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Citrix\2026\запросы ЭТП РАД\РГЦР\"/>
    </mc:Choice>
  </mc:AlternateContent>
  <bookViews>
    <workbookView xWindow="0" yWindow="0" windowWidth="16380" windowHeight="8190" tabRatio="500"/>
  </bookViews>
  <sheets>
    <sheet name="Спецификация" sheetId="1" r:id="rId1"/>
    <sheet name="ПИР ТП+РД" sheetId="2" state="hidden" r:id="rId2"/>
    <sheet name="Выбор 'Ф' ПИР" sheetId="3" state="hidden" r:id="rId3"/>
    <sheet name="Постановление 145" sheetId="4" state="hidden" r:id="rId4"/>
    <sheet name="Приложение №8 к ТЗ" sheetId="5" state="hidden" r:id="rId5"/>
    <sheet name="02-01-02 Монтажные работы ВУ" sheetId="6" state="hidden" r:id="rId6"/>
    <sheet name="02-02-02 Монтажные работы ПОБИ" sheetId="7" state="hidden" r:id="rId7"/>
    <sheet name="02-03-01 Демонтаж ГЩУ" sheetId="8" state="hidden" r:id="rId8"/>
    <sheet name="02-03-02 Монтаж ГЩУ" sheetId="9" state="hidden" r:id="rId9"/>
    <sheet name="09-01-02 ПНР (под нагр.) ВУ" sheetId="10" state="hidden" r:id="rId10"/>
    <sheet name="09-03-02 ПНР ГЩУ под наг" sheetId="11" state="hidden" r:id="rId11"/>
    <sheet name="09-03-01 ПНР ГЩУ  вхолост" sheetId="12" state="hidden" r:id="rId12"/>
    <sheet name="КА ВУ" sheetId="13" state="hidden" r:id="rId13"/>
    <sheet name="КА ГЩУ" sheetId="14" state="hidden" r:id="rId14"/>
    <sheet name="КА ПОБИ" sheetId="15" state="hidden" r:id="rId15"/>
    <sheet name="КА ПОБИ кабель" sheetId="16" state="hidden" r:id="rId16"/>
  </sheets>
  <definedNames>
    <definedName name="Дата">#REF!</definedName>
    <definedName name="Дата_изменения_группы_строек">#REF!</definedName>
    <definedName name="Дата_изменения_локальной_сметы">#REF!</definedName>
    <definedName name="Дата_изменения_объекта">#REF!</definedName>
    <definedName name="Дата_изменения_объектной_сметы">#REF!</definedName>
    <definedName name="Дата_изменения_очереди">#REF!</definedName>
    <definedName name="Дата_изменения_пускового_комплекса">#REF!</definedName>
    <definedName name="Дата_изменения_сводного_сметного_расчета">#REF!</definedName>
    <definedName name="Дата_изменения_стройки">#REF!</definedName>
    <definedName name="Дата_создания_группы_строек">#REF!</definedName>
    <definedName name="Дата_создания_группы_строек1">#REF!</definedName>
    <definedName name="Дата_создания_локальной_сметы">#REF!</definedName>
    <definedName name="Дата_создания_объекта">#REF!</definedName>
    <definedName name="Дата_создания_объектной_сметы">#REF!</definedName>
    <definedName name="Дата_создания_очереди">#REF!</definedName>
    <definedName name="Дата_создания_пускового_комплекса">#REF!</definedName>
    <definedName name="Дата_создания_сводного_сметного_расчета">#REF!</definedName>
    <definedName name="Дата_создания_стройки">#REF!</definedName>
    <definedName name="Заказчик">#REF!</definedName>
    <definedName name="Инвестор">#REF!</definedName>
    <definedName name="Индекс_ЛН_группы_строек">#REF!</definedName>
    <definedName name="Индекс_ЛН_локальной_сметы">#REF!</definedName>
    <definedName name="Индекс_ЛН_объекта">#REF!</definedName>
    <definedName name="Индекс_ЛН_объектной_сметы">#REF!</definedName>
    <definedName name="Индекс_ЛН_очереди">#REF!</definedName>
    <definedName name="Индекс_ЛН_пускового_комплекса">#REF!</definedName>
    <definedName name="Индекс_ЛН_сводного_сметного_расчета">#REF!</definedName>
    <definedName name="Индекс_ЛН_стройки">#REF!</definedName>
    <definedName name="Итого_ЗПМ__по_рес_расчету_с_учетом_к_тов">#REF!</definedName>
    <definedName name="Итого_ЗПМ_по_акту_вып_работ_в_базисных_ценах_с_учетом_к_тов">#REF!</definedName>
    <definedName name="Итого_ЗПМ_по_акту_вып_работ_при_ресурсном_расчете_с_учетом_к_тов">#REF!</definedName>
    <definedName name="Итого_ЗПМ_по_акту_выполненных_работ_в_базисных_ценах">#REF!</definedName>
    <definedName name="Итого_ЗПМ_по_акту_выполненных_работ_при_ресурсном_расчете">#REF!</definedName>
    <definedName name="Итого_ЗПМ_при_расчете_по_стоимости_ч_часа_работы_механизаторов">#REF!</definedName>
    <definedName name="Итого_МАТ_по_акту_вып_работ_в_базисных_ценах_с_учетом_к_тов">#REF!</definedName>
    <definedName name="Итого_МАТ_по_акту_вып_работ_при_ресурсном_расчете_с_учетом_к_тов">#REF!</definedName>
    <definedName name="Итого_материалы">#REF!</definedName>
    <definedName name="Итого_материалы__по_рес_расчету_с_учетом_к_тов">#REF!</definedName>
    <definedName name="Итого_материалы_по_акту_выполненных_работ_в_базисных_ценах">#REF!</definedName>
    <definedName name="Итого_материалы_по_акту_выполненных_работ_при_ресурсном_расчете">#REF!</definedName>
    <definedName name="Итого_машины_и_механизмы">#REF!</definedName>
    <definedName name="Итого_машины_и_механизмы_по_акту_выполненных_работ_в_базисных_ценах">#REF!</definedName>
    <definedName name="Итого_машины_и_механизмы_по_акту_выполненных_работ_при_ресурсном_расчете">#REF!</definedName>
    <definedName name="Итого_НР_по_акту_по_ресурсному_расчету">#REF!</definedName>
    <definedName name="Итого_НР_по_ресурсному_расчету">#REF!</definedName>
    <definedName name="Итого_ОЗП">#REF!</definedName>
    <definedName name="Итого_ОЗП_по_акту_вып_работ_в_базисных_ценах_с_учетом_к_тов">#REF!</definedName>
    <definedName name="Итого_ОЗП_по_акту_вып_работ_при_ресурсном_расчете_с_учетом_к_тов">#REF!</definedName>
    <definedName name="Итого_ОЗП_по_акту_выполненных_работ_в_базисных_ценах">#REF!</definedName>
    <definedName name="Итого_ОЗП_по_акту_выполненных_работ_при_ресурсном_расчете">#REF!</definedName>
    <definedName name="Итого_ОЗП_по_рес_расчету_с_учетом_к_тов">#REF!</definedName>
    <definedName name="Итого_ПЗ">#REF!</definedName>
    <definedName name="Итого_ПЗ_в_базисных_ценах">#REF!</definedName>
    <definedName name="Итого_ПЗ_по_акту_вып_работ_в_базисных_ценах_с_учетом_к_тов">#REF!</definedName>
    <definedName name="Итого_ПЗ_по_акту_вып_работ_при_ресурсном_расчете_с_учетом_к_тов">#REF!</definedName>
    <definedName name="Итого_ПЗ_по_акту_выполненных_работ_в_базисных_ценах">#REF!</definedName>
    <definedName name="Итого_ПЗ_по_акту_выполненных_работ_при_ресурсном_расчете">#REF!</definedName>
    <definedName name="Итого_ПЗ_по_рес_расчету_с_учетом_к_тов">#REF!</definedName>
    <definedName name="Итого_СП_по_акту_по_ресурсному_расчету">#REF!</definedName>
    <definedName name="Итого_СП_по_ресурсному_расчету">#REF!</definedName>
    <definedName name="Итого_ФОТ_по_акту_выполненных_работ_в_базисных_ценах">#REF!</definedName>
    <definedName name="Итого_ФОТ_по_акту_выполненных_работ_при_ресурсном_расчете">#REF!</definedName>
    <definedName name="Итого_ФОТ_при_расчете_по_доле_з_п_в_стоимости_эксплуатации_машин">#REF!</definedName>
    <definedName name="Итого_ЭММ__по_рес_расчету_с_учетом_к_тов">#REF!</definedName>
    <definedName name="Итого_ЭММ_по_акту_вып_работ_в_базисных_ценах_с_учетом_к_тов">#REF!</definedName>
    <definedName name="Итого_ЭММ_по_акту_вып_работ_при_ресурсном_расчете_с_учетом_к_тов">#REF!</definedName>
    <definedName name="к_ЗПМ">#REF!</definedName>
    <definedName name="к_МАТ">#REF!</definedName>
    <definedName name="к_ОЗП">#REF!</definedName>
    <definedName name="к_ПЗ">#REF!</definedName>
    <definedName name="к_ЭМ">#REF!</definedName>
    <definedName name="коэф">#REF!</definedName>
    <definedName name="курс_доллара">#REF!</definedName>
    <definedName name="курс_евро">#REF!</definedName>
    <definedName name="курс_ком">#REF!</definedName>
    <definedName name="ллло">#REF!</definedName>
    <definedName name="Монтажные_работы_в_базисных_ценах">#REF!</definedName>
    <definedName name="Наименование_группы_строек">#REF!</definedName>
    <definedName name="Наименование_локальной_сметы">#REF!</definedName>
    <definedName name="Наименование_объекта">#REF!</definedName>
    <definedName name="Наименование_объектной_сметы">#REF!</definedName>
    <definedName name="Наименование_очереди">#REF!</definedName>
    <definedName name="Наименование_пускового_комплекса">#REF!</definedName>
    <definedName name="Наименование_сводного_сметного_расчета">#REF!</definedName>
    <definedName name="Наименование_стройки">#REF!</definedName>
    <definedName name="об_см">#REF!</definedName>
    <definedName name="Оборудование_в_базисных_ценах">#REF!</definedName>
    <definedName name="Обоснование_поправки">#REF!</definedName>
    <definedName name="Описание_группы_строек">#REF!</definedName>
    <definedName name="Описание_локальной_сметы">#REF!</definedName>
    <definedName name="Описание_объекта">#REF!</definedName>
    <definedName name="Описание_объектной_сметы">#REF!</definedName>
    <definedName name="Описание_очереди">#REF!</definedName>
    <definedName name="Описание_пускового_комплекса">#REF!</definedName>
    <definedName name="Описание_сводного_сметного_расчета">#REF!</definedName>
    <definedName name="Описание_стройки">#REF!</definedName>
    <definedName name="Основание">#REF!</definedName>
    <definedName name="Отчетный_период__учет_выполненных_работ">#REF!</definedName>
    <definedName name="п.3.3__III_степень_III_степень___косвенное_измерение__вычисление__отдельных_комплексных_показателей_функционирования_ТОУ">#REF!</definedName>
    <definedName name="пк">#REF!</definedName>
    <definedName name="Проверил">#REF!</definedName>
    <definedName name="Прочие_затраты_в_базисных_ценах">#REF!</definedName>
    <definedName name="Регистрационный_номер_группы_строек">#REF!</definedName>
    <definedName name="Регистрационный_номер_локальной_сметы">#REF!</definedName>
    <definedName name="Регистрационный_номер_объекта">#REF!</definedName>
    <definedName name="Регистрационный_номер_объектной_сметы">#REF!</definedName>
    <definedName name="Регистрационный_номер_очереди">#REF!</definedName>
    <definedName name="Регистрационный_номер_пускового_комплекса">#REF!</definedName>
    <definedName name="Регистрационный_номер_сводного_сметного_расчета">#REF!</definedName>
    <definedName name="Регистрационный_номер_стройки">#REF!</definedName>
    <definedName name="см">#REF!</definedName>
    <definedName name="Сметная_стоимость_в_базисных_ценах">#REF!</definedName>
    <definedName name="Сметная_стоимость_по_ресурсному_расчету">#REF!</definedName>
    <definedName name="созд_объекта">#REF!</definedName>
    <definedName name="Составил">#REF!</definedName>
    <definedName name="Стоимость_по_акту_выполненных_работ_в_базисных_ценах">#REF!</definedName>
    <definedName name="Стоимость_по_акту_выполненных_работ_при_ресурсном_расчете">#REF!</definedName>
    <definedName name="Строительные_работы_в_базисных_ценах">#REF!</definedName>
    <definedName name="Территориальная_поправка_к_ТЕР">#REF!</definedName>
    <definedName name="Труд_механизаторов_по_акту_вып_работ_с_учетом_к_тов">#REF!</definedName>
    <definedName name="Труд_основн_рабочих_по_акту_вып_работ_с_учетом_к_тов">#REF!</definedName>
    <definedName name="Трудоемкость_механизаторов_по_акту_выполненных_работ">#REF!</definedName>
    <definedName name="Трудоемкость_основных_рабочих_по_акту_выполненных_работ">#REF!</definedName>
    <definedName name="Укрупненный_норматив_НР_для_расчета_в_текущих_ценах_и_ценах_2001г.">#REF!</definedName>
    <definedName name="Укрупненный_норматив_НР_для_расчета_в_ценах_1984г.">#REF!</definedName>
    <definedName name="Укрупненный_норматив_СП_для_расчета_в_текущих_ценах_и_ценах_2001г.">#REF!</definedName>
    <definedName name="Укрупненный_норматив_СП_для_расчета_в_ценах_1984г.">#REF!</definedName>
  </definedNames>
  <calcPr calcId="162913" iterateCount="1"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E41" i="2" l="1"/>
  <c r="D41" i="2"/>
  <c r="C41" i="2"/>
  <c r="J40" i="2"/>
  <c r="J51" i="2" s="1"/>
  <c r="I40" i="2"/>
  <c r="H40" i="2"/>
  <c r="G40" i="2"/>
  <c r="B40" i="2"/>
  <c r="E39" i="2"/>
  <c r="D39" i="2"/>
  <c r="C39" i="2"/>
  <c r="I38" i="2"/>
  <c r="H38" i="2"/>
  <c r="G38" i="2"/>
  <c r="E37" i="2"/>
  <c r="D37" i="2"/>
  <c r="C37" i="2"/>
  <c r="I36" i="2"/>
  <c r="H36" i="2"/>
  <c r="G36" i="2"/>
  <c r="B36" i="2"/>
  <c r="E35" i="2"/>
  <c r="D35" i="2"/>
  <c r="C35" i="2"/>
  <c r="J34" i="2"/>
  <c r="J48" i="2" s="1"/>
  <c r="I34" i="2"/>
  <c r="H34" i="2"/>
  <c r="G34" i="2"/>
  <c r="E33" i="2"/>
  <c r="D33" i="2"/>
  <c r="C33" i="2"/>
  <c r="I32" i="2"/>
  <c r="H32" i="2"/>
  <c r="G32" i="2"/>
  <c r="E31" i="2"/>
  <c r="D31" i="2"/>
  <c r="C31" i="2"/>
  <c r="I30" i="2"/>
  <c r="H30" i="2"/>
  <c r="G30" i="2"/>
  <c r="J25" i="2"/>
  <c r="H25" i="2"/>
  <c r="B38" i="2" s="1"/>
  <c r="G25" i="2"/>
  <c r="J36" i="2" s="1"/>
  <c r="J49" i="2" s="1"/>
  <c r="F25" i="2"/>
  <c r="B34" i="2" s="1"/>
  <c r="E25" i="2"/>
  <c r="J32" i="2" s="1"/>
  <c r="J47" i="2" s="1"/>
  <c r="D24" i="2"/>
  <c r="D25" i="2" s="1"/>
  <c r="J30" i="2" l="1"/>
  <c r="B30" i="2"/>
  <c r="J38" i="2"/>
  <c r="J50" i="2" s="1"/>
  <c r="B32" i="2"/>
  <c r="J46" i="2" l="1"/>
  <c r="J52" i="2" s="1"/>
  <c r="J53" i="2" s="1"/>
  <c r="J54" i="2" s="1"/>
  <c r="J55" i="2" s="1"/>
  <c r="J42" i="2"/>
  <c r="J43" i="2" s="1"/>
  <c r="J44" i="2" s="1"/>
  <c r="J56" i="2" s="1"/>
  <c r="J57" i="2" l="1"/>
  <c r="J58" i="2" s="1"/>
</calcChain>
</file>

<file path=xl/sharedStrings.xml><?xml version="1.0" encoding="utf-8"?>
<sst xmlns="http://schemas.openxmlformats.org/spreadsheetml/2006/main" count="37752" uniqueCount="3311">
  <si>
    <t>Оборудование, сертификаты технической поддержки, передача неисключительных прав на использование ПО</t>
  </si>
  <si>
    <t>№</t>
  </si>
  <si>
    <t>Тип</t>
  </si>
  <si>
    <t>Вендор, страна происхождения</t>
  </si>
  <si>
    <t>Код продукта</t>
  </si>
  <si>
    <t>Описание</t>
  </si>
  <si>
    <t>Ед.
изм.</t>
  </si>
  <si>
    <t>Кол-во</t>
  </si>
  <si>
    <t>Адрес поставки: филиал ПАО «РусГидро» - «Загорская ГАЭС» (Загорская ГАЭС) Московская область, Сергиево-Посадский городской округ, рп. Богородское, д. 100.</t>
  </si>
  <si>
    <t>Подсистема коммутации и межсетевого экранирования</t>
  </si>
  <si>
    <t>1.1</t>
  </si>
  <si>
    <t>Оборудование</t>
  </si>
  <si>
    <t xml:space="preserve">Предприятие Элтекс </t>
  </si>
  <si>
    <t>MES3300-24F</t>
  </si>
  <si>
    <t>Ethernet-коммутатор  MES3300-24F, 1 порт 10/100/1000BASE-T (OOB), 20 портов 1000BASE-X/100BASE-FX  (SFP), 4 комбинированных порта 10/100/1000BASE-T/1000BASE-X/100BASE-FX, 4  порта 10GBASE-R (SFP+)/1000BASE-X (SFP), L3, 2 слота для модулей питания, 1 год гарантии</t>
  </si>
  <si>
    <t>шт.</t>
  </si>
  <si>
    <t>1.2</t>
  </si>
  <si>
    <t>PM165-220/12</t>
  </si>
  <si>
    <t>Модуль питания PM165-220/12, 220V AC, 165W</t>
  </si>
  <si>
    <t>1.3</t>
  </si>
  <si>
    <t>Fang Hang</t>
  </si>
  <si>
    <t>FH-S3112CDL20</t>
  </si>
  <si>
    <t>Модуль SFP 1.25 GE модуль 20 км, SM, 2 волокна, 1310 nm, LC, DDM FH-S3112CDL20</t>
  </si>
  <si>
    <t>1.4</t>
  </si>
  <si>
    <t>FH-DP2T26SS05</t>
  </si>
  <si>
    <t>Шнур медный SFP28, Di rect Attach Twinax Cable, Passive, 5m, 26AWG</t>
  </si>
  <si>
    <t>1.5</t>
  </si>
  <si>
    <t>ТП</t>
  </si>
  <si>
    <t>Предприятие Элтекс</t>
  </si>
  <si>
    <t>EW-MES3300-24F-3Y</t>
  </si>
  <si>
    <t>Продление гарантийного обслуживания, MES3300-24F, до 3 лет</t>
  </si>
  <si>
    <t>1.6</t>
  </si>
  <si>
    <t>FH-ST2</t>
  </si>
  <si>
    <t>SFP трансивер для 10/100/1000 BASE-T</t>
  </si>
  <si>
    <t>1.7</t>
  </si>
  <si>
    <t>ООО «Код Безопасности»</t>
  </si>
  <si>
    <t>Sobol-4 M.2 A7-SP1Y</t>
  </si>
  <si>
    <t>Программно-аппаратный комплекс "Соболь". Версия 4, M.2, A7, сертификаты ФСБ+ФСТЭК России</t>
  </si>
  <si>
    <t>1.8</t>
  </si>
  <si>
    <t>Sobol-4 M.2 A7-SUP-ST</t>
  </si>
  <si>
    <t>Ключ активации сервиса прямой технической поддержки уровня "Стандартный"  для ПАК "Соболь", Sobol-4 M.2 A7-SP1Y</t>
  </si>
  <si>
    <t>Подсистема мониторинга и корреляции угроз безопасности (KICS for Networks )</t>
  </si>
  <si>
    <t>2.1</t>
  </si>
  <si>
    <t>Лицензия на ПО</t>
  </si>
  <si>
    <t>АО «Лаборатория Касперского»</t>
  </si>
  <si>
    <t>KL4935RAYZS</t>
  </si>
  <si>
    <t>Kaspersky Industrial CyberSecurity for Networks Standard Server Russian Edition. 5000+ Server  Base License - Лицензия</t>
  </si>
  <si>
    <t>2.2</t>
  </si>
  <si>
    <t>KL4939RAYT5</t>
  </si>
  <si>
    <t>Kaspersky Industrial CyberSecurity for Networks Standard Server, Updates and Support, Enterprise Russian Edition. 5000+ Server 3 year Base Premium Plus License - Лицензия</t>
  </si>
  <si>
    <t>2.3</t>
  </si>
  <si>
    <t>ГК Astra Linux</t>
  </si>
  <si>
    <t>OS2101X8618DSKSKTSV01-PO36</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</si>
  <si>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или 1 виртуальный сервер, на срок действия исключительного права, с включенными обновлениями Тип 2 на 36 мес.</t>
  </si>
  <si>
    <t>2.4</t>
  </si>
  <si>
    <t>ООО «Новый Ай Ти Проект»</t>
  </si>
  <si>
    <t>СЕРВЕР ГРАВИТОН С2041И -2xS4214R-4x16GD4-1x8IRAID2-2x960GBDWPD1-2x4TB7,2R3T-1xPRMRC-2x450W-3YST</t>
  </si>
  <si>
    <t xml:space="preserve">СЕРВЕР ГРАВИТОН С2041И -2xS4214R-4x16GD4-1x8IRAID2-2x960GBDWPD1-2x4TB7,2R3T-1xPRMRC-2x450W-3YST в составе:
Корпус 1U 4LFF- 1 шт.; 
мат. плата Тундра 2*LGA3647, 16*DIMM, EATX, RedFish
Процессор Intel Xeon Silver 4214R 12 Cores, 24 Threads, 2.4/3.5GHz, 16.5M, DDR4-2400, 100W- 2 шт.;
Блок питания 2x 450W для корпуса 1U- 1 шт.;
Радиатор 1U пассивный для процессоров до 165W
Оперативная память 16Gb 3200MHz DDR4 3200MHz DIMM Registred ECC- 4 шт.;
Накопитель 3.5" 4TB Enterprise HDD, SATA 6Gb/s, 7200rpm- 2 шт.;
Накопитель 2.5" 960GB, Enterprise SSD, SATA 6Gb/s, 1DWPD (5Y) (Samsung) - 2 шт.;
RAID-контроллер SAS/SATA 12G, 8 внутр. портов (2*SFF8643), кэш 2GB- 1 шт.;
Батарея защиты кэш-памяти (2GB версия) - 1 шт.;
Премиальные безвинтовые рельсы с поддержкой CMA- 1 шт.;
Кабель питания 1.8м, C13-C14- 2 шт.;
Кабелеукладчик CMA- 1 шт.;
Райзер ЕЦРТ.469535.16 GRCX16X8- 1 шт.;
КМЧ 1U Тундра- 1 шт.;
КМЧ 1U для Модуля Мониторинга- 1 шт.;
Дополнительный вентилятор 1U 4056- 2 шт.;
Датчик пыли (GP2Y1014AU0F) - 1 шт.;
ПО мониторинга Graviton DCi manager- 1 шт.;
Буклет DCI менеджер- 1 шт.;
Модуль мониторинга MDL-MLDR-PPR01 ЕЦРТ.468265.001- 1 шт.;
кабель для подключения МодМон с МП Тундра/Тайга угловой (правый) 900мм- 1 шт.;
Кабель датчика пыли ЕЦРТ.685621.048- 1 шт.;
Паспорт на сервер Гравитон ТСЦМ.466535.005ПС_V01 59ммх40мм- 1 шт.;
Крепление BBU для сервера Гравитон (EATX) - 1 шт.;
Руководство по эксплуатации на серверы Гравитон- 1 шт.;
Комплект упаковки для корпусов 1U EATXс (короб и вставка) - 1 шт.;
ACD-SFF8643-SATASB-08M INT SFF8643-to-4*SATA+SB ( HDmSAS -to- 4*SATA+SideBand internal cable) 75cm (аналог арт.50984, LSI00410, LSI00409, 2279800-R) (6705050-75) (C43SATA) - 1 шт.;
Гарантия и поддержка уровня STANDARD (обслуживание в СЦ) 3 года Р- 1 шт.
</t>
  </si>
  <si>
    <t>Подсистема терминального доступа для сегмента сети ПОБИ</t>
  </si>
  <si>
    <t>3.1</t>
  </si>
  <si>
    <t>Гравитон</t>
  </si>
  <si>
    <t>СЕРВЕР ГРАВИТОН С2041И -1xS4210R-1x16GD4-1x8IRAID2-2x2TB7,2R3T-1xSTR-2x450W-3YST</t>
  </si>
  <si>
    <r>
      <rPr>
        <b/>
        <sz val="10"/>
        <color rgb="FF000000"/>
        <rFont val="Times New Roman"/>
        <family val="1"/>
        <charset val="204"/>
      </rPr>
      <t xml:space="preserve">СЕРВЕР ГРАВИТОН С2041И -1xS4210R-1x16GD4-1x8IRAID2-2x2TB7,2R3T-1xSTR-2x450W-3YST в составе:
</t>
    </r>
    <r>
      <rPr>
        <sz val="10"/>
        <color rgb="FF000000"/>
        <rFont val="Times New Roman"/>
        <family val="1"/>
        <charset val="204"/>
      </rPr>
      <t>Корпус 1U 4LFF – 1шт.;
мат. плата Тундра 2*LGA3647, 16*DIMM, EATX, RedFish– 1шт.;
Процессор Intel Xeon Silver 4210R 10 Cores, 20 Threads, 2.4/3.2GHz, 13.75M, DDR4-2400, 100W– 1шт.;
Блок питания 2x 450W для корпуса 1U– 1шт.;
Радиатор 1U пассивный для процессоров до 165W– 1шт.;
Оперативная память 16Gb 3200MHz DDR4 3200MHz DIMM Registred ECC– 1шт.;
Накопитель 3.5" 2TB Enterprise HDD, SATA 6Gb/s, 7200rpm– 2 шт.;
RAID-контроллер SAS/SATA 12G, 8 внутр. портов (2*SFF8643), кэш 2GB– 1шт.;
Батарея защиты кэш-памяти (2GB версия) – 1шт.;
Стандартные винтовые рельсы– 1шт.;
Кабель питания 1.8м, C13-C14– 2 шт.;
Гофрокороб 1U Гравитон– 1шт.;
Райзер ЕЦРТ.469535.16 GRCX16X8– 1шт.;
КМЧ 1U Тундра– 1шт.;
КМЧ 1U для Модуля Мониторинга– 1шт.;
Дополнительный вентилятор 1U 4056– 2 шт.;
Датчик пыли (GP2Y1014AU0F) – 1шт.;
ПО мониторинга Graviton DCi manager– 1шт.; – 1шт.;
Буклет DCI менеджер– 1шт.;
Модуль мониторинга MDL-MLDR-PPR01 ЕЦРТ.468265.001– 1шт.;
кабель для подключения МодМон с МП Тундра/Тайга угловой (правый) 900мм– 1шт.;
Кабель датчика пыли ЕЦРТ.685621.048– 1шт.;
Паспорт на сервер Гравитон ТСЦМ.466535.005ПС_V01 59ммх40мм– 1шт.;
Крепление BBU для сервера Гравитон (EATX) – 1шт.;
Руководство по эксплуатации на серверы Гравитон– 1шт.;
ACD-SFF8643-SATASB-08M INT SFF8643-to-4*SATA+SB ( HDmSAS -to- 4*SATA+SideBand internal cable) 75cm (аналог арт.50984, LSI00410, LSI00409, 2279800-R) (6705050-75) (C43SATA) – 1шт.;
Гарантия и поддержка уровня STANDARD (обслуживание в СЦ) 3 года Р– 1шт.</t>
    </r>
  </si>
  <si>
    <t>компл.</t>
  </si>
  <si>
    <t>3.2</t>
  </si>
  <si>
    <t>Подсистема антивирусной защиты:</t>
  </si>
  <si>
    <t>4.1</t>
  </si>
  <si>
    <r>
      <rPr>
        <b/>
        <sz val="10"/>
        <color rgb="FF000000"/>
        <rFont val="Times New Roman"/>
        <family val="1"/>
        <charset val="204"/>
      </rPr>
      <t xml:space="preserve">СЕРВЕР ГРАВИТОН С2041И -1xS4210R-1x16GD4-1x8IRAID2-2x2TB7,2R3T-1xSTR-2x450W-3YST в составе:
</t>
    </r>
    <r>
      <rPr>
        <sz val="10"/>
        <color rgb="FF000000"/>
        <rFont val="Times New Roman"/>
        <family val="1"/>
        <charset val="204"/>
      </rPr>
      <t>Корпус 1U 4LFF – 1шт.;
мат. плата Тундра 2*LGA3647, 16*DIMM, EATX, RedFish– 1шт.;
Процессор Intel Xeon Silver 4210R 10 Cores, 20 Threads, 2.4/3.2GHz, 13.75M, DDR4-2400, 100W– 1шт.;
Блок питания 2x 450W для корпуса 1U– 1шт.;
Радиатор 1U пассивный для процессоров до 165W– 1шт.;
Оперативная память 16Gb 3200MHz DDR4 3200MHz DIMM Registred ECC– 1шт.;
Накопитель 3.5" 2TB Enterprise HDD, SATA 6Gb/s, 7200rpm– 2 шт.;
RAID-контроллер SAS/SATA 12G, 8 внутр. портов (2*SFF8643), кэш 2GB– 1шт.;
Батарея защиты кэш-памяти (2GB версия) – 1шт.;
Стандартные винтовые рельсы– 1шт.;
Кабель питания 1.8м, C13-C14– 2 шт.;
Гофрокороб 1U Гравитон– 1шт.;
Райзер ЕЦРТ.469535.16 GRCX16X8– 1шт.;
КМЧ 1U Тундра– 1шт.;
КМЧ 1U для Модуля Мониторинга– 1шт.;
Дополнительный вентилятор 1U 4056– 2 шт.;
Датчик пыли (GP2Y1014AU0F) – 1шт.;
ПО мониторинга Graviton DCi manager– 1шт.; – 1шт.;
Буклет DCI менеджер– 1шт.;
Модуль мониторинга MDL-MLDR-PPR01 ЕЦРТ.468265.001– 1шт.;
кабель для подключения МодМон с МП Тундра/Тайга угловой (правый) 900мм– 1шт.;
Кабель датчика пыли ЕЦРТ.685621.048– 1шт.;
Паспорт на сервер Гравитон ТСЦМ.466535.005ПС_V01 59ммх40мм– 1шт.;
Крепление BBU для сервера Гравитон (EATX) – 1шт.;
Руководство по эксплуатации на серверы Гравитон– 1шт.;
ACD-SFF8643-SATASB-08M INT SFF8643-to-4*SATA+SB ( HDmSAS -to- 4*SATA+SideBand internal cable) 75cm (аналог арт.50984, LSI00410, LSI00409, 2279800-R) (6705050-75) (C43SATA) – 1шт.;
Гарантия и поддержка уровня STANDARD (обслуживание в СЦ) 3 года Р– 1шт.;</t>
    </r>
  </si>
  <si>
    <t>4.2</t>
  </si>
  <si>
    <t>4.3</t>
  </si>
  <si>
    <t>KL4941RAYT5</t>
  </si>
  <si>
    <t>Kaspersky Industrial CyberSecurity for Nodes, Workstation, Enterprise Russian Edition. 5000+ Node 3 year Base Premium Plus License - Лицензия</t>
  </si>
  <si>
    <t>4.4</t>
  </si>
  <si>
    <t>KL4943RAYTS</t>
  </si>
  <si>
    <t>Kaspersky Industrial CyberSecurity for Nodes, Server, Enterprise Russian Edition. 5000+ Node 3 year Base Premium Plus License - Лицензия</t>
  </si>
  <si>
    <t>Подсистема сбора и односторонней ретрансляции копии технологического трафика:</t>
  </si>
  <si>
    <t>5.1</t>
  </si>
  <si>
    <t>Цифровые решения</t>
  </si>
  <si>
    <t>DSI-EVO40-B00</t>
  </si>
  <si>
    <t>Брокер сетевых пакетов DS Integrity-40G EVO, с двумя сменными блоками питания AC 220В (DSI-40EVO-B00)</t>
  </si>
  <si>
    <t>5.2</t>
  </si>
  <si>
    <t>DSI-EVO-L-DD</t>
  </si>
  <si>
    <t>Неисключительная лицензия на функцию удаления дублирующихся пакетов. ВПО брокера сетевых пакетов DS Integrity (DSI-EVO-L-DD)</t>
  </si>
  <si>
    <t>5.3</t>
  </si>
  <si>
    <t>DSI-EVO-L-FLOW</t>
  </si>
  <si>
    <t>Неисключительная лицензия на функцию sFlow. ВПО брокера сетевых пакетов DS Integrity (DSI-EVO-L-FLOW)</t>
  </si>
  <si>
    <t>5.4</t>
  </si>
  <si>
    <t>DS-SFP-Copper-10-1000</t>
  </si>
  <si>
    <t>Модуль SFP RJ-45 10/100/1000 Мбит/с (DS-SFP-Copper-10-1000)</t>
  </si>
  <si>
    <t>5.5</t>
  </si>
  <si>
    <t>DS-SFP-LX-1,25-13-10D</t>
  </si>
  <si>
    <t xml:space="preserve">Оптический модуль SFP 1G 1310nm SM LC (10 км) </t>
  </si>
  <si>
    <t>5.6</t>
  </si>
  <si>
    <t>DSI-EVO-S-B01</t>
  </si>
  <si>
    <t>Сертификат на стандартную техническую поддержку с расширенной заменой оборудования в режиме 8x5 на 1 год (DSI-EVO-S-B01)</t>
  </si>
  <si>
    <t>5.7</t>
  </si>
  <si>
    <t>АО «АМТ-Груп»</t>
  </si>
  <si>
    <t>AMTID-HW-BKT</t>
  </si>
  <si>
    <t>Диод АК InfoDiode RACK single, 1RU (1Gbps, 1000Base-T, RJ45) (AMTID-HW-BKT)</t>
  </si>
  <si>
    <t>5.8</t>
  </si>
  <si>
    <t>AMTID-SRV-HW-BKT-GLD-1Y</t>
  </si>
  <si>
    <t>Сертификат на техническую поддержку уровня Gold для InfoDiode RACK single (AMTID-SRV-HW-BKT-GLD-1Y )</t>
  </si>
  <si>
    <t>Подсистема анализа защищенности:</t>
  </si>
  <si>
    <t>6.1</t>
  </si>
  <si>
    <t>Graviton N15i</t>
  </si>
  <si>
    <t>Ноутбук Гравитон Graviton N15i 15,6”/1920 x 1080/ i5-10210U /64 ГБ DDR4 SO-DIMM /1 х М.2 SSD</t>
  </si>
  <si>
    <t>6.2</t>
  </si>
  <si>
    <t>АО НПО «Эшелон»</t>
  </si>
  <si>
    <t>SCANER-VS-7-128-B-F</t>
  </si>
  <si>
    <t>Средство анализа защищенности "Сканер-ВС". НПЕШ.00606-01. Лицензия на 128 IP адресов на 1 год (рег. № 231), право на использование (Номер в реестре ПО №231)</t>
  </si>
  <si>
    <t>6.3</t>
  </si>
  <si>
    <t>SCANER-VS-7-128-UP-B-F</t>
  </si>
  <si>
    <t>Средство анализа защищенности "Сканер-ВС". НПЕШ.00606-01. Продление лицензии на 128 IP адресов на 1 год (рег. № 231), право на использование (Номер в реестре ПО №231)</t>
  </si>
  <si>
    <t>6.4</t>
  </si>
  <si>
    <t>Подсистема шифрования с СО</t>
  </si>
  <si>
    <t>7.1</t>
  </si>
  <si>
    <t>С-Терра СиЭсПи</t>
  </si>
  <si>
    <t>G-100-5.0-5077-3-ST-M-KC3</t>
  </si>
  <si>
    <t>Аппаратный комплекс для ПАК «С-Терра Шлюз». Версия 5.0 исполнение "3М5" - «С-Терра Шлюз SТM KC3» (G-100-5.0-5077-3-ST-M-KC3)</t>
  </si>
  <si>
    <t>7.2</t>
  </si>
  <si>
    <t>LIC-100-5.0-10-ST-М-KC3</t>
  </si>
  <si>
    <t>Лицензия на право использования ПО Программно-аппаратного комплекса «С-Терра Шлюз». Версия 5.0, исполнение "3М5" - «С-Терра Шлюз ST KC3» (LIC-100-5.0-10-ST-М-KC3)</t>
  </si>
  <si>
    <t>7.3</t>
  </si>
  <si>
    <t>SCON-5.0-100-10</t>
  </si>
  <si>
    <t>Сертификат активации технической поддержки на 1 год (SCON-5.0-100-10)</t>
  </si>
  <si>
    <t>7.4</t>
  </si>
  <si>
    <t>ООО «НАГ»</t>
  </si>
  <si>
    <t>SNR-CVT-1000SFP-V2</t>
  </si>
  <si>
    <t>Медиаконвертер 10/100/1000-Base-T / 1000Base-FX с SFP-портом</t>
  </si>
  <si>
    <t>7.5</t>
  </si>
  <si>
    <t>8</t>
  </si>
  <si>
    <t>ATEN</t>
  </si>
  <si>
    <t>ATEN KL1116VN / KL1116VN-AXA-RG KL1116VN/KL1116VN-AXA-RG</t>
  </si>
  <si>
    <t>Консоль KVM с переключателем ATEN KL1116VN / KL1116VN-AXA-RG KL1116VN/KL1116VN-AXA-RG</t>
  </si>
  <si>
    <t>9</t>
  </si>
  <si>
    <t xml:space="preserve"> TOPLAN КРС-Top-1U-24SC/U-OS2-GY</t>
  </si>
  <si>
    <t>Оптический кросс TopLAN стоечный 19 , одномодовый, укомплектованный, TOPLAN КРС-Top-1U-24SC/U-OS2-GY</t>
  </si>
  <si>
    <t>ООО «ПК СИБАЛТ»</t>
  </si>
  <si>
    <r>
      <rPr>
        <sz val="10"/>
        <rFont val="Times New Roman"/>
        <family val="1"/>
        <charset val="204"/>
      </rPr>
      <t xml:space="preserve">МЩУ ЦПУ </t>
    </r>
    <r>
      <rPr>
        <sz val="10"/>
        <rFont val="Times New Roman"/>
        <family val="1"/>
      </rPr>
      <t>16091306.657152.072</t>
    </r>
  </si>
  <si>
    <t>компл</t>
  </si>
  <si>
    <t>АО «Ангстрем-Телеком»</t>
  </si>
  <si>
    <t>Ангстрем-Телеком Корунд-МК1</t>
  </si>
  <si>
    <t>шт</t>
  </si>
  <si>
    <t>Модуль SFP одномодовый, 100Base-FX, TX, RX – 1310 нм, 2LC, Ангстрем-Телеком AT-1310-L-I</t>
  </si>
  <si>
    <t>Устройство чтения смарт-карт Рутокен SCR 3001, серт. ФСТЭК</t>
  </si>
  <si>
    <t>Смарт-карта Рутокен ЭЦП 3.0 3100, серт. ФСТЭК</t>
  </si>
  <si>
    <t>Реле 7PA2642-1AA 220V DC</t>
  </si>
  <si>
    <t xml:space="preserve">Цоколь реле 7XP9012-0 </t>
  </si>
  <si>
    <t xml:space="preserve">Приложение №4 к Договору №________________________
от «___» __________ 2020г.
</t>
  </si>
  <si>
    <t>СМЕТА</t>
  </si>
  <si>
    <t>на проектные (изыскательские) работы</t>
  </si>
  <si>
    <t>Разработка проектной документации по «Модернизация подсистем _____________________________________ ТЭЦ филиале ООО «БГК»</t>
  </si>
  <si>
    <t xml:space="preserve">Наименование проектной (изыскательской) организации: </t>
  </si>
  <si>
    <t>Трудоемкость разработки проектной документации ( в баллах)</t>
  </si>
  <si>
    <t>п.п</t>
  </si>
  <si>
    <t>Основные факторы, определяющие трудоемкость разработки</t>
  </si>
  <si>
    <t>Количество баллов для частей проектной 
документаци (Бч)</t>
  </si>
  <si>
    <t>фактор</t>
  </si>
  <si>
    <t>ОР</t>
  </si>
  <si>
    <t>ОО</t>
  </si>
  <si>
    <t>ИО</t>
  </si>
  <si>
    <t>ТО</t>
  </si>
  <si>
    <t>МО</t>
  </si>
  <si>
    <t>ПО</t>
  </si>
  <si>
    <t>1</t>
  </si>
  <si>
    <t xml:space="preserve"> (Ф2) характер протекания технологического процесса  во времени</t>
  </si>
  <si>
    <t>п.1.1                       (Полунепрерывный)</t>
  </si>
  <si>
    <t>2</t>
  </si>
  <si>
    <t>(Ф5) Количество технологических операций, контролируемых или управляемых АСУТП</t>
  </si>
  <si>
    <t>п.2.2                         (св.5 до 10)</t>
  </si>
  <si>
    <t>2.8</t>
  </si>
  <si>
    <t xml:space="preserve">(Ф5) Количество технологических операций, контролируемых или управляемых АСУТП </t>
  </si>
  <si>
    <t>За каждые 50 свыше 100</t>
  </si>
  <si>
    <t>3</t>
  </si>
  <si>
    <t>(Ф6) Степень развитости информационных функций АСУТП</t>
  </si>
  <si>
    <t>п.3.2                    (централизованный контроль) II степень</t>
  </si>
  <si>
    <t>(Ф7) Степень развитости управляющих функций АСУТП</t>
  </si>
  <si>
    <t>II степень</t>
  </si>
  <si>
    <t xml:space="preserve">(Ф8) Режим выполнения управляющих функции АСУТП. </t>
  </si>
  <si>
    <t>Автоматизированный режим "советчика"</t>
  </si>
  <si>
    <t>4</t>
  </si>
  <si>
    <t>п.4.2                         (II степень)</t>
  </si>
  <si>
    <t>5</t>
  </si>
  <si>
    <t>п.5.3                     автоматизированный диалоговый режим</t>
  </si>
  <si>
    <t>6</t>
  </si>
  <si>
    <t>(Ф9) Количество переменных, измеряемых, контролируемых и регистрируемых АСУТП</t>
  </si>
  <si>
    <t>п.6.8                               ( свыше 350 до 470 пер.)</t>
  </si>
  <si>
    <t>7</t>
  </si>
  <si>
    <t xml:space="preserve">(Ф10) Количество управляющих воздействии, вырабатываемых АСУТП </t>
  </si>
  <si>
    <t>п.7.6                                  (свыше 120 до 160 пр.возд.)</t>
  </si>
  <si>
    <t>Итого:</t>
  </si>
  <si>
    <t>"вилка" (справочно)</t>
  </si>
  <si>
    <t>Примечание:</t>
  </si>
  <si>
    <t>Кст=</t>
  </si>
  <si>
    <t>№ пп</t>
  </si>
  <si>
    <t>Характеристика предприятия,
здания, сооружения или вид работ</t>
  </si>
  <si>
    <t>Номер частей, глав, таблиц,
параграфов и пунктов указаний к
разделу справочника базовых цен
на проектные и изыскательские
работы для строителей</t>
  </si>
  <si>
    <t>Расчет стоимости: (a+bx)*Kj или
(стоимость
строительно-монтажных
работ)*проц./ 100 или количество * цена, руб.</t>
  </si>
  <si>
    <t>Стоимость работ, руб.</t>
  </si>
  <si>
    <t>Для Технорабочего проекта когда в ТЗ требуется и П и Р или же не указано четко и нужна ЭПБ</t>
  </si>
  <si>
    <t>к1=</t>
  </si>
  <si>
    <t xml:space="preserve">Раздел 1. Разработка проектной документации  </t>
  </si>
  <si>
    <t>К12=</t>
  </si>
  <si>
    <t>СБЦП "Автоматизированные системы управления технологическими процессами (АСУТП) (АСУТП) (2016)" (СБЦП22-п.2.11.2.)</t>
  </si>
  <si>
    <t>15730*</t>
  </si>
  <si>
    <t>0,3-0,9</t>
  </si>
  <si>
    <t>Величина коэффициента выбирается в зависимости от удельного веса повторно используемых проектных решений в общем количестве проектных решений для АСУТП</t>
  </si>
  <si>
    <t>9560*</t>
  </si>
  <si>
    <t>14110*</t>
  </si>
  <si>
    <t>33700*</t>
  </si>
  <si>
    <t>37930*</t>
  </si>
  <si>
    <t>46260*</t>
  </si>
  <si>
    <t>Итого Поз. 1-6</t>
  </si>
  <si>
    <t>Всего с учетом "Перевод в текущие цены 4,37" Письмо Минстроя России № 17207-ИФ/09 от 06.05.2020г.</t>
  </si>
  <si>
    <t>Итоги по Разделу 1. Разработка проекта:</t>
  </si>
  <si>
    <t xml:space="preserve">Раздел 2. ЭПБ проектной документации  </t>
  </si>
  <si>
    <t>ОР ПД-80% (СБЦП22 таб.6) (стадия П)</t>
  </si>
  <si>
    <t>Калькуляция????????????????не доделал</t>
  </si>
  <si>
    <t>ОО ПД-40% (СБЦП22 таб.6) (стадия П)</t>
  </si>
  <si>
    <t>ИО ПД-50% (СБЦП22 таб.6) (стадия П)</t>
  </si>
  <si>
    <t>ТО ПД-50% (СБЦП22 таб.6)  (стадия П)</t>
  </si>
  <si>
    <t>МО ПД-90% (СБЦП22 таб.6)  (стадия П)</t>
  </si>
  <si>
    <t>ПО ПД-20% (СБЦП22 таб.6)  (стадия П)</t>
  </si>
  <si>
    <t>Итого по стадии П:</t>
  </si>
  <si>
    <t>688 144,32*20,22% (20,22% -более 0,5 млн.р. постановление№145 от 05.03.2007)</t>
  </si>
  <si>
    <t>Перевод в текущие цены на 01.01.2020 К=5,45 (Распоряжение правительства РФ №671-р от 06.05.2008г.)</t>
  </si>
  <si>
    <t>Итоги по Разделу 2. ЭПБ проектной документации:</t>
  </si>
  <si>
    <t>НДС 20%</t>
  </si>
  <si>
    <t>ИТОГО по смете</t>
  </si>
  <si>
    <t xml:space="preserve">Главный инженер 
ООО «БГК»
_________________ /Д.Ю. Новиков/
«___» _____________ 2020г.
По дов. №________________
М.П.                                                                                                                                                                 </t>
  </si>
  <si>
    <t>Директор Уфимского филиала 
ООО «КВАРЦ Групп» 
______________ / В.В. Метлин /
«___» _____________ 2020г.
М.П.</t>
  </si>
  <si>
    <t>Ф2</t>
  </si>
  <si>
    <t>Ф5</t>
  </si>
  <si>
    <t>Ф6</t>
  </si>
  <si>
    <t>Ф7</t>
  </si>
  <si>
    <t>Ф8</t>
  </si>
  <si>
    <t>Ф9</t>
  </si>
  <si>
    <t>Ф10</t>
  </si>
  <si>
    <t>Крд</t>
  </si>
  <si>
    <t>К1</t>
  </si>
  <si>
    <t>К12</t>
  </si>
  <si>
    <t>п.1.1 Непрерывный</t>
  </si>
  <si>
    <t>п.2.1 (до 5)</t>
  </si>
  <si>
    <t>п.3.1 (I степень)</t>
  </si>
  <si>
    <t>п.4.1 (I степень)</t>
  </si>
  <si>
    <t>п.5.1 Автоматизированный «ручной» режим</t>
  </si>
  <si>
    <t>п.6.1 (до 20)</t>
  </si>
  <si>
    <t>п.7.1 (до 5)</t>
  </si>
  <si>
    <t>п.1.2 Полунепрерывный</t>
  </si>
  <si>
    <t>п.2.2 (свыше 5 до 10)</t>
  </si>
  <si>
    <t>п.3.2 (II степень)</t>
  </si>
  <si>
    <t>п.4.2 (II степень)</t>
  </si>
  <si>
    <t>п.5.2 Автоматизированный режим «советчика»</t>
  </si>
  <si>
    <t>п.6.2 (свыше 20 до 50)</t>
  </si>
  <si>
    <t>п.7.2 (свыше 5 до 10)</t>
  </si>
  <si>
    <t>п.1.3 Непрерывно-дискретный I</t>
  </si>
  <si>
    <t>п.2.3 (свыше 10 до 20)</t>
  </si>
  <si>
    <t>п.3.3 (III степень)</t>
  </si>
  <si>
    <t>п.4.3 (III степень)</t>
  </si>
  <si>
    <t xml:space="preserve">п.5.3 Автоматизированный диалоговый режим </t>
  </si>
  <si>
    <t>п.6.3 (свыше 50 до 100)</t>
  </si>
  <si>
    <t>п.7.3 (свыше 10 до 20)</t>
  </si>
  <si>
    <t>п.1.4 Непрерывно-дискретный II</t>
  </si>
  <si>
    <t>п.2.4 (свыше 20 до 35)</t>
  </si>
  <si>
    <t>п.3.4 (IV степень)</t>
  </si>
  <si>
    <t>п.4.4 (IV степень)</t>
  </si>
  <si>
    <t xml:space="preserve">п.5.4 Автоматический режим косвенного управления </t>
  </si>
  <si>
    <t>п.6.4 (свыше 100 до 170)</t>
  </si>
  <si>
    <t>п.7.4 (свыше 20 до 40)</t>
  </si>
  <si>
    <t>п.1.5 Циклический</t>
  </si>
  <si>
    <t>п.2.5 (свыше 35 до 50)</t>
  </si>
  <si>
    <t>п.4.5 (V степень)</t>
  </si>
  <si>
    <t>п.5.5 Автоматический режим прямого цифрового управления</t>
  </si>
  <si>
    <t>п.6.5 (свыше 170 до 250)</t>
  </si>
  <si>
    <t>п.7.5 (свыше 40 до 60)</t>
  </si>
  <si>
    <t>п.1.6 Дискретный</t>
  </si>
  <si>
    <t>п.2.6 (свыше 50 до 70)</t>
  </si>
  <si>
    <t>п.4.6 (VI степень)</t>
  </si>
  <si>
    <t>п.6.6 (свыше 250 до 350)</t>
  </si>
  <si>
    <t>п.7.6 (свыше 60 до 90)</t>
  </si>
  <si>
    <t>п.2.7 (свыше 70 до 100)</t>
  </si>
  <si>
    <t>п.4.7 (VII степень)</t>
  </si>
  <si>
    <t>п.6.7 (свыше 350 до 470)</t>
  </si>
  <si>
    <t>п.7.7 (свыше 90 до 120)</t>
  </si>
  <si>
    <t>п.2.8 (За каждые 50 свыше 100)</t>
  </si>
  <si>
    <t>п.6.8 (свыше 470 до 600)</t>
  </si>
  <si>
    <t>п.7.8 (свыше 120 до 160)</t>
  </si>
  <si>
    <t>п.6.9 (свыше 600 до 800)</t>
  </si>
  <si>
    <t>п.7.9 (свыше 160 до 200)</t>
  </si>
  <si>
    <t>п.6.10 (свыше 800 до 1000)</t>
  </si>
  <si>
    <t>п.7.10 (свыше 200 до 250)</t>
  </si>
  <si>
    <t>п.6.11 (свыше 1000 до 1300)</t>
  </si>
  <si>
    <t>п.7.11 (свыше 250 до 300)</t>
  </si>
  <si>
    <t>п.6.12 (свыше 1300 до 1600)</t>
  </si>
  <si>
    <t>п.7.12 (свыше 300 до 350)</t>
  </si>
  <si>
    <t>п.6.13 (свыше 1600 до 2000)</t>
  </si>
  <si>
    <t>п.7.13 (свыше 350 до 400)</t>
  </si>
  <si>
    <t>п.6.14 (За каждые 500 свыше 2000)</t>
  </si>
  <si>
    <t>п.7.14 (За каждые 70 свыше 400)</t>
  </si>
  <si>
    <t>0 - 150 000</t>
  </si>
  <si>
    <t>более 150 000</t>
  </si>
  <si>
    <t>более 250 000</t>
  </si>
  <si>
    <t>более 500 000</t>
  </si>
  <si>
    <t>более 750 000</t>
  </si>
  <si>
    <t>более 1 000 000</t>
  </si>
  <si>
    <t>более 1 500 000</t>
  </si>
  <si>
    <t>более 3 000 000</t>
  </si>
  <si>
    <t>более 4 000 000</t>
  </si>
  <si>
    <t>более 6 000 000</t>
  </si>
  <si>
    <t>более 8 000 000</t>
  </si>
  <si>
    <t>более 12 000 000</t>
  </si>
  <si>
    <t>более 18 000 000</t>
  </si>
  <si>
    <t>более 24 000 000</t>
  </si>
  <si>
    <t>более 30 000 000</t>
  </si>
  <si>
    <t>более 36 000 000</t>
  </si>
  <si>
    <t>более 45 000 000</t>
  </si>
  <si>
    <t>более 52 500 000</t>
  </si>
  <si>
    <t>более 60 000 000</t>
  </si>
  <si>
    <t>более 70 000 000</t>
  </si>
  <si>
    <t>более 80 000 000</t>
  </si>
  <si>
    <t>более 100 000 000</t>
  </si>
  <si>
    <t>более 120 000 000</t>
  </si>
  <si>
    <t>более 140 000 000</t>
  </si>
  <si>
    <t>более 160 000 000</t>
  </si>
  <si>
    <t>более 180 000 000</t>
  </si>
  <si>
    <t>более 200 000 000</t>
  </si>
  <si>
    <t>более 220 000 000</t>
  </si>
  <si>
    <t>Приложение № 3</t>
  </si>
  <si>
    <t>Утверждено приказом Минстроя РФ № 421/пр от 4 августа 2020 г. в редакции приказа № 557/пр от 7 июля 2022 г.</t>
  </si>
  <si>
    <t>Наименование программного продукта</t>
  </si>
  <si>
    <t>ГРАНД-Смета, версия 2025.2</t>
  </si>
  <si>
    <t xml:space="preserve">Наименование редакции сметных нормативов  </t>
  </si>
  <si>
    <t>Приказ Минстроя России от 30.12.2021 № 1046/пр; Приказ Минстроя России от 04.08.2020 № 421/пр; Приказ Минстроя России от 21.12.2020 № 812/пр; Приказ Минстроя России от 11.12.2020 № 774/пр; Приказ Минстроя России от 02.08.2023 № 551/пр; Приказ Минстроя России от 14.11.2023 № 817/пр; Приказ Минстроя России от 16.02.2024 № 102/пр; Приказ Минстроя России от 13.05.2024 №323/пр; Приказ Минстроя России от 09.08.2024 №524/пр; Приказ Минстроя России от 07.11.2024 №747/пр; Приказ Минстроя России от 23.01.2025 №30/пр; Приказ Минстроя России от 07.02.2025 №69/пр; Приказ Минстроя России от 19.05.2025 №299/пр; Приказ Минстроя России от 14.08.2025 №490/пр; Приказ Минстроя России от 12.11.2025 №696/пр; Приказ Минстроя России от 17.02.2026 №91/пр; Приказ Минстроя России от 18.05.2026 №301/пр</t>
  </si>
  <si>
    <t xml:space="preserve">Реквизиты приказа  Минстроя России  об утверждении дополнений и изменений к сметным нормативам </t>
  </si>
  <si>
    <t>Приказ Минстроя России от 18 мая 2022 г. № 378/пр, Приказ Минстроя России от 26 августа 2022 г. № 703/пр, Приказ Минстроя России от 26 октября 2022 г. № 905/пр, Приказ Минстроя России от 27 декабря 2022 г. № 1133/пр, Приказ Минстроя России от 10 февраля 2023 г. № 84/пр, Приказ Минстроя России от 11.05.2023 №335/пр; Приказ Минстроя России от 07.07.2022 № 557/пр; Приказ Минстроя России от 02.09.2021 № 636/пр, Приказ Минстроя России от 26.07.2022 № 611/пр; Приказ Минстроя России от 22.04.2022 № 317/пр; Приказ Минстроя России от 02.08.2023 № 551/пр; Приказ Минстроя России от 14.11.2023 № 817/пр; Приказ Минстроя России от 30.01.2024 № 55/пр;  Приказ Минстроя России от 16.02.2024 № 102/пр;  Приказ Минстроя России от 13.05.2024 №323/пр; Приказ Минстроя России от 09.08.2024 №524/пр; Приказ Минстроя России от 07.11.2024 №747/пр; Приказ Минстроя России от 23.01.2025 №30/пр; Приказ Минстроя России от 07.02.2025 №69/пр; Приказ Минстроя России от 19.05.2025 №299/пр; Приказ Минстроя России от 14.08.2025 №490/пр; Приказ Минстроя России от 12.11.2025 №696/пр; Приказ Минстроя России от 17.02.2026 №91/пр; Приказ Минстроя России от 18.05.2026 №301/пр</t>
  </si>
  <si>
    <t>Реквизиты письма Минстроя России об индексах изменения сметной стоимости строительства,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 подготовленного  в соответствии  пунктом 85 Методики  расчета индексов изменения  сметной стоимости строительства, утвержденной  приказом Министерства строительства и жилищно-коммунального хозяйства Российской Федерации от 5 июня 2019 г. № 326/пр¹</t>
  </si>
  <si>
    <t>Письмо Минстроя России от 22.05.2026 № 31076-ИФ/09</t>
  </si>
  <si>
    <t xml:space="preserve">Реквизиты нормативного  правового  акта  об утверждении оплаты труда, утверждаемый  в соответствии с пунктом 22(1) Правилами мониторинга цен, утвержденными постановлением Правительства Российской Федерации от 23 декабря 2016 г. № 1452 </t>
  </si>
  <si>
    <t>Распоряжение Министерства экономики и финансов Московской области от 13.03.2026 № 24РВ-25</t>
  </si>
  <si>
    <t xml:space="preserve">Обоснование принятых текущих цен на строительные ресурсы </t>
  </si>
  <si>
    <t xml:space="preserve">Наименование субъекта Российской Федерации </t>
  </si>
  <si>
    <t>50. Московская область</t>
  </si>
  <si>
    <t xml:space="preserve">Наименование зоны субъекта Российской Федерации </t>
  </si>
  <si>
    <t>Московская область</t>
  </si>
  <si>
    <t>(наименование стройки)</t>
  </si>
  <si>
    <t>ОКПД2 62.01.12.000.002 Разработка рабочей документации, поставка оборудования, монтажные и пусконаладочные работы для модернизации верхнего уровня автоматизированных систем управления технологическим процессом Загорской ГАЭС в рамках выполнения инвестиционного проекта D_T-1100-233 для нужд филиала ПАО «РусГидро» - «Загорская ГАЭС»</t>
  </si>
  <si>
    <t>(наименование объекта капитального строительства)</t>
  </si>
  <si>
    <t>ЛОКАЛЬНЫЙ СМЕТНЫЙ РАСЧЕТ (СМЕТА) № 02-01-02</t>
  </si>
  <si>
    <t>Монтажные работы</t>
  </si>
  <si>
    <t xml:space="preserve"> (наименование работ и затрат)</t>
  </si>
  <si>
    <t xml:space="preserve">Составлен </t>
  </si>
  <si>
    <t>ресурсно-индексным</t>
  </si>
  <si>
    <t>методом</t>
  </si>
  <si>
    <t>Основание</t>
  </si>
  <si>
    <t>58252232.425200.0005.401.ВМР</t>
  </si>
  <si>
    <t>(проектная и (или) иная техническая документация)</t>
  </si>
  <si>
    <t xml:space="preserve">Составлен(а) в текущем уровне цен </t>
  </si>
  <si>
    <t>II квартал 2026 года</t>
  </si>
  <si>
    <t xml:space="preserve">Сметная стоимость </t>
  </si>
  <si>
    <t>тыс.руб.</t>
  </si>
  <si>
    <t>в том числе:</t>
  </si>
  <si>
    <t>строительных работ</t>
  </si>
  <si>
    <t>Средства на оплату труда рабочих</t>
  </si>
  <si>
    <t>монтажных работ</t>
  </si>
  <si>
    <t>Средства на оплату труда машинистов</t>
  </si>
  <si>
    <t>оборудования</t>
  </si>
  <si>
    <t>Нормативные затраты труда рабочих</t>
  </si>
  <si>
    <t>чел.-ч.</t>
  </si>
  <si>
    <t>прочих затрат</t>
  </si>
  <si>
    <t>Нормативные затраты труда машинистов</t>
  </si>
  <si>
    <t>№ п/п</t>
  </si>
  <si>
    <t>Обоснование</t>
  </si>
  <si>
    <t>Наименование работ и затрат</t>
  </si>
  <si>
    <t>Единица измерения</t>
  </si>
  <si>
    <t>Количество</t>
  </si>
  <si>
    <t>Сметная стоимость, руб.</t>
  </si>
  <si>
    <t>на единицу измерения</t>
  </si>
  <si>
    <t>коэффициенты</t>
  </si>
  <si>
    <t>всего с учетом коэффициентов</t>
  </si>
  <si>
    <t>на единицу измерения в базисном уровне цен</t>
  </si>
  <si>
    <t>индекс</t>
  </si>
  <si>
    <t>на единицу измерения в текущем уровне цен</t>
  </si>
  <si>
    <t>всего в текущем уровне цен</t>
  </si>
  <si>
    <t>Раздел 1. Монтаж оборудования АСУ ТП</t>
  </si>
  <si>
    <t>ГЭСНм11-06-001-05</t>
  </si>
  <si>
    <t>Щиты и пульты, масса: до 350 кг</t>
  </si>
  <si>
    <t>421/пр_2020_прил.10_т.3_п.1.2_гр.4</t>
  </si>
  <si>
    <t>Производство работ осуществляется в помещениях эксплуатируемого объекта капитального строительства, эксплуатация которого не прекращена, в том числе для объектов производственного и непроизводственного назначения без остановки рабочего процесса, при этом: в зоне производства работ имеется один из следующих  факторов:
- движение транспорта по внутрицеховым путям;
- действующее технологическое или лабораторное оборудование;
- мебель и иные загромождающие помещения предметы ОЗП=1,35; ЭМ=1,35 к расх.; ЗПМ=1,35; ТЗ=1,35; ТЗМ=1,35</t>
  </si>
  <si>
    <t>421/пр_2020_прил.10_т.3_п.4_гр.4</t>
  </si>
  <si>
    <t>Производство работ осуществляется в охранной зоне действующей воздушной линии электропередачи, вблизи объектов, находящихся под напряжением, внутри объектов капитального строительства, внутренняя проводка в которых не обесточена, если это приведет к ограничению действий рабочих в соответствии с требованиями техники безопасности ОЗП=1,2; ЭМ=1,2 к расх.; ЗПМ=1,2; ТЗ=1,2; ТЗМ=1,2</t>
  </si>
  <si>
    <t>Индекс-дефлятор на этап выполнения работ ПЗ=1,0367 (ОЗП=1,0367; ЭМ=1,0367; МАТ=1,0367; ТЗ=1,0367)</t>
  </si>
  <si>
    <t>ОТ(ЗТ)</t>
  </si>
  <si>
    <t>чел.-ч</t>
  </si>
  <si>
    <t>1-100-38</t>
  </si>
  <si>
    <t>Средний разряд работы 3,8</t>
  </si>
  <si>
    <t>ЭМ</t>
  </si>
  <si>
    <t>ОТм(ЗТм)</t>
  </si>
  <si>
    <t>91.05.05-015</t>
  </si>
  <si>
    <t>Краны на автомобильном ходу, грузоподъемность 16 т</t>
  </si>
  <si>
    <t>маш.-ч</t>
  </si>
  <si>
    <t>4-100-060</t>
  </si>
  <si>
    <t xml:space="preserve">ОТм(Зтм) Средний разряд машинистов 6 </t>
  </si>
  <si>
    <t>91.14.02-001</t>
  </si>
  <si>
    <t>Автомобили бортовые, грузоподъемность до 5 т</t>
  </si>
  <si>
    <t>4-100-040</t>
  </si>
  <si>
    <t xml:space="preserve">ОТм(Зтм) Средний разряд машинистов 4 </t>
  </si>
  <si>
    <t>91.17.04-233</t>
  </si>
  <si>
    <t>Аппараты сварочные для ручной дуговой сварки, сварочный ток до 350 А</t>
  </si>
  <si>
    <t>91.21.19-031</t>
  </si>
  <si>
    <t>Станки сверлильные</t>
  </si>
  <si>
    <t>М</t>
  </si>
  <si>
    <t>01.7.11.07-0227</t>
  </si>
  <si>
    <t>Электроды сварочные для сварки низколегированных и углеродистых сталей УОНИ 13/45, Э42А, диаметр 4-5 мм</t>
  </si>
  <si>
    <t>кг</t>
  </si>
  <si>
    <t>01.7.15.03-0034</t>
  </si>
  <si>
    <t>Болты стальные оцинкованные с шестигранной головкой и оцинкованной шестигранной гайкой, диаметр резьбы болта и гайки М12, длина болта 20-160 мм</t>
  </si>
  <si>
    <t>08.3.06.01-0024</t>
  </si>
  <si>
    <t>Лист стальной рифленый горячекатаный, марки стали Ст3сп, Ст3пс, толщина 2-6 мм</t>
  </si>
  <si>
    <t>т</t>
  </si>
  <si>
    <t>14.4.01.01-0003</t>
  </si>
  <si>
    <t>Грунтовка ГФ-021</t>
  </si>
  <si>
    <t>14.4.04.09-0016</t>
  </si>
  <si>
    <t>Эмаль ХВ-124, цветная</t>
  </si>
  <si>
    <t>14.5.09.07-0030</t>
  </si>
  <si>
    <t>Растворитель Р-4</t>
  </si>
  <si>
    <t>14.5.09.11-0102</t>
  </si>
  <si>
    <t>Уайт-спирит</t>
  </si>
  <si>
    <t>25.2.02.11-0041</t>
  </si>
  <si>
    <t>Рамка маркировочная для надписей, размеры 58х38х18 мм</t>
  </si>
  <si>
    <t>Итого прямые затраты</t>
  </si>
  <si>
    <t>421/пр_2020_п.75_пп.а</t>
  </si>
  <si>
    <t xml:space="preserve">Вспомогательные ненормируемые материальные ресурсы </t>
  </si>
  <si>
    <t>%</t>
  </si>
  <si>
    <t>ФОТ</t>
  </si>
  <si>
    <t>Пр/812-053.0-1</t>
  </si>
  <si>
    <t>НР Приборы, средства автоматизации и вычислительной техники</t>
  </si>
  <si>
    <t>Пр/774-053.0</t>
  </si>
  <si>
    <t>СП Приборы, средства автоматизации и вычислительной техники</t>
  </si>
  <si>
    <t>Всего по позиции</t>
  </si>
  <si>
    <t>ГЭСНм11-06-001-04</t>
  </si>
  <si>
    <t>Щиты и пульты, масса: до 250 кг</t>
  </si>
  <si>
    <t>ГЭСНм11-06-001-03</t>
  </si>
  <si>
    <t>Щиты и пульты, масса: до 150 кг</t>
  </si>
  <si>
    <t>1-100-34</t>
  </si>
  <si>
    <t>Средний разряд работы 3,4</t>
  </si>
  <si>
    <t>Спецификация оборудования №1 п. 1.1.</t>
  </si>
  <si>
    <t>Шкаф серверный ЦОД1 (ШЦОД1) (включая сертификаты арт. FPCLANL-S, FPCLARN2, X5-PRO3-NB-SENL-A, FPARN2, FPANL-S, CB4337servACert</t>
  </si>
  <si>
    <t>Спецификация оборудования №1 п. 1.2.</t>
  </si>
  <si>
    <t>Шкаф серверный ЦОД2, VE-VM-StandartKIT-B-Y3-D, FVARN2, FVANL-S</t>
  </si>
  <si>
    <t>Спецификация оборудования №1 п. 1.3.</t>
  </si>
  <si>
    <t>Шкаф коммутационного оборудования ЦОД1 (ШКО ЦОД1)</t>
  </si>
  <si>
    <t>Спецификация оборудования №1 п. 1.4</t>
  </si>
  <si>
    <t>Шкаф коммутационного оборудования ЦОД2 (ШКО ЦОД2)</t>
  </si>
  <si>
    <t>Спецификация оборудования №1 п. 1.5</t>
  </si>
  <si>
    <t>Шкаф сетевого оборудования АЩУ1 (ШСО1)</t>
  </si>
  <si>
    <t>Спецификация оборудования №1 п. 1.6</t>
  </si>
  <si>
    <t>Шкаф коммутационного оборудования АЩУ1 (ШКО1)</t>
  </si>
  <si>
    <t>10</t>
  </si>
  <si>
    <t>Спецификация оборудования №1 п. 1.7</t>
  </si>
  <si>
    <t>Шкаф сетевого оборудования АЩУ2 (ШСО2)</t>
  </si>
  <si>
    <t>11</t>
  </si>
  <si>
    <t>Спецификация оборудования №1 п. 1.8</t>
  </si>
  <si>
    <t>Шкаф коммутационного оборудования АЩУ2 (ШКО2)</t>
  </si>
  <si>
    <t>12</t>
  </si>
  <si>
    <t>Спецификация оборудования №1 п. 1.9</t>
  </si>
  <si>
    <t>Шкаф сетевого оборудования АЩУ3 (ШСО3)</t>
  </si>
  <si>
    <t>13</t>
  </si>
  <si>
    <t>Спецификация оборудования №1 п. 1.10</t>
  </si>
  <si>
    <t>Шкаф коммутационного оборудования АЩУ3 (ШКО3)</t>
  </si>
  <si>
    <t>14</t>
  </si>
  <si>
    <t>Спецификация оборудования №1 п. 1.11</t>
  </si>
  <si>
    <t>Шкаф сетевого оборудования АЩУ4 (ШСО4)</t>
  </si>
  <si>
    <t>15</t>
  </si>
  <si>
    <t>Спецификация оборудования №1 п. 1.12</t>
  </si>
  <si>
    <t>Шкаф коммутационного оборудования АЩУ4 (ШКО4)</t>
  </si>
  <si>
    <t>16</t>
  </si>
  <si>
    <t>Спецификация оборудования №1 п. 1.13</t>
  </si>
  <si>
    <t>Шкаф сетевого оборудования АЩУ5 (ШСО5)</t>
  </si>
  <si>
    <t>17</t>
  </si>
  <si>
    <t>Спецификация оборудования №1 п. 1.14</t>
  </si>
  <si>
    <t>Шкаф коммутационного оборудования АЩУ5 (ШКО5)</t>
  </si>
  <si>
    <t>18</t>
  </si>
  <si>
    <t>Спецификация оборудования №1 п. 1.15</t>
  </si>
  <si>
    <t>Шкаф сетевого оборудования АЩУ6 (ШСО6)</t>
  </si>
  <si>
    <t>19</t>
  </si>
  <si>
    <t>Спецификация оборудования №1 п. 1.16</t>
  </si>
  <si>
    <t>Шкаф коммутационного оборудования АЩУ6 (ШКО6)</t>
  </si>
  <si>
    <t>20</t>
  </si>
  <si>
    <t>Спецификация оборудования №1 п. 1.17</t>
  </si>
  <si>
    <t>Шкаф сетевого оборудования №1 ЩПТ (ШСО1 ЩПТ)</t>
  </si>
  <si>
    <t>21</t>
  </si>
  <si>
    <t>Спецификация оборудования №1 п. 1.18</t>
  </si>
  <si>
    <t>Шкаф коммутационного оборудования №1 ЩПТ (ШКО1 ЩПТ)</t>
  </si>
  <si>
    <t>22</t>
  </si>
  <si>
    <t>Спецификация оборудования №1 п. 1.19</t>
  </si>
  <si>
    <t>Шкаф сетевого оборудования №2 ЩПТ (ШСО2 ЩПТ)</t>
  </si>
  <si>
    <t>23</t>
  </si>
  <si>
    <t>Спецификация оборудования №1 п. 1.20</t>
  </si>
  <si>
    <t>Шкаф коммутационного оборудования №2 ЩПТ (ШКО2 ЩПТ)</t>
  </si>
  <si>
    <t>24</t>
  </si>
  <si>
    <t>Спецификация оборудования №1 п. 1.21</t>
  </si>
  <si>
    <t>Шкаф сетевого оборудования №1 Водоприемника (ШСОВ1)</t>
  </si>
  <si>
    <t>25</t>
  </si>
  <si>
    <t>Спецификация оборудования №1 п. 1.22</t>
  </si>
  <si>
    <t>Шкаф сетевого оборудования №2 Водоприемника (ШСОВ2)</t>
  </si>
  <si>
    <t>26</t>
  </si>
  <si>
    <t>Спецификация оборудования №1 п. 1.23</t>
  </si>
  <si>
    <t>Шкаф сетевого оборудования №1 СПК (ШСО1 СПК)</t>
  </si>
  <si>
    <t>27</t>
  </si>
  <si>
    <t>Спецификация оборудования №1 п. 1.24</t>
  </si>
  <si>
    <t>Шкаф сетевого оборудования №2 СПК (ШСО2 СПК)</t>
  </si>
  <si>
    <t>28</t>
  </si>
  <si>
    <t>Спецификация оборудования №1 п. 1.25</t>
  </si>
  <si>
    <t>Шкаф сетевого оборудования №1 КРУЭ (ШСО1 КРУЭ)</t>
  </si>
  <si>
    <t>29</t>
  </si>
  <si>
    <t>Спецификация оборудования №1 п. 1.26</t>
  </si>
  <si>
    <t>Шкаф коммутационного оборудования №1 КРУЭ (ШКО1 КРУЭ)</t>
  </si>
  <si>
    <t>30</t>
  </si>
  <si>
    <t>Спецификация оборудования №1 п. 1.27</t>
  </si>
  <si>
    <t>Шкаф сетевого оборудования №2 КРУЭ (ШСО2 КРУЭ)</t>
  </si>
  <si>
    <t>31</t>
  </si>
  <si>
    <t>Спецификация оборудования №1 п. 1.28</t>
  </si>
  <si>
    <t>Шкаф коммутационного оборудования №2 КРУЭ (ШКО2 КРУЭ)</t>
  </si>
  <si>
    <t>32</t>
  </si>
  <si>
    <t>Спецификация оборудования №1 п. 1.29</t>
  </si>
  <si>
    <t>Шкаф сетевого оборудования №1 КРУ-5 (ШСО1 КРУ-5)</t>
  </si>
  <si>
    <t>33</t>
  </si>
  <si>
    <t>Спецификация оборудования №1 п. 1.30</t>
  </si>
  <si>
    <t>Шкаф сетевого оборудования №2 КРУ-5 (ШСО2 КРУ-5)</t>
  </si>
  <si>
    <t>34</t>
  </si>
  <si>
    <t>Спецификация оборудования №1 п. 1.31</t>
  </si>
  <si>
    <t>Шкаф сбора информации АЩУ1 (ШСИ1)</t>
  </si>
  <si>
    <t>35</t>
  </si>
  <si>
    <t>Спецификация оборудования №1 п. 1.32</t>
  </si>
  <si>
    <t>Шкаф сбора информации АЩУ2 (ШСИ2)</t>
  </si>
  <si>
    <t>36</t>
  </si>
  <si>
    <t>Спецификация оборудования №1 п. 1.33</t>
  </si>
  <si>
    <t>Шкаф сбора информации АЩУ3 (ШСИ3)</t>
  </si>
  <si>
    <t>37</t>
  </si>
  <si>
    <t>Спецификация оборудования №1 п. 1.34</t>
  </si>
  <si>
    <t>Шкаф сбора информации АЩУ4 (ШСИ4)</t>
  </si>
  <si>
    <t>38</t>
  </si>
  <si>
    <t>Спецификация оборудования №1 п. 1.35</t>
  </si>
  <si>
    <t>Шкаф сбора информации АЩУ5 (ШСИ5)</t>
  </si>
  <si>
    <t>39</t>
  </si>
  <si>
    <t>Спецификация оборудования №1 п. 1.36</t>
  </si>
  <si>
    <t>Шкаф сбора информации АЩУ6 (ШСИ6)</t>
  </si>
  <si>
    <t>40</t>
  </si>
  <si>
    <t>Спецификация оборудования №1 п. 1.37</t>
  </si>
  <si>
    <t>Шкаф сбора информации ЩПТ (ШСИ ЩПТ)</t>
  </si>
  <si>
    <t>41</t>
  </si>
  <si>
    <t>Спецификация оборудования №1 п. 1.38</t>
  </si>
  <si>
    <t>Шкаф сбора информации №1 КРУЭ (ШСИ1 КРУЭ)</t>
  </si>
  <si>
    <t>42</t>
  </si>
  <si>
    <t>Спецификация оборудования №1 п. 1.39</t>
  </si>
  <si>
    <t>Шкаф сбора информации №2 КРУЭ (ШСИ2 КРУЭ)</t>
  </si>
  <si>
    <t>43</t>
  </si>
  <si>
    <t>Спецификация оборудования №1 п. 1.40</t>
  </si>
  <si>
    <t>Шкаф сбора информации ЩСН (ШСИ ЩСН)</t>
  </si>
  <si>
    <t>44</t>
  </si>
  <si>
    <t>Спецификация оборудования №1 п. 1.41</t>
  </si>
  <si>
    <t>Шкаф сбора информации КРУ-5 (ШСИ КРУ-5)</t>
  </si>
  <si>
    <t>45</t>
  </si>
  <si>
    <t>Спецификация оборудования №1 п. 1.42</t>
  </si>
  <si>
    <t>Шкаф центральной сигнализации машзала (ЦСМЗ)</t>
  </si>
  <si>
    <t>46</t>
  </si>
  <si>
    <t>Спецификация оборудования №1 п. 1.43</t>
  </si>
  <si>
    <t>Шкаф ШРОТ1 ПС Южная</t>
  </si>
  <si>
    <t>47</t>
  </si>
  <si>
    <t>Спецификация оборудования №1 п. 1.44</t>
  </si>
  <si>
    <t>Шкаф ШРОТ2 ПС Южная</t>
  </si>
  <si>
    <t>48</t>
  </si>
  <si>
    <t>ГЭСНм11-04-002-01</t>
  </si>
  <si>
    <t>Аппарат настольный, масса: до 0,015 т (Комплект АРМ ДЭС, АРМ НСМ, АРМ1
ГСР, АРМ2 ГСР, АРМ1 группы
режимов, АРМ2 группы
режимов, АРМ АСУ (СПК),
АРМ Директора, АРМ ГГС, АРМ
Главного инженера, АРМ АСУ
(КРУЭ), АРМ РЗА (КРУЭ), АРМ
ОП КРУЭ, АРМ ОП ПС Южная (рабочая станция 1 шт, монитор 1 шт, клавиатура, мышь, сетевой фильтр))</t>
  </si>
  <si>
    <t>1-100-30</t>
  </si>
  <si>
    <t>Средний разряд работы 3,0</t>
  </si>
  <si>
    <t>48.1</t>
  </si>
  <si>
    <t>49</t>
  </si>
  <si>
    <t>Аппарат настольный, масса: до 0,015 т (Мониторы для АРМ ДЭС, АРМ НСМ, АРМ1
ГСР, АРМ2 ГСР, АРМ1 группы
режимов, АРМ2 группы
режимов, АРМ АСУ (СПК),
АРМ Директора, АРМ ГГС, АРМ
Главного инженера, АРМ АСУ
(КРУЭ), АРМ РЗА (КРУЭ), АРМ
ОП КРУЭ, АРМ ОП ПС Южная (Комплект: монитор 1 шт))</t>
  </si>
  <si>
    <t>49.1</t>
  </si>
  <si>
    <t>50</t>
  </si>
  <si>
    <t>ГЭСНм11-04-028-01</t>
  </si>
  <si>
    <t>Включение в аппаратуру разъемов штепсельных, количество контактов в разъеме: до 14 шт.(Системный блок 1 шт, мышь 1 шт, клавиатура 1 шт., монитор 2 шт по 2 включения, сетевой фильтр 1 шт)</t>
  </si>
  <si>
    <t>50.1</t>
  </si>
  <si>
    <t>51</t>
  </si>
  <si>
    <t>ГЭСНм08-03-591-08</t>
  </si>
  <si>
    <t>Розетка штепсельная: неутопленного типа при открытой проводке (Розетка компьютерная RJ-45(8P8C) кат 5e одинарная внешняя)</t>
  </si>
  <si>
    <t>100 шт</t>
  </si>
  <si>
    <t>1-100-42</t>
  </si>
  <si>
    <t>Средний разряд работы 4,2</t>
  </si>
  <si>
    <t>01.7.03.04-0001</t>
  </si>
  <si>
    <t>Электроэнергия</t>
  </si>
  <si>
    <t>кВт-ч</t>
  </si>
  <si>
    <t>01.7.06.05-0041</t>
  </si>
  <si>
    <t>Ленты изоляционные хлопчатобумажные прорезиненные для электромонтажных и ремонтных работ, цвет черный, ширина 20 мм, толщина 0,35 мм</t>
  </si>
  <si>
    <t>м</t>
  </si>
  <si>
    <t>01.7.15.07-0014</t>
  </si>
  <si>
    <t>Дюбели распорные полипропиленовые</t>
  </si>
  <si>
    <t>01.7.15.14-0161</t>
  </si>
  <si>
    <t>Шурупы самонарезающие стальные с полукруглой головкой и прямым шлицем, остроконечные, диаметр 2,5 мм, длина 20 мм</t>
  </si>
  <si>
    <t>01.7.15.14-0165</t>
  </si>
  <si>
    <t>Шурупы самонарезающие стальные с полукруглой головкой и прямым шлицем, остроконечные, диаметр 4 мм, длина 40 мм</t>
  </si>
  <si>
    <t>51.1</t>
  </si>
  <si>
    <t>Пр/812-049.3-1</t>
  </si>
  <si>
    <t>НР Электротехнические установки на других объектах</t>
  </si>
  <si>
    <t>Пр/774-049.3</t>
  </si>
  <si>
    <t>СП Электротехнические установки на других объектах</t>
  </si>
  <si>
    <t>52</t>
  </si>
  <si>
    <t>ГЭСНм11-06-002-01</t>
  </si>
  <si>
    <t>Электрические проводки в щитах и пультах: шкафных и панельных (Патч-корд F/UTP, экранированный, Cat.5е, LSZH, 3 м, серый)</t>
  </si>
  <si>
    <t>100 м</t>
  </si>
  <si>
    <t>1-100-50</t>
  </si>
  <si>
    <t>Средний разряд работы 5,0</t>
  </si>
  <si>
    <t>01.7.19.04-0031</t>
  </si>
  <si>
    <t>Прокладки резиновые (пластина техническая прессованная)</t>
  </si>
  <si>
    <t>25.2.01.01-0014</t>
  </si>
  <si>
    <t>Бирки кабельные маркировочные пластмассовые У136</t>
  </si>
  <si>
    <t>52.1</t>
  </si>
  <si>
    <t>426</t>
  </si>
  <si>
    <t>ТЦ_21.1.06.09_77_5024202968_29.01.2026_02_37.3</t>
  </si>
  <si>
    <t>Патч-корд F/UTP, экранированный, Cat.5е, LSZH, 3 м, серый PC-LPM-STP-RJ45-RJ45-C5e-3M-LSZH-GY</t>
  </si>
  <si>
    <t>53</t>
  </si>
  <si>
    <t>Электрические проводки в щитах и пультах: шкафных и панельных Кабель DP)</t>
  </si>
  <si>
    <t>53.1</t>
  </si>
  <si>
    <t>55</t>
  </si>
  <si>
    <t>Спецификация оборудования №1 п. 3.1.1</t>
  </si>
  <si>
    <t>АРМ в составе: ПК ГРАВИТОН АП52И i5-13400/1x16GB/1xSSD512GB/FP_2xUSB2.0/RJ-45/450W Bronze/K+M/NoOS/ARM3YST, кабель TCG715-2M, Сетевой фильтр Гарнизон EPS-5-B-2 , Монитор 27″M2701/2K/RCD (2 шт), Розетка компьютерная RJ-45(8P8C) кат 5e одинарная внешняя ,Патч-корд F/UTP, экранированный, Cat.5е, LSZH, 3 м, серый.</t>
  </si>
  <si>
    <t>56</t>
  </si>
  <si>
    <t>ФСБЦ-20.4.03.03-1023</t>
  </si>
  <si>
    <t>Розетка компьютерная RJ-45 для монтажа в кабель-каналы, 1 модуль, 1,5 А, 150 В, цвет белый, IP20</t>
  </si>
  <si>
    <t>57</t>
  </si>
  <si>
    <t>Аппарат настольный, масса: до 0,015 т АРМ Оператора МХ, АРМ1
ДМГ, АРМ2 ДМГ, АРМ МВС,
АРМ Участка мониторинга, АРМ
Метролога, АРМ РЗА (СПК),
АРМ НСС, АРМ ДЭГЩУ, АРМ
КИСУ (Комплет в составе: рабочая станция 1 шт., монитор 1 шт., клавиатура 1 шт, мышь 1 шт, сетевой фильтр - 1 шт)</t>
  </si>
  <si>
    <t>57.1</t>
  </si>
  <si>
    <t>58</t>
  </si>
  <si>
    <t>Аппарат настольный, масса: до 0,015 т Мониторы для АРМ Оператора МХ, АРМ1
ДМГ, АРМ2 ДМГ, АРМ МВС,
АРМ Участка мониторинга, АРМ
Метролога, АРМ РЗА (СПК),
АРМ НСС, АРМ ДЭГЩУ, АРМ
КИСУ (Комплет в составе: монитор 1 шт.)</t>
  </si>
  <si>
    <t>58.1</t>
  </si>
  <si>
    <t>59</t>
  </si>
  <si>
    <t>Включение в аппаратуру разъемов штепсельных, количество контактов в разъеме: до 14 шт.(Системный блок 1 шт, мышь 1 шт, клавиатура 1 шт., монитор 2 шт (по 2 включения), сетевой фильтр 1 шт)</t>
  </si>
  <si>
    <t>59.1</t>
  </si>
  <si>
    <t>60</t>
  </si>
  <si>
    <t>ГЭСНм10-06-060-12</t>
  </si>
  <si>
    <t>Монтаж оптического кросса с учетом измерений на волоконно-оптическом кабеле с числом волокон: 8</t>
  </si>
  <si>
    <t>1-100-75</t>
  </si>
  <si>
    <t>Средний разряд работы 7,5</t>
  </si>
  <si>
    <t>91.17.04-194</t>
  </si>
  <si>
    <t>Аппараты сварочные для сварки оптических кабелей со скалывателем</t>
  </si>
  <si>
    <t>91.21.22-341</t>
  </si>
  <si>
    <t>Рефлектометры оптические, рабочая длина волны 1310/1550/1625 нм</t>
  </si>
  <si>
    <t>01.3.01.07-0009</t>
  </si>
  <si>
    <t>Спирт этиловый ректификованный технический, сорт I</t>
  </si>
  <si>
    <t>01.7.20.08-0123</t>
  </si>
  <si>
    <t>Салфетка безворсовая сухая, размер 110х210 мм</t>
  </si>
  <si>
    <t>60.1</t>
  </si>
  <si>
    <t>Пр/812-051.1-1</t>
  </si>
  <si>
    <t>НР Прокладка и монтаж сетей связи</t>
  </si>
  <si>
    <t>Пр/774-051.1</t>
  </si>
  <si>
    <t>СП Прокладка и монтаж сетей связи</t>
  </si>
  <si>
    <t>61</t>
  </si>
  <si>
    <t>Включение в аппаратуру разъемов штепсельных, количество контактов в разъеме: до 14 шт.(оптический приемопередатчик)</t>
  </si>
  <si>
    <t>61.1</t>
  </si>
  <si>
    <t>62</t>
  </si>
  <si>
    <t>62.1</t>
  </si>
  <si>
    <t>63</t>
  </si>
  <si>
    <t>Электрические проводки в щитах и пультах: шкафных и панельных (Кабель DP)</t>
  </si>
  <si>
    <t>63.1</t>
  </si>
  <si>
    <t>64</t>
  </si>
  <si>
    <t>ТЦ_21.1.06.09_77_7729376075_29.01.2026_02_1.1</t>
  </si>
  <si>
    <t>Кабель DP, 2м TCG715-2M</t>
  </si>
  <si>
    <t>65</t>
  </si>
  <si>
    <t>Спецификация оборудования №1 п. 3.2.1</t>
  </si>
  <si>
    <t>АРМ в составе: ПК ГРАВИТОН АП52И i5- 13400/1x16GB/1xSSD512GB/FP_2xUSB2.0/SFP/500W 80+ Bronze/K+M/NoOS/ARM3YST, монитор M2701/2K/RCD (2 шт), оптический приемопередатчик SFP OMT-1G020, кросс навесной 130401-00049,Сетевой фильтр Гарнизон EPS-5-B-2 , Патч-корд оптический LC-LC/UPC SM, duplex (3.0мм) 3м.</t>
  </si>
  <si>
    <t>427</t>
  </si>
  <si>
    <t>ТЦ_21.1.01.01_77_7729376075_29.01.2026_02_3.1</t>
  </si>
  <si>
    <t>Патч-корд оптический LC-LC/UPC SM, duplex (3.0мм) 3м</t>
  </si>
  <si>
    <t>Итоги по разделу 1 Монтаж оборудования АСУ ТП :</t>
  </si>
  <si>
    <t xml:space="preserve">     Всего прямые затраты (справочно)</t>
  </si>
  <si>
    <t xml:space="preserve">          в том числе:</t>
  </si>
  <si>
    <t xml:space="preserve">               Оплата труда рабочих</t>
  </si>
  <si>
    <t xml:space="preserve">               Эксплуатация машин</t>
  </si>
  <si>
    <t xml:space="preserve">               Оплата труда машинистов (Отм)</t>
  </si>
  <si>
    <t xml:space="preserve">               Материалы</t>
  </si>
  <si>
    <t xml:space="preserve">     Монтажные работы</t>
  </si>
  <si>
    <t xml:space="preserve">               оплата труда</t>
  </si>
  <si>
    <t xml:space="preserve">               эксплуатация машин и механизмов</t>
  </si>
  <si>
    <t xml:space="preserve">               оплата труда машинистов (Отм)</t>
  </si>
  <si>
    <t xml:space="preserve">               материалы</t>
  </si>
  <si>
    <t xml:space="preserve">               накладные расходы</t>
  </si>
  <si>
    <t xml:space="preserve">               сметная прибыль</t>
  </si>
  <si>
    <t xml:space="preserve">     Всего ФОТ (справочно)</t>
  </si>
  <si>
    <t xml:space="preserve">     Всего накладные расходы (справочно)</t>
  </si>
  <si>
    <t xml:space="preserve">     Всего сметная прибыль (справочно)</t>
  </si>
  <si>
    <t>Всего по разделу 1 Монтаж оборудования АСУ ТП</t>
  </si>
  <si>
    <t xml:space="preserve">     справочно:</t>
  </si>
  <si>
    <t xml:space="preserve">          Материальные ресурсы, отсутствующие в ФРСН</t>
  </si>
  <si>
    <t xml:space="preserve">          Затраты труда рабочих</t>
  </si>
  <si>
    <t>1302,854645</t>
  </si>
  <si>
    <t xml:space="preserve">          Затраты труда машинистов</t>
  </si>
  <si>
    <t>35,7647</t>
  </si>
  <si>
    <t>Раздел 2. Монтаж оборудования в сущ. шкафы</t>
  </si>
  <si>
    <t>Доукомплектация существующих шкафов ПД 10, ПТ3</t>
  </si>
  <si>
    <t>66</t>
  </si>
  <si>
    <t>ГЭСНм08-03-575-01</t>
  </si>
  <si>
    <t>Прибор или аппарат (КАН-Д75Ц-24-Н)</t>
  </si>
  <si>
    <t>01.7.15.03-0042</t>
  </si>
  <si>
    <t>Болты с гайками и шайбами строительные</t>
  </si>
  <si>
    <t>66.1</t>
  </si>
  <si>
    <t>67</t>
  </si>
  <si>
    <t>Спецификация оборудования №1 п. 2.1.1</t>
  </si>
  <si>
    <t>Блок питания для оборудования панели мониторинга (24В, 75Вт, встроенный диод для объединения питания)</t>
  </si>
  <si>
    <t>68</t>
  </si>
  <si>
    <t>ГЭСНм11-04-008-01</t>
  </si>
  <si>
    <t>Съемные и выдвижные блоки (модули, ячейки, ТЭЗ), масса: до 5 кг (Оптический приемопередатчик SFP, 1G, 20км, SM, DDM, 1310нм, LC)</t>
  </si>
  <si>
    <t>1-100-31</t>
  </si>
  <si>
    <t>Средний разряд работы 3,1</t>
  </si>
  <si>
    <t>68.1</t>
  </si>
  <si>
    <t>69</t>
  </si>
  <si>
    <t>Спецификация оборудования №1 п. 2.1.2</t>
  </si>
  <si>
    <t>Оптический приемопередатчик SFP, 1G, 20км, SM, DDM, 1310нм, LC, OMT-1G020</t>
  </si>
  <si>
    <t>70</t>
  </si>
  <si>
    <t>70.1</t>
  </si>
  <si>
    <t>71</t>
  </si>
  <si>
    <t>Спецификация оборудования №1 п. 2.1.3</t>
  </si>
  <si>
    <t>Кросс навесной в сборе на 8 портов с пигтейлами и адаптерами LC SM, ШКОН -Р/1 -8 -LC ~8 -LC/SM ~8 -LC/UPC, 130401-00049</t>
  </si>
  <si>
    <t>72</t>
  </si>
  <si>
    <t>ГЭСНм08-01-082-01</t>
  </si>
  <si>
    <t>Зажим наборный без кожуха (клемма пружинная для установки предохраниетеля)</t>
  </si>
  <si>
    <t>1-100-40</t>
  </si>
  <si>
    <t>Средний разряд работы 4,0</t>
  </si>
  <si>
    <t>08.3.07.01-0052</t>
  </si>
  <si>
    <t>Прокат стальной горячекатаный полосовой, марки стали Ст3сп, Ст3пс, размеры 50х5 мм</t>
  </si>
  <si>
    <t>14.4.02.04-0142</t>
  </si>
  <si>
    <t>Краска масляная МА-0115, мумия, сурик железный</t>
  </si>
  <si>
    <t>20.5.04.03-0002</t>
  </si>
  <si>
    <t>Зажимы наборные проходные ЗН24-4П25</t>
  </si>
  <si>
    <t>72.1</t>
  </si>
  <si>
    <t>73</t>
  </si>
  <si>
    <t>ФСБЦ-20.5.04.03-0002</t>
  </si>
  <si>
    <t>74</t>
  </si>
  <si>
    <t>ТЦ_25.1.03.01_77_7729376075_29.01.2026_02_5.1</t>
  </si>
  <si>
    <t>Клемма пружинная для установки предохранителя 5x20мм 4мм2, черная DS4-HE-01P-13-00Z(H), ширина 6.2 мм</t>
  </si>
  <si>
    <t>75</t>
  </si>
  <si>
    <t>ГЭСНм10-06-037-13</t>
  </si>
  <si>
    <t>Крышка декоративная и другие мелкие изделия (без присоединения проводов) (предохранитель 0,5 А)</t>
  </si>
  <si>
    <t>1-100-35</t>
  </si>
  <si>
    <t>Средний разряд работы 3,5</t>
  </si>
  <si>
    <t>01.7.15.04-0011</t>
  </si>
  <si>
    <t>Винты стальные с полукруглой головкой, длина 50 мм</t>
  </si>
  <si>
    <t>Н</t>
  </si>
  <si>
    <t>999-0005</t>
  </si>
  <si>
    <t>Масса</t>
  </si>
  <si>
    <t>75.1</t>
  </si>
  <si>
    <t>76</t>
  </si>
  <si>
    <t>ТЦ_20.4.02.00_77_7729376075_29.01.2026_02_6.1</t>
  </si>
  <si>
    <t>Предохранитель 0.5А</t>
  </si>
  <si>
    <t>77</t>
  </si>
  <si>
    <t>Электрические проводки в щитах и пультах: шкафных и панельных (Патч-корд, 3 м)</t>
  </si>
  <si>
    <t>77.1</t>
  </si>
  <si>
    <t>78</t>
  </si>
  <si>
    <t>ТЦ_21.1.04.00_77_7729376075_29.01.2026_02_2.1</t>
  </si>
  <si>
    <t>Патч-корд NTSS PREMIUM 2xRJ45/8P8C, T568B UTP CAT5e LSZH 3 метра, серый</t>
  </si>
  <si>
    <t>79</t>
  </si>
  <si>
    <t>80</t>
  </si>
  <si>
    <t>Электрические проводки в щитах и пультах: шкафных и панельных (Провод ПуВ)</t>
  </si>
  <si>
    <t>80.1</t>
  </si>
  <si>
    <t>81</t>
  </si>
  <si>
    <t>ГЭСНм08-02-472-10</t>
  </si>
  <si>
    <t>Проводник заземляющий из медного изолированного провода сечением 25 мм2 открыто по строительным основаниям</t>
  </si>
  <si>
    <t>01.7.15.14-0043</t>
  </si>
  <si>
    <t>Шурупы самонарезающие стальные оксидированные с полукруглой головкой и крестообразным шлицем, остроконечные, диаметр 3,5 мм, длина 11 мм</t>
  </si>
  <si>
    <t>81.1</t>
  </si>
  <si>
    <t>82</t>
  </si>
  <si>
    <t>ФСБЦ-21.2.03.05-0045</t>
  </si>
  <si>
    <t>Провод силовой установочный с медными жилами ПуВ 1х1,5-450</t>
  </si>
  <si>
    <t>1000 м</t>
  </si>
  <si>
    <t>Доукомплектация существующих шкафов НОТ1-НОО, НОТ2-НОО, ПТК УД КО, СУД-НО-НО1, ШСУ-К, ФН1-НОО, ДНМ1-НО1, ДНП1-НО1, ПЖТ1-НОО,5КУ-8-НО1, ШСУ-КВ</t>
  </si>
  <si>
    <t>83</t>
  </si>
  <si>
    <t>83.1</t>
  </si>
  <si>
    <t>84</t>
  </si>
  <si>
    <t>Спецификация оборудования №1 п. 2.2.1</t>
  </si>
  <si>
    <t>85</t>
  </si>
  <si>
    <t>85.1</t>
  </si>
  <si>
    <t>86</t>
  </si>
  <si>
    <t>Спецификация оборудования №1 п. 2.2.2</t>
  </si>
  <si>
    <t>87</t>
  </si>
  <si>
    <t>87.1</t>
  </si>
  <si>
    <t>88</t>
  </si>
  <si>
    <t>89</t>
  </si>
  <si>
    <t>89.1</t>
  </si>
  <si>
    <t>90</t>
  </si>
  <si>
    <t>91</t>
  </si>
  <si>
    <t>92</t>
  </si>
  <si>
    <t>Крышка декоративная и другие мелкие изделия (без присоединения проводов) (предохранитель 0,5А)</t>
  </si>
  <si>
    <t>92.1</t>
  </si>
  <si>
    <t>93</t>
  </si>
  <si>
    <t>94</t>
  </si>
  <si>
    <t>Электрические проводки в щитах и пультах: шкафных и панельных (Патч-корд , 3 м, серый)</t>
  </si>
  <si>
    <t>94.1</t>
  </si>
  <si>
    <t>95</t>
  </si>
  <si>
    <t>96</t>
  </si>
  <si>
    <t>97</t>
  </si>
  <si>
    <t>97.1</t>
  </si>
  <si>
    <t>98</t>
  </si>
  <si>
    <t>98.1</t>
  </si>
  <si>
    <t>99</t>
  </si>
  <si>
    <t>Доукомплектация шкафа преобразователей КРУ-3,4</t>
  </si>
  <si>
    <t>100</t>
  </si>
  <si>
    <t>Съемные и выдвижные блоки (модули, ячейки, ТЭЗ), масса: до 5 кг  (Промышленный коммутатор L2 YN-SI2500AE (4 × 1000BASE-X SFP, 8 × 1000BASE-T RJ-45), аппаратный PTP (IEEE 1588v2 E2E TC), программный PTP (IEEE 1588v2 E2E/P2P TC/BC), питание 100 – 240В AC, -40…+85°C)</t>
  </si>
  <si>
    <t>100.1</t>
  </si>
  <si>
    <t>101</t>
  </si>
  <si>
    <t>Включение в аппаратуру разъемов штепсельных, количество контактов в разъеме: до 14 шт. (РД 58252232.425200.0005.401.С4.11_Сущ_шкафы л.3)</t>
  </si>
  <si>
    <t>101.1</t>
  </si>
  <si>
    <t>102</t>
  </si>
  <si>
    <t>Спецификация оборудования №1 п. 2.3.1</t>
  </si>
  <si>
    <t>Промышленный коммутатор L2 YN-SI2500AE (4 × 1000BASE-X SFP, 8 × 1000BASE-T RJ-45), аппаратный PTP (IEEE 1588v2 E2E TC), программный PTP (IEEE 1588v2 E2E/P2P TC/BC), питание 100 – 240В AC, -40…+85°C, YN-SI2500AE-4GS-8GE-AC</t>
  </si>
  <si>
    <t>103</t>
  </si>
  <si>
    <t>103.1</t>
  </si>
  <si>
    <t>104</t>
  </si>
  <si>
    <t>ТЦ_89.1.61.01_77_7729376075_29.01.2026_02_8.1</t>
  </si>
  <si>
    <t>Оптический приемопередатчик SFP, 1G, 20км, SM, DDM, 1310нм, LC (OMT-1G020)</t>
  </si>
  <si>
    <t>105</t>
  </si>
  <si>
    <t>Съемные и выдвижные блоки (модули, ячейки, ТЭЗ), масса: до 5 кг  (КАН-Д75Ц24Н)</t>
  </si>
  <si>
    <t>105.1</t>
  </si>
  <si>
    <t>106</t>
  </si>
  <si>
    <t>Спецификация оборудования №1 п. 2.3.2</t>
  </si>
  <si>
    <t>107</t>
  </si>
  <si>
    <t>107.1</t>
  </si>
  <si>
    <t>108</t>
  </si>
  <si>
    <t>Спецификация оборудования №1 п. 2.3.3</t>
  </si>
  <si>
    <t>109</t>
  </si>
  <si>
    <t>Электрические проводки в щитах и пультах: шкафных и панельных (Патч-корд  3 м, серый)</t>
  </si>
  <si>
    <t>109.1</t>
  </si>
  <si>
    <t>110</t>
  </si>
  <si>
    <t>111</t>
  </si>
  <si>
    <t>112</t>
  </si>
  <si>
    <t>112.1</t>
  </si>
  <si>
    <t>113</t>
  </si>
  <si>
    <t>114</t>
  </si>
  <si>
    <t>115</t>
  </si>
  <si>
    <t>115.1</t>
  </si>
  <si>
    <t>116</t>
  </si>
  <si>
    <t>117</t>
  </si>
  <si>
    <t>117.1</t>
  </si>
  <si>
    <t>118</t>
  </si>
  <si>
    <t>Проводник заземляющий из медного изолированного провода сечением 25 мм2 открыто по строительным основаниям (ПуВ 1х1,5 ж/з)</t>
  </si>
  <si>
    <t>118.1</t>
  </si>
  <si>
    <t>119</t>
  </si>
  <si>
    <t>Доукомплектация существующих шкафов учета ФОК, Адм. зд. рем. ГТС, Центр. прох., Хоздвор, ПС "Зеленая", шкафа управления ДЭС</t>
  </si>
  <si>
    <t>120</t>
  </si>
  <si>
    <t>Съемные и выдвижные блоки (модули, ячейки, ТЭЗ), масса: до 5 кг (Промышленный конвертер последовательных интерфейсов YN-SI1530A (2 × 100/1000BASE-X SFP, 4 × RS-232/485/422 DB9), питание 12 – 48В DC, -40…+85°C, Габариты (Ш×В×Г), 55 × 145 × 113 мм)</t>
  </si>
  <si>
    <t>120.1</t>
  </si>
  <si>
    <t>121</t>
  </si>
  <si>
    <t>Включение в аппаратуру разъемов штепсельных, количество контактов в разъеме: до 14 шт.(РД РД 58252232.425200.0005.401.С4.11_Сущ_шкафы л.4)</t>
  </si>
  <si>
    <t>121.1</t>
  </si>
  <si>
    <t>122</t>
  </si>
  <si>
    <t>Спецификация оборудования №1 п. 2.4.1</t>
  </si>
  <si>
    <t>Промышленный конвертер последовательных интерфейсов YN-SI1530A (2 × 10/100BASE-T RJ-45, 4 × RS-232/485/422 TB5 с изоляцией 3кВ), питание 12 – 48В DC, -40…+85°C, Габариты (Ш×В×Г), 55 × 145 × 113 мм</t>
  </si>
  <si>
    <t>123</t>
  </si>
  <si>
    <t>123.1</t>
  </si>
  <si>
    <t>124</t>
  </si>
  <si>
    <t>125</t>
  </si>
  <si>
    <t>126</t>
  </si>
  <si>
    <t>Съемные и выдвижные блоки (модули, ячейки, ТЭЗ), масса: до 5 кг (Промышленный конвертер интерфейсов YN-SI1510A (1 × 100BASE-X разъем SC, SM, 30км, 1 × 10/100BASE-T RJ-45), питание 6 – 48В DC, -10…+70°C, Габариты (Ш×В×Г), 32 × 110 × 90 мм)</t>
  </si>
  <si>
    <t>126.1</t>
  </si>
  <si>
    <t>127</t>
  </si>
  <si>
    <t>127.1</t>
  </si>
  <si>
    <t>128</t>
  </si>
  <si>
    <t>Спецификация оборудования №1 п. 2.4.2</t>
  </si>
  <si>
    <t>Промышленный конвертер интерфейсов YN-SI1510A (1 × 100BASE-X разъем SC, SM, 30км, 1 × 10/100BASE-T RJ-45), питание 6 – 48В DC, -10…+70°C, Габариты (Ш×В×Г), 32 × 110 × 90 мм</t>
  </si>
  <si>
    <t>129</t>
  </si>
  <si>
    <t>Прибор или аппарат  (КАН-Д75Ц-24-Н)</t>
  </si>
  <si>
    <t>129.1</t>
  </si>
  <si>
    <t>130</t>
  </si>
  <si>
    <t>Спецификация оборудования №1 п. 2.4.4</t>
  </si>
  <si>
    <t>131</t>
  </si>
  <si>
    <t>Съемные и выдвижные блоки (модули, ячейки, ТЭЗ), масса: до 5 кг  (Оптический приемопередатчик SFP, 1G, 20км, SM, DDM, 1310нм, LC)</t>
  </si>
  <si>
    <t>131.1</t>
  </si>
  <si>
    <t>132</t>
  </si>
  <si>
    <t>Спецификация оборудования №1 п. 2.4.3</t>
  </si>
  <si>
    <t>Оптический приемопередатчик SFP, 100M, 20км, SM, DDM, 1310нм, LC</t>
  </si>
  <si>
    <t>133</t>
  </si>
  <si>
    <t>Спецификация оборудования №1 п. 2.4.5</t>
  </si>
  <si>
    <t>Оптический приемопередатчик SFP, 1G, 20км, SM, DDM, 1310нм, LC</t>
  </si>
  <si>
    <t>134</t>
  </si>
  <si>
    <t>ГЭСНм10-06-060-17</t>
  </si>
  <si>
    <t>Монтаж оптического кросса с учетом измерений на волоконно-оптическом кабеле с числом волокон: 48</t>
  </si>
  <si>
    <t>134.1</t>
  </si>
  <si>
    <t>135</t>
  </si>
  <si>
    <t>Спецификация оборудования №1 п. 2.4.6</t>
  </si>
  <si>
    <t>Кросс навесной  в сборе на 48 портов с пигтейлами и адаптерами LC SM</t>
  </si>
  <si>
    <t>138</t>
  </si>
  <si>
    <t>138.1</t>
  </si>
  <si>
    <t>139</t>
  </si>
  <si>
    <t>140</t>
  </si>
  <si>
    <t>Электрические проводки в щитах и пультах: шкафных и панельных (Патч-корд)</t>
  </si>
  <si>
    <t>140.1</t>
  </si>
  <si>
    <t>141</t>
  </si>
  <si>
    <t>ТЦ_21.1.01.01_77_7729376075_29.01.2026_02_4.1</t>
  </si>
  <si>
    <t>Патч-корд оптический LC-LC/UPC SM, duplex (3.0мм) 0,5м</t>
  </si>
  <si>
    <t>142</t>
  </si>
  <si>
    <t>143</t>
  </si>
  <si>
    <t>Электрические проводки в щитах и пультах: шкафных и панельных (Кабель симметричный КИПЭВ для промышленного интерфейса RS-485, групповой прокладки, с пониженным дымо- и газовыделением)</t>
  </si>
  <si>
    <t>143.1</t>
  </si>
  <si>
    <t>144</t>
  </si>
  <si>
    <t>ФСБЦ-21.1.06.04-1068</t>
  </si>
  <si>
    <t>Кабель симметричный для промышленного интерфейса RS-485, КИПЭВнг(A)-LS 2х2х0,6</t>
  </si>
  <si>
    <t>145</t>
  </si>
  <si>
    <t>145.1</t>
  </si>
  <si>
    <t>146</t>
  </si>
  <si>
    <t>146.1</t>
  </si>
  <si>
    <t>147</t>
  </si>
  <si>
    <t>Доукомплектация существующих шкафов ШМУ (КРУЭ)</t>
  </si>
  <si>
    <t>148</t>
  </si>
  <si>
    <t>ГЭСН09-05-007-01</t>
  </si>
  <si>
    <t>Вырезка отверстий в металлоконструкциях при толщине стали: до 5 мм (Вырез отверстия квадратного 107х107 в монтажной панели)</t>
  </si>
  <si>
    <t>91.17.04-042</t>
  </si>
  <si>
    <t>Аппараты для газовой сварки и резки</t>
  </si>
  <si>
    <t>01.3.02.03-0001</t>
  </si>
  <si>
    <t>Ацетилен газообразный технический</t>
  </si>
  <si>
    <t>м3</t>
  </si>
  <si>
    <t>01.3.02.08-0001</t>
  </si>
  <si>
    <t>Кислород газообразный технический</t>
  </si>
  <si>
    <t>Пр/812-009.0-1</t>
  </si>
  <si>
    <t>НР Строительные металлические конструкции</t>
  </si>
  <si>
    <t>Пр/774-009.0</t>
  </si>
  <si>
    <t>СП Строительные металлические конструкции</t>
  </si>
  <si>
    <t>149</t>
  </si>
  <si>
    <t>ГЭСНм08-03-600-02</t>
  </si>
  <si>
    <t>Счетчики, устанавливаемые на готовом основании: трехфазные (Трехфазный многотарифный счетчик транформаторного включения (100В/5А) с функциями коммерческого учета, контроля качества электроэнергии (класс А) и измерительного преобразователя (класс точности 0,2S/0,5) с поддержкой протоколов передачи данных ГОСТ Р МЭК</t>
  </si>
  <si>
    <t>149.1</t>
  </si>
  <si>
    <t>150</t>
  </si>
  <si>
    <t>Спецификация оборудования №1 п. 2.5.1</t>
  </si>
  <si>
    <t>Трехфазный многотарифный счетчик транформаторного включения (100В/5А) с функциями коммерческого учета, контроля качества электроэнергии (класс А) и измерительного преобразователя (класс точности 0,2S/0,5) с поддержкой протоколов передачи данных ГОСТ Р МЭК 60870-5-104, МЭК 61850</t>
  </si>
  <si>
    <t>151</t>
  </si>
  <si>
    <t>Прибор или аппарат Модуль индикации, 120х120мм, RS-485, =24В ЭНМИ-4м-24-2Д)</t>
  </si>
  <si>
    <t>151.1</t>
  </si>
  <si>
    <t>152</t>
  </si>
  <si>
    <t>Спецификация оборудования №1 п. 2.5.2</t>
  </si>
  <si>
    <t>Модуль индикации, 120х120мм, RS-485, =24В</t>
  </si>
  <si>
    <t>153</t>
  </si>
  <si>
    <t>153.1</t>
  </si>
  <si>
    <t>154</t>
  </si>
  <si>
    <t>155</t>
  </si>
  <si>
    <t>156</t>
  </si>
  <si>
    <t>156.1</t>
  </si>
  <si>
    <t>157</t>
  </si>
  <si>
    <t>158</t>
  </si>
  <si>
    <t>158.1</t>
  </si>
  <si>
    <t>159</t>
  </si>
  <si>
    <t>Спецификация оборудования №1 п. 2.5.3</t>
  </si>
  <si>
    <t>Кросс оптический в составе: кросс ШКОН -Р/1 -4 -SC (корпус) 130401-00003 (1 шт.), соединитель проходной LC-LC duplex DLC-DLC-MM (4 шт.), пигтейл LC 50/125 MM (OM3) PT-LC-50 (8 шт.), гильза термоусаживаемая ССД КДЗС-4525 130109-00014 (1 шт.)</t>
  </si>
  <si>
    <t>160</t>
  </si>
  <si>
    <t>Электрические проводки в щитах и пультах: шкафных и панельных  (Патч-корд прямой, RJ45-RJ45, 0.5 м)</t>
  </si>
  <si>
    <t>160.1</t>
  </si>
  <si>
    <t>161</t>
  </si>
  <si>
    <t>ТЦ_26.20.40.190_77_7729376075_29.01.2026_02_9.1</t>
  </si>
  <si>
    <t>Патч-корд прямой, RJ45-RJ45, 0.5 м (CCRJ05)</t>
  </si>
  <si>
    <t>162</t>
  </si>
  <si>
    <t>ТЦ_21.1.01.01_77_7729376075_29.01.2026_02_10.1</t>
  </si>
  <si>
    <t>Шнур оптический duplex LC-LC 50/125 mm OM3 3м LSZH (FOP-50-LC-LC-3m)</t>
  </si>
  <si>
    <t>163</t>
  </si>
  <si>
    <t>Электрические проводки в щитах и пультах: шкафных и панельных  (Патч-корд F/UTP, экранированный, Cat.5е, LSZH, 3 м, серый)</t>
  </si>
  <si>
    <t>163.1</t>
  </si>
  <si>
    <t>428</t>
  </si>
  <si>
    <t>428.1</t>
  </si>
  <si>
    <t>164</t>
  </si>
  <si>
    <t>165</t>
  </si>
  <si>
    <t>ФСБЦ-21.2.03.05-0047</t>
  </si>
  <si>
    <t>Провод силовой установочный с медными жилами ПуВ 1х2,5-450</t>
  </si>
  <si>
    <t>Доукомплектация существующих шкафов СОЕВ</t>
  </si>
  <si>
    <t>166</t>
  </si>
  <si>
    <t>166.1</t>
  </si>
  <si>
    <t>167</t>
  </si>
  <si>
    <t>Спецификация оборудования №1 п. 2.6.1</t>
  </si>
  <si>
    <t>Оптический приемопередатчик SFP, 100M, 2км, MM, DDM, 1310нм, LC</t>
  </si>
  <si>
    <t>168</t>
  </si>
  <si>
    <t>ГЭСНм10-06-060-16</t>
  </si>
  <si>
    <t>Монтаж оптического кросса с учетом измерений на волоконно-оптическом кабеле с числом волокон: 32</t>
  </si>
  <si>
    <t>168.1</t>
  </si>
  <si>
    <t>169</t>
  </si>
  <si>
    <t>Спецификация оборудования №1 п. 2.6.2</t>
  </si>
  <si>
    <t>Кросс оптический в составе: ШКОС-Л -1U/2 -16 -FC/ST/SC/LC -(корпус) 130308-00004 (1 шт.), соединитель проходной LC-LC duplex DLC-DLC-MM (16 шт.), Пигтейл LC 50/125 MM (OM3) 1.5м LSZH PT-LC-50 (32 шт.), гильза термоусаживаемая ССД КДЗС-4525 130109-00014 (4 шт.)</t>
  </si>
  <si>
    <t>170</t>
  </si>
  <si>
    <t>170.1</t>
  </si>
  <si>
    <t>171</t>
  </si>
  <si>
    <t>172</t>
  </si>
  <si>
    <t>173</t>
  </si>
  <si>
    <t>Крышка декоративная и другие мелкие изделия (без присоединения проводов) (предохранитель 1,25 А)</t>
  </si>
  <si>
    <t>173.1</t>
  </si>
  <si>
    <t>174</t>
  </si>
  <si>
    <t>ТЦ_20.4.02.00_77_7729376075_29.01.2026_02_7.1</t>
  </si>
  <si>
    <t>Предохранитель 1.25А</t>
  </si>
  <si>
    <t>175</t>
  </si>
  <si>
    <t>Электрические проводки в щитах и пультах: шкафных и панельных (Патч-корд )</t>
  </si>
  <si>
    <t>175.1</t>
  </si>
  <si>
    <t>176</t>
  </si>
  <si>
    <t>177</t>
  </si>
  <si>
    <t>178</t>
  </si>
  <si>
    <t>ТЦ_21.1.01.01_77_7729376075_29.01.2026_02_11.1</t>
  </si>
  <si>
    <t>Шнур оптический duplex LC-SC 50/125 mm OM3 3м LSZH (FOP-50-LC-SC-3m)</t>
  </si>
  <si>
    <t>179</t>
  </si>
  <si>
    <t>179.1</t>
  </si>
  <si>
    <t>180</t>
  </si>
  <si>
    <t>ГЭСНм08-02-144-01</t>
  </si>
  <si>
    <t>(Присоединение кабеля ПуВ к сущ.клемнику ПитанияXTS)</t>
  </si>
  <si>
    <t>180.1</t>
  </si>
  <si>
    <t>181</t>
  </si>
  <si>
    <t>181.1</t>
  </si>
  <si>
    <t>182</t>
  </si>
  <si>
    <t>Доукомплектация существующего шкафа ШУ-ТС (Водоприемник)</t>
  </si>
  <si>
    <t>183</t>
  </si>
  <si>
    <t>183.1</t>
  </si>
  <si>
    <t>184</t>
  </si>
  <si>
    <t>Включение в аппаратуру разъемов штепсельных, количество контактов в разъеме: до 14 шт. ((РД 58252232.425200.0005.401.С4.11_Сущ_шкафы л.4))</t>
  </si>
  <si>
    <t>184.1</t>
  </si>
  <si>
    <t>185</t>
  </si>
  <si>
    <t>Спецификация оборудования №1 п. 2.7.1</t>
  </si>
  <si>
    <t>186</t>
  </si>
  <si>
    <t>186.1</t>
  </si>
  <si>
    <t>187</t>
  </si>
  <si>
    <t>187.1</t>
  </si>
  <si>
    <t>188</t>
  </si>
  <si>
    <t>Спецификация оборудования №1 п. 2.7.2</t>
  </si>
  <si>
    <t>189</t>
  </si>
  <si>
    <t>189.1</t>
  </si>
  <si>
    <t>190</t>
  </si>
  <si>
    <t>Спецификация оборудования №1 п. 2.7.4</t>
  </si>
  <si>
    <t>191</t>
  </si>
  <si>
    <t>Съемные и выдвижные блоки (модули, ячейки, ТЭЗ), масса: до 5 кг (Оптический приемопередатчик SFP, 100M, 20км, SM, DDM, 1310нм, LC)</t>
  </si>
  <si>
    <t>191.1</t>
  </si>
  <si>
    <t>192</t>
  </si>
  <si>
    <t>Спецификация оборудования №1 п. 2.7.3</t>
  </si>
  <si>
    <t>193</t>
  </si>
  <si>
    <t>193.1</t>
  </si>
  <si>
    <t>194</t>
  </si>
  <si>
    <t>Спецификация оборудования №1 п. 2.7.5</t>
  </si>
  <si>
    <t>195</t>
  </si>
  <si>
    <t>195.1</t>
  </si>
  <si>
    <t>196</t>
  </si>
  <si>
    <t>Спецификация оборудования №1 п. 2.7.6</t>
  </si>
  <si>
    <t>Кросс навесной  в сборе на 8 портов с пигтейлами и адаптерами LC SM</t>
  </si>
  <si>
    <t>197</t>
  </si>
  <si>
    <t>197.1</t>
  </si>
  <si>
    <t>198</t>
  </si>
  <si>
    <t>199</t>
  </si>
  <si>
    <t>200</t>
  </si>
  <si>
    <t>200.1</t>
  </si>
  <si>
    <t>201</t>
  </si>
  <si>
    <t>202</t>
  </si>
  <si>
    <t>Электрические проводки в щитах и пультах: шкафных и панельных  (Патч-корд птический LC-LC/UPC SM, duplex)</t>
  </si>
  <si>
    <t>202.1</t>
  </si>
  <si>
    <t>203</t>
  </si>
  <si>
    <t>204</t>
  </si>
  <si>
    <t>Электрические проводки в щитах и пультах: шкафных и панельных  (Кабель симметричный КИПЭВ для промышленного интерфейса RS-485, групповой прокладки, с пониженным дымо- и газовыделением)</t>
  </si>
  <si>
    <t>204.1</t>
  </si>
  <si>
    <t>205</t>
  </si>
  <si>
    <t>206</t>
  </si>
  <si>
    <t>Присоединение к зажимам жил проводов или кабелей сечением: до 2,5 мм2 (Присоединение кабеля ПуВ к сущ.клемнику ХТ10)</t>
  </si>
  <si>
    <t>206.1</t>
  </si>
  <si>
    <t>207</t>
  </si>
  <si>
    <t>207.1</t>
  </si>
  <si>
    <t>208</t>
  </si>
  <si>
    <t>Доукомплектация существующих шкафов ШУКиАРМ, ПТК ИСУ ОУ (РПО)</t>
  </si>
  <si>
    <t>209</t>
  </si>
  <si>
    <t>Съемные и выдвижные блоки (модули, ячейки, ТЭЗ), масса: до 5 кг (Промышленный коммутатор L2 YN-SI2500FT)</t>
  </si>
  <si>
    <t>209.1</t>
  </si>
  <si>
    <t>210</t>
  </si>
  <si>
    <t>Включение в аппаратуру разъемов штепсельных, количество контактов в разъеме: до 14 шт.(РД 58252232.425200.0005.401.С4.11_Сущ_шкафы л.6)</t>
  </si>
  <si>
    <t>210.1</t>
  </si>
  <si>
    <t>211</t>
  </si>
  <si>
    <t>Спецификация оборудования №1 п. 2.8.1</t>
  </si>
  <si>
    <t>Промышленный коммутатор L2 YN-SI2500AE (4 × 1000BASE-X SFP, 8 × 1000BASE-T RJ-45), аппаратный PTP (IEEE 1588v2 E2E TC), программный PTP (IEEE 1588v2 E2E/P2P TC/BC), питание 100 – 240В AC, -40…+85°C</t>
  </si>
  <si>
    <t>212</t>
  </si>
  <si>
    <t>212.1</t>
  </si>
  <si>
    <t>213</t>
  </si>
  <si>
    <t>Спецификация оборудования №1 п. 2.8.2</t>
  </si>
  <si>
    <t>214</t>
  </si>
  <si>
    <t>214.1</t>
  </si>
  <si>
    <t>215</t>
  </si>
  <si>
    <t>Спецификация оборудования №1 п. 2.8.3</t>
  </si>
  <si>
    <t>216</t>
  </si>
  <si>
    <t>216.1</t>
  </si>
  <si>
    <t>217</t>
  </si>
  <si>
    <t>218</t>
  </si>
  <si>
    <t>219</t>
  </si>
  <si>
    <t>219.1</t>
  </si>
  <si>
    <t>220</t>
  </si>
  <si>
    <t>221</t>
  </si>
  <si>
    <t>Электрические проводки в щитах и пультах: шкафных и панельных (Патч-корд оптический LC-LC/UPC SM (9/125мкм) duplex (3.0мм), 3м 1 шт; Патч-корд NTSS PREMIUM 2xRJ45/8P8C, T568B UTP CAT5e LSZH 3 метра, серый 1шт)</t>
  </si>
  <si>
    <t>221.1</t>
  </si>
  <si>
    <t>222</t>
  </si>
  <si>
    <t>223</t>
  </si>
  <si>
    <t>224</t>
  </si>
  <si>
    <t>224.1</t>
  </si>
  <si>
    <t>226</t>
  </si>
  <si>
    <t>226.1</t>
  </si>
  <si>
    <t>227</t>
  </si>
  <si>
    <t>Итоги по разделу 2 Монтаж оборудования в сущ. шкафы :</t>
  </si>
  <si>
    <t xml:space="preserve">     Строительные работы</t>
  </si>
  <si>
    <t>Всего по разделу 2 Монтаж оборудования в сущ. шкафы</t>
  </si>
  <si>
    <t>637,7067936</t>
  </si>
  <si>
    <t>1,5358813</t>
  </si>
  <si>
    <t>Раздел 3. Монтаж материалов в сущ. шкафы</t>
  </si>
  <si>
    <t>Доукомплектация существующих шкафов ЩВ П2 ГА1-ГА6</t>
  </si>
  <si>
    <t>228</t>
  </si>
  <si>
    <t>Монтаж оптического кросса с учетом измерений на волоконно-оптическом кабеле с числом волокон: 8 (ШКОН -Р/1 -8 -LC ~8 -LC/SM ~8 -LC/UP)</t>
  </si>
  <si>
    <t>228.1</t>
  </si>
  <si>
    <t>229</t>
  </si>
  <si>
    <t>ТЦ_61.1.04.10_77_7729376075_29.01.2026_02_12.1</t>
  </si>
  <si>
    <t>Корпус кросс ШКОН -Р/1 -8 -SC</t>
  </si>
  <si>
    <t>230</t>
  </si>
  <si>
    <t>Электрические проводки в щитах и пультах: шкафных и панельных  (Шнур ШОС-MM50/0.9 мм-LC/PC -p/t -1.0 м)</t>
  </si>
  <si>
    <t>230.1</t>
  </si>
  <si>
    <t>231</t>
  </si>
  <si>
    <t>ТЦ_21.1.01.01_77_7729376075_29.01.2026_02_14.1</t>
  </si>
  <si>
    <t>Шнур ШОС-MM50/0.9 мм-LC/PC -p/t -1.0 м (ШОС-MM50/0.9 мм-LC/PC -p/t)</t>
  </si>
  <si>
    <t>232</t>
  </si>
  <si>
    <t>Электрические проводки в щитах и пультах: шкафных и панельных (Шнур оптический duplex LC-ST 50/125 mm OM3 3м LSZH)</t>
  </si>
  <si>
    <t>232.1</t>
  </si>
  <si>
    <t>233</t>
  </si>
  <si>
    <t>ТЦ_21.1.01.01_77_7729376075_29.01.2026_02_16.1</t>
  </si>
  <si>
    <t>Шнур оптический duplex LC-ST 50/125 mm OM3 3м LSZH (FOP-50-LC-ST-3m)</t>
  </si>
  <si>
    <t>234</t>
  </si>
  <si>
    <t>ФСБЦ-20.2.01.09-0011</t>
  </si>
  <si>
    <t>Гильзы защитные КДЗС термоусаживаемые для защиты сварных стыков оптоволоконного кабеля</t>
  </si>
  <si>
    <t>1000 шт</t>
  </si>
  <si>
    <t>235</t>
  </si>
  <si>
    <t>ТЦ_20.4.03.00_77_7729376075_29.01.2026_02_13.1</t>
  </si>
  <si>
    <t>Адаптер (розетка) LC MM DUPLEX SC тип бесфланцевый (LC MM DUPLEX S)</t>
  </si>
  <si>
    <t>Доукомплектация существующих шкафов No1, No3 РЗА ГА1-ГА6</t>
  </si>
  <si>
    <t>236</t>
  </si>
  <si>
    <t>Монтаж оптического кросса с учетом измерений на волоконно-оптическом кабеле с числом волокон: 8 (ШКОН -Р/1 -8 -LC ~8 -LC/SM ~8 -LC/UPC)</t>
  </si>
  <si>
    <t>236.1</t>
  </si>
  <si>
    <t>237</t>
  </si>
  <si>
    <t>ТЦ_61.1.04.10_77_7729376075_29.01.2026_02_17.1</t>
  </si>
  <si>
    <t>Кросс навесной в сборе на 8 портов с пигтейлами и адаптерами LC MM (ШКОН -Р/1 -8 -LC ~8 -LC/MM ~8 -LC/PC/50)</t>
  </si>
  <si>
    <t>238</t>
  </si>
  <si>
    <t>238.1</t>
  </si>
  <si>
    <t>239</t>
  </si>
  <si>
    <t>Доукомплектация существующих шкафов No2, No4-7 РЗА ГА1-ГА6</t>
  </si>
  <si>
    <t>240</t>
  </si>
  <si>
    <t>240.1</t>
  </si>
  <si>
    <t>241</t>
  </si>
  <si>
    <t>242</t>
  </si>
  <si>
    <t>242.1</t>
  </si>
  <si>
    <t>243</t>
  </si>
  <si>
    <t>Доукомплектация существующих шкафов No8 ГА1, ГА4</t>
  </si>
  <si>
    <t>244</t>
  </si>
  <si>
    <t>244.1</t>
  </si>
  <si>
    <t>245</t>
  </si>
  <si>
    <t>246</t>
  </si>
  <si>
    <t>246.1</t>
  </si>
  <si>
    <t>247</t>
  </si>
  <si>
    <t>248</t>
  </si>
  <si>
    <t>Электрические проводки в щитах и пультах: шкафных и панельных  (Шнур ШОС-MM50/0.9 мм-LC/PC -p/t -1.0</t>
  </si>
  <si>
    <t>248.1</t>
  </si>
  <si>
    <t>249</t>
  </si>
  <si>
    <t>250</t>
  </si>
  <si>
    <t>251</t>
  </si>
  <si>
    <t>Доукомплектация существующих ячеек КРУ-1,2</t>
  </si>
  <si>
    <t>252</t>
  </si>
  <si>
    <t>252.1</t>
  </si>
  <si>
    <t>253</t>
  </si>
  <si>
    <t>254</t>
  </si>
  <si>
    <t>Электрические проводки в щитах и пультах: шкафных и панельных  (Шнур оптический duplex LC-ST 50/125 mm OM3 3м LSZH)</t>
  </si>
  <si>
    <t>254.1</t>
  </si>
  <si>
    <t>255</t>
  </si>
  <si>
    <t>Доукомплектация существующих ячеек КРУ-3,4</t>
  </si>
  <si>
    <t>256</t>
  </si>
  <si>
    <t>256.1</t>
  </si>
  <si>
    <t>257</t>
  </si>
  <si>
    <t>258</t>
  </si>
  <si>
    <t>Электрические проводки в щитах и пультах: шкафных и панельных (Шнур оптический duplex LC-ST 50/125 mm OM3 3м LSZH)v</t>
  </si>
  <si>
    <t>258.1</t>
  </si>
  <si>
    <t>259</t>
  </si>
  <si>
    <t>260</t>
  </si>
  <si>
    <t>260.1</t>
  </si>
  <si>
    <t>261</t>
  </si>
  <si>
    <t>262</t>
  </si>
  <si>
    <t>262.1</t>
  </si>
  <si>
    <t>263</t>
  </si>
  <si>
    <t>Доукомплектация существующих шкафов ШГСО (КРУЭ)</t>
  </si>
  <si>
    <t>264</t>
  </si>
  <si>
    <t>264.1</t>
  </si>
  <si>
    <t>265</t>
  </si>
  <si>
    <t>266</t>
  </si>
  <si>
    <t>266.1</t>
  </si>
  <si>
    <t>267</t>
  </si>
  <si>
    <t>268</t>
  </si>
  <si>
    <t>268.1</t>
  </si>
  <si>
    <t>269</t>
  </si>
  <si>
    <t>270</t>
  </si>
  <si>
    <t>271</t>
  </si>
  <si>
    <t>Доукомплектация существующих шкафов РЗА с 1 устройством (КРУЭ)</t>
  </si>
  <si>
    <t>272</t>
  </si>
  <si>
    <t>272.1</t>
  </si>
  <si>
    <t>273</t>
  </si>
  <si>
    <t>274</t>
  </si>
  <si>
    <t>274.1</t>
  </si>
  <si>
    <t>275</t>
  </si>
  <si>
    <t>Доукомплектация существующих шкафов РЗА с 2 устройствами (КРУЭ)</t>
  </si>
  <si>
    <t>276</t>
  </si>
  <si>
    <t>276.1</t>
  </si>
  <si>
    <t>277</t>
  </si>
  <si>
    <t>278</t>
  </si>
  <si>
    <t>278.1</t>
  </si>
  <si>
    <t>279</t>
  </si>
  <si>
    <t>Доукомплектация существующих шкафов РЗА с 5 устройствами (КРУЭ)</t>
  </si>
  <si>
    <t>280</t>
  </si>
  <si>
    <t>280.1</t>
  </si>
  <si>
    <t>281</t>
  </si>
  <si>
    <t>282</t>
  </si>
  <si>
    <t>282.1</t>
  </si>
  <si>
    <t>283</t>
  </si>
  <si>
    <t>284</t>
  </si>
  <si>
    <t>284.1</t>
  </si>
  <si>
    <t>285</t>
  </si>
  <si>
    <t>286</t>
  </si>
  <si>
    <t>287</t>
  </si>
  <si>
    <t>Доукомплектация существующих ячеек КРУ-5 (ПС Южная)</t>
  </si>
  <si>
    <t>288</t>
  </si>
  <si>
    <t>288.1</t>
  </si>
  <si>
    <t>289</t>
  </si>
  <si>
    <t>290</t>
  </si>
  <si>
    <t>290.1</t>
  </si>
  <si>
    <t>291</t>
  </si>
  <si>
    <t>Доукомплектация существующих шкафов ТСН-8, ТСН-9 (ПС Южная)</t>
  </si>
  <si>
    <t>292</t>
  </si>
  <si>
    <t>292.1</t>
  </si>
  <si>
    <t>293</t>
  </si>
  <si>
    <t>294</t>
  </si>
  <si>
    <t>Электрические проводки в щитах и пультах: шкафных и панельных (Шнур ШОС-MM50/0.9 мм-LC/PC -p/t -1.0 м)</t>
  </si>
  <si>
    <t>294.1</t>
  </si>
  <si>
    <t>295</t>
  </si>
  <si>
    <t>296</t>
  </si>
  <si>
    <t>Электрические проводки в щитах и пультах: шкафных и панельных (Шнур оптический duplexLC-LC/UPC SM, duplex (3.0мм) 3м)</t>
  </si>
  <si>
    <t>296.1</t>
  </si>
  <si>
    <t>297</t>
  </si>
  <si>
    <t>298</t>
  </si>
  <si>
    <t>299</t>
  </si>
  <si>
    <t>Доукомплектация существующих шкафов ШСИ, ШСК, ШСО для интеграции с сущ. коммутаторами</t>
  </si>
  <si>
    <t>300</t>
  </si>
  <si>
    <t>300.1</t>
  </si>
  <si>
    <t>301</t>
  </si>
  <si>
    <t>ТЦ_61.1.04.10_77_7729376075_29.01.2026_02_18.1</t>
  </si>
  <si>
    <t>Кросс стоечный в сборе на 32 порта с пигтейлами и адаптерами LC SM (ШКОС-М -1U/2 -32 -LC  ~32 -LC/SM  ~32 -LC/UPC)</t>
  </si>
  <si>
    <t>302</t>
  </si>
  <si>
    <t>302.1</t>
  </si>
  <si>
    <t>303</t>
  </si>
  <si>
    <t>Кнопка квитирования ОП машзала</t>
  </si>
  <si>
    <t>304</t>
  </si>
  <si>
    <t>ГЭСНм10-01-039-06</t>
  </si>
  <si>
    <t>Реле, ключ, кнопка и др. с подготовкой места установки</t>
  </si>
  <si>
    <t>304.1</t>
  </si>
  <si>
    <t>305</t>
  </si>
  <si>
    <t>ТЦ_89.1.62.05_77_7729376075_29.01.2026_02_20.1</t>
  </si>
  <si>
    <t>Кнопка d=22мм 1NO+1NC белая</t>
  </si>
  <si>
    <t>306</t>
  </si>
  <si>
    <t>ТЦ_27.12.31.00_77_7729376075_29.01.2026_02_19.1</t>
  </si>
  <si>
    <t>Корпус для кнопок 1 место белый (КП101-Р)</t>
  </si>
  <si>
    <t>Доукомплектация существующих шкафов ПТК ИСУ А-1 - А-6</t>
  </si>
  <si>
    <t>307</t>
  </si>
  <si>
    <t>Прибор или аппарат (Устройство защиты от импульсных перенапряжений интерфейса Ethernet 10/100/1000 BASE-TX, ESP-LAN)</t>
  </si>
  <si>
    <t>307.1</t>
  </si>
  <si>
    <t>423</t>
  </si>
  <si>
    <t>ТЦ_62.1.05.07_77_7729376075_13.04.2026_02_21.1</t>
  </si>
  <si>
    <t>Устройство защиты от импульсных перенапряжений интерфейса Ethernet 10/100/1000 BASE-TX (ESP-LAN)</t>
  </si>
  <si>
    <t>309</t>
  </si>
  <si>
    <t>ГЭСНм10-01-051-15</t>
  </si>
  <si>
    <t>Разделка и включение концов кабеля и провода пистолетом, емкость кабеля: 5х2 (установка Коннектор RJ-45 под витую пару, категория 5e, экранированный, универсальный (для одножильного и многожильного кабеля) для проводников с толщиной по изоляции до 1,05 мм и Изолирующий колпачок для разъемов RJ-45, белый, d-6.1 мм)</t>
  </si>
  <si>
    <t>10 концов кабеля</t>
  </si>
  <si>
    <t>01.7.06.12-0004</t>
  </si>
  <si>
    <t>Ленты из плотной хлопчатобумажной ткани саржевого плетения, ширина 40 мм</t>
  </si>
  <si>
    <t>01.7.20.04-0003</t>
  </si>
  <si>
    <t>Нить мешкозашивочная прошивочная полиэфирная из штапельного лавсана (суровая)</t>
  </si>
  <si>
    <t>309.1</t>
  </si>
  <si>
    <t>310</t>
  </si>
  <si>
    <t>ТЦ_27.33.13.00_77_7729376075_29.01.2026_02_22.1</t>
  </si>
  <si>
    <t>Коннектор RJ-45 под витую пару, категория 5e, экранированный, универсальный (для одножильного и многожильного кабеля) для проводников с толщиной по изоляции до 1,05 мм (8P8C-SH)</t>
  </si>
  <si>
    <t>311</t>
  </si>
  <si>
    <t>ФСБЦ-20.2.02.04-0013</t>
  </si>
  <si>
    <t>Колпачки на вилку RJ-45</t>
  </si>
  <si>
    <t>Итоги по разделу 3 Монтаж материалов в сущ. шкафы :</t>
  </si>
  <si>
    <t>Всего по разделу 3 Монтаж материалов в сущ. шкафы</t>
  </si>
  <si>
    <t>1192,973599</t>
  </si>
  <si>
    <t>Раздел 4. Монтаж электротехнических изделий в сущ. шкафы</t>
  </si>
  <si>
    <t>Доукомплектация существующих шкафов ЩР-БП1, ЩР-БП2 (пом. 617, СПК)</t>
  </si>
  <si>
    <t>312</t>
  </si>
  <si>
    <t>ГЭСНм08-02-397-01</t>
  </si>
  <si>
    <t>Профиль перфорированный монтажный длиной 2 м (DIN-рейка из нержавеющей стали, перфорированная OMEGA 3F, 35х7,5мм)</t>
  </si>
  <si>
    <t>91.06.06-042</t>
  </si>
  <si>
    <t>Подъемники гидравлические, высота подъема 10 м</t>
  </si>
  <si>
    <t>20.1.02.14-0001</t>
  </si>
  <si>
    <t>Серьга КС-095</t>
  </si>
  <si>
    <t>20.2.09.13-0011</t>
  </si>
  <si>
    <t>Муфты</t>
  </si>
  <si>
    <t>312.1</t>
  </si>
  <si>
    <t>313</t>
  </si>
  <si>
    <t>ФСБЦ-20.2.08.01-0004</t>
  </si>
  <si>
    <t>DIN-рейки металлические, оцинкованные, размеры 7,5х35х600 мм</t>
  </si>
  <si>
    <t>314</t>
  </si>
  <si>
    <t>Прибор или аппарат</t>
  </si>
  <si>
    <t>314.1</t>
  </si>
  <si>
    <t>315
О</t>
  </si>
  <si>
    <t>ФСБЦ-62.1.01.09-1343</t>
  </si>
  <si>
    <t>Выключатель автоматический 1P, 63 А, 10 кА, характеристика C</t>
  </si>
  <si>
    <t>316
О</t>
  </si>
  <si>
    <t>ФСБЦ-62.1.01.09-1339</t>
  </si>
  <si>
    <t>Выключатель автоматический 1P, 25 А, 10 кА, характеристика C</t>
  </si>
  <si>
    <t>317
О</t>
  </si>
  <si>
    <t>ФСБЦ-62.1.01.09-1337</t>
  </si>
  <si>
    <t>Выключатель автоматический 1P, 16 А, 10 кА, характеристика C</t>
  </si>
  <si>
    <t>318</t>
  </si>
  <si>
    <t>Электрические проводки в щитах и пультах: шкафных и панельных</t>
  </si>
  <si>
    <t>318.1</t>
  </si>
  <si>
    <t>319</t>
  </si>
  <si>
    <t>ФСБЦ-21.2.03.05-0049</t>
  </si>
  <si>
    <t>Провод силовой установочный с медными жилами ПуВ 1х4-450</t>
  </si>
  <si>
    <t>320</t>
  </si>
  <si>
    <t>ФСБЦ-21.2.03.05-0053</t>
  </si>
  <si>
    <t>Провод силовой установочный с медными жилами ПуВ 1х10-450</t>
  </si>
  <si>
    <t>Доукомплектация существующих шкафов ШРП1, ШРП2 (пом. 2-01, КРУЭ)</t>
  </si>
  <si>
    <t>321</t>
  </si>
  <si>
    <t>Профиль перфорированный монтажный длиной 2  м  (DIN-рейка из нержавеющей стали, перфорированная OMEGA 3F, 35х7,5мм)</t>
  </si>
  <si>
    <t>321.1</t>
  </si>
  <si>
    <t>322</t>
  </si>
  <si>
    <t>323</t>
  </si>
  <si>
    <t>323.1</t>
  </si>
  <si>
    <t>324
О</t>
  </si>
  <si>
    <t>ФСБЦ-62.1.01.09-1353</t>
  </si>
  <si>
    <t>Выключатель автоматический 2P, 63 А, 10 кА, характеристика C</t>
  </si>
  <si>
    <t>325
О</t>
  </si>
  <si>
    <t>ФСБЦ-62.1.01.09-1350</t>
  </si>
  <si>
    <t>Выключатель автоматический 2P, 25 А, 10 кА, характеристика C</t>
  </si>
  <si>
    <t>326
О</t>
  </si>
  <si>
    <t>ФСБЦ-62.1.01.09-1348</t>
  </si>
  <si>
    <t>Выключатель автоматический 2P, 16 А, 10 кА, характеристика C</t>
  </si>
  <si>
    <t>327</t>
  </si>
  <si>
    <t>327.1</t>
  </si>
  <si>
    <t>328</t>
  </si>
  <si>
    <t>329</t>
  </si>
  <si>
    <t>Доукомплектация существующих сборок Д81.6, Д82.6 (Водоприемник)</t>
  </si>
  <si>
    <t>330</t>
  </si>
  <si>
    <t>Профиль перфорированный монтажный длиной 2 м  (DIN-рейка из нержавеющей стали, перфорированная OMEGA 3F, 35х7,5мм)</t>
  </si>
  <si>
    <t>330.1</t>
  </si>
  <si>
    <t>331</t>
  </si>
  <si>
    <t>332</t>
  </si>
  <si>
    <t>332.1</t>
  </si>
  <si>
    <t>333
О</t>
  </si>
  <si>
    <t>ФСБЦ-62.1.01.09-1336</t>
  </si>
  <si>
    <t>Выключатель автоматический 1P, 10 А, 10 кА, характеристика C</t>
  </si>
  <si>
    <t>334</t>
  </si>
  <si>
    <t>334.1</t>
  </si>
  <si>
    <t>335</t>
  </si>
  <si>
    <t>Доукомплектация существующих шкафов 1ШОТ, 2ШОТ ГА1-ГА6</t>
  </si>
  <si>
    <t>336</t>
  </si>
  <si>
    <t>336.1</t>
  </si>
  <si>
    <t>337</t>
  </si>
  <si>
    <t>338</t>
  </si>
  <si>
    <t>338.1</t>
  </si>
  <si>
    <t>339
О</t>
  </si>
  <si>
    <t>ФСБЦ-62.1.01.09-1257</t>
  </si>
  <si>
    <t>Выключатель автоматический 2P, 16 А, 6 кА, характеристика C</t>
  </si>
  <si>
    <t>340</t>
  </si>
  <si>
    <t>340.1</t>
  </si>
  <si>
    <t>341</t>
  </si>
  <si>
    <t>Доукомплектация существующих шкафов 3ШОТ-К, 4ШОТ-К (пом. 2-01, КРУЭ)</t>
  </si>
  <si>
    <t>342</t>
  </si>
  <si>
    <t>342.1</t>
  </si>
  <si>
    <t>343</t>
  </si>
  <si>
    <t>344</t>
  </si>
  <si>
    <t>344.1</t>
  </si>
  <si>
    <t>345
О</t>
  </si>
  <si>
    <t>ФСБЦ-62.1.01.09-1259</t>
  </si>
  <si>
    <t>Выключатель автоматический 2P, 25 А, 6 кА, характеристика C</t>
  </si>
  <si>
    <t>346</t>
  </si>
  <si>
    <t>346.1</t>
  </si>
  <si>
    <t>347</t>
  </si>
  <si>
    <t>348</t>
  </si>
  <si>
    <t>Профиль перфорированный монтажный длиной 2  м (DIN-рейка из нержавеющей стали, перфорированная OMEGA 3F, 35х7,5мм)</t>
  </si>
  <si>
    <t>348.1</t>
  </si>
  <si>
    <t>349</t>
  </si>
  <si>
    <t>350</t>
  </si>
  <si>
    <t>350.1</t>
  </si>
  <si>
    <t>429
О</t>
  </si>
  <si>
    <t>ФСБЦ-62.1.01.09-1354</t>
  </si>
  <si>
    <t>Выключатель автоматический 2P, 80 А, 10 кА, характеристика C</t>
  </si>
  <si>
    <t>351</t>
  </si>
  <si>
    <t>351.1</t>
  </si>
  <si>
    <t>352</t>
  </si>
  <si>
    <t>ФСБЦ-21.2.03.05-0055</t>
  </si>
  <si>
    <t>Провод силовой установочный с медными жилами ПуВ 1х25-450</t>
  </si>
  <si>
    <t>Итоги по разделу 4 Монтаж электротехнических изделий в сущ. шкафы :</t>
  </si>
  <si>
    <t xml:space="preserve">     Оборудование</t>
  </si>
  <si>
    <t xml:space="preserve">          Инженерное оборудование</t>
  </si>
  <si>
    <t>Всего по разделу 4 Монтаж электротехнических изделий в сущ. шкафы</t>
  </si>
  <si>
    <t>84,0690095</t>
  </si>
  <si>
    <t>0,387035</t>
  </si>
  <si>
    <t>Раздел 5. Прокладка кабеля внутри помещения</t>
  </si>
  <si>
    <t>353</t>
  </si>
  <si>
    <t>ГЭСНм08-02-398-01</t>
  </si>
  <si>
    <t>Провод в лотках, сечением: до 6 мм2</t>
  </si>
  <si>
    <t>ОП п.1.8.3</t>
  </si>
  <si>
    <t>При производстве работ на высоте св. 2 до 8 м ОЗП=1,05; ТЗ=1,05</t>
  </si>
  <si>
    <t>01.7.06.07-0002</t>
  </si>
  <si>
    <t>Ленты монтажные из пластмассы для бандажирования проводов, скрепляются пластмассовыми кнопками, ширина 10 мм</t>
  </si>
  <si>
    <t>10 м</t>
  </si>
  <si>
    <t>353.1</t>
  </si>
  <si>
    <t>354</t>
  </si>
  <si>
    <t>ГЭСНм08-02-398-02</t>
  </si>
  <si>
    <t>Провод в лотках, сечением: до 35 мм2</t>
  </si>
  <si>
    <t>354.1</t>
  </si>
  <si>
    <t>355</t>
  </si>
  <si>
    <t>ГЭСНм08-02-398-03</t>
  </si>
  <si>
    <t>Провод в лотках, сечением: до 70 мм2</t>
  </si>
  <si>
    <t>355.1</t>
  </si>
  <si>
    <t>356</t>
  </si>
  <si>
    <t>ГЭСНм08-02-409-09</t>
  </si>
  <si>
    <t>Труба гофрированная ПВХ для защиты проводов и кабелей по установленным конструкциям, по стенам, колоннам, потолкам, основанию пола</t>
  </si>
  <si>
    <t>2-100-02</t>
  </si>
  <si>
    <t>Рабочий 2 разряда</t>
  </si>
  <si>
    <t>2-100-03</t>
  </si>
  <si>
    <t>Рабочий 3 разряда</t>
  </si>
  <si>
    <t>2-100-04</t>
  </si>
  <si>
    <t>Рабочий 4 разряда</t>
  </si>
  <si>
    <t>01.7.15.07-0152</t>
  </si>
  <si>
    <t>Дюбели пластмассовые с шурупами, диаметр 6 мм, длина 35 мм, диаметр шурупа 3,5 мм, длина шурупа 50 мм</t>
  </si>
  <si>
    <t>356.1</t>
  </si>
  <si>
    <t>357</t>
  </si>
  <si>
    <t>ФСБЦ-24.3.03.05-0014</t>
  </si>
  <si>
    <t>Трубы полиэтиленовые гибкие гофрированные легкие с протяжкой, номинальный внутренний диаметр 32 мм</t>
  </si>
  <si>
    <t>358</t>
  </si>
  <si>
    <t>ГЭСНм08-02-412-01</t>
  </si>
  <si>
    <t>Затягивание провода в проложенные трубы и металлические рукава первого одножильного или многожильного в общей оплетке, суммарное сечение: до 2,5 мм2</t>
  </si>
  <si>
    <t>01.7.07.20-0002</t>
  </si>
  <si>
    <t>Тальк молотый, сорт I</t>
  </si>
  <si>
    <t>20.2.01.05-0001</t>
  </si>
  <si>
    <t>Гильзы кабельные медные 2,5 мм</t>
  </si>
  <si>
    <t>20.2.02.01-0011</t>
  </si>
  <si>
    <t>Втулки полипропиленовые, диаметр 17 мм</t>
  </si>
  <si>
    <t>358.1</t>
  </si>
  <si>
    <t>359</t>
  </si>
  <si>
    <t>ГЭСНм08-02-412-02</t>
  </si>
  <si>
    <t>Затягивание провода в проложенные трубы и металлические рукава первого одножильного или многожильного в общей оплетке, суммарное сечение: до 6 мм2</t>
  </si>
  <si>
    <t>20.2.01.05-0003</t>
  </si>
  <si>
    <t>Гильзы кабельные медные 6 мм</t>
  </si>
  <si>
    <t>20.2.02.01-0012</t>
  </si>
  <si>
    <t>Втулки полипропиленовые, диаметр 22 мм</t>
  </si>
  <si>
    <t>359.1</t>
  </si>
  <si>
    <t>360</t>
  </si>
  <si>
    <t>ГЭСНм08-02-412-03</t>
  </si>
  <si>
    <t>Затягивание провода в проложенные трубы и металлические рукава первого одножильного или многожильного в общей оплетке, суммарное сечение: до 16 мм2</t>
  </si>
  <si>
    <t>20.2.01.05-0005</t>
  </si>
  <si>
    <t>Гильзы кабельные медные 16 мм</t>
  </si>
  <si>
    <t>20.2.02.01-0013</t>
  </si>
  <si>
    <t>Втулки полипропиленовые, диаметр 28 мм</t>
  </si>
  <si>
    <t>360.1</t>
  </si>
  <si>
    <t>361</t>
  </si>
  <si>
    <t>ГЭСНм08-02-412-04</t>
  </si>
  <si>
    <t>Затягивание провода в проложенные трубы и металлические рукава первого одножильного или многожильного в общей оплетке, суммарное сечение: до 35 мм2</t>
  </si>
  <si>
    <t>20.2.01.05-0007</t>
  </si>
  <si>
    <t>Гильзы кабельные медные 35 мм</t>
  </si>
  <si>
    <t>20.2.02.01-0014</t>
  </si>
  <si>
    <t>Втулки полипропиленовые, диаметр 42 мм</t>
  </si>
  <si>
    <t>361.1</t>
  </si>
  <si>
    <t>362</t>
  </si>
  <si>
    <t>ГЭСНм08-02-412-05</t>
  </si>
  <si>
    <t>Затягивание провода в проложенные трубы и металлические рукава первого одножильного или многожильного в общей оплетке, суммарное сечение: до 70 мм2</t>
  </si>
  <si>
    <t>20.2.01.05-0009</t>
  </si>
  <si>
    <t>Гильзы кабельные медные 70 мм</t>
  </si>
  <si>
    <t>20.2.02.01-0015</t>
  </si>
  <si>
    <t>Втулки полипропиленовые, диаметр 54 мм</t>
  </si>
  <si>
    <t>362.1</t>
  </si>
  <si>
    <t>363</t>
  </si>
  <si>
    <t>ГЭСНм08-02-399-01</t>
  </si>
  <si>
    <t>Провод в коробах, сечением: до 6 мм2</t>
  </si>
  <si>
    <t>363.1</t>
  </si>
  <si>
    <t>364</t>
  </si>
  <si>
    <t>ГЭСНм08-02-399-02</t>
  </si>
  <si>
    <t>Провод в коробах, сечением: до 35 мм2</t>
  </si>
  <si>
    <t>364.1</t>
  </si>
  <si>
    <t>365</t>
  </si>
  <si>
    <t>ГЭСНм08-02-399-03</t>
  </si>
  <si>
    <t>Провод в коробах, сечением: до 70 мм2</t>
  </si>
  <si>
    <t>365.1</t>
  </si>
  <si>
    <t>366</t>
  </si>
  <si>
    <t>366.1</t>
  </si>
  <si>
    <t>Силовой кабель ВВГЭнг(А)-LS</t>
  </si>
  <si>
    <t>Волоконно-оптический кабель</t>
  </si>
  <si>
    <t>367</t>
  </si>
  <si>
    <t>367.1</t>
  </si>
  <si>
    <t>368</t>
  </si>
  <si>
    <t>368.1</t>
  </si>
  <si>
    <t>369</t>
  </si>
  <si>
    <t>ГЭСНм10-06-048-08</t>
  </si>
  <si>
    <t>Прокладка волоконно-оптических кабелей в канализации: в полиэтиленовой трубе по свободному каналу трубопровода</t>
  </si>
  <si>
    <t>100 м кабеля</t>
  </si>
  <si>
    <t>1-100-45</t>
  </si>
  <si>
    <t>Средний разряд работы 4,5</t>
  </si>
  <si>
    <t>91.11.01-012</t>
  </si>
  <si>
    <t>Машины монтажные для выполнения работ при прокладке и монтаже кабеля на базе автомобиля</t>
  </si>
  <si>
    <t>4-100-050</t>
  </si>
  <si>
    <t xml:space="preserve">ОТм(Зтм) Средний разряд машинистов 5 </t>
  </si>
  <si>
    <t>01.7.06.03-0023</t>
  </si>
  <si>
    <t>Ленты полиэтиленовые с липким слоем, прозрачные, ширина 20 мм, толщина 0,08 мм</t>
  </si>
  <si>
    <t>08.3.03.04-0014</t>
  </si>
  <si>
    <t>Проволока светлая, диаметр 3,0 мм</t>
  </si>
  <si>
    <t>369.1</t>
  </si>
  <si>
    <t>370</t>
  </si>
  <si>
    <t>370.1</t>
  </si>
  <si>
    <t>371</t>
  </si>
  <si>
    <t>371.1</t>
  </si>
  <si>
    <t>372</t>
  </si>
  <si>
    <t>372.1</t>
  </si>
  <si>
    <t>373</t>
  </si>
  <si>
    <t>ГЭСНм10-06-060-11</t>
  </si>
  <si>
    <t>Монтаж оптического кросса с учетом измерений на волоконно-оптическом кабеле с числом волокон: 4</t>
  </si>
  <si>
    <t>373.1</t>
  </si>
  <si>
    <t>374</t>
  </si>
  <si>
    <t>374.1</t>
  </si>
  <si>
    <t>375</t>
  </si>
  <si>
    <t>ГЭСНм10-06-060-13</t>
  </si>
  <si>
    <t>Монтаж оптического кросса с учетом измерений на волоконно-оптическом кабеле с числом волокон: 12</t>
  </si>
  <si>
    <t>375.1</t>
  </si>
  <si>
    <t>376</t>
  </si>
  <si>
    <t>ГЭСНм10-06-060-14</t>
  </si>
  <si>
    <t>Монтаж оптического кросса с учетом измерений на волоконно-оптическом кабеле с числом волокон: 16</t>
  </si>
  <si>
    <t>376.1</t>
  </si>
  <si>
    <t>377</t>
  </si>
  <si>
    <t>ГЭСНм10-06-060-15</t>
  </si>
  <si>
    <t>Монтаж оптического кросса с учетом измерений на волоконно-оптическом кабеле с числом волокон: 24</t>
  </si>
  <si>
    <t>377.1</t>
  </si>
  <si>
    <t>378</t>
  </si>
  <si>
    <t>ГЭСНм10-06-065-01</t>
  </si>
  <si>
    <t>Измерение на смонтированном участке волоконно-оптического кабеля в одном направлении на двух длинах волн с числом волокон: 4</t>
  </si>
  <si>
    <t>участок</t>
  </si>
  <si>
    <t>2-100-06</t>
  </si>
  <si>
    <t>Рабочий 6 разряда</t>
  </si>
  <si>
    <t>3-200-01</t>
  </si>
  <si>
    <t>Инженер I категории</t>
  </si>
  <si>
    <t>3-300-01</t>
  </si>
  <si>
    <t>Ведущий инженер</t>
  </si>
  <si>
    <t>378.1</t>
  </si>
  <si>
    <t>379</t>
  </si>
  <si>
    <t>ГЭСНм10-06-065-02</t>
  </si>
  <si>
    <t>Измерение на смонтированном участке волоконно-оптического кабеля в одном направлении на двух длинах волн с числом волокон: 8</t>
  </si>
  <si>
    <t>379.1</t>
  </si>
  <si>
    <t>380</t>
  </si>
  <si>
    <t>ГЭСНм10-06-065-03</t>
  </si>
  <si>
    <t>Измерение на смонтированном участке волоконно-оптического кабеля в одном направлении на двух длинах волн с числом волокон: 12</t>
  </si>
  <si>
    <t>380.1</t>
  </si>
  <si>
    <t>381</t>
  </si>
  <si>
    <t>ГЭСНм10-06-065-04</t>
  </si>
  <si>
    <t>Измерение на смонтированном участке волоконно-оптического кабеля в одном направлении на двух длинах волн с числом волокон: 16</t>
  </si>
  <si>
    <t>381.1</t>
  </si>
  <si>
    <t>382</t>
  </si>
  <si>
    <t>ГЭСНм10-06-065-05</t>
  </si>
  <si>
    <t>Измерение на смонтированном участке волоконно-оптического кабеля в одном направлении на двух длинах волн с числом волокон: 24</t>
  </si>
  <si>
    <t>382.1</t>
  </si>
  <si>
    <t>Итоги по разделу 5 Прокладка кабеля внутри помещения :</t>
  </si>
  <si>
    <t>Всего по разделу 5 Прокладка кабеля внутри помещения</t>
  </si>
  <si>
    <t>7617,1708036</t>
  </si>
  <si>
    <t>153,650105</t>
  </si>
  <si>
    <t>Раздел 6. Прокладка кабеля снаружи помещения</t>
  </si>
  <si>
    <t>383</t>
  </si>
  <si>
    <t>ГЭСНм08-02-147-10</t>
  </si>
  <si>
    <t>Кабель до 35 кВ по установленным конструкциям и лоткам с креплением по всей длине, масса 1 м кабеля: до 1 кг</t>
  </si>
  <si>
    <t>421/пр_2020_прил.10_т.3_п.3_гр.5</t>
  </si>
  <si>
    <t>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
- разветвленная сеть транспортных и инженерных коммуникаций;
- стесненные условия для складирования материалов;
- действующее технологическое оборудование;
- движение технологического транспорта ОЗП=1,15; ЭМ=1,15 к расх.; ЗПМ=1,15; ТЗ=1,15; ТЗМ=1,15</t>
  </si>
  <si>
    <t>91.06.01-003</t>
  </si>
  <si>
    <t>Домкраты гидравлические, грузоподъемность 63-100 т</t>
  </si>
  <si>
    <t>91.06.03-061</t>
  </si>
  <si>
    <t>Лебедки электрические тяговым усилием до 12,26 кН (1,25 т)</t>
  </si>
  <si>
    <t>10.3.02.03-0011</t>
  </si>
  <si>
    <t>Припои оловянно-свинцовые бессурьмянистые, марка ПОС30</t>
  </si>
  <si>
    <t>14.4.03.03-0002</t>
  </si>
  <si>
    <t>Лак битумный БТ-123</t>
  </si>
  <si>
    <t>383.1</t>
  </si>
  <si>
    <t>384</t>
  </si>
  <si>
    <t>ГЭСНм08-02-148-01</t>
  </si>
  <si>
    <t>Кабель до 35 кВ в проложенных трубах, блоках и коробах, масса 1 м кабеля: до 1 кг</t>
  </si>
  <si>
    <t>384.1</t>
  </si>
  <si>
    <t>385</t>
  </si>
  <si>
    <t>385.1</t>
  </si>
  <si>
    <t>386</t>
  </si>
  <si>
    <t>ГЭСНм10-06-048-09</t>
  </si>
  <si>
    <t>Прокладка волоконно-оптических кабелей в канализации: в полиэтиленовой трубе по занятому каналу трубопровода</t>
  </si>
  <si>
    <t>386.1</t>
  </si>
  <si>
    <t>Итоги по разделу 6 Прокладка кабеля снаружи помещения :</t>
  </si>
  <si>
    <t>Всего по разделу 6 Прокладка кабеля снаружи помещения</t>
  </si>
  <si>
    <t>3997,8563157</t>
  </si>
  <si>
    <t>149,799</t>
  </si>
  <si>
    <t>Раздел 7. Подключение кабельной продукции к существующим клеммным колодкам</t>
  </si>
  <si>
    <t>433</t>
  </si>
  <si>
    <t>Включение в аппаратуру разъемов штепсельных, количество контактов в разъеме: до 14 шт.</t>
  </si>
  <si>
    <t>433.1</t>
  </si>
  <si>
    <t>431</t>
  </si>
  <si>
    <t>ГЭСНм11-08-001-03</t>
  </si>
  <si>
    <t>Присоединение к приборам концов жил электрических проводок под винт: без изготовления колец с облуживанием</t>
  </si>
  <si>
    <t>1-100-44</t>
  </si>
  <si>
    <t>Средний разряд работы 4,4</t>
  </si>
  <si>
    <t>01.3.05.11-0001</t>
  </si>
  <si>
    <t>Дихлорэтан технический, сорт I</t>
  </si>
  <si>
    <t>01.3.05.17-0002</t>
  </si>
  <si>
    <t>Канифоль сосновая</t>
  </si>
  <si>
    <t>10.3.02.03-0013</t>
  </si>
  <si>
    <t>Припои оловянно-свинцовые бессурьмянистые, марка ПОС61</t>
  </si>
  <si>
    <t>24.3.01.01-0005</t>
  </si>
  <si>
    <t>Трубка полихлорвиниловая электромонтажная, толщина стенки 0,6 мм</t>
  </si>
  <si>
    <t>431.1</t>
  </si>
  <si>
    <t>387</t>
  </si>
  <si>
    <t>ГЭСНм08-03-574-01</t>
  </si>
  <si>
    <t>Разводка по устройствам и подключение жил кабелей или проводов сечением: до 10 мм2</t>
  </si>
  <si>
    <t>01.3.01.02-0002</t>
  </si>
  <si>
    <t>Вазелин технический</t>
  </si>
  <si>
    <t>01.7.02.09-0002</t>
  </si>
  <si>
    <t>Шпагат бумажный, диаметр 2,5 мм</t>
  </si>
  <si>
    <t>01.7.20.04-0005</t>
  </si>
  <si>
    <t>Нитки швейные армированные</t>
  </si>
  <si>
    <t>14.4.03.17-0101</t>
  </si>
  <si>
    <t>Лак КФ-965</t>
  </si>
  <si>
    <t>25.2.01.01-0001</t>
  </si>
  <si>
    <t>Бирки-оконцеватели маркировочные А671</t>
  </si>
  <si>
    <t>387.1</t>
  </si>
  <si>
    <t>388</t>
  </si>
  <si>
    <t>ГЭСНм08-03-574-02</t>
  </si>
  <si>
    <t>Разводка по устройствам и подключение жил кабелей или проводов сечением: до 16 мм2</t>
  </si>
  <si>
    <t>91.21.16-012</t>
  </si>
  <si>
    <t>Прессы гидравлические с электроприводом</t>
  </si>
  <si>
    <t>388.1</t>
  </si>
  <si>
    <t>Итоги по разделу 7 Подключение кабельной продукции к существующим клеммным колодкам :</t>
  </si>
  <si>
    <t>Всего по разделу 7 Подключение кабельной продукции к существующим клеммным колодкам</t>
  </si>
  <si>
    <t>1890,267567</t>
  </si>
  <si>
    <t>0,0916</t>
  </si>
  <si>
    <t>Раздел 8. Кабельная продукция</t>
  </si>
  <si>
    <t>389</t>
  </si>
  <si>
    <t>ТЦ_27.32.13.21_77_7729376075_29.01.2026_02_23.1</t>
  </si>
  <si>
    <t>ВВГЭнг(А)-LS 3x2,5</t>
  </si>
  <si>
    <t>390</t>
  </si>
  <si>
    <t>ТЦ_27.32.13.21_77_7729376075_29.01.2026_02_24.1</t>
  </si>
  <si>
    <t>ВВГЭнг(А)-LS 3x4</t>
  </si>
  <si>
    <t>391</t>
  </si>
  <si>
    <t>ТЦ_27.32.13.21_77_7729376075_29.01.2026_02_25.1</t>
  </si>
  <si>
    <t>ВВГЭнг(А)-LS 3x6</t>
  </si>
  <si>
    <t>392</t>
  </si>
  <si>
    <t>ТЦ_27.32.13.21_77_7729376075_29.01.2026_02_26.1</t>
  </si>
  <si>
    <t>ВВГЭнг(А)-LS 3x16</t>
  </si>
  <si>
    <t>393</t>
  </si>
  <si>
    <t>ТЦ_21.1.06.04_77_7729376075_29.01.2026_02_27.1</t>
  </si>
  <si>
    <t>МКЭШнг(А)-LS 7х1,5</t>
  </si>
  <si>
    <t>394</t>
  </si>
  <si>
    <t>ТЦ_27.32.13.00_77_7729376075_29.01.2026_02_28.1</t>
  </si>
  <si>
    <t>КВПЭфнг(А)-HF-5e 4х2х0,52</t>
  </si>
  <si>
    <t>430</t>
  </si>
  <si>
    <t>ТЦ_27.31.11.00_77_7729376075_13.04.2026_02_29.1</t>
  </si>
  <si>
    <t>ДПД-нг(А)-HF-04У (1х4) 2,7кН (1кН/см)</t>
  </si>
  <si>
    <t>432</t>
  </si>
  <si>
    <t>ТЦ_27.31.11.00_77_7729376075_13.04.2026_02_30.1</t>
  </si>
  <si>
    <t>ДПД-нг(А)-HF-08У (2х4) 2,7кН (1кН/см)</t>
  </si>
  <si>
    <t>434</t>
  </si>
  <si>
    <t>ТЦ_27.31.11.00_77_7729376075_13.04.2026_02_31.1</t>
  </si>
  <si>
    <t>ДПД-нг(А)-HF-12У (3х4) 2,7кН (1кН/см)</t>
  </si>
  <si>
    <t>435</t>
  </si>
  <si>
    <t>ТЦ_27.31.11.00_77_7729376075_13.04.2026_02_32.1</t>
  </si>
  <si>
    <t>ДПД-нг(А)-HF-24У (3х8) 2,7кН (1кН/см)</t>
  </si>
  <si>
    <t>436</t>
  </si>
  <si>
    <t>ТЦ_27.31.11.00_77_7729376075_13.04.2026_02_33.1</t>
  </si>
  <si>
    <t>ТОД2-нг(А)-HF-04М (OM3) 7кН (1кН/см)</t>
  </si>
  <si>
    <t>437</t>
  </si>
  <si>
    <t>ТЦ_27.31.11.00_77_7729376075_13.04.2026_02_34.1</t>
  </si>
  <si>
    <t>ТОД2-нг(А)-HF-08М (OM3) 7кН (1кН/см)</t>
  </si>
  <si>
    <t>438</t>
  </si>
  <si>
    <t>ТЦ_27.31.11.00_77_7729376075_13.04.2026_02_35.1</t>
  </si>
  <si>
    <t>ТОД2-нг(А)-HF-12М (OM3) 7кН (1кН/см)</t>
  </si>
  <si>
    <t>439</t>
  </si>
  <si>
    <t>ТЦ_27.31.11.00_77_7729376075_13.04.2026_02_36.1</t>
  </si>
  <si>
    <t>ТОД2-нг(А)-HF-16М (OM3) 7кН (1кН/см)</t>
  </si>
  <si>
    <t>403</t>
  </si>
  <si>
    <t>404</t>
  </si>
  <si>
    <t>ФСБЦ-21.1.08.03-0586</t>
  </si>
  <si>
    <t>Кабель контрольный КВВГЭнг(A)-LS 10х1,5</t>
  </si>
  <si>
    <t>405</t>
  </si>
  <si>
    <t>ФСБЦ-21.1.08.03-0591</t>
  </si>
  <si>
    <t>Кабель контрольный КВВГЭнг(A)-LS 14х1,5</t>
  </si>
  <si>
    <t>406</t>
  </si>
  <si>
    <t>ФСБЦ-21.1.08.03-0594</t>
  </si>
  <si>
    <t>Кабель контрольный КВВГЭнг(A)-LS 19х1,5</t>
  </si>
  <si>
    <t>407</t>
  </si>
  <si>
    <t>ФСБЦ-21.1.08.03-0573</t>
  </si>
  <si>
    <t>Кабель контрольный КВВГЭнг(A)-LS 4х1,5</t>
  </si>
  <si>
    <t>408</t>
  </si>
  <si>
    <t>ФСБЦ-21.1.08.03-0581</t>
  </si>
  <si>
    <t>Кабель контрольный КВВГЭнг(A)-LS 7х1,5</t>
  </si>
  <si>
    <t>409</t>
  </si>
  <si>
    <t>ФСБЦ-21.1.08.03-0583</t>
  </si>
  <si>
    <t>Кабель контрольный КВВГЭнг(A)-LS 7х4</t>
  </si>
  <si>
    <t>Итоги по разделу 8 Кабельная продукция :</t>
  </si>
  <si>
    <t>Всего по разделу 8 Кабельная продукция</t>
  </si>
  <si>
    <t>Раздел 9. Проходки</t>
  </si>
  <si>
    <t>410</t>
  </si>
  <si>
    <t>ГЭСН46-03-001-06</t>
  </si>
  <si>
    <t>Сверление установками алмазного бурения в железобетонных конструкциях вертикальных отверстий глубиной 200 мм диаметром: 50 мм</t>
  </si>
  <si>
    <t>100 отверстий</t>
  </si>
  <si>
    <t>421/пр_2020_прил.10_т.3_п.1.2_гр.5</t>
  </si>
  <si>
    <t>Производство работ осуществляется в помещениях эксплуатируемого объекта капитального строительства, эксплуатация которого не прекращена, в том числе для объектов производственного и непроизводственного назначения без остановки рабочего процесса, при этом: в зоне производства работ имеется один из следующих  факторов:
- движение транспорта по внутрицеховым путям;
- действующее технологическое или лабораторное оборудование;
- мебель и иные загромождающие помещения предметы ОЗП=1,15; ЭМ=1,15 к расх.; ЗПМ=1,15; ТЗ=1,15; ТЗМ=1,15</t>
  </si>
  <si>
    <t>91.21.20-013</t>
  </si>
  <si>
    <t>Установки алмазного бурения скважин в железобетоне электрические, диаметр бурения до 250 мм</t>
  </si>
  <si>
    <t>01.7.03.01-0001</t>
  </si>
  <si>
    <t>Вода</t>
  </si>
  <si>
    <t>01.7.17.09-0067</t>
  </si>
  <si>
    <t>Сверло кольцевое алмазное, диаметр 50 мм</t>
  </si>
  <si>
    <t>Пр/812-040.1-1</t>
  </si>
  <si>
    <t>НР Работы по реконструкции зданий и сооружений: усиление и замена существующих конструкций, возведение отдельных конструктивных элементов</t>
  </si>
  <si>
    <t>Пр/774-040.1</t>
  </si>
  <si>
    <t>СП Работы по реконструкции зданий и сооружений: усиление и замена существующих конструкций, возведение отдельных конструктивных элементов</t>
  </si>
  <si>
    <t>411</t>
  </si>
  <si>
    <t>ГЭСН46-03-001-22</t>
  </si>
  <si>
    <t>На каждые 10 мм изменения глубины сверления добавляется или исключается: к норме 46-03-001-06</t>
  </si>
  <si>
    <t>Добавить до глубины 1000мм, К=(1000-200)/10=80 ПЗ=80 (ОЗП=80; ЭМ=80 к расх.; ЗПМ=80; МАТ=80 к расх.; ТЗ=80; ТЗМ=80)</t>
  </si>
  <si>
    <t>1-100-46</t>
  </si>
  <si>
    <t>Средний разряд работы 4,6</t>
  </si>
  <si>
    <t>412</t>
  </si>
  <si>
    <t>ФСБЦ-01.7.17.09-0067</t>
  </si>
  <si>
    <t>413</t>
  </si>
  <si>
    <t>414</t>
  </si>
  <si>
    <t>Добавить до глубины 2000мм, К=(2000-200)/10=180 ПЗ=180 (ОЗП=180; ЭМ=180 к расх.; ЗПМ=180; МАТ=180 к расх.; ТЗ=180; ТЗМ=180)</t>
  </si>
  <si>
    <t>415</t>
  </si>
  <si>
    <t>416</t>
  </si>
  <si>
    <t>417</t>
  </si>
  <si>
    <t>Добавить до глубины 3000мм, К=(3000-200)/10=280 ПЗ=280 (ОЗП=280; ЭМ=280 к расх.; ЗПМ=280; МАТ=280 к расх.; ТЗ=280; ТЗМ=280)</t>
  </si>
  <si>
    <t>418</t>
  </si>
  <si>
    <t>419</t>
  </si>
  <si>
    <t>ГЭСН26-02-026-04</t>
  </si>
  <si>
    <t>Заделка кабельных проходок минеральной ватой, противопожарным эластичным покрытием и противопожарным акриловым герметиком, предел огнестойкости до 180 минут</t>
  </si>
  <si>
    <t>12.2.03.02-0002</t>
  </si>
  <si>
    <t>Вата минеральная</t>
  </si>
  <si>
    <t>П,Н</t>
  </si>
  <si>
    <t>14.2.02.10</t>
  </si>
  <si>
    <t>Покрытия эластичные противопожарные тонкослойные</t>
  </si>
  <si>
    <t>14.5.01.01</t>
  </si>
  <si>
    <t>Герметики противопожарные акриловые</t>
  </si>
  <si>
    <t>Пр/812-020.0-1</t>
  </si>
  <si>
    <t>НР Теплоизоляционные работы</t>
  </si>
  <si>
    <t>Пр/774-020.0</t>
  </si>
  <si>
    <t>СП Теплоизоляционные работы</t>
  </si>
  <si>
    <t>420</t>
  </si>
  <si>
    <t>ФСБЦ-14.5.01.10-1003</t>
  </si>
  <si>
    <t>Пена полиуретановая двухкомпонентная терморасширяющаяся противопожарная, объем 325 мл</t>
  </si>
  <si>
    <t>421</t>
  </si>
  <si>
    <t>ГЭСН26-02-022-01</t>
  </si>
  <si>
    <t>Огнезащитное покрытие толщиной слоя 1 мм кабелей и проводов</t>
  </si>
  <si>
    <t>100 м2</t>
  </si>
  <si>
    <t>91.21.01-012</t>
  </si>
  <si>
    <t>Агрегаты окрасочные высокого давления для окраски поверхностей конструкций, мощность 1 кВт</t>
  </si>
  <si>
    <t>01.7.07.08-0003</t>
  </si>
  <si>
    <t>Мыло хозяйственное твердое 72 %</t>
  </si>
  <si>
    <t>01.7.20.08-0051</t>
  </si>
  <si>
    <t>Ветошь хлопчатобумажная цветная</t>
  </si>
  <si>
    <t>14.2.02.03</t>
  </si>
  <si>
    <t>Краска огнезащитная</t>
  </si>
  <si>
    <t>422</t>
  </si>
  <si>
    <t>ФСБЦ-14.2.02.03-0028</t>
  </si>
  <si>
    <t>Краска огнезащитная однокомпонентная на органической основе вспучивающегося типа для защиты кабельных линий, температура нанесения от -25 до +30 °C, температура эксплуатации от -50 до +40 °C, плотность 1,28-1,34 г/см3, расход 1,0 кг/м2 на толщину покрытия 0,6 мм, цвет белый</t>
  </si>
  <si>
    <t>Итоги по разделу 9 Проходки :</t>
  </si>
  <si>
    <t>Всего по разделу 9 Проходки</t>
  </si>
  <si>
    <t>7004,7599478</t>
  </si>
  <si>
    <t>30,09533</t>
  </si>
  <si>
    <t>Раздел 10. Возвратные ресурсы</t>
  </si>
  <si>
    <t>424</t>
  </si>
  <si>
    <t>ФСБЦ-01.7.03.01-0001</t>
  </si>
  <si>
    <t>425</t>
  </si>
  <si>
    <t>ФСБЦ-01.7.03.04-0001</t>
  </si>
  <si>
    <t>Итоги по разделу 10 Возвратные ресурсы :</t>
  </si>
  <si>
    <t>Всего по разделу 10 Возвратные ресурсы</t>
  </si>
  <si>
    <t>Итоги по смете:</t>
  </si>
  <si>
    <t>ВСЕГО по смете</t>
  </si>
  <si>
    <t>23727,6586812</t>
  </si>
  <si>
    <t>371,3236513</t>
  </si>
  <si>
    <t>Составил:</t>
  </si>
  <si>
    <t>[должность, подпись (инициалы, фамилия)]</t>
  </si>
  <si>
    <t>Проверил:</t>
  </si>
  <si>
    <t>1. Зарегистрирован Министерством юстиции Российской Федерации 10 сентября 2019 г., регистрационный № 55869), с изменениями, внесенными приказом Министерства строительства и жилищно-коммунального хозяйства Российской Федерации от 20 февраля 2021 г. № 79/пр (зарегистрирован Министерством юстиции Российской Федерации 9 августа 2021 г., регистрационный № 64577)</t>
  </si>
  <si>
    <t>² Под прочими затратами понимаются затраты, учитываемые в соответствии с пунктом 184 Методики.</t>
  </si>
  <si>
    <t>³ Под прочими работами понимаются затраты, учитываемые в соответствии с пунктами 122-128 Методики.</t>
  </si>
  <si>
    <t>Филиал ПАО «РусГидро» - «Загорская ГАЭС», 141342, Российская Федерация, Московская область, Сергиево-Посадский городской округ, рп. Богородское, д. 100</t>
  </si>
  <si>
    <t>МОДЕРНИЗАЦИЯ ПОДСИСТЕМЫ ОБЕСПЕЧЕНИЯ БЕЗОПАСНОСТИ ИНФОРМАЦИИ В АСУТП ЗАГОРСКОЙ ГАЭС (ПОБИ АСУТП)</t>
  </si>
  <si>
    <t>ЛОКАЛЬНЫЙ СМЕТНЫЙ РАСЧЕТ (СМЕТА) № 02-02-02</t>
  </si>
  <si>
    <t>Монтажные работы ПОБИ АСУТП Загорской ГАЭС</t>
  </si>
  <si>
    <t>63331287.501490.053.ПР, 63331287.501490.053.ВОР</t>
  </si>
  <si>
    <t>Раздел 1. Подсистема коммутации и межсетевого экранирования</t>
  </si>
  <si>
    <t>Съемные и выдвижные блоки (модули, ячейки, ТЭЗ), масса: до 5 кг (Ethernet-коммутатор  MES3300-24F, 1 порт 10/100/1000BASE-T (OOB), 20 портов 1000BASE-X/100BASE-FX  (SFP), 4 комбинированных порта 10/100/1000BASE-T/1000BASE-X/100BASE-FX, 4  порта 10GBASE-R (SFP+)/1000BASE-X (SFP), L3, 2 слота для модулей питания, 1 год гарантии, 3,6кг/шт.)</t>
  </si>
  <si>
    <t>Индекс-дефлятор на период производства работ (июнь 2026-декабрь 2027) ПЗ=1,0367 (ОЗП=1,0367; ЭМ=1,0367 к расх.; ЗПМ=1,0367; МАТ=1,0367 к расх.; ТЗ=1,0367; ТЗМ=1,0367)</t>
  </si>
  <si>
    <t>Съемные и выдвижные блоки (модули, ячейки, ТЭЗ), масса: до 5 кг (Модуль питания PM165-220/12, 220V AC, 165W)</t>
  </si>
  <si>
    <t>Съемные и выдвижные блоки (модули, ячейки, ТЭЗ), масса: до 5 кг (Модуль SFP 1.25 GE модуль 20 км, SM, 2 волокна, 1310 nm, LC, DDM FH-S3112CDL20, 0,05кг/шт.)</t>
  </si>
  <si>
    <t>Электрические проводки в щитах и пультах: шкафных и панельных (Шнур медный SFP+ Direct attach cable, 10G, 5m, FH-DP1T24SS05)</t>
  </si>
  <si>
    <t>Съемные и выдвижные блоки (модули, ячейки, ТЭЗ), масса: до 5 кг (SFP трансивер для 10/100/1000,  BASE-T FH-ST2)</t>
  </si>
  <si>
    <t>ГЭСНм10-03-001-04</t>
  </si>
  <si>
    <t>Плата дополнительная, устанавливаемая на готовом месте стойки (Программно-аппаратный комплекс "Соболь". Версия 4, M.2, A7, сертификаты ФСБ+ФСТЭК России, Sobol-4 M.2 A7-SP1Y)</t>
  </si>
  <si>
    <t>91.06.05-011</t>
  </si>
  <si>
    <t>Погрузчики одноковшовые универсальные фронтальные пневмоколесные, номинальная вместимость основного ковша 2,6 м3, грузоподъемность 5 т</t>
  </si>
  <si>
    <t>8.1</t>
  </si>
  <si>
    <t>Итоги по разделу 1 Подсистема коммутации и межсетевого экранирования :</t>
  </si>
  <si>
    <t>Всего по разделу 1 Подсистема коммутации и межсетевого экранирования</t>
  </si>
  <si>
    <t>105,0372518</t>
  </si>
  <si>
    <t>0,8677179</t>
  </si>
  <si>
    <t>Раздел 2. Подсистема мониторинга и корреляции угроз безопасности (KICS for Networks)</t>
  </si>
  <si>
    <t>ГЭСНм11-04-008-03</t>
  </si>
  <si>
    <t>Съемные и выдвижные блоки (модули, ячейки, ТЭЗ), масса: до 20 кг (СЕРВЕР ГРАВИТОН С2041И -2xS4214R-4x16GD4-1x8IRAID2-2x960GBDWPD1-2x4TB7,2R3T-1xPRMRC-2x450W-3YST, 20кг/шт.)</t>
  </si>
  <si>
    <t>9.1</t>
  </si>
  <si>
    <t>10.1</t>
  </si>
  <si>
    <t>Итоги по разделу 2 Подсистема мониторинга и корреляции угроз безопасности (KICS for Networks) :</t>
  </si>
  <si>
    <t>Всего по разделу 2 Подсистема мониторинга и корреляции угроз безопасности (KICS for Networks)</t>
  </si>
  <si>
    <t>12,0355687</t>
  </si>
  <si>
    <t>0,0321377</t>
  </si>
  <si>
    <t>Раздел 3. Подсистема терминального доступа для сегмента сети ПОБИ</t>
  </si>
  <si>
    <t>Съемные и выдвижные блоки (модули, ячейки, ТЭЗ), масса: до 20 кг (СЕРВЕР ГРАВИТОН С2041И -1xS4210R-1x16GD4-1x8IRAID2-2x2TB7,2R3T-1xSTR-2x450W-3YST, 20кг/шт.)</t>
  </si>
  <si>
    <t>11.1</t>
  </si>
  <si>
    <t>12.1</t>
  </si>
  <si>
    <t>Итоги по разделу 3 Подсистема терминального доступа для сегмента сети ПОБИ :</t>
  </si>
  <si>
    <t>Всего по разделу 3 Подсистема терминального доступа для сегмента сети ПОБИ</t>
  </si>
  <si>
    <t>Раздел 4. Подсистема антивирусной защиты</t>
  </si>
  <si>
    <t>13.1</t>
  </si>
  <si>
    <t>14.1</t>
  </si>
  <si>
    <t>Итоги по разделу 4 Подсистема антивирусной защиты :</t>
  </si>
  <si>
    <t>Всего по разделу 4 Подсистема антивирусной защиты</t>
  </si>
  <si>
    <t>Раздел 5. Подсистема сбора и односторонней ретрансляции копии технологического трафика</t>
  </si>
  <si>
    <t>Съемные и выдвижные блоки (модули, ячейки, ТЭЗ), масса: до 5 кг (Брокер сетевых пакетов DS Integrity-40G NG (DSI-EVO40-B00), 5кг/шт.)</t>
  </si>
  <si>
    <t>15.1</t>
  </si>
  <si>
    <t>16.1</t>
  </si>
  <si>
    <t>Съемные и выдвижные блоки (модули, ячейки, ТЭЗ), масса: до 5 кг (Модуль SFP RJ-45 10/100/1000 Мбит/с (DS-SFP-Copper-10-1000))</t>
  </si>
  <si>
    <t>17.1</t>
  </si>
  <si>
    <t>Съемные и выдвижные блоки (модули, ячейки, ТЭЗ), масса: до 5 кг (Оптический модуль SFP 1G 1310nm SM LC (10 км) (DS-SFP-LX-1,25-13-10D))</t>
  </si>
  <si>
    <t>18.1</t>
  </si>
  <si>
    <t>ГЭСНм11-04-008-02</t>
  </si>
  <si>
    <t>Съемные и выдвижные блоки (модули, ячейки, ТЭЗ), масса: до 10 кг (Диод АК InfoDiode RACK single, 1RU (1Gbps, 1000Base-T, RJ45) (AMTID-HW-BKT, 5,1кг/шт.)</t>
  </si>
  <si>
    <t>19.1</t>
  </si>
  <si>
    <t>20.1</t>
  </si>
  <si>
    <t>Итоги по разделу 5 Подсистема сбора и односторонней ретрансляции копии технологического трафика :</t>
  </si>
  <si>
    <t>Всего по разделу 5 Подсистема сбора и односторонней ретрансляции копии технологического трафика</t>
  </si>
  <si>
    <t>93,5689136</t>
  </si>
  <si>
    <t>0,6909606</t>
  </si>
  <si>
    <t>Раздел 6. Подсистема анализа защищенности</t>
  </si>
  <si>
    <t>Аппарат настольный, масса: до 0,015 т (Ноутбук Гравитон Graviton N15i 15,6”/1920 x 1080/ i5-10210U /64 ГБ DDR4 SO-DIMM /1 х М.2 SSD, 1,7кг/шт.)</t>
  </si>
  <si>
    <t>21.1</t>
  </si>
  <si>
    <t>22.1</t>
  </si>
  <si>
    <t>Итоги по разделу 6 Подсистема анализа защищенности :</t>
  </si>
  <si>
    <t>Всего по разделу 6 Подсистема анализа защищенности</t>
  </si>
  <si>
    <t>3,0691504</t>
  </si>
  <si>
    <t>0,2571016</t>
  </si>
  <si>
    <t>Раздел 7. Подсистема шифрования с СО</t>
  </si>
  <si>
    <t>Съемные и выдвижные блоки (модули, ячейки, ТЭЗ), масса: до 5 кг (Аппаратный комплекс для ПАК «С-Терра Шлюз». Версия 5.0 исполнение "3М5" - «С-Терра Шлюз SТM KC3» (G-100-5.0-5077-3-ST-M-KC3), габаритные размеры: 1U, 220 × 44 × 173 мм, вес - 1,4кг/шт.)</t>
  </si>
  <si>
    <t>23.1</t>
  </si>
  <si>
    <t>24.1</t>
  </si>
  <si>
    <t>Съемные и выдвижные блоки (модули, ячейки, ТЭЗ), масса: до 5 кг (SNR-CVT-1000SFP-V2	Медиаконвертер 10/100/1000-Base-T / 1000Base-FX с SFP-портом, SCON-5.0-100-10, 0,4кг/шт.)</t>
  </si>
  <si>
    <t>25.1</t>
  </si>
  <si>
    <t>26.1</t>
  </si>
  <si>
    <t>Съемные и выдвижные блоки (модули, ячейки, ТЭЗ), масса: до 5 кг (FH-S3112CDL20	 Модуль SFP 1.25 GE модуль 20 км, SM, 2 волокна, 1310 nm, LC, DDM FH-S3112CDL20, 0,05кг/шт.)</t>
  </si>
  <si>
    <t>27.1</t>
  </si>
  <si>
    <t>Итоги по разделу 7 Подсистема шифрования с СО :</t>
  </si>
  <si>
    <t>Всего по разделу 7 Подсистема шифрования с СО</t>
  </si>
  <si>
    <t>17,7078727</t>
  </si>
  <si>
    <t>0,0964131</t>
  </si>
  <si>
    <t>Раздел 8. Шкаф для установки оборудования ПОБИ ОКИИ</t>
  </si>
  <si>
    <t>Профиль перфорированный монтажный длиной 2 м (Горизонтальный организатор 19", 1U, с металлическими кольцами, черный 25B-1U-02BL, 44х482х90мм)</t>
  </si>
  <si>
    <t>28.1</t>
  </si>
  <si>
    <t>ГЭСНм08-03-591-12</t>
  </si>
  <si>
    <t>Блоки с тремя выключателями и одной штепсельной розеткой утопленного типа при скрытой проводке (Блок распределения питания управляемый вертикальный 0U с функцией коммутации каждой розетки, 16/230, 21 C13 + 3 C19, C20 60A-65-55-24BL)</t>
  </si>
  <si>
    <t>03.1.01.01-0002</t>
  </si>
  <si>
    <t>Гипс строительный Г-3</t>
  </si>
  <si>
    <t>20.2.02.01-0019</t>
  </si>
  <si>
    <t>Втулки изолирующие, размеры 65х50х18 мм</t>
  </si>
  <si>
    <t>29.1</t>
  </si>
  <si>
    <t>ГЭСНм10-02-051-01</t>
  </si>
  <si>
    <t>Перемычки кабельные длиной: до 6 м (Шнур 3 метра к 60A-65-55-24BL блоку распределения питания управляемый вертикальны</t>
  </si>
  <si>
    <t>100 перемычек</t>
  </si>
  <si>
    <t>30.1</t>
  </si>
  <si>
    <t>Съемные и выдвижные блоки (модули, ячейки, ТЭЗ), масса: до 5 кг (Блок розеток 19", 1U, 8 розеток Schuko, амперметр и вольтметр, однофазный 16A, 1кг)</t>
  </si>
  <si>
    <t>31.1</t>
  </si>
  <si>
    <t>Перемычки кабельные длиной: до 6 м (Кабель питания 2.5 метра IEC 60320 C20 к блоку розеток)</t>
  </si>
  <si>
    <t>32.1</t>
  </si>
  <si>
    <t>ГЭСНм10-01-001-13</t>
  </si>
  <si>
    <t>Рамка со штифтами на винтах и гайках с шайбами (Запасной крепежный набор для блоков распределения питания, 60A-31-64-01BL)</t>
  </si>
  <si>
    <t>33.1</t>
  </si>
  <si>
    <t>Съемные и выдвижные блоки (модули, ячейки, ТЭЗ), масса: до 20 кг (KVM консоль с переключателем ATEN KL1116VN / KL1116VN-AXA-RG, 15,28кг/шт.)</t>
  </si>
  <si>
    <t>34.1</t>
  </si>
  <si>
    <t>35.1</t>
  </si>
  <si>
    <t>Включение в аппаратуру разъемов штепсельных, количество контактов в разъеме: до 14 шт. (Адаптер KVM ATEN KA7170 / KA7170-AX)</t>
  </si>
  <si>
    <t>36.1</t>
  </si>
  <si>
    <t>Съемные и выдвижные блоки (модули, ячейки, ТЭЗ), масса: до 5 кг (Коммутационная панель 19” моноблочная, категория 6, FTP, 1U, 24 порта, черный, 1,92кг/шт.)</t>
  </si>
  <si>
    <t>37.1</t>
  </si>
  <si>
    <t>38.1</t>
  </si>
  <si>
    <t>Монтаж оптического кросса с учетом измерений на волоконно-оптическом кабеле с числом волокон: 12 (Оптический кросс TopLAN стоечный 19 , одномодовый, укомплектованный, TOPLAN КРС-Top-1U-24SC/U-OS2-GY)</t>
  </si>
  <si>
    <t>39.1</t>
  </si>
  <si>
    <t>Перемычки кабельные длиной: до 6 м (Шнур оптический duplex LC/APC-SC/APC 9/125 sm 2м LSZH, 2м)</t>
  </si>
  <si>
    <t>40.1</t>
  </si>
  <si>
    <t>ГЭСНм10-06-033-34</t>
  </si>
  <si>
    <t>Замена нумерации: кабелей в колодце (Маркировка оборудования.Самоклеящаяся бумага А4 неделенная универсальная 80 г/м² 30 листов, белый матовый для печати наклеек этикеток - 2шт)</t>
  </si>
  <si>
    <t>01.3.01.01-0001</t>
  </si>
  <si>
    <t>Бензин авиационный Б-70</t>
  </si>
  <si>
    <t>10.3.02.03-0036</t>
  </si>
  <si>
    <t>Припои оловянно-свинцовые сурьмянистые, марка ПОССу 30-2</t>
  </si>
  <si>
    <t>41.1</t>
  </si>
  <si>
    <t>ГЭСНм10-01-051-33</t>
  </si>
  <si>
    <t>Разделка и включение концов кабеля или провода однопарного: высокочастотного или низкочастотного экранированного (Вилка RJ45 Q-PLUG, категория 5e, FTP, для полевой установки, без цвета, упаковка 50 штук, 1 упак.)</t>
  </si>
  <si>
    <t>42.1</t>
  </si>
  <si>
    <t>Электрические проводки в щитах и пультах: шкафных и панельных (Кабель категории 5e, F/UTP, 4 пары, экранированный, 24 AWG, нг(A)-HF, внутренней прокладки, белый, коробка 305 м (19C-F5-12WT-B305)), 1 шт. х 305 м.п.)</t>
  </si>
  <si>
    <t>43.1</t>
  </si>
  <si>
    <t>ГЭСНм10-06-032-01</t>
  </si>
  <si>
    <t>Комплекс измерений постоянным током смонтированных парных кабелей до и после включения в оконечные устройства</t>
  </si>
  <si>
    <t>100 пар</t>
  </si>
  <si>
    <t>44.1</t>
  </si>
  <si>
    <t>Перемычки кабельные длиной: до 6 м (Cabeus PC-UTP-RJ45-Cat.5e-1m-LSZH Патч-корд U/UTP, категория 5е, 2xRJ45/8p8c, неэкранированный, серый, LSZH, 1м)</t>
  </si>
  <si>
    <t>45.1</t>
  </si>
  <si>
    <t>Перемычки кабельные длиной: до 6 м (Cabeus PC-UTP-RJ45-Cat.5e-3m-LSZH Патч-корд U/UTP, категория 5е, 2xRJ45/8p8c, неэкранированный, серый, LSZH, 3м)</t>
  </si>
  <si>
    <t>46.1</t>
  </si>
  <si>
    <t>Перемычки кабельные длиной: до 6 м (Cabeus PC-UTP-RJ45-Cat.5e-5m-LSZH Патч-корд U/UTP, категория 5е, 2xRJ45/8p8c, неэкранированный, серый, LSZH, 5м)</t>
  </si>
  <si>
    <t>47.1</t>
  </si>
  <si>
    <t>Перемычки кабельные длиной: до 6 м (Cabeus PC-UTP-RJ45-Cat.5e-0.5m-LSZH Патч-корд U/UTP, категория 5е, 2xRJ45/8p8c, неэкранированный, серый, LSZH, 0.5м)</t>
  </si>
  <si>
    <t>Разделка и включение концов кабеля или провода однопарного: высокочастотного или низкочастотного экранированного (Колпачок изолирующий для разъема RJ-45 ПВХ серый (100 шт., 1 упак)</t>
  </si>
  <si>
    <t>Перемычки кабельные длиной: до 6 м (Кабель питания TLK IEC-320-C13 - IEC-320-C14, 3м, TLK (TLK-PCM10-030))</t>
  </si>
  <si>
    <t>Итоги по разделу 8 Шкаф для установки оборудования ПОБИ ОКИИ :</t>
  </si>
  <si>
    <t>Всего по разделу 8 Шкаф для установки оборудования ПОБИ ОКИИ</t>
  </si>
  <si>
    <t>332,8086589</t>
  </si>
  <si>
    <t>0,2402794</t>
  </si>
  <si>
    <t>Раздел 9. Кабельная продукция</t>
  </si>
  <si>
    <t>54</t>
  </si>
  <si>
    <t>55.1</t>
  </si>
  <si>
    <t>56.1</t>
  </si>
  <si>
    <t>ГЭСНм11-08-001-01</t>
  </si>
  <si>
    <t>Присоединение к приборам концов жил электрических проводок под винт: с оконцеванием наконечником</t>
  </si>
  <si>
    <t>1-100-43</t>
  </si>
  <si>
    <t>Средний разряд работы 4,3</t>
  </si>
  <si>
    <t>Итоги по разделу 9 Кабельная продукция :</t>
  </si>
  <si>
    <t>Всего по разделу 9 Кабельная продукция</t>
  </si>
  <si>
    <t>74,7709301</t>
  </si>
  <si>
    <t>0,1198737</t>
  </si>
  <si>
    <t>Раздел 10. Материалы для монтажа</t>
  </si>
  <si>
    <t>ТЦ_61.3.05.00_77_7729376075_20.04.2026_01_36.1</t>
  </si>
  <si>
    <t>Горизонтальный организатор 19", 1U, с металлическими кольцами, черный	25B-1U-02BL</t>
  </si>
  <si>
    <t>421/пр_2020_п.92_пп.а</t>
  </si>
  <si>
    <t>Заготовительно-складские расходы для материальных ресурсов (за исключением металлических конструкций) - 2% ПЗ=2% (ОЗП=2%; ЭМ=2%; МАТ=2%)</t>
  </si>
  <si>
    <t>ТЦ_61.3.05.00_77_7729376075_20.04.2026_01_37.1</t>
  </si>
  <si>
    <t>Блок распределения питания управляемый вертикальный 0U с функцией коммутации каждой розетки, 16/230, 21 C13 + 3 C19, C20, шнур 3 метра 60A-65-55-24BL</t>
  </si>
  <si>
    <t>ТЦ_61.3.05.00_77_7729376075_20.04.2026_01_38.1</t>
  </si>
  <si>
    <t>Блок розеток 19", 1U, 8 розеток Schuko, амперметр и вольтметр, однофазный 16A, кабель питания 2.5 метра IEC 60320 C20</t>
  </si>
  <si>
    <t>ТЦ_61.3.05.00_77_7729376075_20.04.2026_01_39.1</t>
  </si>
  <si>
    <t>Запасной крепежный набор для блоков распределения питания 60A-31-64-01BL</t>
  </si>
  <si>
    <t>ТЦ_61.3.05.00_77_7729376075_20.04.2026_01_40.1</t>
  </si>
  <si>
    <t>Консоль KVM с переключателем ATEN KL1116VN / KL1116VN-AXA-RG	KL1116VN/KL1116VN-AXA-RG</t>
  </si>
  <si>
    <t>ТЦ_61.3.05.00_77_7729376075_20.04.2026_01_41.1</t>
  </si>
  <si>
    <t>Адаптер KVM ATEN KA7170 / KA7170-AX	KA7170/KA7170-AX</t>
  </si>
  <si>
    <t>ТЦ_61.3.05.03_77_7729376075_20.04.2026_01_42.1</t>
  </si>
  <si>
    <t>Коммутационная панель 19” моноблочная, категория 6, FTP, 1U, 24 порта, черный	27B-F6-24BL</t>
  </si>
  <si>
    <t>ТЦ_61.3.05.00_77_7729376075_20.04.2026_01_43.1</t>
  </si>
  <si>
    <t>ТЦ_61.3.05.00_77_7729376075_20.04.2026_01_44.1</t>
  </si>
  <si>
    <t>Шнур оптический duplex LC/APC-LC/APC 9/125 sm 15м LSZH	duplex LC/APC-LC/APC 9/125 sm 15м LSZH</t>
  </si>
  <si>
    <t>ТЦ_01.7.02.00_77_7729376075_20.04.2026_01_45.1</t>
  </si>
  <si>
    <t>Самоклеящаяся бумага А4 неделенная универсальная 80 г/м² 30 листов, белый матовый для печати наклеек этикеток</t>
  </si>
  <si>
    <t>уп.</t>
  </si>
  <si>
    <t>ТЦ_01.7.06.00_77_7729376075_20.04.2026_01_46.1</t>
  </si>
  <si>
    <t>Клейкая лента 48мм х 150м х 43мкм прозрачная односторонняя</t>
  </si>
  <si>
    <t>ТЦ_01.7.06.00_77_7729376075_20.04.2026_01_47.1</t>
  </si>
  <si>
    <t>Клейкая лента 19 мм х 33 м прозрачная односторонняя</t>
  </si>
  <si>
    <t>ТЦ_01.7.06.05_77_7729376075_20.04.2026_01_48.1</t>
  </si>
  <si>
    <t>Изолента синяя ПВХ Профессиональная, 19 мм * 20 м, 165 мкм, от -50С до +80С, растяжение до 250%</t>
  </si>
  <si>
    <t>ТЦ_59.1.22.00_77_7729376075_20.04.2026_01_49.1</t>
  </si>
  <si>
    <t>Вилка RJ45 Q-PLUG, категория 5e, FTP, для полевой установки, без цвета, упаковка 50 штук 13A-F5-11WT</t>
  </si>
  <si>
    <t>ТЦ_01.7.15.01_77_7729376075_20.04.2026_01_50.1</t>
  </si>
  <si>
    <t>Крепежный набор для шкафов (винт - шайба - гайка), металлические шайбы, 50 шт	60A-31-50-03SL</t>
  </si>
  <si>
    <t>ТЦ_01.7.06.00_77_7729376075_20.04.2026_01_51.1</t>
  </si>
  <si>
    <t>Кабель категории 5e, F/UTP, 4 пары, экранированный, 24 AWG, нг(A)-HF, внутренней прокладки, белый, коробка 305 м (19C-F5-12WT-B305)</t>
  </si>
  <si>
    <t>ТЦ_01.7.06.00_77_7729376075_20.04.2026_01_52.1</t>
  </si>
  <si>
    <t>Лента Velcro 5000 × 20 мм, черный	70V-20-02BL</t>
  </si>
  <si>
    <t>ТЦ_22.1.02.00_77_7729376075_20.04.2026_01_53.1</t>
  </si>
  <si>
    <t>Маркер перманентный для CD/DVD, 0.5 мм, Berlingo упаковка, 12 шт</t>
  </si>
  <si>
    <t>ТЦ_20.1.02.18_77_7729376075_20.04.2026_01_54.1</t>
  </si>
  <si>
    <t>Хомут 3.6х180 черный нейлон, 100 шт	plc-cb-3.6x180</t>
  </si>
  <si>
    <t>ТЦ_61.3.05.00_77_7729376075_20.04.2026_01_55.1</t>
  </si>
  <si>
    <t>Cabeus PC-UTP-RJ45-Cat.5e-1m-LSZH Патч-корд U/UTP, категория 5е, 2xRJ45/8p8c, неэкранированный, серый, LSZH, 1м</t>
  </si>
  <si>
    <t>ТЦ_61.3.05.00_77_7729376075_20.04.2026_01_56.1</t>
  </si>
  <si>
    <t>Cabeus PC-UTP-RJ45-Cat.5e-3m-LSZH Патч-корд U/UTP, категория 5е, 2xRJ45/8p8c, неэкранированный, серый, LSZH, 3м</t>
  </si>
  <si>
    <t>ТЦ_61.3.05.00_77_7729376075_20.04.2026_01_57.1</t>
  </si>
  <si>
    <t>Cabeus PC-UTP-RJ45-Cat.5e-5m-LSZH Патч-корд U/UTP, категория 5е, 2xRJ45/8p8c, неэкранированный, серый, LSZH, 5м</t>
  </si>
  <si>
    <t>ТЦ_61.3.05.00_77_7729376075_20.04.2026_01_58.1</t>
  </si>
  <si>
    <t>Cabeus PC-UTP-RJ45-Cat.5e-0.5m-LSZH Патч-корд U/UTP, категория 5е, 2xRJ45/8p8c, неэкранированный, серый, LSZH, 0.5м</t>
  </si>
  <si>
    <t>ТЦ_61.3.05.00_77_7729376075_20.04.2026_01_59.1</t>
  </si>
  <si>
    <t>Колпачок изолирующий для разъема RJ-45 ПВХ серый, 100 шт	CS4-11</t>
  </si>
  <si>
    <t>ТЦ_61.3.05.00_77_7729376075_20.04.2026_01_60.1</t>
  </si>
  <si>
    <t>Кабель питания TLK IEC-320-C13 - IEC-320-C14, 3м, TLK (TLK-PCM10-030)	TLK-PCM10-030</t>
  </si>
  <si>
    <t>ТЦ_20.1.02.18_77_7729376075_20.04.2026_01_61.1</t>
  </si>
  <si>
    <t>Стяжка Velcro 210 × 12 мм, черный (10 шт.) 70V-10-03BL</t>
  </si>
  <si>
    <t>ТЦ_27.32.13.21_77_7729376075_29.01.2026_02_1.1</t>
  </si>
  <si>
    <t>ТЦ_27.32.13.00_77_7729376075_29.01.2026_02_2.1</t>
  </si>
  <si>
    <t>ТЦ_21.1.01.01_77_7729376075_19.05.2026_02_3.1</t>
  </si>
  <si>
    <t>Шнур оптический армированный бронированный ШОС-
ARM-2x3.0-2LC/U-2LC/U-SM(A1)-20м-LSZH</t>
  </si>
  <si>
    <t>ТЦ_21.1.01.01_77_7729376075_19.05.2026_02_4.1</t>
  </si>
  <si>
    <t>Шнур оптический армированный бронированный duplex LC/UPC-
SC/UPC 9/125 (G.657A1) одномодовый SM (3.0мм) LSZH,
длина 10м</t>
  </si>
  <si>
    <t>ТЦ_21.1.01.01_77_7729376075_19.05.2026_02_5.1</t>
  </si>
  <si>
    <t>Шнур оптический армированный
бронированный ШОС-ARM-2x3.0-2LC/U-
2SC/U-SM(A1)-20м-LSZH</t>
  </si>
  <si>
    <t>ТЦ_21.1.01.01_77_7729376075_19.05.2026_02_10.1</t>
  </si>
  <si>
    <t>Шнур оптический армированный бронированный duplex LC/UPC-
SC/UPC 9/125 (G.657A1) одномодовый SM (3.0мм) LSZH,
длина 40м</t>
  </si>
  <si>
    <t>Итоги по разделу 10 Материалы для монтажа :</t>
  </si>
  <si>
    <t>Всего по разделу 10 Материалы для монтажа</t>
  </si>
  <si>
    <t>663,0694836</t>
  </si>
  <si>
    <t>2,3687594</t>
  </si>
  <si>
    <t>ЛОКАЛЬНЫЙ СМЕТНЫЙ РАСЧЕТ (СМЕТА) № 02-01-01</t>
  </si>
  <si>
    <t>Демонтажные работы</t>
  </si>
  <si>
    <t>58252232.425200.0005.401.ВДР</t>
  </si>
  <si>
    <t>Раздел 1. Демонтаж МЩУ (п. 1.1.  58252232.425200.0005.405.ВОР)</t>
  </si>
  <si>
    <t>Демонтаж панели существующего мозаичного щита, размер 1000х600х3500 мм (ШхГхВ), вес-200 кг.</t>
  </si>
  <si>
    <t>ГЭСНм08-03-571-02</t>
  </si>
  <si>
    <t>Щит, собираемый из отдельных панелей и блоков управления, однорядный или двухрядный без блоков резисторов глубиной до 800 мм: шкафного исполнения</t>
  </si>
  <si>
    <t>Индекс-дефлятор на этап выполнения работ ПЗ=1,0367 (ОЗП=1,0367; ЭМ=1,0367 к расх.; ЗПМ=1,0367; МАТ=1,0367 к расх.; ТЗ=1,0367; ТЗМ=1,0367)</t>
  </si>
  <si>
    <t>91.05.04-010</t>
  </si>
  <si>
    <t>Краны мостовые электрические, грузоподъемность 50 т</t>
  </si>
  <si>
    <t>91.17.04-161</t>
  </si>
  <si>
    <t>Аппарат сварочный для полуавтоматической сварки, сварочный ток до 500 А, в комплекте с механизмом подачи проволоки</t>
  </si>
  <si>
    <t>07.2.07.04-0007</t>
  </si>
  <si>
    <t>Конструкции стальные индивидуального изготовления из сортового проката</t>
  </si>
  <si>
    <t>20.1.02.23-0082</t>
  </si>
  <si>
    <t>Перемычки гибкие, тип ПГС-50</t>
  </si>
  <si>
    <t>10 шт</t>
  </si>
  <si>
    <t>Демонтаж панели существующего Пульта управления, размер 1000х500х300 мм (ШхГхВ), вес-60 кг</t>
  </si>
  <si>
    <t>Пульт-стол оперативного персонала 6000х1000х800 мм, вес -250 кг</t>
  </si>
  <si>
    <t>Итоги по разделу 1 Демонтаж МЩУ (п. 1.1.  58252232.425200.0005.405.ВОР) :</t>
  </si>
  <si>
    <t>Всего по разделу 1 Демонтаж МЩУ (п. 1.1.  58252232.425200.0005.405.ВОР)</t>
  </si>
  <si>
    <t>662,03662</t>
  </si>
  <si>
    <t>91,5924451</t>
  </si>
  <si>
    <t>Раздел 2. Демонтаж кабельной продукции МЩУ</t>
  </si>
  <si>
    <t>Демонтаж кабеля КВВГЭнг-LS 4x1,5, 6 шт.</t>
  </si>
  <si>
    <t>по кабельным конструкциям</t>
  </si>
  <si>
    <t>в трубе</t>
  </si>
  <si>
    <t>Демонтаж кабеля КВВГ 5х1,5, 6 шт.</t>
  </si>
  <si>
    <t>Демонтаж кабеля КВВГЭнг(A)-LS 4x2,5, 6 шт.</t>
  </si>
  <si>
    <t>Демонтаж кабеля КВВГ 7х2,5, 14 шт.</t>
  </si>
  <si>
    <t>Демонтаж кабеля КВВГЭнг(A)-LS 10x1,5, 2 шт.</t>
  </si>
  <si>
    <t>Демонтаж кабеля КВВГ 10х2,5, 12 шт.</t>
  </si>
  <si>
    <t>Демонтаж кабеля КВВГ 19х1,5, 2 шт.</t>
  </si>
  <si>
    <t>Демонтаж кабеля КВВГ 19х2,5,8 шт.</t>
  </si>
  <si>
    <t>Демонтаж кабеля КВВГЭнг-LS 19x2,5, 12 шт.</t>
  </si>
  <si>
    <t>Демонтаж кабеля КВВГЭнг-LS 37x2,5, 6 шт.</t>
  </si>
  <si>
    <t>ГЭСНм08-02-398-04</t>
  </si>
  <si>
    <t>Провод в лотках, сечением: до 120 мм2</t>
  </si>
  <si>
    <t>Демонтаж кабеля МКЭШвнг(А)-LS 12x2x1,0, 2 шт.</t>
  </si>
  <si>
    <t>ГЭСНм08-02-158-11</t>
  </si>
  <si>
    <t>Заделка концевая сухая для контрольного кабеля сечением одной жилы: свыше 2,5 до 6 мм2, количество жил до 4</t>
  </si>
  <si>
    <t>01.3.01.05-0009</t>
  </si>
  <si>
    <t>Парафин нефтяной твердый Т-1</t>
  </si>
  <si>
    <t>20.1.02.06-0001</t>
  </si>
  <si>
    <t>Жир паяльный</t>
  </si>
  <si>
    <t>21.2.01.02-0141</t>
  </si>
  <si>
    <t>Провод неизолированный для воздушных линий электропередачи М 4</t>
  </si>
  <si>
    <t>Демонтаж кабеля МКЭШвнг(А)-LS 5x2x1,0, 1 шт.</t>
  </si>
  <si>
    <t>Демонтаж электрических проводных перемычек в существующих шкафах автоматики, сечение до 2,5 кв.мм.</t>
  </si>
  <si>
    <t>648/пр_2022_п.145_т.3_стр.4_стб.3</t>
  </si>
  <si>
    <t>Демонтаж оборудования, не пригодного для дальнейшего использования (предназначено в лом), без разборки и резки ОЗП=0,3; ЭМ=0,3 к расх.; ЗПМ=0,3; МАТ=0 к расх.; ТЗ=0,3; ТЗМ=0,3</t>
  </si>
  <si>
    <t>Отключение жил кабелей</t>
  </si>
  <si>
    <t>Присоединение к зажимам жил проводов или кабелей сечением: до 2,5 мм2</t>
  </si>
  <si>
    <t>Демонтаж существующего измерителя-регулятора</t>
  </si>
  <si>
    <t>Демонтаж нагрузочных резисторов из существующих цепей  сигнализации ПТК АУГ А1…А6 (3,3 кОм, 25Вт)</t>
  </si>
  <si>
    <t>Итоги по разделу 2 Демонтаж кабельной продукции МЩУ :</t>
  </si>
  <si>
    <t>Всего по разделу 2 Демонтаж кабельной продукции МЩУ</t>
  </si>
  <si>
    <t>622,8141642</t>
  </si>
  <si>
    <t>22,8589036</t>
  </si>
  <si>
    <t>Раздел 3. Шкаф УСО-КРУЭ 500 кВ. Демонтажные работы (п. 3.1.  58252232.425200.0005.405.ВОР)</t>
  </si>
  <si>
    <t>Итоги по разделу 3 Шкаф УСО-КРУЭ 500 кВ. Демонтажные работы (п. 3.1.  58252232.425200.0005.405.ВОР) :</t>
  </si>
  <si>
    <t>Всего по разделу 3 Шкаф УСО-КРУЭ 500 кВ. Демонтажные работы (п. 3.1.  58252232.425200.0005.405.ВОР)</t>
  </si>
  <si>
    <t>76,1342113</t>
  </si>
  <si>
    <t>10,5331313</t>
  </si>
  <si>
    <t>Раздел 4. ОУ МЩУ. Демонтажные работы (п. 4.1.  58252232.425200.0005.405.ВОР)</t>
  </si>
  <si>
    <t>Демонтаж кабеля КВВГЭнг-LS 4x1,5, 10 шт.</t>
  </si>
  <si>
    <t>Демонтаж кабеля КВВГЭнг-LS 7x1,5, 4 шт.</t>
  </si>
  <si>
    <t>Итоги по разделу 4 ОУ МЩУ. Демонтажные работы (п. 4.1.  58252232.425200.0005.405.ВОР) :</t>
  </si>
  <si>
    <t>Всего по разделу 4 ОУ МЩУ. Демонтажные работы (п. 4.1.  58252232.425200.0005.405.ВОР)</t>
  </si>
  <si>
    <t>73,5100075</t>
  </si>
  <si>
    <t>1,179132</t>
  </si>
  <si>
    <t>1434,495003</t>
  </si>
  <si>
    <t>126,163612</t>
  </si>
  <si>
    <t>ЛОКАЛЬНЫЙ СМЕТНЫЙ РАСЧЕТ (СМЕТА) № 02-03-02</t>
  </si>
  <si>
    <t>Монтажные работы ГЩУ</t>
  </si>
  <si>
    <t>Раздел 1. МЩУ. Монтажные работы.  (п.1.2. 58252232.425200.0005.405.ВОР)</t>
  </si>
  <si>
    <t>МЩУ  (п.1.2.1 58252232.425200.0005.405.ВОР)</t>
  </si>
  <si>
    <t>Установка Секций 1-7</t>
  </si>
  <si>
    <t>Итоги по разделу 1 МЩУ. Монтажные работы.  (п.1.2. 58252232.425200.0005.405.ВОР) :</t>
  </si>
  <si>
    <t>Всего по разделу 1 МЩУ. Монтажные работы.  (п.1.2. 58252232.425200.0005.405.ВОР)</t>
  </si>
  <si>
    <t>247,8665105</t>
  </si>
  <si>
    <t>34,2922114</t>
  </si>
  <si>
    <t>Раздел 2. Пульты управления (п.1.2.2 58252232.425200.0005.405.ВОР)</t>
  </si>
  <si>
    <t>Итоги по разделу 2 Пульты управления (п.1.2.2 58252232.425200.0005.405.ВОР) :</t>
  </si>
  <si>
    <t>Всего по разделу 2 Пульты управления (п.1.2.2 58252232.425200.0005.405.ВОР)</t>
  </si>
  <si>
    <t>198,610986</t>
  </si>
  <si>
    <t>27,4777335</t>
  </si>
  <si>
    <t>Раздел 3. Пульт-стол оперативного персонала (п.1.2.3 58252232.425200.0005.405.ВОР)</t>
  </si>
  <si>
    <t>Итоги по разделу 3 Пульт-стол оперативного персонала (п.1.2.3 58252232.425200.0005.405.ВОР) :</t>
  </si>
  <si>
    <t>Всего по разделу 3 Пульт-стол оперативного персонала (п.1.2.3 58252232.425200.0005.405.ВОР)</t>
  </si>
  <si>
    <t>341,6108959</t>
  </si>
  <si>
    <t>47,2617015</t>
  </si>
  <si>
    <t>Раздел 4. Установка оборудования в существующие распределительные шкафы электропитания (п.1.2.4 58252232.425200.0005.405.ВОР)</t>
  </si>
  <si>
    <t>Установка и подключение автоматического выключателя</t>
  </si>
  <si>
    <t>ГЭСНм08-03-526-01</t>
  </si>
  <si>
    <t>Автомат одно-, двух-, трехполюсный, устанавливаемый на конструкции: на стене или колонне, на ток до 25 А</t>
  </si>
  <si>
    <t>1-100-39</t>
  </si>
  <si>
    <t>Средний разряд работы 3,9</t>
  </si>
  <si>
    <t>14.4.03.06-0001</t>
  </si>
  <si>
    <t>Лак электроизоляционный МЛ-92</t>
  </si>
  <si>
    <t>ГЭСНм08-03-526-02</t>
  </si>
  <si>
    <t>Автомат одно-, двух-, трехполюсный, устанавливаемый на конструкции: на стене или колонне, на ток до 100 А</t>
  </si>
  <si>
    <t>Итоги по разделу 4 Установка оборудования в существующие распределительные шкафы электропитания (п.1.2.4 58252232.425200.0005.405.ВОР) :</t>
  </si>
  <si>
    <t>Всего по разделу 4 Установка оборудования в существующие распределительные шкафы электропитания (п.1.2.4 58252232.425200.0005.405.ВОР)</t>
  </si>
  <si>
    <t>17,1936695</t>
  </si>
  <si>
    <t>0,0642754</t>
  </si>
  <si>
    <t>Раздел 5. ШК-ОРУ 35 кВ (п.1.2.5 58252232.425200.0005.405.ВОР)</t>
  </si>
  <si>
    <t>ШК-ОРУ 35 кВ</t>
  </si>
  <si>
    <t>ГЭСНм11-06-001-01</t>
  </si>
  <si>
    <t>Щиты и пульты, масса: до 50 кг</t>
  </si>
  <si>
    <t>1-100-33</t>
  </si>
  <si>
    <t>Средний разряд работы 3,3</t>
  </si>
  <si>
    <t>Установка дополнительных клемм DP4N-TG в шкаф защит ТСН-2 и ТСН-3 в помещении ППУ-35</t>
  </si>
  <si>
    <t>Зажим наборный без кожуха</t>
  </si>
  <si>
    <t>Дополнительный монтаж в существующих шкафах защит ТСН-2 и ТСН-3 проводом ПуГВнг(А)-LS 1х1,5</t>
  </si>
  <si>
    <t>ФСБЦ-21.2.03.05-0159</t>
  </si>
  <si>
    <t>Провод установочный ПуГВнг(А)-LS 1х4-450/750</t>
  </si>
  <si>
    <t>Монтаж кабельного лотка в помещении ППУ-35:</t>
  </si>
  <si>
    <t>ГЭСНм08-02-396-01</t>
  </si>
  <si>
    <t>Короб металлический на конструкциях, кронштейнах, по фермам и колоннам, длина: 2 м</t>
  </si>
  <si>
    <t>20.2.08.07-0033</t>
  </si>
  <si>
    <t>Скобы У1078</t>
  </si>
  <si>
    <t>ФСБЦ-21.2.03.05-0157</t>
  </si>
  <si>
    <t>Провод установочный ПуГВнг(А)-LS 1х2,5-450/750</t>
  </si>
  <si>
    <t>Итоги по разделу 5 ШК-ОРУ 35 кВ (п.1.2.5 58252232.425200.0005.405.ВОР) :</t>
  </si>
  <si>
    <t>Всего по разделу 5 ШК-ОРУ 35 кВ (п.1.2.5 58252232.425200.0005.405.ВОР)</t>
  </si>
  <si>
    <t>20,7098552</t>
  </si>
  <si>
    <t>0,5530899</t>
  </si>
  <si>
    <t>Раздел 6. МЩУ. Монтаж кабельной продукции (п.1.3 58252232.425200.0005.405.ВОР)</t>
  </si>
  <si>
    <t>Прокладка силового кабеля ВВГнг(А)-LS 3х2,5, 5 шт</t>
  </si>
  <si>
    <t>Прокладка силового кабеля ВВГнг(А)-LS 3х4,0, 2 шт</t>
  </si>
  <si>
    <t>Прокладка контрольных кабелей КВВГЭнг(А)-LS 5х1,5, 21 шт</t>
  </si>
  <si>
    <t>Прокладка контрольных кабелей КВВГЭнг(А)-LS 7х1,5 2 шт</t>
  </si>
  <si>
    <t>Прокладка контрольных кабелей КВВГЭнг(А)-LS 10х1,5, 10 шт</t>
  </si>
  <si>
    <t>Прокладка контрольных кабелей КВВГЭнг(А)-LS 10х2,5, 2 шт</t>
  </si>
  <si>
    <t>Прокладка контрольных кабелей КВВГЭнг(А)-LS 19х1,5, 26 шт</t>
  </si>
  <si>
    <t>Прокладка контрольного кабеля КВВГЭнг(А)-LS 19х2,5, 1 шт</t>
  </si>
  <si>
    <t>Прокладка контрольного кабеля КВВГЭнг(А)-LS 27х1,5, 2 шт</t>
  </si>
  <si>
    <t>Прокладка монтажного кабеля МКЭШвнг(А)-LS 4x2x1, 5 шт</t>
  </si>
  <si>
    <t>Прокладка монтажного кабеля МКЭШвнг(А)-LS 12x2x1, 5 шт</t>
  </si>
  <si>
    <t>Прокладка волоконно-оптического бронированного кабеля СЛ-ОКМБ 02НУ-4Е7-2.5, 4 шт.</t>
  </si>
  <si>
    <t>ГЭСНм10-06-057-01</t>
  </si>
  <si>
    <t>Разделка волоконно-оптического кабеля емкостью волокон: 4</t>
  </si>
  <si>
    <t>кабель</t>
  </si>
  <si>
    <t>1-100-73</t>
  </si>
  <si>
    <t>Средний разряд работы 7,3</t>
  </si>
  <si>
    <t>ГЭСНм10-06-059-01</t>
  </si>
  <si>
    <t>Измерение на смонтированном участке волоконно-оптического кабеля в одном направлении с числом волокон: 4</t>
  </si>
  <si>
    <t>измерение</t>
  </si>
  <si>
    <t>1-100-60</t>
  </si>
  <si>
    <t>Средний разряд работы 6,0</t>
  </si>
  <si>
    <t>ГЭСНм10-06-058-01</t>
  </si>
  <si>
    <t>Сварка волокон оптического кабеля</t>
  </si>
  <si>
    <t>1 стык</t>
  </si>
  <si>
    <t>20.2.01.09-0011</t>
  </si>
  <si>
    <t>Подключение жил кабеля</t>
  </si>
  <si>
    <t>ГЭСНм08-03-574-03</t>
  </si>
  <si>
    <t>Разводка по устройствам и подключение жил кабелей или проводов сечением: до 35 мм2</t>
  </si>
  <si>
    <t>ГЭСНм08-03-574-04</t>
  </si>
  <si>
    <t>Разводка по устройствам и подключение жил кабелей или проводов сечением: до 70 мм2</t>
  </si>
  <si>
    <t>Переподключение жил существующих контрольных кабелей сечением 1,5…2,5 кв.мм</t>
  </si>
  <si>
    <t>Заделка контрольного кабеля</t>
  </si>
  <si>
    <t>ГЭСНм08-02-158-05</t>
  </si>
  <si>
    <t>Заделка концевая сухая для контрольного кабеля сечением одной жилы: до 2,5 мм2, количество жил свыше 4 до 7</t>
  </si>
  <si>
    <t>ГЭСНм08-02-158-07</t>
  </si>
  <si>
    <t>Заделка концевая сухая для контрольного кабеля сечением одной жилы: до 2,5 мм2, количество жил свыше 10 до 14</t>
  </si>
  <si>
    <t>ГЭСНм08-02-158-08</t>
  </si>
  <si>
    <t>Заделка концевая сухая для контрольного кабеля сечением одной жилы: до 2,5 мм2, количество жил свыше 14 до 19</t>
  </si>
  <si>
    <t>ГЭСНм08-02-158-09</t>
  </si>
  <si>
    <t>Заделка концевая сухая для контрольного кабеля сечением одной жилы: до 2,5 мм2, количество жил свыше 19 до 27</t>
  </si>
  <si>
    <t>Нанесение огнезащитного покрытия для электрических кабелей, цвет белый (расход 750 гр/м2, вес 20 кг)</t>
  </si>
  <si>
    <t>ФСБЦ-14.2.02.03-0001</t>
  </si>
  <si>
    <t>Краска огнезащитная однокомпонентная водно-дисперсионная для повышения предела огнестойкости стальных конструкций до 90 мин, вспучивающегося типа, массовая доля нелетучих масс не менее 67 %, цвет белый</t>
  </si>
  <si>
    <t>Восстановление огнепреградительных поясов мастикой  герметизирующей огнеупорной   (объем 0,001922 м3/кг, вес 15 кг)</t>
  </si>
  <si>
    <t>ГЭСН26-02-023-01</t>
  </si>
  <si>
    <t>Огнезащитное уплотнение пустот кабельных проходок пастовым составом</t>
  </si>
  <si>
    <t>91.18.01-011</t>
  </si>
  <si>
    <t>Компрессоры поршневые передвижные с электродвигателем, давление до 0,6 МПа (6 атм), производительность до 0,83 м3/мин</t>
  </si>
  <si>
    <t>91.21.01-016</t>
  </si>
  <si>
    <t>Агрегаты шпатлево-окрасочные при работе от передвижных компрессорных установок</t>
  </si>
  <si>
    <t>14.2.02.11</t>
  </si>
  <si>
    <t>Состав огнезащитный</t>
  </si>
  <si>
    <t>ФСБЦ-14.2.02.11-0002</t>
  </si>
  <si>
    <t>Состав огнебиозащитный пропиточный из сухой смеси для древесины, 1 группа огнезащитной эффективности, расход 600 г/м2, насыпная плотность в сухом состоянии 1800 кг/м3</t>
  </si>
  <si>
    <t>Восстановление огнепреградительных поясов в местах прохода  через перекрытия, при проходе к шкафам огнестойкой монтажной  пеной, баллон под пистолет 1000мл</t>
  </si>
  <si>
    <t>ГЭСНм08-02-381-01</t>
  </si>
  <si>
    <t>Уплотнитель кабельного прохода термоусаживаемый</t>
  </si>
  <si>
    <t>2-100-05</t>
  </si>
  <si>
    <t>Рабочий 5 разряда</t>
  </si>
  <si>
    <t>91.17.04-091</t>
  </si>
  <si>
    <t>Горелки газовые инжекторные</t>
  </si>
  <si>
    <t>01.3.02.09-0022</t>
  </si>
  <si>
    <t>Пропан-бутан смесь техническая</t>
  </si>
  <si>
    <t>01.7.17.11-0013</t>
  </si>
  <si>
    <t>Шкурка шлифовальная на тканевой основе водостойкая</t>
  </si>
  <si>
    <t>м2</t>
  </si>
  <si>
    <t>20.1.02.18-1100</t>
  </si>
  <si>
    <t>Хомуты-стяжки кабельные нейлоновые, размеры 4,8х300 мм</t>
  </si>
  <si>
    <t>20.2.09.02-1033</t>
  </si>
  <si>
    <t>Уплотнитель кабельных проходов термоусаживаемый, диаметр растяжки 130 мм, диаметр после усадки 28 мм</t>
  </si>
  <si>
    <t>Итоги по разделу 6 МЩУ. Монтаж кабельной продукции (п.1.3 58252232.425200.0005.405.ВОР) :</t>
  </si>
  <si>
    <t>Всего по разделу 6 МЩУ. Монтаж кабельной продукции (п.1.3 58252232.425200.0005.405.ВОР)</t>
  </si>
  <si>
    <t>2101,5616986</t>
  </si>
  <si>
    <t>26,641417</t>
  </si>
  <si>
    <t>Раздел 7. Шкаф УСО-МЗ №1, УСО-МЗ №2. (п.2.1. 58252232.425200.0005.405.ВОР)</t>
  </si>
  <si>
    <t>Монтаж шкафного оборудования</t>
  </si>
  <si>
    <t>Монтаж клеммной коробки</t>
  </si>
  <si>
    <t>ГЭСНм10-04-101-11</t>
  </si>
  <si>
    <t>Колодка клеммная на металлической конструкции, количество перьев: 20</t>
  </si>
  <si>
    <t>01.7.06.05-0042</t>
  </si>
  <si>
    <t>Ленты изоляционные из ПВХ для электромонтажных и ремонтных работ, цвет черный, ширина 19 мм, толщина 0,18 мм</t>
  </si>
  <si>
    <t>10.3.02.03-0012</t>
  </si>
  <si>
    <t>Припои оловянно-свинцовые бессурьмянистые, марка ПОС40</t>
  </si>
  <si>
    <t>Пр/812-051.2-1</t>
  </si>
  <si>
    <t>НР Монтаж радиотелевизионного и электронного оборудования</t>
  </si>
  <si>
    <t>Пр/774-051.2</t>
  </si>
  <si>
    <t>СП Монтаж радиотелевизионного и электронного оборудования</t>
  </si>
  <si>
    <t>Монтаж автоматического выключателя</t>
  </si>
  <si>
    <t>Монтаж держателя оцинкованного, d=20 мм</t>
  </si>
  <si>
    <t>Крышка декоративная и другие мелкие изделия (без присоединения проводов)</t>
  </si>
  <si>
    <t>ФСБЦ-20.2.05.02-1046</t>
  </si>
  <si>
    <t>Скобы металлические двухлапковые с полимерным покрытием для кабеля диаметром 19-20 мм</t>
  </si>
  <si>
    <t>Бурение отверстия в бетонной стене под трубу Ду40, толщина 0,4 м</t>
  </si>
  <si>
    <t>ГЭСН46-03-001-04</t>
  </si>
  <si>
    <t>Сверление установками алмазного бурения в железобетонных конструкциях вертикальных отверстий глубиной 200 мм диаметром: 40 мм</t>
  </si>
  <si>
    <t>01.7.17.09-0065</t>
  </si>
  <si>
    <t>Сверло кольцевое алмазное, диаметр 40 мм</t>
  </si>
  <si>
    <t>ГЭСН46-03-001-20</t>
  </si>
  <si>
    <t>На каждые 10 мм изменения глубины сверления добавляется или исключается: к норме 46-03-001-04</t>
  </si>
  <si>
    <t>Добавить до глубины 400 мм, К=(400-200)/10=20 ПЗ=20 (ОЗП=20; ЭМ=20 к расх.; ЗПМ=20; МАТ=20 к расх.; ТЗ=20; ТЗМ=20)</t>
  </si>
  <si>
    <t>Монтаж кабельной проходки из стальной трубы Ду 40,   длина 0,5м</t>
  </si>
  <si>
    <t>ГЭСН26-02-041-02</t>
  </si>
  <si>
    <t>Устройство герметичных кабельных проходок и герметичных трубных проходок с применением модульных систем уплотнения, предел огнестойкости до 120 минут</t>
  </si>
  <si>
    <t>01.3.01.06-1025</t>
  </si>
  <si>
    <t>Смазка контактная для резиновых деталей систем уплотнения герметичных кабельных вводов и трубопроводов в строительных конструкциях</t>
  </si>
  <si>
    <t>01.7.15.01-0039</t>
  </si>
  <si>
    <t>Анкеры из нержавеющей стали фрикционные расклинивающиеся, с наружной резьбой М8, длина 52 мм</t>
  </si>
  <si>
    <t>20.2.08.03</t>
  </si>
  <si>
    <t>Рамы из оцинкованной стали для устройства герметичных проходок в стенах и перекрытиях</t>
  </si>
  <si>
    <t>20.2.09.02</t>
  </si>
  <si>
    <t>Модульные системы уплотнения</t>
  </si>
  <si>
    <t>Монтаж кабельной трассы из кабельного лотка</t>
  </si>
  <si>
    <t>64.1</t>
  </si>
  <si>
    <t>65.1</t>
  </si>
  <si>
    <t>ФСБЦ-21.2.03.05-0066</t>
  </si>
  <si>
    <t>Провод установочный ПуГВ 1х2,5-450/750</t>
  </si>
  <si>
    <t>В существующих соединительных коробках электроприводов</t>
  </si>
  <si>
    <t>ГЭСНм08-02-411-04</t>
  </si>
  <si>
    <t>Ввод гибкий, наружный диаметр металлорукава: до 27 мм</t>
  </si>
  <si>
    <t>67.1</t>
  </si>
  <si>
    <t>Итоги по разделу 7 Шкаф УСО-МЗ №1, УСО-МЗ №2. (п.2.1. 58252232.425200.0005.405.ВОР) :</t>
  </si>
  <si>
    <t>Всего по разделу 7 Шкаф УСО-МЗ №1, УСО-МЗ №2. (п.2.1. 58252232.425200.0005.405.ВОР)</t>
  </si>
  <si>
    <t>282,6925291</t>
  </si>
  <si>
    <t>3,8141023</t>
  </si>
  <si>
    <t>Раздел 8. Шкаф УСО-МЗ №1, УСО-МЗ №2. Монтаж кабельнойм продукции  (п.2.2. 58252232.425200.0005.405.ВОР)</t>
  </si>
  <si>
    <t>Прокладка силового кабеля ВВГнг(А)-LS 3х4,0, 4 шт</t>
  </si>
  <si>
    <t>69.1</t>
  </si>
  <si>
    <t>Прокладка контрольных кабелей КВВГЭнг(А)-LS 5х1,0, 146 шт</t>
  </si>
  <si>
    <t>71.1</t>
  </si>
  <si>
    <t>Прокладка контрольных кабелей КВВГЭнг(А)-LS 7х1,5 6  шт</t>
  </si>
  <si>
    <t>73.1</t>
  </si>
  <si>
    <t>74.1</t>
  </si>
  <si>
    <t>Прокладка контрольных кабелей КВВГЭнг(А)-LS 10х1,5, 2 шт</t>
  </si>
  <si>
    <t>76.1</t>
  </si>
  <si>
    <t>Прокладка контрольных кабелей КВВГЭнг(А)-LS 14х1,5, 2 шт</t>
  </si>
  <si>
    <t>78.1</t>
  </si>
  <si>
    <t>Подключение жил кабелей</t>
  </si>
  <si>
    <t>79.1</t>
  </si>
  <si>
    <t>82.1</t>
  </si>
  <si>
    <t>Нанесение огнезащитного покрытия для электрических кабелей, 
цвет белый (расход 750 гр/м2, вес 20 кг)</t>
  </si>
  <si>
    <t>Итоги по разделу 8 Шкаф УСО-МЗ №1, УСО-МЗ №2. Монтаж кабельнойм продукции  (п.2.2. 58252232.425200.0005.405.ВОР) :</t>
  </si>
  <si>
    <t>Всего по разделу 8 Шкаф УСО-МЗ №1, УСО-МЗ №2. Монтаж кабельнойм продукции  (п.2.2. 58252232.425200.0005.405.ВОР)</t>
  </si>
  <si>
    <t>708,0254228</t>
  </si>
  <si>
    <t>4,064683</t>
  </si>
  <si>
    <t>Раздел 9. Шкаф УСО-КРУЭ 500 кВ.Монтажные работы (п. 3.2 58252232.425200.0005.405.ВОР)</t>
  </si>
  <si>
    <t>86.1</t>
  </si>
  <si>
    <t>Монтажные работы в существующих шкафах ШМУ</t>
  </si>
  <si>
    <t>Установка дополнительных клемм DP2.5N в шкафы ШМУ</t>
  </si>
  <si>
    <t>Установка концевых стопоров SS5N для дополнительных клемм</t>
  </si>
  <si>
    <t>Установка реле отключающего 7PA2642-1AA00 220VDC в  комплекте с цоколем 7XP9012-0</t>
  </si>
  <si>
    <t>90.1</t>
  </si>
  <si>
    <t>Прокладка провода ПуГВнг(А)-LS 1х1,0</t>
  </si>
  <si>
    <t>91.1</t>
  </si>
  <si>
    <t>ФСБЦ-21.2.03.05-0153</t>
  </si>
  <si>
    <t>Провод установочный ПуГВнг(А)-LS 1х1-450/750</t>
  </si>
  <si>
    <t>Итоги по разделу 9 Шкаф УСО-КРУЭ 500 кВ.Монтажные работы (п. 3.2 58252232.425200.0005.405.ВОР) :</t>
  </si>
  <si>
    <t>Всего по разделу 9 Шкаф УСО-КРУЭ 500 кВ.Монтажные работы (п. 3.2 58252232.425200.0005.405.ВОР)</t>
  </si>
  <si>
    <t>170,975617</t>
  </si>
  <si>
    <t>0,9570608</t>
  </si>
  <si>
    <t>Раздел 10. Шкаф УСО-КРУЭ 500 кВ. Монтаж кабельной продукции (п. 3.3. 58252232.425200.0005.405.ВОР)</t>
  </si>
  <si>
    <t>Прокладка силового кабеля ВВГнг(А)-LS 3х2,5, 3 шт</t>
  </si>
  <si>
    <t>95.1</t>
  </si>
  <si>
    <t>96.1</t>
  </si>
  <si>
    <t>Прокладка контрольных кабелей КВВГЭнг(А)-LS 5х1,5, 12 шт</t>
  </si>
  <si>
    <t>Прокладка контрольных кабелей КВВГЭнг(А)-LS 19х1,5 3 шт</t>
  </si>
  <si>
    <t>99.1</t>
  </si>
  <si>
    <t>Прокладка контрольных кабелей КВВГЭнг(А)-LS 27х1,5, 9 шт</t>
  </si>
  <si>
    <t>102.1</t>
  </si>
  <si>
    <t>104.1</t>
  </si>
  <si>
    <t>106.1</t>
  </si>
  <si>
    <t>108.1</t>
  </si>
  <si>
    <t>Подключение резервных жил сечением 1,5 кв.мм.  в существующем кабеле от соединительных коробок  разъединителей/заземлителей в существующий шкаф ШМУ</t>
  </si>
  <si>
    <t>Итоги по разделу 10 Шкаф УСО-КРУЭ 500 кВ. Монтаж кабельной продукции (п. 3.3. 58252232.425200.0005.405.ВОР) :</t>
  </si>
  <si>
    <t>Всего по разделу 10 Шкаф УСО-КРУЭ 500 кВ. Монтаж кабельной продукции (п. 3.3. 58252232.425200.0005.405.ВОР)</t>
  </si>
  <si>
    <t>401,3718329</t>
  </si>
  <si>
    <t>3,9678812</t>
  </si>
  <si>
    <t>Раздел 11. ОУ МЩУ. Монтажные работы (п. 4.2. 58252232.425200.0005.405.ВОР)</t>
  </si>
  <si>
    <t>Установка и подключение автоматического выключателя   ВА-105 2P 10А C 500В DC в существующую панель РПО №2</t>
  </si>
  <si>
    <t>110.1</t>
  </si>
  <si>
    <t>Установка вводной металлической муфты BM-20 в существующие  щиты для монтажа кабеля в металлорукаве d=20 мм</t>
  </si>
  <si>
    <t>111.1</t>
  </si>
  <si>
    <t>Итоги по разделу 11 ОУ МЩУ. Монтажные работы (п. 4.2. 58252232.425200.0005.405.ВОР) :</t>
  </si>
  <si>
    <t>Всего по разделу 11 ОУ МЩУ. Монтажные работы (п. 4.2. 58252232.425200.0005.405.ВОР)</t>
  </si>
  <si>
    <t>11,279296</t>
  </si>
  <si>
    <t>Раздел 12. ОУ МЩУ. Монтаж кабелей  (п. 4.3. 58252232.425200.0005.405.ВОР)</t>
  </si>
  <si>
    <t>Прокладка силового кабеля ВВГнг(А)-LS 3х2,5, 2 шт</t>
  </si>
  <si>
    <t>113.1</t>
  </si>
  <si>
    <t>Прокладка контрольных кабелей КВВГЭнг(А)-LS 5х1,5, 11 шт</t>
  </si>
  <si>
    <t>114.1</t>
  </si>
  <si>
    <t>Прокладка контрольных кабелей КВВГЭнг(А)-LS 5х2,5, 1 шт</t>
  </si>
  <si>
    <t>116.1</t>
  </si>
  <si>
    <t>Прокладка контрольных кабелей КВВГЭнг(А)-LS 7х1,5, 3 шт</t>
  </si>
  <si>
    <t>119.1</t>
  </si>
  <si>
    <t>Прокладка контрольных кабелей КВВГЭнг(А)-LS 10х1,5, 4 шт</t>
  </si>
  <si>
    <t>Прокладка контрольных кабелей КВВГЭнг(А)-LS 10х2,5, 1 шт</t>
  </si>
  <si>
    <t>122.1</t>
  </si>
  <si>
    <t>Прокладка контрольных кабелей КВВГЭнг(А)-LS 19х1,5, 2 шт</t>
  </si>
  <si>
    <t>124.1</t>
  </si>
  <si>
    <t>125.1</t>
  </si>
  <si>
    <t>Подключение жил силового кабеля</t>
  </si>
  <si>
    <t>128.1</t>
  </si>
  <si>
    <t>Заделки</t>
  </si>
  <si>
    <t>ГЭСНм08-02-158-04</t>
  </si>
  <si>
    <t>Заделка концевая сухая для контрольного кабеля сечением одной жилы: до 2,5 мм2, количество жил до 4</t>
  </si>
  <si>
    <t>130.1</t>
  </si>
  <si>
    <t>ГЭСНм08-02-158-06</t>
  </si>
  <si>
    <t>Заделка концевая сухая для контрольного кабеля сечением одной жилы: до 2,5 мм2, количество жил свыше 7 до 10</t>
  </si>
  <si>
    <t>132.1</t>
  </si>
  <si>
    <t>Итоги по разделу 12 ОУ МЩУ. Монтаж кабелей  (п. 4.3. 58252232.425200.0005.405.ВОР) :</t>
  </si>
  <si>
    <t>Всего по разделу 12 ОУ МЩУ. Монтаж кабелей  (п. 4.3. 58252232.425200.0005.405.ВОР)</t>
  </si>
  <si>
    <t>246,4454645</t>
  </si>
  <si>
    <t>2,419865</t>
  </si>
  <si>
    <t>Раздел 13. Металлорукав герметичный в ПВХ-изоляции</t>
  </si>
  <si>
    <t>ГЭСНм08-02-411-01</t>
  </si>
  <si>
    <t>Рукав металлический наружным диаметром: до 48 мм</t>
  </si>
  <si>
    <t>18.5.08.09-0002</t>
  </si>
  <si>
    <t>Патрубки стальные</t>
  </si>
  <si>
    <t>133.1</t>
  </si>
  <si>
    <t>Итоги по разделу 13 Металлорукав герметичный в ПВХ-изоляции :</t>
  </si>
  <si>
    <t>Всего по разделу 13 Металлорукав герметичный в ПВХ-изоляции</t>
  </si>
  <si>
    <t>733,859196</t>
  </si>
  <si>
    <t>9,516906</t>
  </si>
  <si>
    <t>Раздел 14. Кабельная продукция</t>
  </si>
  <si>
    <t>Комплект кабелей</t>
  </si>
  <si>
    <t>ФСБЦ-21.1.08.03-0577</t>
  </si>
  <si>
    <t>Кабель контрольный КВВГЭнг(A)-LS 5х1</t>
  </si>
  <si>
    <t>ФСБЦ-21.1.08.03-0578</t>
  </si>
  <si>
    <t>Кабель контрольный КВВГЭнг(A)-LS 5х1,5</t>
  </si>
  <si>
    <t>136</t>
  </si>
  <si>
    <t>ФСБЦ-21.1.08.03-0579</t>
  </si>
  <si>
    <t>Кабель контрольный КВВГЭнг(A)-LS 5х2,5</t>
  </si>
  <si>
    <t>137</t>
  </si>
  <si>
    <t>ФСБЦ-21.1.08.03-0587</t>
  </si>
  <si>
    <t>Кабель контрольный КВВГЭнг(A)-LS 10х2,5</t>
  </si>
  <si>
    <t>ФСБЦ-21.1.08.03-0595</t>
  </si>
  <si>
    <t>Кабель контрольный КВВГЭнг(A)-LS 19х2,5</t>
  </si>
  <si>
    <t>ФСБЦ-21.1.08.03-0597</t>
  </si>
  <si>
    <t>Кабель контрольный КВВГЭнг(A)-LS 27х1,5</t>
  </si>
  <si>
    <t>ТЦ_21.1.06.01_77_7729376075_18.06.2026_01_48.1</t>
  </si>
  <si>
    <t>Кабель монтажный, с гибкими лужеными жилами, скрученными  попарно, с изоляцией и оболочкой из поливинилхлоридного  пластиката пониженной пожароопасности, не распространяющие  горение по категории «А», с пониженным дымо- и газовыделением: МКЭШВнг(А)-LS 4х2х1,0</t>
  </si>
  <si>
    <t>421/пр_2020_п.91_абз.4</t>
  </si>
  <si>
    <t>Транспортные затраты, в случае невозможности их определения на основании расчета или по результатам конъюнктурного анализа (от отпускной цены на такое оборудования) - до 3% ПЗ=1,03 (ОЗП=1,03; ЭМ=1,03; МАТ=1,03)</t>
  </si>
  <si>
    <t>ТЦ_21.1.06.01_77_7729376075_18.06.2026_01_49.1</t>
  </si>
  <si>
    <t>Кабель монтажный, с гибкими лужеными жилами, скрученными  попарно, с изоляцией и оболочкой из поливинилхлоридного  пластиката пониженной пожароопасности, не распространяющие  горение по категории «А», с пониженным дымо- и газовыделением: МКЭШВнг(А)-LS 12х2х1,0</t>
  </si>
  <si>
    <t>ТЦ_21.1.06.01_77_7729376075_18.06.2026_01_50.1</t>
  </si>
  <si>
    <t>Кабель оптический, бронированный, гибкий, оболочка из материала не поддерживающего горение, растягивающая нагрузка – 2,5 кН, 4 одномодовых волокна  СЛ-ОКМБ 02НУ-4Е7-2.5</t>
  </si>
  <si>
    <t>Комплект проводов</t>
  </si>
  <si>
    <t>ФСБЦ-21.2.03.05-0115</t>
  </si>
  <si>
    <t>Провод установочный ПуВнг(А)-LS 1х1-450/750</t>
  </si>
  <si>
    <t>ФСБЦ-21.2.03.05-0117</t>
  </si>
  <si>
    <t>Провод установочный ПуВнг(А)-LS 1х1,5-450/750</t>
  </si>
  <si>
    <t>ФСБЦ-21.2.03.05-0119</t>
  </si>
  <si>
    <t>Провод установочный ПуВнг(А)-LS 1х2,5-450/750</t>
  </si>
  <si>
    <t>ФСБЦ-21.2.03.05-0121</t>
  </si>
  <si>
    <t>Провод установочный ПуВнг(А)-LS 1х4-450/750</t>
  </si>
  <si>
    <t>ФСБЦ-21.2.03.05-0125</t>
  </si>
  <si>
    <t>Провод установочный ПуВнг(А)-LS 1х10-450/750</t>
  </si>
  <si>
    <t>ФСБЦ-21.2.03.05-0127</t>
  </si>
  <si>
    <t>Провод установочный ПуВнг(А)-LS 1х16-450/750</t>
  </si>
  <si>
    <t>Итоги по разделу 14 Кабельная продукция :</t>
  </si>
  <si>
    <t>Всего по разделу 14 Кабельная продукция</t>
  </si>
  <si>
    <t>Раздел 15. Клеммная коробка</t>
  </si>
  <si>
    <t>Клеммная коробка в помещении ПТУ</t>
  </si>
  <si>
    <t>155
О</t>
  </si>
  <si>
    <t>ТЦ_20.5.02.06_77_7729376075_18.06.2026_01_1.1</t>
  </si>
  <si>
    <t>Коробка клеммная из нержавеющей стали в сборе LSBS 15.15.08 AISI316-15TB2,5-4GKS20M, LSBS 15.15.08</t>
  </si>
  <si>
    <t>421/пр_2020_п.92_пп.в</t>
  </si>
  <si>
    <t>Заготовительно-складские расходы для оборудования - 1,2% ПЗ=1,2% (ОЗП=1,2%; ЭМ=1,2%; МАТ=1,2%)</t>
  </si>
  <si>
    <t>Клеммная коробка в помещении ТСН</t>
  </si>
  <si>
    <t>156
О</t>
  </si>
  <si>
    <t>Итоги по разделу 15 Клеммная коробка :</t>
  </si>
  <si>
    <t>Всего по разделу 15 Клеммная коробка</t>
  </si>
  <si>
    <t xml:space="preserve">          Оборудование, отсутствующее в ФРСН</t>
  </si>
  <si>
    <t>Раздел 16. Шкаф клеммный ОРУ-35 кВ</t>
  </si>
  <si>
    <t>157
О</t>
  </si>
  <si>
    <t>ТЦ_103_77_7729376075_18.06.2026_01_2.1</t>
  </si>
  <si>
    <t>Шкаф клеммный ОРУ-35 кВ</t>
  </si>
  <si>
    <t>Итоги по разделу 16 Шкаф клеммный ОРУ-35 кВ :</t>
  </si>
  <si>
    <t>Всего по разделу 16 Шкаф клеммный ОРУ-35 кВ</t>
  </si>
  <si>
    <t>Раздел 17. Комплект дополнительных клемм</t>
  </si>
  <si>
    <t>ТЦ_20.5.04.10_77_7729376075_18.06.2026_01_3.1</t>
  </si>
  <si>
    <t>Проходная клемма 2,5 кв.мм, DP2.5N</t>
  </si>
  <si>
    <t>ТЦ_20.5.04.10_77_7729376075_18.06.2026_01_4.1</t>
  </si>
  <si>
    <t>Клемма измерительная с видимым разрывом 4,0 кв.мм., DP4N-TG</t>
  </si>
  <si>
    <t>ТЦ_20.1.02.04_77_7729376075_18.06.2026_01_5.1</t>
  </si>
  <si>
    <t>Групповая маркировка, MKH-001</t>
  </si>
  <si>
    <t>ТЦ_61.3.05.00_77_7729376075_18.06.2026_01_6.1</t>
  </si>
  <si>
    <t>Концевая пластина 2,5 кв.мм, DP2.5C</t>
  </si>
  <si>
    <t>ТЦ_61.3.05.00_77_7729376075_18.06.2026_01_7.1</t>
  </si>
  <si>
    <t>Концевая пластина 4,0 кв.мм, DP4C-TFU</t>
  </si>
  <si>
    <t>ТЦ_61.3.05.00_77_7729376075_18.06.2026_01_8.1</t>
  </si>
  <si>
    <t>Концевой стопор, SS5N</t>
  </si>
  <si>
    <t>ТЦ_20.1.02.04_77_7729376075_18.06.2026_01_9.1</t>
  </si>
  <si>
    <t>Маркировка клеммы 2,5 кв.мм, номера 1-10,, TM-42LW 1-10</t>
  </si>
  <si>
    <t>ТЦ_20.1.02.04_77_7729376075_18.06.2026_01_10.1</t>
  </si>
  <si>
    <t>Маркировка клеммы 2,5 кв.мм, номера 11-20, TM-42LW 11-20</t>
  </si>
  <si>
    <t>ТЦ_20.1.02.04_77_7729376075_18.06.2026_01_11.1</t>
  </si>
  <si>
    <t>Маркировка клеммы 4,0 кв.мм, номера 1-10, TM-43LW 1-10</t>
  </si>
  <si>
    <t>ТЦ_20.1.02.04_77_7729376075_18.06.2026_01_12.1</t>
  </si>
  <si>
    <t>Маркер для клеммников DIN DINKLE, TM42W-FV01</t>
  </si>
  <si>
    <t>Итоги по разделу 17 Комплект дополнительных клемм :</t>
  </si>
  <si>
    <t>Всего по разделу 17 Комплект дополнительных клемм</t>
  </si>
  <si>
    <t>Раздел 18. Комплект лотков</t>
  </si>
  <si>
    <t>ФСБЦ-20.2.07.04-0011</t>
  </si>
  <si>
    <t>Лоток кабельный неперфорированный, размеры 3000х100х50 мм</t>
  </si>
  <si>
    <t>ТЦ_20.2.07.04_77_7729376075_18.06.2026_01_14.1</t>
  </si>
  <si>
    <t>Лоток перфорированный 200х100, толщина 0,7 мм, сталь, 3м, 35343</t>
  </si>
  <si>
    <t>ТЦ_20.2.03.25_77_7729376075_18.06.2026_01_15.1</t>
  </si>
  <si>
    <t>Заглушка цельная ТС 100х50, 30193</t>
  </si>
  <si>
    <t>ТЦ_20.2.06.00_77_7729376075_18.06.2026_01_16.1</t>
  </si>
  <si>
    <t>Консоль потолочная, основание 200 мм, BBA2020</t>
  </si>
  <si>
    <t>ТЦ_20.2.06.00_77_7729376075_18.06.2026_01_17.1</t>
  </si>
  <si>
    <t>Консоль универсальная, основание 200 мм, BBN5020</t>
  </si>
  <si>
    <t>ТЦ_20.2.06.00_77_7729376075_18.06.2026_01_18.1</t>
  </si>
  <si>
    <t>Крепление ТМ к стене, основание 100 мм, BMM1010</t>
  </si>
  <si>
    <t>ТЦ_20.2.06.00_77_7729376075_18.06.2026_01_19.1</t>
  </si>
  <si>
    <t>Крепление ТМ к стене, основание 200 мм, BMM1020</t>
  </si>
  <si>
    <t>ТЦ_20.2.07.04_77_7729376075_18.06.2026_01_20.1</t>
  </si>
  <si>
    <t>Крышка на ответвитель DL осн.100 в комплекте с метизами и пластинами PTCE, 38363K</t>
  </si>
  <si>
    <t>ТЦ_20.2.07.04_77_7729376075_18.06.2026_01_21.1</t>
  </si>
  <si>
    <t>Крышка с заземлением на лоток 100 мм, толщина 0,6мм, сталь, 35522</t>
  </si>
  <si>
    <t>ТЦ_20.2.07.04_77_7729376075_18.06.2026_01_22.1</t>
  </si>
  <si>
    <t>Крышка с заземлением на лоток 200 мм, толщина 0,6мм, сталь, 35522</t>
  </si>
  <si>
    <t>ТЦ_20.2.07.04_77_7729376075_18.06.2026_01_23.1</t>
  </si>
  <si>
    <t>Крышка на угол CPO 90 горизонтальный 90°, основание 200 мм в комплекте с метизами и пластинами PTCE, 38204K</t>
  </si>
  <si>
    <t>ТЦ_59.1.20.02_77_7729376075_18.06.2026_01_24.1</t>
  </si>
  <si>
    <t>Ответвитель DL 100x50 в комплекте с крепежными элементами и  соединительными пластинами, 36235K</t>
  </si>
  <si>
    <t>ТЦ_59.1.20.02_77_7729376075_18.06.2026_01_25.1</t>
  </si>
  <si>
    <t>Ответвитель TDS T-образный вертикальный универсальный, основание 200 мм, высота 100 мм в комплекте с крепежными элементами и соединительными пластинами, 37174K</t>
  </si>
  <si>
    <t>ТЦ_20.2.03.25_77_7729376075_18.06.2026_01_26.1</t>
  </si>
  <si>
    <t>Пластина соединительная GTO H100, 37305R</t>
  </si>
  <si>
    <t>ФСБЦ-20.2.03.17-0001</t>
  </si>
  <si>
    <t>Скоба верхняя из оцинкованной стали для крепления кабельной трассы с основанием 50 мм</t>
  </si>
  <si>
    <t>ТЦ_20.2.03.25_77_7729376075_18.06.2026_01_27.1</t>
  </si>
  <si>
    <t>Угол CPO 90 горизонтальный 90° 200х100 в комплекте с крепежными элементами и соединительными пластинами,</t>
  </si>
  <si>
    <t>ФСБЦ-01.7.15.02-0036</t>
  </si>
  <si>
    <t>Болты анкерные с гайкой стальные фрикционные расклинивающиеся, с наружной резьбой М8, диаметр 10 мм, длина 60 мм</t>
  </si>
  <si>
    <t>ФСБЦ-01.7.15.02-0040</t>
  </si>
  <si>
    <t>Болты анкерные с гайкой стальные фрикционные расклинивающиеся, с наружной резьбой М10, диаметр 12 мм, длина 100 мм</t>
  </si>
  <si>
    <t>ФСБЦ-01.7.15.01-1046</t>
  </si>
  <si>
    <t>Анкер-шпильки стальные оцинкованные фрикционные расклинивающиеся для бетона без трещин, наружная резьба М10, длина 98 мм</t>
  </si>
  <si>
    <t>ФСБЦ-01.7.15.03-0011</t>
  </si>
  <si>
    <t>Болты стальные с шестигранной головкой, в комплекте с шестигранной гайкой и плоской круглой шайбой, диаметр резьбы М8, длина болта 16-100 мм ( Болт с шестигранной головкой и неполной резьбой М8х60, сталь)</t>
  </si>
  <si>
    <t>Болты стальные с шестигранной головкой, в комплекте с шестигранной гайкой и плоской круглой шайбой, диаметр резьбы М8, длина болта 16-100 мм ( Болт с шестигранной головкой и неполной резьбой М8х70, сталь)</t>
  </si>
  <si>
    <t>ФСБЦ-01.7.15.04-0027</t>
  </si>
  <si>
    <t>Винты стальные с полукруглой головкой и крестообразным шлицем, диаметр резьбы М5, длина 40 мм</t>
  </si>
  <si>
    <t>ФСБЦ-01.7.15.04-0059</t>
  </si>
  <si>
    <t>Винты самонарезающие из нержавеющей стали с цилиндрической головкой, прямой шлиц, диаметр головки 12 мм, диаметр резьбы 6 мм, длина винта 11,5 мм</t>
  </si>
  <si>
    <t>ФСБЦ-01.7.15.05-0011</t>
  </si>
  <si>
    <t>Гайки стальные шестигранные, диаметр резьбы М6 (М5)</t>
  </si>
  <si>
    <t>Гайки стальные шестигранные, диаметр резьбы М6</t>
  </si>
  <si>
    <t>ФСБЦ-01.7.15.12-0087</t>
  </si>
  <si>
    <t>Шпильки стальные резьбовые, диаметр резьбы М10, длина 700-1050 мм</t>
  </si>
  <si>
    <t>Итоги по разделу 18 Комплект лотков :</t>
  </si>
  <si>
    <t>Всего по разделу 18 Комплект лотков</t>
  </si>
  <si>
    <t>Раздел 19. Комплект автоматических выключателей</t>
  </si>
  <si>
    <t>196
О</t>
  </si>
  <si>
    <t>ФСБЦ-62.1.01.09-1256</t>
  </si>
  <si>
    <t>Выключатель автоматический 2P, 10 А, 6 кА, характеристика C</t>
  </si>
  <si>
    <t>197
О</t>
  </si>
  <si>
    <t>ФСБЦ-62.1.01.09-1382</t>
  </si>
  <si>
    <t>Выключатель автоматический 3P, 16 А, 10 кА, характеристика D</t>
  </si>
  <si>
    <t>198
О</t>
  </si>
  <si>
    <t>199
О</t>
  </si>
  <si>
    <t>ФСБЦ-62.1.01.09-1347</t>
  </si>
  <si>
    <t>Выключатель автоматический 2P, 10 А, 10 кА, характеристика C</t>
  </si>
  <si>
    <t>Итоги по разделу 19 Комплект автоматических выключателей :</t>
  </si>
  <si>
    <t>Всего по разделу 19 Комплект автоматических выключателей</t>
  </si>
  <si>
    <t>Раздел 20. Комплект материалов для монтажа</t>
  </si>
  <si>
    <t>ФСБЦ-01.7.15.01-1182</t>
  </si>
  <si>
    <t>Анкеры стальные для пустотелых конструкций с системой расклинивания, оцинкованные, диаметр винта 6 мм, длина 65 мм</t>
  </si>
  <si>
    <t>ФСБЦ-01.7.15.01-1467</t>
  </si>
  <si>
    <t>Анкер-шпильки стальные оцинкованные фрикционные расклинивающиеся для бетона без трещин, наружная резьба М10, длина 83 мм</t>
  </si>
  <si>
    <t>ФСБЦ-25.2.01.01-0014</t>
  </si>
  <si>
    <t>ФСБЦ-01.7.06.05-0042</t>
  </si>
  <si>
    <t>Ленты изоляционные из ПВХ для электромонтажных и ремонтных работ, цвет черный, ширина 19 мм, толщина 0,18 мм (цвет белый)</t>
  </si>
  <si>
    <t>ТЦ_01.7.15.10_77_7729376075_18.06.2026_01_30.1</t>
  </si>
  <si>
    <t>Держатель оцинкованный, d=20 мм, с крепежным отверстием 8,5х6 мм, PR08.2534</t>
  </si>
  <si>
    <t>ТЦ_01.7.15.10_77_7729376075_18.06.2026_01_31.1</t>
  </si>
  <si>
    <t>Держатель оцинкованный, d=25 мм, с крепежным отверстием 8,5х6 мм, PR08.4860</t>
  </si>
  <si>
    <t>ТЦ_59.1.14.02_77_7729376075_18.06.2026_01_32.1</t>
  </si>
  <si>
    <t>Мастика герметизирующая огнеупорная, банка 15 кг., 105035</t>
  </si>
  <si>
    <t>ТЦ_08.1.02.13_77_7729376075_18.06.2026_01_33.1</t>
  </si>
  <si>
    <t>Металлорукав герметичный в ПВХ-изоляции пониженной горючести с низким дымо-газовыделением, с протяжкой, черный, IP65 диапазон рабочих температур -40 до 75 град., сталь оцинкованная, Р3-ЦПнг-LS 15</t>
  </si>
  <si>
    <t>ТЦ_08.1.02.13_77_7729376075_18.06.2026_01_34.1</t>
  </si>
  <si>
    <t>Металлорукав герметичный в ПВХ-изоляции пониженной горючести с низким дымо-газовыделением, с протяжкой, черный, IP65 диапазон рабочих температур -40 до 75 град., сталь оцинкованная, Р3-ЦПнг-LS 20</t>
  </si>
  <si>
    <t>ТЦ_08.1.02.13_77_7729376075_18.06.2026_01_35.1</t>
  </si>
  <si>
    <t>Металлорукав герметичный в ПВХ-изоляции пониженной горючести с низким дымо-газовыделением, с протяжкой, черный, IP65 диапазон рабочих температур -40 до 75 град., сталь оцинкованная, Р3-ЦПнг-LS 25</t>
  </si>
  <si>
    <t>ТЦ_08.1.02.13_77_7729376075_18.06.2026_01_36.1</t>
  </si>
  <si>
    <t>Муфта вводная для металлорукава d=15 мм, внутренний диаметр 14,6 мм, длина резьбы 12 мм, резьба 1/2’, цинковый сплав, IP54, 61369</t>
  </si>
  <si>
    <t>ТЦ_08.1.02.13_77_7729376075_18.06.2026_01_37.1</t>
  </si>
  <si>
    <t>Муфта вводная для металлорукава d=20 мм, внутренний диаметр 19,4 мм, длина резьбы 12 мм, вводная резьба 3/4", цинковый сплав, устойчивость к УФ-излучению, P54, 61370</t>
  </si>
  <si>
    <t>ТЦ_20.2.10.00_77_7729376075_18.06.2026_01_38.1</t>
  </si>
  <si>
    <t>Наконечник-гильза с изолированным фланцем для жилы сечением 1,0 кв.мм., длина контактной части 10 мм, красный, НШВИ 1,0-10 красный</t>
  </si>
  <si>
    <t>ТЦ_20.2.10.00_77_7729376075_18.06.2026_01_39.1</t>
  </si>
  <si>
    <t>Наконечник-гильза двойная с изолированным фланцем для жилы сечением 1,0 кв.мм., длина контактной части 8 мм, красный, НШВИ2 1,0-8 красный</t>
  </si>
  <si>
    <t>ТЦ_20.2.10.00_77_7729376075_18.06.2026_01_40.1</t>
  </si>
  <si>
    <t>Наконечник-гильза с изолированным фланцем для жилы сечением 1,5 кв.мм., длина контактной части 10 мм, черный, НШВИ 1,5-10 черный</t>
  </si>
  <si>
    <t>ТЦ_20.2.10.00_77_7729376075_18.06.2026_01_41.1</t>
  </si>
  <si>
    <t>Наконечник-гильза двойная с изолированным фланцем для жилы сечением 1,5 кв.мм., длина контактной части 8 мм, черный, НШВИ2 1,5-8 черный</t>
  </si>
  <si>
    <t>ТЦ_20.2.10.00_77_7729376075_18.06.2026_01_42.1</t>
  </si>
  <si>
    <t>Наконечник-гильза с изолированным фланцем для жилы сечением 2,5 кв.мм., длина контактной части 10 мм, синий, НШВИ 2,5-10 синий</t>
  </si>
  <si>
    <t>ТЦ_20.2.10.00_77_7729376075_18.06.2026_01_43.1</t>
  </si>
  <si>
    <t>Наконечник-гильза двойная с изолированным фланцем для жилы сечением 2,5 кв.мм., длина контактной части 10 мм, синий, НШВИ2 2,5-10 синий</t>
  </si>
  <si>
    <t>ТЦ_20.2.10.00_77_7729376075_18.06.2026_01_44.1</t>
  </si>
  <si>
    <t>Наконечник-гильза с изолированным фланцем для жилы сечением 4,0 кв.мм., длина контактной части 12 мм, серый, НШВИ 4-12 серый</t>
  </si>
  <si>
    <t>ТЦ_20.2.10.00_77_7729376075_18.06.2026_01_45.1</t>
  </si>
  <si>
    <t>Наконечник кабельный для медных кабелей и проводов сечением 10 мм² под крепежный болт М6, ТМЛс 10-6</t>
  </si>
  <si>
    <t>ТЦ_20.2.10.00_77_7729376075_18.06.2026_01_46.1</t>
  </si>
  <si>
    <t>Наконечник с отверстием под винт и изолированным фланцем, под болт М6, сечение проводника 2,5…6 кв.мм., 2C6P</t>
  </si>
  <si>
    <t>ТЦ_14.5.01.10_77_7729376075_18.06.2026_01_47.1</t>
  </si>
  <si>
    <t>Огнестойкая монтажная пена, 1000мл, всесезонная, под пистолет цвет красный, время застывания 24ч, TN528380</t>
  </si>
  <si>
    <t>225</t>
  </si>
  <si>
    <t>ФСБЦ-08.3.07.01-0042</t>
  </si>
  <si>
    <t>Прокат стальной горячекатаный полосовой, марки стали Ст3сп, Ст3пс, размеры 40х4 мм</t>
  </si>
  <si>
    <t>ФСБЦ-01.7.15.01-1474</t>
  </si>
  <si>
    <t>Анкер-шпильки стальные оцинкованные фрикционные распорные для бетона с трещинами, наружная резьба М8, длина 75 мм</t>
  </si>
  <si>
    <t>ФСБЦ-23.3.06.02-0024</t>
  </si>
  <si>
    <t>Трубы стальные сварные оцинкованные водогазопроводные без резьбы, обыкновенные, номинальный диаметр 40 мм, толщина стенки 3,5 мм</t>
  </si>
  <si>
    <t>ФСБЦ-24.3.03.01-0211</t>
  </si>
  <si>
    <t>Трубка термоусаживаемая полиэтиленовая цветная, ТУТ 20/10 (Трубка термоусадочная ТТ-(6х)-19/3,2, длина 1,22м.)</t>
  </si>
  <si>
    <t>ФСБЦ-24.3.03.01-0212</t>
  </si>
  <si>
    <t>Трубка термоусаживаемая полиэтиленовая цветная, ТУТ 25/12,5 (Трубка термоусадочная клеевая ТТК-(4:1)-24/6, черная, 1,0м.)</t>
  </si>
  <si>
    <t>ФСБЦ-24.3.03.01-0214</t>
  </si>
  <si>
    <t>Трубка термоусаживаемая полиэтиленовая цветная, ТУТ 35/17,5 (Трубка термоусадочная клеевая ТТК-(4:1)-32/8, черная, длина 1,0м.)</t>
  </si>
  <si>
    <t>ФСБЦ-20.2.12.01-0001</t>
  </si>
  <si>
    <t>Трубка электроизоляционная ТКР, диаметр 1 мм (Трубка ТВ-40 ПВХ, внутренний диаметр 1,0 мм, белая)</t>
  </si>
  <si>
    <t>ФСБЦ-20.2.12.01-0002</t>
  </si>
  <si>
    <t>Трубка электроизоляционная ТКР, диаметр 1,5 мм (Трубка ТВ-40 ПВХ, внутренний диаметр 1,5 мм, белая)</t>
  </si>
  <si>
    <t>ФСБЦ-20.2.12.01-0004</t>
  </si>
  <si>
    <t>Трубка электроизоляционная ТКР, диаметр 2,5 мм (Трубка ТВ-40 ПВХ, внутренний диаметр 2,5 мм, белая)</t>
  </si>
  <si>
    <t>ФСБЦ-20.1.02.18-1054</t>
  </si>
  <si>
    <t>Хомуты-стяжки кабельные нейлоновые, размеры 2,6х160 мм</t>
  </si>
  <si>
    <t>ФСБЦ-20.1.02.18-1102</t>
  </si>
  <si>
    <t>Хомуты-стяжки кабельные нейлоновые, размеры 4,8х350 мм (360мм)</t>
  </si>
  <si>
    <t>ФСБЦ-20.1.02.18-1078</t>
  </si>
  <si>
    <t>Хомуты-стяжки кабельные нейлоновые, размеры 3,6х300 мм</t>
  </si>
  <si>
    <t>ФСБЦ-01.7.15.11-0041</t>
  </si>
  <si>
    <t>Шайбы стальные оцинкованные круглые, диаметр отверстия М4-6 (Шайба М6 кузовная DIN9021)</t>
  </si>
  <si>
    <t>Шайбы стальные оцинкованные круглые, диаметр отверстия М4-6 (Шайба стопорная М6)</t>
  </si>
  <si>
    <t>Итоги по разделу 20 Комплект материалов для монтажа :</t>
  </si>
  <si>
    <t>Всего по разделу 20 Комплект материалов для монтажа</t>
  </si>
  <si>
    <t xml:space="preserve">          Оборудование</t>
  </si>
  <si>
    <t>5482,202974</t>
  </si>
  <si>
    <t>161,030927</t>
  </si>
  <si>
    <t>Приказ Минстроя России от 30.12.2021 № 1046/пр; Приказ Минстроя России от 04.08.2020 № 421/пр; Приказ Минстроя России от 21.12.2020 № 812/пр; Приказ Минстроя России от 11.12.2020 № 774/пр; Приказ Минстроя России от 02.08.2023 № 551/пр; Приказ Минстроя России от 14.11.2023 № 817/пр; Приказ Минстроя России от 16.02.2024 № 102/пр; Приказ Минстроя России от 13.05.2024 №323/пр; Приказ Минстроя России от 09.08.2024 №524/пр; Приказ Минстроя России от 07.11.2024 №747/пр; Приказ Минстроя России от 23.01.2025 №30/пр; Приказ Минстроя России от 07.02.2025 №69/пр; Приказ Минстроя России от 19.05.2025 №299/пр; Приказ Минстроя России от 14.08.2025 №490/пр; Приказ Минстроя России от 12.11.2025 №696/пр</t>
  </si>
  <si>
    <t>Приказ Минстроя России от 18 мая 2022 г. № 378/пр, Приказ Минстроя России от 26 августа 2022 г. № 703/пр, Приказ Минстроя России от 26 октября 2022 г. № 905/пр, Приказ Минстроя России от 27 декабря 2022 г. № 1133/пр, Приказ Минстроя России от 10 февраля 2023 г. № 84/пр, Приказ Минстроя России от 11.05.2023 №335/пр; Приказ Минстроя России от 07.07.2022 № 557/пр; Приказ Минстроя России от 02.09.2021 № 636/пр, Приказ Минстроя России от 26.07.2022 № 611/пр; Приказ Минстроя России от 22.04.2022 № 317/пр; Приказ Минстроя России от 02.08.2023 № 551/пр; Приказ Минстроя России от 14.11.2023 № 817/пр; Приказ Минстроя России от 30.01.2024 № 55/пр;  Приказ Минстроя России от 16.02.2024 № 102/пр;  Приказ Минстроя России от 13.05.2024 №323/пр; Приказ Минстроя России от 09.08.2024 №524/пр; Приказ Минстроя России от 07.11.2024 №747/пр; Приказ Минстроя России от 23.01.2025 №30/пр; Приказ Минстроя России от 07.02.2025 №69/пр; Приказ Минстроя России от 19.05.2025 №299/пр; Приказ Минстроя России от 14.08.2025 №490/пр; Приказ Минстроя России от 12.11.2025 №696/пр</t>
  </si>
  <si>
    <t>Письмо Минстроя России от 21.11.2025 № 71782-ИФ/09</t>
  </si>
  <si>
    <t>Распоряжение Министерства экономики и финансов Московской области от 04.03.2025 № 24РВ-20</t>
  </si>
  <si>
    <t>ЛОКАЛЬНЫЙ СМЕТНЫЙ РАСЧЕТ (СМЕТА) № 09-01-02</t>
  </si>
  <si>
    <t>Пусконаладочные работы под нагрузкой</t>
  </si>
  <si>
    <t>IV квартал 2025 года</t>
  </si>
  <si>
    <t>Раздел 1. ПНР</t>
  </si>
  <si>
    <t>ГЭСНп02-01-003-19</t>
  </si>
  <si>
    <t>Автоматизированная система управления III категории технической сложности с количеством каналов (Кобщ): 2560</t>
  </si>
  <si>
    <t>система</t>
  </si>
  <si>
    <t>421/пр_2020_прил.10_т.7_п.1</t>
  </si>
  <si>
    <t>Производство работ осуществляется в помещениях эксплуатируемого объекта капитального строительства, эксплуатация которого не прекращена, в том числе для объектов производственного и непроизводственного назначения без остановки рабочего процесса, при этом в зоне производства работ имеются действующее технологическое или лабораторное оборудование, мебель и иные загромождающие помещения предметы ОЗП=1,18; ТЗ=1,18</t>
  </si>
  <si>
    <t>421/пр_2020_прил.10_т.7_п.3</t>
  </si>
  <si>
    <t>Производство работ осуществляется в охранной зоне действующей воздушной линии электропередачи, вблизи объектов, находящихся под напряжением, внутри объектов капитального строительства, внутренняя проводка в которых не обесточена, если это приведет к ограничению действий рабочих в соответствии с требованиями техники безопасности ОЗП=1,18; ТЗ=1,18</t>
  </si>
  <si>
    <t>Приказ от 04.08.20 №421/пр, п.123</t>
  </si>
  <si>
    <t>Пусконаладочные работы: 'под нагрузкой' - 20% ПЗ=0,2 (ОЗП=0,2; ЭМ=0,2 к расх.; ЗПМ=0,2; МАТ=0,2 к расх.; ТЗ=0,2; ТЗМ=0,2)</t>
  </si>
  <si>
    <t>Индекс-дефлятор на этап выполнения работ на период ноябрь 2025 - декабрь 2027 год ПЗ=1,0468 (ОЗП=1,0468; ЭМ=1,0468 к расх.; ЗПМ=1,0468; МАТ=1,0468 к расх.; ТЗ=1,0468; ТЗМ=1,0468)</t>
  </si>
  <si>
    <t>ФимхФу ПЗ=1,02 (ОЗП=1,02; ЭМ=1,02 к расх.; ЗПМ=1,02; МАТ=1,02 к расх.; ТЗ=1,02; ТЗМ=1,02)</t>
  </si>
  <si>
    <t>3-200-02</t>
  </si>
  <si>
    <t>Инженер II категории</t>
  </si>
  <si>
    <t>Пр/812-083.0-1</t>
  </si>
  <si>
    <t>НР Пусконаладочные работы: 'вхолостую' - 80%, 'под нагрузкой' - 20%</t>
  </si>
  <si>
    <t>Пр/774-083.0</t>
  </si>
  <si>
    <t>СП Пусконаладочные работы: 'вхолостую' - 80%, 'под нагрузкой' - 20%</t>
  </si>
  <si>
    <t>ГЭСНп02-01-003-20</t>
  </si>
  <si>
    <t>Автоматизированная система управления III категории технической сложности с количеством каналов (Кобщ): за каждый канал свыше 2560 добавлять к норме 02-01-003-19</t>
  </si>
  <si>
    <t>канал</t>
  </si>
  <si>
    <t>Итоги по разделу 1 ПНР :</t>
  </si>
  <si>
    <t xml:space="preserve">     Прочие затраты</t>
  </si>
  <si>
    <t xml:space="preserve">          Пусконаладочные работы</t>
  </si>
  <si>
    <t xml:space="preserve">               в том числе:</t>
  </si>
  <si>
    <t xml:space="preserve">                    оплата труда</t>
  </si>
  <si>
    <t xml:space="preserve">                    накладные расходы</t>
  </si>
  <si>
    <t xml:space="preserve">                    сметная прибыль</t>
  </si>
  <si>
    <t>Всего по разделу 1 ПНР</t>
  </si>
  <si>
    <t>8684,7755751</t>
  </si>
  <si>
    <t xml:space="preserve">          ПНР "вхолостую"</t>
  </si>
  <si>
    <t>421/пр_2020_прил.8_п.2_гр.6</t>
  </si>
  <si>
    <t xml:space="preserve">                    Автоматизированные системы управления</t>
  </si>
  <si>
    <t xml:space="preserve">          ПНР "под нагрузкой"</t>
  </si>
  <si>
    <t>421/пр_2020_прил.8_п.2_гр.7</t>
  </si>
  <si>
    <t>Раздел 2. Инсталяция и базовая настройка АРМ</t>
  </si>
  <si>
    <t>ГЭСНп02-02-001-01</t>
  </si>
  <si>
    <t>Инсталляция и базовая настройка общего и специального программного обеспечения</t>
  </si>
  <si>
    <t>ГЭСНп02-02-003-01</t>
  </si>
  <si>
    <t>Функциональная настройка специального программного обеспечения АС, количество функций - 1</t>
  </si>
  <si>
    <t>Итоги по разделу 2 Инсталяция и базовая настройка АРМ :</t>
  </si>
  <si>
    <t>Всего по разделу 2 Инсталяция и базовая настройка АРМ</t>
  </si>
  <si>
    <t>59,2977865</t>
  </si>
  <si>
    <t>Раздел 3. Настройка коммутационного оборудования</t>
  </si>
  <si>
    <t>Итоги по разделу 3 Настройка коммутационного оборудования :</t>
  </si>
  <si>
    <t>Всего по разделу 3 Настройка коммутационного оборудования</t>
  </si>
  <si>
    <t>294,695136</t>
  </si>
  <si>
    <t>Раздел 4. ПНР выключатели</t>
  </si>
  <si>
    <t>ГЭСНп01-03-001-01</t>
  </si>
  <si>
    <t>Выключатель однополюсный напряжением до 1 кВ: с электромагнитным, тепловым или комбинированным расцепителем</t>
  </si>
  <si>
    <t>3-100-02</t>
  </si>
  <si>
    <t>Техник II категории</t>
  </si>
  <si>
    <t>ГЭСНп01-03-002-04</t>
  </si>
  <si>
    <t>Выключатель трехполюсный напряжением до 1 кВ с: электромагнитным, тепловым или комбинированным расцепителем, номинальный ток до 50 А</t>
  </si>
  <si>
    <t>ОП п.1.1.29</t>
  </si>
  <si>
    <t>При проверке двухполюсного автоматического выключателя ОЗП=0,8; ТЗ=0,8</t>
  </si>
  <si>
    <t>ГЭСНп01-03-002-05</t>
  </si>
  <si>
    <t>Выключатель трехполюсный напряжением до 1 кВ с: электромагнитным, тепловым или комбинированным расцепителем, номинальный ток до 200 А</t>
  </si>
  <si>
    <t>Итоги по разделу 4 ПНР выключатели :</t>
  </si>
  <si>
    <t>Всего по разделу 4 ПНР выключатели</t>
  </si>
  <si>
    <t>15,9220804</t>
  </si>
  <si>
    <t>421/пр_2020_прил.8_п.1_гр.6</t>
  </si>
  <si>
    <t xml:space="preserve">                    Электротехнические устройства</t>
  </si>
  <si>
    <t>421/пр_2020_прил.8_п.1_гр.7</t>
  </si>
  <si>
    <t>9054,690578</t>
  </si>
  <si>
    <t>ЛОКАЛЬНЫЙ СМЕТНЫЙ РАСЧЕТ (СМЕТА) № 09-03-02</t>
  </si>
  <si>
    <t>Пусконаладочные работы ГЩУ под нагрузкой</t>
  </si>
  <si>
    <t>Раздел 1. МЩУ. Наладочные работы (п.1.4. 58252232.425200.0005.405.ВОР)</t>
  </si>
  <si>
    <t>Наладка АСУТП III категории</t>
  </si>
  <si>
    <t>ГЭСНп02-01-003-17</t>
  </si>
  <si>
    <t>Автоматизированная система управления III категории технической сложности с количеством каналов (Кобщ): 1280</t>
  </si>
  <si>
    <t>ГЭСНп02-01-003-18</t>
  </si>
  <si>
    <t>Автоматизированная система управления III категории технической сложности с количеством каналов (Кобщ): за каждый канал свыше 1280 до 2559 добавлять к норме 02-01-003-17</t>
  </si>
  <si>
    <t>Пульты управления</t>
  </si>
  <si>
    <t>ГЭСНп01-10-001-01</t>
  </si>
  <si>
    <t>Сбор и реализация сигналов информации устройств защиты, автоматики электрических и технологических режимов</t>
  </si>
  <si>
    <t>сигнал</t>
  </si>
  <si>
    <t>3-100-01</t>
  </si>
  <si>
    <t>Техник I категории</t>
  </si>
  <si>
    <t>3-200-03</t>
  </si>
  <si>
    <t>Инженер III категории</t>
  </si>
  <si>
    <t>Изменение конфигурации устройства основных, резервных зашит и  автоматики ТСН-2 и ТСН-3  (Шкаф ЭКРА 217 0201, сигнал на включение/отключение выключателя)</t>
  </si>
  <si>
    <t>ГЭСНп01-05-028-05</t>
  </si>
  <si>
    <t>Программируемый микропроцессорный комплекс</t>
  </si>
  <si>
    <t>Испытание установленного автоматического выключателя в  существующей сборке</t>
  </si>
  <si>
    <t>Прил.1.18 п.7.1</t>
  </si>
  <si>
    <t>При проверке автоматического выключателя: двухполюсного ОЗП=0,8; ТЗ=0,8</t>
  </si>
  <si>
    <t>Испытание и измерение изоляции кабельных линий</t>
  </si>
  <si>
    <t>ГЭСНп01-11-028-01</t>
  </si>
  <si>
    <t>Измерение сопротивления изоляции (на линию) мегаомметром кабельных и других линий напряжением до 1 кВ, предназначенных для передачи электроэнергии к распределительным устройствам, щитам, шкафам, коммутационным аппаратам и электропотребителям</t>
  </si>
  <si>
    <t>Итоги по разделу 1 МЩУ. Наладочные работы (п.1.4. 58252232.425200.0005.405.ВОР) :</t>
  </si>
  <si>
    <t>Всего по разделу 1 МЩУ. Наладочные работы (п.1.4. 58252232.425200.0005.405.ВОР)</t>
  </si>
  <si>
    <t>2916,4621881</t>
  </si>
  <si>
    <t>Раздел 2. Шкаф УСО-МЗ №1, УСО-МЗ №2. Наладочные работы (п.2.3. 58252232.425200.0005.405.ВОР)</t>
  </si>
  <si>
    <t>Итоги по разделу 2 Шкаф УСО-МЗ №1, УСО-МЗ №2. Наладочные работы (п.2.3. 58252232.425200.0005.405.ВОР) :</t>
  </si>
  <si>
    <t>Всего по разделу 2 Шкаф УСО-МЗ №1, УСО-МЗ №2. Наладочные работы (п.2.3. 58252232.425200.0005.405.ВОР)</t>
  </si>
  <si>
    <t>16,0617172</t>
  </si>
  <si>
    <t>Раздел 3. Шкаф УСО-КРУЭ 500кВ. Наладочные работы (п.3.4. 58252232.425200.0005.405.ВОР)</t>
  </si>
  <si>
    <t>Изменение конфигурации устройства управления ячейкой</t>
  </si>
  <si>
    <t>Итоги по разделу 3 Шкаф УСО-КРУЭ 500кВ. Наладочные работы (п.3.4. 58252232.425200.0005.405.ВОР) :</t>
  </si>
  <si>
    <t>Всего по разделу 3 Шкаф УСО-КРУЭ 500кВ. Наладочные работы (п.3.4. 58252232.425200.0005.405.ВОР)</t>
  </si>
  <si>
    <t>158,3613159</t>
  </si>
  <si>
    <t>Раздел 4. ОУ МЩУ. Наладочные работы (п.4.4. 58252232.425200.0005.405.ВОР)</t>
  </si>
  <si>
    <t>Итоги по разделу 4 ОУ МЩУ. Наладочные работы (п.4.4. 58252232.425200.0005.405.ВОР) :</t>
  </si>
  <si>
    <t>Всего по разделу 4 ОУ МЩУ. Наладочные работы (п.4.4. 58252232.425200.0005.405.ВОР)</t>
  </si>
  <si>
    <t>2,977734</t>
  </si>
  <si>
    <t>3093,8629552</t>
  </si>
  <si>
    <t>ЛОКАЛЬНЫЙ СМЕТНЫЙ РАСЧЕТ (СМЕТА) № 09-03-01</t>
  </si>
  <si>
    <t>Пусконаладочные работы ГЩУ  в холостую</t>
  </si>
  <si>
    <t>Пусконаладочные работы: 'вхолостую' - 80% ПЗ=0,8 (ОЗП=0,8; ЭМ=0,8 к расх.; ЗПМ=0,8; МАТ=0,8 к расх.; ТЗ=0,8; ТЗМ=0,8)</t>
  </si>
  <si>
    <t>ФимхФу ПЗ=0,75 (ОЗП=0,75; ЭМ=0,75 к расх.; ЗПМ=0,75; МАТ=0,75 к расх.; ТЗ=0,75; ТЗМ=0,75)</t>
  </si>
  <si>
    <t>8749,3865654</t>
  </si>
  <si>
    <t>64,2468702</t>
  </si>
  <si>
    <t>633,4452635</t>
  </si>
  <si>
    <t>11,9109368</t>
  </si>
  <si>
    <t>9458,9896359</t>
  </si>
  <si>
    <t xml:space="preserve">Приложение № 1 </t>
  </si>
  <si>
    <t>Утверждено приказом № 421 от 4 августа 2020 г. Минстроя РФ в редакции приказа № 30/пр от 23 января 2025 г.</t>
  </si>
  <si>
    <t xml:space="preserve">Сводная таблица результатов конъюнктурного анализа </t>
  </si>
  <si>
    <t xml:space="preserve">Уровень цен составления сметной документации </t>
  </si>
  <si>
    <t xml:space="preserve">Ценовая зона субъекта Российской Федерации </t>
  </si>
  <si>
    <t>Номер по порядку</t>
  </si>
  <si>
    <t>Код строительного ресурса</t>
  </si>
  <si>
    <t>Наименование ресурса, затрат в соответствии с проектной документацией</t>
  </si>
  <si>
    <t>Полное наименование ресурса, затрат в обосновывающем документе</t>
  </si>
  <si>
    <t>Единица измерения ресурса, затрат в соответствии с проектной документацией</t>
  </si>
  <si>
    <t>Единица измерения ресурса, затрат в обосновывающем документе</t>
  </si>
  <si>
    <t>Текущая отпускная цена за единицу измерения в обосновывающем документе с учетом НДС, рублей</t>
  </si>
  <si>
    <t>Текущая отпускная цена за единицу измерения в обосновывающем документе без учета НДС, рублей / Сметная цена строительного ресурса в базисном или текущем уровне цен, размещенная в ФГИС ЦС, применяемая при РИМ, рублей</t>
  </si>
  <si>
    <t>Месяц и год составления обосновывающего документа / Квартал (для сметных цен строительных ресурсов в текущем уровне цен и индексов по ГОСР, размещенных в ФГИС ЦС, применяемых при РИМ)</t>
  </si>
  <si>
    <t>Индекс фактической инфляции / Индекс по ГОСР</t>
  </si>
  <si>
    <t>Коэффициент пересчета в единицу измерения в соответствии с графой 5</t>
  </si>
  <si>
    <t>Текущая отпускная цена за единицу измерения без НДС, рублей в соответствии с графой 5 в уровне цен составления сметной документации</t>
  </si>
  <si>
    <t>Затраты на перевозку</t>
  </si>
  <si>
    <t>Заготовительно-складские расходы</t>
  </si>
  <si>
    <t>Дополнительные затраты, предусмотренные пунктами 88, 117, 119–121 Методики</t>
  </si>
  <si>
    <t>Сметная цена без учета НДС, рублей за единицу измерения в соответствии 
с графой 5</t>
  </si>
  <si>
    <t>Полное и (или) сокращенное (при наличии) наименования производителя (поставщика)</t>
  </si>
  <si>
    <t>Страна производителя оборудования, производственного и хозяйственного инвентаря</t>
  </si>
  <si>
    <t>КПП организации</t>
  </si>
  <si>
    <t>ИНН организации</t>
  </si>
  <si>
    <t>Гиперссылка на веб-сайт производителя (поставщика)</t>
  </si>
  <si>
    <t>Населенный пункт расположения склада производителя (поставщика)</t>
  </si>
  <si>
    <t>Статус организации - производитель (1) / поставщик (2)</t>
  </si>
  <si>
    <t xml:space="preserve">рублей за единицу измерения в соответствии с графой 5 без учета НДС </t>
  </si>
  <si>
    <t>рублей</t>
  </si>
  <si>
    <t>Наименование затрат</t>
  </si>
  <si>
    <t>Раздел 1. Материалы</t>
  </si>
  <si>
    <t>01.2026</t>
  </si>
  <si>
    <t>3%</t>
  </si>
  <si>
    <t>2%</t>
  </si>
  <si>
    <t>Акционерное общество «Открытые технологии 98"</t>
  </si>
  <si>
    <t>Российская Федерация</t>
  </si>
  <si>
    <t>772501001</t>
  </si>
  <si>
    <t>7729376075</t>
  </si>
  <si>
    <t>www.ot.ru</t>
  </si>
  <si>
    <t>г. Москва</t>
  </si>
  <si>
    <t>ТЦ_21.1.06.09_77_9729053374_30.01.2026_02_1.2</t>
  </si>
  <si>
    <t>Общество с ограниченной ответственностью «МСК ГРУПП»</t>
  </si>
  <si>
    <t>771401001</t>
  </si>
  <si>
    <t>9729053374</t>
  </si>
  <si>
    <t>https://mskgr.ru</t>
  </si>
  <si>
    <t>ТЦ_21.1.06.09_77_7723886182_29.01.2026_02_1.3</t>
  </si>
  <si>
    <t>Общество с ограниченной ответственностью «АС инжиниринг»</t>
  </si>
  <si>
    <t>772301001</t>
  </si>
  <si>
    <t>7723886182</t>
  </si>
  <si>
    <t>www.асинжиниринг.рф</t>
  </si>
  <si>
    <t>ТЦ_21.1.04.00_77_9729053374_30.01.2026_02_2.2</t>
  </si>
  <si>
    <t>ТЦ_21.1.04.00_77_7723886182_29.01.2026_02_2.3</t>
  </si>
  <si>
    <t>ТЦ_21.1.01.01_77_9729053374_30.01.2026_02_3.2</t>
  </si>
  <si>
    <t>3.3</t>
  </si>
  <si>
    <t>ТЦ_21.1.01.01_77_7723886182_29.01.2026_02_3.3</t>
  </si>
  <si>
    <t>ТЦ_21.1.01.01_77_9729053374_30.01.2026_02_4.2</t>
  </si>
  <si>
    <t>ТЦ_21.1.01.01_77_7723886182_29.01.2026_02_4.3</t>
  </si>
  <si>
    <t>ТЦ_25.1.03.01_77_9729053374_30.01.2026_02_5.2</t>
  </si>
  <si>
    <t>ТЦ_25.1.03.01_77_7723886182_29.01.2026_02_5.3</t>
  </si>
  <si>
    <t>ТЦ_20.4.02.00_77_9729053374_30.01.2026_02_6.2</t>
  </si>
  <si>
    <t>ТЦ_20.4.02.00_77_7723886182_29.01.2026_02_6.3</t>
  </si>
  <si>
    <t>ТЦ_20.4.02.00_77_9729053374_30.01.2026_02_7.2</t>
  </si>
  <si>
    <t>ТЦ_20.4.02.00_77_7723886182_29.01.2026_02_7.3</t>
  </si>
  <si>
    <t>8.2</t>
  </si>
  <si>
    <t>ТЦ_89.1.61.01_77_9729053374_30.01.2026_02_8.2</t>
  </si>
  <si>
    <t>8.3</t>
  </si>
  <si>
    <t>ТЦ_89.1.61.01_77_7723886182_29.01.2026_02_8.3</t>
  </si>
  <si>
    <t>9.2</t>
  </si>
  <si>
    <t>ТЦ_26.20.40.190_77_9729053374_30.01.2026_02_9.2</t>
  </si>
  <si>
    <t>9.3</t>
  </si>
  <si>
    <t>ТЦ_26.20.40.190_77_7723886182_29.01.2026_02_9.3</t>
  </si>
  <si>
    <t>10.2</t>
  </si>
  <si>
    <t>ТЦ_21.1.01.01_77_9729053374_30.01.2026_02_10.2</t>
  </si>
  <si>
    <t>10.3</t>
  </si>
  <si>
    <t>ТЦ_21.1.01.01_77_7723886182_29.01.2026_02_10.3</t>
  </si>
  <si>
    <t>11.2</t>
  </si>
  <si>
    <t>ТЦ_21.1.01.01_77_9729053374_30.01.2026_02_11.2</t>
  </si>
  <si>
    <t>11.3</t>
  </si>
  <si>
    <t>ТЦ_21.1.01.01_77_7723886182_29.01.2026_02_11.3</t>
  </si>
  <si>
    <t>12.2</t>
  </si>
  <si>
    <t>ТЦ_61.1.04.10_77_9729053374_30.01.2026_02_12.2</t>
  </si>
  <si>
    <t>12.3</t>
  </si>
  <si>
    <t>ТЦ_61.1.04.10_77_7723886182_29.01.2026_02_12.3</t>
  </si>
  <si>
    <t>13.2</t>
  </si>
  <si>
    <t>ТЦ_20.4.03.00_77_9729053374_30.01.2026_02_13.2</t>
  </si>
  <si>
    <t>13.3</t>
  </si>
  <si>
    <t>ТЦ_20.4.03.00_77_7723886182_29.01.2026_02_13.3</t>
  </si>
  <si>
    <t>14.2</t>
  </si>
  <si>
    <t>ТЦ_21.1.01.01_77_9729053374_30.01.2026_02_14.2</t>
  </si>
  <si>
    <t>14.3</t>
  </si>
  <si>
    <t>ТЦ_21.1.01.01_77_7723886182_29.01.2026_02_14.3</t>
  </si>
  <si>
    <t>ТЦ_27.33.13.00_77_7729376075_29.01.2026_02_15.1</t>
  </si>
  <si>
    <t>Гильза термоусаживаемая ССД КДЗС-4525 (10 шт.в упаковке)</t>
  </si>
  <si>
    <t>15.2</t>
  </si>
  <si>
    <t>ТЦ_27.33.13.00_77_9729053374_30.01.2026_02_15.2</t>
  </si>
  <si>
    <t>15.3</t>
  </si>
  <si>
    <t>ТЦ_27.33.13.00_77_7723886182_29.01.2026_02_15.3</t>
  </si>
  <si>
    <t>16.2</t>
  </si>
  <si>
    <t>ТЦ_21.1.01.01_77_9729053374_30.01.2026_02_16.2</t>
  </si>
  <si>
    <t>16.3</t>
  </si>
  <si>
    <t>ТЦ_21.1.01.01_77_7723886182_29.01.2026_02_16.3</t>
  </si>
  <si>
    <t>17.2</t>
  </si>
  <si>
    <t>ТЦ_61.1.04.10_77_9729053374_30.01.2026_02_17.2</t>
  </si>
  <si>
    <t>17.3</t>
  </si>
  <si>
    <t>ТЦ_61.1.04.10_77_7723886182_29.01.2026_02_17.3</t>
  </si>
  <si>
    <t>18.2</t>
  </si>
  <si>
    <t>ТЦ_61.1.04.10_77_9729053374_30.01.2026_02_18.2</t>
  </si>
  <si>
    <t>18.3</t>
  </si>
  <si>
    <t>ТЦ_61.1.04.10_77_7723886182_29.01.2026_02_18.3</t>
  </si>
  <si>
    <t>19.2</t>
  </si>
  <si>
    <t>ТЦ_27.12.31.00_77_9729053374_30.01.2026_02_19.2</t>
  </si>
  <si>
    <t>19.3</t>
  </si>
  <si>
    <t>ТЦ_27.12.31.00_77_7723886182_29.01.2026_02_19.3</t>
  </si>
  <si>
    <t>20.2</t>
  </si>
  <si>
    <t>ТЦ_89.1.62.05_77_9729053374_30.01.2026_02_20.2</t>
  </si>
  <si>
    <t>20.3</t>
  </si>
  <si>
    <t>ТЦ_89.1.62.05_77_7723886182_29.01.2026_02_20.3</t>
  </si>
  <si>
    <t>04.2026</t>
  </si>
  <si>
    <t>21.2</t>
  </si>
  <si>
    <t>ТЦ_62.1.05.07_77_9729053374_14.04.2026_02_21.2</t>
  </si>
  <si>
    <t>21.3</t>
  </si>
  <si>
    <t>ТЦ_62.1.05.07_77_7723886182_13.04.2026_02_21.3</t>
  </si>
  <si>
    <t>22.2</t>
  </si>
  <si>
    <t>ТЦ_27.33.13.00_77_9729053374_30.01.2026_02_22.2</t>
  </si>
  <si>
    <t>22.3</t>
  </si>
  <si>
    <t>ТЦ_27.33.13.00_77_7723886182_29.01.2026_02_22.3</t>
  </si>
  <si>
    <t>ТЦ_21.1.06.09_77_7724794791_29.01.2026_02_37.1</t>
  </si>
  <si>
    <t>ООО "Анбик РК"</t>
  </si>
  <si>
    <t>772901001</t>
  </si>
  <si>
    <t>7724794791</t>
  </si>
  <si>
    <t>https://anbik.ru/</t>
  </si>
  <si>
    <t>37.2</t>
  </si>
  <si>
    <t>ТЦ_21.1.06.09_77_7702680818_30.01.2026_02_37.2</t>
  </si>
  <si>
    <t>ООО "ТД ТИНКО"</t>
  </si>
  <si>
    <t>770201001</t>
  </si>
  <si>
    <t>7702680818</t>
  </si>
  <si>
    <t>https://www.tinko.ru/</t>
  </si>
  <si>
    <t>37.3</t>
  </si>
  <si>
    <t>ООО "Мастерсвет"</t>
  </si>
  <si>
    <t>502401001</t>
  </si>
  <si>
    <t>5024202968</t>
  </si>
  <si>
    <t>https://ledpremium.ru/</t>
  </si>
  <si>
    <t>г. Красногорск</t>
  </si>
  <si>
    <t>Раздел 2. Кабельная продукция</t>
  </si>
  <si>
    <t>23.2</t>
  </si>
  <si>
    <t>ТЦ_27.32.13.21_77_9729053374_30.01.2026_02_23.2</t>
  </si>
  <si>
    <t>23.3</t>
  </si>
  <si>
    <t>ТЦ_27.32.13.21_77_7723886182_29.01.2026_02_23.3</t>
  </si>
  <si>
    <t>24.2</t>
  </si>
  <si>
    <t>ТЦ_27.32.13.21_77_9729053374_30.01.2026_02_24.2</t>
  </si>
  <si>
    <t>24.3</t>
  </si>
  <si>
    <t>ТЦ_27.32.13.21_77_7723886182_29.01.2026_02_24.3</t>
  </si>
  <si>
    <t>25.2</t>
  </si>
  <si>
    <t>ТЦ_27.32.13.21_77_9729053374_30.01.2026_02_25.2</t>
  </si>
  <si>
    <t>25.3</t>
  </si>
  <si>
    <t>ТЦ_27.32.13.21_77_7723886182_29.01.2026_02_25.3</t>
  </si>
  <si>
    <t>26.2</t>
  </si>
  <si>
    <t>ТЦ_27.32.13.21_77_9729053374_30.01.2026_02_26.2</t>
  </si>
  <si>
    <t>26.3</t>
  </si>
  <si>
    <t>ТЦ_27.32.13.21_77_7723886182_29.01.2026_02_26.3</t>
  </si>
  <si>
    <t>27.2</t>
  </si>
  <si>
    <t>ТЦ_21.1.06.04_77_9729053374_30.01.2026_02_27.2</t>
  </si>
  <si>
    <t>27.3</t>
  </si>
  <si>
    <t>ТЦ_21.1.06.04_77_7723886182_29.01.2026_02_27.3</t>
  </si>
  <si>
    <t>28.2</t>
  </si>
  <si>
    <t>ТЦ_27.32.13.00_77_9729053374_30.01.2026_02_28.2</t>
  </si>
  <si>
    <t>28.3</t>
  </si>
  <si>
    <t>ТЦ_27.32.13.00_77_7723886182_29.01.2026_02_28.3</t>
  </si>
  <si>
    <t>29.2</t>
  </si>
  <si>
    <t>ТЦ_27.31.11.00_77_9729053374_14.04.2026_02_29.2</t>
  </si>
  <si>
    <t>29.3</t>
  </si>
  <si>
    <t>ТЦ_27.31.11.00_77_7723886182_13.04.2026_02_29.3</t>
  </si>
  <si>
    <t>30.2</t>
  </si>
  <si>
    <t>ТЦ_27.31.11.00_77_9729053374_14.04.2026_02_30.2</t>
  </si>
  <si>
    <t>30.3</t>
  </si>
  <si>
    <t>ТЦ_27.31.11.00_77_7723886182_13.04.2026_02_30.3</t>
  </si>
  <si>
    <t>31.2</t>
  </si>
  <si>
    <t>ТЦ_27.31.11.00_77_9729053374_14.04.2026_02_31.2</t>
  </si>
  <si>
    <t>31.3</t>
  </si>
  <si>
    <t>ТЦ_27.31.11.00_77_7723886182_13.04.2026_02_31.3</t>
  </si>
  <si>
    <t>32.2</t>
  </si>
  <si>
    <t>ТЦ_27.31.11.00_77_9729053374_14.04.2026_02_32.2</t>
  </si>
  <si>
    <t>32.3</t>
  </si>
  <si>
    <t>ТЦ_27.31.11.00_77_7723886182_13.04.2026_02_32.3</t>
  </si>
  <si>
    <t>33.2</t>
  </si>
  <si>
    <t>ТЦ_27.31.11.00_77_9729053374_14.04.2026_02_33.2</t>
  </si>
  <si>
    <t>33.3</t>
  </si>
  <si>
    <t>ТЦ_27.31.11.00_77_7723886182_13.04.2026_02_33.3</t>
  </si>
  <si>
    <t>34.2</t>
  </si>
  <si>
    <t>ТЦ_27.31.11.00_77_9729053374_14.04.2026_02_34.2</t>
  </si>
  <si>
    <t>34.3</t>
  </si>
  <si>
    <t>ТЦ_27.31.11.00_77_7723886182_13.04.2026_02_34.3</t>
  </si>
  <si>
    <t>35.2</t>
  </si>
  <si>
    <t>ТЦ_27.31.11.00_77_9729053374_14.04.2026_02_35.2</t>
  </si>
  <si>
    <t>35.3</t>
  </si>
  <si>
    <t>ТЦ_27.31.11.00_77_7723886182_13.04.2026_02_35.3</t>
  </si>
  <si>
    <t>36.2</t>
  </si>
  <si>
    <t>ТЦ_27.31.11.00_77_9729053374_14.04.2026_02_36.2</t>
  </si>
  <si>
    <t>36.3</t>
  </si>
  <si>
    <t>ТЦ_27.31.11.00_77_7723886182_13.04.2026_02_36.3</t>
  </si>
  <si>
    <t>(наименование должности)</t>
  </si>
  <si>
    <t>(подпись)</t>
  </si>
  <si>
    <t>(фамилия, имя, отчество (при наличии)</t>
  </si>
  <si>
    <t>Застройщик (технический заказчик):</t>
  </si>
  <si>
    <t>()</t>
  </si>
  <si>
    <t>Сводная таблица результатов конъюнктурного анализа КА</t>
  </si>
  <si>
    <t>(наименование объекта строительства)</t>
  </si>
  <si>
    <t>№ п.п.</t>
  </si>
  <si>
    <t>Код ресурса, затрат</t>
  </si>
  <si>
    <t>Наименование ресурса, затрат</t>
  </si>
  <si>
    <t>Единица измерения ресурса, затрат</t>
  </si>
  <si>
    <t>Текущая отпускная цена за единицу измерения в обосновывающем документе с НДС, руб.</t>
  </si>
  <si>
    <t>Текущая отпускная цена за единицу измерения в обосновывающем документе без НДС, руб.</t>
  </si>
  <si>
    <t>Текущая отпускная цена за единицу измерения без НДС, руб. в соответствии с графой 5</t>
  </si>
  <si>
    <t>Сметная цена без НДС, руб. за единицу измерения</t>
  </si>
  <si>
    <t>Год</t>
  </si>
  <si>
    <t>Квартал</t>
  </si>
  <si>
    <t>Полное и (или) сокращенное (при наличии) наименования производителя / поставщика</t>
  </si>
  <si>
    <t>Гиперссылка на веб-сайт производителя/поставщика</t>
  </si>
  <si>
    <t>Населенный пункт расположения склада производителя/поставщика</t>
  </si>
  <si>
    <t>№ страницы прайс-листа в томе</t>
  </si>
  <si>
    <t>руб.за единицу измерения без НДС</t>
  </si>
  <si>
    <t>руб.</t>
  </si>
  <si>
    <t>Раздел 1. Дополнительный шкаф</t>
  </si>
  <si>
    <t>Клеммная коробка</t>
  </si>
  <si>
    <t>0%</t>
  </si>
  <si>
    <t>АО "ОТКРЫТЫЕ ТЕХНОЛОГИИ 98"</t>
  </si>
  <si>
    <t>https://www.ot.ru/about/head/</t>
  </si>
  <si>
    <t>ТЦ_20.5.02.06_77_7734667866_16.06.2026_01_1.2</t>
  </si>
  <si>
    <t>ООО ««ПРОФСНАБКОМПЛЕКТ»</t>
  </si>
  <si>
    <t>7734667866</t>
  </si>
  <si>
    <t>profsnabkomplekt@ro.ru</t>
  </si>
  <si>
    <t>ТЦ_20.5.02.06_77_7725272710_18.06.2026_01_1.3</t>
  </si>
  <si>
    <t>ООО «Интегрейтед Сервисес Групп»</t>
  </si>
  <si>
    <t>7725272710</t>
  </si>
  <si>
    <t>https://www.isg-it.ru/</t>
  </si>
  <si>
    <t>ТЦ_103_77_7734667866_16.06.2026_01_2.2</t>
  </si>
  <si>
    <t>ТЦ_103_77_7725272710_18.06.2026_01_2.3</t>
  </si>
  <si>
    <t>Комплект дополнительных клемм</t>
  </si>
  <si>
    <t>ТЦ_20.5.04.10_77_7734667866_16.06.2026_01_3.2</t>
  </si>
  <si>
    <t>ТЦ_20.5.04.10_77_7725272710_18.06.2026_01_3.3</t>
  </si>
  <si>
    <t>ТЦ_20.5.04.10_77_7734667866_16.06.2026_01_4.2</t>
  </si>
  <si>
    <t>ТЦ_20.5.04.10_77_7725272710_18.06.2026_01_4.3</t>
  </si>
  <si>
    <t>ТЦ_20.1.02.04_77_7734667866_16.06.2026_01_5.2</t>
  </si>
  <si>
    <t>ТЦ_20.1.02.04_77_7725272710_18.06.2026_01_5.3</t>
  </si>
  <si>
    <t>ТЦ_61.3.05.00_77_7734667866_16.06.2026_01_6.2</t>
  </si>
  <si>
    <t>ТЦ_61.3.05.00_77_7725272710_18.06.2026_01_6.3</t>
  </si>
  <si>
    <t>ТЦ_61.3.05.00_77_7734667866_16.06.2026_01_7.2</t>
  </si>
  <si>
    <t>ТЦ_61.3.05.00_77_7725272710_18.06.2026_01_7.3</t>
  </si>
  <si>
    <t>ТЦ_61.3.05.00_77_7734667866_16.06.2026_01_8.2</t>
  </si>
  <si>
    <t>ТЦ_61.3.05.00_77_7725272710_18.06.2026_01_8.3</t>
  </si>
  <si>
    <t>ТЦ_20.1.02.04_77_7734667866_16.06.2026_01_9.2</t>
  </si>
  <si>
    <t>ТЦ_20.1.02.04_77_7725272710_18.06.2026_01_9.3</t>
  </si>
  <si>
    <t>ТЦ_20.1.02.04_77_7734667866_16.06.2026_01_10.2</t>
  </si>
  <si>
    <t>ТЦ_20.1.02.04_77_7725272710_18.06.2026_01_10.3</t>
  </si>
  <si>
    <t>ТЦ_20.1.02.04_77_7734667866_16.06.2026_01_11.2</t>
  </si>
  <si>
    <t>ТЦ_20.1.02.04_77_7725272710_18.06.2026_01_11.3</t>
  </si>
  <si>
    <t>ТЦ_20.1.02.04_77_7734667866_16.06.2026_01_12.2</t>
  </si>
  <si>
    <t>ТЦ_20.1.02.04_77_7725272710_18.06.2026_01_12.3</t>
  </si>
  <si>
    <t>Комплект лотков</t>
  </si>
  <si>
    <t>ТЦ_20.2.07.04_77_7729376075_18.06.2026_01_13.1</t>
  </si>
  <si>
    <t>Лоток неперфорированный 100х50, толщина 0,7 мм, сталь, 3м, 35022</t>
  </si>
  <si>
    <t>ТЦ_20.2.07.04_77_7734667866_16.06.2026_01_13.2</t>
  </si>
  <si>
    <t>ТЦ_20.2.07.04_77_7725272710_18.06.2026_01_13.3</t>
  </si>
  <si>
    <t>ТЦ_20.2.07.04_77_7734667866_16.06.2026_01_14.2</t>
  </si>
  <si>
    <t>ТЦ_20.2.07.04_77_7725272710_18.06.2026_01_14.3</t>
  </si>
  <si>
    <t>ТЦ_20.2.03.25_77_7734667866_16.06.2026_01_15.2</t>
  </si>
  <si>
    <t>ТЦ_20.2.03.25_77_7725272710_18.06.2026_01_15.3</t>
  </si>
  <si>
    <t>ТЦ_20.2.06.00_77_7734667866_16.06.2026_01_16.2</t>
  </si>
  <si>
    <t>ТЦ_20.2.06.00_77_7725272710_18.06.2026_01_16.3</t>
  </si>
  <si>
    <t>ТЦ_20.2.06.00_77_7734667866_16.06.2026_01_17.2</t>
  </si>
  <si>
    <t>ТЦ_20.2.06.00_77_7725272710_18.06.2026_01_17.3</t>
  </si>
  <si>
    <t>ТЦ_20.2.06.00_77_7734667866_16.06.2026_01_18.2</t>
  </si>
  <si>
    <t>ТЦ_20.2.06.00_77_7725272710_18.06.2026_01_18.3</t>
  </si>
  <si>
    <t>ТЦ_20.2.06.00_77_7734667866_16.06.2026_01_19.2</t>
  </si>
  <si>
    <t>ТЦ_20.2.06.00_77_7725272710_18.06.2026_01_19.3</t>
  </si>
  <si>
    <t>ТЦ_20.2.07.04_77_7734667866_16.06.2026_01_20.2</t>
  </si>
  <si>
    <t>ТЦ_20.2.07.04_77_7725272710_18.06.2026_01_20.3</t>
  </si>
  <si>
    <t>ТЦ_20.2.07.04_77_7734667866_16.06.2026_01_21.2</t>
  </si>
  <si>
    <t>ТЦ_20.2.07.04_77_7725272710_18.06.2026_01_21.3</t>
  </si>
  <si>
    <t>ТЦ_20.2.07.04_77_7734667866_16.06.2026_01_22.2</t>
  </si>
  <si>
    <t>ТЦ_20.2.07.04_77_7725272710_18.06.2026_01_22.3</t>
  </si>
  <si>
    <t>ТЦ_20.2.07.04_77_7734667866_16.06.2026_01_23.2</t>
  </si>
  <si>
    <t>ТЦ_20.2.07.04_77_7725272710_18.06.2026_01_23.3</t>
  </si>
  <si>
    <t>ТЦ_59.1.20.02_77_7734667866_16.06.2026_01_24.2</t>
  </si>
  <si>
    <t>ТЦ_59.1.20.02_77_7725272710_18.06.2026_01_24.3</t>
  </si>
  <si>
    <t>ТЦ_59.1.20.02_77_7734667866_16.06.2026_01_25.2</t>
  </si>
  <si>
    <t>ТЦ_59.1.20.02_77_7725272710_18.06.2026_01_25.3</t>
  </si>
  <si>
    <t>ТЦ_20.2.03.25_77_7734667866_16.06.2026_01_26.2</t>
  </si>
  <si>
    <t>ТЦ_20.2.03.25_77_7725272710_18.06.2026_01_26.3</t>
  </si>
  <si>
    <t>ТЦ_20.2.03.25_77_7734667866_16.06.2026_01_27.2</t>
  </si>
  <si>
    <t>ТЦ_20.2.03.25_77_7725272710_18.06.2026_01_27.3</t>
  </si>
  <si>
    <t>Комплект материалов для монтажа</t>
  </si>
  <si>
    <t>ТЦ_25.2.01.01_77_7729376075_18.06.2026_01_28.1</t>
  </si>
  <si>
    <t>Бирка маркировочная кабельная, треугольная, белая, упаковка 100шт., 66783</t>
  </si>
  <si>
    <t>ТЦ_25.2.01.01_77_7734667866_16.06.2026_01_28.2</t>
  </si>
  <si>
    <t>ТЦ_25.2.01.01_77_7725272710_18.06.2026_01_28.3</t>
  </si>
  <si>
    <t>ТЦ_25.2.01.01_77_7729376075_18.06.2026_01_29.1</t>
  </si>
  <si>
    <t>Бирка маркировочная кабельная, квадратная, белая, для силовых кабелей до 1 кВ, упаковка 100 шт., 66781</t>
  </si>
  <si>
    <t>ТЦ_25.2.01.01_77_7734667866_16.06.2026_01_29.2</t>
  </si>
  <si>
    <t>ТЦ_25.2.01.01_77_7725272710_18.06.2026_01_29.3</t>
  </si>
  <si>
    <t>ТЦ_01.7.15.10_77_7734667866_16.06.2026_01_30.2</t>
  </si>
  <si>
    <t>ТЦ_01.7.15.10_77_7725272710_18.06.2026_01_30.3</t>
  </si>
  <si>
    <t>ТЦ_01.7.15.10_77_7734667866_16.06.2026_01_31.2</t>
  </si>
  <si>
    <t>ТЦ_01.7.15.10_77_7725272710_18.06.2026_01_31.3</t>
  </si>
  <si>
    <t>ТЦ_59.1.14.02_77_7734667866_16.06.2026_01_32.2</t>
  </si>
  <si>
    <t>ТЦ_59.1.14.02_77_7725272710_18.06.2026_01_32.3</t>
  </si>
  <si>
    <t>ТЦ_08.1.02.13_77_7734667866_16.06.2026_01_33.2</t>
  </si>
  <si>
    <t>ТЦ_08.1.02.13_77_7725272710_18.06.2026_01_33.3</t>
  </si>
  <si>
    <t>ТЦ_08.1.02.13_77_7734667866_16.06.2026_01_34.2</t>
  </si>
  <si>
    <t>ТЦ_08.1.02.13_77_7725272710_18.06.2026_01_34.3</t>
  </si>
  <si>
    <t>ТЦ_08.1.02.13_77_7734667866_16.06.2026_01_35.2</t>
  </si>
  <si>
    <t>ТЦ_08.1.02.13_77_7725272710_18.06.2026_01_35.3</t>
  </si>
  <si>
    <t>ТЦ_08.1.02.13_77_7734667866_16.06.2026_01_36.2</t>
  </si>
  <si>
    <t>ТЦ_08.1.02.13_77_7725272710_18.06.2026_01_36.3</t>
  </si>
  <si>
    <t>ТЦ_08.1.02.13_77_7734667866_16.06.2026_01_37.2</t>
  </si>
  <si>
    <t>ТЦ_08.1.02.13_77_7725272710_18.06.2026_01_37.3</t>
  </si>
  <si>
    <t>Наконечники</t>
  </si>
  <si>
    <t>38.2</t>
  </si>
  <si>
    <t>ТЦ_20.2.10.00_77_7734667866_16.06.2026_01_38.2</t>
  </si>
  <si>
    <t>38.3</t>
  </si>
  <si>
    <t>ТЦ_20.2.10.00_77_7725272710_18.06.2026_01_38.3</t>
  </si>
  <si>
    <t>39.2</t>
  </si>
  <si>
    <t>ТЦ_20.2.10.00_77_7734667866_16.06.2026_01_39.2</t>
  </si>
  <si>
    <t>39.3</t>
  </si>
  <si>
    <t>ТЦ_20.2.10.00_77_7725272710_18.06.2026_01_39.3</t>
  </si>
  <si>
    <t>40.2</t>
  </si>
  <si>
    <t>ТЦ_20.2.10.00_77_7734667866_16.06.2026_01_40.2</t>
  </si>
  <si>
    <t>40.3</t>
  </si>
  <si>
    <t>ТЦ_20.2.10.00_77_7725272710_18.06.2026_01_40.3</t>
  </si>
  <si>
    <t>41.2</t>
  </si>
  <si>
    <t>ТЦ_20.2.10.00_77_7734667866_16.06.2026_01_41.2</t>
  </si>
  <si>
    <t>41.3</t>
  </si>
  <si>
    <t>ТЦ_20.2.10.00_77_7725272710_18.06.2026_01_41.3</t>
  </si>
  <si>
    <t>42.2</t>
  </si>
  <si>
    <t>ТЦ_20.2.10.00_77_7734667866_16.06.2026_01_42.2</t>
  </si>
  <si>
    <t>42.3</t>
  </si>
  <si>
    <t>ТЦ_20.2.10.00_77_7725272710_18.06.2026_01_42.3</t>
  </si>
  <si>
    <t>43.2</t>
  </si>
  <si>
    <t>ТЦ_20.2.10.00_77_7734667866_16.06.2026_01_43.2</t>
  </si>
  <si>
    <t>43.3</t>
  </si>
  <si>
    <t>ТЦ_20.2.10.00_77_7725272710_18.06.2026_01_43.3</t>
  </si>
  <si>
    <t>44.2</t>
  </si>
  <si>
    <t>ТЦ_20.2.10.00_77_7734667866_16.06.2026_01_44.2</t>
  </si>
  <si>
    <t>44.3</t>
  </si>
  <si>
    <t>ТЦ_20.2.10.00_77_7725272710_18.06.2026_01_44.3</t>
  </si>
  <si>
    <t>45.2</t>
  </si>
  <si>
    <t>ТЦ_20.2.10.00_77_7734667866_16.06.2026_01_45.2</t>
  </si>
  <si>
    <t>45.3</t>
  </si>
  <si>
    <t>ТЦ_20.2.10.00_77_7725272710_18.06.2026_01_45.3</t>
  </si>
  <si>
    <t>46.2</t>
  </si>
  <si>
    <t>ТЦ_20.2.10.00_77_7734667866_16.06.2026_01_46.2</t>
  </si>
  <si>
    <t>46.3</t>
  </si>
  <si>
    <t>ТЦ_20.2.10.00_77_7725272710_18.06.2026_01_46.3</t>
  </si>
  <si>
    <t>47.2</t>
  </si>
  <si>
    <t>ТЦ_14.5.01.10_77_7734667866_16.06.2026_01_47.2</t>
  </si>
  <si>
    <t>47.3</t>
  </si>
  <si>
    <t>ТЦ_14.5.01.10_77_7725272710_18.06.2026_01_47.3</t>
  </si>
  <si>
    <t>Кабельная продукция</t>
  </si>
  <si>
    <t>48.2</t>
  </si>
  <si>
    <t>ТЦ_21.1.06.01_77_7734667866_16.06.2026_01_48.2</t>
  </si>
  <si>
    <t>48.3</t>
  </si>
  <si>
    <t>ТЦ_21.1.06.01_77_7725272710_18.06.2026_01_48.3</t>
  </si>
  <si>
    <t>49.2</t>
  </si>
  <si>
    <t>ТЦ_21.1.06.01_77_7734667866_16.06.2026_01_49.2</t>
  </si>
  <si>
    <t>49.3</t>
  </si>
  <si>
    <t>ТЦ_21.1.06.01_77_7725272710_18.06.2026_01_49.3</t>
  </si>
  <si>
    <t>50.2</t>
  </si>
  <si>
    <t>ТЦ_21.1.06.01_77_7734667866_16.06.2026_01_50.2</t>
  </si>
  <si>
    <t>50.3</t>
  </si>
  <si>
    <t>ТЦ_21.1.06.01_77_7725272710_18.06.2026_01_50.3</t>
  </si>
  <si>
    <t>Сводная таблица результатов конъюнктурного анализа 63331287.501490.053.СД.КА-01</t>
  </si>
  <si>
    <t>Раздел 1. Оборудование, сертификаты технической поддержки, передача неисключительных прав на использование ПО</t>
  </si>
  <si>
    <t>ТЦ_101_77_7729376075_20.04.2026_01_1.1</t>
  </si>
  <si>
    <t>MES3300-24F 	Ethernet-коммутатор  MES3300-24F, 1 порт 10/100/1000BASE-T (OOB), 20 портов 1000BASE-X/100BASE-FX  (SFP), 4 комбинированных порта 10/100/1000BASE-T/1000BASE-X/100BASE-FX, 4  порта 10GBASE-R (SFP+)/1000BASE-X (SFP), L3, 2 слота для модулей питания, 1 год гарантии</t>
  </si>
  <si>
    <t>ТЦ_101_63_6317084770_21.04.2026_01_1.2</t>
  </si>
  <si>
    <t>ООО "Джи-Эс-Ти"</t>
  </si>
  <si>
    <t>631601001</t>
  </si>
  <si>
    <t>6317084770</t>
  </si>
  <si>
    <t>https://gst-it.ru</t>
  </si>
  <si>
    <t>г. Самара</t>
  </si>
  <si>
    <t>ТЦ_101_63_6317084770_21.04.2026_01_1.3</t>
  </si>
  <si>
    <t>ООО "МСК ГРУПП"</t>
  </si>
  <si>
    <t>ТЦ_101_77_7729376075_20.04.2026_01_2.1</t>
  </si>
  <si>
    <t>PM165-220/12 	Модуль питания PM165-220/12, 220V AC, 165W</t>
  </si>
  <si>
    <t>ТЦ_101_63_6317084770_21.04.2026_01_2.2</t>
  </si>
  <si>
    <t>ТЦ_101_63_6317084770_21.04.2026_01_2.3</t>
  </si>
  <si>
    <t>ТЦ_101_77_7729376075_20.04.2026_01_3.1</t>
  </si>
  <si>
    <t>ТЦ_101_63_6317084770_21.04.2026_01_3.2</t>
  </si>
  <si>
    <t>ТЦ_101_63_6317084770_21.04.2026_01_3.3</t>
  </si>
  <si>
    <t>ТЦ_101_77_7729376075_20.04.2026_01_4.1</t>
  </si>
  <si>
    <t>Шнур медный SFP+ Direct attach cable, 10G, 5m, FH-DP1T24SS05</t>
  </si>
  <si>
    <t>ТЦ_101_63_6317084770_21.04.2026_01_4.2</t>
  </si>
  <si>
    <t>ТЦ_101_63_6317084770_21.04.2026_01_4.3</t>
  </si>
  <si>
    <t>ТЦ_101_77_7729376075_20.04.2026_01_5.1</t>
  </si>
  <si>
    <t>EW-MES3300-24F-3Y 	Продление гарантийного обслуживания, MES3300-24F, до 3 лет</t>
  </si>
  <si>
    <t>ТЦ_101_63_6317084770_21.04.2026_01_5.2</t>
  </si>
  <si>
    <t>ТЦ_101_63_6317084770_21.04.2026_01_5.3</t>
  </si>
  <si>
    <t>ТЦ_101_77_7729376075_20.04.2026_01_6.1</t>
  </si>
  <si>
    <t>FH-ST2 	SFP трансивер для 10/100/1000 BASE-T</t>
  </si>
  <si>
    <t>ТЦ_101_63_6317084770_21.04.2026_01_6.2</t>
  </si>
  <si>
    <t>ТЦ_101_63_6317084770_21.04.2026_01_6.3</t>
  </si>
  <si>
    <t>ТЦ_101_77_7729376075_20.04.2026_01_7.1</t>
  </si>
  <si>
    <t>Sobol-4 M.2 A7-SP1Y 	Программно-аппаратный комплекс "Соболь". Версия 4, M.2, A7, сертификаты ФСБ+ФСТЭК России</t>
  </si>
  <si>
    <t>ТЦ_101_63_6317084770_21.04.2026_01_7.3</t>
  </si>
  <si>
    <t>ТЦ_101_63_6317084770_21.04.2026_01_7.2</t>
  </si>
  <si>
    <t>ТЦ_101_77_7729376075_20.04.2026_01_8.1</t>
  </si>
  <si>
    <t>Sobol-4 M.2 A7-SUP-ST 	Ключ активации сервиса прямой технической поддержки уровня "Стандартный"  для ПАК "Соболь", Sobol-4 M.2 A7-SP1Y</t>
  </si>
  <si>
    <t>ТЦ_101_63_6317084770_21.04.2026_01_8.2</t>
  </si>
  <si>
    <t>ТЦ_101_63_6317084770_21.04.2026_01_8.3</t>
  </si>
  <si>
    <t>ТЦ_101_77_7729376075_20.04.2026_01_9.1</t>
  </si>
  <si>
    <t>Kaspersky Industrial CyberSecurity for Networks Standard Server Russian Edition. 5000+ Server  Base License - Лицензия KL4935RAYZS</t>
  </si>
  <si>
    <t>ТЦ_101_63_6317084770_21.04.2026_01_9.2</t>
  </si>
  <si>
    <t>ТЦ_101_63_6317084770_21.04.2026_01_9.3</t>
  </si>
  <si>
    <t>ТЦ_101_77_7729376075_20.04.2026_01_10.1</t>
  </si>
  <si>
    <t>Kaspersky Industrial CyberSecurity for Networks Standard Server, Updates and Support, Enterprise Russian Edition. 5000+ Server 3 year Base Premium Plus License - Лицензия KL4939RAYT5</t>
  </si>
  <si>
    <t>ТЦ_101_63_6317084770_21.04.2026_01_10.2</t>
  </si>
  <si>
    <t>ТЦ_101_63_6317084770_21.04.2026_01_10.3</t>
  </si>
  <si>
    <t>ТЦ_101_77_7729376075_20.04.2026_01_11.1</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</si>
  <si>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или 1 виртуальный сервер, на срок действия исключительного права, с включенными обновлениями Тип 2 на 36 мес. OS2101X8618DSKSKTSV01-PO36</t>
  </si>
  <si>
    <t>ТЦ_101_63_6317084770_21.04.2026_01_11.2</t>
  </si>
  <si>
    <t>ТЦ_101_63_6317084770_21.04.2026_01_11.3</t>
  </si>
  <si>
    <t>ТЦ_101_77_7729376075_20.04.2026_01_12.1</t>
  </si>
  <si>
    <t>"СЕРВЕР ГРАВИТОН С2041И -2xS4214R-4x16GD4-1x8IRAID2-2x960GBDWPD1-2x4TB7,2R3T-1xPRMRC-2x450W-3YST в составе:
Корпус 1U 4LFF- 1 шт.; 
мат. плата Тундра 2*LGA3647, 16*DIMM, EATX, RedFish
Процессор Intel Xeon Silver 4214R 12 Cores, 24 Threads, 2.4/3.5GHz, 16.5M, DDR4-2400, 100W- 2 шт.;
Блок питания 2x 450W для корпуса 1U- 1 шт.;
Радиатор 1U пассивный для процессоров до 165W
Оперативная память 16Gb 3200MHz DDR4 3200MHz DIMM Registred ECC- 4 шт.;
Накопитель 3.5"" 4TB Enterprise HDD, SATA 6Gb/s, 7200rpm- 2 шт.;
Накопитель 2.5"" 960GB, Enterprise SSD, SATA 6Gb/s, 1DWPD (5Y) (Samsung) - 2 шт.;
RAID-контроллер SAS/SATA 12G, 8 внутр. портов (2*SFF8643), кэш 2GB- 1 шт.;
Батарея защиты кэш-памяти (2GB версия) - 1 шт.;
Премиальные безвинтовые рельсы с поддержкой CMA- 1 шт.;
Кабель питания 1.8м, C13-C14- 2 шт.;
Кабелеукладчик CMA- 1 шт.;
Райзер ЕЦРТ.469535.16 GRCX16X8- 1 шт.;
КМЧ 1U Тундра- 1 шт.;
КМЧ 1U для Модуля Мониторинга- 1 шт.;
Дополнительный вентилятор 1U 4056- 2 шт.;
Датчик пыли (GP2Y1014AU0F) - 1 шт.;
ПО мониторинга Graviton DCi manager- 1 шт.;
Буклет DCI менеджер- 1 шт.;
Модуль мониторинга MDL-MLDR-PPR01 ЕЦРТ.468265.001- 1 шт.;
кабель для подключения МодМон с МП Тундра/Тайга угловой (правый) 900мм- 1 шт.;
Кабель датчика пыли ЕЦРТ.685621.048- 1 шт.;
Паспорт на сервер Гравитон ТСЦМ.466535.005ПС_V01 59ммх40мм- 1 шт.;
Крепление BBU для сервера Гравитон (EATX) - 1 шт.;
Руководство по эксплуатации на серверы Гравитон- 1 шт.;
Комплект упаковки для корпусов 1U EATXс (короб и вставка) - 1 шт.;
ACD-SFF8643-SATASB-08M INT SFF8643-to-4*SATA+SB ( HDmSAS -to- 4*SATA+SideBand internal cable) 75cm (аналог арт.50984, LSI00410, LSI00409, 2279800-R) (6705050-75) (C43SATA) - 1 шт.;
Гарантия и поддержка уровня STANDARD (обслуживание в СЦ) 3 года Р- 1 шт.</t>
  </si>
  <si>
    <t>ТЦ_101_63_6317084770_21.04.2026_01_12.2</t>
  </si>
  <si>
    <t>"СЕРВЕР ГРАВИТОН С2041И -2xS4214R-4x16GD4-1x8IRAID2-2x960GBDWPD1-2x4TB7,2R3T-1xPRMRC-2x450W-3YST в составе:
Корпус 1U 4LFF- 1 шт.; 
мат. плата Тундра 2*LGA3647, 16*DIMM, EATX, RedFish
Процессор Intel Xeon Silver 4214R 12 Cores, 24 Threads, 2.4/3.5GHz, 16.5M, DDR4-2400, 100W- 2 шт.;
Блок питания 2x 450W для корпуса 1U- 1 шт.;
Радиатор 1U пассивный для процессоров до 165W
Оперативная память 16Gb 3200MHz DDR4 3200MHz DIMM Registred ECC- 4 шт.;
Накопитель 3.5"" 4TB Enterprise HDD, SATA 6Gb/s, 7200rpm- 2 шт.;
Накопитель 2.5"" 960GB, Enterprise SSD, SATA 6Gb/s, 1DWPD (5Y) (Samsung) - 2 шт.;
RAID-контроллер SAS/SATA 12G, 8 внутр. портов (2*SFF8643), кэш 2GB- 1 шт.;
Батарея защиты кэш-памяти (2GB версия) - 1 шт.;
Премиальные безвинтовые рельсы с поддержкой CMA- 1 шт.;
Кабель питания 1.8м, C13-C14- 2 шт.;
Кабелеукладчик CMA- 1 шт.;
Райзер ЕЦРТ.469535.16 GRCX16X8- 1 шт.;
КМЧ 1U Тундра- 1 шт.;
КМЧ 1U для Модуля Мониторинга- 1 шт.;
Дополнительный вентилятор 1U 4056- 2 шт.;
Датчик пыли (GP2Y1014AU0F) - 1 шт.;
ПО мониторинга Graviton DCi manager- 1 шт.;
Буклет DCI менеджер- 1 шт.;
Модуль мониторинга MDL-MLDR-PPR01 ЕЦРТ.468265.001- 1 шт.;
кабель для подключения МодМон с МП Тундра/Тайга угловой (правый) 900мм- 1 шт.;
Кабель датчика пыли ЕЦРТ.685621.048- 1 шт.;
Паспорт на сервер Гравитон ТСЦМ.466535.005ПС_V01 59ммх40мм- 1 шт.;
Крепление BBU для сервера Гравитон (EATX) - 1 шт.;
Руководство по эксплуатации на серверы Гравитон- 1 шт.;
Комплект упаковки для корпусов 1U EATXс (короб и вставка) - 1 шт.;
ACD-SFF8643-SATASB-08M INT SFF8643-to-4*SATA+SB ( HDmSAS -to- 4*SATA+SideBand internal cable) 75cm (аналог арт.50984, LSI00410, LSI00409, 2279800-R) (6705050-75) (C43SATA) - 1 шт.;
Гарантия и поддержка уровня STANDARD (обслуживание в СЦ) 3 года Р- 1 шт.
"</t>
  </si>
  <si>
    <t>ТЦ_101_63_6317084770_21.04.2026_01_12.3</t>
  </si>
  <si>
    <t>ТЦ_101_77_7729376075_20.04.2026_01_13.1</t>
  </si>
  <si>
    <t>"СЕРВЕР ГРАВИТОН С2041И -1xS4210R-1x16GD4-1x8IRAID2-2x2TB7,2R3T-1xSTR-2x450W-3YST в составе:
Корпус 1U 4LFF – 1шт.;
мат. плата Тундра 2*LGA3647, 16*DIMM, EATX, RedFish– 1шт.;
Процессор Intel Xeon Silver 4210R 10 Cores, 20 Threads, 2.4/3.2GHz, 13.75M, DDR4-2400, 100W– 1шт.;
Блок питания 2x 450W для корпуса 1U– 1шт.;
Радиатор 1U пассивный для процессоров до 165W– 1шт.;
Оперативная память 16Gb 3200MHz DDR4 3200MHz DIMM Registred ECC– 1шт.;
Накопитель 3.5"" 2TB Enterprise HDD, SATA 6Gb/s, 7200rpm– 2 шт.;
RAID-контроллер SAS/SATA 12G, 8 внутр. портов (2*SFF8643), кэш 2GB– 1шт.;
Батарея защиты кэш-памяти (2GB версия) – 1шт.;
Стандартные винтовые рельсы– 1шт.;
Кабель питания 1.8м, C13-C14– 2 шт.;
Гофрокороб 1U Гравитон– 1шт.;
Райзер ЕЦРТ.469535.16 GRCX16X8– 1шт.;
КМЧ 1U Тундра– 1шт.;
КМЧ 1U для Модуля Мониторинга– 1шт.;
Дополнительный вентилятор 1U 4056– 2 шт.;
Датчик пыли (GP2Y1014AU0F) – 1шт.;
ПО мониторинга Graviton DCi manager– 1шт.; – 1шт.;
Буклет DCI менеджер– 1шт.;
Модуль мониторинга MDL-MLDR-PPR01 ЕЦРТ.468265.001– 1шт.;
кабель для подключения МодМон с МП Тундра/Тайга угловой (правый) 900мм– 1шт.;
Кабель датчика пыли ЕЦРТ.685621.048– 1шт.;
Паспорт на сервер Гравитон ТСЦМ.466535.005ПС_V01 59ммх40мм– 1шт.;
Крепление BBU для сервера Гравитон (EATX) – 1шт.;
Руководство по эксплуатации на серверы Гравитон– 1шт.;
ACD-SFF8643-SATASB-08M INT SFF8643-to-4*SATA+SB ( HDmSAS -to- 4*SATA+SideBand internal cable) 75cm (аналог арт.50984, LSI00410, LSI00409, 2279800-R) (6705050-75) (C43SATA) – 1шт.;
Гарантия и поддержка уровня STANDARD (обслуживание в СЦ) 3 года Р– 1шт."</t>
  </si>
  <si>
    <t>ТЦ_101_63_6317084770_21.04.2026_01_13.2</t>
  </si>
  <si>
    <t>ТЦ_101_63_6317084770_21.04.2026_01_13.3</t>
  </si>
  <si>
    <t>ТЦ_101_77_7729376075_20.04.2026_01_14.1</t>
  </si>
  <si>
    <t>OS2101X8618DSKSKTSV01-PO36 	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или 1 виртуальный сервер, на срок действия исключительного права, с включенными обновлениями Тип 2 на 36 мес.</t>
  </si>
  <si>
    <t>ТЦ_101_63_6317084770_21.04.2026_01_14.2</t>
  </si>
  <si>
    <t>ТЦ_101_63_6317084770_21.04.2026_01_14.3</t>
  </si>
  <si>
    <t>ТЦ_101_77_7729376075_20.04.2026_01_15.1</t>
  </si>
  <si>
    <t>"СЕРВЕР ГРАВИТОН С2041И -1xS4210R-1x16GD4-1x8IRAID2-2x2TB7,2R3T-1xSTR-2x450W-3YST в составе:
Корпус 1U 4LFF – 1шт.;
мат. плата Тундра 2*LGA3647, 16*DIMM, EATX, RedFish– 1шт.;
Процессор Intel Xeon Silver 4210R 10 Cores, 20 Threads, 2.4/3.2GHz, 13.75M, DDR4-2400, 100W– 1шт.;
Блок питания 2x 450W для корпуса 1U– 1шт.;
Радиатор 1U пассивный для процессоров до 165W– 1шт.;
Оперативная память 16Gb 3200MHz DDR4 3200MHz DIMM Registred ECC– 1шт.;
Накопитель 3.5"" 2TB Enterprise HDD, SATA 6Gb/s, 7200rpm– 2 шт.;
RAID-контроллер SAS/SATA 12G, 8 внутр. портов (2*SFF8643), кэш 2GB– 1шт.;
Батарея защиты кэш-памяти (2GB версия) – 1шт.;
Стандартные винтовые рельсы– 1шт.;
Кабель питания 1.8м, C13-C14– 2 шт.;
Гофрокороб 1U Гравитон– 1шт.;
Райзер ЕЦРТ.469535.16 GRCX16X8– 1шт.;
КМЧ 1U Тундра– 1шт.;
КМЧ 1U для Модуля Мониторинга– 1шт.;
Дополнительный вентилятор 1U 4056– 2 шт.;
Датчик пыли (GP2Y1014AU0F) – 1шт.;
ПО мониторинга Graviton DCi manager– 1шт.; – 1шт.;
Буклет DCI менеджер– 1шт.;
Модуль мониторинга MDL-MLDR-PPR01 ЕЦРТ.468265.001– 1шт.;
кабель для подключения МодМон с МП Тундра/Тайга угловой (правый) 900мм– 1шт.;
Кабель датчика пыли ЕЦРТ.685621.048– 1шт.;
Паспорт на сервер Гравитон ТСЦМ.466535.005ПС_V01 59ммх40мм– 1шт.;
Крепление BBU для сервера Гравитон (EATX) – 1шт.;
Руководство по эксплуатации на серверы Гравитон– 1шт.;
ACD-SFF8643-SATASB-08M INT SFF8643-to-4*SATA+SB ( HDmSAS -to- 4*SATA+SideBand internal cable) 75cm (аналог арт.50984, LSI00410, LSI00409, 2279800-R) (6705050-75) (C43SATA) – 1шт.;
Гарантия и поддержка уровня STANDARD (обслуживание в СЦ) 3 года Р– 1шт.;"</t>
  </si>
  <si>
    <t>ТЦ_101_63_6317084770_21.04.2026_01_15.2</t>
  </si>
  <si>
    <t>1,2%</t>
  </si>
  <si>
    <t>ТЦ_101_63_6317084770_21.04.2026_01_15.3</t>
  </si>
  <si>
    <t>ТЦ_101_77_7729376075_20.04.2026_01_16.1</t>
  </si>
  <si>
    <t>ТЦ_101_63_6317084770_21.04.2026_01_16.2</t>
  </si>
  <si>
    <t>ТЦ_101_63_6317084770_21.04.2026_01_16.3</t>
  </si>
  <si>
    <t>ТЦ_101_77_7729376075_20.04.2026_01_17.1</t>
  </si>
  <si>
    <t>KL4941RAYT5 	Kaspersky Industrial CyberSecurity for Nodes, Workstation, Enterprise Russian Edition. 5000+ Node 3 year Base Premium Plus License - Лицензия</t>
  </si>
  <si>
    <t>ТЦ_101_63_6317084770_21.04.2026_01_17.2</t>
  </si>
  <si>
    <t>ТЦ_101_63_6317084770_21.04.2026_01_17.3</t>
  </si>
  <si>
    <t>ТЦ_101_77_7729376075_20.04.2026_01_18.1</t>
  </si>
  <si>
    <t>KL4943RAYTS 	Kaspersky Industrial CyberSecurity for Nodes, Server, Enterprise Russian Edition. 5000+ Node 3 year Base Premium Plus License - Лицензия</t>
  </si>
  <si>
    <t>ТЦ_101_63_6317084770_21.04.2026_01_18.2</t>
  </si>
  <si>
    <t>ТЦ_101_63_6317084770_21.04.2026_01_18.3</t>
  </si>
  <si>
    <t>ТЦ_101_77_7729376075_20.04.2026_01_19.1</t>
  </si>
  <si>
    <t>Брокер сетевых пакетов DS Integrity-40G EVO, с двумя сменными блоками питания AC 220В (DSI-40EVO-B00)	DSI-EVO40-B00</t>
  </si>
  <si>
    <t>ТЦ_101_63_6317084770_21.04.2026_01_19.2</t>
  </si>
  <si>
    <t>ТЦ_101_63_6317084770_21.04.2026_01_19.3</t>
  </si>
  <si>
    <t>ТЦ_101_77_7729376075_20.04.2026_01_20.1</t>
  </si>
  <si>
    <t>Неисключительная лицензия на функцию удаления дублирующихся пакетов. ВПО брокера сетевых пакетов DS Integrity (DSI-EVO-L-DD)	DSI-EVO-L-DD</t>
  </si>
  <si>
    <t>ТЦ_101_63_6317084770_21.04.2026_01_20.2</t>
  </si>
  <si>
    <t>ТЦ_101_63_6317084770_21.04.2026_01_20.3</t>
  </si>
  <si>
    <t>ТЦ_101_77_7729376075_20.04.2026_01_21.1</t>
  </si>
  <si>
    <t>Неисключительная лицензия на функцию sFlow. ВПО брокера сетевых пакетов DS Integrity (DSI-EVO-L-FLOW)	DSI-EVO-L-FLOW</t>
  </si>
  <si>
    <t>ТЦ_101_63_6317084770_21.04.2026_01_21.2</t>
  </si>
  <si>
    <t>ТЦ_101_77_9729053374_21.04.2026_01_21.3</t>
  </si>
  <si>
    <t>ТЦ_101_77_7729376075_20.04.2026_01_22.1</t>
  </si>
  <si>
    <t>Модуль SFP RJ-45 10/100/1000 Мбит/с (DS-SFP-Copper-10-1000)	DS-SFP-Copper-10-1000</t>
  </si>
  <si>
    <t>ТЦ_101_63_6317084770_21.04.2026_01_22.2</t>
  </si>
  <si>
    <t>ТЦ_101_63_6317084770_21.04.2026_01_22.3</t>
  </si>
  <si>
    <t>ТЦ_101_77_7729376075_20.04.2026_01_23.1</t>
  </si>
  <si>
    <t>Оптический модуль SFP 1G 1310nm SM LC (10 км) (DS-SFP-LX-1,25-13-10D)	DS-SFP-LX-1,25-13-10D</t>
  </si>
  <si>
    <t>ТЦ_101_63_6317084770_21.04.2026_01_23.2</t>
  </si>
  <si>
    <t>ТЦ_101_63_6317084770_21.04.2026_01_23.3</t>
  </si>
  <si>
    <t>ТЦ_101_77_7729376075_20.04.2026_01_24.1</t>
  </si>
  <si>
    <t>Сертификат на стандартную техническую поддержку с расширенной заменой оборудования в режиме 8x5 на 1 год (DSI-EVO-S-B01)	DSI-EVO-S-B01</t>
  </si>
  <si>
    <t>ТЦ_101_63_6317084770_21.04.2026_01_24.2</t>
  </si>
  <si>
    <t>ТЦ_101_63_6317084770_21.04.2026_01_24.3</t>
  </si>
  <si>
    <t>ТЦ_101_77_7729376075_20.04.2026_01_25.1</t>
  </si>
  <si>
    <t>Диод АК InfoDiode RACK single, 1RU (1Gbps, 1000Base-T, RJ45) (AMTID-HW-BKT)	AMTID-HW-BKT</t>
  </si>
  <si>
    <t>ТЦ_101_63_6317084770_21.04.2026_01_25.2</t>
  </si>
  <si>
    <t>ТЦ_101_63_6317084770_21.04.2026_01_25.3</t>
  </si>
  <si>
    <t>ТЦ_101_77_7729376075_20.04.2026_01_26.1</t>
  </si>
  <si>
    <t>ТЦ_101_63_6317084770_21.04.2026_01_26.2</t>
  </si>
  <si>
    <t>ТЦ_101_63_6317084770_21.04.2026_01_26.3</t>
  </si>
  <si>
    <t>ТЦ_101_77_7729376075_20.04.2026_01_27.1</t>
  </si>
  <si>
    <t>ТЦ_101_63_6317084770_21.04.2026_01_27.2</t>
  </si>
  <si>
    <t>ТЦ_101_63_6317084770_21.04.2026_01_27.3</t>
  </si>
  <si>
    <t>ТЦ_101_77_7729376075_20.04.2026_01_28.1</t>
  </si>
  <si>
    <t>ТЦ_101_63_6317084770_21.04.2026_01_28.2</t>
  </si>
  <si>
    <t>ТЦ_101_63_6317084770_21.04.2026_01_28.3</t>
  </si>
  <si>
    <t>ТЦ_101_77_7729376075_20.04.2026_01_29.1</t>
  </si>
  <si>
    <t>ТЦ_101_63_6317084770_21.04.2026_01_29.2</t>
  </si>
  <si>
    <t>ТЦ_101_63_6317084770_21.04.2026_01_29.3</t>
  </si>
  <si>
    <t>ТЦ_101_77_7729376075_20.04.2026_01_30.1</t>
  </si>
  <si>
    <t>ТЦ_101_63_6317084770_21.04.2026_01_30.2</t>
  </si>
  <si>
    <t>ТЦ_101_63_6317084770_21.04.2026_01_30.3</t>
  </si>
  <si>
    <t>ТЦ_101_77_7729376075_20.04.2026_01_31.1</t>
  </si>
  <si>
    <t>ТЦ_101_63_6317084770_21.04.2026_01_31.2</t>
  </si>
  <si>
    <t>ТЦ_101_63_6317084770_21.04.2026_01_31.3</t>
  </si>
  <si>
    <t>ТЦ_101_77_7729376075_20.04.2026_01_32.1</t>
  </si>
  <si>
    <t>ТЦ_101_63_6317084770_21.04.2026_01_32.2</t>
  </si>
  <si>
    <t>ТЦ_101_63_6317084770_21.04.2026_01_32.3</t>
  </si>
  <si>
    <t>ТЦ_101_77_7729376075_20.04.2026_01_33.1</t>
  </si>
  <si>
    <t>ТЦ_101_63_6317084770_21.04.2026_01_33.2</t>
  </si>
  <si>
    <t>ТЦ_101_63_6317084770_21.04.2026_01_33.3</t>
  </si>
  <si>
    <t>ТЦ_101_77_7729376075_20.04.2026_01_34.1</t>
  </si>
  <si>
    <t>ТЦ_101_63_6317084770_21.04.2026_01_34.2</t>
  </si>
  <si>
    <t>ТЦ_101_63_6317084770_21.04.2026_01_34.3</t>
  </si>
  <si>
    <t>ТЦ_101_77_7729376075_20.04.2026_01_35.1</t>
  </si>
  <si>
    <t>ТЦ_101_63_6317084770_21.04.2026_01_35.2</t>
  </si>
  <si>
    <t>ТЦ_101_63_6317084770_21.04.2026_01_35.3</t>
  </si>
  <si>
    <t>Конструктив шкафа ПОБИ и материалы</t>
  </si>
  <si>
    <t>ТЦ_61.3.05.00_63_6317084770_21.04.2026_01_36.2</t>
  </si>
  <si>
    <t>ТЦ_61.3.05.00_63_6317084770_21.04.2026_01_36.3</t>
  </si>
  <si>
    <t>ТЦ_61.3.05.00_63_6317084770_21.04.2026_01_37.2</t>
  </si>
  <si>
    <t>ТЦ_61.3.05.00_63_6317084770_21.04.2026_01_37.3</t>
  </si>
  <si>
    <t>ТЦ_61.3.05.00_63_6317084770_21.04.2026_01_38.2</t>
  </si>
  <si>
    <t>ТЦ_61.3.05.00_63_6317084770_21.04.2026_01_38.3</t>
  </si>
  <si>
    <t>ТЦ_61.3.05.00_63_6317084770_21.04.2026_01_39.2</t>
  </si>
  <si>
    <t>ТЦ_61.3.05.00_63_6317084770_21.04.2026_01_39.3</t>
  </si>
  <si>
    <t>ТЦ_61.3.05.00_63_6317084770_21.04.2026_01_40.2</t>
  </si>
  <si>
    <t>ТЦ_61.3.05.00_63_6317084770_21.04.2026_01_40.3</t>
  </si>
  <si>
    <t>ТЦ_61.3.05.00_63_6317084770_21.04.2026_01_41.2</t>
  </si>
  <si>
    <t>ТЦ_61.3.05.00_63_6317084770_21.04.2026_01_41.3</t>
  </si>
  <si>
    <t>ТЦ_61.3.05.03_63_6317084770_21.04.2026_01_42.2</t>
  </si>
  <si>
    <t>ТЦ_61.3.05.03_63_6317084770_21.04.2026_01_42.3</t>
  </si>
  <si>
    <t>ТЦ_61.3.05.00_63_6317084770_21.04.2026_01_43.2</t>
  </si>
  <si>
    <t>ТЦ_61.3.05.00_63_6317084770_21.04.2026_01_43.3</t>
  </si>
  <si>
    <t>ТЦ_61.3.05.00_63_6317084770_21.04.2026_01_44.2</t>
  </si>
  <si>
    <t>ТЦ_61.3.05.00_63_6317084770_21.04.2026_01_44.3</t>
  </si>
  <si>
    <t>ТЦ_01.7.02.00_63_6317084770_21.04.2026_01_45.2</t>
  </si>
  <si>
    <t>ТЦ_01.7.02.00_63_6317084770_21.04.2026_01_45.3</t>
  </si>
  <si>
    <t>ТЦ_01.7.06.00_63_6317084770_21.04.2026_01_46.2</t>
  </si>
  <si>
    <t>ТЦ_01.7.06.00_63_6317084770_21.04.2026_01_46.3</t>
  </si>
  <si>
    <t>ТЦ_01.7.06.00_63_6317084770_21.04.2026_01_47.2</t>
  </si>
  <si>
    <t>ТЦ_01.7.06.00_63_6317084770_21.04.2026_01_47.3</t>
  </si>
  <si>
    <t>ТЦ_01.7.06.05_63_6317084770_21.04.2026_01_48.2</t>
  </si>
  <si>
    <t>ТЦ_01.7.06.05_63_6317084770_21.04.2026_01_48.3</t>
  </si>
  <si>
    <t>ТЦ_59.1.22.00_63_6317084770_21.04.2026_01_49.2</t>
  </si>
  <si>
    <t>ТЦ_59.1.22.00_63_6317084770_21.04.2026_01_49.3</t>
  </si>
  <si>
    <t>ТЦ_01.7.15.01_63_6317084770_21.04.2026_01_50.2</t>
  </si>
  <si>
    <t>ТЦ_01.7.15.01_63_6317084770_21.04.2026_01_50.3</t>
  </si>
  <si>
    <t>51.2</t>
  </si>
  <si>
    <t>ТЦ_01.7.06.00_63_6317084770_21.04.2026_01_51.2</t>
  </si>
  <si>
    <t>51.3</t>
  </si>
  <si>
    <t>ТЦ_01.7.06.00_63_6317084770_21.04.2026_01_51.3</t>
  </si>
  <si>
    <t>52.2</t>
  </si>
  <si>
    <t>ТЦ_01.7.06.00_63_6317084770_21.04.2026_01_52.2</t>
  </si>
  <si>
    <t>52.3</t>
  </si>
  <si>
    <t>ТЦ_01.7.06.00_63_6317084770_21.04.2026_01_52.3</t>
  </si>
  <si>
    <t>53.2</t>
  </si>
  <si>
    <t>ТЦ_22.1.02.00_63_6317084770_21.04.2026_01_53.2</t>
  </si>
  <si>
    <t>53.3</t>
  </si>
  <si>
    <t>ТЦ_22.1.02.00_63_6317084770_21.04.2026_01_53.3</t>
  </si>
  <si>
    <t>54.1</t>
  </si>
  <si>
    <t>54.2</t>
  </si>
  <si>
    <t>ТЦ_20.1.02.18_63_6317084770_21.04.2026_01_54.2</t>
  </si>
  <si>
    <t>54.3</t>
  </si>
  <si>
    <t>ТЦ_20.1.02.18_63_6317084770_21.04.2026_01_54.3</t>
  </si>
  <si>
    <t>55.2</t>
  </si>
  <si>
    <t>ТЦ_61.3.05.00_63_6317084770_21.04.2026_01_55.2</t>
  </si>
  <si>
    <t>55.3</t>
  </si>
  <si>
    <t>ТЦ_61.3.05.00_63_6317084770_21.04.2026_01_55.3</t>
  </si>
  <si>
    <t>56.2</t>
  </si>
  <si>
    <t>ТЦ_61.3.05.00_63_6317084770_21.04.2026_01_56.2</t>
  </si>
  <si>
    <t>56.3</t>
  </si>
  <si>
    <t>ТЦ_61.3.05.00_63_6317084770_21.04.2026_01_56.3</t>
  </si>
  <si>
    <t>57.2</t>
  </si>
  <si>
    <t>ТЦ_61.3.05.00_63_6317084770_21.04.2026_01_57.2</t>
  </si>
  <si>
    <t>57.3</t>
  </si>
  <si>
    <t>ТЦ_61.3.05.00_63_6317084770_21.04.2026_01_57.3</t>
  </si>
  <si>
    <t>58.2</t>
  </si>
  <si>
    <t>ТЦ_61.3.05.00_63_6317084770_21.04.2026_01_58.2</t>
  </si>
  <si>
    <t>58.3</t>
  </si>
  <si>
    <t>ТЦ_61.3.05.00_63_6317084770_21.04.2026_01_58.3</t>
  </si>
  <si>
    <t>59.2</t>
  </si>
  <si>
    <t>ТЦ_61.3.05.00_63_6317084770_21.04.2026_01_59.2</t>
  </si>
  <si>
    <t>59.3</t>
  </si>
  <si>
    <t>ТЦ_61.3.05.00_63_6317084770_21.04.2026_01_59.3</t>
  </si>
  <si>
    <t>60.2</t>
  </si>
  <si>
    <t>ТЦ_61.3.05.00_63_6317084770_21.04.2026_01_60.2</t>
  </si>
  <si>
    <t>60.3</t>
  </si>
  <si>
    <t>ТЦ_61.3.05.00_63_6317084770_21.04.2026_01_60.3</t>
  </si>
  <si>
    <t>61.2</t>
  </si>
  <si>
    <t>ТЦ_20.1.02.18_63_6317084770_21.04.2026_01_61.2</t>
  </si>
  <si>
    <t>61.3</t>
  </si>
  <si>
    <t>ТЦ_20.1.02.18_63_6317084770_21.04.2026_01_61.3</t>
  </si>
  <si>
    <t>Сводная таблица результатов конъюнктурного анализа 63331287.501490.053.СД.КА-02</t>
  </si>
  <si>
    <t>Раздел 1. Кабельная продукция ПОБИ</t>
  </si>
  <si>
    <t>ТЦ_27.32.13.21_77_9729053374_30.01.2026_02_1.2</t>
  </si>
  <si>
    <t>ТЦ_27.32.13.21_77_7723886182_29.01.2026_02_1.3</t>
  </si>
  <si>
    <t>ТЦ_27.32.13.00_77_9729053374_30.01.2026_02_2.2</t>
  </si>
  <si>
    <t>ТЦ_27.32.13.00_77_7723886182_29.01.2026_02_2.3</t>
  </si>
  <si>
    <t>ТЦ_21.1.01.01_77_7714844108_19.05.2026_02_3.2</t>
  </si>
  <si>
    <t>ООО "Гринхаб"</t>
  </si>
  <si>
    <t>213001001</t>
  </si>
  <si>
    <t>7714844108</t>
  </si>
  <si>
    <t>www.greenhub.ru</t>
  </si>
  <si>
    <t>ТЦ_21.1.01.01_77_7448164893_19.05.2026_02_3.3</t>
  </si>
  <si>
    <t>ООО "Нейронек"</t>
  </si>
  <si>
    <t>744801001</t>
  </si>
  <si>
    <t>7448164893</t>
  </si>
  <si>
    <t>www.neironek.ru</t>
  </si>
  <si>
    <t>ТЦ_21.1.01.01_77_7714844108_19.05.2026_02_4.2</t>
  </si>
  <si>
    <t>ТЦ_21.1.01.01_77_7448164893_19.05.2026_02_4.3</t>
  </si>
  <si>
    <t>ТЦ_21.1.01.01_77_7714844108_19.05.2026_02_5.2</t>
  </si>
  <si>
    <t>ТЦ_21.1.01.01_77_7448164893_19.05.2026_02_5.3</t>
  </si>
  <si>
    <t>ТЦ_21.1.01.01_77_7714844108_19.05.2026_02_10.2</t>
  </si>
  <si>
    <t>ТЦ_21.1.01.01_77_7448164893_19.05.2026_02_10.3</t>
  </si>
  <si>
    <t>Оборудование для выполнения работ для нужд филиала ПАО «РусГидро» - «Загорская ГАЭС»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</si>
</sst>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64" formatCode="_-* #,##0.00\ [$₽-419]_-;\-* #,##0.00\ [$₽-419]_-;_-* \-??\ [$₽-419]_-;_-@_-"/>
    <numFmt numFmtId="165" formatCode="#,##0_р_.;[Red]\-#,##0_р_."/>
    <numFmt numFmtId="166" formatCode="#,##0.00_р_.;[Red]\-#,##0.00_р_."/>
    <numFmt numFmtId="167" formatCode="#,##0.00_р_.;\-#,##0.00_р_."/>
    <numFmt numFmtId="168" formatCode="\$#,##0_);[Red]&quot;($&quot;#,##0\)"/>
    <numFmt numFmtId="169" formatCode="\$#,##0.00_);[Red]&quot;($&quot;#,##0.00\)"/>
    <numFmt numFmtId="170" formatCode="_(* #,##0_);_(* \(#,##0\);_(* \-_);_(@_)"/>
    <numFmt numFmtId="171" formatCode="_(* #,##0.00_);_(* \(#,##0.00\);_(* \-??_);_(@_)"/>
    <numFmt numFmtId="172" formatCode="_(\$* #,##0_);_(\$* \(#,##0\);_(\$* \-_);_(@_)"/>
    <numFmt numFmtId="173" formatCode="_(\$* #,##0.00_);_(\$* \(#,##0.00\);_(\$* \-??_);_(@_)"/>
    <numFmt numFmtId="174" formatCode="&quot;See Note  &quot;#"/>
    <numFmt numFmtId="175" formatCode="&quot;$ &quot;#,##0"/>
    <numFmt numFmtId="176" formatCode="#,##0.00&quot;   &quot;;\-#,##0.00&quot;   &quot;"/>
    <numFmt numFmtId="177" formatCode="_-* #,##0.00_р_._-;\-* #,##0.00_р_._-;_-* \-??_р_._-;_-@_-"/>
    <numFmt numFmtId="178" formatCode="\ #,##0.00&quot;    &quot;;\-#,##0.00&quot;    &quot;;&quot; -&quot;#&quot;    &quot;;\ @\ "/>
    <numFmt numFmtId="179" formatCode="\ #,##0.00&quot;    &quot;;\-#,##0.00&quot;    &quot;;&quot; -&quot;#&quot;    &quot;;@\ "/>
    <numFmt numFmtId="180" formatCode="_-* #,##0\$_-;\-* #,##0\$_-;_-* &quot;-$&quot;_-;_-@_-"/>
    <numFmt numFmtId="181" formatCode="_-* #,##0.00\$_-;\-* #,##0.00\$_-;_-* \-??\$_-;_-@_-"/>
    <numFmt numFmtId="182" formatCode="_-* #,##0_$_-;\-* #,##0_$_-;_-* \-_$_-;_-@_-"/>
    <numFmt numFmtId="183" formatCode="_-* #,##0.00_$_-;\-* #,##0.00_$_-;_-* \-??_$_-;_-@_-"/>
    <numFmt numFmtId="184" formatCode="_-* #,##0\ _F_-;\-* #,##0\ _F_-;_-* &quot;- &quot;_F_-;_-@_-"/>
    <numFmt numFmtId="185" formatCode="_-* #,##0.00\ _F_-;\-* #,##0.00\ _F_-;_-* \-??\ _F_-;_-@_-"/>
    <numFmt numFmtId="186" formatCode="_-* #,##0.00\ _₽_-;\-* #,##0.00\ _₽_-;_-* \-??\ _₽_-;_-@_-"/>
    <numFmt numFmtId="187" formatCode="_-* #,##0.00_-;\-* #,##0.00_-;_-* \-??_-;_-@_-"/>
    <numFmt numFmtId="188" formatCode="_-* #,##0.00&quot; ₽&quot;_-;\-* #,##0.00&quot; ₽&quot;_-;_-* \-??&quot; ₽&quot;_-;_-@_-"/>
    <numFmt numFmtId="189" formatCode="#,##0.00_р_."/>
    <numFmt numFmtId="190" formatCode="0.0"/>
    <numFmt numFmtId="191" formatCode="0.000"/>
    <numFmt numFmtId="192" formatCode="0.00000"/>
    <numFmt numFmtId="193" formatCode="0.000000"/>
    <numFmt numFmtId="194" formatCode="0.0000"/>
    <numFmt numFmtId="195" formatCode="0.0000000"/>
  </numFmts>
  <fonts count="117">
    <font>
      <sz val="10"/>
      <name val="Arial Cyr"/>
      <charset val="204"/>
    </font>
    <font>
      <sz val="11"/>
      <color rgb="FF000000"/>
      <name val="Calibri"/>
      <family val="2"/>
      <charset val="204"/>
    </font>
    <font>
      <sz val="11"/>
      <color rgb="FFFFFFFF"/>
      <name val="Calibri"/>
      <family val="2"/>
      <charset val="204"/>
    </font>
    <font>
      <sz val="8"/>
      <name val="Tahoma"/>
      <family val="2"/>
      <charset val="204"/>
    </font>
    <font>
      <sz val="9"/>
      <name val="NTModel31RUw"/>
      <charset val="204"/>
    </font>
    <font>
      <b/>
      <sz val="8"/>
      <name val="Tahoma"/>
      <family val="2"/>
      <charset val="204"/>
    </font>
    <font>
      <sz val="9"/>
      <name val="NTModel21RUw"/>
      <charset val="204"/>
    </font>
    <font>
      <sz val="10"/>
      <name val="Arial"/>
      <family val="2"/>
      <charset val="204"/>
    </font>
    <font>
      <sz val="11"/>
      <color rgb="FF800080"/>
      <name val="Calibri"/>
      <family val="2"/>
      <charset val="204"/>
    </font>
    <font>
      <b/>
      <sz val="11"/>
      <color rgb="FFFF9900"/>
      <name val="Calibri"/>
      <family val="2"/>
      <charset val="204"/>
    </font>
    <font>
      <b/>
      <sz val="11"/>
      <color rgb="FFFFFFFF"/>
      <name val="Calibri"/>
      <family val="2"/>
      <charset val="204"/>
    </font>
    <font>
      <b/>
      <sz val="10"/>
      <color rgb="FFFFFFFF"/>
      <name val="NTModel21RUw"/>
      <charset val="204"/>
    </font>
    <font>
      <sz val="8"/>
      <name val="NTAvantGarde"/>
      <charset val="1"/>
    </font>
    <font>
      <sz val="7"/>
      <name val="Courier New"/>
      <family val="1"/>
      <charset val="204"/>
    </font>
    <font>
      <sz val="10"/>
      <name val="NTModel21RUw"/>
      <charset val="204"/>
    </font>
    <font>
      <i/>
      <sz val="11"/>
      <color rgb="FF808080"/>
      <name val="Calibri"/>
      <family val="2"/>
      <charset val="204"/>
    </font>
    <font>
      <i/>
      <sz val="10"/>
      <name val="Times New Roman"/>
      <family val="1"/>
      <charset val="204"/>
    </font>
    <font>
      <b/>
      <sz val="8"/>
      <name val="Times New Roman"/>
      <family val="1"/>
      <charset val="204"/>
    </font>
    <font>
      <sz val="11"/>
      <color rgb="FF008000"/>
      <name val="Calibri"/>
      <family val="2"/>
      <charset val="204"/>
    </font>
    <font>
      <b/>
      <sz val="14"/>
      <name val="Arial"/>
      <family val="2"/>
      <charset val="204"/>
    </font>
    <font>
      <b/>
      <sz val="9"/>
      <name val="Baltica"/>
      <charset val="1"/>
    </font>
    <font>
      <b/>
      <sz val="13"/>
      <color rgb="FF003366"/>
      <name val="Calibri"/>
      <family val="2"/>
      <charset val="204"/>
    </font>
    <font>
      <b/>
      <sz val="11"/>
      <color rgb="FF003366"/>
      <name val="Calibri"/>
      <family val="2"/>
      <charset val="204"/>
    </font>
    <font>
      <sz val="9"/>
      <name val="NTHarmonicaInserat"/>
      <charset val="1"/>
    </font>
    <font>
      <b/>
      <sz val="10"/>
      <name val="Times New Roman"/>
      <family val="1"/>
      <charset val="204"/>
    </font>
    <font>
      <sz val="9.75"/>
      <name val="Arial"/>
      <family val="2"/>
      <charset val="204"/>
    </font>
    <font>
      <sz val="12"/>
      <name val="Arial"/>
      <family val="2"/>
      <charset val="204"/>
    </font>
    <font>
      <b/>
      <sz val="10"/>
      <name val="Arial"/>
      <family val="2"/>
      <charset val="204"/>
    </font>
    <font>
      <i/>
      <sz val="10"/>
      <name val="Arial"/>
      <family val="2"/>
      <charset val="204"/>
    </font>
    <font>
      <b/>
      <i/>
      <sz val="10"/>
      <name val="NTAvantGarde"/>
      <charset val="1"/>
    </font>
    <font>
      <b/>
      <sz val="9.75"/>
      <name val="Arial"/>
      <family val="2"/>
      <charset val="1"/>
    </font>
    <font>
      <sz val="10"/>
      <name val="Times New Roman"/>
      <family val="1"/>
      <charset val="204"/>
    </font>
    <font>
      <sz val="11"/>
      <color rgb="FF333399"/>
      <name val="Calibri"/>
      <family val="2"/>
      <charset val="204"/>
    </font>
    <font>
      <sz val="11"/>
      <color rgb="FFFF9900"/>
      <name val="Calibri"/>
      <family val="2"/>
      <charset val="204"/>
    </font>
    <font>
      <b/>
      <sz val="2"/>
      <name val="Baltica"/>
      <charset val="1"/>
    </font>
    <font>
      <sz val="11"/>
      <color rgb="FF993300"/>
      <name val="Calibri"/>
      <family val="2"/>
      <charset val="204"/>
    </font>
    <font>
      <sz val="8"/>
      <name val="NTHarmonica Light Narrow"/>
      <charset val="1"/>
    </font>
    <font>
      <i/>
      <sz val="7"/>
      <name val="NTAvantGarde"/>
      <charset val="1"/>
    </font>
    <font>
      <b/>
      <sz val="9"/>
      <name val="NTHarmonica Narrow"/>
      <charset val="1"/>
    </font>
    <font>
      <sz val="8"/>
      <name val="NTHelvetica"/>
      <charset val="1"/>
    </font>
    <font>
      <i/>
      <sz val="9"/>
      <name val="NTModel21RUw"/>
      <charset val="204"/>
    </font>
    <font>
      <i/>
      <sz val="8"/>
      <name val="NTModel31RUw"/>
      <charset val="204"/>
    </font>
    <font>
      <sz val="8"/>
      <name val="Arial"/>
      <family val="2"/>
      <charset val="204"/>
    </font>
    <font>
      <i/>
      <sz val="8"/>
      <name val="NTHarmonica Narrow"/>
      <charset val="1"/>
    </font>
    <font>
      <b/>
      <sz val="11"/>
      <color rgb="FF333333"/>
      <name val="Calibri"/>
      <family val="2"/>
      <charset val="204"/>
    </font>
    <font>
      <b/>
      <sz val="14"/>
      <name val="NTAvantGarde"/>
      <charset val="1"/>
    </font>
    <font>
      <sz val="8"/>
      <name val="Times New Roman"/>
      <family val="1"/>
      <charset val="204"/>
    </font>
    <font>
      <i/>
      <sz val="10"/>
      <name val="NTModel21RUw"/>
      <charset val="204"/>
    </font>
    <font>
      <b/>
      <sz val="14"/>
      <color rgb="FF000000"/>
      <name val="Arial"/>
      <family val="2"/>
      <charset val="204"/>
    </font>
    <font>
      <sz val="10"/>
      <color rgb="FF000000"/>
      <name val="Arial"/>
      <family val="2"/>
      <charset val="204"/>
    </font>
    <font>
      <sz val="7"/>
      <color rgb="FF808080"/>
      <name val="Arial"/>
      <family val="2"/>
      <charset val="204"/>
    </font>
    <font>
      <sz val="9"/>
      <color rgb="FF000000"/>
      <name val="Arial"/>
      <family val="2"/>
      <charset val="204"/>
    </font>
    <font>
      <i/>
      <sz val="9"/>
      <name val="NTHarmonicaInserat"/>
      <charset val="1"/>
    </font>
    <font>
      <b/>
      <i/>
      <sz val="10"/>
      <name val="NTModel21RUw"/>
      <charset val="204"/>
    </font>
    <font>
      <i/>
      <sz val="9"/>
      <name val="NTHarmonicaInserat"/>
      <charset val="204"/>
    </font>
    <font>
      <i/>
      <sz val="8"/>
      <name val="NTAvantGarde"/>
      <charset val="1"/>
    </font>
    <font>
      <b/>
      <sz val="4"/>
      <name val="NTAvantGarde"/>
      <charset val="1"/>
    </font>
    <font>
      <sz val="10"/>
      <color rgb="FF000000"/>
      <name val="MS Sans Serif"/>
      <family val="2"/>
      <charset val="204"/>
    </font>
    <font>
      <sz val="11"/>
      <name val="Calibri"/>
      <family val="2"/>
      <charset val="204"/>
    </font>
    <font>
      <sz val="10"/>
      <color rgb="FF000000"/>
      <name val="FreeSans"/>
      <charset val="204"/>
    </font>
    <font>
      <b/>
      <sz val="18"/>
      <color rgb="FF003366"/>
      <name val="Cambria"/>
      <family val="2"/>
      <charset val="204"/>
    </font>
    <font>
      <b/>
      <sz val="11"/>
      <color rgb="FF000000"/>
      <name val="Calibri"/>
      <family val="2"/>
      <charset val="204"/>
    </font>
    <font>
      <b/>
      <sz val="10"/>
      <name val="Times New Roman"/>
      <family val="1"/>
      <charset val="1"/>
    </font>
    <font>
      <sz val="3"/>
      <name val="Arial"/>
      <family val="2"/>
      <charset val="204"/>
    </font>
    <font>
      <sz val="11"/>
      <color rgb="FFFF0000"/>
      <name val="Calibri"/>
      <family val="2"/>
      <charset val="204"/>
    </font>
    <font>
      <b/>
      <sz val="15"/>
      <color rgb="FF003366"/>
      <name val="Calibri"/>
      <family val="2"/>
      <charset val="204"/>
    </font>
    <font>
      <sz val="10"/>
      <name val="Verdana"/>
      <family val="2"/>
      <charset val="204"/>
    </font>
    <font>
      <sz val="10"/>
      <name val="Arial Cyr"/>
      <charset val="1"/>
    </font>
    <font>
      <sz val="12"/>
      <name val="Times New Roman"/>
      <family val="1"/>
      <charset val="204"/>
    </font>
    <font>
      <sz val="11"/>
      <color rgb="FF000000"/>
      <name val="Calibri"/>
      <family val="2"/>
      <charset val="1"/>
    </font>
    <font>
      <sz val="11"/>
      <color rgb="FF000000"/>
      <name val="Arial"/>
      <family val="2"/>
      <charset val="204"/>
    </font>
    <font>
      <sz val="11"/>
      <color rgb="FF000000"/>
      <name val="Calibri"/>
      <charset val="204"/>
    </font>
    <font>
      <sz val="11"/>
      <color rgb="FF000000"/>
      <name val="Calibri"/>
      <charset val="1"/>
    </font>
    <font>
      <sz val="10"/>
      <name val="Arial"/>
      <family val="2"/>
      <charset val="1"/>
    </font>
    <font>
      <sz val="11"/>
      <color rgb="FF000000"/>
      <name val="Arial"/>
      <family val="2"/>
      <charset val="1"/>
    </font>
    <font>
      <sz val="10"/>
      <color rgb="FF000000"/>
      <name val="Arial Cyr"/>
      <charset val="1"/>
    </font>
    <font>
      <sz val="10"/>
      <color rgb="FF000000"/>
      <name val="Arial Cyr"/>
      <family val="2"/>
      <charset val="204"/>
    </font>
    <font>
      <sz val="10"/>
      <name val="Arial"/>
      <charset val="1"/>
    </font>
    <font>
      <sz val="10"/>
      <color rgb="FF006100"/>
      <name val="Arial Cyr"/>
      <family val="2"/>
      <charset val="204"/>
    </font>
    <font>
      <sz val="11"/>
      <name val="Arial"/>
      <family val="2"/>
      <charset val="1"/>
    </font>
    <font>
      <sz val="12"/>
      <name val="Calibri"/>
      <family val="2"/>
      <charset val="1"/>
    </font>
    <font>
      <sz val="11"/>
      <name val="Calibri"/>
      <family val="2"/>
      <charset val="1"/>
    </font>
    <font>
      <b/>
      <i/>
      <u/>
      <sz val="10"/>
      <name val="Times New Roman"/>
      <family val="1"/>
      <charset val="204"/>
    </font>
    <font>
      <sz val="10"/>
      <color rgb="FF000000"/>
      <name val="Times New Roman"/>
      <family val="1"/>
      <charset val="204"/>
    </font>
    <font>
      <b/>
      <sz val="10"/>
      <color rgb="FF000000"/>
      <name val="Times New Roman"/>
      <family val="1"/>
      <charset val="204"/>
    </font>
    <font>
      <sz val="10"/>
      <name val="Times New Roman"/>
      <family val="1"/>
      <charset val="1"/>
    </font>
    <font>
      <b/>
      <sz val="11"/>
      <name val="Times New Roman"/>
      <family val="1"/>
      <charset val="204"/>
    </font>
    <font>
      <sz val="10"/>
      <name val="Times New Roman"/>
      <family val="1"/>
    </font>
    <font>
      <sz val="10"/>
      <color rgb="FF000000"/>
      <name val="Calibri"/>
      <family val="2"/>
      <charset val="204"/>
    </font>
    <font>
      <sz val="10"/>
      <name val="Courier New"/>
      <family val="3"/>
      <charset val="204"/>
    </font>
    <font>
      <b/>
      <sz val="10"/>
      <color rgb="FFFF0000"/>
      <name val="Times New Roman"/>
      <family val="1"/>
      <charset val="204"/>
    </font>
    <font>
      <sz val="10"/>
      <color rgb="FFFF0000"/>
      <name val="Times New Roman"/>
      <family val="1"/>
      <charset val="204"/>
    </font>
    <font>
      <b/>
      <sz val="10"/>
      <name val="Courier New"/>
      <family val="3"/>
      <charset val="204"/>
    </font>
    <font>
      <sz val="10"/>
      <color rgb="FFFF0000"/>
      <name val="Courier New"/>
      <family val="3"/>
      <charset val="204"/>
    </font>
    <font>
      <sz val="8"/>
      <color rgb="FF000000"/>
      <name val="Arial"/>
      <charset val="204"/>
    </font>
    <font>
      <sz val="8"/>
      <name val="Arial"/>
      <charset val="204"/>
    </font>
    <font>
      <i/>
      <sz val="8"/>
      <name val="Arial"/>
      <charset val="204"/>
    </font>
    <font>
      <b/>
      <sz val="14"/>
      <name val="Arial"/>
      <charset val="204"/>
    </font>
    <font>
      <b/>
      <sz val="8"/>
      <name val="Arial"/>
      <charset val="204"/>
    </font>
    <font>
      <b/>
      <sz val="8"/>
      <color rgb="FF000000"/>
      <name val="Arial"/>
      <charset val="204"/>
    </font>
    <font>
      <i/>
      <sz val="8"/>
      <color rgb="FF7F7F7F"/>
      <name val="Arial"/>
      <charset val="204"/>
    </font>
    <font>
      <sz val="8"/>
      <color rgb="FFFFFFFF"/>
      <name val="Arial"/>
      <charset val="204"/>
    </font>
    <font>
      <i/>
      <sz val="8"/>
      <color rgb="FFFFFFFF"/>
      <name val="Arial"/>
      <charset val="204"/>
    </font>
    <font>
      <b/>
      <sz val="8"/>
      <color rgb="FFFFFFFF"/>
      <name val="Arial"/>
      <charset val="204"/>
    </font>
    <font>
      <sz val="11"/>
      <color rgb="FF000000"/>
      <name val="Arial"/>
      <charset val="204"/>
    </font>
    <font>
      <sz val="10"/>
      <color rgb="FF000000"/>
      <name val="Arial"/>
      <charset val="204"/>
    </font>
    <font>
      <sz val="9"/>
      <color rgb="FF000000"/>
      <name val="Arial"/>
      <charset val="204"/>
    </font>
    <font>
      <b/>
      <sz val="14"/>
      <color rgb="FF000000"/>
      <name val="Arial"/>
      <charset val="204"/>
    </font>
    <font>
      <i/>
      <sz val="8"/>
      <color rgb="FF000000"/>
      <name val="Arial"/>
      <charset val="204"/>
    </font>
    <font>
      <b/>
      <sz val="9"/>
      <color rgb="FF000000"/>
      <name val="Arial"/>
      <charset val="204"/>
    </font>
    <font>
      <b/>
      <sz val="9"/>
      <name val="Arial"/>
      <charset val="204"/>
    </font>
    <font>
      <sz val="9"/>
      <name val="Arial"/>
      <charset val="204"/>
    </font>
    <font>
      <sz val="11"/>
      <name val="Arial"/>
      <charset val="204"/>
    </font>
    <font>
      <u/>
      <sz val="9"/>
      <color rgb="FF0563C1"/>
      <name val="Arial"/>
      <charset val="204"/>
    </font>
    <font>
      <i/>
      <sz val="9"/>
      <name val="Arial"/>
      <charset val="204"/>
    </font>
    <font>
      <i/>
      <sz val="10"/>
      <color rgb="FF000000"/>
      <name val="Arial"/>
      <charset val="204"/>
    </font>
    <font>
      <sz val="10"/>
      <name val="Arial Cyr"/>
      <charset val="204"/>
    </font>
  </fonts>
  <fills count="29">
    <fill>
      <patternFill patternType="none"/>
    </fill>
    <fill>
      <patternFill patternType="gray125"/>
    </fill>
    <fill>
      <patternFill patternType="solid">
        <fgColor rgb="FFCCCCFF"/>
        <bgColor rgb="FFE0E0E0"/>
      </patternFill>
    </fill>
    <fill>
      <patternFill patternType="solid">
        <fgColor rgb="FFFF99CC"/>
        <bgColor rgb="FFFF8080"/>
      </patternFill>
    </fill>
    <fill>
      <patternFill patternType="solid">
        <fgColor rgb="FFCCFFCC"/>
        <bgColor rgb="FFC6EFCE"/>
      </patternFill>
    </fill>
    <fill>
      <patternFill patternType="solid">
        <fgColor rgb="FFCC99FF"/>
        <bgColor rgb="FFFF99CC"/>
      </patternFill>
    </fill>
    <fill>
      <patternFill patternType="solid">
        <fgColor rgb="FFCCFFFF"/>
        <bgColor rgb="FFCCFFCC"/>
      </patternFill>
    </fill>
    <fill>
      <patternFill patternType="solid">
        <fgColor rgb="FFFFCC99"/>
        <bgColor rgb="FFE0E0E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563C1"/>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333399"/>
        <bgColor rgb="FF003366"/>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
      <patternFill patternType="solid">
        <fgColor rgb="FFC0C0C0"/>
        <bgColor rgb="FFCCCCFF"/>
      </patternFill>
    </fill>
    <fill>
      <patternFill patternType="solid">
        <fgColor rgb="FF969696"/>
        <bgColor rgb="FF808080"/>
      </patternFill>
    </fill>
    <fill>
      <patternFill patternType="solid">
        <fgColor rgb="FF000000"/>
        <bgColor rgb="FF000080"/>
      </patternFill>
    </fill>
    <fill>
      <patternFill patternType="solid">
        <fgColor rgb="FFE0E0E0"/>
        <bgColor rgb="FFC6EFCE"/>
      </patternFill>
    </fill>
    <fill>
      <patternFill patternType="solid">
        <fgColor rgb="FFFFFF99"/>
        <bgColor rgb="FFFFFFCC"/>
      </patternFill>
    </fill>
    <fill>
      <patternFill patternType="solid">
        <fgColor rgb="FFFFFFCC"/>
        <bgColor rgb="FFFFFFFF"/>
      </patternFill>
    </fill>
    <fill>
      <patternFill patternType="solid">
        <fgColor rgb="FFC6EFCE"/>
        <bgColor rgb="FFCCFFCC"/>
      </patternFill>
    </fill>
    <fill>
      <patternFill patternType="solid">
        <fgColor rgb="FFFFFFFF"/>
        <bgColor rgb="FFFFFFCC"/>
      </patternFill>
    </fill>
    <fill>
      <patternFill patternType="solid">
        <fgColor rgb="FFFFFF00"/>
        <bgColor rgb="FFFFFF00"/>
      </patternFill>
    </fill>
  </fills>
  <borders count="29">
    <border>
      <left/>
      <right/>
      <top/>
      <bottom/>
      <diagonal/>
    </border>
    <border>
      <left/>
      <right/>
      <top style="thin">
        <color auto="1"/>
      </top>
      <bottom style="thin">
        <color auto="1"/>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thick">
        <color rgb="FFC0C0C0"/>
      </bottom>
      <diagonal/>
    </border>
    <border>
      <left/>
      <right/>
      <top/>
      <bottom style="medium">
        <color rgb="FF0066CC"/>
      </bottom>
      <diagonal/>
    </border>
    <border>
      <left style="thin">
        <color auto="1"/>
      </left>
      <right/>
      <top style="thin">
        <color auto="1"/>
      </top>
      <bottom style="thin">
        <color auto="1"/>
      </bottom>
      <diagonal/>
    </border>
    <border>
      <left/>
      <right/>
      <top style="medium">
        <color auto="1"/>
      </top>
      <bottom style="thin">
        <color auto="1"/>
      </bottom>
      <diagonal/>
    </border>
    <border>
      <left style="thin">
        <color auto="1"/>
      </left>
      <right style="thin">
        <color auto="1"/>
      </right>
      <top style="thin">
        <color auto="1"/>
      </top>
      <bottom style="thin">
        <color auto="1"/>
      </bottom>
      <diagonal/>
    </border>
    <border>
      <left/>
      <right/>
      <top/>
      <bottom style="double">
        <color rgb="FFFF9900"/>
      </bottom>
      <diagonal/>
    </border>
    <border>
      <left style="thin">
        <color rgb="FF333333"/>
      </left>
      <right style="thin">
        <color rgb="FF333333"/>
      </right>
      <top style="thin">
        <color rgb="FF333333"/>
      </top>
      <bottom style="thin">
        <color rgb="FF333333"/>
      </bottom>
      <diagonal/>
    </border>
    <border>
      <left/>
      <right/>
      <top style="thin">
        <color rgb="FF333399"/>
      </top>
      <bottom style="double">
        <color rgb="FF333399"/>
      </bottom>
      <diagonal/>
    </border>
    <border>
      <left/>
      <right/>
      <top/>
      <bottom style="double">
        <color auto="1"/>
      </bottom>
      <diagonal/>
    </border>
    <border>
      <left/>
      <right/>
      <top/>
      <bottom style="thick">
        <color rgb="FF333399"/>
      </bottom>
      <diagonal/>
    </border>
    <border>
      <left style="thin">
        <color rgb="FFC0C0C0"/>
      </left>
      <right style="thin">
        <color rgb="FFC0C0C0"/>
      </right>
      <top style="thin">
        <color rgb="FFC0C0C0"/>
      </top>
      <bottom style="thin">
        <color rgb="FFC0C0C0"/>
      </bottom>
      <diagonal/>
    </border>
    <border>
      <left/>
      <right/>
      <top style="thin">
        <color auto="1"/>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style="double">
        <color auto="1"/>
      </top>
      <bottom style="double">
        <color auto="1"/>
      </bottom>
      <diagonal/>
    </border>
    <border>
      <left/>
      <right/>
      <top style="double">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331">
    <xf numFmtId="0" fontId="0" fillId="0" borderId="0"/>
    <xf numFmtId="164" fontId="1" fillId="0" borderId="0">
      <alignment horizontal="right" vertical="center"/>
    </xf>
    <xf numFmtId="0" fontId="1" fillId="2" borderId="0" applyBorder="0" applyProtection="0"/>
    <xf numFmtId="0" fontId="1" fillId="3" borderId="0" applyBorder="0" applyProtection="0"/>
    <xf numFmtId="0" fontId="1" fillId="4" borderId="0" applyBorder="0" applyProtection="0"/>
    <xf numFmtId="0" fontId="1" fillId="5" borderId="0" applyBorder="0" applyProtection="0"/>
    <xf numFmtId="0" fontId="1" fillId="6" borderId="0" applyBorder="0" applyProtection="0"/>
    <xf numFmtId="0" fontId="1" fillId="7" borderId="0" applyBorder="0" applyProtection="0"/>
    <xf numFmtId="0" fontId="1" fillId="2" borderId="0" applyBorder="0" applyProtection="0"/>
    <xf numFmtId="0" fontId="1" fillId="3" borderId="0" applyBorder="0" applyProtection="0"/>
    <xf numFmtId="0" fontId="1" fillId="4" borderId="0" applyBorder="0" applyProtection="0"/>
    <xf numFmtId="0" fontId="1" fillId="5" borderId="0" applyBorder="0" applyProtection="0"/>
    <xf numFmtId="0" fontId="1" fillId="6" borderId="0" applyBorder="0" applyProtection="0"/>
    <xf numFmtId="0" fontId="1" fillId="7" borderId="0" applyBorder="0" applyProtection="0"/>
    <xf numFmtId="0" fontId="1" fillId="8" borderId="0" applyBorder="0" applyProtection="0"/>
    <xf numFmtId="0" fontId="1" fillId="9" borderId="0" applyBorder="0" applyProtection="0"/>
    <xf numFmtId="0" fontId="1" fillId="10" borderId="0" applyBorder="0" applyProtection="0"/>
    <xf numFmtId="0" fontId="1" fillId="5" borderId="0" applyBorder="0" applyProtection="0"/>
    <xf numFmtId="0" fontId="1" fillId="8" borderId="0" applyBorder="0" applyProtection="0"/>
    <xf numFmtId="0" fontId="1" fillId="11" borderId="0" applyBorder="0" applyProtection="0"/>
    <xf numFmtId="0" fontId="1" fillId="8" borderId="0" applyBorder="0" applyProtection="0"/>
    <xf numFmtId="0" fontId="1" fillId="9" borderId="0" applyBorder="0" applyProtection="0"/>
    <xf numFmtId="0" fontId="1" fillId="10" borderId="0" applyBorder="0" applyProtection="0"/>
    <xf numFmtId="0" fontId="1" fillId="5" borderId="0" applyBorder="0" applyProtection="0"/>
    <xf numFmtId="0" fontId="1" fillId="8" borderId="0" applyBorder="0" applyProtection="0"/>
    <xf numFmtId="0" fontId="1" fillId="11" borderId="0" applyBorder="0" applyProtection="0"/>
    <xf numFmtId="0" fontId="2" fillId="12" borderId="0" applyBorder="0" applyProtection="0"/>
    <xf numFmtId="0" fontId="2" fillId="9" borderId="0" applyBorder="0" applyProtection="0"/>
    <xf numFmtId="0" fontId="2" fillId="10" borderId="0" applyBorder="0" applyProtection="0"/>
    <xf numFmtId="0" fontId="2" fillId="13" borderId="0" applyBorder="0" applyProtection="0"/>
    <xf numFmtId="0" fontId="2" fillId="14" borderId="0" applyBorder="0" applyProtection="0"/>
    <xf numFmtId="0" fontId="2" fillId="15" borderId="0" applyBorder="0" applyProtection="0"/>
    <xf numFmtId="0" fontId="2" fillId="12" borderId="0" applyBorder="0" applyProtection="0"/>
    <xf numFmtId="0" fontId="2" fillId="9" borderId="0" applyBorder="0" applyProtection="0"/>
    <xf numFmtId="0" fontId="2" fillId="10" borderId="0" applyBorder="0" applyProtection="0"/>
    <xf numFmtId="0" fontId="2" fillId="13" borderId="0" applyBorder="0" applyProtection="0"/>
    <xf numFmtId="0" fontId="2" fillId="14" borderId="0" applyBorder="0" applyProtection="0"/>
    <xf numFmtId="0" fontId="2" fillId="15" borderId="0" applyBorder="0" applyProtection="0"/>
    <xf numFmtId="0" fontId="3" fillId="0" borderId="1">
      <alignment vertical="center"/>
    </xf>
    <xf numFmtId="0" fontId="3" fillId="0" borderId="1">
      <alignment vertical="center"/>
    </xf>
    <xf numFmtId="0" fontId="3" fillId="0" borderId="1">
      <alignment vertical="center"/>
    </xf>
    <xf numFmtId="0" fontId="3" fillId="0" borderId="1">
      <alignment vertical="center"/>
    </xf>
    <xf numFmtId="0" fontId="4" fillId="0" borderId="1">
      <alignment vertical="top" wrapText="1"/>
    </xf>
    <xf numFmtId="0" fontId="4" fillId="0" borderId="1">
      <alignment vertical="top" wrapText="1"/>
    </xf>
    <xf numFmtId="0" fontId="4" fillId="0" borderId="1">
      <alignment vertical="top" wrapText="1"/>
    </xf>
    <xf numFmtId="0" fontId="4" fillId="0" borderId="1">
      <alignment vertical="top" wrapText="1"/>
    </xf>
    <xf numFmtId="0" fontId="5" fillId="0" borderId="1">
      <alignment vertical="center"/>
    </xf>
    <xf numFmtId="0" fontId="5" fillId="0" borderId="1">
      <alignment vertical="center"/>
    </xf>
    <xf numFmtId="0" fontId="5" fillId="0" borderId="1">
      <alignment vertical="center"/>
    </xf>
    <xf numFmtId="0" fontId="5" fillId="0" borderId="1">
      <alignment vertical="center"/>
    </xf>
    <xf numFmtId="0" fontId="6" fillId="0" borderId="1">
      <alignment vertical="top"/>
    </xf>
    <xf numFmtId="0" fontId="6" fillId="0" borderId="1">
      <alignment vertical="top"/>
    </xf>
    <xf numFmtId="0" fontId="6" fillId="0" borderId="1">
      <alignment vertical="top"/>
    </xf>
    <xf numFmtId="0" fontId="6" fillId="0" borderId="1">
      <alignment vertical="top"/>
    </xf>
    <xf numFmtId="4" fontId="6" fillId="0" borderId="1">
      <alignment horizontal="right" vertical="top"/>
    </xf>
    <xf numFmtId="4" fontId="6" fillId="0" borderId="1">
      <alignment horizontal="right" vertical="top"/>
    </xf>
    <xf numFmtId="4" fontId="6" fillId="0" borderId="1">
      <alignment horizontal="right" vertical="top"/>
    </xf>
    <xf numFmtId="4" fontId="6" fillId="0" borderId="1">
      <alignment horizontal="right" vertical="top"/>
    </xf>
    <xf numFmtId="0" fontId="7" fillId="0" borderId="0"/>
    <xf numFmtId="0" fontId="7" fillId="0" borderId="0"/>
    <xf numFmtId="0" fontId="7" fillId="0" borderId="0"/>
    <xf numFmtId="0" fontId="7" fillId="0" borderId="0"/>
    <xf numFmtId="0" fontId="2" fillId="16" borderId="0" applyBorder="0" applyProtection="0"/>
    <xf numFmtId="0" fontId="2" fillId="17" borderId="0" applyBorder="0" applyProtection="0"/>
    <xf numFmtId="0" fontId="2" fillId="18" borderId="0" applyBorder="0" applyProtection="0"/>
    <xf numFmtId="0" fontId="2" fillId="13" borderId="0" applyBorder="0" applyProtection="0"/>
    <xf numFmtId="0" fontId="2" fillId="14" borderId="0" applyBorder="0" applyProtection="0"/>
    <xf numFmtId="0" fontId="2" fillId="19" borderId="0" applyBorder="0" applyProtection="0"/>
    <xf numFmtId="0" fontId="8" fillId="3" borderId="0" applyBorder="0" applyProtection="0"/>
    <xf numFmtId="0" fontId="9" fillId="20" borderId="2" applyProtection="0"/>
    <xf numFmtId="0" fontId="10" fillId="21" borderId="3" applyProtection="0"/>
    <xf numFmtId="0" fontId="11" fillId="22" borderId="0">
      <alignment horizontal="left"/>
    </xf>
    <xf numFmtId="165" fontId="116" fillId="0" borderId="0" applyBorder="0" applyProtection="0"/>
    <xf numFmtId="166" fontId="116" fillId="0" borderId="0" applyBorder="0" applyProtection="0"/>
    <xf numFmtId="167" fontId="12" fillId="0" borderId="0" applyBorder="0" applyProtection="0">
      <alignment horizontal="right" vertical="top" wrapText="1"/>
    </xf>
    <xf numFmtId="167" fontId="13" fillId="0" borderId="0">
      <alignment horizontal="left" vertical="top" wrapText="1"/>
    </xf>
    <xf numFmtId="168" fontId="116" fillId="0" borderId="0" applyBorder="0" applyProtection="0"/>
    <xf numFmtId="169" fontId="116" fillId="0" borderId="0" applyBorder="0" applyProtection="0"/>
    <xf numFmtId="9" fontId="14" fillId="0" borderId="1">
      <alignment horizontal="right" vertical="top"/>
    </xf>
    <xf numFmtId="0" fontId="6" fillId="0" borderId="1">
      <alignment vertical="top"/>
    </xf>
    <xf numFmtId="0" fontId="4" fillId="0" borderId="1">
      <alignment vertical="top"/>
    </xf>
    <xf numFmtId="0" fontId="6" fillId="0" borderId="1">
      <alignment vertical="top"/>
    </xf>
    <xf numFmtId="4" fontId="14" fillId="0" borderId="1">
      <alignment horizontal="right" vertical="top"/>
    </xf>
    <xf numFmtId="3" fontId="14" fillId="0" borderId="1">
      <alignment horizontal="right" vertical="top"/>
    </xf>
    <xf numFmtId="4" fontId="14" fillId="0" borderId="1">
      <alignment horizontal="right" vertical="top"/>
    </xf>
    <xf numFmtId="0" fontId="15" fillId="0" borderId="0" applyBorder="0" applyProtection="0"/>
    <xf numFmtId="0" fontId="16" fillId="0" borderId="0" applyBorder="0" applyProtection="0">
      <alignment vertical="top"/>
    </xf>
    <xf numFmtId="0" fontId="17" fillId="0" borderId="0"/>
    <xf numFmtId="0" fontId="18" fillId="4" borderId="0" applyBorder="0" applyProtection="0"/>
    <xf numFmtId="0" fontId="19" fillId="0" borderId="0"/>
    <xf numFmtId="167" fontId="20" fillId="0" borderId="0">
      <alignment horizontal="left" vertical="center"/>
    </xf>
    <xf numFmtId="0" fontId="21" fillId="0" borderId="4" applyProtection="0"/>
    <xf numFmtId="0" fontId="22" fillId="0" borderId="5" applyProtection="0"/>
    <xf numFmtId="0" fontId="22" fillId="0" borderId="0" applyBorder="0" applyProtection="0"/>
    <xf numFmtId="0" fontId="23" fillId="0" borderId="0"/>
    <xf numFmtId="3" fontId="24" fillId="0" borderId="0">
      <alignment vertical="top"/>
    </xf>
    <xf numFmtId="3" fontId="24" fillId="0" borderId="0">
      <alignment vertical="top"/>
    </xf>
    <xf numFmtId="2" fontId="25" fillId="23" borderId="6">
      <alignment horizontal="left"/>
      <protection locked="0"/>
    </xf>
    <xf numFmtId="0" fontId="26" fillId="0" borderId="0"/>
    <xf numFmtId="0" fontId="26" fillId="0" borderId="0"/>
    <xf numFmtId="0" fontId="27" fillId="0" borderId="0"/>
    <xf numFmtId="0" fontId="28" fillId="0" borderId="0"/>
    <xf numFmtId="0" fontId="29" fillId="0" borderId="7"/>
    <xf numFmtId="2" fontId="30" fillId="0" borderId="8">
      <alignment horizontal="center" vertical="center"/>
    </xf>
    <xf numFmtId="0" fontId="31" fillId="0" borderId="0"/>
    <xf numFmtId="0" fontId="32" fillId="7" borderId="2" applyProtection="0"/>
    <xf numFmtId="0" fontId="33" fillId="0" borderId="9" applyProtection="0"/>
    <xf numFmtId="0" fontId="7" fillId="0" borderId="0">
      <alignment horizontal="center"/>
    </xf>
    <xf numFmtId="0" fontId="7" fillId="0" borderId="0">
      <alignment horizontal="center"/>
    </xf>
    <xf numFmtId="0" fontId="7" fillId="0" borderId="0">
      <alignment horizontal="center"/>
    </xf>
    <xf numFmtId="170" fontId="116" fillId="0" borderId="0" applyBorder="0" applyProtection="0"/>
    <xf numFmtId="171" fontId="116" fillId="0" borderId="0" applyBorder="0" applyProtection="0"/>
    <xf numFmtId="0" fontId="34" fillId="0" borderId="0" applyBorder="0" applyProtection="0"/>
    <xf numFmtId="172" fontId="116" fillId="0" borderId="0" applyBorder="0" applyProtection="0"/>
    <xf numFmtId="173" fontId="116" fillId="0" borderId="0" applyBorder="0" applyProtection="0"/>
    <xf numFmtId="0" fontId="35" fillId="24" borderId="0" applyBorder="0" applyProtection="0"/>
    <xf numFmtId="167" fontId="36" fillId="0" borderId="0">
      <alignment horizontal="center" vertical="center" wrapText="1"/>
    </xf>
    <xf numFmtId="0" fontId="37" fillId="0" borderId="0">
      <alignment horizontal="left" vertical="top" wrapText="1"/>
    </xf>
    <xf numFmtId="0" fontId="38" fillId="0" borderId="0">
      <alignment horizontal="left" vertical="top" wrapText="1"/>
    </xf>
    <xf numFmtId="4" fontId="38" fillId="0" borderId="0" applyBorder="0" applyProtection="0">
      <alignment horizontal="right" vertical="top" wrapText="1"/>
    </xf>
    <xf numFmtId="0" fontId="39" fillId="0" borderId="0"/>
    <xf numFmtId="0" fontId="40" fillId="0" borderId="0"/>
    <xf numFmtId="0" fontId="41" fillId="0" borderId="0"/>
    <xf numFmtId="0" fontId="42" fillId="0" borderId="0">
      <alignment horizontal="left"/>
    </xf>
    <xf numFmtId="0" fontId="43" fillId="0" borderId="0"/>
    <xf numFmtId="174" fontId="42" fillId="0" borderId="0">
      <alignment horizontal="left"/>
    </xf>
    <xf numFmtId="3" fontId="16" fillId="0" borderId="0">
      <alignment vertical="top"/>
    </xf>
    <xf numFmtId="0" fontId="44" fillId="20" borderId="10" applyProtection="0"/>
    <xf numFmtId="0" fontId="45" fillId="0" borderId="0">
      <alignment horizontal="center"/>
    </xf>
    <xf numFmtId="175" fontId="46" fillId="0" borderId="0"/>
    <xf numFmtId="4" fontId="14" fillId="0" borderId="1">
      <alignment horizontal="right" vertical="top"/>
    </xf>
    <xf numFmtId="4" fontId="47" fillId="0" borderId="1">
      <alignment horizontal="right" vertical="top"/>
    </xf>
    <xf numFmtId="175" fontId="46" fillId="0" borderId="0">
      <alignment vertical="top"/>
    </xf>
    <xf numFmtId="0" fontId="48" fillId="0" borderId="0">
      <alignment horizontal="center" vertical="top"/>
    </xf>
    <xf numFmtId="0" fontId="49" fillId="0" borderId="0">
      <alignment horizontal="left" vertical="top"/>
    </xf>
    <xf numFmtId="0" fontId="49" fillId="0" borderId="0">
      <alignment horizontal="center" vertical="center"/>
    </xf>
    <xf numFmtId="0" fontId="49" fillId="0" borderId="0">
      <alignment horizontal="center"/>
    </xf>
    <xf numFmtId="0" fontId="49" fillId="0" borderId="0">
      <alignment horizontal="right"/>
    </xf>
    <xf numFmtId="0" fontId="50" fillId="0" borderId="0">
      <alignment horizontal="left" vertical="top"/>
    </xf>
    <xf numFmtId="0" fontId="51" fillId="0" borderId="0">
      <alignment horizontal="center" vertical="center"/>
    </xf>
    <xf numFmtId="0" fontId="51" fillId="0" borderId="0">
      <alignment horizontal="center" vertical="center"/>
    </xf>
    <xf numFmtId="0" fontId="49" fillId="0" borderId="0">
      <alignment horizontal="right" vertical="top"/>
    </xf>
    <xf numFmtId="0" fontId="49" fillId="0" borderId="0">
      <alignment horizontal="center" vertical="center"/>
    </xf>
    <xf numFmtId="0" fontId="49" fillId="0" borderId="0">
      <alignment horizontal="center" vertical="center"/>
    </xf>
    <xf numFmtId="0" fontId="49" fillId="0" borderId="0">
      <alignment horizontal="center" vertical="center"/>
    </xf>
    <xf numFmtId="0" fontId="49" fillId="0" borderId="0">
      <alignment horizontal="center" vertical="center"/>
    </xf>
    <xf numFmtId="0" fontId="49" fillId="0" borderId="0">
      <alignment horizontal="left" vertical="center"/>
    </xf>
    <xf numFmtId="167" fontId="52" fillId="0" borderId="0">
      <alignment horizontal="left" vertical="center"/>
    </xf>
    <xf numFmtId="167" fontId="43" fillId="0" borderId="0">
      <alignment horizontal="left" vertical="center"/>
    </xf>
    <xf numFmtId="0" fontId="53" fillId="0" borderId="0"/>
    <xf numFmtId="176" fontId="54" fillId="0" borderId="0">
      <alignment horizontal="left" vertical="center"/>
    </xf>
    <xf numFmtId="0" fontId="55" fillId="0" borderId="0"/>
    <xf numFmtId="0" fontId="56" fillId="0" borderId="0">
      <alignment horizontal="left" vertical="top" wrapText="1"/>
    </xf>
    <xf numFmtId="0" fontId="57" fillId="0" borderId="0"/>
    <xf numFmtId="177" fontId="58" fillId="0" borderId="0"/>
    <xf numFmtId="178" fontId="59" fillId="0" borderId="0"/>
    <xf numFmtId="179" fontId="59" fillId="0" borderId="0"/>
    <xf numFmtId="0" fontId="60" fillId="0" borderId="0" applyBorder="0" applyProtection="0"/>
    <xf numFmtId="0" fontId="61" fillId="0" borderId="11" applyProtection="0"/>
    <xf numFmtId="174" fontId="42" fillId="0" borderId="0">
      <alignment horizontal="left"/>
    </xf>
    <xf numFmtId="0" fontId="62" fillId="0" borderId="12"/>
    <xf numFmtId="0" fontId="63" fillId="0" borderId="0"/>
    <xf numFmtId="0" fontId="64" fillId="0" borderId="0" applyBorder="0" applyProtection="0"/>
    <xf numFmtId="180" fontId="116" fillId="0" borderId="0" applyBorder="0" applyProtection="0"/>
    <xf numFmtId="181" fontId="116" fillId="0" borderId="0" applyBorder="0" applyProtection="0"/>
    <xf numFmtId="0" fontId="26" fillId="0" borderId="0"/>
    <xf numFmtId="182" fontId="116" fillId="0" borderId="0" applyBorder="0" applyProtection="0"/>
    <xf numFmtId="183" fontId="116" fillId="0" borderId="0" applyBorder="0" applyProtection="0"/>
    <xf numFmtId="0" fontId="31" fillId="0" borderId="8">
      <alignment horizontal="center"/>
    </xf>
    <xf numFmtId="0" fontId="116" fillId="0" borderId="0">
      <alignment vertical="top"/>
    </xf>
    <xf numFmtId="0" fontId="116" fillId="0" borderId="0">
      <alignment vertical="top"/>
    </xf>
    <xf numFmtId="0" fontId="2" fillId="16" borderId="0" applyBorder="0" applyProtection="0"/>
    <xf numFmtId="0" fontId="2" fillId="17" borderId="0" applyBorder="0" applyProtection="0"/>
    <xf numFmtId="0" fontId="2" fillId="18" borderId="0" applyBorder="0" applyProtection="0"/>
    <xf numFmtId="0" fontId="2" fillId="13" borderId="0" applyBorder="0" applyProtection="0"/>
    <xf numFmtId="0" fontId="2" fillId="14" borderId="0" applyBorder="0" applyProtection="0"/>
    <xf numFmtId="0" fontId="2" fillId="19" borderId="0" applyBorder="0" applyProtection="0"/>
    <xf numFmtId="0" fontId="32" fillId="7" borderId="2" applyProtection="0"/>
    <xf numFmtId="0" fontId="31" fillId="0" borderId="8">
      <alignment horizontal="center"/>
    </xf>
    <xf numFmtId="0" fontId="31" fillId="0" borderId="8">
      <alignment horizontal="center"/>
    </xf>
    <xf numFmtId="0" fontId="31" fillId="0" borderId="0">
      <alignment vertical="top"/>
    </xf>
    <xf numFmtId="0" fontId="44" fillId="20" borderId="10" applyProtection="0"/>
    <xf numFmtId="0" fontId="9" fillId="20" borderId="2" applyProtection="0"/>
    <xf numFmtId="0" fontId="65" fillId="0" borderId="13" applyProtection="0"/>
    <xf numFmtId="0" fontId="21" fillId="0" borderId="4" applyProtection="0"/>
    <xf numFmtId="0" fontId="22" fillId="0" borderId="5" applyProtection="0"/>
    <xf numFmtId="0" fontId="22" fillId="0" borderId="0" applyBorder="0" applyProtection="0"/>
    <xf numFmtId="0" fontId="116" fillId="0" borderId="0"/>
    <xf numFmtId="0" fontId="61" fillId="0" borderId="11" applyProtection="0"/>
    <xf numFmtId="0" fontId="31" fillId="0" borderId="0">
      <alignment horizontal="right" vertical="top" wrapText="1"/>
    </xf>
    <xf numFmtId="0" fontId="26" fillId="0" borderId="0">
      <alignment horizontal="right" vertical="top" wrapText="1"/>
    </xf>
    <xf numFmtId="0" fontId="116" fillId="0" borderId="0"/>
    <xf numFmtId="0" fontId="116" fillId="0" borderId="0"/>
    <xf numFmtId="0" fontId="31" fillId="0" borderId="0"/>
    <xf numFmtId="0" fontId="116" fillId="0" borderId="0"/>
    <xf numFmtId="0" fontId="116" fillId="0" borderId="0"/>
    <xf numFmtId="0" fontId="31" fillId="0" borderId="0"/>
    <xf numFmtId="0" fontId="116" fillId="0" borderId="0"/>
    <xf numFmtId="2" fontId="66" fillId="0" borderId="0">
      <alignment horizontal="right" vertical="top"/>
    </xf>
    <xf numFmtId="0" fontId="116" fillId="0" borderId="0"/>
    <xf numFmtId="0" fontId="116" fillId="0" borderId="0"/>
    <xf numFmtId="0" fontId="31" fillId="0" borderId="0"/>
    <xf numFmtId="0" fontId="116" fillId="0" borderId="0"/>
    <xf numFmtId="0" fontId="116" fillId="0" borderId="0"/>
    <xf numFmtId="0" fontId="31" fillId="0" borderId="0"/>
    <xf numFmtId="0" fontId="10" fillId="21" borderId="3" applyProtection="0"/>
    <xf numFmtId="0" fontId="116" fillId="0" borderId="0">
      <alignment vertical="top"/>
    </xf>
    <xf numFmtId="0" fontId="116" fillId="0" borderId="0">
      <alignment vertical="top"/>
    </xf>
    <xf numFmtId="0" fontId="116" fillId="0" borderId="0">
      <alignment vertical="top"/>
    </xf>
    <xf numFmtId="0" fontId="31" fillId="0" borderId="8">
      <alignment horizontal="center" wrapText="1"/>
    </xf>
    <xf numFmtId="0" fontId="66" fillId="0" borderId="8">
      <alignment horizontal="center" vertical="top"/>
    </xf>
    <xf numFmtId="0" fontId="66" fillId="0" borderId="8">
      <alignment horizontal="center" vertical="top"/>
    </xf>
    <xf numFmtId="0" fontId="60" fillId="0" borderId="0" applyBorder="0" applyProtection="0"/>
    <xf numFmtId="0" fontId="35" fillId="24" borderId="0" applyBorder="0" applyProtection="0"/>
    <xf numFmtId="0" fontId="31" fillId="0" borderId="8">
      <alignment horizontal="center"/>
    </xf>
    <xf numFmtId="0" fontId="31" fillId="0" borderId="8">
      <alignment horizontal="center"/>
    </xf>
    <xf numFmtId="0" fontId="1" fillId="0" borderId="0"/>
    <xf numFmtId="0" fontId="1" fillId="0" borderId="0"/>
    <xf numFmtId="0" fontId="116" fillId="0" borderId="0"/>
    <xf numFmtId="0" fontId="67" fillId="0" borderId="0"/>
    <xf numFmtId="0" fontId="116" fillId="0" borderId="0"/>
    <xf numFmtId="0" fontId="1" fillId="0" borderId="0"/>
    <xf numFmtId="0" fontId="1" fillId="0" borderId="0"/>
    <xf numFmtId="0" fontId="68" fillId="0" borderId="0"/>
    <xf numFmtId="0" fontId="69" fillId="0" borderId="0"/>
    <xf numFmtId="0" fontId="1" fillId="0" borderId="0"/>
    <xf numFmtId="0" fontId="67" fillId="0" borderId="0" applyBorder="0" applyProtection="0"/>
    <xf numFmtId="0" fontId="1" fillId="0" borderId="0"/>
    <xf numFmtId="0" fontId="67" fillId="0" borderId="0" applyBorder="0" applyProtection="0"/>
    <xf numFmtId="0" fontId="1"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16" fillId="0" borderId="0"/>
    <xf numFmtId="0" fontId="67" fillId="0" borderId="0"/>
    <xf numFmtId="0" fontId="116" fillId="0" borderId="0"/>
    <xf numFmtId="0" fontId="116" fillId="0" borderId="0"/>
    <xf numFmtId="0" fontId="70" fillId="0" borderId="0"/>
    <xf numFmtId="0" fontId="67" fillId="0" borderId="0" applyBorder="0" applyProtection="0"/>
    <xf numFmtId="0" fontId="67" fillId="0" borderId="0" applyBorder="0" applyProtection="0"/>
    <xf numFmtId="0" fontId="7" fillId="0" borderId="0"/>
    <xf numFmtId="0" fontId="68" fillId="0" borderId="0"/>
    <xf numFmtId="0" fontId="1" fillId="0" borderId="0"/>
    <xf numFmtId="0" fontId="1" fillId="0" borderId="0"/>
    <xf numFmtId="0" fontId="116" fillId="0" borderId="0"/>
    <xf numFmtId="0" fontId="7" fillId="0" borderId="0"/>
    <xf numFmtId="0" fontId="1" fillId="0" borderId="0"/>
    <xf numFmtId="0" fontId="1" fillId="0" borderId="0"/>
    <xf numFmtId="0" fontId="58" fillId="0" borderId="0"/>
    <xf numFmtId="0" fontId="1" fillId="0" borderId="0"/>
    <xf numFmtId="0" fontId="1" fillId="0" borderId="0"/>
    <xf numFmtId="0" fontId="1" fillId="0" borderId="0"/>
    <xf numFmtId="0" fontId="71" fillId="0" borderId="0"/>
    <xf numFmtId="0" fontId="72" fillId="0" borderId="0"/>
    <xf numFmtId="0" fontId="73" fillId="0" borderId="0"/>
    <xf numFmtId="0" fontId="116" fillId="0" borderId="0"/>
    <xf numFmtId="0" fontId="1" fillId="0" borderId="0"/>
    <xf numFmtId="0" fontId="7" fillId="0" borderId="0"/>
    <xf numFmtId="0" fontId="1" fillId="0" borderId="0"/>
    <xf numFmtId="0" fontId="69" fillId="0" borderId="0"/>
    <xf numFmtId="0" fontId="1" fillId="0" borderId="0"/>
    <xf numFmtId="0" fontId="1" fillId="0" borderId="0"/>
    <xf numFmtId="0" fontId="7" fillId="0" borderId="0"/>
    <xf numFmtId="0" fontId="74" fillId="0" borderId="0"/>
    <xf numFmtId="0" fontId="1" fillId="0" borderId="0"/>
    <xf numFmtId="0" fontId="7" fillId="0" borderId="0"/>
    <xf numFmtId="0" fontId="1" fillId="0" borderId="0"/>
    <xf numFmtId="0" fontId="1" fillId="0" borderId="0"/>
    <xf numFmtId="0" fontId="7" fillId="0" borderId="0"/>
    <xf numFmtId="0" fontId="75" fillId="0" borderId="0" applyBorder="0" applyProtection="0"/>
    <xf numFmtId="0" fontId="67" fillId="0" borderId="0" applyBorder="0" applyProtection="0"/>
    <xf numFmtId="0" fontId="1" fillId="0" borderId="0"/>
    <xf numFmtId="0" fontId="7" fillId="0" borderId="0"/>
    <xf numFmtId="0" fontId="7" fillId="0" borderId="0"/>
    <xf numFmtId="0" fontId="58" fillId="0" borderId="0"/>
    <xf numFmtId="0" fontId="1" fillId="0" borderId="0"/>
    <xf numFmtId="0" fontId="76" fillId="0" borderId="0"/>
    <xf numFmtId="0" fontId="58" fillId="0" borderId="0"/>
    <xf numFmtId="0" fontId="1" fillId="0" borderId="0"/>
    <xf numFmtId="0" fontId="7" fillId="0" borderId="0"/>
    <xf numFmtId="0" fontId="1" fillId="0" borderId="0"/>
    <xf numFmtId="0" fontId="1" fillId="0" borderId="0"/>
    <xf numFmtId="0" fontId="7" fillId="0" borderId="0"/>
    <xf numFmtId="0" fontId="7" fillId="0" borderId="0"/>
    <xf numFmtId="0" fontId="116" fillId="0" borderId="0"/>
    <xf numFmtId="0" fontId="7" fillId="0" borderId="0" applyBorder="0"/>
    <xf numFmtId="0" fontId="31" fillId="0" borderId="0"/>
    <xf numFmtId="0" fontId="31" fillId="0" borderId="8">
      <alignment horizontal="center" wrapText="1"/>
    </xf>
    <xf numFmtId="0" fontId="8" fillId="3" borderId="0" applyBorder="0" applyProtection="0"/>
    <xf numFmtId="0" fontId="15" fillId="0" borderId="0" applyBorder="0" applyProtection="0"/>
    <xf numFmtId="0" fontId="116" fillId="25" borderId="14" applyProtection="0"/>
    <xf numFmtId="0" fontId="31" fillId="0" borderId="8">
      <alignment horizontal="center"/>
    </xf>
    <xf numFmtId="0" fontId="31" fillId="0" borderId="8">
      <alignment horizontal="center"/>
    </xf>
    <xf numFmtId="0" fontId="31" fillId="0" borderId="8">
      <alignment horizontal="center"/>
    </xf>
    <xf numFmtId="0" fontId="31" fillId="0" borderId="8">
      <alignment horizontal="center" wrapText="1"/>
    </xf>
    <xf numFmtId="0" fontId="33" fillId="0" borderId="9" applyProtection="0"/>
    <xf numFmtId="0" fontId="31" fillId="0" borderId="0">
      <alignment horizontal="center" vertical="top" wrapText="1"/>
    </xf>
    <xf numFmtId="0" fontId="7" fillId="0" borderId="0"/>
    <xf numFmtId="0" fontId="77" fillId="0" borderId="0"/>
    <xf numFmtId="0" fontId="7" fillId="0" borderId="0"/>
    <xf numFmtId="0" fontId="64" fillId="0" borderId="0" applyBorder="0" applyProtection="0"/>
    <xf numFmtId="0" fontId="31" fillId="0" borderId="0">
      <alignment horizontal="center"/>
    </xf>
    <xf numFmtId="0" fontId="31" fillId="0" borderId="0">
      <alignment horizontal="center"/>
    </xf>
    <xf numFmtId="184" fontId="116" fillId="0" borderId="0" applyBorder="0" applyProtection="0"/>
    <xf numFmtId="185" fontId="116" fillId="0" borderId="0" applyBorder="0" applyProtection="0"/>
    <xf numFmtId="177" fontId="116" fillId="0" borderId="0" applyBorder="0" applyProtection="0"/>
    <xf numFmtId="177" fontId="116" fillId="0" borderId="0" applyBorder="0" applyProtection="0"/>
    <xf numFmtId="186" fontId="116" fillId="0" borderId="0" applyBorder="0" applyProtection="0"/>
    <xf numFmtId="187" fontId="116" fillId="0" borderId="0" applyBorder="0" applyProtection="0"/>
    <xf numFmtId="177" fontId="116" fillId="0" borderId="0" applyBorder="0" applyProtection="0"/>
    <xf numFmtId="177" fontId="116" fillId="0" borderId="0" applyBorder="0" applyProtection="0"/>
    <xf numFmtId="177" fontId="116" fillId="0" borderId="0" applyBorder="0" applyProtection="0"/>
    <xf numFmtId="171" fontId="116" fillId="0" borderId="0" applyBorder="0" applyProtection="0"/>
    <xf numFmtId="177" fontId="73" fillId="0" borderId="0" applyBorder="0" applyProtection="0"/>
    <xf numFmtId="171" fontId="116" fillId="0" borderId="0" applyBorder="0" applyProtection="0"/>
    <xf numFmtId="177" fontId="116" fillId="0" borderId="0" applyBorder="0" applyProtection="0"/>
    <xf numFmtId="171" fontId="116" fillId="0" borderId="0" applyBorder="0" applyProtection="0"/>
    <xf numFmtId="171" fontId="116" fillId="0" borderId="0" applyBorder="0" applyProtection="0"/>
    <xf numFmtId="177" fontId="116" fillId="0" borderId="0" applyBorder="0" applyProtection="0"/>
    <xf numFmtId="171" fontId="116" fillId="0" borderId="0" applyBorder="0" applyProtection="0"/>
    <xf numFmtId="177" fontId="116" fillId="0" borderId="0" applyBorder="0" applyProtection="0"/>
    <xf numFmtId="177" fontId="116" fillId="0" borderId="0" applyBorder="0" applyProtection="0"/>
    <xf numFmtId="177" fontId="116" fillId="0" borderId="0" applyBorder="0" applyProtection="0"/>
    <xf numFmtId="0" fontId="31" fillId="0" borderId="0">
      <alignment horizontal="left" vertical="top"/>
    </xf>
    <xf numFmtId="0" fontId="18" fillId="4" borderId="0" applyBorder="0" applyProtection="0"/>
    <xf numFmtId="0" fontId="78" fillId="26" borderId="0" applyBorder="0" applyProtection="0"/>
    <xf numFmtId="0" fontId="31" fillId="0" borderId="0"/>
  </cellStyleXfs>
  <cellXfs count="531">
    <xf numFmtId="0" fontId="0" fillId="0" borderId="0" xfId="0"/>
    <xf numFmtId="0" fontId="79" fillId="0" borderId="0" xfId="266" applyFont="1" applyBorder="1" applyAlignment="1" applyProtection="1"/>
    <xf numFmtId="0" fontId="81" fillId="0" borderId="0" xfId="261" applyFont="1" applyAlignment="1" applyProtection="1"/>
    <xf numFmtId="0" fontId="80" fillId="27" borderId="0" xfId="261" applyFont="1" applyFill="1" applyAlignment="1" applyProtection="1"/>
    <xf numFmtId="0" fontId="80" fillId="27" borderId="0" xfId="261" applyFont="1" applyFill="1" applyAlignment="1" applyProtection="1">
      <alignment wrapText="1"/>
    </xf>
    <xf numFmtId="0" fontId="68" fillId="27" borderId="0" xfId="261" applyFont="1" applyFill="1" applyAlignment="1" applyProtection="1">
      <alignment horizontal="center"/>
    </xf>
    <xf numFmtId="0" fontId="79" fillId="27" borderId="0" xfId="266" applyFont="1" applyFill="1" applyBorder="1" applyAlignment="1" applyProtection="1"/>
    <xf numFmtId="0" fontId="79" fillId="27" borderId="0" xfId="266" applyFont="1" applyFill="1" applyBorder="1" applyAlignment="1" applyProtection="1">
      <alignment wrapText="1"/>
    </xf>
    <xf numFmtId="49" fontId="24" fillId="0" borderId="8" xfId="266" applyNumberFormat="1" applyFont="1" applyBorder="1" applyAlignment="1" applyProtection="1">
      <alignment horizontal="center" vertical="top" wrapText="1"/>
    </xf>
    <xf numFmtId="0" fontId="24" fillId="0" borderId="8" xfId="266" applyFont="1" applyBorder="1" applyAlignment="1" applyProtection="1">
      <alignment horizontal="center" vertical="top" wrapText="1"/>
    </xf>
    <xf numFmtId="0" fontId="24" fillId="0" borderId="8" xfId="266" applyFont="1" applyBorder="1" applyAlignment="1" applyProtection="1">
      <alignment horizontal="center"/>
    </xf>
    <xf numFmtId="0" fontId="24" fillId="27" borderId="8" xfId="266" applyFont="1" applyFill="1" applyBorder="1" applyAlignment="1" applyProtection="1"/>
    <xf numFmtId="0" fontId="24" fillId="0" borderId="8" xfId="266" applyFont="1" applyBorder="1" applyAlignment="1" applyProtection="1"/>
    <xf numFmtId="49" fontId="31" fillId="0" borderId="8" xfId="266" applyNumberFormat="1" applyFont="1" applyBorder="1" applyAlignment="1" applyProtection="1">
      <alignment horizontal="center" vertical="top"/>
    </xf>
    <xf numFmtId="49" fontId="31" fillId="0" borderId="8" xfId="266" applyNumberFormat="1" applyFont="1" applyBorder="1" applyAlignment="1" applyProtection="1">
      <alignment horizontal="left" vertical="top"/>
    </xf>
    <xf numFmtId="49" fontId="31" fillId="0" borderId="8" xfId="266" applyNumberFormat="1" applyFont="1" applyBorder="1" applyAlignment="1" applyProtection="1">
      <alignment horizontal="left" vertical="top" wrapText="1"/>
    </xf>
    <xf numFmtId="0" fontId="31" fillId="0" borderId="8" xfId="266" applyFont="1" applyBorder="1" applyAlignment="1" applyProtection="1">
      <alignment horizontal="center" vertical="top"/>
    </xf>
    <xf numFmtId="0" fontId="7" fillId="0" borderId="0" xfId="266" applyFont="1" applyBorder="1" applyAlignment="1" applyProtection="1"/>
    <xf numFmtId="0" fontId="31" fillId="0" borderId="8" xfId="266" applyFont="1" applyBorder="1" applyAlignment="1" applyProtection="1">
      <alignment horizontal="center" vertical="top" wrapText="1"/>
    </xf>
    <xf numFmtId="0" fontId="31" fillId="0" borderId="8" xfId="266" applyFont="1" applyBorder="1" applyAlignment="1" applyProtection="1">
      <alignment horizontal="left" vertical="top" wrapText="1"/>
    </xf>
    <xf numFmtId="1" fontId="31" fillId="0" borderId="8" xfId="266" applyNumberFormat="1" applyFont="1" applyBorder="1" applyAlignment="1" applyProtection="1">
      <alignment horizontal="center" vertical="top"/>
    </xf>
    <xf numFmtId="49" fontId="31" fillId="0" borderId="8" xfId="218" applyNumberFormat="1" applyFont="1" applyBorder="1" applyAlignment="1" applyProtection="1">
      <alignment horizontal="left" vertical="top"/>
    </xf>
    <xf numFmtId="0" fontId="83" fillId="0" borderId="8" xfId="266" applyFont="1" applyBorder="1" applyAlignment="1" applyProtection="1">
      <alignment horizontal="left" vertical="top" wrapText="1"/>
    </xf>
    <xf numFmtId="0" fontId="24" fillId="0" borderId="16" xfId="266" applyFont="1" applyBorder="1" applyAlignment="1" applyProtection="1"/>
    <xf numFmtId="49" fontId="31" fillId="0" borderId="8" xfId="266" applyNumberFormat="1" applyFont="1" applyBorder="1" applyAlignment="1" applyProtection="1">
      <alignment vertical="top"/>
    </xf>
    <xf numFmtId="0" fontId="31" fillId="0" borderId="8" xfId="266" applyFont="1" applyBorder="1" applyAlignment="1" applyProtection="1">
      <alignment vertical="top" wrapText="1"/>
    </xf>
    <xf numFmtId="0" fontId="84" fillId="0" borderId="8" xfId="266" applyFont="1" applyBorder="1" applyAlignment="1" applyProtection="1">
      <alignment horizontal="left" vertical="top" wrapText="1"/>
    </xf>
    <xf numFmtId="0" fontId="31" fillId="0" borderId="17" xfId="266" applyFont="1" applyBorder="1" applyAlignment="1" applyProtection="1">
      <alignment horizontal="center" vertical="top"/>
    </xf>
    <xf numFmtId="0" fontId="68" fillId="0" borderId="18" xfId="228" applyFont="1" applyBorder="1" applyAlignment="1" applyProtection="1">
      <alignment horizontal="center" vertical="center" wrapText="1"/>
    </xf>
    <xf numFmtId="0" fontId="31" fillId="0" borderId="18" xfId="228" applyFont="1" applyBorder="1" applyAlignment="1" applyProtection="1">
      <alignment horizontal="center" vertical="center" wrapText="1"/>
    </xf>
    <xf numFmtId="0" fontId="68" fillId="0" borderId="8" xfId="228" applyFont="1" applyBorder="1" applyAlignment="1" applyProtection="1">
      <alignment horizontal="center" vertical="center" wrapText="1"/>
    </xf>
    <xf numFmtId="0" fontId="31" fillId="0" borderId="8" xfId="228" applyFont="1" applyBorder="1" applyAlignment="1" applyProtection="1">
      <alignment horizontal="center" vertical="center" wrapText="1"/>
    </xf>
    <xf numFmtId="0" fontId="24" fillId="27" borderId="19" xfId="266" applyFont="1" applyFill="1" applyBorder="1" applyAlignment="1" applyProtection="1"/>
    <xf numFmtId="0" fontId="24" fillId="0" borderId="20" xfId="266" applyFont="1" applyBorder="1" applyAlignment="1" applyProtection="1"/>
    <xf numFmtId="0" fontId="85" fillId="0" borderId="8" xfId="266" applyFont="1" applyBorder="1" applyAlignment="1" applyProtection="1">
      <alignment horizontal="left" vertical="top" wrapText="1"/>
    </xf>
    <xf numFmtId="0" fontId="85" fillId="0" borderId="8" xfId="266" applyFont="1" applyBorder="1" applyAlignment="1" applyProtection="1">
      <alignment horizontal="left" vertical="top" wrapText="1"/>
    </xf>
    <xf numFmtId="0" fontId="31" fillId="0" borderId="8" xfId="266" applyFont="1" applyBorder="1" applyAlignment="1" applyProtection="1">
      <alignment horizontal="left" vertical="top" wrapText="1"/>
    </xf>
    <xf numFmtId="0" fontId="31" fillId="0" borderId="8" xfId="0" applyFont="1" applyBorder="1" applyAlignment="1" applyProtection="1">
      <alignment horizontal="center" vertical="center" wrapText="1"/>
    </xf>
    <xf numFmtId="0" fontId="31" fillId="0" borderId="8" xfId="0" applyFont="1" applyBorder="1" applyAlignment="1" applyProtection="1">
      <alignment horizontal="left" vertical="center" wrapText="1"/>
    </xf>
    <xf numFmtId="188" fontId="88" fillId="0" borderId="0" xfId="262" applyNumberFormat="1" applyFont="1" applyAlignment="1" applyProtection="1"/>
    <xf numFmtId="0" fontId="73" fillId="0" borderId="0" xfId="266" applyFont="1" applyBorder="1" applyAlignment="1" applyProtection="1"/>
    <xf numFmtId="0" fontId="67" fillId="0" borderId="0" xfId="218" applyFont="1" applyBorder="1" applyAlignment="1" applyProtection="1"/>
    <xf numFmtId="0" fontId="89" fillId="0" borderId="0" xfId="287" applyFont="1" applyAlignment="1" applyProtection="1"/>
    <xf numFmtId="0" fontId="89" fillId="0" borderId="0" xfId="287" applyFont="1" applyAlignment="1" applyProtection="1">
      <alignment horizontal="center" vertical="center"/>
    </xf>
    <xf numFmtId="0" fontId="7" fillId="0" borderId="0" xfId="216" applyFont="1" applyAlignment="1" applyProtection="1">
      <alignment horizontal="left" vertical="top"/>
    </xf>
    <xf numFmtId="0" fontId="7" fillId="0" borderId="0" xfId="305" applyFont="1" applyBorder="1" applyAlignment="1" applyProtection="1">
      <alignment vertical="top" wrapText="1"/>
    </xf>
    <xf numFmtId="0" fontId="7" fillId="0" borderId="0" xfId="305" applyFont="1" applyBorder="1" applyAlignment="1" applyProtection="1">
      <alignment horizontal="center" vertical="center" wrapText="1"/>
    </xf>
    <xf numFmtId="189" fontId="0" fillId="0" borderId="0" xfId="0" applyNumberFormat="1" applyFont="1" applyAlignment="1" applyProtection="1"/>
    <xf numFmtId="0" fontId="0" fillId="0" borderId="0" xfId="0" applyFont="1" applyAlignment="1" applyProtection="1"/>
    <xf numFmtId="0" fontId="0" fillId="0" borderId="0" xfId="0" applyFont="1" applyAlignment="1" applyProtection="1">
      <alignment wrapText="1"/>
    </xf>
    <xf numFmtId="0" fontId="31" fillId="0" borderId="0" xfId="286" applyFont="1" applyBorder="1" applyAlignment="1" applyProtection="1">
      <alignment horizontal="center"/>
    </xf>
    <xf numFmtId="0" fontId="31" fillId="0" borderId="0" xfId="286" applyFont="1" applyAlignment="1" applyProtection="1"/>
    <xf numFmtId="0" fontId="31" fillId="0" borderId="0" xfId="286" applyFont="1" applyAlignment="1" applyProtection="1">
      <alignment horizontal="center" vertical="center"/>
    </xf>
    <xf numFmtId="4" fontId="31" fillId="0" borderId="0" xfId="286" applyNumberFormat="1" applyFont="1" applyAlignment="1" applyProtection="1">
      <alignment horizontal="center"/>
    </xf>
    <xf numFmtId="0" fontId="31" fillId="0" borderId="0" xfId="286" applyFont="1" applyBorder="1" applyAlignment="1" applyProtection="1"/>
    <xf numFmtId="0" fontId="31" fillId="0" borderId="8" xfId="286" applyFont="1" applyBorder="1" applyAlignment="1" applyProtection="1"/>
    <xf numFmtId="0" fontId="24" fillId="0" borderId="8" xfId="286" applyFont="1" applyBorder="1" applyAlignment="1" applyProtection="1">
      <alignment horizontal="center" vertical="center" wrapText="1"/>
    </xf>
    <xf numFmtId="0" fontId="90" fillId="0" borderId="8" xfId="286" applyFont="1" applyBorder="1" applyAlignment="1" applyProtection="1">
      <alignment horizontal="center" vertical="center" wrapText="1"/>
    </xf>
    <xf numFmtId="49" fontId="31" fillId="0" borderId="21" xfId="286" applyNumberFormat="1" applyFont="1" applyBorder="1" applyAlignment="1" applyProtection="1">
      <alignment horizontal="center" vertical="center" wrapText="1"/>
    </xf>
    <xf numFmtId="49" fontId="31" fillId="0" borderId="21" xfId="286" applyNumberFormat="1" applyFont="1" applyBorder="1" applyAlignment="1" applyProtection="1">
      <alignment vertical="center" wrapText="1"/>
    </xf>
    <xf numFmtId="0" fontId="31" fillId="0" borderId="21" xfId="286" applyFont="1" applyBorder="1" applyAlignment="1" applyProtection="1">
      <alignment horizontal="center" vertical="center" wrapText="1"/>
    </xf>
    <xf numFmtId="1" fontId="24" fillId="0" borderId="21" xfId="286" applyNumberFormat="1" applyFont="1" applyBorder="1" applyAlignment="1" applyProtection="1">
      <alignment horizontal="center" vertical="center" wrapText="1"/>
    </xf>
    <xf numFmtId="1" fontId="90" fillId="0" borderId="21" xfId="286" applyNumberFormat="1" applyFont="1" applyBorder="1" applyAlignment="1" applyProtection="1">
      <alignment horizontal="center" vertical="center" wrapText="1"/>
    </xf>
    <xf numFmtId="0" fontId="31" fillId="0" borderId="21" xfId="286" applyFont="1" applyBorder="1" applyAlignment="1" applyProtection="1">
      <alignment vertical="center" wrapText="1"/>
    </xf>
    <xf numFmtId="49" fontId="24" fillId="0" borderId="21" xfId="286" applyNumberFormat="1" applyFont="1" applyBorder="1" applyAlignment="1" applyProtection="1">
      <alignment vertical="center" wrapText="1"/>
    </xf>
    <xf numFmtId="0" fontId="24" fillId="0" borderId="22" xfId="286" applyFont="1" applyBorder="1" applyAlignment="1" applyProtection="1">
      <alignment vertical="center" wrapText="1"/>
    </xf>
    <xf numFmtId="190" fontId="90" fillId="0" borderId="21" xfId="286" applyNumberFormat="1" applyFont="1" applyBorder="1" applyAlignment="1" applyProtection="1">
      <alignment horizontal="center" vertical="center" wrapText="1"/>
    </xf>
    <xf numFmtId="0" fontId="89" fillId="0" borderId="20" xfId="287" applyFont="1" applyBorder="1" applyAlignment="1" applyProtection="1">
      <alignment horizontal="center" vertical="center" wrapText="1"/>
    </xf>
    <xf numFmtId="49" fontId="24" fillId="0" borderId="23" xfId="286" applyNumberFormat="1" applyFont="1" applyBorder="1" applyAlignment="1" applyProtection="1">
      <alignment vertical="center" wrapText="1"/>
    </xf>
    <xf numFmtId="49" fontId="24" fillId="0" borderId="23" xfId="286" applyNumberFormat="1" applyFont="1" applyBorder="1" applyAlignment="1" applyProtection="1">
      <alignment horizontal="center" vertical="center" wrapText="1"/>
    </xf>
    <xf numFmtId="49" fontId="31" fillId="0" borderId="8" xfId="286" applyNumberFormat="1" applyFont="1" applyBorder="1" applyAlignment="1" applyProtection="1">
      <alignment horizontal="center" vertical="center" wrapText="1"/>
    </xf>
    <xf numFmtId="0" fontId="31" fillId="0" borderId="8" xfId="286" applyFont="1" applyBorder="1" applyAlignment="1" applyProtection="1">
      <alignment horizontal="center" vertical="center" wrapText="1"/>
    </xf>
    <xf numFmtId="0" fontId="89" fillId="0" borderId="0" xfId="287" applyFont="1" applyAlignment="1" applyProtection="1">
      <alignment vertical="center"/>
    </xf>
    <xf numFmtId="0" fontId="89" fillId="0" borderId="0" xfId="287" applyFont="1" applyAlignment="1" applyProtection="1">
      <alignment wrapText="1"/>
    </xf>
    <xf numFmtId="2" fontId="91" fillId="27" borderId="24" xfId="286" applyNumberFormat="1" applyFont="1" applyFill="1" applyBorder="1" applyAlignment="1" applyProtection="1">
      <alignment horizontal="left" vertical="center" wrapText="1"/>
    </xf>
    <xf numFmtId="2" fontId="91" fillId="27" borderId="0" xfId="286" applyNumberFormat="1" applyFont="1" applyFill="1" applyBorder="1" applyAlignment="1" applyProtection="1">
      <alignment horizontal="left" vertical="center"/>
    </xf>
    <xf numFmtId="2" fontId="91" fillId="27" borderId="25" xfId="286" applyNumberFormat="1" applyFont="1" applyFill="1" applyBorder="1" applyAlignment="1" applyProtection="1">
      <alignment horizontal="left" vertical="center"/>
    </xf>
    <xf numFmtId="0" fontId="89" fillId="0" borderId="0" xfId="287" applyFont="1" applyBorder="1" applyAlignment="1" applyProtection="1">
      <alignment horizontal="center" vertical="center" wrapText="1"/>
    </xf>
    <xf numFmtId="2" fontId="91" fillId="27" borderId="19" xfId="286" applyNumberFormat="1" applyFont="1" applyFill="1" applyBorder="1" applyAlignment="1" applyProtection="1">
      <alignment horizontal="left" vertical="center" wrapText="1"/>
    </xf>
    <xf numFmtId="2" fontId="91" fillId="27" borderId="20" xfId="286" applyNumberFormat="1" applyFont="1" applyFill="1" applyBorder="1" applyAlignment="1" applyProtection="1">
      <alignment horizontal="left" vertical="center"/>
    </xf>
    <xf numFmtId="2" fontId="91" fillId="27" borderId="26" xfId="286" applyNumberFormat="1" applyFont="1" applyFill="1" applyBorder="1" applyAlignment="1" applyProtection="1">
      <alignment horizontal="left" vertical="center"/>
    </xf>
    <xf numFmtId="49" fontId="31" fillId="0" borderId="8" xfId="286" applyNumberFormat="1" applyFont="1" applyBorder="1" applyAlignment="1" applyProtection="1">
      <alignment wrapText="1"/>
    </xf>
    <xf numFmtId="4" fontId="31" fillId="0" borderId="8" xfId="286" applyNumberFormat="1" applyFont="1" applyBorder="1" applyAlignment="1" applyProtection="1"/>
    <xf numFmtId="0" fontId="89" fillId="0" borderId="0" xfId="287" applyFont="1" applyAlignment="1" applyProtection="1">
      <alignment horizontal="center" wrapText="1"/>
    </xf>
    <xf numFmtId="49" fontId="31" fillId="0" borderId="6" xfId="286" applyNumberFormat="1" applyFont="1" applyBorder="1" applyAlignment="1" applyProtection="1">
      <alignment wrapText="1"/>
    </xf>
    <xf numFmtId="4" fontId="31" fillId="0" borderId="17" xfId="286" applyNumberFormat="1" applyFont="1" applyBorder="1" applyAlignment="1" applyProtection="1"/>
    <xf numFmtId="4" fontId="24" fillId="0" borderId="17" xfId="286" applyNumberFormat="1" applyFont="1" applyBorder="1" applyAlignment="1" applyProtection="1"/>
    <xf numFmtId="49" fontId="31" fillId="28" borderId="6" xfId="286" applyNumberFormat="1" applyFont="1" applyFill="1" applyBorder="1" applyAlignment="1" applyProtection="1">
      <alignment wrapText="1"/>
    </xf>
    <xf numFmtId="0" fontId="89" fillId="28" borderId="0" xfId="287" applyFont="1" applyFill="1" applyAlignment="1" applyProtection="1"/>
    <xf numFmtId="2" fontId="92" fillId="28" borderId="0" xfId="287" applyNumberFormat="1" applyFont="1" applyFill="1" applyAlignment="1" applyProtection="1"/>
    <xf numFmtId="49" fontId="31" fillId="28" borderId="8" xfId="286" applyNumberFormat="1" applyFont="1" applyFill="1" applyBorder="1" applyAlignment="1" applyProtection="1">
      <alignment wrapText="1"/>
    </xf>
    <xf numFmtId="4" fontId="31" fillId="28" borderId="17" xfId="286" applyNumberFormat="1" applyFont="1" applyFill="1" applyBorder="1" applyAlignment="1" applyProtection="1"/>
    <xf numFmtId="0" fontId="89" fillId="28" borderId="0" xfId="287" applyFont="1" applyFill="1" applyAlignment="1" applyProtection="1">
      <alignment horizontal="center" wrapText="1"/>
    </xf>
    <xf numFmtId="177" fontId="89" fillId="28" borderId="0" xfId="287" applyNumberFormat="1" applyFont="1" applyFill="1" applyAlignment="1" applyProtection="1"/>
    <xf numFmtId="4" fontId="89" fillId="28" borderId="0" xfId="287" applyNumberFormat="1" applyFont="1" applyFill="1" applyAlignment="1" applyProtection="1"/>
    <xf numFmtId="0" fontId="89" fillId="28" borderId="0" xfId="287" applyFont="1" applyFill="1" applyAlignment="1" applyProtection="1">
      <alignment horizontal="left" vertical="center"/>
    </xf>
    <xf numFmtId="4" fontId="89" fillId="28" borderId="0" xfId="287" applyNumberFormat="1" applyFont="1" applyFill="1" applyAlignment="1" applyProtection="1">
      <alignment horizontal="left" vertical="center"/>
    </xf>
    <xf numFmtId="0" fontId="89" fillId="0" borderId="0" xfId="287" applyFont="1" applyAlignment="1" applyProtection="1">
      <alignment horizontal="left" vertical="center"/>
    </xf>
    <xf numFmtId="0" fontId="31" fillId="0" borderId="1" xfId="286" applyFont="1" applyBorder="1" applyAlignment="1" applyProtection="1">
      <alignment horizontal="left"/>
    </xf>
    <xf numFmtId="0" fontId="89" fillId="0" borderId="0" xfId="276" applyFont="1" applyAlignment="1" applyProtection="1">
      <alignment horizontal="right" vertical="top"/>
    </xf>
    <xf numFmtId="0" fontId="89" fillId="0" borderId="0" xfId="276" applyFont="1" applyAlignment="1" applyProtection="1"/>
    <xf numFmtId="4" fontId="24" fillId="0" borderId="8" xfId="286" applyNumberFormat="1" applyFont="1" applyBorder="1" applyAlignment="1" applyProtection="1"/>
    <xf numFmtId="1" fontId="24" fillId="0" borderId="0" xfId="286" applyNumberFormat="1" applyFont="1" applyBorder="1" applyAlignment="1" applyProtection="1">
      <alignment horizontal="center"/>
    </xf>
    <xf numFmtId="0" fontId="31" fillId="0" borderId="0" xfId="286" applyFont="1" applyBorder="1" applyAlignment="1" applyProtection="1">
      <alignment wrapText="1"/>
    </xf>
    <xf numFmtId="2" fontId="24" fillId="0" borderId="0" xfId="286" applyNumberFormat="1" applyFont="1" applyBorder="1" applyAlignment="1" applyProtection="1">
      <alignment horizontal="center"/>
    </xf>
    <xf numFmtId="2" fontId="31" fillId="0" borderId="0" xfId="286" applyNumberFormat="1" applyFont="1" applyBorder="1" applyAlignment="1" applyProtection="1">
      <alignment horizontal="center"/>
    </xf>
    <xf numFmtId="191" fontId="24" fillId="0" borderId="0" xfId="286" applyNumberFormat="1" applyFont="1" applyBorder="1" applyAlignment="1" applyProtection="1"/>
    <xf numFmtId="191" fontId="24" fillId="0" borderId="0" xfId="286" applyNumberFormat="1" applyFont="1" applyBorder="1" applyAlignment="1" applyProtection="1">
      <alignment horizontal="center" vertical="center"/>
    </xf>
    <xf numFmtId="0" fontId="31" fillId="0" borderId="0" xfId="286" applyFont="1" applyBorder="1" applyAlignment="1" applyProtection="1">
      <alignment horizontal="left" vertical="center"/>
    </xf>
    <xf numFmtId="0" fontId="31" fillId="0" borderId="0" xfId="286" applyFont="1" applyBorder="1" applyAlignment="1" applyProtection="1">
      <alignment horizontal="left" vertical="center" wrapText="1"/>
    </xf>
    <xf numFmtId="0" fontId="31" fillId="0" borderId="0" xfId="286" applyFont="1" applyBorder="1" applyAlignment="1" applyProtection="1">
      <alignment horizontal="center" vertical="center" wrapText="1"/>
    </xf>
    <xf numFmtId="0" fontId="31" fillId="0" borderId="0" xfId="286" applyFont="1" applyBorder="1" applyAlignment="1" applyProtection="1">
      <alignment horizontal="left" wrapText="1"/>
    </xf>
    <xf numFmtId="0" fontId="31" fillId="0" borderId="0" xfId="276" applyFont="1" applyBorder="1" applyAlignment="1" applyProtection="1">
      <alignment horizontal="center" vertical="top"/>
    </xf>
    <xf numFmtId="49" fontId="31" fillId="0" borderId="0" xfId="276" applyNumberFormat="1" applyFont="1" applyBorder="1" applyAlignment="1" applyProtection="1">
      <alignment horizontal="left" vertical="top"/>
    </xf>
    <xf numFmtId="0" fontId="31" fillId="0" borderId="0" xfId="276" applyFont="1" applyBorder="1" applyAlignment="1" applyProtection="1">
      <alignment horizontal="left" vertical="top"/>
    </xf>
    <xf numFmtId="0" fontId="31" fillId="0" borderId="0" xfId="276" applyFont="1" applyBorder="1" applyAlignment="1" applyProtection="1">
      <alignment horizontal="right" vertical="top"/>
    </xf>
    <xf numFmtId="0" fontId="31" fillId="0" borderId="0" xfId="276" applyFont="1" applyBorder="1" applyAlignment="1" applyProtection="1">
      <alignment horizontal="center" vertical="center"/>
    </xf>
    <xf numFmtId="0" fontId="31" fillId="0" borderId="0" xfId="276" applyFont="1" applyBorder="1" applyAlignment="1" applyProtection="1">
      <alignment horizontal="left" vertical="top" wrapText="1"/>
    </xf>
    <xf numFmtId="0" fontId="31" fillId="0" borderId="0" xfId="287" applyFont="1" applyBorder="1" applyAlignment="1" applyProtection="1"/>
    <xf numFmtId="0" fontId="31" fillId="0" borderId="0" xfId="276" applyFont="1" applyBorder="1" applyAlignment="1" applyProtection="1">
      <alignment horizontal="center" vertical="top" wrapText="1"/>
    </xf>
    <xf numFmtId="0" fontId="89" fillId="0" borderId="0" xfId="276" applyFont="1" applyAlignment="1" applyProtection="1">
      <alignment horizontal="center" vertical="top"/>
    </xf>
    <xf numFmtId="49" fontId="89" fillId="0" borderId="0" xfId="276" applyNumberFormat="1" applyFont="1" applyAlignment="1" applyProtection="1">
      <alignment horizontal="left" vertical="top"/>
    </xf>
    <xf numFmtId="0" fontId="89" fillId="0" borderId="0" xfId="276" applyFont="1" applyAlignment="1" applyProtection="1">
      <alignment horizontal="left" vertical="top" wrapText="1"/>
    </xf>
    <xf numFmtId="0" fontId="89" fillId="0" borderId="0" xfId="276" applyFont="1" applyAlignment="1" applyProtection="1">
      <alignment horizontal="center" vertical="top" wrapText="1"/>
    </xf>
    <xf numFmtId="0" fontId="89" fillId="0" borderId="0" xfId="276" applyFont="1" applyAlignment="1" applyProtection="1">
      <alignment horizontal="center" vertical="center"/>
    </xf>
    <xf numFmtId="0" fontId="89" fillId="0" borderId="0" xfId="286" applyFont="1" applyAlignment="1" applyProtection="1"/>
    <xf numFmtId="0" fontId="93" fillId="0" borderId="0" xfId="286" applyFont="1" applyBorder="1" applyAlignment="1" applyProtection="1"/>
    <xf numFmtId="0" fontId="93" fillId="0" borderId="0" xfId="286" applyFont="1" applyBorder="1" applyAlignment="1" applyProtection="1">
      <alignment horizontal="center" vertical="center"/>
    </xf>
    <xf numFmtId="0" fontId="89" fillId="0" borderId="0" xfId="286" applyFont="1" applyAlignment="1" applyProtection="1">
      <alignment horizontal="center" vertical="center"/>
    </xf>
    <xf numFmtId="0" fontId="89" fillId="0" borderId="0" xfId="286" applyFont="1" applyBorder="1" applyAlignment="1" applyProtection="1"/>
    <xf numFmtId="0" fontId="89" fillId="0" borderId="0" xfId="288" applyFont="1" applyBorder="1" applyAlignment="1" applyProtection="1"/>
    <xf numFmtId="0" fontId="89" fillId="0" borderId="0" xfId="288" applyFont="1" applyBorder="1" applyAlignment="1" applyProtection="1">
      <alignment horizontal="center" vertical="center"/>
    </xf>
    <xf numFmtId="0" fontId="89" fillId="0" borderId="0" xfId="288" applyFont="1" applyBorder="1" applyAlignment="1" applyProtection="1">
      <alignment wrapText="1"/>
    </xf>
    <xf numFmtId="49" fontId="89" fillId="0" borderId="0" xfId="288" applyNumberFormat="1" applyFont="1" applyBorder="1" applyAlignment="1" applyProtection="1">
      <alignment wrapText="1"/>
    </xf>
    <xf numFmtId="0" fontId="89" fillId="0" borderId="0" xfId="288" applyFont="1" applyAlignment="1" applyProtection="1"/>
    <xf numFmtId="0" fontId="89" fillId="0" borderId="0" xfId="288" applyFont="1" applyAlignment="1" applyProtection="1">
      <alignment horizontal="center" vertical="center"/>
    </xf>
    <xf numFmtId="49" fontId="89" fillId="0" borderId="0" xfId="288" applyNumberFormat="1" applyFont="1" applyAlignment="1" applyProtection="1">
      <alignment wrapText="1"/>
    </xf>
    <xf numFmtId="0" fontId="0" fillId="0" borderId="0" xfId="0" applyAlignment="1" applyProtection="1"/>
    <xf numFmtId="0" fontId="0" fillId="28" borderId="0" xfId="0" applyFill="1" applyAlignment="1" applyProtection="1"/>
    <xf numFmtId="0" fontId="94" fillId="0" borderId="0" xfId="0" applyFont="1" applyBorder="1" applyAlignment="1" applyProtection="1"/>
    <xf numFmtId="0" fontId="94" fillId="0" borderId="0" xfId="0" applyFont="1" applyBorder="1" applyAlignment="1" applyProtection="1">
      <alignment wrapText="1"/>
    </xf>
    <xf numFmtId="49" fontId="94" fillId="0" borderId="0" xfId="0" applyNumberFormat="1" applyFont="1" applyBorder="1" applyAlignment="1" applyProtection="1"/>
    <xf numFmtId="49" fontId="95" fillId="0" borderId="0" xfId="0" applyNumberFormat="1" applyFont="1" applyBorder="1" applyAlignment="1" applyProtection="1">
      <alignment horizontal="right"/>
    </xf>
    <xf numFmtId="0" fontId="71" fillId="0" borderId="0" xfId="0" applyFont="1" applyBorder="1" applyAlignment="1" applyProtection="1"/>
    <xf numFmtId="49" fontId="95" fillId="0" borderId="0" xfId="0" applyNumberFormat="1" applyFont="1" applyBorder="1" applyAlignment="1" applyProtection="1"/>
    <xf numFmtId="49" fontId="95" fillId="0" borderId="0" xfId="0" applyNumberFormat="1" applyFont="1" applyBorder="1" applyAlignment="1" applyProtection="1">
      <alignment horizontal="left"/>
    </xf>
    <xf numFmtId="49" fontId="95" fillId="0" borderId="0" xfId="0" applyNumberFormat="1" applyFont="1" applyBorder="1" applyAlignment="1" applyProtection="1">
      <alignment vertical="top"/>
    </xf>
    <xf numFmtId="49" fontId="95" fillId="0" borderId="15" xfId="0" applyNumberFormat="1" applyFont="1" applyBorder="1" applyAlignment="1" applyProtection="1">
      <alignment vertical="top"/>
    </xf>
    <xf numFmtId="49" fontId="96" fillId="0" borderId="0" xfId="0" applyNumberFormat="1" applyFont="1" applyBorder="1" applyAlignment="1" applyProtection="1">
      <alignment horizontal="center" vertical="top"/>
    </xf>
    <xf numFmtId="49" fontId="97" fillId="0" borderId="0" xfId="0" applyNumberFormat="1" applyFont="1" applyBorder="1" applyAlignment="1" applyProtection="1">
      <alignment horizontal="center"/>
    </xf>
    <xf numFmtId="49" fontId="94" fillId="0" borderId="20" xfId="0" applyNumberFormat="1" applyFont="1" applyBorder="1" applyAlignment="1" applyProtection="1">
      <alignment horizontal="center"/>
    </xf>
    <xf numFmtId="49" fontId="95" fillId="0" borderId="0" xfId="0" applyNumberFormat="1" applyFont="1" applyBorder="1" applyAlignment="1" applyProtection="1">
      <alignment wrapText="1"/>
    </xf>
    <xf numFmtId="49" fontId="96" fillId="0" borderId="0" xfId="0" applyNumberFormat="1" applyFont="1" applyBorder="1" applyAlignment="1" applyProtection="1"/>
    <xf numFmtId="49" fontId="94" fillId="0" borderId="0" xfId="0" applyNumberFormat="1" applyFont="1" applyBorder="1" applyAlignment="1" applyProtection="1">
      <alignment horizontal="right" vertical="top"/>
    </xf>
    <xf numFmtId="49" fontId="96" fillId="0" borderId="0" xfId="0" applyNumberFormat="1" applyFont="1" applyBorder="1" applyAlignment="1" applyProtection="1">
      <alignment horizontal="center"/>
    </xf>
    <xf numFmtId="49" fontId="98" fillId="0" borderId="0" xfId="0" applyNumberFormat="1" applyFont="1" applyBorder="1" applyAlignment="1" applyProtection="1">
      <alignment horizontal="left"/>
    </xf>
    <xf numFmtId="0" fontId="95" fillId="0" borderId="0" xfId="0" applyFont="1" applyBorder="1" applyAlignment="1" applyProtection="1"/>
    <xf numFmtId="0" fontId="95" fillId="0" borderId="0" xfId="0" applyFont="1" applyBorder="1" applyAlignment="1" applyProtection="1">
      <alignment wrapText="1"/>
    </xf>
    <xf numFmtId="0" fontId="95" fillId="0" borderId="15" xfId="0" applyFont="1" applyBorder="1" applyAlignment="1" applyProtection="1"/>
    <xf numFmtId="0" fontId="95" fillId="0" borderId="15" xfId="0" applyFont="1" applyBorder="1" applyAlignment="1" applyProtection="1">
      <alignment horizontal="center"/>
    </xf>
    <xf numFmtId="0" fontId="95" fillId="0" borderId="0" xfId="0" applyFont="1" applyBorder="1" applyAlignment="1" applyProtection="1">
      <alignment horizontal="center"/>
    </xf>
    <xf numFmtId="0" fontId="94" fillId="0" borderId="20" xfId="0" applyFont="1" applyBorder="1" applyAlignment="1" applyProtection="1"/>
    <xf numFmtId="4" fontId="95" fillId="0" borderId="20" xfId="0" applyNumberFormat="1" applyFont="1" applyBorder="1" applyAlignment="1" applyProtection="1">
      <alignment horizontal="right"/>
    </xf>
    <xf numFmtId="0" fontId="95" fillId="0" borderId="0" xfId="0" applyFont="1" applyBorder="1" applyAlignment="1" applyProtection="1">
      <alignment horizontal="left" vertical="top"/>
    </xf>
    <xf numFmtId="0" fontId="95" fillId="0" borderId="0" xfId="0" applyFont="1" applyBorder="1" applyAlignment="1" applyProtection="1">
      <alignment vertical="center" wrapText="1"/>
    </xf>
    <xf numFmtId="0" fontId="96" fillId="0" borderId="0" xfId="0" applyFont="1" applyBorder="1" applyAlignment="1" applyProtection="1"/>
    <xf numFmtId="2" fontId="95" fillId="0" borderId="0" xfId="0" applyNumberFormat="1" applyFont="1" applyBorder="1" applyAlignment="1" applyProtection="1"/>
    <xf numFmtId="49" fontId="94" fillId="0" borderId="0" xfId="0" applyNumberFormat="1" applyFont="1" applyBorder="1" applyAlignment="1" applyProtection="1">
      <alignment horizontal="right"/>
    </xf>
    <xf numFmtId="0" fontId="98" fillId="0" borderId="0" xfId="0" applyFont="1" applyBorder="1" applyAlignment="1" applyProtection="1"/>
    <xf numFmtId="2" fontId="95" fillId="0" borderId="20" xfId="0" applyNumberFormat="1" applyFont="1" applyBorder="1" applyAlignment="1" applyProtection="1"/>
    <xf numFmtId="0" fontId="94" fillId="0" borderId="1" xfId="0" applyFont="1" applyBorder="1" applyAlignment="1" applyProtection="1"/>
    <xf numFmtId="4" fontId="95" fillId="0" borderId="1" xfId="0" applyNumberFormat="1" applyFont="1" applyBorder="1" applyAlignment="1" applyProtection="1">
      <alignment horizontal="right"/>
    </xf>
    <xf numFmtId="2" fontId="95" fillId="0" borderId="1" xfId="0" applyNumberFormat="1" applyFont="1" applyBorder="1" applyAlignment="1" applyProtection="1">
      <alignment horizontal="right"/>
    </xf>
    <xf numFmtId="0" fontId="95" fillId="0" borderId="0" xfId="0" applyFont="1" applyBorder="1" applyAlignment="1" applyProtection="1">
      <alignment horizontal="left"/>
    </xf>
    <xf numFmtId="2" fontId="95" fillId="0" borderId="0" xfId="0" applyNumberFormat="1" applyFont="1" applyBorder="1" applyAlignment="1" applyProtection="1">
      <alignment horizontal="right"/>
    </xf>
    <xf numFmtId="0" fontId="94" fillId="0" borderId="8" xfId="0" applyFont="1" applyBorder="1" applyAlignment="1" applyProtection="1">
      <alignment horizontal="center" vertical="center" wrapText="1"/>
    </xf>
    <xf numFmtId="49" fontId="94" fillId="0" borderId="8" xfId="0" applyNumberFormat="1" applyFont="1" applyBorder="1" applyAlignment="1" applyProtection="1">
      <alignment horizontal="center" vertical="center"/>
    </xf>
    <xf numFmtId="0" fontId="94" fillId="0" borderId="8" xfId="0" applyFont="1" applyBorder="1" applyAlignment="1" applyProtection="1">
      <alignment horizontal="center" vertical="center"/>
    </xf>
    <xf numFmtId="49" fontId="99" fillId="0" borderId="27" xfId="0" applyNumberFormat="1" applyFont="1" applyBorder="1" applyAlignment="1" applyProtection="1">
      <alignment horizontal="center" vertical="top" wrapText="1"/>
    </xf>
    <xf numFmtId="49" fontId="99" fillId="0" borderId="15" xfId="0" applyNumberFormat="1" applyFont="1" applyBorder="1" applyAlignment="1" applyProtection="1">
      <alignment horizontal="left" vertical="top" wrapText="1"/>
    </xf>
    <xf numFmtId="49" fontId="99" fillId="0" borderId="15" xfId="0" applyNumberFormat="1" applyFont="1" applyBorder="1" applyAlignment="1" applyProtection="1">
      <alignment horizontal="center" vertical="top" wrapText="1"/>
    </xf>
    <xf numFmtId="0" fontId="99" fillId="0" borderId="15" xfId="0" applyFont="1" applyBorder="1" applyAlignment="1" applyProtection="1">
      <alignment horizontal="center" vertical="top" wrapText="1"/>
    </xf>
    <xf numFmtId="1" fontId="99" fillId="0" borderId="15" xfId="0" applyNumberFormat="1" applyFont="1" applyBorder="1" applyAlignment="1" applyProtection="1">
      <alignment horizontal="center" vertical="top" wrapText="1"/>
    </xf>
    <xf numFmtId="0" fontId="99" fillId="0" borderId="15" xfId="0" applyFont="1" applyBorder="1" applyAlignment="1" applyProtection="1">
      <alignment horizontal="right" vertical="top" wrapText="1"/>
    </xf>
    <xf numFmtId="0" fontId="98" fillId="0" borderId="15" xfId="0" applyFont="1" applyBorder="1" applyAlignment="1" applyProtection="1">
      <alignment horizontal="right" vertical="top" wrapText="1"/>
    </xf>
    <xf numFmtId="0" fontId="99" fillId="0" borderId="28" xfId="0" applyFont="1" applyBorder="1" applyAlignment="1" applyProtection="1">
      <alignment horizontal="right" vertical="top" wrapText="1"/>
    </xf>
    <xf numFmtId="49" fontId="94" fillId="0" borderId="24" xfId="0" applyNumberFormat="1" applyFont="1" applyBorder="1" applyAlignment="1" applyProtection="1">
      <alignment vertical="center" wrapText="1"/>
    </xf>
    <xf numFmtId="49" fontId="94" fillId="0" borderId="0" xfId="0" applyNumberFormat="1" applyFont="1" applyBorder="1" applyAlignment="1" applyProtection="1">
      <alignment horizontal="right" vertical="top" wrapText="1"/>
    </xf>
    <xf numFmtId="49" fontId="95" fillId="0" borderId="24" xfId="0" applyNumberFormat="1" applyFont="1" applyBorder="1" applyAlignment="1" applyProtection="1">
      <alignment vertical="center" wrapText="1"/>
    </xf>
    <xf numFmtId="49" fontId="95" fillId="0" borderId="0" xfId="0" applyNumberFormat="1" applyFont="1" applyBorder="1" applyAlignment="1" applyProtection="1">
      <alignment horizontal="right" vertical="top" wrapText="1"/>
    </xf>
    <xf numFmtId="49" fontId="95" fillId="0" borderId="0" xfId="0" applyNumberFormat="1" applyFont="1" applyBorder="1" applyAlignment="1" applyProtection="1">
      <alignment horizontal="center" vertical="top" wrapText="1"/>
    </xf>
    <xf numFmtId="0" fontId="95" fillId="0" borderId="0" xfId="0" applyFont="1" applyBorder="1" applyAlignment="1" applyProtection="1">
      <alignment horizontal="center" vertical="top" wrapText="1"/>
    </xf>
    <xf numFmtId="192" fontId="95" fillId="0" borderId="0" xfId="0" applyNumberFormat="1" applyFont="1" applyBorder="1" applyAlignment="1" applyProtection="1">
      <alignment horizontal="center" vertical="top" wrapText="1"/>
    </xf>
    <xf numFmtId="0" fontId="95" fillId="0" borderId="0" xfId="0" applyFont="1" applyBorder="1" applyAlignment="1" applyProtection="1">
      <alignment horizontal="right" vertical="top" wrapText="1"/>
    </xf>
    <xf numFmtId="4" fontId="95" fillId="0" borderId="25" xfId="0" applyNumberFormat="1" applyFont="1" applyBorder="1" applyAlignment="1" applyProtection="1">
      <alignment horizontal="right" vertical="top" wrapText="1"/>
    </xf>
    <xf numFmtId="49" fontId="95" fillId="0" borderId="24" xfId="0" applyNumberFormat="1" applyFont="1" applyBorder="1" applyAlignment="1" applyProtection="1">
      <alignment horizontal="right" vertical="center" wrapText="1"/>
    </xf>
    <xf numFmtId="190" fontId="95" fillId="0" borderId="0" xfId="0" applyNumberFormat="1" applyFont="1" applyBorder="1" applyAlignment="1" applyProtection="1">
      <alignment horizontal="center" vertical="top" wrapText="1"/>
    </xf>
    <xf numFmtId="193" fontId="95" fillId="0" borderId="0" xfId="0" applyNumberFormat="1" applyFont="1" applyBorder="1" applyAlignment="1" applyProtection="1">
      <alignment horizontal="center" vertical="top" wrapText="1"/>
    </xf>
    <xf numFmtId="0" fontId="94" fillId="0" borderId="0" xfId="0" applyFont="1" applyBorder="1" applyAlignment="1" applyProtection="1">
      <alignment horizontal="right" vertical="top" wrapText="1"/>
    </xf>
    <xf numFmtId="0" fontId="94" fillId="0" borderId="0" xfId="0" applyFont="1" applyBorder="1" applyAlignment="1" applyProtection="1">
      <alignment horizontal="center" vertical="top" wrapText="1"/>
    </xf>
    <xf numFmtId="4" fontId="95" fillId="0" borderId="0" xfId="0" applyNumberFormat="1" applyFont="1" applyBorder="1" applyAlignment="1" applyProtection="1">
      <alignment horizontal="right" vertical="top" wrapText="1"/>
    </xf>
    <xf numFmtId="2" fontId="95" fillId="0" borderId="0" xfId="0" applyNumberFormat="1" applyFont="1" applyBorder="1" applyAlignment="1" applyProtection="1">
      <alignment horizontal="center" vertical="top" wrapText="1"/>
    </xf>
    <xf numFmtId="194" fontId="95" fillId="0" borderId="0" xfId="0" applyNumberFormat="1" applyFont="1" applyBorder="1" applyAlignment="1" applyProtection="1">
      <alignment horizontal="center" vertical="top" wrapText="1"/>
    </xf>
    <xf numFmtId="49" fontId="95" fillId="0" borderId="24" xfId="0" applyNumberFormat="1" applyFont="1" applyBorder="1" applyAlignment="1" applyProtection="1">
      <alignment horizontal="right" vertical="top" wrapText="1"/>
    </xf>
    <xf numFmtId="2" fontId="95" fillId="0" borderId="0" xfId="0" applyNumberFormat="1" applyFont="1" applyBorder="1" applyAlignment="1" applyProtection="1">
      <alignment horizontal="right" vertical="top" wrapText="1"/>
    </xf>
    <xf numFmtId="2" fontId="94" fillId="0" borderId="0" xfId="0" applyNumberFormat="1" applyFont="1" applyBorder="1" applyAlignment="1" applyProtection="1">
      <alignment horizontal="right" vertical="top" wrapText="1"/>
    </xf>
    <xf numFmtId="2" fontId="94" fillId="0" borderId="0" xfId="0" applyNumberFormat="1" applyFont="1" applyBorder="1" applyAlignment="1" applyProtection="1">
      <alignment horizontal="center" vertical="top" wrapText="1"/>
    </xf>
    <xf numFmtId="191" fontId="95" fillId="0" borderId="0" xfId="0" applyNumberFormat="1" applyFont="1" applyBorder="1" applyAlignment="1" applyProtection="1">
      <alignment horizontal="center" vertical="top" wrapText="1"/>
    </xf>
    <xf numFmtId="4" fontId="94" fillId="0" borderId="0" xfId="0" applyNumberFormat="1" applyFont="1" applyBorder="1" applyAlignment="1" applyProtection="1">
      <alignment horizontal="right" vertical="top" wrapText="1"/>
    </xf>
    <xf numFmtId="1" fontId="95" fillId="0" borderId="0" xfId="0" applyNumberFormat="1" applyFont="1" applyBorder="1" applyAlignment="1" applyProtection="1">
      <alignment horizontal="center" vertical="top" wrapText="1"/>
    </xf>
    <xf numFmtId="49" fontId="94" fillId="0" borderId="24" xfId="0" applyNumberFormat="1" applyFont="1" applyBorder="1" applyAlignment="1" applyProtection="1"/>
    <xf numFmtId="4" fontId="99" fillId="0" borderId="15" xfId="0" applyNumberFormat="1" applyFont="1" applyBorder="1" applyAlignment="1" applyProtection="1">
      <alignment horizontal="right" vertical="top" wrapText="1"/>
    </xf>
    <xf numFmtId="4" fontId="99" fillId="0" borderId="28" xfId="0" applyNumberFormat="1" applyFont="1" applyBorder="1" applyAlignment="1" applyProtection="1">
      <alignment horizontal="right" vertical="top" wrapText="1"/>
    </xf>
    <xf numFmtId="49" fontId="99" fillId="0" borderId="24" xfId="0" applyNumberFormat="1" applyFont="1" applyBorder="1" applyAlignment="1" applyProtection="1">
      <alignment horizontal="center" vertical="top" wrapText="1"/>
    </xf>
    <xf numFmtId="49" fontId="99" fillId="0" borderId="0" xfId="0" applyNumberFormat="1" applyFont="1" applyBorder="1" applyAlignment="1" applyProtection="1">
      <alignment horizontal="left" vertical="top" wrapText="1"/>
    </xf>
    <xf numFmtId="195" fontId="95" fillId="0" borderId="0" xfId="0" applyNumberFormat="1" applyFont="1" applyBorder="1" applyAlignment="1" applyProtection="1">
      <alignment horizontal="center" vertical="top" wrapText="1"/>
    </xf>
    <xf numFmtId="2" fontId="95" fillId="0" borderId="25" xfId="0" applyNumberFormat="1" applyFont="1" applyBorder="1" applyAlignment="1" applyProtection="1">
      <alignment horizontal="right" vertical="top" wrapText="1"/>
    </xf>
    <xf numFmtId="194" fontId="99" fillId="0" borderId="15" xfId="0" applyNumberFormat="1" applyFont="1" applyBorder="1" applyAlignment="1" applyProtection="1">
      <alignment horizontal="center" vertical="top" wrapText="1"/>
    </xf>
    <xf numFmtId="2" fontId="99" fillId="0" borderId="15" xfId="0" applyNumberFormat="1" applyFont="1" applyBorder="1" applyAlignment="1" applyProtection="1">
      <alignment horizontal="right" vertical="top" wrapText="1"/>
    </xf>
    <xf numFmtId="2" fontId="99" fillId="0" borderId="15" xfId="0" applyNumberFormat="1" applyFont="1" applyBorder="1" applyAlignment="1" applyProtection="1">
      <alignment horizontal="center" vertical="top" wrapText="1"/>
    </xf>
    <xf numFmtId="190" fontId="94" fillId="0" borderId="0" xfId="0" applyNumberFormat="1" applyFont="1" applyBorder="1" applyAlignment="1" applyProtection="1">
      <alignment horizontal="center" vertical="top" wrapText="1"/>
    </xf>
    <xf numFmtId="2" fontId="98" fillId="0" borderId="15" xfId="0" applyNumberFormat="1" applyFont="1" applyBorder="1" applyAlignment="1" applyProtection="1">
      <alignment horizontal="right" vertical="top" wrapText="1"/>
    </xf>
    <xf numFmtId="190" fontId="99" fillId="0" borderId="15" xfId="0" applyNumberFormat="1" applyFont="1" applyBorder="1" applyAlignment="1" applyProtection="1">
      <alignment horizontal="center" vertical="top" wrapText="1"/>
    </xf>
    <xf numFmtId="49" fontId="99" fillId="0" borderId="19" xfId="0" applyNumberFormat="1" applyFont="1" applyBorder="1" applyAlignment="1" applyProtection="1">
      <alignment horizontal="center" vertical="top" wrapText="1"/>
    </xf>
    <xf numFmtId="0" fontId="99" fillId="0" borderId="20" xfId="0" applyFont="1" applyBorder="1" applyAlignment="1" applyProtection="1">
      <alignment horizontal="left" vertical="top" wrapText="1"/>
    </xf>
    <xf numFmtId="0" fontId="99" fillId="0" borderId="20" xfId="0" applyFont="1" applyBorder="1" applyAlignment="1" applyProtection="1">
      <alignment horizontal="center" vertical="top" wrapText="1"/>
    </xf>
    <xf numFmtId="0" fontId="99" fillId="0" borderId="20" xfId="0" applyFont="1" applyBorder="1" applyAlignment="1" applyProtection="1">
      <alignment horizontal="right" vertical="top" wrapText="1"/>
    </xf>
    <xf numFmtId="0" fontId="94" fillId="0" borderId="20" xfId="0" applyFont="1" applyBorder="1" applyAlignment="1" applyProtection="1">
      <alignment horizontal="center" vertical="top" wrapText="1"/>
    </xf>
    <xf numFmtId="49" fontId="98" fillId="0" borderId="20" xfId="0" applyNumberFormat="1" applyFont="1" applyBorder="1" applyAlignment="1" applyProtection="1">
      <alignment vertical="top" wrapText="1"/>
    </xf>
    <xf numFmtId="49" fontId="98" fillId="0" borderId="26" xfId="0" applyNumberFormat="1" applyFont="1" applyBorder="1" applyAlignment="1" applyProtection="1">
      <alignment horizontal="right" vertical="top" wrapText="1"/>
    </xf>
    <xf numFmtId="49" fontId="99" fillId="0" borderId="0" xfId="0" applyNumberFormat="1" applyFont="1" applyBorder="1" applyAlignment="1" applyProtection="1">
      <alignment horizontal="right" vertical="top" wrapText="1"/>
    </xf>
    <xf numFmtId="49" fontId="99" fillId="0" borderId="0" xfId="0" applyNumberFormat="1" applyFont="1" applyBorder="1" applyAlignment="1" applyProtection="1">
      <alignment vertical="top" wrapText="1"/>
    </xf>
    <xf numFmtId="0" fontId="99" fillId="0" borderId="25" xfId="0" applyFont="1" applyBorder="1" applyAlignment="1" applyProtection="1">
      <alignment horizontal="right" vertical="top" wrapText="1"/>
    </xf>
    <xf numFmtId="49" fontId="94" fillId="0" borderId="0" xfId="0" applyNumberFormat="1" applyFont="1" applyBorder="1" applyAlignment="1" applyProtection="1">
      <alignment vertical="top" wrapText="1"/>
    </xf>
    <xf numFmtId="4" fontId="94" fillId="0" borderId="25" xfId="0" applyNumberFormat="1" applyFont="1" applyBorder="1" applyAlignment="1" applyProtection="1">
      <alignment horizontal="right" vertical="top" wrapText="1"/>
    </xf>
    <xf numFmtId="0" fontId="94" fillId="0" borderId="25" xfId="0" applyFont="1" applyBorder="1" applyAlignment="1" applyProtection="1">
      <alignment horizontal="right" vertical="top" wrapText="1"/>
    </xf>
    <xf numFmtId="4" fontId="99" fillId="0" borderId="25" xfId="0" applyNumberFormat="1" applyFont="1" applyBorder="1" applyAlignment="1" applyProtection="1">
      <alignment horizontal="right" vertical="top" wrapText="1"/>
    </xf>
    <xf numFmtId="49" fontId="94" fillId="0" borderId="0" xfId="0" applyNumberFormat="1" applyFont="1" applyBorder="1" applyAlignment="1" applyProtection="1">
      <alignment horizontal="center" vertical="top" wrapText="1"/>
    </xf>
    <xf numFmtId="49" fontId="100" fillId="0" borderId="0" xfId="0" applyNumberFormat="1" applyFont="1" applyBorder="1" applyAlignment="1" applyProtection="1">
      <alignment vertical="top" wrapText="1"/>
    </xf>
    <xf numFmtId="4" fontId="98" fillId="0" borderId="15" xfId="0" applyNumberFormat="1" applyFont="1" applyBorder="1" applyAlignment="1" applyProtection="1">
      <alignment horizontal="right" vertical="top" wrapText="1"/>
    </xf>
    <xf numFmtId="2" fontId="99" fillId="0" borderId="28" xfId="0" applyNumberFormat="1" applyFont="1" applyBorder="1" applyAlignment="1" applyProtection="1">
      <alignment horizontal="right" vertical="top" wrapText="1"/>
    </xf>
    <xf numFmtId="49" fontId="96" fillId="0" borderId="24" xfId="0" applyNumberFormat="1" applyFont="1" applyBorder="1" applyAlignment="1" applyProtection="1">
      <alignment horizontal="right" vertical="top" wrapText="1"/>
    </xf>
    <xf numFmtId="49" fontId="96" fillId="0" borderId="0" xfId="0" applyNumberFormat="1" applyFont="1" applyBorder="1" applyAlignment="1" applyProtection="1">
      <alignment horizontal="right" vertical="top" wrapText="1"/>
    </xf>
    <xf numFmtId="49" fontId="96" fillId="0" borderId="0" xfId="0" applyNumberFormat="1" applyFont="1" applyBorder="1" applyAlignment="1" applyProtection="1">
      <alignment horizontal="center" vertical="top" wrapText="1"/>
    </xf>
    <xf numFmtId="2" fontId="96" fillId="0" borderId="0" xfId="0" applyNumberFormat="1" applyFont="1" applyBorder="1" applyAlignment="1" applyProtection="1">
      <alignment horizontal="center" vertical="top" wrapText="1"/>
    </xf>
    <xf numFmtId="0" fontId="96" fillId="0" borderId="0" xfId="0" applyFont="1" applyBorder="1" applyAlignment="1" applyProtection="1">
      <alignment horizontal="center" vertical="top" wrapText="1"/>
    </xf>
    <xf numFmtId="194" fontId="96" fillId="0" borderId="0" xfId="0" applyNumberFormat="1" applyFont="1" applyBorder="1" applyAlignment="1" applyProtection="1">
      <alignment horizontal="center" vertical="top" wrapText="1"/>
    </xf>
    <xf numFmtId="0" fontId="96" fillId="0" borderId="0" xfId="0" applyFont="1" applyBorder="1" applyAlignment="1" applyProtection="1">
      <alignment horizontal="right" vertical="top" wrapText="1"/>
    </xf>
    <xf numFmtId="0" fontId="96" fillId="0" borderId="25" xfId="0" applyFont="1" applyBorder="1" applyAlignment="1" applyProtection="1">
      <alignment horizontal="right" vertical="top" wrapText="1"/>
    </xf>
    <xf numFmtId="191" fontId="99" fillId="0" borderId="15" xfId="0" applyNumberFormat="1" applyFont="1" applyBorder="1" applyAlignment="1" applyProtection="1">
      <alignment horizontal="center" vertical="top" wrapText="1"/>
    </xf>
    <xf numFmtId="195" fontId="99" fillId="0" borderId="15" xfId="0" applyNumberFormat="1" applyFont="1" applyBorder="1" applyAlignment="1" applyProtection="1">
      <alignment horizontal="center" vertical="top" wrapText="1"/>
    </xf>
    <xf numFmtId="192" fontId="99" fillId="0" borderId="15" xfId="0" applyNumberFormat="1" applyFont="1" applyBorder="1" applyAlignment="1" applyProtection="1">
      <alignment horizontal="center" vertical="top" wrapText="1"/>
    </xf>
    <xf numFmtId="2" fontId="94" fillId="0" borderId="25" xfId="0" applyNumberFormat="1" applyFont="1" applyBorder="1" applyAlignment="1" applyProtection="1">
      <alignment horizontal="right" vertical="top" wrapText="1"/>
    </xf>
    <xf numFmtId="1" fontId="96" fillId="0" borderId="0" xfId="0" applyNumberFormat="1" applyFont="1" applyBorder="1" applyAlignment="1" applyProtection="1">
      <alignment horizontal="center" vertical="top" wrapText="1"/>
    </xf>
    <xf numFmtId="193" fontId="99" fillId="0" borderId="15" xfId="0" applyNumberFormat="1" applyFont="1" applyBorder="1" applyAlignment="1" applyProtection="1">
      <alignment horizontal="center" vertical="top" wrapText="1"/>
    </xf>
    <xf numFmtId="49" fontId="94" fillId="0" borderId="19" xfId="0" applyNumberFormat="1" applyFont="1" applyBorder="1" applyAlignment="1" applyProtection="1"/>
    <xf numFmtId="49" fontId="94" fillId="0" borderId="20" xfId="0" applyNumberFormat="1" applyFont="1" applyBorder="1" applyAlignment="1" applyProtection="1">
      <alignment vertical="top"/>
    </xf>
    <xf numFmtId="49" fontId="94" fillId="0" borderId="20" xfId="0" applyNumberFormat="1" applyFont="1" applyBorder="1" applyAlignment="1" applyProtection="1">
      <alignment vertical="top" wrapText="1"/>
    </xf>
    <xf numFmtId="0" fontId="94" fillId="0" borderId="26" xfId="0" applyFont="1" applyBorder="1" applyAlignment="1" applyProtection="1">
      <alignment vertical="top" wrapText="1"/>
    </xf>
    <xf numFmtId="4" fontId="99" fillId="0" borderId="20" xfId="0" applyNumberFormat="1" applyFont="1" applyBorder="1" applyAlignment="1" applyProtection="1">
      <alignment horizontal="right" vertical="top"/>
    </xf>
    <xf numFmtId="2" fontId="99" fillId="0" borderId="20" xfId="0" applyNumberFormat="1" applyFont="1" applyBorder="1" applyAlignment="1" applyProtection="1">
      <alignment horizontal="center" vertical="top"/>
    </xf>
    <xf numFmtId="0" fontId="94" fillId="0" borderId="20" xfId="0" applyFont="1" applyBorder="1" applyAlignment="1" applyProtection="1">
      <alignment vertical="center"/>
    </xf>
    <xf numFmtId="49" fontId="94" fillId="0" borderId="20" xfId="0" applyNumberFormat="1" applyFont="1" applyBorder="1" applyAlignment="1" applyProtection="1"/>
    <xf numFmtId="3" fontId="99" fillId="0" borderId="26" xfId="0" applyNumberFormat="1" applyFont="1" applyBorder="1" applyAlignment="1" applyProtection="1">
      <alignment horizontal="right" vertical="top"/>
    </xf>
    <xf numFmtId="0" fontId="99" fillId="0" borderId="0" xfId="0" applyFont="1" applyBorder="1" applyAlignment="1" applyProtection="1">
      <alignment horizontal="right" vertical="top" wrapText="1"/>
    </xf>
    <xf numFmtId="0" fontId="99" fillId="0" borderId="0" xfId="0" applyFont="1" applyBorder="1" applyAlignment="1" applyProtection="1">
      <alignment horizontal="left" vertical="top" wrapText="1"/>
    </xf>
    <xf numFmtId="4" fontId="99" fillId="0" borderId="0" xfId="0" applyNumberFormat="1" applyFont="1" applyBorder="1" applyAlignment="1" applyProtection="1">
      <alignment horizontal="right" vertical="top"/>
    </xf>
    <xf numFmtId="2" fontId="99" fillId="0" borderId="0" xfId="0" applyNumberFormat="1" applyFont="1" applyBorder="1" applyAlignment="1" applyProtection="1">
      <alignment horizontal="center" vertical="top"/>
    </xf>
    <xf numFmtId="3" fontId="99" fillId="0" borderId="0" xfId="0" applyNumberFormat="1" applyFont="1" applyBorder="1" applyAlignment="1" applyProtection="1">
      <alignment horizontal="right" vertical="top"/>
    </xf>
    <xf numFmtId="0" fontId="95" fillId="0" borderId="0" xfId="0" applyFont="1" applyBorder="1" applyAlignment="1" applyProtection="1">
      <alignment horizontal="right" vertical="top"/>
    </xf>
    <xf numFmtId="0" fontId="95" fillId="0" borderId="0" xfId="0" applyFont="1" applyBorder="1" applyAlignment="1" applyProtection="1">
      <alignment vertical="top"/>
    </xf>
    <xf numFmtId="0" fontId="94" fillId="0" borderId="0" xfId="0" applyFont="1" applyBorder="1" applyAlignment="1" applyProtection="1">
      <alignment horizontal="left" vertical="top" wrapText="1"/>
    </xf>
    <xf numFmtId="0" fontId="94" fillId="0" borderId="0" xfId="0" applyFont="1" applyBorder="1" applyAlignment="1" applyProtection="1">
      <alignment vertical="center" wrapText="1"/>
    </xf>
    <xf numFmtId="0" fontId="95" fillId="0" borderId="0" xfId="0" applyFont="1" applyBorder="1" applyAlignment="1" applyProtection="1">
      <alignment vertical="top" wrapText="1"/>
    </xf>
    <xf numFmtId="0" fontId="101" fillId="0" borderId="0" xfId="0" applyFont="1" applyBorder="1" applyAlignment="1" applyProtection="1"/>
    <xf numFmtId="49" fontId="101" fillId="0" borderId="0" xfId="0" applyNumberFormat="1" applyFont="1" applyBorder="1" applyAlignment="1" applyProtection="1">
      <alignment vertical="top" wrapText="1"/>
    </xf>
    <xf numFmtId="0" fontId="101" fillId="0" borderId="0" xfId="0" applyFont="1" applyBorder="1" applyAlignment="1" applyProtection="1">
      <alignment wrapText="1"/>
    </xf>
    <xf numFmtId="0" fontId="99" fillId="0" borderId="0" xfId="0" applyFont="1" applyBorder="1" applyAlignment="1" applyProtection="1">
      <alignment wrapText="1"/>
    </xf>
    <xf numFmtId="0" fontId="102" fillId="0" borderId="0" xfId="0" applyFont="1" applyBorder="1" applyAlignment="1" applyProtection="1"/>
    <xf numFmtId="2" fontId="103" fillId="0" borderId="0" xfId="0" applyNumberFormat="1" applyFont="1" applyBorder="1" applyAlignment="1" applyProtection="1">
      <alignment horizontal="center" vertical="top"/>
    </xf>
    <xf numFmtId="3" fontId="103" fillId="0" borderId="0" xfId="0" applyNumberFormat="1" applyFont="1" applyBorder="1" applyAlignment="1" applyProtection="1">
      <alignment horizontal="right" vertical="top"/>
    </xf>
    <xf numFmtId="0" fontId="95" fillId="0" borderId="25" xfId="0" applyFont="1" applyBorder="1" applyAlignment="1" applyProtection="1">
      <alignment horizontal="right" vertical="top" wrapText="1"/>
    </xf>
    <xf numFmtId="2" fontId="101" fillId="0" borderId="0" xfId="0" applyNumberFormat="1" applyFont="1" applyBorder="1" applyAlignment="1" applyProtection="1">
      <alignment horizontal="center" vertical="top"/>
    </xf>
    <xf numFmtId="3" fontId="101" fillId="0" borderId="0" xfId="0" applyNumberFormat="1" applyFont="1" applyBorder="1" applyAlignment="1" applyProtection="1">
      <alignment horizontal="right" vertical="top"/>
    </xf>
    <xf numFmtId="4" fontId="101" fillId="0" borderId="0" xfId="0" applyNumberFormat="1" applyFont="1" applyBorder="1" applyAlignment="1" applyProtection="1">
      <alignment horizontal="right" vertical="top"/>
    </xf>
    <xf numFmtId="0" fontId="101" fillId="0" borderId="0" xfId="0" applyFont="1" applyBorder="1" applyAlignment="1" applyProtection="1">
      <alignment vertical="center"/>
    </xf>
    <xf numFmtId="0" fontId="94" fillId="0" borderId="0" xfId="0" applyFont="1" applyBorder="1" applyAlignment="1" applyProtection="1">
      <alignment vertical="center"/>
    </xf>
    <xf numFmtId="0" fontId="101" fillId="0" borderId="0" xfId="0" applyFont="1" applyBorder="1" applyAlignment="1" applyProtection="1">
      <alignment vertical="top"/>
    </xf>
    <xf numFmtId="195" fontId="96" fillId="0" borderId="0" xfId="0" applyNumberFormat="1" applyFont="1" applyBorder="1" applyAlignment="1" applyProtection="1">
      <alignment horizontal="center" vertical="top" wrapText="1"/>
    </xf>
    <xf numFmtId="0" fontId="96" fillId="0" borderId="0" xfId="0" applyFont="1" applyBorder="1" applyAlignment="1" applyProtection="1">
      <alignment wrapText="1"/>
    </xf>
    <xf numFmtId="190" fontId="96" fillId="0" borderId="0" xfId="0" applyNumberFormat="1" applyFont="1" applyBorder="1" applyAlignment="1" applyProtection="1">
      <alignment horizontal="center" vertical="top" wrapText="1"/>
    </xf>
    <xf numFmtId="193" fontId="96" fillId="0" borderId="0" xfId="0" applyNumberFormat="1" applyFont="1" applyBorder="1" applyAlignment="1" applyProtection="1">
      <alignment horizontal="center" vertical="top" wrapText="1"/>
    </xf>
    <xf numFmtId="0" fontId="104" fillId="0" borderId="0" xfId="0" applyFont="1" applyBorder="1" applyAlignment="1" applyProtection="1"/>
    <xf numFmtId="0" fontId="104" fillId="0" borderId="0" xfId="0" applyFont="1" applyBorder="1" applyAlignment="1" applyProtection="1">
      <alignment wrapText="1"/>
    </xf>
    <xf numFmtId="0" fontId="72" fillId="0" borderId="0" xfId="0" applyFont="1" applyBorder="1" applyAlignment="1" applyProtection="1"/>
    <xf numFmtId="0" fontId="105" fillId="0" borderId="0" xfId="0" applyFont="1" applyBorder="1" applyAlignment="1" applyProtection="1"/>
    <xf numFmtId="0" fontId="105" fillId="0" borderId="0" xfId="0" applyFont="1" applyBorder="1" applyAlignment="1" applyProtection="1">
      <alignment wrapText="1"/>
    </xf>
    <xf numFmtId="0" fontId="106" fillId="0" borderId="0" xfId="0" applyFont="1" applyBorder="1" applyAlignment="1" applyProtection="1">
      <alignment wrapText="1"/>
    </xf>
    <xf numFmtId="0" fontId="106" fillId="0" borderId="0" xfId="0" applyFont="1" applyBorder="1" applyAlignment="1" applyProtection="1">
      <alignment horizontal="right" vertical="top"/>
    </xf>
    <xf numFmtId="0" fontId="106" fillId="0" borderId="0" xfId="0" applyFont="1" applyBorder="1" applyAlignment="1" applyProtection="1"/>
    <xf numFmtId="0" fontId="106" fillId="0" borderId="0" xfId="0" applyFont="1" applyBorder="1" applyAlignment="1" applyProtection="1">
      <alignment horizontal="right" vertical="center"/>
    </xf>
    <xf numFmtId="0" fontId="108" fillId="0" borderId="0" xfId="0" applyFont="1" applyBorder="1" applyAlignment="1" applyProtection="1">
      <alignment horizontal="center" vertical="top" wrapText="1"/>
    </xf>
    <xf numFmtId="49" fontId="106" fillId="0" borderId="0" xfId="0" applyNumberFormat="1" applyFont="1" applyBorder="1" applyAlignment="1" applyProtection="1">
      <alignment vertical="center"/>
    </xf>
    <xf numFmtId="0" fontId="106" fillId="0" borderId="0" xfId="0" applyFont="1" applyBorder="1" applyAlignment="1" applyProtection="1">
      <alignment horizontal="center" wrapText="1"/>
    </xf>
    <xf numFmtId="0" fontId="106" fillId="0" borderId="8" xfId="0" applyFont="1" applyBorder="1" applyAlignment="1" applyProtection="1">
      <alignment horizontal="center" vertical="center" textRotation="90" wrapText="1"/>
    </xf>
    <xf numFmtId="0" fontId="106" fillId="0" borderId="8" xfId="0" applyFont="1" applyBorder="1" applyAlignment="1" applyProtection="1">
      <alignment horizontal="center" vertical="center" wrapText="1"/>
    </xf>
    <xf numFmtId="0" fontId="104" fillId="0" borderId="0" xfId="0" applyFont="1" applyBorder="1" applyAlignment="1" applyProtection="1">
      <alignment horizontal="center" wrapText="1"/>
    </xf>
    <xf numFmtId="0" fontId="106" fillId="0" borderId="18" xfId="0" applyFont="1" applyBorder="1" applyAlignment="1" applyProtection="1">
      <alignment horizontal="center" vertical="center" textRotation="90" wrapText="1"/>
    </xf>
    <xf numFmtId="0" fontId="106" fillId="0" borderId="8" xfId="0" applyFont="1" applyBorder="1" applyAlignment="1" applyProtection="1">
      <alignment horizontal="center" vertical="center"/>
    </xf>
    <xf numFmtId="0" fontId="109" fillId="0" borderId="0" xfId="0" applyFont="1" applyBorder="1" applyAlignment="1" applyProtection="1">
      <alignment wrapText="1"/>
    </xf>
    <xf numFmtId="49" fontId="109" fillId="0" borderId="8" xfId="0" applyNumberFormat="1" applyFont="1" applyBorder="1" applyAlignment="1" applyProtection="1">
      <alignment horizontal="center" vertical="top"/>
    </xf>
    <xf numFmtId="49" fontId="109" fillId="0" borderId="8" xfId="0" applyNumberFormat="1" applyFont="1" applyBorder="1" applyAlignment="1" applyProtection="1">
      <alignment vertical="top" wrapText="1"/>
    </xf>
    <xf numFmtId="49" fontId="109" fillId="0" borderId="8" xfId="0" applyNumberFormat="1" applyFont="1" applyBorder="1" applyAlignment="1" applyProtection="1">
      <alignment horizontal="left" vertical="top" wrapText="1"/>
    </xf>
    <xf numFmtId="49" fontId="110" fillId="0" borderId="8" xfId="0" applyNumberFormat="1" applyFont="1" applyBorder="1" applyAlignment="1" applyProtection="1">
      <alignment horizontal="center" vertical="top" wrapText="1"/>
    </xf>
    <xf numFmtId="49" fontId="109" fillId="0" borderId="8" xfId="0" applyNumberFormat="1" applyFont="1" applyBorder="1" applyAlignment="1" applyProtection="1">
      <alignment horizontal="center" vertical="top" wrapText="1"/>
    </xf>
    <xf numFmtId="2" fontId="110" fillId="0" borderId="8" xfId="0" applyNumberFormat="1" applyFont="1" applyBorder="1" applyAlignment="1" applyProtection="1">
      <alignment horizontal="right" vertical="top" wrapText="1"/>
    </xf>
    <xf numFmtId="2" fontId="109" fillId="0" borderId="8" xfId="0" applyNumberFormat="1" applyFont="1" applyBorder="1" applyAlignment="1" applyProtection="1">
      <alignment horizontal="right" vertical="top" wrapText="1"/>
    </xf>
    <xf numFmtId="0" fontId="109" fillId="0" borderId="8" xfId="0" applyFont="1" applyBorder="1" applyAlignment="1" applyProtection="1">
      <alignment horizontal="center" vertical="top" wrapText="1"/>
    </xf>
    <xf numFmtId="4" fontId="109" fillId="0" borderId="8" xfId="0" applyNumberFormat="1" applyFont="1" applyBorder="1" applyAlignment="1" applyProtection="1">
      <alignment horizontal="right" vertical="top" wrapText="1"/>
    </xf>
    <xf numFmtId="0" fontId="109" fillId="0" borderId="8" xfId="0" applyFont="1" applyBorder="1" applyAlignment="1" applyProtection="1">
      <alignment horizontal="left" vertical="top" wrapText="1"/>
    </xf>
    <xf numFmtId="0" fontId="109" fillId="0" borderId="8" xfId="0" applyFont="1" applyBorder="1" applyAlignment="1" applyProtection="1">
      <alignment horizontal="right" vertical="top" wrapText="1"/>
    </xf>
    <xf numFmtId="2" fontId="110" fillId="0" borderId="8" xfId="0" applyNumberFormat="1" applyFont="1" applyBorder="1" applyAlignment="1" applyProtection="1">
      <alignment horizontal="right" vertical="top"/>
    </xf>
    <xf numFmtId="49" fontId="109" fillId="0" borderId="8" xfId="0" applyNumberFormat="1" applyFont="1" applyBorder="1" applyAlignment="1" applyProtection="1">
      <alignment horizontal="center" vertical="top" textRotation="90" wrapText="1"/>
    </xf>
    <xf numFmtId="49" fontId="110" fillId="0" borderId="8" xfId="0" applyNumberFormat="1" applyFont="1" applyBorder="1" applyAlignment="1" applyProtection="1">
      <alignment horizontal="left" vertical="top" wrapText="1"/>
    </xf>
    <xf numFmtId="49" fontId="106" fillId="0" borderId="8" xfId="0" applyNumberFormat="1" applyFont="1" applyBorder="1" applyAlignment="1" applyProtection="1">
      <alignment horizontal="center" vertical="top"/>
    </xf>
    <xf numFmtId="49" fontId="106" fillId="0" borderId="8" xfId="0" applyNumberFormat="1" applyFont="1" applyBorder="1" applyAlignment="1" applyProtection="1">
      <alignment vertical="top" wrapText="1"/>
    </xf>
    <xf numFmtId="49" fontId="106" fillId="0" borderId="8" xfId="0" applyNumberFormat="1" applyFont="1" applyBorder="1" applyAlignment="1" applyProtection="1">
      <alignment horizontal="left" vertical="top" wrapText="1"/>
    </xf>
    <xf numFmtId="49" fontId="111" fillId="0" borderId="8" xfId="0" applyNumberFormat="1" applyFont="1" applyBorder="1" applyAlignment="1" applyProtection="1">
      <alignment horizontal="center" vertical="top" wrapText="1"/>
    </xf>
    <xf numFmtId="49" fontId="106" fillId="0" borderId="8" xfId="0" applyNumberFormat="1" applyFont="1" applyBorder="1" applyAlignment="1" applyProtection="1">
      <alignment horizontal="center" vertical="top" wrapText="1"/>
    </xf>
    <xf numFmtId="2" fontId="106" fillId="0" borderId="8" xfId="0" applyNumberFormat="1" applyFont="1" applyBorder="1" applyAlignment="1" applyProtection="1">
      <alignment horizontal="right" vertical="top" wrapText="1"/>
    </xf>
    <xf numFmtId="0" fontId="106" fillId="0" borderId="8" xfId="0" applyFont="1" applyBorder="1" applyAlignment="1" applyProtection="1">
      <alignment horizontal="center" vertical="top" wrapText="1"/>
    </xf>
    <xf numFmtId="4" fontId="106" fillId="0" borderId="8" xfId="0" applyNumberFormat="1" applyFont="1" applyBorder="1" applyAlignment="1" applyProtection="1">
      <alignment horizontal="right" vertical="top" wrapText="1"/>
    </xf>
    <xf numFmtId="0" fontId="106" fillId="0" borderId="8" xfId="0" applyFont="1" applyBorder="1" applyAlignment="1" applyProtection="1">
      <alignment horizontal="left" vertical="top" wrapText="1"/>
    </xf>
    <xf numFmtId="0" fontId="106" fillId="0" borderId="8" xfId="0" applyFont="1" applyBorder="1" applyAlignment="1" applyProtection="1">
      <alignment horizontal="right" vertical="top" wrapText="1"/>
    </xf>
    <xf numFmtId="2" fontId="106" fillId="0" borderId="8" xfId="0" applyNumberFormat="1" applyFont="1" applyBorder="1" applyAlignment="1" applyProtection="1">
      <alignment horizontal="right" vertical="top"/>
    </xf>
    <xf numFmtId="49" fontId="106" fillId="0" borderId="8" xfId="0" applyNumberFormat="1" applyFont="1" applyBorder="1" applyAlignment="1" applyProtection="1">
      <alignment horizontal="center" vertical="top" textRotation="90" wrapText="1"/>
    </xf>
    <xf numFmtId="49" fontId="111" fillId="0" borderId="8" xfId="0" applyNumberFormat="1" applyFont="1" applyBorder="1" applyAlignment="1" applyProtection="1">
      <alignment horizontal="left" vertical="top" wrapText="1"/>
    </xf>
    <xf numFmtId="0" fontId="112" fillId="0" borderId="0" xfId="0" applyFont="1" applyBorder="1" applyAlignment="1" applyProtection="1">
      <alignment horizontal="center" vertical="center"/>
    </xf>
    <xf numFmtId="0" fontId="104" fillId="0" borderId="0" xfId="0" applyFont="1" applyBorder="1" applyAlignment="1" applyProtection="1">
      <alignment horizontal="center"/>
    </xf>
    <xf numFmtId="0" fontId="94" fillId="0" borderId="0" xfId="0" applyFont="1" applyBorder="1" applyAlignment="1" applyProtection="1">
      <alignment horizontal="center" vertical="center" wrapText="1"/>
    </xf>
    <xf numFmtId="0" fontId="95" fillId="0" borderId="0" xfId="0" applyFont="1" applyBorder="1" applyAlignment="1" applyProtection="1">
      <alignment horizontal="center" vertical="center" wrapText="1"/>
    </xf>
    <xf numFmtId="2" fontId="95" fillId="0" borderId="0" xfId="0" applyNumberFormat="1" applyFont="1" applyBorder="1" applyAlignment="1" applyProtection="1">
      <alignment horizontal="right" vertical="center" wrapText="1"/>
    </xf>
    <xf numFmtId="2" fontId="94" fillId="0" borderId="0" xfId="0" applyNumberFormat="1" applyFont="1" applyBorder="1" applyAlignment="1" applyProtection="1">
      <alignment horizontal="right" vertical="center"/>
    </xf>
    <xf numFmtId="0" fontId="104" fillId="0" borderId="0" xfId="0" applyFont="1" applyBorder="1" applyAlignment="1" applyProtection="1">
      <alignment horizontal="center" vertical="center"/>
    </xf>
    <xf numFmtId="2" fontId="95" fillId="0" borderId="0" xfId="0" applyNumberFormat="1" applyFont="1" applyBorder="1" applyAlignment="1" applyProtection="1">
      <alignment horizontal="right" vertical="center"/>
    </xf>
    <xf numFmtId="0" fontId="94" fillId="0" borderId="0" xfId="0" applyFont="1" applyBorder="1" applyAlignment="1" applyProtection="1">
      <alignment horizontal="left" vertical="top" textRotation="90" wrapText="1"/>
    </xf>
    <xf numFmtId="0" fontId="113" fillId="0" borderId="0" xfId="0" applyFont="1" applyBorder="1" applyAlignment="1" applyProtection="1">
      <alignment horizontal="left" vertical="top" wrapText="1"/>
    </xf>
    <xf numFmtId="0" fontId="94" fillId="0" borderId="0" xfId="0" applyFont="1" applyBorder="1" applyAlignment="1" applyProtection="1">
      <alignment horizontal="center" vertical="center"/>
    </xf>
    <xf numFmtId="0" fontId="111" fillId="0" borderId="0" xfId="0" applyFont="1" applyBorder="1" applyAlignment="1" applyProtection="1">
      <alignment vertical="top" wrapText="1"/>
    </xf>
    <xf numFmtId="0" fontId="111" fillId="0" borderId="0" xfId="0" applyFont="1" applyBorder="1" applyAlignment="1" applyProtection="1">
      <alignment horizontal="right" vertical="top"/>
    </xf>
    <xf numFmtId="0" fontId="111" fillId="0" borderId="20" xfId="0" applyFont="1" applyBorder="1" applyAlignment="1" applyProtection="1">
      <alignment horizontal="left" vertical="top"/>
    </xf>
    <xf numFmtId="0" fontId="111" fillId="0" borderId="20" xfId="0" applyFont="1" applyBorder="1" applyAlignment="1" applyProtection="1">
      <alignment vertical="top"/>
    </xf>
    <xf numFmtId="0" fontId="106" fillId="0" borderId="20" xfId="0" applyFont="1" applyBorder="1" applyAlignment="1" applyProtection="1"/>
    <xf numFmtId="0" fontId="111" fillId="0" borderId="0" xfId="0" applyFont="1" applyBorder="1" applyAlignment="1" applyProtection="1">
      <alignment vertical="top"/>
    </xf>
    <xf numFmtId="0" fontId="111" fillId="0" borderId="20" xfId="0" applyFont="1" applyBorder="1" applyAlignment="1" applyProtection="1">
      <alignment vertical="top" wrapText="1"/>
    </xf>
    <xf numFmtId="0" fontId="111" fillId="0" borderId="20" xfId="0" applyFont="1" applyBorder="1" applyAlignment="1" applyProtection="1">
      <alignment horizontal="right" vertical="top"/>
    </xf>
    <xf numFmtId="0" fontId="114" fillId="0" borderId="0" xfId="0" applyFont="1" applyBorder="1" applyAlignment="1" applyProtection="1">
      <alignment vertical="top" wrapText="1"/>
    </xf>
    <xf numFmtId="0" fontId="111" fillId="0" borderId="0" xfId="0" applyFont="1" applyBorder="1" applyAlignment="1" applyProtection="1">
      <alignment horizontal="right"/>
    </xf>
    <xf numFmtId="0" fontId="96" fillId="0" borderId="0" xfId="0" applyFont="1" applyBorder="1" applyAlignment="1" applyProtection="1">
      <alignment vertical="center"/>
    </xf>
    <xf numFmtId="0" fontId="96" fillId="0" borderId="0" xfId="0" applyFont="1" applyBorder="1" applyAlignment="1" applyProtection="1">
      <alignment vertical="top"/>
    </xf>
    <xf numFmtId="0" fontId="96" fillId="0" borderId="0" xfId="0" applyFont="1" applyBorder="1" applyAlignment="1" applyProtection="1">
      <alignment horizontal="center" vertical="top"/>
    </xf>
    <xf numFmtId="0" fontId="114" fillId="0" borderId="0" xfId="0" applyFont="1" applyBorder="1" applyAlignment="1" applyProtection="1">
      <alignment horizontal="center" vertical="center"/>
    </xf>
    <xf numFmtId="0" fontId="96" fillId="0" borderId="0" xfId="0" applyFont="1" applyBorder="1" applyAlignment="1" applyProtection="1">
      <alignment horizontal="center" vertical="center"/>
    </xf>
    <xf numFmtId="0" fontId="111" fillId="0" borderId="0" xfId="0" applyFont="1" applyBorder="1" applyAlignment="1" applyProtection="1">
      <alignment horizontal="center" vertical="top"/>
    </xf>
    <xf numFmtId="49" fontId="111" fillId="0" borderId="0" xfId="0" applyNumberFormat="1" applyFont="1" applyBorder="1" applyAlignment="1" applyProtection="1">
      <alignment horizontal="left" vertical="top"/>
    </xf>
    <xf numFmtId="0" fontId="72" fillId="0" borderId="0" xfId="257" applyFont="1" applyAlignment="1" applyProtection="1"/>
    <xf numFmtId="0" fontId="105" fillId="0" borderId="0" xfId="257" applyFont="1" applyBorder="1" applyAlignment="1" applyProtection="1"/>
    <xf numFmtId="0" fontId="105" fillId="0" borderId="0" xfId="257" applyFont="1" applyBorder="1" applyAlignment="1" applyProtection="1">
      <alignment wrapText="1"/>
    </xf>
    <xf numFmtId="0" fontId="106" fillId="0" borderId="0" xfId="257" applyFont="1" applyBorder="1" applyAlignment="1" applyProtection="1">
      <alignment wrapText="1"/>
    </xf>
    <xf numFmtId="0" fontId="106" fillId="0" borderId="0" xfId="257" applyFont="1" applyBorder="1" applyAlignment="1" applyProtection="1">
      <alignment horizontal="right" vertical="top"/>
    </xf>
    <xf numFmtId="0" fontId="105" fillId="0" borderId="0" xfId="257" applyFont="1" applyBorder="1" applyAlignment="1" applyProtection="1">
      <alignment horizontal="center" wrapText="1"/>
    </xf>
    <xf numFmtId="0" fontId="115" fillId="0" borderId="0" xfId="257" applyFont="1" applyBorder="1" applyAlignment="1" applyProtection="1">
      <alignment horizontal="center" vertical="top" wrapText="1"/>
    </xf>
    <xf numFmtId="0" fontId="106" fillId="0" borderId="0" xfId="257" applyFont="1" applyBorder="1" applyAlignment="1" applyProtection="1"/>
    <xf numFmtId="0" fontId="106" fillId="0" borderId="0" xfId="257" applyFont="1" applyBorder="1" applyAlignment="1" applyProtection="1">
      <alignment horizontal="center" wrapText="1"/>
    </xf>
    <xf numFmtId="0" fontId="106" fillId="0" borderId="8" xfId="257" applyFont="1" applyBorder="1" applyAlignment="1" applyProtection="1">
      <alignment horizontal="center" vertical="center" wrapText="1"/>
    </xf>
    <xf numFmtId="0" fontId="106" fillId="0" borderId="8" xfId="257" applyFont="1" applyBorder="1" applyAlignment="1" applyProtection="1">
      <alignment horizontal="center" vertical="center" textRotation="90" wrapText="1"/>
    </xf>
    <xf numFmtId="0" fontId="104" fillId="0" borderId="0" xfId="257" applyFont="1" applyBorder="1" applyAlignment="1" applyProtection="1">
      <alignment wrapText="1"/>
    </xf>
    <xf numFmtId="0" fontId="104" fillId="0" borderId="0" xfId="257" applyFont="1" applyBorder="1" applyAlignment="1" applyProtection="1">
      <alignment horizontal="center" wrapText="1"/>
    </xf>
    <xf numFmtId="0" fontId="104" fillId="0" borderId="0" xfId="257" applyFont="1" applyBorder="1" applyAlignment="1" applyProtection="1">
      <alignment horizontal="center" vertical="top" wrapText="1"/>
    </xf>
    <xf numFmtId="0" fontId="104" fillId="0" borderId="0" xfId="257" applyFont="1" applyBorder="1" applyAlignment="1" applyProtection="1">
      <alignment horizontal="left" vertical="center" wrapText="1"/>
    </xf>
    <xf numFmtId="0" fontId="106" fillId="0" borderId="18" xfId="257" applyFont="1" applyBorder="1" applyAlignment="1" applyProtection="1">
      <alignment horizontal="center" vertical="center" textRotation="90" wrapText="1"/>
    </xf>
    <xf numFmtId="0" fontId="106" fillId="0" borderId="8" xfId="257" applyFont="1" applyBorder="1" applyAlignment="1" applyProtection="1">
      <alignment horizontal="center" vertical="center"/>
    </xf>
    <xf numFmtId="0" fontId="109" fillId="0" borderId="0" xfId="257" applyFont="1" applyBorder="1" applyAlignment="1" applyProtection="1">
      <alignment horizontal="left" vertical="center" wrapText="1"/>
    </xf>
    <xf numFmtId="0" fontId="106" fillId="0" borderId="0" xfId="257" applyFont="1" applyBorder="1" applyAlignment="1" applyProtection="1">
      <alignment horizontal="left" vertical="center" wrapText="1"/>
    </xf>
    <xf numFmtId="49" fontId="109" fillId="0" borderId="8" xfId="257" applyNumberFormat="1" applyFont="1" applyBorder="1" applyAlignment="1" applyProtection="1">
      <alignment horizontal="center" vertical="top"/>
    </xf>
    <xf numFmtId="49" fontId="109" fillId="0" borderId="8" xfId="257" applyNumberFormat="1" applyFont="1" applyBorder="1" applyAlignment="1" applyProtection="1">
      <alignment vertical="top" wrapText="1"/>
    </xf>
    <xf numFmtId="49" fontId="109" fillId="0" borderId="8" xfId="257" applyNumberFormat="1" applyFont="1" applyBorder="1" applyAlignment="1" applyProtection="1">
      <alignment horizontal="left" vertical="top" wrapText="1"/>
    </xf>
    <xf numFmtId="49" fontId="110" fillId="0" borderId="8" xfId="257" applyNumberFormat="1" applyFont="1" applyBorder="1" applyAlignment="1" applyProtection="1">
      <alignment horizontal="center" vertical="top" wrapText="1"/>
    </xf>
    <xf numFmtId="49" fontId="109" fillId="0" borderId="8" xfId="257" applyNumberFormat="1" applyFont="1" applyBorder="1" applyAlignment="1" applyProtection="1">
      <alignment horizontal="center" vertical="top" wrapText="1"/>
    </xf>
    <xf numFmtId="2" fontId="110" fillId="0" borderId="8" xfId="257" applyNumberFormat="1" applyFont="1" applyBorder="1" applyAlignment="1" applyProtection="1">
      <alignment horizontal="right" vertical="top" wrapText="1"/>
    </xf>
    <xf numFmtId="2" fontId="109" fillId="0" borderId="8" xfId="257" applyNumberFormat="1" applyFont="1" applyBorder="1" applyAlignment="1" applyProtection="1">
      <alignment horizontal="right" vertical="top" wrapText="1"/>
    </xf>
    <xf numFmtId="0" fontId="109" fillId="0" borderId="8" xfId="257" applyFont="1" applyBorder="1" applyAlignment="1" applyProtection="1">
      <alignment horizontal="right" vertical="top" wrapText="1"/>
    </xf>
    <xf numFmtId="0" fontId="109" fillId="0" borderId="8" xfId="257" applyFont="1" applyBorder="1" applyAlignment="1" applyProtection="1">
      <alignment horizontal="center" vertical="top" wrapText="1"/>
    </xf>
    <xf numFmtId="4" fontId="109" fillId="0" borderId="8" xfId="257" applyNumberFormat="1" applyFont="1" applyBorder="1" applyAlignment="1" applyProtection="1">
      <alignment horizontal="right" vertical="top" wrapText="1"/>
    </xf>
    <xf numFmtId="0" fontId="109" fillId="0" borderId="8" xfId="257" applyFont="1" applyBorder="1" applyAlignment="1" applyProtection="1">
      <alignment horizontal="left" vertical="top" wrapText="1"/>
    </xf>
    <xf numFmtId="2" fontId="110" fillId="0" borderId="8" xfId="257" applyNumberFormat="1" applyFont="1" applyBorder="1" applyAlignment="1" applyProtection="1">
      <alignment horizontal="right" vertical="top"/>
    </xf>
    <xf numFmtId="49" fontId="109" fillId="0" borderId="8" xfId="257" applyNumberFormat="1" applyFont="1" applyBorder="1" applyAlignment="1" applyProtection="1">
      <alignment horizontal="center" vertical="top" textRotation="90" wrapText="1"/>
    </xf>
    <xf numFmtId="49" fontId="110" fillId="0" borderId="8" xfId="257" applyNumberFormat="1" applyFont="1" applyBorder="1" applyAlignment="1" applyProtection="1">
      <alignment horizontal="left" vertical="top" wrapText="1"/>
    </xf>
    <xf numFmtId="49" fontId="106" fillId="0" borderId="8" xfId="257" applyNumberFormat="1" applyFont="1" applyBorder="1" applyAlignment="1" applyProtection="1">
      <alignment horizontal="center" vertical="top"/>
    </xf>
    <xf numFmtId="49" fontId="106" fillId="0" borderId="8" xfId="257" applyNumberFormat="1" applyFont="1" applyBorder="1" applyAlignment="1" applyProtection="1">
      <alignment vertical="top" wrapText="1"/>
    </xf>
    <xf numFmtId="49" fontId="106" fillId="0" borderId="8" xfId="257" applyNumberFormat="1" applyFont="1" applyBorder="1" applyAlignment="1" applyProtection="1">
      <alignment horizontal="left" vertical="top" wrapText="1"/>
    </xf>
    <xf numFmtId="49" fontId="111" fillId="0" borderId="8" xfId="257" applyNumberFormat="1" applyFont="1" applyBorder="1" applyAlignment="1" applyProtection="1">
      <alignment horizontal="center" vertical="top" wrapText="1"/>
    </xf>
    <xf numFmtId="49" fontId="106" fillId="0" borderId="8" xfId="257" applyNumberFormat="1" applyFont="1" applyBorder="1" applyAlignment="1" applyProtection="1">
      <alignment horizontal="center" vertical="top" wrapText="1"/>
    </xf>
    <xf numFmtId="2" fontId="106" fillId="0" borderId="8" xfId="257" applyNumberFormat="1" applyFont="1" applyBorder="1" applyAlignment="1" applyProtection="1">
      <alignment horizontal="right" vertical="top" wrapText="1"/>
    </xf>
    <xf numFmtId="0" fontId="106" fillId="0" borderId="8" xfId="257" applyFont="1" applyBorder="1" applyAlignment="1" applyProtection="1">
      <alignment horizontal="right" vertical="top" wrapText="1"/>
    </xf>
    <xf numFmtId="0" fontId="106" fillId="0" borderId="8" xfId="257" applyFont="1" applyBorder="1" applyAlignment="1" applyProtection="1">
      <alignment horizontal="center" vertical="top" wrapText="1"/>
    </xf>
    <xf numFmtId="4" fontId="106" fillId="0" borderId="8" xfId="257" applyNumberFormat="1" applyFont="1" applyBorder="1" applyAlignment="1" applyProtection="1">
      <alignment horizontal="right" vertical="top" wrapText="1"/>
    </xf>
    <xf numFmtId="0" fontId="106" fillId="0" borderId="8" xfId="257" applyFont="1" applyBorder="1" applyAlignment="1" applyProtection="1">
      <alignment horizontal="left" vertical="top" wrapText="1"/>
    </xf>
    <xf numFmtId="2" fontId="106" fillId="0" borderId="8" xfId="257" applyNumberFormat="1" applyFont="1" applyBorder="1" applyAlignment="1" applyProtection="1">
      <alignment horizontal="right" vertical="top"/>
    </xf>
    <xf numFmtId="49" fontId="106" fillId="0" borderId="8" xfId="257" applyNumberFormat="1" applyFont="1" applyBorder="1" applyAlignment="1" applyProtection="1">
      <alignment horizontal="center" vertical="top" textRotation="90" wrapText="1"/>
    </xf>
    <xf numFmtId="49" fontId="111" fillId="0" borderId="8" xfId="257" applyNumberFormat="1" applyFont="1" applyBorder="1" applyAlignment="1" applyProtection="1">
      <alignment horizontal="left" vertical="top" wrapText="1"/>
    </xf>
    <xf numFmtId="0" fontId="112" fillId="0" borderId="0" xfId="257" applyFont="1" applyBorder="1" applyAlignment="1" applyProtection="1">
      <alignment horizontal="center" vertical="center"/>
    </xf>
    <xf numFmtId="0" fontId="104" fillId="0" borderId="0" xfId="257" applyFont="1" applyBorder="1" applyAlignment="1" applyProtection="1">
      <alignment horizontal="center"/>
    </xf>
    <xf numFmtId="0" fontId="94" fillId="0" borderId="0" xfId="257" applyFont="1" applyBorder="1" applyAlignment="1" applyProtection="1">
      <alignment horizontal="center" vertical="center" wrapText="1"/>
    </xf>
    <xf numFmtId="0" fontId="95" fillId="0" borderId="0" xfId="257" applyFont="1" applyBorder="1" applyAlignment="1" applyProtection="1">
      <alignment vertical="center" wrapText="1"/>
    </xf>
    <xf numFmtId="0" fontId="95" fillId="0" borderId="0" xfId="257" applyFont="1" applyBorder="1" applyAlignment="1" applyProtection="1">
      <alignment horizontal="center" vertical="center" wrapText="1"/>
    </xf>
    <xf numFmtId="2" fontId="95" fillId="0" borderId="0" xfId="257" applyNumberFormat="1" applyFont="1" applyBorder="1" applyAlignment="1" applyProtection="1">
      <alignment horizontal="right" vertical="center" wrapText="1"/>
    </xf>
    <xf numFmtId="2" fontId="94" fillId="0" borderId="0" xfId="257" applyNumberFormat="1" applyFont="1" applyBorder="1" applyAlignment="1" applyProtection="1">
      <alignment horizontal="right" vertical="center"/>
    </xf>
    <xf numFmtId="0" fontId="104" fillId="0" borderId="0" xfId="257" applyFont="1" applyBorder="1" applyAlignment="1" applyProtection="1">
      <alignment horizontal="center" vertical="center"/>
    </xf>
    <xf numFmtId="2" fontId="95" fillId="0" borderId="0" xfId="257" applyNumberFormat="1" applyFont="1" applyBorder="1" applyAlignment="1" applyProtection="1">
      <alignment horizontal="right" vertical="center"/>
    </xf>
    <xf numFmtId="0" fontId="94" fillId="0" borderId="0" xfId="257" applyFont="1" applyBorder="1" applyAlignment="1" applyProtection="1">
      <alignment horizontal="right" vertical="center"/>
    </xf>
    <xf numFmtId="0" fontId="94" fillId="0" borderId="0" xfId="257" applyFont="1" applyBorder="1" applyAlignment="1" applyProtection="1">
      <alignment horizontal="left" vertical="top" wrapText="1"/>
    </xf>
    <xf numFmtId="0" fontId="94" fillId="0" borderId="0" xfId="257" applyFont="1" applyBorder="1" applyAlignment="1" applyProtection="1">
      <alignment horizontal="left" vertical="top" textRotation="90" wrapText="1"/>
    </xf>
    <xf numFmtId="0" fontId="113" fillId="0" borderId="0" xfId="257" applyFont="1" applyBorder="1" applyAlignment="1" applyProtection="1">
      <alignment horizontal="left" vertical="top" wrapText="1"/>
    </xf>
    <xf numFmtId="0" fontId="94" fillId="0" borderId="0" xfId="257" applyFont="1" applyBorder="1" applyAlignment="1" applyProtection="1">
      <alignment horizontal="center" vertical="center"/>
    </xf>
    <xf numFmtId="0" fontId="111" fillId="0" borderId="0" xfId="257" applyFont="1" applyBorder="1" applyAlignment="1" applyProtection="1">
      <alignment vertical="top" wrapText="1"/>
    </xf>
    <xf numFmtId="0" fontId="111" fillId="0" borderId="0" xfId="257" applyFont="1" applyBorder="1" applyAlignment="1" applyProtection="1">
      <alignment horizontal="right" vertical="top"/>
    </xf>
    <xf numFmtId="0" fontId="111" fillId="0" borderId="20" xfId="257" applyFont="1" applyBorder="1" applyAlignment="1" applyProtection="1">
      <alignment horizontal="left" vertical="top"/>
    </xf>
    <xf numFmtId="0" fontId="111" fillId="0" borderId="20" xfId="257" applyFont="1" applyBorder="1" applyAlignment="1" applyProtection="1">
      <alignment vertical="top"/>
    </xf>
    <xf numFmtId="0" fontId="106" fillId="0" borderId="20" xfId="257" applyFont="1" applyBorder="1" applyAlignment="1" applyProtection="1"/>
    <xf numFmtId="0" fontId="111" fillId="0" borderId="0" xfId="257" applyFont="1" applyBorder="1" applyAlignment="1" applyProtection="1">
      <alignment vertical="top"/>
    </xf>
    <xf numFmtId="0" fontId="111" fillId="0" borderId="20" xfId="257" applyFont="1" applyBorder="1" applyAlignment="1" applyProtection="1">
      <alignment vertical="top" wrapText="1"/>
    </xf>
    <xf numFmtId="0" fontId="111" fillId="0" borderId="20" xfId="257" applyFont="1" applyBorder="1" applyAlignment="1" applyProtection="1">
      <alignment horizontal="right" vertical="top"/>
    </xf>
    <xf numFmtId="0" fontId="114" fillId="0" borderId="0" xfId="257" applyFont="1" applyBorder="1" applyAlignment="1" applyProtection="1">
      <alignment vertical="top" wrapText="1"/>
    </xf>
    <xf numFmtId="0" fontId="111" fillId="0" borderId="0" xfId="257" applyFont="1" applyBorder="1" applyAlignment="1" applyProtection="1">
      <alignment horizontal="right"/>
    </xf>
    <xf numFmtId="0" fontId="96" fillId="0" borderId="0" xfId="257" applyFont="1" applyBorder="1" applyAlignment="1" applyProtection="1">
      <alignment vertical="center"/>
    </xf>
    <xf numFmtId="0" fontId="96" fillId="0" borderId="0" xfId="257" applyFont="1" applyBorder="1" applyAlignment="1" applyProtection="1">
      <alignment vertical="top"/>
    </xf>
    <xf numFmtId="0" fontId="96" fillId="0" borderId="0" xfId="257" applyFont="1" applyBorder="1" applyAlignment="1" applyProtection="1">
      <alignment horizontal="center" vertical="top"/>
    </xf>
    <xf numFmtId="0" fontId="114" fillId="0" borderId="0" xfId="257" applyFont="1" applyBorder="1" applyAlignment="1" applyProtection="1">
      <alignment horizontal="center" vertical="center"/>
    </xf>
    <xf numFmtId="0" fontId="96" fillId="0" borderId="0" xfId="257" applyFont="1" applyBorder="1" applyAlignment="1" applyProtection="1">
      <alignment horizontal="center" vertical="center"/>
    </xf>
    <xf numFmtId="0" fontId="111" fillId="0" borderId="0" xfId="257" applyFont="1" applyBorder="1" applyAlignment="1" applyProtection="1">
      <alignment horizontal="center" vertical="top"/>
    </xf>
    <xf numFmtId="49" fontId="111" fillId="0" borderId="0" xfId="257" applyNumberFormat="1" applyFont="1" applyBorder="1" applyAlignment="1" applyProtection="1">
      <alignment horizontal="left" vertical="top"/>
    </xf>
    <xf numFmtId="0" fontId="104" fillId="0" borderId="0" xfId="0" applyFont="1" applyBorder="1" applyAlignment="1" applyProtection="1">
      <alignment horizontal="center" vertical="top" wrapText="1"/>
    </xf>
    <xf numFmtId="0" fontId="104" fillId="0" borderId="0" xfId="0" applyFont="1" applyBorder="1" applyAlignment="1" applyProtection="1">
      <alignment horizontal="left" vertical="center" wrapText="1"/>
    </xf>
    <xf numFmtId="0" fontId="105" fillId="0" borderId="0" xfId="0" applyFont="1" applyBorder="1" applyAlignment="1" applyProtection="1">
      <alignment horizontal="center" wrapText="1"/>
    </xf>
    <xf numFmtId="0" fontId="115" fillId="0" borderId="0" xfId="0" applyFont="1" applyBorder="1" applyAlignment="1" applyProtection="1">
      <alignment horizontal="center" vertical="top" wrapText="1"/>
    </xf>
    <xf numFmtId="0" fontId="109" fillId="0" borderId="0" xfId="0" applyFont="1" applyBorder="1" applyAlignment="1" applyProtection="1">
      <alignment horizontal="left" vertical="center" wrapText="1"/>
    </xf>
    <xf numFmtId="0" fontId="106" fillId="0" borderId="0" xfId="0" applyFont="1" applyBorder="1" applyAlignment="1" applyProtection="1">
      <alignment horizontal="left" vertical="center" wrapText="1"/>
    </xf>
    <xf numFmtId="0" fontId="94" fillId="0" borderId="0" xfId="0" applyFont="1" applyBorder="1" applyAlignment="1" applyProtection="1">
      <alignment horizontal="right" vertical="center"/>
    </xf>
    <xf numFmtId="0" fontId="80" fillId="27" borderId="0" xfId="261" applyFont="1" applyFill="1" applyAlignment="1" applyProtection="1">
      <alignment horizontal="center" vertical="center"/>
    </xf>
    <xf numFmtId="0" fontId="79" fillId="27" borderId="0" xfId="266" applyFont="1" applyFill="1" applyBorder="1" applyAlignment="1" applyProtection="1">
      <alignment horizontal="center" vertical="center"/>
    </xf>
    <xf numFmtId="49" fontId="82" fillId="0" borderId="15" xfId="266" applyNumberFormat="1" applyFont="1" applyBorder="1" applyAlignment="1" applyProtection="1">
      <alignment horizontal="left" vertical="top" wrapText="1"/>
    </xf>
    <xf numFmtId="49" fontId="24" fillId="27" borderId="6" xfId="266" applyNumberFormat="1" applyFont="1" applyFill="1" applyBorder="1" applyAlignment="1" applyProtection="1">
      <alignment horizontal="left" vertical="top"/>
    </xf>
    <xf numFmtId="0" fontId="86" fillId="0" borderId="8" xfId="266" applyFont="1" applyBorder="1" applyAlignment="1" applyProtection="1">
      <alignment horizontal="right"/>
    </xf>
    <xf numFmtId="49" fontId="31" fillId="0" borderId="0" xfId="286" applyNumberFormat="1" applyFont="1" applyBorder="1" applyAlignment="1" applyProtection="1">
      <alignment horizontal="left" vertical="center" wrapText="1"/>
    </xf>
    <xf numFmtId="0" fontId="31" fillId="0" borderId="0" xfId="286" applyFont="1" applyBorder="1" applyAlignment="1" applyProtection="1">
      <alignment horizontal="left" wrapText="1"/>
    </xf>
    <xf numFmtId="49" fontId="31" fillId="0" borderId="8" xfId="286" applyNumberFormat="1" applyFont="1" applyBorder="1" applyAlignment="1" applyProtection="1">
      <alignment horizontal="left" wrapText="1"/>
    </xf>
    <xf numFmtId="49" fontId="24" fillId="0" borderId="8" xfId="286" applyNumberFormat="1" applyFont="1" applyBorder="1" applyAlignment="1" applyProtection="1">
      <alignment horizontal="left" wrapText="1"/>
    </xf>
    <xf numFmtId="49" fontId="7" fillId="0" borderId="0" xfId="216" applyNumberFormat="1" applyFont="1" applyBorder="1" applyAlignment="1" applyProtection="1">
      <alignment horizontal="left" vertical="center" wrapText="1"/>
    </xf>
    <xf numFmtId="0" fontId="24" fillId="0" borderId="0" xfId="286" applyFont="1" applyBorder="1" applyAlignment="1" applyProtection="1">
      <alignment horizontal="left" wrapText="1"/>
    </xf>
    <xf numFmtId="0" fontId="31" fillId="0" borderId="17" xfId="286" applyFont="1" applyBorder="1" applyAlignment="1" applyProtection="1">
      <alignment horizontal="left"/>
    </xf>
    <xf numFmtId="0" fontId="31" fillId="0" borderId="8" xfId="286" applyFont="1" applyBorder="1" applyAlignment="1" applyProtection="1">
      <alignment horizontal="left"/>
    </xf>
    <xf numFmtId="0" fontId="31" fillId="0" borderId="8" xfId="286" applyFont="1" applyBorder="1" applyAlignment="1" applyProtection="1">
      <alignment horizontal="left" wrapText="1"/>
    </xf>
    <xf numFmtId="49" fontId="24" fillId="0" borderId="8" xfId="286" applyNumberFormat="1" applyFont="1" applyBorder="1" applyAlignment="1" applyProtection="1">
      <alignment horizontal="left" vertical="center" wrapText="1"/>
    </xf>
    <xf numFmtId="0" fontId="89" fillId="28" borderId="0" xfId="287" applyFont="1" applyFill="1" applyBorder="1" applyAlignment="1" applyProtection="1">
      <alignment wrapText="1"/>
    </xf>
    <xf numFmtId="0" fontId="31" fillId="28" borderId="8" xfId="286" applyFont="1" applyFill="1" applyBorder="1" applyAlignment="1" applyProtection="1">
      <alignment horizontal="left"/>
    </xf>
    <xf numFmtId="49" fontId="24" fillId="28" borderId="8" xfId="286" applyNumberFormat="1" applyFont="1" applyFill="1" applyBorder="1" applyAlignment="1" applyProtection="1">
      <alignment horizontal="left" vertical="center" wrapText="1"/>
    </xf>
    <xf numFmtId="2" fontId="91" fillId="0" borderId="1" xfId="286" applyNumberFormat="1" applyFont="1" applyBorder="1" applyAlignment="1" applyProtection="1">
      <alignment horizontal="center" vertical="center"/>
    </xf>
    <xf numFmtId="2" fontId="91" fillId="0" borderId="17" xfId="286" applyNumberFormat="1" applyFont="1" applyBorder="1" applyAlignment="1" applyProtection="1">
      <alignment horizontal="center" vertical="center"/>
    </xf>
    <xf numFmtId="4" fontId="91" fillId="0" borderId="8" xfId="286" applyNumberFormat="1" applyFont="1" applyBorder="1" applyAlignment="1" applyProtection="1">
      <alignment horizontal="center" vertical="center"/>
    </xf>
    <xf numFmtId="49" fontId="31" fillId="27" borderId="8" xfId="286" applyNumberFormat="1" applyFont="1" applyFill="1" applyBorder="1" applyAlignment="1" applyProtection="1">
      <alignment horizontal="center" vertical="center" wrapText="1"/>
    </xf>
    <xf numFmtId="2" fontId="31" fillId="27" borderId="6" xfId="286" applyNumberFormat="1" applyFont="1" applyFill="1" applyBorder="1" applyAlignment="1" applyProtection="1">
      <alignment horizontal="left" vertical="center" wrapText="1"/>
    </xf>
    <xf numFmtId="2" fontId="31" fillId="27" borderId="16" xfId="286" applyNumberFormat="1" applyFont="1" applyFill="1" applyBorder="1" applyAlignment="1" applyProtection="1">
      <alignment horizontal="left" vertical="center" wrapText="1"/>
    </xf>
    <xf numFmtId="2" fontId="91" fillId="0" borderId="6" xfId="286" applyNumberFormat="1" applyFont="1" applyBorder="1" applyAlignment="1" applyProtection="1">
      <alignment horizontal="center" vertical="center"/>
    </xf>
    <xf numFmtId="0" fontId="31" fillId="0" borderId="8" xfId="286" applyFont="1" applyBorder="1" applyAlignment="1" applyProtection="1">
      <alignment horizontal="center" vertical="center" wrapText="1"/>
    </xf>
    <xf numFmtId="1" fontId="24" fillId="0" borderId="22" xfId="286" applyNumberFormat="1" applyFont="1" applyBorder="1" applyAlignment="1" applyProtection="1">
      <alignment horizontal="center" vertical="center" wrapText="1"/>
    </xf>
    <xf numFmtId="190" fontId="90" fillId="0" borderId="22" xfId="286" applyNumberFormat="1" applyFont="1" applyBorder="1" applyAlignment="1" applyProtection="1">
      <alignment horizontal="center" vertical="center" wrapText="1"/>
    </xf>
    <xf numFmtId="0" fontId="89" fillId="0" borderId="20" xfId="287" applyFont="1" applyBorder="1" applyAlignment="1" applyProtection="1">
      <alignment horizontal="center" vertical="center" wrapText="1"/>
    </xf>
    <xf numFmtId="0" fontId="89" fillId="0" borderId="0" xfId="287" applyFont="1" applyBorder="1" applyAlignment="1" applyProtection="1">
      <alignment horizontal="left" vertical="center"/>
    </xf>
    <xf numFmtId="1" fontId="24" fillId="0" borderId="21" xfId="286" applyNumberFormat="1" applyFont="1" applyBorder="1" applyAlignment="1" applyProtection="1">
      <alignment horizontal="center" vertical="center" wrapText="1"/>
    </xf>
    <xf numFmtId="1" fontId="90" fillId="0" borderId="22" xfId="286" applyNumberFormat="1" applyFont="1" applyBorder="1" applyAlignment="1" applyProtection="1">
      <alignment horizontal="center" vertical="center" wrapText="1"/>
    </xf>
    <xf numFmtId="4" fontId="31" fillId="0" borderId="0" xfId="286" applyNumberFormat="1" applyFont="1" applyBorder="1" applyAlignment="1" applyProtection="1">
      <alignment horizontal="center"/>
    </xf>
    <xf numFmtId="0" fontId="31" fillId="0" borderId="0" xfId="286" applyFont="1" applyBorder="1" applyAlignment="1" applyProtection="1">
      <alignment horizontal="left"/>
    </xf>
    <xf numFmtId="49" fontId="24" fillId="0" borderId="8" xfId="286" applyNumberFormat="1" applyFont="1" applyBorder="1" applyAlignment="1" applyProtection="1">
      <alignment horizontal="center" wrapText="1"/>
    </xf>
    <xf numFmtId="0" fontId="31" fillId="0" borderId="8" xfId="286" applyFont="1" applyBorder="1" applyAlignment="1" applyProtection="1">
      <alignment horizontal="center" vertical="center"/>
    </xf>
    <xf numFmtId="49" fontId="24" fillId="0" borderId="8" xfId="286" applyNumberFormat="1" applyFont="1" applyBorder="1" applyAlignment="1" applyProtection="1">
      <alignment horizontal="center" vertical="center" wrapText="1"/>
    </xf>
    <xf numFmtId="0" fontId="24" fillId="0" borderId="8" xfId="286" applyFont="1" applyBorder="1" applyAlignment="1" applyProtection="1">
      <alignment horizontal="center" vertical="center" wrapText="1"/>
    </xf>
    <xf numFmtId="0" fontId="7" fillId="0" borderId="0" xfId="216" applyFont="1" applyBorder="1" applyAlignment="1" applyProtection="1">
      <alignment horizontal="right" vertical="top" wrapText="1"/>
    </xf>
    <xf numFmtId="0" fontId="24" fillId="0" borderId="0" xfId="286" applyFont="1" applyBorder="1" applyAlignment="1" applyProtection="1">
      <alignment horizontal="center" vertical="center" wrapText="1"/>
    </xf>
    <xf numFmtId="0" fontId="31" fillId="0" borderId="0" xfId="286" applyFont="1" applyBorder="1" applyAlignment="1" applyProtection="1">
      <alignment horizontal="center"/>
    </xf>
    <xf numFmtId="0" fontId="83" fillId="27" borderId="0" xfId="286" applyFont="1" applyFill="1" applyBorder="1" applyAlignment="1" applyProtection="1">
      <alignment horizontal="center" vertical="top" wrapText="1"/>
    </xf>
    <xf numFmtId="49" fontId="95" fillId="0" borderId="20" xfId="0" applyNumberFormat="1" applyFont="1" applyBorder="1" applyAlignment="1" applyProtection="1">
      <alignment vertical="top" wrapText="1"/>
    </xf>
    <xf numFmtId="49" fontId="95" fillId="0" borderId="20" xfId="0" applyNumberFormat="1" applyFont="1" applyBorder="1" applyAlignment="1" applyProtection="1">
      <alignment horizontal="right" vertical="top" wrapText="1"/>
    </xf>
    <xf numFmtId="0" fontId="96" fillId="0" borderId="15" xfId="0" applyFont="1" applyBorder="1" applyAlignment="1" applyProtection="1">
      <alignment horizontal="center" vertical="top"/>
    </xf>
    <xf numFmtId="0" fontId="94" fillId="0" borderId="0" xfId="0" applyFont="1" applyBorder="1" applyAlignment="1" applyProtection="1">
      <alignment horizontal="left" vertical="top" wrapText="1"/>
    </xf>
    <xf numFmtId="49" fontId="94" fillId="0" borderId="0" xfId="0" applyNumberFormat="1" applyFont="1" applyBorder="1" applyAlignment="1" applyProtection="1">
      <alignment vertical="top" wrapText="1"/>
    </xf>
    <xf numFmtId="49" fontId="99" fillId="0" borderId="0" xfId="0" applyNumberFormat="1" applyFont="1" applyBorder="1" applyAlignment="1" applyProtection="1">
      <alignment vertical="top" wrapText="1"/>
    </xf>
    <xf numFmtId="49" fontId="99" fillId="0" borderId="8" xfId="0" applyNumberFormat="1" applyFont="1" applyBorder="1" applyAlignment="1" applyProtection="1">
      <alignment horizontal="left" vertical="center" wrapText="1"/>
    </xf>
    <xf numFmtId="0" fontId="99" fillId="0" borderId="15" xfId="0" applyFont="1" applyBorder="1" applyAlignment="1" applyProtection="1">
      <alignment horizontal="left" vertical="top" wrapText="1"/>
    </xf>
    <xf numFmtId="0" fontId="94" fillId="0" borderId="25" xfId="0" applyFont="1" applyBorder="1" applyAlignment="1" applyProtection="1">
      <alignment horizontal="left" vertical="top" wrapText="1"/>
    </xf>
    <xf numFmtId="49" fontId="99" fillId="0" borderId="15" xfId="0" applyNumberFormat="1" applyFont="1" applyBorder="1" applyAlignment="1" applyProtection="1">
      <alignment horizontal="left" vertical="top" wrapText="1"/>
    </xf>
    <xf numFmtId="49" fontId="95" fillId="0" borderId="0" xfId="0" applyNumberFormat="1" applyFont="1" applyBorder="1" applyAlignment="1" applyProtection="1">
      <alignment horizontal="left" vertical="top" wrapText="1"/>
    </xf>
    <xf numFmtId="49" fontId="96" fillId="0" borderId="0" xfId="0" applyNumberFormat="1" applyFont="1" applyBorder="1" applyAlignment="1" applyProtection="1">
      <alignment horizontal="left" vertical="top" wrapText="1"/>
    </xf>
    <xf numFmtId="49" fontId="96" fillId="0" borderId="15" xfId="0" applyNumberFormat="1" applyFont="1" applyBorder="1" applyAlignment="1" applyProtection="1">
      <alignment horizontal="center" vertical="top"/>
    </xf>
    <xf numFmtId="49" fontId="95" fillId="0" borderId="20" xfId="0" applyNumberFormat="1" applyFont="1" applyBorder="1" applyAlignment="1" applyProtection="1">
      <alignment horizontal="center" wrapText="1"/>
    </xf>
    <xf numFmtId="49" fontId="97" fillId="0" borderId="0" xfId="0" applyNumberFormat="1" applyFont="1" applyBorder="1" applyAlignment="1" applyProtection="1">
      <alignment horizontal="center"/>
    </xf>
    <xf numFmtId="49" fontId="95" fillId="0" borderId="20" xfId="0" applyNumberFormat="1" applyFont="1" applyBorder="1" applyAlignment="1" applyProtection="1">
      <alignment horizontal="left" wrapText="1"/>
    </xf>
    <xf numFmtId="49" fontId="96" fillId="0" borderId="15" xfId="0" applyNumberFormat="1" applyFont="1" applyBorder="1" applyAlignment="1" applyProtection="1">
      <alignment horizontal="center"/>
    </xf>
    <xf numFmtId="0" fontId="95" fillId="0" borderId="20" xfId="0" applyFont="1" applyBorder="1" applyAlignment="1" applyProtection="1">
      <alignment wrapText="1"/>
    </xf>
    <xf numFmtId="49" fontId="94" fillId="0" borderId="8" xfId="0" applyNumberFormat="1" applyFont="1" applyBorder="1" applyAlignment="1" applyProtection="1">
      <alignment horizontal="center" vertical="center" wrapText="1"/>
    </xf>
    <xf numFmtId="0" fontId="94" fillId="0" borderId="8" xfId="0" applyFont="1" applyBorder="1" applyAlignment="1" applyProtection="1">
      <alignment horizontal="center" vertical="center" wrapText="1"/>
    </xf>
    <xf numFmtId="0" fontId="94" fillId="0" borderId="8" xfId="0" applyFont="1" applyBorder="1" applyAlignment="1" applyProtection="1">
      <alignment horizontal="center" vertical="center"/>
    </xf>
    <xf numFmtId="0" fontId="95" fillId="0" borderId="20" xfId="0" applyFont="1" applyBorder="1" applyAlignment="1" applyProtection="1">
      <alignment horizontal="left" wrapText="1"/>
    </xf>
    <xf numFmtId="0" fontId="95" fillId="0" borderId="1" xfId="0" applyFont="1" applyBorder="1" applyAlignment="1" applyProtection="1">
      <alignment horizontal="left" wrapText="1"/>
    </xf>
    <xf numFmtId="0" fontId="95" fillId="0" borderId="0" xfId="0" applyFont="1" applyBorder="1" applyAlignment="1" applyProtection="1">
      <alignment horizontal="left" vertical="top" wrapText="1"/>
    </xf>
    <xf numFmtId="0" fontId="109" fillId="0" borderId="8" xfId="0" applyFont="1" applyBorder="1" applyAlignment="1" applyProtection="1">
      <alignment horizontal="left" vertical="center"/>
    </xf>
    <xf numFmtId="0" fontId="106" fillId="0" borderId="8" xfId="0" applyFont="1" applyBorder="1" applyAlignment="1" applyProtection="1">
      <alignment horizontal="center" vertical="center" textRotation="90" wrapText="1"/>
    </xf>
    <xf numFmtId="0" fontId="106" fillId="0" borderId="8" xfId="0" applyFont="1" applyBorder="1" applyAlignment="1" applyProtection="1">
      <alignment horizontal="center" vertical="center" wrapText="1"/>
    </xf>
    <xf numFmtId="0" fontId="107" fillId="0" borderId="0" xfId="0" applyFont="1" applyBorder="1" applyAlignment="1" applyProtection="1">
      <alignment horizontal="center"/>
    </xf>
    <xf numFmtId="0" fontId="105" fillId="0" borderId="20" xfId="0" applyFont="1" applyBorder="1" applyAlignment="1" applyProtection="1">
      <alignment horizontal="center" wrapText="1"/>
    </xf>
    <xf numFmtId="0" fontId="108" fillId="0" borderId="0" xfId="0" applyFont="1" applyBorder="1" applyAlignment="1" applyProtection="1">
      <alignment horizontal="center" vertical="top" wrapText="1"/>
    </xf>
    <xf numFmtId="0" fontId="106" fillId="0" borderId="8" xfId="257" applyFont="1" applyBorder="1" applyAlignment="1" applyProtection="1">
      <alignment horizontal="left" vertical="center"/>
    </xf>
    <xf numFmtId="0" fontId="106" fillId="0" borderId="8" xfId="257" applyFont="1" applyBorder="1" applyAlignment="1" applyProtection="1">
      <alignment horizontal="center" vertical="center" textRotation="90" wrapText="1"/>
    </xf>
    <xf numFmtId="0" fontId="109" fillId="0" borderId="8" xfId="257" applyFont="1" applyBorder="1" applyAlignment="1" applyProtection="1">
      <alignment horizontal="left" vertical="center"/>
    </xf>
    <xf numFmtId="0" fontId="107" fillId="0" borderId="0" xfId="257" applyFont="1" applyBorder="1" applyAlignment="1" applyProtection="1">
      <alignment horizontal="center"/>
    </xf>
    <xf numFmtId="0" fontId="105" fillId="0" borderId="20" xfId="257" applyFont="1" applyBorder="1" applyAlignment="1" applyProtection="1">
      <alignment horizontal="center" wrapText="1"/>
    </xf>
    <xf numFmtId="0" fontId="108" fillId="0" borderId="0" xfId="257" applyFont="1" applyBorder="1" applyAlignment="1" applyProtection="1">
      <alignment horizontal="center" vertical="top" wrapText="1"/>
    </xf>
    <xf numFmtId="0" fontId="115" fillId="0" borderId="0" xfId="257" applyFont="1" applyBorder="1" applyAlignment="1" applyProtection="1">
      <alignment horizontal="center" vertical="top" wrapText="1"/>
    </xf>
    <xf numFmtId="0" fontId="106" fillId="0" borderId="8" xfId="257" applyFont="1" applyBorder="1" applyAlignment="1" applyProtection="1">
      <alignment horizontal="center" vertical="center" wrapText="1"/>
    </xf>
    <xf numFmtId="0" fontId="106" fillId="0" borderId="8" xfId="0" applyFont="1" applyBorder="1" applyAlignment="1" applyProtection="1">
      <alignment horizontal="left" vertical="center"/>
    </xf>
    <xf numFmtId="0" fontId="115" fillId="0" borderId="0" xfId="0" applyFont="1" applyBorder="1" applyAlignment="1" applyProtection="1">
      <alignment horizontal="center" vertical="top" wrapText="1"/>
    </xf>
  </cellXfs>
  <cellStyles count="331">
    <cellStyle name="!Рубль" xfId="1"/>
    <cellStyle name="_Code" xfId="38"/>
    <cellStyle name="_Code_Константиновка доп См 2404-7И4-1" xfId="39"/>
    <cellStyle name="_Code_Сводная смета 1" xfId="40"/>
    <cellStyle name="_Code_Челябинск Проект по автоматике" xfId="41"/>
    <cellStyle name="_Description" xfId="42"/>
    <cellStyle name="_Description_Константиновка доп См 2404-7И4-1" xfId="43"/>
    <cellStyle name="_Description_Сводная смета 1" xfId="44"/>
    <cellStyle name="_Description_Челябинск Проект по автоматике" xfId="45"/>
    <cellStyle name="_Make" xfId="46"/>
    <cellStyle name="_Make_Константиновка доп См 2404-7И4-1" xfId="47"/>
    <cellStyle name="_Make_Сводная смета 1" xfId="48"/>
    <cellStyle name="_Make_Челябинск Проект по автоматике" xfId="49"/>
    <cellStyle name="_Model" xfId="50"/>
    <cellStyle name="_Model_Константиновка доп См 2404-7И4-1" xfId="51"/>
    <cellStyle name="_Model_Сводная смета 1" xfId="52"/>
    <cellStyle name="_Model_Челябинск Проект по автоматике" xfId="53"/>
    <cellStyle name="_price" xfId="54"/>
    <cellStyle name="_price_Константиновка доп См 2404-7И4-1" xfId="55"/>
    <cellStyle name="_price_Сводная смета 1" xfId="56"/>
    <cellStyle name="_price_Челябинск Проект по автоматике" xfId="57"/>
    <cellStyle name="_Расчет оборудования_ОВ" xfId="58"/>
    <cellStyle name="_СМЕТА ОВ с новыми коэффиц." xfId="59"/>
    <cellStyle name="_Смета ПИР" xfId="60"/>
    <cellStyle name="_Спецификация оборудования Исходная вода с флянцами" xfId="61"/>
    <cellStyle name="20% - Accent1" xfId="2"/>
    <cellStyle name="20% - Accent2" xfId="3"/>
    <cellStyle name="20% - Accent3" xfId="4"/>
    <cellStyle name="20% - Accent4" xfId="5"/>
    <cellStyle name="20% - Accent5" xfId="6"/>
    <cellStyle name="20% - Accent6" xfId="7"/>
    <cellStyle name="20% - Акцент1 2" xfId="8"/>
    <cellStyle name="20% - Акцент2 2" xfId="9"/>
    <cellStyle name="20% - Акцент3 2" xfId="10"/>
    <cellStyle name="20% - Акцент4 2" xfId="11"/>
    <cellStyle name="20% - Акцент5 2" xfId="12"/>
    <cellStyle name="20% - Акцент6 2" xfId="13"/>
    <cellStyle name="40% - Accent1" xfId="14"/>
    <cellStyle name="40% - Accent2" xfId="15"/>
    <cellStyle name="40% - Accent3" xfId="16"/>
    <cellStyle name="40% - Accent4" xfId="17"/>
    <cellStyle name="40% - Accent5" xfId="18"/>
    <cellStyle name="40% - Accent6" xfId="19"/>
    <cellStyle name="40% - Акцент1 2" xfId="20"/>
    <cellStyle name="40% - Акцент2 2" xfId="21"/>
    <cellStyle name="40% - Акцент3 2" xfId="22"/>
    <cellStyle name="40% - Акцент4 2" xfId="23"/>
    <cellStyle name="40% - Акцент5 2" xfId="24"/>
    <cellStyle name="40% - Акцент6 2" xfId="25"/>
    <cellStyle name="60% - Accent1" xfId="26"/>
    <cellStyle name="60% - Accent2" xfId="27"/>
    <cellStyle name="60% - Accent3" xfId="28"/>
    <cellStyle name="60% - Accent4" xfId="29"/>
    <cellStyle name="60% - Accent5" xfId="30"/>
    <cellStyle name="60% - Accent6" xfId="31"/>
    <cellStyle name="60% - Акцент1 2" xfId="32"/>
    <cellStyle name="60% - Акцент2 2" xfId="33"/>
    <cellStyle name="60% - Акцент3 2" xfId="34"/>
    <cellStyle name="60% - Акцент4 2" xfId="35"/>
    <cellStyle name="60% - Акцент5 2" xfId="36"/>
    <cellStyle name="60% - Акцент6 2" xfId="37"/>
    <cellStyle name="Äåíåæíûé [0]_laroux" xfId="163"/>
    <cellStyle name="Äåíåæíûé_laroux" xfId="164"/>
    <cellStyle name="Accent1" xfId="62"/>
    <cellStyle name="Accent2" xfId="63"/>
    <cellStyle name="Accent3" xfId="64"/>
    <cellStyle name="Accent4" xfId="65"/>
    <cellStyle name="Accent5" xfId="66"/>
    <cellStyle name="Accent6" xfId="67"/>
    <cellStyle name="Bad 1" xfId="68"/>
    <cellStyle name="Calculation" xfId="69"/>
    <cellStyle name="Check Cell" xfId="70"/>
    <cellStyle name="Column Heading" xfId="71"/>
    <cellStyle name="Comma [0]_BLANKETS" xfId="72"/>
    <cellStyle name="Comma_BLANKETS" xfId="73"/>
    <cellStyle name="Costs" xfId="74"/>
    <cellStyle name="Courier" xfId="75"/>
    <cellStyle name="Currency [0]_BLANKETS" xfId="76"/>
    <cellStyle name="Currency_BLANKETS" xfId="77"/>
    <cellStyle name="Data  Right Percent" xfId="78"/>
    <cellStyle name="Data Left" xfId="79"/>
    <cellStyle name="Data Left Narrow" xfId="80"/>
    <cellStyle name="Data Left_Константиновка доп См 2404-7И4-1" xfId="81"/>
    <cellStyle name="Data Right" xfId="82"/>
    <cellStyle name="Data Right NoDec" xfId="83"/>
    <cellStyle name="Data Right_Константиновка доп См 2404-7И4-1" xfId="84"/>
    <cellStyle name="Explanatory Text" xfId="85"/>
    <cellStyle name="Family_Option" xfId="86"/>
    <cellStyle name="Flag" xfId="87"/>
    <cellStyle name="Good 2" xfId="88"/>
    <cellStyle name="Heading 1 1" xfId="89"/>
    <cellStyle name="Heading 1 6" xfId="90"/>
    <cellStyle name="Heading 2 7" xfId="91"/>
    <cellStyle name="Heading 3" xfId="92"/>
    <cellStyle name="Heading 4" xfId="93"/>
    <cellStyle name="Heading 5" xfId="94"/>
    <cellStyle name="Heading_BLANKETS" xfId="102"/>
    <cellStyle name="Heading2" xfId="95"/>
    <cellStyle name="Heading2 2" xfId="96"/>
    <cellStyle name="Heading3" xfId="97"/>
    <cellStyle name="Heading4" xfId="98"/>
    <cellStyle name="Heading4 2" xfId="99"/>
    <cellStyle name="Heading5" xfId="100"/>
    <cellStyle name="Heading6" xfId="101"/>
    <cellStyle name="Horizontal" xfId="103"/>
    <cellStyle name="Iau?iue_VERO ELEC" xfId="104"/>
    <cellStyle name="Îáû÷íûé_laroux" xfId="165"/>
    <cellStyle name="Input" xfId="105"/>
    <cellStyle name="Linked Cell" xfId="106"/>
    <cellStyle name="Matrix" xfId="107"/>
    <cellStyle name="Matrix 2" xfId="108"/>
    <cellStyle name="Matrix 3" xfId="109"/>
    <cellStyle name="Milliers [0]_Conversion Summary" xfId="110"/>
    <cellStyle name="Milliers_Conversion Summary" xfId="111"/>
    <cellStyle name="MinHeight" xfId="112"/>
    <cellStyle name="Monйtaire [0]_Conversion Summary" xfId="113"/>
    <cellStyle name="Monйtaire_Conversion Summary" xfId="114"/>
    <cellStyle name="Neutral 8" xfId="115"/>
    <cellStyle name="Normal Center" xfId="116"/>
    <cellStyle name="Normal Description" xfId="117"/>
    <cellStyle name="Normal Left" xfId="118"/>
    <cellStyle name="Normal Price" xfId="119"/>
    <cellStyle name="Normal_BLANKETS" xfId="120"/>
    <cellStyle name="Note 9" xfId="121"/>
    <cellStyle name="Note Small" xfId="122"/>
    <cellStyle name="Note_PERSONAL" xfId="123"/>
    <cellStyle name="NOTES" xfId="124"/>
    <cellStyle name="Ôèíàíñîâûé [0]_laroux" xfId="166"/>
    <cellStyle name="Ôèíàíñîâûé_laroux" xfId="167"/>
    <cellStyle name="Option" xfId="125"/>
    <cellStyle name="OptionHeading" xfId="126"/>
    <cellStyle name="Output" xfId="127"/>
    <cellStyle name="Page Heading" xfId="128"/>
    <cellStyle name="Price" xfId="129"/>
    <cellStyle name="Price CIF" xfId="130"/>
    <cellStyle name="Price DDP" xfId="131"/>
    <cellStyle name="Price_$" xfId="132"/>
    <cellStyle name="S0" xfId="133"/>
    <cellStyle name="S1" xfId="134"/>
    <cellStyle name="S10" xfId="135"/>
    <cellStyle name="S11" xfId="136"/>
    <cellStyle name="S12" xfId="137"/>
    <cellStyle name="S13" xfId="138"/>
    <cellStyle name="S2" xfId="139"/>
    <cellStyle name="S3" xfId="140"/>
    <cellStyle name="S4" xfId="141"/>
    <cellStyle name="S5" xfId="142"/>
    <cellStyle name="S6" xfId="143"/>
    <cellStyle name="S7" xfId="144"/>
    <cellStyle name="S8" xfId="145"/>
    <cellStyle name="S9" xfId="146"/>
    <cellStyle name="Section" xfId="147"/>
    <cellStyle name="Section Comment" xfId="148"/>
    <cellStyle name="Section Heading" xfId="149"/>
    <cellStyle name="Section_Константиновка доп См 2404-7И4-1" xfId="150"/>
    <cellStyle name="Small Heading" xfId="151"/>
    <cellStyle name="Spacer 7.5" xfId="152"/>
    <cellStyle name="Standard_Tabelle1" xfId="153"/>
    <cellStyle name="TableStyleLight1 2" xfId="154"/>
    <cellStyle name="TableStyleLight1 2 2" xfId="155"/>
    <cellStyle name="TableStyleLight1 5" xfId="156"/>
    <cellStyle name="Title" xfId="157"/>
    <cellStyle name="Total" xfId="158"/>
    <cellStyle name="Unit" xfId="159"/>
    <cellStyle name="Vertical" xfId="160"/>
    <cellStyle name="VSpace 6.00" xfId="161"/>
    <cellStyle name="Warning Text" xfId="162"/>
    <cellStyle name="Акт" xfId="168"/>
    <cellStyle name="АктМТСН" xfId="169"/>
    <cellStyle name="АктМТСН 2" xfId="170"/>
    <cellStyle name="Акцент1 2" xfId="171"/>
    <cellStyle name="Акцент2 2" xfId="172"/>
    <cellStyle name="Акцент3 2" xfId="173"/>
    <cellStyle name="Акцент4 2" xfId="174"/>
    <cellStyle name="Акцент5 2" xfId="175"/>
    <cellStyle name="Акцент6 2" xfId="176"/>
    <cellStyle name="Ввод  2" xfId="177"/>
    <cellStyle name="ВедРесурсов" xfId="178"/>
    <cellStyle name="ВедРесурсов 2" xfId="179"/>
    <cellStyle name="ВедРесурсовАкт" xfId="180"/>
    <cellStyle name="Вывод 2" xfId="181"/>
    <cellStyle name="Вычисление 2" xfId="182"/>
    <cellStyle name="Заголовок 1 2" xfId="183"/>
    <cellStyle name="Заголовок 2 2" xfId="184"/>
    <cellStyle name="Заголовок 3 2" xfId="185"/>
    <cellStyle name="Заголовок 4 2" xfId="186"/>
    <cellStyle name="Индексы" xfId="187"/>
    <cellStyle name="Итог 2" xfId="188"/>
    <cellStyle name="Итоги" xfId="189"/>
    <cellStyle name="Итоги 2" xfId="190"/>
    <cellStyle name="ИтогоАктБазЦ" xfId="193"/>
    <cellStyle name="ИтогоАктБИМ" xfId="191"/>
    <cellStyle name="ИтогоАктБИМ 2" xfId="192"/>
    <cellStyle name="ИтогоАктРесМет" xfId="194"/>
    <cellStyle name="ИтогоАктРесМет 2" xfId="195"/>
    <cellStyle name="ИтогоАктТекЦ" xfId="196"/>
    <cellStyle name="ИтогоБазЦ" xfId="201"/>
    <cellStyle name="ИтогоБИМ" xfId="197"/>
    <cellStyle name="ИтогоБИМ 2" xfId="198"/>
    <cellStyle name="ИтогоБИМ 3" xfId="199"/>
    <cellStyle name="ИтогоБИМ 3 2" xfId="200"/>
    <cellStyle name="ИтогоРесМет" xfId="202"/>
    <cellStyle name="ИтогоРесМет 2" xfId="203"/>
    <cellStyle name="ИтогоТекЦ" xfId="204"/>
    <cellStyle name="Контрольная ячейка 2" xfId="205"/>
    <cellStyle name="ЛокСмета" xfId="209"/>
    <cellStyle name="ЛокСмМТСН" xfId="206"/>
    <cellStyle name="ЛокСмМТСН 2" xfId="207"/>
    <cellStyle name="ЛокСмМТСН 3" xfId="208"/>
    <cellStyle name="М29" xfId="210"/>
    <cellStyle name="М29 2" xfId="211"/>
    <cellStyle name="Название 2" xfId="212"/>
    <cellStyle name="Нейтральный 2" xfId="213"/>
    <cellStyle name="ОбСмета" xfId="214"/>
    <cellStyle name="ОбСмета 2" xfId="215"/>
    <cellStyle name="Обычный" xfId="0" builtinId="0"/>
    <cellStyle name="Обычный 10" xfId="216"/>
    <cellStyle name="Обычный 10 2" xfId="217"/>
    <cellStyle name="Обычный 10 2 2" xfId="218"/>
    <cellStyle name="Обычный 10 2 2 2" xfId="219"/>
    <cellStyle name="Обычный 10 6" xfId="220"/>
    <cellStyle name="Обычный 11" xfId="221"/>
    <cellStyle name="Обычный 11 2" xfId="222"/>
    <cellStyle name="Обычный 11 3" xfId="223"/>
    <cellStyle name="Обычный 11 6" xfId="224"/>
    <cellStyle name="Обычный 12" xfId="225"/>
    <cellStyle name="Обычный 12 2" xfId="226"/>
    <cellStyle name="Обычный 12 3" xfId="227"/>
    <cellStyle name="Обычный 12 4" xfId="228"/>
    <cellStyle name="Обычный 13" xfId="229"/>
    <cellStyle name="Обычный 13 2" xfId="230"/>
    <cellStyle name="Обычный 14" xfId="231"/>
    <cellStyle name="Обычный 15" xfId="232"/>
    <cellStyle name="Обычный 16" xfId="233"/>
    <cellStyle name="Обычный 17" xfId="234"/>
    <cellStyle name="Обычный 18" xfId="235"/>
    <cellStyle name="Обычный 19" xfId="236"/>
    <cellStyle name="Обычный 2" xfId="237"/>
    <cellStyle name="Обычный 2 2" xfId="238"/>
    <cellStyle name="Обычный 2 2 2" xfId="239"/>
    <cellStyle name="Обычный 2 2 2 2" xfId="240"/>
    <cellStyle name="Обычный 2 2 3" xfId="241"/>
    <cellStyle name="Обычный 2 2 4" xfId="242"/>
    <cellStyle name="Обычный 2 2 5" xfId="243"/>
    <cellStyle name="Обычный 2 3" xfId="244"/>
    <cellStyle name="Обычный 2 3 2" xfId="245"/>
    <cellStyle name="Обычный 2 4" xfId="246"/>
    <cellStyle name="Обычный 2 4 2" xfId="247"/>
    <cellStyle name="Обычный 2 5" xfId="248"/>
    <cellStyle name="Обычный 2 6" xfId="249"/>
    <cellStyle name="Обычный 20" xfId="250"/>
    <cellStyle name="Обычный 21" xfId="251"/>
    <cellStyle name="Обычный 21 2" xfId="252"/>
    <cellStyle name="Обычный 22" xfId="253"/>
    <cellStyle name="Обычный 23" xfId="254"/>
    <cellStyle name="Обычный 24" xfId="255"/>
    <cellStyle name="Обычный 25" xfId="256"/>
    <cellStyle name="Обычный 26" xfId="257"/>
    <cellStyle name="Обычный 27" xfId="258"/>
    <cellStyle name="Обычный 28" xfId="259"/>
    <cellStyle name="Обычный 3" xfId="260"/>
    <cellStyle name="Обычный 3 2" xfId="261"/>
    <cellStyle name="Обычный 3 2 2" xfId="262"/>
    <cellStyle name="Обычный 3 2 3" xfId="263"/>
    <cellStyle name="Обычный 3 3" xfId="264"/>
    <cellStyle name="Обычный 3 3 2 2" xfId="265"/>
    <cellStyle name="Обычный 3 4" xfId="266"/>
    <cellStyle name="Обычный 3 5" xfId="267"/>
    <cellStyle name="Обычный 4" xfId="268"/>
    <cellStyle name="Обычный 4 2" xfId="269"/>
    <cellStyle name="Обычный 4 2 2" xfId="270"/>
    <cellStyle name="Обычный 5" xfId="271"/>
    <cellStyle name="Обычный 5 2" xfId="272"/>
    <cellStyle name="Обычный 5 2 2" xfId="273"/>
    <cellStyle name="Обычный 5 3" xfId="274"/>
    <cellStyle name="Обычный 6" xfId="275"/>
    <cellStyle name="Обычный 6 2" xfId="276"/>
    <cellStyle name="Обычный 6 3" xfId="277"/>
    <cellStyle name="Обычный 6 4" xfId="278"/>
    <cellStyle name="Обычный 7" xfId="279"/>
    <cellStyle name="Обычный 7 2" xfId="280"/>
    <cellStyle name="Обычный 7 3" xfId="281"/>
    <cellStyle name="Обычный 8" xfId="282"/>
    <cellStyle name="Обычный 8 2" xfId="283"/>
    <cellStyle name="Обычный 9" xfId="284"/>
    <cellStyle name="Обычный 9 2" xfId="285"/>
    <cellStyle name="Обычный_Лист3" xfId="286"/>
    <cellStyle name="Обычный_ПРОЕКТНАЯ №1" xfId="287"/>
    <cellStyle name="Обычный_Смета ПРОЕКТИРОВАНИЕ СУРГУТ 2" xfId="288"/>
    <cellStyle name="Параметр" xfId="290"/>
    <cellStyle name="ПеременныеСметы" xfId="291"/>
    <cellStyle name="ПИР" xfId="289"/>
    <cellStyle name="Плохой 2" xfId="292"/>
    <cellStyle name="Пояснение 2" xfId="293"/>
    <cellStyle name="Примечание 2" xfId="294"/>
    <cellStyle name="РесСмета" xfId="295"/>
    <cellStyle name="СводкаСтоимРаб" xfId="298"/>
    <cellStyle name="СводРасч" xfId="296"/>
    <cellStyle name="СводРасч 2" xfId="297"/>
    <cellStyle name="Связанная ячейка 2" xfId="299"/>
    <cellStyle name="Список ресурсов" xfId="300"/>
    <cellStyle name="Стиль 1" xfId="301"/>
    <cellStyle name="Стиль 1 2" xfId="302"/>
    <cellStyle name="Стиль 1 2 2" xfId="303"/>
    <cellStyle name="Текст предупреждения 2" xfId="304"/>
    <cellStyle name="Титул" xfId="305"/>
    <cellStyle name="Титул 2" xfId="306"/>
    <cellStyle name="Тысячи [0]_Example " xfId="307"/>
    <cellStyle name="Тысячи_Example " xfId="308"/>
    <cellStyle name="Финансовый 10" xfId="309"/>
    <cellStyle name="Финансовый 11" xfId="310"/>
    <cellStyle name="Финансовый 12" xfId="311"/>
    <cellStyle name="Финансовый 13" xfId="312"/>
    <cellStyle name="Финансовый 2" xfId="313"/>
    <cellStyle name="Финансовый 2 2" xfId="314"/>
    <cellStyle name="Финансовый 2 3" xfId="315"/>
    <cellStyle name="Финансовый 2 4" xfId="316"/>
    <cellStyle name="Финансовый 2 5" xfId="317"/>
    <cellStyle name="Финансовый 3" xfId="318"/>
    <cellStyle name="Финансовый 4" xfId="319"/>
    <cellStyle name="Финансовый 5" xfId="320"/>
    <cellStyle name="Финансовый 5 2" xfId="321"/>
    <cellStyle name="Финансовый 6" xfId="322"/>
    <cellStyle name="Финансовый 6 2" xfId="323"/>
    <cellStyle name="Финансовый 7" xfId="324"/>
    <cellStyle name="Финансовый 8" xfId="325"/>
    <cellStyle name="Финансовый 9" xfId="326"/>
    <cellStyle name="Хвост" xfId="327"/>
    <cellStyle name="Хороший 2" xfId="328"/>
    <cellStyle name="Хороший 3" xfId="329"/>
    <cellStyle name="Экспертиза" xfId="33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563C1"/>
      <rgbColor rgb="FFC0C0C0"/>
      <rgbColor rgb="FF808080"/>
      <rgbColor rgb="FFE0E0E0"/>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6EFCE"/>
      <rgbColor rgb="FFCCFFCC"/>
      <rgbColor rgb="FFFFFF99"/>
      <rgbColor rgb="FF99CCFF"/>
      <rgbColor rgb="FFFF99CC"/>
      <rgbColor rgb="FFCC99FF"/>
      <rgbColor rgb="FFFFCC99"/>
      <rgbColor rgb="FF3366FF"/>
      <rgbColor rgb="FF33CCCC"/>
      <rgbColor rgb="FF99CC00"/>
      <rgbColor rgb="FFFFCC00"/>
      <rgbColor rgb="FFFF9900"/>
      <rgbColor rgb="FFFF6600"/>
      <rgbColor rgb="FF7F7F7F"/>
      <rgbColor rgb="FF969696"/>
      <rgbColor rgb="FF003366"/>
      <rgbColor rgb="FF339966"/>
      <rgbColor rgb="FF0061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61"/>
  <sheetViews>
    <sheetView tabSelected="1" view="pageBreakPreview" zoomScale="85" zoomScaleNormal="100" zoomScalePageLayoutView="85" workbookViewId="0">
      <selection sqref="A1:G2"/>
    </sheetView>
  </sheetViews>
  <sheetFormatPr defaultColWidth="11.5703125" defaultRowHeight="14.25"/>
  <cols>
    <col min="1" max="1" width="9.28515625" style="1" customWidth="1"/>
    <col min="2" max="2" width="21.140625" style="1" customWidth="1"/>
    <col min="3" max="3" width="21" style="1" customWidth="1"/>
    <col min="4" max="4" width="19.42578125" style="1" customWidth="1"/>
    <col min="5" max="5" width="82.140625" style="1" customWidth="1"/>
    <col min="6" max="6" width="9.140625" style="1" customWidth="1"/>
    <col min="7" max="7" width="9.28515625" style="1" customWidth="1"/>
    <col min="8" max="8" width="9.140625" style="1" customWidth="1"/>
  </cols>
  <sheetData>
    <row r="1" spans="1:8" ht="15">
      <c r="A1" s="449" t="s">
        <v>3310</v>
      </c>
      <c r="B1" s="449"/>
      <c r="C1" s="449"/>
      <c r="D1" s="449"/>
      <c r="E1" s="449"/>
      <c r="F1" s="449"/>
      <c r="G1" s="449"/>
      <c r="H1" s="2"/>
    </row>
    <row r="2" spans="1:8" ht="15">
      <c r="A2" s="449"/>
      <c r="B2" s="449"/>
      <c r="C2" s="449"/>
      <c r="D2" s="449"/>
      <c r="E2" s="449"/>
      <c r="F2" s="449"/>
      <c r="G2" s="449"/>
      <c r="H2" s="2"/>
    </row>
    <row r="3" spans="1:8" ht="13.5" customHeight="1">
      <c r="A3" s="3"/>
      <c r="B3" s="3"/>
      <c r="C3" s="4"/>
      <c r="D3" s="3"/>
      <c r="E3" s="5"/>
      <c r="F3" s="3"/>
      <c r="G3" s="3"/>
      <c r="H3" s="2"/>
    </row>
    <row r="4" spans="1:8">
      <c r="A4" s="450" t="s">
        <v>0</v>
      </c>
      <c r="B4" s="450"/>
      <c r="C4" s="450"/>
      <c r="D4" s="450"/>
      <c r="E4" s="450"/>
      <c r="F4" s="450"/>
      <c r="G4" s="450"/>
    </row>
    <row r="5" spans="1:8">
      <c r="A5" s="6"/>
      <c r="B5" s="6"/>
      <c r="C5" s="7"/>
      <c r="D5" s="6"/>
      <c r="E5" s="6"/>
      <c r="F5" s="6"/>
      <c r="G5" s="6"/>
    </row>
    <row r="6" spans="1:8" ht="25.5">
      <c r="A6" s="8" t="s">
        <v>1</v>
      </c>
      <c r="B6" s="8" t="s">
        <v>2</v>
      </c>
      <c r="C6" s="9" t="s">
        <v>3</v>
      </c>
      <c r="D6" s="9" t="s">
        <v>4</v>
      </c>
      <c r="E6" s="9" t="s">
        <v>5</v>
      </c>
      <c r="F6" s="9" t="s">
        <v>6</v>
      </c>
      <c r="G6" s="9" t="s">
        <v>7</v>
      </c>
    </row>
    <row r="7" spans="1:8" ht="18" customHeight="1">
      <c r="A7" s="451" t="s">
        <v>8</v>
      </c>
      <c r="B7" s="451"/>
      <c r="C7" s="451"/>
      <c r="D7" s="451"/>
      <c r="E7" s="451"/>
      <c r="F7" s="451"/>
      <c r="G7" s="451"/>
    </row>
    <row r="8" spans="1:8">
      <c r="A8" s="10">
        <v>1</v>
      </c>
      <c r="B8" s="11" t="s">
        <v>9</v>
      </c>
      <c r="C8" s="12"/>
      <c r="D8" s="12"/>
      <c r="E8" s="12"/>
      <c r="F8" s="12"/>
      <c r="G8" s="12"/>
    </row>
    <row r="9" spans="1:8" ht="38.25">
      <c r="A9" s="13" t="s">
        <v>10</v>
      </c>
      <c r="B9" s="14" t="s">
        <v>11</v>
      </c>
      <c r="C9" s="14" t="s">
        <v>12</v>
      </c>
      <c r="D9" s="15" t="s">
        <v>13</v>
      </c>
      <c r="E9" s="15" t="s">
        <v>14</v>
      </c>
      <c r="F9" s="16" t="s">
        <v>15</v>
      </c>
      <c r="G9" s="16">
        <v>2</v>
      </c>
      <c r="H9" s="17"/>
    </row>
    <row r="10" spans="1:8" ht="19.5" customHeight="1">
      <c r="A10" s="13" t="s">
        <v>16</v>
      </c>
      <c r="B10" s="14" t="s">
        <v>11</v>
      </c>
      <c r="C10" s="14" t="s">
        <v>12</v>
      </c>
      <c r="D10" s="14" t="s">
        <v>17</v>
      </c>
      <c r="E10" s="15" t="s">
        <v>18</v>
      </c>
      <c r="F10" s="16" t="s">
        <v>15</v>
      </c>
      <c r="G10" s="16">
        <v>4</v>
      </c>
      <c r="H10" s="17"/>
    </row>
    <row r="11" spans="1:8" ht="12.75">
      <c r="A11" s="13" t="s">
        <v>19</v>
      </c>
      <c r="B11" s="14" t="s">
        <v>11</v>
      </c>
      <c r="C11" s="14" t="s">
        <v>20</v>
      </c>
      <c r="D11" s="15" t="s">
        <v>21</v>
      </c>
      <c r="E11" s="15" t="s">
        <v>22</v>
      </c>
      <c r="F11" s="16" t="s">
        <v>15</v>
      </c>
      <c r="G11" s="18">
        <v>34</v>
      </c>
      <c r="H11" s="17"/>
    </row>
    <row r="12" spans="1:8" ht="12.75">
      <c r="A12" s="13" t="s">
        <v>23</v>
      </c>
      <c r="B12" s="14" t="s">
        <v>11</v>
      </c>
      <c r="C12" s="14" t="s">
        <v>20</v>
      </c>
      <c r="D12" s="14" t="s">
        <v>24</v>
      </c>
      <c r="E12" s="19" t="s">
        <v>25</v>
      </c>
      <c r="F12" s="16" t="s">
        <v>15</v>
      </c>
      <c r="G12" s="16">
        <v>2</v>
      </c>
      <c r="H12" s="17"/>
    </row>
    <row r="13" spans="1:8" ht="12.75">
      <c r="A13" s="13" t="s">
        <v>26</v>
      </c>
      <c r="B13" s="14" t="s">
        <v>27</v>
      </c>
      <c r="C13" s="14" t="s">
        <v>28</v>
      </c>
      <c r="D13" s="14" t="s">
        <v>29</v>
      </c>
      <c r="E13" s="15" t="s">
        <v>30</v>
      </c>
      <c r="F13" s="16" t="s">
        <v>15</v>
      </c>
      <c r="G13" s="16">
        <v>2</v>
      </c>
      <c r="H13" s="17"/>
    </row>
    <row r="14" spans="1:8" ht="12.75">
      <c r="A14" s="13" t="s">
        <v>31</v>
      </c>
      <c r="B14" s="14" t="s">
        <v>11</v>
      </c>
      <c r="C14" s="14" t="s">
        <v>20</v>
      </c>
      <c r="D14" s="14" t="s">
        <v>32</v>
      </c>
      <c r="E14" s="19" t="s">
        <v>33</v>
      </c>
      <c r="F14" s="16" t="s">
        <v>15</v>
      </c>
      <c r="G14" s="16">
        <v>24</v>
      </c>
      <c r="H14" s="17"/>
    </row>
    <row r="15" spans="1:8" ht="25.5">
      <c r="A15" s="13" t="s">
        <v>34</v>
      </c>
      <c r="B15" s="14" t="s">
        <v>11</v>
      </c>
      <c r="C15" s="14" t="s">
        <v>35</v>
      </c>
      <c r="D15" s="14" t="s">
        <v>36</v>
      </c>
      <c r="E15" s="19" t="s">
        <v>37</v>
      </c>
      <c r="F15" s="16" t="s">
        <v>15</v>
      </c>
      <c r="G15" s="16">
        <v>1</v>
      </c>
      <c r="H15" s="17"/>
    </row>
    <row r="16" spans="1:8" ht="25.5">
      <c r="A16" s="13" t="s">
        <v>38</v>
      </c>
      <c r="B16" s="14" t="s">
        <v>27</v>
      </c>
      <c r="C16" s="14" t="s">
        <v>35</v>
      </c>
      <c r="D16" s="14" t="s">
        <v>39</v>
      </c>
      <c r="E16" s="19" t="s">
        <v>40</v>
      </c>
      <c r="F16" s="16" t="s">
        <v>15</v>
      </c>
      <c r="G16" s="16">
        <v>2</v>
      </c>
      <c r="H16" s="17"/>
    </row>
    <row r="17" spans="1:8">
      <c r="A17" s="10">
        <v>2</v>
      </c>
      <c r="B17" s="452" t="s">
        <v>41</v>
      </c>
      <c r="C17" s="452"/>
      <c r="D17" s="452"/>
      <c r="E17" s="452"/>
      <c r="F17" s="452"/>
      <c r="G17" s="452"/>
    </row>
    <row r="18" spans="1:8" ht="25.5">
      <c r="A18" s="13" t="s">
        <v>42</v>
      </c>
      <c r="B18" s="14" t="s">
        <v>43</v>
      </c>
      <c r="C18" s="19" t="s">
        <v>44</v>
      </c>
      <c r="D18" s="19" t="s">
        <v>45</v>
      </c>
      <c r="E18" s="19" t="s">
        <v>46</v>
      </c>
      <c r="F18" s="16" t="s">
        <v>15</v>
      </c>
      <c r="G18" s="20">
        <v>1</v>
      </c>
    </row>
    <row r="19" spans="1:8" ht="25.5">
      <c r="A19" s="13" t="s">
        <v>47</v>
      </c>
      <c r="B19" s="14" t="s">
        <v>43</v>
      </c>
      <c r="C19" s="19" t="s">
        <v>44</v>
      </c>
      <c r="D19" s="19" t="s">
        <v>48</v>
      </c>
      <c r="E19" s="19" t="s">
        <v>49</v>
      </c>
      <c r="F19" s="16" t="s">
        <v>15</v>
      </c>
      <c r="G19" s="20">
        <v>1</v>
      </c>
    </row>
    <row r="20" spans="1:8" ht="69" customHeight="1">
      <c r="A20" s="13" t="s">
        <v>50</v>
      </c>
      <c r="B20" s="14" t="s">
        <v>43</v>
      </c>
      <c r="C20" s="19" t="s">
        <v>51</v>
      </c>
      <c r="D20" s="19" t="s">
        <v>52</v>
      </c>
      <c r="E20" s="19" t="s">
        <v>53</v>
      </c>
      <c r="F20" s="16" t="s">
        <v>15</v>
      </c>
      <c r="G20" s="20">
        <v>1</v>
      </c>
    </row>
    <row r="21" spans="1:8" ht="409.5">
      <c r="A21" s="13" t="s">
        <v>54</v>
      </c>
      <c r="B21" s="21" t="s">
        <v>11</v>
      </c>
      <c r="C21" s="19" t="s">
        <v>55</v>
      </c>
      <c r="D21" s="19" t="s">
        <v>56</v>
      </c>
      <c r="E21" s="22" t="s">
        <v>57</v>
      </c>
      <c r="F21" s="16" t="s">
        <v>15</v>
      </c>
      <c r="G21" s="20">
        <v>1</v>
      </c>
    </row>
    <row r="22" spans="1:8">
      <c r="A22" s="10">
        <v>3</v>
      </c>
      <c r="B22" s="11" t="s">
        <v>58</v>
      </c>
      <c r="C22" s="12"/>
      <c r="D22" s="12"/>
      <c r="E22" s="23"/>
      <c r="F22" s="12"/>
      <c r="G22" s="12"/>
    </row>
    <row r="23" spans="1:8" ht="391.5" customHeight="1">
      <c r="A23" s="13" t="s">
        <v>59</v>
      </c>
      <c r="B23" s="24" t="s">
        <v>11</v>
      </c>
      <c r="C23" s="25" t="s">
        <v>60</v>
      </c>
      <c r="D23" s="19" t="s">
        <v>61</v>
      </c>
      <c r="E23" s="26" t="s">
        <v>62</v>
      </c>
      <c r="F23" s="27" t="s">
        <v>63</v>
      </c>
      <c r="G23" s="20">
        <v>1</v>
      </c>
      <c r="H23" s="17"/>
    </row>
    <row r="24" spans="1:8" ht="69.75" customHeight="1">
      <c r="A24" s="13" t="s">
        <v>64</v>
      </c>
      <c r="B24" s="14" t="s">
        <v>43</v>
      </c>
      <c r="C24" s="25" t="s">
        <v>51</v>
      </c>
      <c r="D24" s="19" t="s">
        <v>52</v>
      </c>
      <c r="E24" s="19" t="s">
        <v>53</v>
      </c>
      <c r="F24" s="27" t="s">
        <v>15</v>
      </c>
      <c r="G24" s="20">
        <v>1</v>
      </c>
      <c r="H24" s="17"/>
    </row>
    <row r="25" spans="1:8">
      <c r="A25" s="10">
        <v>4</v>
      </c>
      <c r="B25" s="11" t="s">
        <v>65</v>
      </c>
      <c r="C25" s="12"/>
      <c r="D25" s="12"/>
      <c r="E25" s="12"/>
      <c r="F25" s="12"/>
      <c r="G25" s="12"/>
    </row>
    <row r="26" spans="1:8" ht="399.75" customHeight="1">
      <c r="A26" s="13" t="s">
        <v>66</v>
      </c>
      <c r="B26" s="14" t="s">
        <v>11</v>
      </c>
      <c r="C26" s="19" t="s">
        <v>55</v>
      </c>
      <c r="D26" s="19" t="s">
        <v>61</v>
      </c>
      <c r="E26" s="26" t="s">
        <v>67</v>
      </c>
      <c r="F26" s="16" t="s">
        <v>63</v>
      </c>
      <c r="G26" s="20">
        <v>1</v>
      </c>
      <c r="H26" s="17"/>
    </row>
    <row r="27" spans="1:8" ht="66" customHeight="1">
      <c r="A27" s="13" t="s">
        <v>68</v>
      </c>
      <c r="B27" s="14" t="s">
        <v>43</v>
      </c>
      <c r="C27" s="19" t="s">
        <v>51</v>
      </c>
      <c r="D27" s="19" t="s">
        <v>52</v>
      </c>
      <c r="E27" s="19" t="s">
        <v>53</v>
      </c>
      <c r="F27" s="16" t="s">
        <v>15</v>
      </c>
      <c r="G27" s="20">
        <v>1</v>
      </c>
      <c r="H27" s="17"/>
    </row>
    <row r="28" spans="1:8" ht="25.5">
      <c r="A28" s="13" t="s">
        <v>69</v>
      </c>
      <c r="B28" s="14" t="s">
        <v>43</v>
      </c>
      <c r="C28" s="19" t="s">
        <v>44</v>
      </c>
      <c r="D28" s="19" t="s">
        <v>70</v>
      </c>
      <c r="E28" s="19" t="s">
        <v>71</v>
      </c>
      <c r="F28" s="28" t="s">
        <v>15</v>
      </c>
      <c r="G28" s="29">
        <v>1</v>
      </c>
      <c r="H28" s="17"/>
    </row>
    <row r="29" spans="1:8" ht="25.5">
      <c r="A29" s="13" t="s">
        <v>72</v>
      </c>
      <c r="B29" s="14" t="s">
        <v>43</v>
      </c>
      <c r="C29" s="19" t="s">
        <v>44</v>
      </c>
      <c r="D29" s="19" t="s">
        <v>73</v>
      </c>
      <c r="E29" s="19" t="s">
        <v>74</v>
      </c>
      <c r="F29" s="30" t="s">
        <v>15</v>
      </c>
      <c r="G29" s="31">
        <v>3</v>
      </c>
      <c r="H29" s="17"/>
    </row>
    <row r="30" spans="1:8">
      <c r="A30" s="10">
        <v>5</v>
      </c>
      <c r="B30" s="11" t="s">
        <v>75</v>
      </c>
      <c r="C30" s="12"/>
      <c r="D30" s="12"/>
      <c r="E30" s="12"/>
      <c r="F30" s="12"/>
      <c r="G30" s="12"/>
    </row>
    <row r="31" spans="1:8" ht="28.5" customHeight="1">
      <c r="A31" s="13" t="s">
        <v>76</v>
      </c>
      <c r="B31" s="24" t="s">
        <v>11</v>
      </c>
      <c r="C31" s="19" t="s">
        <v>77</v>
      </c>
      <c r="D31" s="19" t="s">
        <v>78</v>
      </c>
      <c r="E31" s="19" t="s">
        <v>79</v>
      </c>
      <c r="F31" s="16" t="s">
        <v>15</v>
      </c>
      <c r="G31" s="20">
        <v>1</v>
      </c>
      <c r="H31" s="17"/>
    </row>
    <row r="32" spans="1:8" ht="30.75" customHeight="1">
      <c r="A32" s="13" t="s">
        <v>80</v>
      </c>
      <c r="B32" s="14" t="s">
        <v>43</v>
      </c>
      <c r="C32" s="19" t="s">
        <v>77</v>
      </c>
      <c r="D32" s="19" t="s">
        <v>81</v>
      </c>
      <c r="E32" s="19" t="s">
        <v>82</v>
      </c>
      <c r="F32" s="16" t="s">
        <v>15</v>
      </c>
      <c r="G32" s="20">
        <v>1</v>
      </c>
      <c r="H32" s="17"/>
    </row>
    <row r="33" spans="1:8" ht="25.5">
      <c r="A33" s="13" t="s">
        <v>83</v>
      </c>
      <c r="B33" s="14" t="s">
        <v>43</v>
      </c>
      <c r="C33" s="19" t="s">
        <v>77</v>
      </c>
      <c r="D33" s="19" t="s">
        <v>84</v>
      </c>
      <c r="E33" s="19" t="s">
        <v>85</v>
      </c>
      <c r="F33" s="16" t="s">
        <v>15</v>
      </c>
      <c r="G33" s="20">
        <v>1</v>
      </c>
      <c r="H33" s="17"/>
    </row>
    <row r="34" spans="1:8" ht="28.5" customHeight="1">
      <c r="A34" s="13" t="s">
        <v>86</v>
      </c>
      <c r="B34" s="14" t="s">
        <v>11</v>
      </c>
      <c r="C34" s="19" t="s">
        <v>77</v>
      </c>
      <c r="D34" s="19" t="s">
        <v>87</v>
      </c>
      <c r="E34" s="19" t="s">
        <v>88</v>
      </c>
      <c r="F34" s="16" t="s">
        <v>15</v>
      </c>
      <c r="G34" s="20">
        <v>20</v>
      </c>
      <c r="H34" s="17"/>
    </row>
    <row r="35" spans="1:8" ht="27" customHeight="1">
      <c r="A35" s="13" t="s">
        <v>89</v>
      </c>
      <c r="B35" s="14" t="s">
        <v>11</v>
      </c>
      <c r="C35" s="19" t="s">
        <v>77</v>
      </c>
      <c r="D35" s="19" t="s">
        <v>90</v>
      </c>
      <c r="E35" s="19" t="s">
        <v>91</v>
      </c>
      <c r="F35" s="16" t="s">
        <v>15</v>
      </c>
      <c r="G35" s="20">
        <v>20</v>
      </c>
      <c r="H35" s="17"/>
    </row>
    <row r="36" spans="1:8" ht="27.75" customHeight="1">
      <c r="A36" s="13" t="s">
        <v>92</v>
      </c>
      <c r="B36" s="14" t="s">
        <v>27</v>
      </c>
      <c r="C36" s="19" t="s">
        <v>77</v>
      </c>
      <c r="D36" s="19" t="s">
        <v>93</v>
      </c>
      <c r="E36" s="19" t="s">
        <v>94</v>
      </c>
      <c r="F36" s="16" t="s">
        <v>15</v>
      </c>
      <c r="G36" s="20">
        <v>2</v>
      </c>
      <c r="H36" s="17"/>
    </row>
    <row r="37" spans="1:8" ht="19.5" customHeight="1">
      <c r="A37" s="13" t="s">
        <v>95</v>
      </c>
      <c r="B37" s="14" t="s">
        <v>11</v>
      </c>
      <c r="C37" s="19" t="s">
        <v>96</v>
      </c>
      <c r="D37" s="19" t="s">
        <v>97</v>
      </c>
      <c r="E37" s="19" t="s">
        <v>98</v>
      </c>
      <c r="F37" s="16" t="s">
        <v>15</v>
      </c>
      <c r="G37" s="20">
        <v>2</v>
      </c>
      <c r="H37" s="17"/>
    </row>
    <row r="38" spans="1:8" ht="26.25" customHeight="1">
      <c r="A38" s="13" t="s">
        <v>99</v>
      </c>
      <c r="B38" s="14" t="s">
        <v>27</v>
      </c>
      <c r="C38" s="19" t="s">
        <v>96</v>
      </c>
      <c r="D38" s="19" t="s">
        <v>100</v>
      </c>
      <c r="E38" s="19" t="s">
        <v>101</v>
      </c>
      <c r="F38" s="16" t="s">
        <v>15</v>
      </c>
      <c r="G38" s="20">
        <v>6</v>
      </c>
      <c r="H38" s="17"/>
    </row>
    <row r="39" spans="1:8">
      <c r="A39" s="10">
        <v>6</v>
      </c>
      <c r="B39" s="11" t="s">
        <v>102</v>
      </c>
      <c r="C39" s="12"/>
      <c r="D39" s="12"/>
      <c r="E39" s="12"/>
      <c r="F39" s="12"/>
      <c r="G39" s="12"/>
    </row>
    <row r="40" spans="1:8" ht="25.5">
      <c r="A40" s="13" t="s">
        <v>103</v>
      </c>
      <c r="B40" s="14" t="s">
        <v>11</v>
      </c>
      <c r="C40" s="19" t="s">
        <v>55</v>
      </c>
      <c r="D40" s="19" t="s">
        <v>104</v>
      </c>
      <c r="E40" s="19" t="s">
        <v>105</v>
      </c>
      <c r="F40" s="16" t="s">
        <v>15</v>
      </c>
      <c r="G40" s="20">
        <v>1</v>
      </c>
      <c r="H40" s="17"/>
    </row>
    <row r="41" spans="1:8" ht="34.5" customHeight="1">
      <c r="A41" s="13" t="s">
        <v>106</v>
      </c>
      <c r="B41" s="14" t="s">
        <v>43</v>
      </c>
      <c r="C41" s="19" t="s">
        <v>107</v>
      </c>
      <c r="D41" s="19" t="s">
        <v>108</v>
      </c>
      <c r="E41" s="19" t="s">
        <v>109</v>
      </c>
      <c r="F41" s="27" t="s">
        <v>15</v>
      </c>
      <c r="G41" s="20">
        <v>1</v>
      </c>
      <c r="H41" s="17"/>
    </row>
    <row r="42" spans="1:8" ht="36" customHeight="1">
      <c r="A42" s="13" t="s">
        <v>110</v>
      </c>
      <c r="B42" s="14" t="s">
        <v>43</v>
      </c>
      <c r="C42" s="19" t="s">
        <v>107</v>
      </c>
      <c r="D42" s="19" t="s">
        <v>111</v>
      </c>
      <c r="E42" s="19" t="s">
        <v>112</v>
      </c>
      <c r="F42" s="16" t="s">
        <v>15</v>
      </c>
      <c r="G42" s="20">
        <v>2</v>
      </c>
      <c r="H42" s="17"/>
    </row>
    <row r="43" spans="1:8" ht="66" customHeight="1">
      <c r="A43" s="13" t="s">
        <v>113</v>
      </c>
      <c r="B43" s="14" t="s">
        <v>43</v>
      </c>
      <c r="C43" s="19" t="s">
        <v>51</v>
      </c>
      <c r="D43" s="19" t="s">
        <v>52</v>
      </c>
      <c r="E43" s="19" t="s">
        <v>53</v>
      </c>
      <c r="F43" s="16" t="s">
        <v>15</v>
      </c>
      <c r="G43" s="20">
        <v>1</v>
      </c>
      <c r="H43" s="17"/>
    </row>
    <row r="44" spans="1:8">
      <c r="A44" s="10">
        <v>7</v>
      </c>
      <c r="B44" s="32" t="s">
        <v>114</v>
      </c>
      <c r="C44" s="33"/>
      <c r="D44" s="33"/>
      <c r="E44" s="33"/>
      <c r="F44" s="33"/>
      <c r="G44" s="33"/>
    </row>
    <row r="45" spans="1:8" ht="32.25" customHeight="1">
      <c r="A45" s="13" t="s">
        <v>115</v>
      </c>
      <c r="B45" s="14" t="s">
        <v>11</v>
      </c>
      <c r="C45" s="19" t="s">
        <v>116</v>
      </c>
      <c r="D45" s="19" t="s">
        <v>117</v>
      </c>
      <c r="E45" s="19" t="s">
        <v>118</v>
      </c>
      <c r="F45" s="16" t="s">
        <v>15</v>
      </c>
      <c r="G45" s="20">
        <v>2</v>
      </c>
      <c r="H45" s="17"/>
    </row>
    <row r="46" spans="1:8" ht="29.25" customHeight="1">
      <c r="A46" s="13" t="s">
        <v>119</v>
      </c>
      <c r="B46" s="14" t="s">
        <v>43</v>
      </c>
      <c r="C46" s="19" t="s">
        <v>116</v>
      </c>
      <c r="D46" s="19" t="s">
        <v>120</v>
      </c>
      <c r="E46" s="19" t="s">
        <v>121</v>
      </c>
      <c r="F46" s="16" t="s">
        <v>15</v>
      </c>
      <c r="G46" s="20">
        <v>2</v>
      </c>
      <c r="H46" s="17"/>
    </row>
    <row r="47" spans="1:8" ht="18" customHeight="1">
      <c r="A47" s="13" t="s">
        <v>122</v>
      </c>
      <c r="B47" s="14" t="s">
        <v>27</v>
      </c>
      <c r="C47" s="19" t="s">
        <v>116</v>
      </c>
      <c r="D47" s="19" t="s">
        <v>123</v>
      </c>
      <c r="E47" s="19" t="s">
        <v>124</v>
      </c>
      <c r="F47" s="16" t="s">
        <v>15</v>
      </c>
      <c r="G47" s="20">
        <v>6</v>
      </c>
      <c r="H47" s="17"/>
    </row>
    <row r="48" spans="1:8" ht="18" customHeight="1">
      <c r="A48" s="13" t="s">
        <v>125</v>
      </c>
      <c r="B48" s="14" t="s">
        <v>11</v>
      </c>
      <c r="C48" s="19" t="s">
        <v>126</v>
      </c>
      <c r="D48" s="19" t="s">
        <v>127</v>
      </c>
      <c r="E48" s="19" t="s">
        <v>128</v>
      </c>
      <c r="F48" s="16" t="s">
        <v>15</v>
      </c>
      <c r="G48" s="20">
        <v>2</v>
      </c>
      <c r="H48" s="17"/>
    </row>
    <row r="49" spans="1:8" ht="18" customHeight="1">
      <c r="A49" s="13" t="s">
        <v>129</v>
      </c>
      <c r="B49" s="14" t="s">
        <v>11</v>
      </c>
      <c r="C49" s="34" t="s">
        <v>28</v>
      </c>
      <c r="D49" s="19" t="s">
        <v>21</v>
      </c>
      <c r="E49" s="19" t="s">
        <v>22</v>
      </c>
      <c r="F49" s="16" t="s">
        <v>15</v>
      </c>
      <c r="G49" s="20">
        <v>2</v>
      </c>
      <c r="H49" s="17"/>
    </row>
    <row r="50" spans="1:8" ht="18" customHeight="1">
      <c r="A50" s="13"/>
      <c r="B50" s="14"/>
      <c r="C50" s="34"/>
      <c r="D50" s="19"/>
      <c r="E50" s="19"/>
      <c r="F50" s="16"/>
      <c r="G50" s="20"/>
      <c r="H50" s="17"/>
    </row>
    <row r="51" spans="1:8" ht="51">
      <c r="A51" s="13" t="s">
        <v>130</v>
      </c>
      <c r="B51" s="14" t="s">
        <v>11</v>
      </c>
      <c r="C51" s="35" t="s">
        <v>131</v>
      </c>
      <c r="D51" s="35" t="s">
        <v>132</v>
      </c>
      <c r="E51" s="36" t="s">
        <v>133</v>
      </c>
      <c r="F51" s="16" t="s">
        <v>15</v>
      </c>
      <c r="G51" s="20">
        <v>1</v>
      </c>
      <c r="H51" s="17"/>
    </row>
    <row r="52" spans="1:8" ht="25.5">
      <c r="A52" s="13" t="s">
        <v>134</v>
      </c>
      <c r="B52" s="14" t="s">
        <v>11</v>
      </c>
      <c r="C52" s="35"/>
      <c r="D52" s="35" t="s">
        <v>135</v>
      </c>
      <c r="E52" s="36" t="s">
        <v>136</v>
      </c>
      <c r="F52" s="16" t="s">
        <v>15</v>
      </c>
      <c r="G52" s="20">
        <v>3</v>
      </c>
      <c r="H52" s="17"/>
    </row>
    <row r="53" spans="1:8">
      <c r="A53" s="453"/>
      <c r="B53" s="453"/>
      <c r="C53" s="453"/>
      <c r="D53" s="453"/>
      <c r="E53" s="453"/>
      <c r="F53" s="453"/>
      <c r="G53" s="453"/>
    </row>
    <row r="54" spans="1:8" ht="25.5">
      <c r="A54" s="37">
        <v>10</v>
      </c>
      <c r="B54" s="14" t="s">
        <v>11</v>
      </c>
      <c r="C54" s="37" t="s">
        <v>137</v>
      </c>
      <c r="D54" s="38" t="s">
        <v>138</v>
      </c>
      <c r="E54" s="38" t="s">
        <v>138</v>
      </c>
      <c r="F54" s="37" t="s">
        <v>139</v>
      </c>
      <c r="G54" s="37">
        <v>1</v>
      </c>
      <c r="H54" s="39"/>
    </row>
    <row r="55" spans="1:8" ht="25.5">
      <c r="A55" s="37">
        <v>11</v>
      </c>
      <c r="B55" s="14" t="s">
        <v>11</v>
      </c>
      <c r="C55" s="37" t="s">
        <v>140</v>
      </c>
      <c r="D55" s="38" t="s">
        <v>141</v>
      </c>
      <c r="E55" s="38" t="s">
        <v>141</v>
      </c>
      <c r="F55" s="37" t="s">
        <v>142</v>
      </c>
      <c r="G55" s="37">
        <v>15</v>
      </c>
      <c r="H55" s="40"/>
    </row>
    <row r="56" spans="1:8" ht="63.75">
      <c r="A56" s="37">
        <v>12</v>
      </c>
      <c r="B56" s="14" t="s">
        <v>11</v>
      </c>
      <c r="C56" s="37" t="s">
        <v>140</v>
      </c>
      <c r="D56" s="38" t="s">
        <v>143</v>
      </c>
      <c r="E56" s="38" t="s">
        <v>143</v>
      </c>
      <c r="F56" s="37" t="s">
        <v>142</v>
      </c>
      <c r="G56" s="37">
        <v>30</v>
      </c>
      <c r="H56" s="40"/>
    </row>
    <row r="57" spans="1:8" ht="51">
      <c r="A57" s="37">
        <v>13</v>
      </c>
      <c r="B57" s="14" t="s">
        <v>11</v>
      </c>
      <c r="C57" s="37" t="s">
        <v>140</v>
      </c>
      <c r="D57" s="38" t="s">
        <v>144</v>
      </c>
      <c r="E57" s="38" t="s">
        <v>144</v>
      </c>
      <c r="F57" s="37" t="s">
        <v>142</v>
      </c>
      <c r="G57" s="37">
        <v>24</v>
      </c>
      <c r="H57" s="40"/>
    </row>
    <row r="58" spans="1:8" ht="38.25">
      <c r="A58" s="37">
        <v>14</v>
      </c>
      <c r="B58" s="14" t="s">
        <v>11</v>
      </c>
      <c r="C58" s="37" t="s">
        <v>140</v>
      </c>
      <c r="D58" s="38" t="s">
        <v>145</v>
      </c>
      <c r="E58" s="38" t="s">
        <v>145</v>
      </c>
      <c r="F58" s="37" t="s">
        <v>142</v>
      </c>
      <c r="G58" s="37">
        <v>120</v>
      </c>
    </row>
    <row r="59" spans="1:8" ht="25.5">
      <c r="A59" s="37">
        <v>15</v>
      </c>
      <c r="B59" s="14" t="s">
        <v>11</v>
      </c>
      <c r="C59" s="37" t="s">
        <v>137</v>
      </c>
      <c r="D59" s="38" t="s">
        <v>146</v>
      </c>
      <c r="E59" s="38" t="s">
        <v>146</v>
      </c>
      <c r="F59" s="37" t="s">
        <v>142</v>
      </c>
      <c r="G59" s="37">
        <v>5</v>
      </c>
    </row>
    <row r="60" spans="1:8" ht="25.5">
      <c r="A60" s="37">
        <v>16</v>
      </c>
      <c r="B60" s="14" t="s">
        <v>11</v>
      </c>
      <c r="C60" s="37" t="s">
        <v>137</v>
      </c>
      <c r="D60" s="38" t="s">
        <v>147</v>
      </c>
      <c r="E60" s="38" t="s">
        <v>147</v>
      </c>
      <c r="F60" s="37" t="s">
        <v>142</v>
      </c>
      <c r="G60" s="37">
        <v>5</v>
      </c>
    </row>
    <row r="61" spans="1:8">
      <c r="D61" s="41"/>
    </row>
  </sheetData>
  <mergeCells count="5">
    <mergeCell ref="A1:G2"/>
    <mergeCell ref="A4:G4"/>
    <mergeCell ref="A7:G7"/>
    <mergeCell ref="B17:G17"/>
    <mergeCell ref="A53:G53"/>
  </mergeCells>
  <pageMargins left="0.78749999999999998" right="0.78749999999999998" top="1.05277777777778" bottom="1.05277777777778" header="0.78749999999999998" footer="0.78749999999999998"/>
  <pageSetup paperSize="9" orientation="portrait" horizontalDpi="300" verticalDpi="300" r:id="rId1"/>
  <headerFooter>
    <oddHeader>&amp;C&amp;"Times New Roman,Standaard"&amp;12&amp;A</oddHeader>
    <oddFooter>&amp;C&amp;"Times New Roman,Standaard"&amp;12Страница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316"/>
  <sheetViews>
    <sheetView view="pageBreakPreview" topLeftCell="A256" zoomScale="85" zoomScaleNormal="100" zoomScalePageLayoutView="85" workbookViewId="0">
      <selection activeCell="P262" sqref="P262"/>
    </sheetView>
  </sheetViews>
  <sheetFormatPr defaultColWidth="11.5703125" defaultRowHeight="12.75"/>
  <cols>
    <col min="1" max="1" width="9.7109375" style="139" customWidth="1"/>
    <col min="2" max="2" width="20.7109375" style="139" customWidth="1"/>
    <col min="3" max="3" width="10.7109375" style="139" customWidth="1"/>
    <col min="4" max="4" width="12.85546875" style="139" customWidth="1"/>
    <col min="5" max="5" width="10.42578125" style="139" customWidth="1"/>
    <col min="6" max="6" width="11.7109375" style="139" customWidth="1"/>
    <col min="7" max="7" width="6.140625" style="139" customWidth="1"/>
    <col min="8" max="8" width="9.28515625" style="139" customWidth="1"/>
    <col min="9" max="9" width="10.7109375" style="139" customWidth="1"/>
    <col min="10" max="10" width="12.42578125" style="139" customWidth="1"/>
    <col min="11" max="11" width="13.28515625" style="139" customWidth="1"/>
    <col min="12" max="12" width="17" style="139" customWidth="1"/>
    <col min="13" max="13" width="11.5703125" style="139"/>
    <col min="14" max="14" width="17" style="139" customWidth="1"/>
    <col min="15" max="15" width="12.85546875" style="139" customWidth="1"/>
    <col min="16" max="16" width="17" style="139" customWidth="1"/>
  </cols>
  <sheetData>
    <row r="1" spans="1:16">
      <c r="A1" s="141"/>
      <c r="B1" s="141"/>
      <c r="C1" s="141"/>
      <c r="D1" s="141"/>
      <c r="E1" s="141"/>
      <c r="F1" s="141"/>
      <c r="G1" s="141"/>
      <c r="H1" s="141"/>
      <c r="I1" s="141"/>
      <c r="J1" s="141"/>
      <c r="K1" s="141"/>
      <c r="L1" s="141"/>
      <c r="M1" s="141"/>
      <c r="N1" s="141"/>
      <c r="O1" s="141"/>
      <c r="P1" s="142" t="s">
        <v>327</v>
      </c>
    </row>
    <row r="2" spans="1:16" ht="15">
      <c r="A2" s="144"/>
      <c r="B2" s="144"/>
      <c r="C2" s="144"/>
      <c r="D2" s="144"/>
      <c r="E2" s="144"/>
      <c r="F2" s="144"/>
      <c r="G2" s="144"/>
      <c r="H2" s="144"/>
      <c r="I2" s="144"/>
      <c r="J2" s="144"/>
      <c r="K2" s="144"/>
      <c r="L2" s="144"/>
      <c r="M2" s="144"/>
      <c r="N2" s="143"/>
      <c r="O2" s="143"/>
      <c r="P2" s="142" t="s">
        <v>328</v>
      </c>
    </row>
    <row r="3" spans="1:16" ht="15">
      <c r="A3" s="144"/>
      <c r="B3" s="144"/>
      <c r="C3" s="144"/>
      <c r="D3" s="144"/>
      <c r="E3" s="144"/>
      <c r="F3" s="144"/>
      <c r="G3" s="144"/>
      <c r="H3" s="144"/>
      <c r="I3" s="144"/>
      <c r="J3" s="144"/>
      <c r="K3" s="144"/>
      <c r="L3" s="144"/>
      <c r="M3" s="144"/>
      <c r="N3" s="143"/>
      <c r="O3" s="143"/>
      <c r="P3" s="142"/>
    </row>
    <row r="4" spans="1:16" ht="12.75" customHeight="1">
      <c r="A4" s="501" t="s">
        <v>329</v>
      </c>
      <c r="B4" s="501"/>
      <c r="C4" s="501"/>
      <c r="D4" s="501"/>
      <c r="E4" s="501"/>
      <c r="F4" s="501"/>
      <c r="G4" s="512" t="s">
        <v>330</v>
      </c>
      <c r="H4" s="512"/>
      <c r="I4" s="512"/>
      <c r="J4" s="512"/>
      <c r="K4" s="512"/>
      <c r="L4" s="512"/>
      <c r="M4" s="512"/>
      <c r="N4" s="512"/>
      <c r="O4" s="512"/>
      <c r="P4" s="512"/>
    </row>
    <row r="5" spans="1:16" ht="46.5" customHeight="1">
      <c r="A5" s="501" t="s">
        <v>331</v>
      </c>
      <c r="B5" s="501"/>
      <c r="C5" s="501"/>
      <c r="D5" s="501"/>
      <c r="E5" s="501"/>
      <c r="F5" s="501"/>
      <c r="G5" s="513" t="s">
        <v>2579</v>
      </c>
      <c r="H5" s="513"/>
      <c r="I5" s="513"/>
      <c r="J5" s="513"/>
      <c r="K5" s="513"/>
      <c r="L5" s="513"/>
      <c r="M5" s="513"/>
      <c r="N5" s="513"/>
      <c r="O5" s="513"/>
      <c r="P5" s="513"/>
    </row>
    <row r="6" spans="1:16" ht="64.5" customHeight="1">
      <c r="A6" s="501" t="s">
        <v>333</v>
      </c>
      <c r="B6" s="501"/>
      <c r="C6" s="501"/>
      <c r="D6" s="501"/>
      <c r="E6" s="501"/>
      <c r="F6" s="501"/>
      <c r="G6" s="513" t="s">
        <v>2580</v>
      </c>
      <c r="H6" s="513"/>
      <c r="I6" s="513"/>
      <c r="J6" s="513"/>
      <c r="K6" s="513"/>
      <c r="L6" s="513"/>
      <c r="M6" s="513"/>
      <c r="N6" s="513"/>
      <c r="O6" s="513"/>
      <c r="P6" s="513"/>
    </row>
    <row r="7" spans="1:16" ht="54.75" customHeight="1">
      <c r="A7" s="514" t="s">
        <v>335</v>
      </c>
      <c r="B7" s="514"/>
      <c r="C7" s="514"/>
      <c r="D7" s="514"/>
      <c r="E7" s="514"/>
      <c r="F7" s="514"/>
      <c r="G7" s="513" t="s">
        <v>2581</v>
      </c>
      <c r="H7" s="513"/>
      <c r="I7" s="513"/>
      <c r="J7" s="513"/>
      <c r="K7" s="513"/>
      <c r="L7" s="513"/>
      <c r="M7" s="513"/>
      <c r="N7" s="513"/>
      <c r="O7" s="513"/>
      <c r="P7" s="513"/>
    </row>
    <row r="8" spans="1:16" ht="28.5" customHeight="1">
      <c r="A8" s="501" t="s">
        <v>337</v>
      </c>
      <c r="B8" s="501"/>
      <c r="C8" s="501"/>
      <c r="D8" s="501"/>
      <c r="E8" s="501"/>
      <c r="F8" s="501"/>
      <c r="G8" s="513" t="s">
        <v>2582</v>
      </c>
      <c r="H8" s="513"/>
      <c r="I8" s="513"/>
      <c r="J8" s="513"/>
      <c r="K8" s="513"/>
      <c r="L8" s="513"/>
      <c r="M8" s="513"/>
      <c r="N8" s="513"/>
      <c r="O8" s="513"/>
      <c r="P8" s="513"/>
    </row>
    <row r="9" spans="1:16" ht="12.75" customHeight="1">
      <c r="A9" s="501" t="s">
        <v>339</v>
      </c>
      <c r="B9" s="501"/>
      <c r="C9" s="501"/>
      <c r="D9" s="501"/>
      <c r="E9" s="501"/>
      <c r="F9" s="501"/>
      <c r="G9" s="513"/>
      <c r="H9" s="513"/>
      <c r="I9" s="513"/>
      <c r="J9" s="513"/>
      <c r="K9" s="513"/>
      <c r="L9" s="513"/>
      <c r="M9" s="513"/>
      <c r="N9" s="513"/>
      <c r="O9" s="513"/>
      <c r="P9" s="513"/>
    </row>
    <row r="10" spans="1:16" ht="12.75" customHeight="1">
      <c r="A10" s="501" t="s">
        <v>340</v>
      </c>
      <c r="B10" s="501"/>
      <c r="C10" s="501"/>
      <c r="D10" s="501"/>
      <c r="E10" s="501"/>
      <c r="F10" s="501"/>
      <c r="G10" s="513" t="s">
        <v>341</v>
      </c>
      <c r="H10" s="513"/>
      <c r="I10" s="513"/>
      <c r="J10" s="513"/>
      <c r="K10" s="513"/>
      <c r="L10" s="513"/>
      <c r="M10" s="513"/>
      <c r="N10" s="513"/>
      <c r="O10" s="513"/>
      <c r="P10" s="513"/>
    </row>
    <row r="11" spans="1:16" ht="12.75" customHeight="1">
      <c r="A11" s="501" t="s">
        <v>342</v>
      </c>
      <c r="B11" s="501"/>
      <c r="C11" s="501"/>
      <c r="D11" s="501"/>
      <c r="E11" s="501"/>
      <c r="F11" s="501"/>
      <c r="G11" s="513" t="s">
        <v>343</v>
      </c>
      <c r="H11" s="513"/>
      <c r="I11" s="513"/>
      <c r="J11" s="513"/>
      <c r="K11" s="513"/>
      <c r="L11" s="513"/>
      <c r="M11" s="513"/>
      <c r="N11" s="513"/>
      <c r="O11" s="513"/>
      <c r="P11" s="513"/>
    </row>
    <row r="12" spans="1:16">
      <c r="A12" s="145"/>
      <c r="B12" s="144"/>
      <c r="C12" s="144"/>
      <c r="D12" s="144"/>
      <c r="E12" s="144"/>
      <c r="F12" s="146"/>
      <c r="G12" s="147"/>
      <c r="H12" s="147"/>
      <c r="I12" s="147"/>
      <c r="J12" s="147"/>
      <c r="K12" s="147"/>
      <c r="L12" s="147"/>
      <c r="M12" s="147"/>
      <c r="N12" s="147"/>
      <c r="O12" s="147"/>
      <c r="P12" s="147"/>
    </row>
    <row r="13" spans="1:16">
      <c r="A13" s="504"/>
      <c r="B13" s="504"/>
      <c r="C13" s="504"/>
      <c r="D13" s="504"/>
      <c r="E13" s="504"/>
      <c r="F13" s="504"/>
      <c r="G13" s="504"/>
      <c r="H13" s="504"/>
      <c r="I13" s="504"/>
      <c r="J13" s="504"/>
      <c r="K13" s="504"/>
      <c r="L13" s="504"/>
      <c r="M13" s="504"/>
      <c r="N13" s="504"/>
      <c r="O13" s="504"/>
      <c r="P13" s="504"/>
    </row>
    <row r="14" spans="1:16">
      <c r="A14" s="503" t="s">
        <v>344</v>
      </c>
      <c r="B14" s="503"/>
      <c r="C14" s="503"/>
      <c r="D14" s="503"/>
      <c r="E14" s="503"/>
      <c r="F14" s="503"/>
      <c r="G14" s="503"/>
      <c r="H14" s="503"/>
      <c r="I14" s="503"/>
      <c r="J14" s="503"/>
      <c r="K14" s="503"/>
      <c r="L14" s="503"/>
      <c r="M14" s="503"/>
      <c r="N14" s="503"/>
      <c r="O14" s="503"/>
      <c r="P14" s="503"/>
    </row>
    <row r="15" spans="1:16">
      <c r="A15" s="148"/>
      <c r="B15" s="148"/>
      <c r="C15" s="148"/>
      <c r="D15" s="148"/>
      <c r="E15" s="148"/>
      <c r="F15" s="148"/>
      <c r="G15" s="148"/>
      <c r="H15" s="148"/>
      <c r="I15" s="148"/>
      <c r="J15" s="148"/>
      <c r="K15" s="148"/>
      <c r="L15" s="148"/>
      <c r="M15" s="148"/>
      <c r="N15" s="148"/>
      <c r="O15" s="148"/>
      <c r="P15" s="148"/>
    </row>
    <row r="16" spans="1:16" ht="18.75" customHeight="1">
      <c r="A16" s="504" t="s">
        <v>345</v>
      </c>
      <c r="B16" s="504"/>
      <c r="C16" s="504"/>
      <c r="D16" s="504"/>
      <c r="E16" s="504"/>
      <c r="F16" s="504"/>
      <c r="G16" s="504"/>
      <c r="H16" s="504"/>
      <c r="I16" s="504"/>
      <c r="J16" s="504"/>
      <c r="K16" s="504"/>
      <c r="L16" s="504"/>
      <c r="M16" s="504"/>
      <c r="N16" s="504"/>
      <c r="O16" s="504"/>
      <c r="P16" s="504"/>
    </row>
    <row r="17" spans="1:16">
      <c r="A17" s="503" t="s">
        <v>346</v>
      </c>
      <c r="B17" s="503"/>
      <c r="C17" s="503"/>
      <c r="D17" s="503"/>
      <c r="E17" s="503"/>
      <c r="F17" s="503"/>
      <c r="G17" s="503"/>
      <c r="H17" s="503"/>
      <c r="I17" s="503"/>
      <c r="J17" s="503"/>
      <c r="K17" s="503"/>
      <c r="L17" s="503"/>
      <c r="M17" s="503"/>
      <c r="N17" s="503"/>
      <c r="O17" s="503"/>
      <c r="P17" s="503"/>
    </row>
    <row r="18" spans="1:16" ht="18">
      <c r="A18" s="505" t="s">
        <v>2583</v>
      </c>
      <c r="B18" s="505"/>
      <c r="C18" s="505"/>
      <c r="D18" s="505"/>
      <c r="E18" s="505"/>
      <c r="F18" s="505"/>
      <c r="G18" s="505"/>
      <c r="H18" s="505"/>
      <c r="I18" s="505"/>
      <c r="J18" s="505"/>
      <c r="K18" s="505"/>
      <c r="L18" s="505"/>
      <c r="M18" s="505"/>
      <c r="N18" s="505"/>
      <c r="O18" s="505"/>
      <c r="P18" s="505"/>
    </row>
    <row r="19" spans="1:16" ht="18">
      <c r="A19" s="149"/>
      <c r="B19" s="149"/>
      <c r="C19" s="149"/>
      <c r="D19" s="149"/>
      <c r="E19" s="149"/>
      <c r="F19" s="149"/>
      <c r="G19" s="149"/>
      <c r="H19" s="149"/>
      <c r="I19" s="149"/>
      <c r="J19" s="149"/>
      <c r="K19" s="149"/>
      <c r="L19" s="149"/>
      <c r="M19" s="149"/>
      <c r="N19" s="149"/>
      <c r="O19" s="149"/>
      <c r="P19" s="149"/>
    </row>
    <row r="20" spans="1:16" ht="12.75" customHeight="1">
      <c r="A20" s="504" t="s">
        <v>2584</v>
      </c>
      <c r="B20" s="504"/>
      <c r="C20" s="504"/>
      <c r="D20" s="504"/>
      <c r="E20" s="504"/>
      <c r="F20" s="504"/>
      <c r="G20" s="504"/>
      <c r="H20" s="504"/>
      <c r="I20" s="504"/>
      <c r="J20" s="504"/>
      <c r="K20" s="504"/>
      <c r="L20" s="504"/>
      <c r="M20" s="504"/>
      <c r="N20" s="504"/>
      <c r="O20" s="504"/>
      <c r="P20" s="504"/>
    </row>
    <row r="21" spans="1:16">
      <c r="A21" s="503" t="s">
        <v>349</v>
      </c>
      <c r="B21" s="503"/>
      <c r="C21" s="503"/>
      <c r="D21" s="503"/>
      <c r="E21" s="503"/>
      <c r="F21" s="503"/>
      <c r="G21" s="503"/>
      <c r="H21" s="503"/>
      <c r="I21" s="503"/>
      <c r="J21" s="503"/>
      <c r="K21" s="503"/>
      <c r="L21" s="503"/>
      <c r="M21" s="503"/>
      <c r="N21" s="503"/>
      <c r="O21" s="503"/>
      <c r="P21" s="503"/>
    </row>
    <row r="22" spans="1:16">
      <c r="A22" s="144" t="s">
        <v>350</v>
      </c>
      <c r="B22" s="150" t="s">
        <v>351</v>
      </c>
      <c r="C22" s="141" t="s">
        <v>352</v>
      </c>
      <c r="D22" s="141"/>
      <c r="E22" s="141"/>
      <c r="F22" s="151"/>
      <c r="G22" s="151"/>
      <c r="H22" s="151"/>
      <c r="I22" s="151"/>
      <c r="J22" s="151"/>
      <c r="K22" s="151"/>
      <c r="L22" s="151"/>
      <c r="M22" s="151"/>
      <c r="N22" s="151"/>
      <c r="O22" s="151"/>
      <c r="P22" s="151"/>
    </row>
    <row r="23" spans="1:16" ht="12.75" customHeight="1">
      <c r="A23" s="144" t="s">
        <v>353</v>
      </c>
      <c r="B23" s="506" t="s">
        <v>2006</v>
      </c>
      <c r="C23" s="506"/>
      <c r="D23" s="506"/>
      <c r="E23" s="506"/>
      <c r="F23" s="506"/>
      <c r="G23" s="151"/>
      <c r="H23" s="151"/>
      <c r="I23" s="151"/>
      <c r="J23" s="151"/>
      <c r="K23" s="151"/>
      <c r="L23" s="151"/>
      <c r="M23" s="151"/>
      <c r="N23" s="151"/>
      <c r="O23" s="151"/>
      <c r="P23" s="151"/>
    </row>
    <row r="24" spans="1:16">
      <c r="A24" s="144"/>
      <c r="B24" s="507" t="s">
        <v>355</v>
      </c>
      <c r="C24" s="507"/>
      <c r="D24" s="507"/>
      <c r="E24" s="507"/>
      <c r="F24" s="507"/>
      <c r="G24" s="152"/>
      <c r="H24" s="152"/>
      <c r="I24" s="152"/>
      <c r="J24" s="152"/>
      <c r="K24" s="152"/>
      <c r="L24" s="152"/>
      <c r="M24" s="152"/>
      <c r="N24" s="152"/>
      <c r="O24" s="153"/>
      <c r="P24" s="152"/>
    </row>
    <row r="25" spans="1:16">
      <c r="A25" s="144"/>
      <c r="B25" s="144"/>
      <c r="C25" s="144"/>
      <c r="D25" s="154"/>
      <c r="E25" s="154"/>
      <c r="F25" s="154"/>
      <c r="G25" s="154"/>
      <c r="H25" s="154"/>
      <c r="I25" s="154"/>
      <c r="J25" s="154"/>
      <c r="K25" s="154"/>
      <c r="L25" s="154"/>
      <c r="M25" s="154"/>
      <c r="N25" s="154"/>
      <c r="O25" s="152"/>
      <c r="P25" s="152"/>
    </row>
    <row r="26" spans="1:16" ht="12.75" customHeight="1">
      <c r="A26" s="155" t="s">
        <v>356</v>
      </c>
      <c r="B26" s="156"/>
      <c r="C26" s="508" t="s">
        <v>2585</v>
      </c>
      <c r="D26" s="508"/>
      <c r="E26" s="508"/>
      <c r="F26" s="508"/>
      <c r="G26" s="157"/>
      <c r="H26" s="157"/>
      <c r="I26" s="157"/>
      <c r="J26" s="157"/>
      <c r="K26" s="157"/>
      <c r="L26" s="157"/>
      <c r="M26" s="157"/>
      <c r="N26" s="157"/>
      <c r="O26" s="157"/>
      <c r="P26" s="157"/>
    </row>
    <row r="27" spans="1:16">
      <c r="A27" s="144"/>
      <c r="B27" s="156"/>
      <c r="C27" s="158"/>
      <c r="D27" s="159"/>
      <c r="E27" s="159"/>
      <c r="F27" s="159"/>
      <c r="G27" s="160"/>
      <c r="H27" s="160"/>
      <c r="I27" s="160"/>
      <c r="J27" s="160"/>
      <c r="K27" s="160"/>
      <c r="L27" s="160"/>
      <c r="M27" s="160"/>
      <c r="N27" s="160"/>
      <c r="O27" s="160"/>
      <c r="P27" s="160"/>
    </row>
    <row r="28" spans="1:16" ht="15">
      <c r="A28" s="155" t="s">
        <v>358</v>
      </c>
      <c r="B28" s="156"/>
      <c r="C28" s="161"/>
      <c r="D28" s="162">
        <v>17061.830000000002</v>
      </c>
      <c r="E28" s="163" t="s">
        <v>359</v>
      </c>
      <c r="F28" s="143"/>
      <c r="G28" s="156"/>
      <c r="H28" s="156"/>
      <c r="I28" s="156"/>
      <c r="J28" s="156"/>
      <c r="K28" s="156"/>
      <c r="L28" s="156"/>
      <c r="M28" s="156"/>
      <c r="N28" s="164"/>
      <c r="O28" s="164"/>
      <c r="P28" s="156"/>
    </row>
    <row r="29" spans="1:16" ht="15">
      <c r="A29" s="144"/>
      <c r="B29" s="165" t="s">
        <v>360</v>
      </c>
      <c r="C29" s="166"/>
      <c r="D29" s="167"/>
      <c r="E29" s="163"/>
      <c r="F29" s="143"/>
      <c r="G29" s="156"/>
      <c r="H29" s="143"/>
      <c r="I29" s="143"/>
      <c r="J29" s="143"/>
      <c r="K29" s="143"/>
      <c r="L29" s="143"/>
      <c r="M29" s="143"/>
      <c r="N29" s="143"/>
      <c r="O29" s="143"/>
      <c r="P29" s="143"/>
    </row>
    <row r="30" spans="1:16" ht="15">
      <c r="A30" s="144"/>
      <c r="B30" s="168" t="s">
        <v>361</v>
      </c>
      <c r="C30" s="161"/>
      <c r="D30" s="162">
        <v>0</v>
      </c>
      <c r="E30" s="163" t="s">
        <v>359</v>
      </c>
      <c r="F30" s="143"/>
      <c r="G30" s="143"/>
      <c r="H30" s="143"/>
      <c r="I30" s="156"/>
      <c r="J30" s="143"/>
      <c r="K30" s="156" t="s">
        <v>362</v>
      </c>
      <c r="L30" s="156"/>
      <c r="M30" s="156"/>
      <c r="N30" s="169"/>
      <c r="O30" s="162">
        <v>8124.68</v>
      </c>
      <c r="P30" s="163" t="s">
        <v>359</v>
      </c>
    </row>
    <row r="31" spans="1:16" ht="15">
      <c r="A31" s="144"/>
      <c r="B31" s="168" t="s">
        <v>363</v>
      </c>
      <c r="C31" s="170"/>
      <c r="D31" s="171">
        <v>0</v>
      </c>
      <c r="E31" s="163" t="s">
        <v>359</v>
      </c>
      <c r="F31" s="143"/>
      <c r="G31" s="143"/>
      <c r="H31" s="143"/>
      <c r="I31" s="156"/>
      <c r="J31" s="143"/>
      <c r="K31" s="156" t="s">
        <v>364</v>
      </c>
      <c r="L31" s="156"/>
      <c r="M31" s="156"/>
      <c r="N31" s="169"/>
      <c r="O31" s="162">
        <v>0</v>
      </c>
      <c r="P31" s="163" t="s">
        <v>359</v>
      </c>
    </row>
    <row r="32" spans="1:16" ht="15">
      <c r="A32" s="144"/>
      <c r="B32" s="168" t="s">
        <v>365</v>
      </c>
      <c r="C32" s="170"/>
      <c r="D32" s="171">
        <v>0</v>
      </c>
      <c r="E32" s="163" t="s">
        <v>359</v>
      </c>
      <c r="F32" s="143"/>
      <c r="G32" s="143"/>
      <c r="H32" s="143"/>
      <c r="I32" s="156"/>
      <c r="J32" s="143"/>
      <c r="K32" s="156" t="s">
        <v>366</v>
      </c>
      <c r="L32" s="156"/>
      <c r="M32" s="156"/>
      <c r="N32" s="172"/>
      <c r="O32" s="171">
        <v>9054.69</v>
      </c>
      <c r="P32" s="173" t="s">
        <v>367</v>
      </c>
    </row>
    <row r="33" spans="1:16" ht="15">
      <c r="A33" s="144"/>
      <c r="B33" s="168" t="s">
        <v>368</v>
      </c>
      <c r="C33" s="170"/>
      <c r="D33" s="162">
        <v>17061.830000000002</v>
      </c>
      <c r="E33" s="163" t="s">
        <v>359</v>
      </c>
      <c r="F33" s="143"/>
      <c r="G33" s="143"/>
      <c r="H33" s="143"/>
      <c r="I33" s="156"/>
      <c r="J33" s="143"/>
      <c r="K33" s="156" t="s">
        <v>369</v>
      </c>
      <c r="L33" s="156"/>
      <c r="M33" s="156"/>
      <c r="N33" s="172"/>
      <c r="O33" s="171"/>
      <c r="P33" s="173" t="s">
        <v>367</v>
      </c>
    </row>
    <row r="34" spans="1:16" ht="15">
      <c r="A34" s="144"/>
      <c r="B34" s="156"/>
      <c r="C34" s="143"/>
      <c r="D34" s="174"/>
      <c r="E34" s="163"/>
      <c r="F34" s="143"/>
      <c r="G34" s="143"/>
      <c r="H34" s="156"/>
      <c r="I34" s="156"/>
      <c r="J34" s="156"/>
      <c r="K34" s="156"/>
      <c r="L34" s="156"/>
      <c r="M34" s="156"/>
      <c r="N34" s="160"/>
      <c r="O34" s="160"/>
      <c r="P34" s="156"/>
    </row>
    <row r="35" spans="1:16" ht="12.75" customHeight="1">
      <c r="A35" s="509" t="s">
        <v>370</v>
      </c>
      <c r="B35" s="510" t="s">
        <v>371</v>
      </c>
      <c r="C35" s="510" t="s">
        <v>372</v>
      </c>
      <c r="D35" s="510"/>
      <c r="E35" s="510"/>
      <c r="F35" s="510"/>
      <c r="G35" s="510"/>
      <c r="H35" s="510" t="s">
        <v>373</v>
      </c>
      <c r="I35" s="510" t="s">
        <v>374</v>
      </c>
      <c r="J35" s="510"/>
      <c r="K35" s="510"/>
      <c r="L35" s="510" t="s">
        <v>375</v>
      </c>
      <c r="M35" s="510"/>
      <c r="N35" s="510"/>
      <c r="O35" s="510"/>
      <c r="P35" s="510"/>
    </row>
    <row r="36" spans="1:16">
      <c r="A36" s="509"/>
      <c r="B36" s="510"/>
      <c r="C36" s="510"/>
      <c r="D36" s="510"/>
      <c r="E36" s="510"/>
      <c r="F36" s="510"/>
      <c r="G36" s="510"/>
      <c r="H36" s="510"/>
      <c r="I36" s="510"/>
      <c r="J36" s="510"/>
      <c r="K36" s="510"/>
      <c r="L36" s="510"/>
      <c r="M36" s="510"/>
      <c r="N36" s="510"/>
      <c r="O36" s="510"/>
      <c r="P36" s="510"/>
    </row>
    <row r="37" spans="1:16" ht="33.75">
      <c r="A37" s="509"/>
      <c r="B37" s="510"/>
      <c r="C37" s="510"/>
      <c r="D37" s="510"/>
      <c r="E37" s="510"/>
      <c r="F37" s="510"/>
      <c r="G37" s="510"/>
      <c r="H37" s="510"/>
      <c r="I37" s="175" t="s">
        <v>376</v>
      </c>
      <c r="J37" s="175" t="s">
        <v>377</v>
      </c>
      <c r="K37" s="175" t="s">
        <v>378</v>
      </c>
      <c r="L37" s="175" t="s">
        <v>379</v>
      </c>
      <c r="M37" s="175" t="s">
        <v>380</v>
      </c>
      <c r="N37" s="175" t="s">
        <v>381</v>
      </c>
      <c r="O37" s="175" t="s">
        <v>377</v>
      </c>
      <c r="P37" s="175" t="s">
        <v>382</v>
      </c>
    </row>
    <row r="38" spans="1:16">
      <c r="A38" s="176">
        <v>1</v>
      </c>
      <c r="B38" s="177">
        <v>2</v>
      </c>
      <c r="C38" s="511">
        <v>3</v>
      </c>
      <c r="D38" s="511"/>
      <c r="E38" s="511"/>
      <c r="F38" s="511"/>
      <c r="G38" s="511"/>
      <c r="H38" s="177">
        <v>4</v>
      </c>
      <c r="I38" s="177">
        <v>5</v>
      </c>
      <c r="J38" s="177">
        <v>6</v>
      </c>
      <c r="K38" s="177">
        <v>7</v>
      </c>
      <c r="L38" s="177">
        <v>8</v>
      </c>
      <c r="M38" s="177">
        <v>9</v>
      </c>
      <c r="N38" s="177">
        <v>10</v>
      </c>
      <c r="O38" s="177">
        <v>11</v>
      </c>
      <c r="P38" s="177">
        <v>12</v>
      </c>
    </row>
    <row r="39" spans="1:16" ht="12.75" customHeight="1">
      <c r="A39" s="497" t="s">
        <v>2586</v>
      </c>
      <c r="B39" s="497"/>
      <c r="C39" s="497"/>
      <c r="D39" s="497"/>
      <c r="E39" s="497"/>
      <c r="F39" s="497"/>
      <c r="G39" s="497"/>
      <c r="H39" s="497"/>
      <c r="I39" s="497"/>
      <c r="J39" s="497"/>
      <c r="K39" s="497"/>
      <c r="L39" s="497"/>
      <c r="M39" s="497"/>
      <c r="N39" s="497"/>
      <c r="O39" s="497"/>
      <c r="P39" s="497"/>
    </row>
    <row r="40" spans="1:16" ht="18.75" customHeight="1">
      <c r="A40" s="178" t="s">
        <v>164</v>
      </c>
      <c r="B40" s="179" t="s">
        <v>2587</v>
      </c>
      <c r="C40" s="498" t="s">
        <v>2588</v>
      </c>
      <c r="D40" s="498"/>
      <c r="E40" s="498"/>
      <c r="F40" s="498"/>
      <c r="G40" s="498"/>
      <c r="H40" s="180" t="s">
        <v>2589</v>
      </c>
      <c r="I40" s="181">
        <v>1</v>
      </c>
      <c r="J40" s="182">
        <v>1</v>
      </c>
      <c r="K40" s="182">
        <v>1</v>
      </c>
      <c r="L40" s="183"/>
      <c r="M40" s="181"/>
      <c r="N40" s="184"/>
      <c r="O40" s="181"/>
      <c r="P40" s="185"/>
    </row>
    <row r="41" spans="1:16" ht="18.75" customHeight="1">
      <c r="A41" s="186"/>
      <c r="B41" s="187" t="s">
        <v>2590</v>
      </c>
      <c r="C41" s="499" t="s">
        <v>2591</v>
      </c>
      <c r="D41" s="499"/>
      <c r="E41" s="499"/>
      <c r="F41" s="499"/>
      <c r="G41" s="499"/>
      <c r="H41" s="499"/>
      <c r="I41" s="499"/>
      <c r="J41" s="499"/>
      <c r="K41" s="499"/>
      <c r="L41" s="499"/>
      <c r="M41" s="499"/>
      <c r="N41" s="499"/>
      <c r="O41" s="499"/>
      <c r="P41" s="499"/>
    </row>
    <row r="42" spans="1:16" ht="18.75" customHeight="1">
      <c r="A42" s="186"/>
      <c r="B42" s="187" t="s">
        <v>2592</v>
      </c>
      <c r="C42" s="499" t="s">
        <v>2593</v>
      </c>
      <c r="D42" s="499"/>
      <c r="E42" s="499"/>
      <c r="F42" s="499"/>
      <c r="G42" s="499"/>
      <c r="H42" s="499"/>
      <c r="I42" s="499"/>
      <c r="J42" s="499"/>
      <c r="K42" s="499"/>
      <c r="L42" s="499"/>
      <c r="M42" s="499"/>
      <c r="N42" s="499"/>
      <c r="O42" s="499"/>
      <c r="P42" s="499"/>
    </row>
    <row r="43" spans="1:16" ht="18.75" customHeight="1">
      <c r="A43" s="186"/>
      <c r="B43" s="187" t="s">
        <v>2594</v>
      </c>
      <c r="C43" s="499" t="s">
        <v>2595</v>
      </c>
      <c r="D43" s="499"/>
      <c r="E43" s="499"/>
      <c r="F43" s="499"/>
      <c r="G43" s="499"/>
      <c r="H43" s="499"/>
      <c r="I43" s="499"/>
      <c r="J43" s="499"/>
      <c r="K43" s="499"/>
      <c r="L43" s="499"/>
      <c r="M43" s="499"/>
      <c r="N43" s="499"/>
      <c r="O43" s="499"/>
      <c r="P43" s="499"/>
    </row>
    <row r="44" spans="1:16" ht="12.75" customHeight="1">
      <c r="A44" s="186"/>
      <c r="B44" s="187"/>
      <c r="C44" s="499" t="s">
        <v>2596</v>
      </c>
      <c r="D44" s="499"/>
      <c r="E44" s="499"/>
      <c r="F44" s="499"/>
      <c r="G44" s="499"/>
      <c r="H44" s="499"/>
      <c r="I44" s="499"/>
      <c r="J44" s="499"/>
      <c r="K44" s="499"/>
      <c r="L44" s="499"/>
      <c r="M44" s="499"/>
      <c r="N44" s="499"/>
      <c r="O44" s="499"/>
      <c r="P44" s="499"/>
    </row>
    <row r="45" spans="1:16" ht="12.75" customHeight="1">
      <c r="A45" s="186"/>
      <c r="B45" s="187"/>
      <c r="C45" s="499" t="s">
        <v>2597</v>
      </c>
      <c r="D45" s="499"/>
      <c r="E45" s="499"/>
      <c r="F45" s="499"/>
      <c r="G45" s="499"/>
      <c r="H45" s="499"/>
      <c r="I45" s="499"/>
      <c r="J45" s="499"/>
      <c r="K45" s="499"/>
      <c r="L45" s="499"/>
      <c r="M45" s="499"/>
      <c r="N45" s="499"/>
      <c r="O45" s="499"/>
      <c r="P45" s="499"/>
    </row>
    <row r="46" spans="1:16" ht="12.75" customHeight="1">
      <c r="A46" s="188"/>
      <c r="B46" s="189" t="s">
        <v>164</v>
      </c>
      <c r="C46" s="501" t="s">
        <v>391</v>
      </c>
      <c r="D46" s="501"/>
      <c r="E46" s="501"/>
      <c r="F46" s="501"/>
      <c r="G46" s="501"/>
      <c r="H46" s="190" t="s">
        <v>392</v>
      </c>
      <c r="I46" s="191"/>
      <c r="J46" s="191"/>
      <c r="K46" s="215">
        <v>4912.5253431000001</v>
      </c>
      <c r="L46" s="193"/>
      <c r="M46" s="191"/>
      <c r="N46" s="193"/>
      <c r="O46" s="191"/>
      <c r="P46" s="194">
        <v>4417151.2</v>
      </c>
    </row>
    <row r="47" spans="1:16" ht="12.75" customHeight="1">
      <c r="A47" s="195"/>
      <c r="B47" s="189" t="s">
        <v>1537</v>
      </c>
      <c r="C47" s="501" t="s">
        <v>1538</v>
      </c>
      <c r="D47" s="501"/>
      <c r="E47" s="501"/>
      <c r="F47" s="501"/>
      <c r="G47" s="501"/>
      <c r="H47" s="190" t="s">
        <v>392</v>
      </c>
      <c r="I47" s="201">
        <v>5920.25</v>
      </c>
      <c r="J47" s="215">
        <v>0.29042420000000002</v>
      </c>
      <c r="K47" s="215">
        <v>1719.3838701</v>
      </c>
      <c r="L47" s="198"/>
      <c r="M47" s="199"/>
      <c r="N47" s="200">
        <v>855.21</v>
      </c>
      <c r="O47" s="191"/>
      <c r="P47" s="194">
        <v>1470434.28</v>
      </c>
    </row>
    <row r="48" spans="1:16" ht="12.75" customHeight="1">
      <c r="A48" s="195"/>
      <c r="B48" s="189" t="s">
        <v>2598</v>
      </c>
      <c r="C48" s="501" t="s">
        <v>2599</v>
      </c>
      <c r="D48" s="501"/>
      <c r="E48" s="501"/>
      <c r="F48" s="501"/>
      <c r="G48" s="501"/>
      <c r="H48" s="190" t="s">
        <v>392</v>
      </c>
      <c r="I48" s="201">
        <v>845.75</v>
      </c>
      <c r="J48" s="215">
        <v>0.29042420000000002</v>
      </c>
      <c r="K48" s="215">
        <v>245.6262672</v>
      </c>
      <c r="L48" s="198"/>
      <c r="M48" s="199"/>
      <c r="N48" s="200">
        <v>779.63</v>
      </c>
      <c r="O48" s="191"/>
      <c r="P48" s="194">
        <v>191497.61</v>
      </c>
    </row>
    <row r="49" spans="1:16" ht="12.75" customHeight="1">
      <c r="A49" s="195"/>
      <c r="B49" s="189" t="s">
        <v>1539</v>
      </c>
      <c r="C49" s="501" t="s">
        <v>1540</v>
      </c>
      <c r="D49" s="501"/>
      <c r="E49" s="501"/>
      <c r="F49" s="501"/>
      <c r="G49" s="501"/>
      <c r="H49" s="190" t="s">
        <v>392</v>
      </c>
      <c r="I49" s="209">
        <v>10149</v>
      </c>
      <c r="J49" s="215">
        <v>0.29042420000000002</v>
      </c>
      <c r="K49" s="215">
        <v>2947.5152057999999</v>
      </c>
      <c r="L49" s="198"/>
      <c r="M49" s="199"/>
      <c r="N49" s="200">
        <v>934.76</v>
      </c>
      <c r="O49" s="191"/>
      <c r="P49" s="194">
        <v>2755219.31</v>
      </c>
    </row>
    <row r="50" spans="1:16" ht="12.75" customHeight="1">
      <c r="A50" s="210"/>
      <c r="B50" s="187"/>
      <c r="C50" s="500" t="s">
        <v>429</v>
      </c>
      <c r="D50" s="500"/>
      <c r="E50" s="500"/>
      <c r="F50" s="500"/>
      <c r="G50" s="500"/>
      <c r="H50" s="180"/>
      <c r="I50" s="181"/>
      <c r="J50" s="181"/>
      <c r="K50" s="181"/>
      <c r="L50" s="183"/>
      <c r="M50" s="181"/>
      <c r="N50" s="211"/>
      <c r="O50" s="181"/>
      <c r="P50" s="212">
        <v>4417151.2</v>
      </c>
    </row>
    <row r="51" spans="1:16" ht="12.75" customHeight="1">
      <c r="A51" s="203"/>
      <c r="B51" s="189"/>
      <c r="C51" s="501" t="s">
        <v>433</v>
      </c>
      <c r="D51" s="501"/>
      <c r="E51" s="501"/>
      <c r="F51" s="501"/>
      <c r="G51" s="501"/>
      <c r="H51" s="190"/>
      <c r="I51" s="191"/>
      <c r="J51" s="191"/>
      <c r="K51" s="191"/>
      <c r="L51" s="193"/>
      <c r="M51" s="191"/>
      <c r="N51" s="193"/>
      <c r="O51" s="191"/>
      <c r="P51" s="194">
        <v>4417151.2</v>
      </c>
    </row>
    <row r="52" spans="1:16" ht="12.75" customHeight="1">
      <c r="A52" s="203"/>
      <c r="B52" s="189" t="s">
        <v>2600</v>
      </c>
      <c r="C52" s="501" t="s">
        <v>2601</v>
      </c>
      <c r="D52" s="501"/>
      <c r="E52" s="501"/>
      <c r="F52" s="501"/>
      <c r="G52" s="501"/>
      <c r="H52" s="190" t="s">
        <v>432</v>
      </c>
      <c r="I52" s="209">
        <v>74</v>
      </c>
      <c r="J52" s="191"/>
      <c r="K52" s="209">
        <v>74</v>
      </c>
      <c r="L52" s="193"/>
      <c r="M52" s="191"/>
      <c r="N52" s="193"/>
      <c r="O52" s="191"/>
      <c r="P52" s="194">
        <v>3268691.89</v>
      </c>
    </row>
    <row r="53" spans="1:16" ht="12.75" customHeight="1">
      <c r="A53" s="203"/>
      <c r="B53" s="189" t="s">
        <v>2602</v>
      </c>
      <c r="C53" s="501" t="s">
        <v>2603</v>
      </c>
      <c r="D53" s="501"/>
      <c r="E53" s="501"/>
      <c r="F53" s="501"/>
      <c r="G53" s="501"/>
      <c r="H53" s="190" t="s">
        <v>432</v>
      </c>
      <c r="I53" s="209">
        <v>36</v>
      </c>
      <c r="J53" s="191"/>
      <c r="K53" s="209">
        <v>36</v>
      </c>
      <c r="L53" s="193"/>
      <c r="M53" s="191"/>
      <c r="N53" s="193"/>
      <c r="O53" s="191"/>
      <c r="P53" s="194">
        <v>1590174.43</v>
      </c>
    </row>
    <row r="54" spans="1:16" ht="18.75" customHeight="1">
      <c r="A54" s="213"/>
      <c r="B54" s="214"/>
      <c r="C54" s="500" t="s">
        <v>438</v>
      </c>
      <c r="D54" s="500"/>
      <c r="E54" s="500"/>
      <c r="F54" s="500"/>
      <c r="G54" s="500"/>
      <c r="H54" s="180"/>
      <c r="I54" s="181"/>
      <c r="J54" s="181"/>
      <c r="K54" s="181"/>
      <c r="L54" s="183"/>
      <c r="M54" s="181"/>
      <c r="N54" s="211">
        <v>9276017.5199999996</v>
      </c>
      <c r="O54" s="181"/>
      <c r="P54" s="212">
        <v>9276017.5199999996</v>
      </c>
    </row>
    <row r="55" spans="1:16" ht="18.75" customHeight="1">
      <c r="A55" s="178" t="s">
        <v>167</v>
      </c>
      <c r="B55" s="179" t="s">
        <v>2604</v>
      </c>
      <c r="C55" s="498" t="s">
        <v>2605</v>
      </c>
      <c r="D55" s="498"/>
      <c r="E55" s="498"/>
      <c r="F55" s="498"/>
      <c r="G55" s="498"/>
      <c r="H55" s="180" t="s">
        <v>2606</v>
      </c>
      <c r="I55" s="181">
        <v>2932</v>
      </c>
      <c r="J55" s="182">
        <v>1</v>
      </c>
      <c r="K55" s="182">
        <v>2932</v>
      </c>
      <c r="L55" s="183"/>
      <c r="M55" s="181"/>
      <c r="N55" s="184"/>
      <c r="O55" s="181"/>
      <c r="P55" s="185"/>
    </row>
    <row r="56" spans="1:16" ht="18.75" customHeight="1">
      <c r="A56" s="186"/>
      <c r="B56" s="187" t="s">
        <v>2590</v>
      </c>
      <c r="C56" s="499" t="s">
        <v>2591</v>
      </c>
      <c r="D56" s="499"/>
      <c r="E56" s="499"/>
      <c r="F56" s="499"/>
      <c r="G56" s="499"/>
      <c r="H56" s="499"/>
      <c r="I56" s="499"/>
      <c r="J56" s="499"/>
      <c r="K56" s="499"/>
      <c r="L56" s="499"/>
      <c r="M56" s="499"/>
      <c r="N56" s="499"/>
      <c r="O56" s="499"/>
      <c r="P56" s="499"/>
    </row>
    <row r="57" spans="1:16" ht="18.75" customHeight="1">
      <c r="A57" s="186"/>
      <c r="B57" s="187" t="s">
        <v>2592</v>
      </c>
      <c r="C57" s="499" t="s">
        <v>2593</v>
      </c>
      <c r="D57" s="499"/>
      <c r="E57" s="499"/>
      <c r="F57" s="499"/>
      <c r="G57" s="499"/>
      <c r="H57" s="499"/>
      <c r="I57" s="499"/>
      <c r="J57" s="499"/>
      <c r="K57" s="499"/>
      <c r="L57" s="499"/>
      <c r="M57" s="499"/>
      <c r="N57" s="499"/>
      <c r="O57" s="499"/>
      <c r="P57" s="499"/>
    </row>
    <row r="58" spans="1:16" ht="12.75" customHeight="1">
      <c r="A58" s="186"/>
      <c r="B58" s="187" t="s">
        <v>2594</v>
      </c>
      <c r="C58" s="499" t="s">
        <v>2595</v>
      </c>
      <c r="D58" s="499"/>
      <c r="E58" s="499"/>
      <c r="F58" s="499"/>
      <c r="G58" s="499"/>
      <c r="H58" s="499"/>
      <c r="I58" s="499"/>
      <c r="J58" s="499"/>
      <c r="K58" s="499"/>
      <c r="L58" s="499"/>
      <c r="M58" s="499"/>
      <c r="N58" s="499"/>
      <c r="O58" s="499"/>
      <c r="P58" s="499"/>
    </row>
    <row r="59" spans="1:16" ht="12.75" customHeight="1">
      <c r="A59" s="186"/>
      <c r="B59" s="187"/>
      <c r="C59" s="499" t="s">
        <v>2596</v>
      </c>
      <c r="D59" s="499"/>
      <c r="E59" s="499"/>
      <c r="F59" s="499"/>
      <c r="G59" s="499"/>
      <c r="H59" s="499"/>
      <c r="I59" s="499"/>
      <c r="J59" s="499"/>
      <c r="K59" s="499"/>
      <c r="L59" s="499"/>
      <c r="M59" s="499"/>
      <c r="N59" s="499"/>
      <c r="O59" s="499"/>
      <c r="P59" s="499"/>
    </row>
    <row r="60" spans="1:16" ht="12.75" customHeight="1">
      <c r="A60" s="186"/>
      <c r="B60" s="187"/>
      <c r="C60" s="499" t="s">
        <v>2597</v>
      </c>
      <c r="D60" s="499"/>
      <c r="E60" s="499"/>
      <c r="F60" s="499"/>
      <c r="G60" s="499"/>
      <c r="H60" s="499"/>
      <c r="I60" s="499"/>
      <c r="J60" s="499"/>
      <c r="K60" s="499"/>
      <c r="L60" s="499"/>
      <c r="M60" s="499"/>
      <c r="N60" s="499"/>
      <c r="O60" s="499"/>
      <c r="P60" s="499"/>
    </row>
    <row r="61" spans="1:16" ht="12.75" customHeight="1">
      <c r="A61" s="188"/>
      <c r="B61" s="189" t="s">
        <v>164</v>
      </c>
      <c r="C61" s="501" t="s">
        <v>391</v>
      </c>
      <c r="D61" s="501"/>
      <c r="E61" s="501"/>
      <c r="F61" s="501"/>
      <c r="G61" s="501"/>
      <c r="H61" s="190" t="s">
        <v>392</v>
      </c>
      <c r="I61" s="191"/>
      <c r="J61" s="191"/>
      <c r="K61" s="197">
        <v>3772.2502319999999</v>
      </c>
      <c r="L61" s="193"/>
      <c r="M61" s="191"/>
      <c r="N61" s="193"/>
      <c r="O61" s="191"/>
      <c r="P61" s="194">
        <v>3391860.29</v>
      </c>
    </row>
    <row r="62" spans="1:16" ht="12.75" customHeight="1">
      <c r="A62" s="195"/>
      <c r="B62" s="189" t="s">
        <v>1537</v>
      </c>
      <c r="C62" s="501" t="s">
        <v>1538</v>
      </c>
      <c r="D62" s="501"/>
      <c r="E62" s="501"/>
      <c r="F62" s="501"/>
      <c r="G62" s="501"/>
      <c r="H62" s="190" t="s">
        <v>392</v>
      </c>
      <c r="I62" s="202">
        <v>1.5505</v>
      </c>
      <c r="J62" s="215">
        <v>0.29042420000000002</v>
      </c>
      <c r="K62" s="215">
        <v>1320.2875812</v>
      </c>
      <c r="L62" s="198"/>
      <c r="M62" s="199"/>
      <c r="N62" s="200">
        <v>855.21</v>
      </c>
      <c r="O62" s="191"/>
      <c r="P62" s="194">
        <v>1129123.1399999999</v>
      </c>
    </row>
    <row r="63" spans="1:16" ht="12.75" customHeight="1">
      <c r="A63" s="195"/>
      <c r="B63" s="189" t="s">
        <v>2598</v>
      </c>
      <c r="C63" s="501" t="s">
        <v>2599</v>
      </c>
      <c r="D63" s="501"/>
      <c r="E63" s="501"/>
      <c r="F63" s="501"/>
      <c r="G63" s="501"/>
      <c r="H63" s="190" t="s">
        <v>392</v>
      </c>
      <c r="I63" s="202">
        <v>0.2215</v>
      </c>
      <c r="J63" s="215">
        <v>0.29042420000000002</v>
      </c>
      <c r="K63" s="215">
        <v>188.6125116</v>
      </c>
      <c r="L63" s="198"/>
      <c r="M63" s="199"/>
      <c r="N63" s="200">
        <v>779.63</v>
      </c>
      <c r="O63" s="191"/>
      <c r="P63" s="194">
        <v>147047.97</v>
      </c>
    </row>
    <row r="64" spans="1:16" ht="12.75" customHeight="1">
      <c r="A64" s="195"/>
      <c r="B64" s="189" t="s">
        <v>1539</v>
      </c>
      <c r="C64" s="501" t="s">
        <v>1540</v>
      </c>
      <c r="D64" s="501"/>
      <c r="E64" s="501"/>
      <c r="F64" s="501"/>
      <c r="G64" s="501"/>
      <c r="H64" s="190" t="s">
        <v>392</v>
      </c>
      <c r="I64" s="207">
        <v>2.6579999999999999</v>
      </c>
      <c r="J64" s="215">
        <v>0.29042420000000002</v>
      </c>
      <c r="K64" s="215">
        <v>2263.3501391999998</v>
      </c>
      <c r="L64" s="198"/>
      <c r="M64" s="199"/>
      <c r="N64" s="200">
        <v>934.76</v>
      </c>
      <c r="O64" s="191"/>
      <c r="P64" s="194">
        <v>2115689.1800000002</v>
      </c>
    </row>
    <row r="65" spans="1:16" ht="12.75" customHeight="1">
      <c r="A65" s="210"/>
      <c r="B65" s="187"/>
      <c r="C65" s="500" t="s">
        <v>429</v>
      </c>
      <c r="D65" s="500"/>
      <c r="E65" s="500"/>
      <c r="F65" s="500"/>
      <c r="G65" s="500"/>
      <c r="H65" s="180"/>
      <c r="I65" s="181"/>
      <c r="J65" s="181"/>
      <c r="K65" s="181"/>
      <c r="L65" s="183"/>
      <c r="M65" s="181"/>
      <c r="N65" s="211"/>
      <c r="O65" s="181"/>
      <c r="P65" s="212">
        <v>3391860.29</v>
      </c>
    </row>
    <row r="66" spans="1:16" ht="12.75" customHeight="1">
      <c r="A66" s="203"/>
      <c r="B66" s="189"/>
      <c r="C66" s="501" t="s">
        <v>433</v>
      </c>
      <c r="D66" s="501"/>
      <c r="E66" s="501"/>
      <c r="F66" s="501"/>
      <c r="G66" s="501"/>
      <c r="H66" s="190"/>
      <c r="I66" s="191"/>
      <c r="J66" s="191"/>
      <c r="K66" s="191"/>
      <c r="L66" s="193"/>
      <c r="M66" s="191"/>
      <c r="N66" s="193"/>
      <c r="O66" s="191"/>
      <c r="P66" s="194">
        <v>3391860.29</v>
      </c>
    </row>
    <row r="67" spans="1:16" ht="12.75" customHeight="1">
      <c r="A67" s="203"/>
      <c r="B67" s="189" t="s">
        <v>2600</v>
      </c>
      <c r="C67" s="501" t="s">
        <v>2601</v>
      </c>
      <c r="D67" s="501"/>
      <c r="E67" s="501"/>
      <c r="F67" s="501"/>
      <c r="G67" s="501"/>
      <c r="H67" s="190" t="s">
        <v>432</v>
      </c>
      <c r="I67" s="209">
        <v>74</v>
      </c>
      <c r="J67" s="191"/>
      <c r="K67" s="209">
        <v>74</v>
      </c>
      <c r="L67" s="193"/>
      <c r="M67" s="191"/>
      <c r="N67" s="193"/>
      <c r="O67" s="191"/>
      <c r="P67" s="194">
        <v>2509976.61</v>
      </c>
    </row>
    <row r="68" spans="1:16" ht="18.75" customHeight="1">
      <c r="A68" s="203"/>
      <c r="B68" s="189" t="s">
        <v>2602</v>
      </c>
      <c r="C68" s="501" t="s">
        <v>2603</v>
      </c>
      <c r="D68" s="501"/>
      <c r="E68" s="501"/>
      <c r="F68" s="501"/>
      <c r="G68" s="501"/>
      <c r="H68" s="190" t="s">
        <v>432</v>
      </c>
      <c r="I68" s="209">
        <v>36</v>
      </c>
      <c r="J68" s="191"/>
      <c r="K68" s="209">
        <v>36</v>
      </c>
      <c r="L68" s="193"/>
      <c r="M68" s="191"/>
      <c r="N68" s="193"/>
      <c r="O68" s="191"/>
      <c r="P68" s="194">
        <v>1221069.7</v>
      </c>
    </row>
    <row r="69" spans="1:16" ht="18.75" customHeight="1">
      <c r="A69" s="213"/>
      <c r="B69" s="214"/>
      <c r="C69" s="500" t="s">
        <v>438</v>
      </c>
      <c r="D69" s="500"/>
      <c r="E69" s="500"/>
      <c r="F69" s="500"/>
      <c r="G69" s="500"/>
      <c r="H69" s="180"/>
      <c r="I69" s="181"/>
      <c r="J69" s="181"/>
      <c r="K69" s="181"/>
      <c r="L69" s="183"/>
      <c r="M69" s="181"/>
      <c r="N69" s="211">
        <v>2429.37</v>
      </c>
      <c r="O69" s="181"/>
      <c r="P69" s="212">
        <v>7122906.5999999996</v>
      </c>
    </row>
    <row r="70" spans="1:16" ht="18.75" customHeight="1">
      <c r="A70" s="223"/>
      <c r="B70" s="224"/>
      <c r="C70" s="224"/>
      <c r="D70" s="224"/>
      <c r="E70" s="224"/>
      <c r="F70" s="225"/>
      <c r="G70" s="225"/>
      <c r="H70" s="225"/>
      <c r="I70" s="225"/>
      <c r="J70" s="226"/>
      <c r="K70" s="225"/>
      <c r="L70" s="226"/>
      <c r="M70" s="227"/>
      <c r="N70" s="226"/>
      <c r="O70" s="228"/>
      <c r="P70" s="229"/>
    </row>
    <row r="71" spans="1:16" ht="12.75" customHeight="1">
      <c r="A71" s="210"/>
      <c r="B71" s="230"/>
      <c r="C71" s="496" t="s">
        <v>2607</v>
      </c>
      <c r="D71" s="496"/>
      <c r="E71" s="496"/>
      <c r="F71" s="496"/>
      <c r="G71" s="496"/>
      <c r="H71" s="496"/>
      <c r="I71" s="496"/>
      <c r="J71" s="496"/>
      <c r="K71" s="496"/>
      <c r="L71" s="496"/>
      <c r="M71" s="496"/>
      <c r="N71" s="496"/>
      <c r="O71" s="496"/>
      <c r="P71" s="232"/>
    </row>
    <row r="72" spans="1:16" ht="12.75" customHeight="1">
      <c r="A72" s="210"/>
      <c r="B72" s="187"/>
      <c r="C72" s="495" t="s">
        <v>675</v>
      </c>
      <c r="D72" s="495"/>
      <c r="E72" s="495"/>
      <c r="F72" s="495"/>
      <c r="G72" s="495"/>
      <c r="H72" s="495"/>
      <c r="I72" s="495"/>
      <c r="J72" s="495"/>
      <c r="K72" s="495"/>
      <c r="L72" s="495"/>
      <c r="M72" s="495"/>
      <c r="N72" s="495"/>
      <c r="O72" s="495"/>
      <c r="P72" s="234">
        <v>7809011.4900000002</v>
      </c>
    </row>
    <row r="73" spans="1:16" ht="18.75" customHeight="1">
      <c r="A73" s="210"/>
      <c r="B73" s="187"/>
      <c r="C73" s="495" t="s">
        <v>676</v>
      </c>
      <c r="D73" s="495"/>
      <c r="E73" s="495"/>
      <c r="F73" s="495"/>
      <c r="G73" s="495"/>
      <c r="H73" s="495"/>
      <c r="I73" s="495"/>
      <c r="J73" s="495"/>
      <c r="K73" s="495"/>
      <c r="L73" s="495"/>
      <c r="M73" s="495"/>
      <c r="N73" s="495"/>
      <c r="O73" s="495"/>
      <c r="P73" s="235"/>
    </row>
    <row r="74" spans="1:16" ht="12.75" customHeight="1">
      <c r="A74" s="210"/>
      <c r="B74" s="187"/>
      <c r="C74" s="495" t="s">
        <v>677</v>
      </c>
      <c r="D74" s="495"/>
      <c r="E74" s="495"/>
      <c r="F74" s="495"/>
      <c r="G74" s="495"/>
      <c r="H74" s="495"/>
      <c r="I74" s="495"/>
      <c r="J74" s="495"/>
      <c r="K74" s="495"/>
      <c r="L74" s="495"/>
      <c r="M74" s="495"/>
      <c r="N74" s="495"/>
      <c r="O74" s="495"/>
      <c r="P74" s="234">
        <v>7809011.4900000002</v>
      </c>
    </row>
    <row r="75" spans="1:16" ht="12.75" customHeight="1">
      <c r="A75" s="210"/>
      <c r="B75" s="187"/>
      <c r="C75" s="495" t="s">
        <v>2608</v>
      </c>
      <c r="D75" s="495"/>
      <c r="E75" s="495"/>
      <c r="F75" s="495"/>
      <c r="G75" s="495"/>
      <c r="H75" s="495"/>
      <c r="I75" s="495"/>
      <c r="J75" s="495"/>
      <c r="K75" s="495"/>
      <c r="L75" s="495"/>
      <c r="M75" s="495"/>
      <c r="N75" s="495"/>
      <c r="O75" s="495"/>
      <c r="P75" s="234">
        <v>16398924.119999999</v>
      </c>
    </row>
    <row r="76" spans="1:16" ht="12.75" customHeight="1">
      <c r="A76" s="210"/>
      <c r="B76" s="187"/>
      <c r="C76" s="495" t="s">
        <v>2609</v>
      </c>
      <c r="D76" s="495"/>
      <c r="E76" s="495"/>
      <c r="F76" s="495"/>
      <c r="G76" s="495"/>
      <c r="H76" s="495"/>
      <c r="I76" s="495"/>
      <c r="J76" s="495"/>
      <c r="K76" s="495"/>
      <c r="L76" s="495"/>
      <c r="M76" s="495"/>
      <c r="N76" s="495"/>
      <c r="O76" s="495"/>
      <c r="P76" s="234">
        <v>16398924.119999999</v>
      </c>
    </row>
    <row r="77" spans="1:16" ht="12.75" customHeight="1">
      <c r="A77" s="210"/>
      <c r="B77" s="187"/>
      <c r="C77" s="495" t="s">
        <v>2610</v>
      </c>
      <c r="D77" s="495"/>
      <c r="E77" s="495"/>
      <c r="F77" s="495"/>
      <c r="G77" s="495"/>
      <c r="H77" s="495"/>
      <c r="I77" s="495"/>
      <c r="J77" s="495"/>
      <c r="K77" s="495"/>
      <c r="L77" s="495"/>
      <c r="M77" s="495"/>
      <c r="N77" s="495"/>
      <c r="O77" s="495"/>
      <c r="P77" s="235"/>
    </row>
    <row r="78" spans="1:16" ht="12.75" customHeight="1">
      <c r="A78" s="210"/>
      <c r="B78" s="187"/>
      <c r="C78" s="495" t="s">
        <v>2611</v>
      </c>
      <c r="D78" s="495"/>
      <c r="E78" s="495"/>
      <c r="F78" s="495"/>
      <c r="G78" s="495"/>
      <c r="H78" s="495"/>
      <c r="I78" s="495"/>
      <c r="J78" s="495"/>
      <c r="K78" s="495"/>
      <c r="L78" s="495"/>
      <c r="M78" s="495"/>
      <c r="N78" s="495"/>
      <c r="O78" s="495"/>
      <c r="P78" s="234">
        <v>7809011.4900000002</v>
      </c>
    </row>
    <row r="79" spans="1:16" ht="12.75" customHeight="1">
      <c r="A79" s="210"/>
      <c r="B79" s="187"/>
      <c r="C79" s="495" t="s">
        <v>2612</v>
      </c>
      <c r="D79" s="495"/>
      <c r="E79" s="495"/>
      <c r="F79" s="495"/>
      <c r="G79" s="495"/>
      <c r="H79" s="495"/>
      <c r="I79" s="495"/>
      <c r="J79" s="495"/>
      <c r="K79" s="495"/>
      <c r="L79" s="495"/>
      <c r="M79" s="495"/>
      <c r="N79" s="495"/>
      <c r="O79" s="495"/>
      <c r="P79" s="234">
        <v>5778668.5</v>
      </c>
    </row>
    <row r="80" spans="1:16" ht="12.75" customHeight="1">
      <c r="A80" s="210"/>
      <c r="B80" s="187"/>
      <c r="C80" s="495" t="s">
        <v>2613</v>
      </c>
      <c r="D80" s="495"/>
      <c r="E80" s="495"/>
      <c r="F80" s="495"/>
      <c r="G80" s="495"/>
      <c r="H80" s="495"/>
      <c r="I80" s="495"/>
      <c r="J80" s="495"/>
      <c r="K80" s="495"/>
      <c r="L80" s="495"/>
      <c r="M80" s="495"/>
      <c r="N80" s="495"/>
      <c r="O80" s="495"/>
      <c r="P80" s="234">
        <v>2811244.13</v>
      </c>
    </row>
    <row r="81" spans="1:16" ht="12.75" customHeight="1">
      <c r="A81" s="210"/>
      <c r="B81" s="187"/>
      <c r="C81" s="495" t="s">
        <v>688</v>
      </c>
      <c r="D81" s="495"/>
      <c r="E81" s="495"/>
      <c r="F81" s="495"/>
      <c r="G81" s="495"/>
      <c r="H81" s="495"/>
      <c r="I81" s="495"/>
      <c r="J81" s="495"/>
      <c r="K81" s="495"/>
      <c r="L81" s="495"/>
      <c r="M81" s="495"/>
      <c r="N81" s="495"/>
      <c r="O81" s="495"/>
      <c r="P81" s="234">
        <v>7809011.4900000002</v>
      </c>
    </row>
    <row r="82" spans="1:16" ht="12.75" customHeight="1">
      <c r="A82" s="210"/>
      <c r="B82" s="187"/>
      <c r="C82" s="495" t="s">
        <v>689</v>
      </c>
      <c r="D82" s="495"/>
      <c r="E82" s="495"/>
      <c r="F82" s="495"/>
      <c r="G82" s="495"/>
      <c r="H82" s="495"/>
      <c r="I82" s="495"/>
      <c r="J82" s="495"/>
      <c r="K82" s="495"/>
      <c r="L82" s="495"/>
      <c r="M82" s="495"/>
      <c r="N82" s="495"/>
      <c r="O82" s="495"/>
      <c r="P82" s="234">
        <v>5778668.5</v>
      </c>
    </row>
    <row r="83" spans="1:16" ht="12.75" customHeight="1">
      <c r="A83" s="210"/>
      <c r="B83" s="187"/>
      <c r="C83" s="495" t="s">
        <v>690</v>
      </c>
      <c r="D83" s="495"/>
      <c r="E83" s="495"/>
      <c r="F83" s="495"/>
      <c r="G83" s="495"/>
      <c r="H83" s="495"/>
      <c r="I83" s="495"/>
      <c r="J83" s="495"/>
      <c r="K83" s="495"/>
      <c r="L83" s="495"/>
      <c r="M83" s="495"/>
      <c r="N83" s="495"/>
      <c r="O83" s="495"/>
      <c r="P83" s="234">
        <v>2811244.13</v>
      </c>
    </row>
    <row r="84" spans="1:16" ht="28.5" customHeight="1">
      <c r="A84" s="210"/>
      <c r="B84" s="230"/>
      <c r="C84" s="496" t="s">
        <v>2614</v>
      </c>
      <c r="D84" s="496"/>
      <c r="E84" s="496"/>
      <c r="F84" s="496"/>
      <c r="G84" s="496"/>
      <c r="H84" s="496"/>
      <c r="I84" s="496"/>
      <c r="J84" s="496"/>
      <c r="K84" s="496"/>
      <c r="L84" s="496"/>
      <c r="M84" s="496"/>
      <c r="N84" s="496"/>
      <c r="O84" s="496"/>
      <c r="P84" s="236">
        <v>16398924.119999999</v>
      </c>
    </row>
    <row r="85" spans="1:16" ht="18.75" customHeight="1">
      <c r="A85" s="210"/>
      <c r="B85" s="187"/>
      <c r="C85" s="495" t="s">
        <v>692</v>
      </c>
      <c r="D85" s="495"/>
      <c r="E85" s="495"/>
      <c r="F85" s="495"/>
      <c r="G85" s="495"/>
      <c r="H85" s="495"/>
      <c r="I85" s="495"/>
      <c r="J85" s="495"/>
      <c r="K85" s="495"/>
      <c r="L85" s="495"/>
      <c r="M85" s="495"/>
      <c r="N85" s="495"/>
      <c r="O85" s="495"/>
      <c r="P85" s="235"/>
    </row>
    <row r="86" spans="1:16" ht="18.75" customHeight="1">
      <c r="A86" s="210"/>
      <c r="B86" s="187"/>
      <c r="C86" s="495" t="s">
        <v>694</v>
      </c>
      <c r="D86" s="495"/>
      <c r="E86" s="495"/>
      <c r="F86" s="495"/>
      <c r="G86" s="495"/>
      <c r="H86" s="495"/>
      <c r="I86" s="495"/>
      <c r="J86" s="495"/>
      <c r="K86" s="237" t="s">
        <v>2615</v>
      </c>
      <c r="L86" s="231"/>
      <c r="M86" s="231"/>
      <c r="N86" s="143"/>
      <c r="O86" s="238"/>
      <c r="P86" s="235"/>
    </row>
    <row r="87" spans="1:16" ht="12.75" customHeight="1">
      <c r="A87" s="210"/>
      <c r="B87" s="187"/>
      <c r="C87" s="495" t="s">
        <v>2616</v>
      </c>
      <c r="D87" s="495"/>
      <c r="E87" s="495"/>
      <c r="F87" s="495"/>
      <c r="G87" s="495"/>
      <c r="H87" s="495"/>
      <c r="I87" s="495"/>
      <c r="J87" s="495"/>
      <c r="K87" s="495"/>
      <c r="L87" s="495"/>
      <c r="M87" s="495"/>
      <c r="N87" s="495"/>
      <c r="O87" s="495"/>
      <c r="P87" s="234">
        <v>13119139.300000001</v>
      </c>
    </row>
    <row r="88" spans="1:16" ht="12.75" customHeight="1">
      <c r="A88" s="210"/>
      <c r="B88" s="187"/>
      <c r="C88" s="495" t="s">
        <v>2610</v>
      </c>
      <c r="D88" s="495"/>
      <c r="E88" s="495"/>
      <c r="F88" s="495"/>
      <c r="G88" s="495"/>
      <c r="H88" s="495"/>
      <c r="I88" s="495"/>
      <c r="J88" s="495"/>
      <c r="K88" s="495"/>
      <c r="L88" s="495"/>
      <c r="M88" s="495"/>
      <c r="N88" s="495"/>
      <c r="O88" s="495"/>
      <c r="P88" s="235"/>
    </row>
    <row r="89" spans="1:16" ht="18.75" customHeight="1">
      <c r="A89" s="210"/>
      <c r="B89" s="187" t="s">
        <v>2617</v>
      </c>
      <c r="C89" s="495" t="s">
        <v>2618</v>
      </c>
      <c r="D89" s="495"/>
      <c r="E89" s="495"/>
      <c r="F89" s="495"/>
      <c r="G89" s="495"/>
      <c r="H89" s="243" t="s">
        <v>432</v>
      </c>
      <c r="I89" s="233"/>
      <c r="J89" s="233"/>
      <c r="K89" s="237" t="s">
        <v>761</v>
      </c>
      <c r="L89" s="231"/>
      <c r="M89" s="231"/>
      <c r="N89" s="143"/>
      <c r="O89" s="238"/>
      <c r="P89" s="234">
        <v>13119139.300000001</v>
      </c>
    </row>
    <row r="90" spans="1:16" ht="12.75" customHeight="1">
      <c r="A90" s="210"/>
      <c r="B90" s="187"/>
      <c r="C90" s="495" t="s">
        <v>2619</v>
      </c>
      <c r="D90" s="495"/>
      <c r="E90" s="495"/>
      <c r="F90" s="495"/>
      <c r="G90" s="495"/>
      <c r="H90" s="495"/>
      <c r="I90" s="495"/>
      <c r="J90" s="495"/>
      <c r="K90" s="495"/>
      <c r="L90" s="495"/>
      <c r="M90" s="495"/>
      <c r="N90" s="495"/>
      <c r="O90" s="495"/>
      <c r="P90" s="234">
        <v>3279784.82</v>
      </c>
    </row>
    <row r="91" spans="1:16" ht="12.75" customHeight="1">
      <c r="A91" s="210"/>
      <c r="B91" s="187"/>
      <c r="C91" s="495" t="s">
        <v>2610</v>
      </c>
      <c r="D91" s="495"/>
      <c r="E91" s="495"/>
      <c r="F91" s="495"/>
      <c r="G91" s="495"/>
      <c r="H91" s="495"/>
      <c r="I91" s="495"/>
      <c r="J91" s="495"/>
      <c r="K91" s="495"/>
      <c r="L91" s="495"/>
      <c r="M91" s="495"/>
      <c r="N91" s="495"/>
      <c r="O91" s="495"/>
      <c r="P91" s="235"/>
    </row>
    <row r="92" spans="1:16" ht="12.75" customHeight="1">
      <c r="A92" s="210"/>
      <c r="B92" s="187" t="s">
        <v>2620</v>
      </c>
      <c r="C92" s="495" t="s">
        <v>2618</v>
      </c>
      <c r="D92" s="495"/>
      <c r="E92" s="495"/>
      <c r="F92" s="495"/>
      <c r="G92" s="495"/>
      <c r="H92" s="243" t="s">
        <v>432</v>
      </c>
      <c r="I92" s="233"/>
      <c r="J92" s="233"/>
      <c r="K92" s="237" t="s">
        <v>487</v>
      </c>
      <c r="L92" s="231"/>
      <c r="M92" s="231"/>
      <c r="N92" s="143"/>
      <c r="O92" s="238"/>
      <c r="P92" s="234">
        <v>3279784.82</v>
      </c>
    </row>
    <row r="93" spans="1:16" ht="12.75" customHeight="1">
      <c r="A93" s="497" t="s">
        <v>2621</v>
      </c>
      <c r="B93" s="497"/>
      <c r="C93" s="497"/>
      <c r="D93" s="497"/>
      <c r="E93" s="497"/>
      <c r="F93" s="497"/>
      <c r="G93" s="497"/>
      <c r="H93" s="497"/>
      <c r="I93" s="497"/>
      <c r="J93" s="497"/>
      <c r="K93" s="497"/>
      <c r="L93" s="497"/>
      <c r="M93" s="497"/>
      <c r="N93" s="497"/>
      <c r="O93" s="497"/>
      <c r="P93" s="497"/>
    </row>
    <row r="94" spans="1:16" ht="12.75" customHeight="1">
      <c r="A94" s="178" t="s">
        <v>173</v>
      </c>
      <c r="B94" s="179" t="s">
        <v>2622</v>
      </c>
      <c r="C94" s="498" t="s">
        <v>2623</v>
      </c>
      <c r="D94" s="498"/>
      <c r="E94" s="498"/>
      <c r="F94" s="498"/>
      <c r="G94" s="498"/>
      <c r="H94" s="180" t="s">
        <v>142</v>
      </c>
      <c r="I94" s="181">
        <v>26</v>
      </c>
      <c r="J94" s="182">
        <v>1</v>
      </c>
      <c r="K94" s="182">
        <v>26</v>
      </c>
      <c r="L94" s="183"/>
      <c r="M94" s="181"/>
      <c r="N94" s="184"/>
      <c r="O94" s="181"/>
      <c r="P94" s="185"/>
    </row>
    <row r="95" spans="1:16" ht="12.75" customHeight="1">
      <c r="A95" s="186"/>
      <c r="B95" s="187" t="s">
        <v>2590</v>
      </c>
      <c r="C95" s="499" t="s">
        <v>2591</v>
      </c>
      <c r="D95" s="499"/>
      <c r="E95" s="499"/>
      <c r="F95" s="499"/>
      <c r="G95" s="499"/>
      <c r="H95" s="499"/>
      <c r="I95" s="499"/>
      <c r="J95" s="499"/>
      <c r="K95" s="499"/>
      <c r="L95" s="499"/>
      <c r="M95" s="499"/>
      <c r="N95" s="499"/>
      <c r="O95" s="499"/>
      <c r="P95" s="499"/>
    </row>
    <row r="96" spans="1:16" ht="12.75" customHeight="1">
      <c r="A96" s="186"/>
      <c r="B96" s="187" t="s">
        <v>2592</v>
      </c>
      <c r="C96" s="499" t="s">
        <v>2593</v>
      </c>
      <c r="D96" s="499"/>
      <c r="E96" s="499"/>
      <c r="F96" s="499"/>
      <c r="G96" s="499"/>
      <c r="H96" s="499"/>
      <c r="I96" s="499"/>
      <c r="J96" s="499"/>
      <c r="K96" s="499"/>
      <c r="L96" s="499"/>
      <c r="M96" s="499"/>
      <c r="N96" s="499"/>
      <c r="O96" s="499"/>
      <c r="P96" s="499"/>
    </row>
    <row r="97" spans="1:16" ht="12.75" customHeight="1">
      <c r="A97" s="186"/>
      <c r="B97" s="187" t="s">
        <v>2594</v>
      </c>
      <c r="C97" s="499" t="s">
        <v>2595</v>
      </c>
      <c r="D97" s="499"/>
      <c r="E97" s="499"/>
      <c r="F97" s="499"/>
      <c r="G97" s="499"/>
      <c r="H97" s="499"/>
      <c r="I97" s="499"/>
      <c r="J97" s="499"/>
      <c r="K97" s="499"/>
      <c r="L97" s="499"/>
      <c r="M97" s="499"/>
      <c r="N97" s="499"/>
      <c r="O97" s="499"/>
      <c r="P97" s="499"/>
    </row>
    <row r="98" spans="1:16" ht="12.75" customHeight="1">
      <c r="A98" s="186"/>
      <c r="B98" s="187"/>
      <c r="C98" s="499" t="s">
        <v>2596</v>
      </c>
      <c r="D98" s="499"/>
      <c r="E98" s="499"/>
      <c r="F98" s="499"/>
      <c r="G98" s="499"/>
      <c r="H98" s="499"/>
      <c r="I98" s="499"/>
      <c r="J98" s="499"/>
      <c r="K98" s="499"/>
      <c r="L98" s="499"/>
      <c r="M98" s="499"/>
      <c r="N98" s="499"/>
      <c r="O98" s="499"/>
      <c r="P98" s="499"/>
    </row>
    <row r="99" spans="1:16" ht="12.75" customHeight="1">
      <c r="A99" s="188"/>
      <c r="B99" s="189" t="s">
        <v>164</v>
      </c>
      <c r="C99" s="501" t="s">
        <v>391</v>
      </c>
      <c r="D99" s="501"/>
      <c r="E99" s="501"/>
      <c r="F99" s="501"/>
      <c r="G99" s="501"/>
      <c r="H99" s="190" t="s">
        <v>392</v>
      </c>
      <c r="I99" s="191"/>
      <c r="J99" s="191"/>
      <c r="K99" s="215">
        <v>18.4333943</v>
      </c>
      <c r="L99" s="193"/>
      <c r="M99" s="191"/>
      <c r="N99" s="193"/>
      <c r="O99" s="191"/>
      <c r="P99" s="194">
        <v>15990.23</v>
      </c>
    </row>
    <row r="100" spans="1:16" ht="12.75" customHeight="1">
      <c r="A100" s="195"/>
      <c r="B100" s="189" t="s">
        <v>1537</v>
      </c>
      <c r="C100" s="501" t="s">
        <v>1538</v>
      </c>
      <c r="D100" s="501"/>
      <c r="E100" s="501"/>
      <c r="F100" s="501"/>
      <c r="G100" s="501"/>
      <c r="H100" s="190" t="s">
        <v>392</v>
      </c>
      <c r="I100" s="196">
        <v>0.8</v>
      </c>
      <c r="J100" s="215">
        <v>0.28472960000000003</v>
      </c>
      <c r="K100" s="215">
        <v>5.9223756999999999</v>
      </c>
      <c r="L100" s="198"/>
      <c r="M100" s="199"/>
      <c r="N100" s="200">
        <v>855.21</v>
      </c>
      <c r="O100" s="191"/>
      <c r="P100" s="194">
        <v>5064.87</v>
      </c>
    </row>
    <row r="101" spans="1:16" ht="12.75" customHeight="1">
      <c r="A101" s="195"/>
      <c r="B101" s="189" t="s">
        <v>2598</v>
      </c>
      <c r="C101" s="501" t="s">
        <v>2599</v>
      </c>
      <c r="D101" s="501"/>
      <c r="E101" s="501"/>
      <c r="F101" s="501"/>
      <c r="G101" s="501"/>
      <c r="H101" s="190" t="s">
        <v>392</v>
      </c>
      <c r="I101" s="201">
        <v>0.67</v>
      </c>
      <c r="J101" s="215">
        <v>0.28472960000000003</v>
      </c>
      <c r="K101" s="215">
        <v>4.9599896000000001</v>
      </c>
      <c r="L101" s="198"/>
      <c r="M101" s="199"/>
      <c r="N101" s="200">
        <v>779.63</v>
      </c>
      <c r="O101" s="191"/>
      <c r="P101" s="194">
        <v>3866.96</v>
      </c>
    </row>
    <row r="102" spans="1:16" ht="12.75" customHeight="1">
      <c r="A102" s="195"/>
      <c r="B102" s="189" t="s">
        <v>1539</v>
      </c>
      <c r="C102" s="501" t="s">
        <v>1540</v>
      </c>
      <c r="D102" s="501"/>
      <c r="E102" s="501"/>
      <c r="F102" s="501"/>
      <c r="G102" s="501"/>
      <c r="H102" s="190" t="s">
        <v>392</v>
      </c>
      <c r="I102" s="201">
        <v>1.02</v>
      </c>
      <c r="J102" s="215">
        <v>0.28472960000000003</v>
      </c>
      <c r="K102" s="197">
        <v>7.5510289999999998</v>
      </c>
      <c r="L102" s="198"/>
      <c r="M102" s="199"/>
      <c r="N102" s="200">
        <v>934.76</v>
      </c>
      <c r="O102" s="191"/>
      <c r="P102" s="194">
        <v>7058.4</v>
      </c>
    </row>
    <row r="103" spans="1:16" ht="12.75" customHeight="1">
      <c r="A103" s="210"/>
      <c r="B103" s="187"/>
      <c r="C103" s="500" t="s">
        <v>429</v>
      </c>
      <c r="D103" s="500"/>
      <c r="E103" s="500"/>
      <c r="F103" s="500"/>
      <c r="G103" s="500"/>
      <c r="H103" s="180"/>
      <c r="I103" s="181"/>
      <c r="J103" s="181"/>
      <c r="K103" s="181"/>
      <c r="L103" s="183"/>
      <c r="M103" s="181"/>
      <c r="N103" s="211"/>
      <c r="O103" s="181"/>
      <c r="P103" s="212">
        <v>15990.23</v>
      </c>
    </row>
    <row r="104" spans="1:16" ht="12.75" customHeight="1">
      <c r="A104" s="203"/>
      <c r="B104" s="189"/>
      <c r="C104" s="501" t="s">
        <v>433</v>
      </c>
      <c r="D104" s="501"/>
      <c r="E104" s="501"/>
      <c r="F104" s="501"/>
      <c r="G104" s="501"/>
      <c r="H104" s="190"/>
      <c r="I104" s="191"/>
      <c r="J104" s="191"/>
      <c r="K104" s="191"/>
      <c r="L104" s="193"/>
      <c r="M104" s="191"/>
      <c r="N104" s="193"/>
      <c r="O104" s="191"/>
      <c r="P104" s="194">
        <v>15990.23</v>
      </c>
    </row>
    <row r="105" spans="1:16" ht="12.75" customHeight="1">
      <c r="A105" s="203"/>
      <c r="B105" s="189" t="s">
        <v>2600</v>
      </c>
      <c r="C105" s="501" t="s">
        <v>2601</v>
      </c>
      <c r="D105" s="501"/>
      <c r="E105" s="501"/>
      <c r="F105" s="501"/>
      <c r="G105" s="501"/>
      <c r="H105" s="190" t="s">
        <v>432</v>
      </c>
      <c r="I105" s="209">
        <v>74</v>
      </c>
      <c r="J105" s="191"/>
      <c r="K105" s="209">
        <v>74</v>
      </c>
      <c r="L105" s="193"/>
      <c r="M105" s="191"/>
      <c r="N105" s="193"/>
      <c r="O105" s="191"/>
      <c r="P105" s="194">
        <v>11832.77</v>
      </c>
    </row>
    <row r="106" spans="1:16" ht="12.75" customHeight="1">
      <c r="A106" s="203"/>
      <c r="B106" s="189" t="s">
        <v>2602</v>
      </c>
      <c r="C106" s="501" t="s">
        <v>2603</v>
      </c>
      <c r="D106" s="501"/>
      <c r="E106" s="501"/>
      <c r="F106" s="501"/>
      <c r="G106" s="501"/>
      <c r="H106" s="190" t="s">
        <v>432</v>
      </c>
      <c r="I106" s="209">
        <v>36</v>
      </c>
      <c r="J106" s="191"/>
      <c r="K106" s="209">
        <v>36</v>
      </c>
      <c r="L106" s="193"/>
      <c r="M106" s="191"/>
      <c r="N106" s="193"/>
      <c r="O106" s="191"/>
      <c r="P106" s="194">
        <v>5756.48</v>
      </c>
    </row>
    <row r="107" spans="1:16" ht="12.75" customHeight="1">
      <c r="A107" s="213"/>
      <c r="B107" s="214"/>
      <c r="C107" s="500" t="s">
        <v>438</v>
      </c>
      <c r="D107" s="500"/>
      <c r="E107" s="500"/>
      <c r="F107" s="500"/>
      <c r="G107" s="500"/>
      <c r="H107" s="180"/>
      <c r="I107" s="181"/>
      <c r="J107" s="181"/>
      <c r="K107" s="181"/>
      <c r="L107" s="183"/>
      <c r="M107" s="181"/>
      <c r="N107" s="211">
        <v>1291.52</v>
      </c>
      <c r="O107" s="181"/>
      <c r="P107" s="212">
        <v>33579.480000000003</v>
      </c>
    </row>
    <row r="108" spans="1:16" ht="12.75" customHeight="1">
      <c r="A108" s="178" t="s">
        <v>180</v>
      </c>
      <c r="B108" s="179" t="s">
        <v>2624</v>
      </c>
      <c r="C108" s="498" t="s">
        <v>2625</v>
      </c>
      <c r="D108" s="498"/>
      <c r="E108" s="498"/>
      <c r="F108" s="498"/>
      <c r="G108" s="498"/>
      <c r="H108" s="180" t="s">
        <v>142</v>
      </c>
      <c r="I108" s="181">
        <v>52</v>
      </c>
      <c r="J108" s="182">
        <v>1</v>
      </c>
      <c r="K108" s="182">
        <v>52</v>
      </c>
      <c r="L108" s="183"/>
      <c r="M108" s="181"/>
      <c r="N108" s="184"/>
      <c r="O108" s="181"/>
      <c r="P108" s="185"/>
    </row>
    <row r="109" spans="1:16" ht="12.75" customHeight="1">
      <c r="A109" s="186"/>
      <c r="B109" s="187" t="s">
        <v>2590</v>
      </c>
      <c r="C109" s="499" t="s">
        <v>2591</v>
      </c>
      <c r="D109" s="499"/>
      <c r="E109" s="499"/>
      <c r="F109" s="499"/>
      <c r="G109" s="499"/>
      <c r="H109" s="499"/>
      <c r="I109" s="499"/>
      <c r="J109" s="499"/>
      <c r="K109" s="499"/>
      <c r="L109" s="499"/>
      <c r="M109" s="499"/>
      <c r="N109" s="499"/>
      <c r="O109" s="499"/>
      <c r="P109" s="499"/>
    </row>
    <row r="110" spans="1:16" ht="12.75" customHeight="1">
      <c r="A110" s="186"/>
      <c r="B110" s="187" t="s">
        <v>2592</v>
      </c>
      <c r="C110" s="499" t="s">
        <v>2593</v>
      </c>
      <c r="D110" s="499"/>
      <c r="E110" s="499"/>
      <c r="F110" s="499"/>
      <c r="G110" s="499"/>
      <c r="H110" s="499"/>
      <c r="I110" s="499"/>
      <c r="J110" s="499"/>
      <c r="K110" s="499"/>
      <c r="L110" s="499"/>
      <c r="M110" s="499"/>
      <c r="N110" s="499"/>
      <c r="O110" s="499"/>
      <c r="P110" s="499"/>
    </row>
    <row r="111" spans="1:16" ht="12.75" customHeight="1">
      <c r="A111" s="186"/>
      <c r="B111" s="187" t="s">
        <v>2594</v>
      </c>
      <c r="C111" s="499" t="s">
        <v>2595</v>
      </c>
      <c r="D111" s="499"/>
      <c r="E111" s="499"/>
      <c r="F111" s="499"/>
      <c r="G111" s="499"/>
      <c r="H111" s="499"/>
      <c r="I111" s="499"/>
      <c r="J111" s="499"/>
      <c r="K111" s="499"/>
      <c r="L111" s="499"/>
      <c r="M111" s="499"/>
      <c r="N111" s="499"/>
      <c r="O111" s="499"/>
      <c r="P111" s="499"/>
    </row>
    <row r="112" spans="1:16" ht="12.75" customHeight="1">
      <c r="A112" s="186"/>
      <c r="B112" s="187"/>
      <c r="C112" s="499" t="s">
        <v>2596</v>
      </c>
      <c r="D112" s="499"/>
      <c r="E112" s="499"/>
      <c r="F112" s="499"/>
      <c r="G112" s="499"/>
      <c r="H112" s="499"/>
      <c r="I112" s="499"/>
      <c r="J112" s="499"/>
      <c r="K112" s="499"/>
      <c r="L112" s="499"/>
      <c r="M112" s="499"/>
      <c r="N112" s="499"/>
      <c r="O112" s="499"/>
      <c r="P112" s="499"/>
    </row>
    <row r="113" spans="1:16" ht="12.75" customHeight="1">
      <c r="A113" s="188"/>
      <c r="B113" s="189" t="s">
        <v>164</v>
      </c>
      <c r="C113" s="501" t="s">
        <v>391</v>
      </c>
      <c r="D113" s="501"/>
      <c r="E113" s="501"/>
      <c r="F113" s="501"/>
      <c r="G113" s="501"/>
      <c r="H113" s="190" t="s">
        <v>392</v>
      </c>
      <c r="I113" s="191"/>
      <c r="J113" s="191"/>
      <c r="K113" s="215">
        <v>40.864392199999998</v>
      </c>
      <c r="L113" s="193"/>
      <c r="M113" s="191"/>
      <c r="N113" s="193"/>
      <c r="O113" s="191"/>
      <c r="P113" s="194">
        <v>35484.639999999999</v>
      </c>
    </row>
    <row r="114" spans="1:16" ht="12.75" customHeight="1">
      <c r="A114" s="195"/>
      <c r="B114" s="189" t="s">
        <v>1537</v>
      </c>
      <c r="C114" s="501" t="s">
        <v>1538</v>
      </c>
      <c r="D114" s="501"/>
      <c r="E114" s="501"/>
      <c r="F114" s="501"/>
      <c r="G114" s="501"/>
      <c r="H114" s="190" t="s">
        <v>392</v>
      </c>
      <c r="I114" s="196">
        <v>0.9</v>
      </c>
      <c r="J114" s="215">
        <v>0.28472960000000003</v>
      </c>
      <c r="K114" s="215">
        <v>13.3253453</v>
      </c>
      <c r="L114" s="198"/>
      <c r="M114" s="199"/>
      <c r="N114" s="200">
        <v>855.21</v>
      </c>
      <c r="O114" s="191"/>
      <c r="P114" s="194">
        <v>11395.97</v>
      </c>
    </row>
    <row r="115" spans="1:16" ht="12.75" customHeight="1">
      <c r="A115" s="195"/>
      <c r="B115" s="189" t="s">
        <v>2598</v>
      </c>
      <c r="C115" s="501" t="s">
        <v>2599</v>
      </c>
      <c r="D115" s="501"/>
      <c r="E115" s="501"/>
      <c r="F115" s="501"/>
      <c r="G115" s="501"/>
      <c r="H115" s="190" t="s">
        <v>392</v>
      </c>
      <c r="I115" s="201">
        <v>0.72</v>
      </c>
      <c r="J115" s="215">
        <v>0.28472960000000003</v>
      </c>
      <c r="K115" s="215">
        <v>10.6602762</v>
      </c>
      <c r="L115" s="198"/>
      <c r="M115" s="199"/>
      <c r="N115" s="200">
        <v>779.63</v>
      </c>
      <c r="O115" s="191"/>
      <c r="P115" s="194">
        <v>8311.07</v>
      </c>
    </row>
    <row r="116" spans="1:16" ht="13.5" customHeight="1">
      <c r="A116" s="195"/>
      <c r="B116" s="189" t="s">
        <v>1539</v>
      </c>
      <c r="C116" s="501" t="s">
        <v>1540</v>
      </c>
      <c r="D116" s="501"/>
      <c r="E116" s="501"/>
      <c r="F116" s="501"/>
      <c r="G116" s="501"/>
      <c r="H116" s="190" t="s">
        <v>392</v>
      </c>
      <c r="I116" s="201">
        <v>1.1399999999999999</v>
      </c>
      <c r="J116" s="215">
        <v>0.28472960000000003</v>
      </c>
      <c r="K116" s="215">
        <v>16.8787707</v>
      </c>
      <c r="L116" s="198"/>
      <c r="M116" s="199"/>
      <c r="N116" s="200">
        <v>934.76</v>
      </c>
      <c r="O116" s="191"/>
      <c r="P116" s="194">
        <v>15777.6</v>
      </c>
    </row>
    <row r="117" spans="1:16" ht="12.75" customHeight="1">
      <c r="A117" s="210"/>
      <c r="B117" s="187"/>
      <c r="C117" s="500" t="s">
        <v>429</v>
      </c>
      <c r="D117" s="500"/>
      <c r="E117" s="500"/>
      <c r="F117" s="500"/>
      <c r="G117" s="500"/>
      <c r="H117" s="180"/>
      <c r="I117" s="181"/>
      <c r="J117" s="181"/>
      <c r="K117" s="181"/>
      <c r="L117" s="183"/>
      <c r="M117" s="181"/>
      <c r="N117" s="211"/>
      <c r="O117" s="181"/>
      <c r="P117" s="212">
        <v>35484.639999999999</v>
      </c>
    </row>
    <row r="118" spans="1:16" ht="12.75" customHeight="1">
      <c r="A118" s="203"/>
      <c r="B118" s="189"/>
      <c r="C118" s="501" t="s">
        <v>433</v>
      </c>
      <c r="D118" s="501"/>
      <c r="E118" s="501"/>
      <c r="F118" s="501"/>
      <c r="G118" s="501"/>
      <c r="H118" s="190"/>
      <c r="I118" s="191"/>
      <c r="J118" s="191"/>
      <c r="K118" s="191"/>
      <c r="L118" s="193"/>
      <c r="M118" s="191"/>
      <c r="N118" s="193"/>
      <c r="O118" s="191"/>
      <c r="P118" s="194">
        <v>35484.639999999999</v>
      </c>
    </row>
    <row r="119" spans="1:16" ht="18.75" customHeight="1">
      <c r="A119" s="203"/>
      <c r="B119" s="189" t="s">
        <v>2600</v>
      </c>
      <c r="C119" s="501" t="s">
        <v>2601</v>
      </c>
      <c r="D119" s="501"/>
      <c r="E119" s="501"/>
      <c r="F119" s="501"/>
      <c r="G119" s="501"/>
      <c r="H119" s="190" t="s">
        <v>432</v>
      </c>
      <c r="I119" s="209">
        <v>74</v>
      </c>
      <c r="J119" s="191"/>
      <c r="K119" s="209">
        <v>74</v>
      </c>
      <c r="L119" s="193"/>
      <c r="M119" s="191"/>
      <c r="N119" s="193"/>
      <c r="O119" s="191"/>
      <c r="P119" s="194">
        <v>26258.63</v>
      </c>
    </row>
    <row r="120" spans="1:16" ht="12.75" customHeight="1">
      <c r="A120" s="203"/>
      <c r="B120" s="189" t="s">
        <v>2602</v>
      </c>
      <c r="C120" s="501" t="s">
        <v>2603</v>
      </c>
      <c r="D120" s="501"/>
      <c r="E120" s="501"/>
      <c r="F120" s="501"/>
      <c r="G120" s="501"/>
      <c r="H120" s="190" t="s">
        <v>432</v>
      </c>
      <c r="I120" s="209">
        <v>36</v>
      </c>
      <c r="J120" s="191"/>
      <c r="K120" s="209">
        <v>36</v>
      </c>
      <c r="L120" s="193"/>
      <c r="M120" s="191"/>
      <c r="N120" s="193"/>
      <c r="O120" s="191"/>
      <c r="P120" s="194">
        <v>12774.47</v>
      </c>
    </row>
    <row r="121" spans="1:16" ht="12.75" customHeight="1">
      <c r="A121" s="213"/>
      <c r="B121" s="214"/>
      <c r="C121" s="500" t="s">
        <v>438</v>
      </c>
      <c r="D121" s="500"/>
      <c r="E121" s="500"/>
      <c r="F121" s="500"/>
      <c r="G121" s="500"/>
      <c r="H121" s="180"/>
      <c r="I121" s="181"/>
      <c r="J121" s="181"/>
      <c r="K121" s="181"/>
      <c r="L121" s="183"/>
      <c r="M121" s="181"/>
      <c r="N121" s="211">
        <v>1433.03</v>
      </c>
      <c r="O121" s="181"/>
      <c r="P121" s="212">
        <v>74517.740000000005</v>
      </c>
    </row>
    <row r="122" spans="1:16" ht="18.75" customHeight="1">
      <c r="A122" s="223"/>
      <c r="B122" s="224"/>
      <c r="C122" s="224"/>
      <c r="D122" s="224"/>
      <c r="E122" s="224"/>
      <c r="F122" s="225"/>
      <c r="G122" s="225"/>
      <c r="H122" s="225"/>
      <c r="I122" s="225"/>
      <c r="J122" s="226"/>
      <c r="K122" s="225"/>
      <c r="L122" s="226"/>
      <c r="M122" s="227"/>
      <c r="N122" s="226"/>
      <c r="O122" s="228"/>
      <c r="P122" s="229"/>
    </row>
    <row r="123" spans="1:16" ht="12.75" customHeight="1">
      <c r="A123" s="210"/>
      <c r="B123" s="230"/>
      <c r="C123" s="496" t="s">
        <v>2626</v>
      </c>
      <c r="D123" s="496"/>
      <c r="E123" s="496"/>
      <c r="F123" s="496"/>
      <c r="G123" s="496"/>
      <c r="H123" s="496"/>
      <c r="I123" s="496"/>
      <c r="J123" s="496"/>
      <c r="K123" s="496"/>
      <c r="L123" s="496"/>
      <c r="M123" s="496"/>
      <c r="N123" s="496"/>
      <c r="O123" s="496"/>
      <c r="P123" s="232"/>
    </row>
    <row r="124" spans="1:16" ht="12.75" customHeight="1">
      <c r="A124" s="210"/>
      <c r="B124" s="187"/>
      <c r="C124" s="495" t="s">
        <v>675</v>
      </c>
      <c r="D124" s="495"/>
      <c r="E124" s="495"/>
      <c r="F124" s="495"/>
      <c r="G124" s="495"/>
      <c r="H124" s="495"/>
      <c r="I124" s="495"/>
      <c r="J124" s="495"/>
      <c r="K124" s="495"/>
      <c r="L124" s="495"/>
      <c r="M124" s="495"/>
      <c r="N124" s="495"/>
      <c r="O124" s="495"/>
      <c r="P124" s="234">
        <v>51474.87</v>
      </c>
    </row>
    <row r="125" spans="1:16" ht="12.75" customHeight="1">
      <c r="A125" s="210"/>
      <c r="B125" s="187"/>
      <c r="C125" s="495" t="s">
        <v>676</v>
      </c>
      <c r="D125" s="495"/>
      <c r="E125" s="495"/>
      <c r="F125" s="495"/>
      <c r="G125" s="495"/>
      <c r="H125" s="495"/>
      <c r="I125" s="495"/>
      <c r="J125" s="495"/>
      <c r="K125" s="495"/>
      <c r="L125" s="495"/>
      <c r="M125" s="495"/>
      <c r="N125" s="495"/>
      <c r="O125" s="495"/>
      <c r="P125" s="235"/>
    </row>
    <row r="126" spans="1:16" ht="12.75" customHeight="1">
      <c r="A126" s="210"/>
      <c r="B126" s="187"/>
      <c r="C126" s="495" t="s">
        <v>677</v>
      </c>
      <c r="D126" s="495"/>
      <c r="E126" s="495"/>
      <c r="F126" s="495"/>
      <c r="G126" s="495"/>
      <c r="H126" s="495"/>
      <c r="I126" s="495"/>
      <c r="J126" s="495"/>
      <c r="K126" s="495"/>
      <c r="L126" s="495"/>
      <c r="M126" s="495"/>
      <c r="N126" s="495"/>
      <c r="O126" s="495"/>
      <c r="P126" s="234">
        <v>51474.87</v>
      </c>
    </row>
    <row r="127" spans="1:16" ht="12.75" customHeight="1">
      <c r="A127" s="210"/>
      <c r="B127" s="187"/>
      <c r="C127" s="495" t="s">
        <v>2608</v>
      </c>
      <c r="D127" s="495"/>
      <c r="E127" s="495"/>
      <c r="F127" s="495"/>
      <c r="G127" s="495"/>
      <c r="H127" s="495"/>
      <c r="I127" s="495"/>
      <c r="J127" s="495"/>
      <c r="K127" s="495"/>
      <c r="L127" s="495"/>
      <c r="M127" s="495"/>
      <c r="N127" s="495"/>
      <c r="O127" s="495"/>
      <c r="P127" s="234">
        <v>108097.22</v>
      </c>
    </row>
    <row r="128" spans="1:16" ht="12.75" customHeight="1">
      <c r="A128" s="210"/>
      <c r="B128" s="187"/>
      <c r="C128" s="495" t="s">
        <v>2609</v>
      </c>
      <c r="D128" s="495"/>
      <c r="E128" s="495"/>
      <c r="F128" s="495"/>
      <c r="G128" s="495"/>
      <c r="H128" s="495"/>
      <c r="I128" s="495"/>
      <c r="J128" s="495"/>
      <c r="K128" s="495"/>
      <c r="L128" s="495"/>
      <c r="M128" s="495"/>
      <c r="N128" s="495"/>
      <c r="O128" s="495"/>
      <c r="P128" s="234">
        <v>108097.22</v>
      </c>
    </row>
    <row r="129" spans="1:16" ht="12.75" customHeight="1">
      <c r="A129" s="210"/>
      <c r="B129" s="187"/>
      <c r="C129" s="495" t="s">
        <v>2610</v>
      </c>
      <c r="D129" s="495"/>
      <c r="E129" s="495"/>
      <c r="F129" s="495"/>
      <c r="G129" s="495"/>
      <c r="H129" s="495"/>
      <c r="I129" s="495"/>
      <c r="J129" s="495"/>
      <c r="K129" s="495"/>
      <c r="L129" s="495"/>
      <c r="M129" s="495"/>
      <c r="N129" s="495"/>
      <c r="O129" s="495"/>
      <c r="P129" s="235"/>
    </row>
    <row r="130" spans="1:16" ht="12.75" customHeight="1">
      <c r="A130" s="210"/>
      <c r="B130" s="187"/>
      <c r="C130" s="495" t="s">
        <v>2611</v>
      </c>
      <c r="D130" s="495"/>
      <c r="E130" s="495"/>
      <c r="F130" s="495"/>
      <c r="G130" s="495"/>
      <c r="H130" s="495"/>
      <c r="I130" s="495"/>
      <c r="J130" s="495"/>
      <c r="K130" s="495"/>
      <c r="L130" s="495"/>
      <c r="M130" s="495"/>
      <c r="N130" s="495"/>
      <c r="O130" s="495"/>
      <c r="P130" s="234">
        <v>51474.87</v>
      </c>
    </row>
    <row r="131" spans="1:16" ht="12.75" customHeight="1">
      <c r="A131" s="210"/>
      <c r="B131" s="187"/>
      <c r="C131" s="495" t="s">
        <v>2612</v>
      </c>
      <c r="D131" s="495"/>
      <c r="E131" s="495"/>
      <c r="F131" s="495"/>
      <c r="G131" s="495"/>
      <c r="H131" s="495"/>
      <c r="I131" s="495"/>
      <c r="J131" s="495"/>
      <c r="K131" s="495"/>
      <c r="L131" s="495"/>
      <c r="M131" s="495"/>
      <c r="N131" s="495"/>
      <c r="O131" s="495"/>
      <c r="P131" s="234">
        <v>38091.4</v>
      </c>
    </row>
    <row r="132" spans="1:16" ht="12.75" customHeight="1">
      <c r="A132" s="210"/>
      <c r="B132" s="187"/>
      <c r="C132" s="495" t="s">
        <v>2613</v>
      </c>
      <c r="D132" s="495"/>
      <c r="E132" s="495"/>
      <c r="F132" s="495"/>
      <c r="G132" s="495"/>
      <c r="H132" s="495"/>
      <c r="I132" s="495"/>
      <c r="J132" s="495"/>
      <c r="K132" s="495"/>
      <c r="L132" s="495"/>
      <c r="M132" s="495"/>
      <c r="N132" s="495"/>
      <c r="O132" s="495"/>
      <c r="P132" s="234">
        <v>18530.95</v>
      </c>
    </row>
    <row r="133" spans="1:16" ht="12.75" customHeight="1">
      <c r="A133" s="210"/>
      <c r="B133" s="187"/>
      <c r="C133" s="495" t="s">
        <v>688</v>
      </c>
      <c r="D133" s="495"/>
      <c r="E133" s="495"/>
      <c r="F133" s="495"/>
      <c r="G133" s="495"/>
      <c r="H133" s="495"/>
      <c r="I133" s="495"/>
      <c r="J133" s="495"/>
      <c r="K133" s="495"/>
      <c r="L133" s="495"/>
      <c r="M133" s="495"/>
      <c r="N133" s="495"/>
      <c r="O133" s="495"/>
      <c r="P133" s="234">
        <v>51474.87</v>
      </c>
    </row>
    <row r="134" spans="1:16" ht="12.75" customHeight="1">
      <c r="A134" s="210"/>
      <c r="B134" s="187"/>
      <c r="C134" s="495" t="s">
        <v>689</v>
      </c>
      <c r="D134" s="495"/>
      <c r="E134" s="495"/>
      <c r="F134" s="495"/>
      <c r="G134" s="495"/>
      <c r="H134" s="495"/>
      <c r="I134" s="495"/>
      <c r="J134" s="495"/>
      <c r="K134" s="495"/>
      <c r="L134" s="495"/>
      <c r="M134" s="495"/>
      <c r="N134" s="495"/>
      <c r="O134" s="495"/>
      <c r="P134" s="234">
        <v>38091.4</v>
      </c>
    </row>
    <row r="135" spans="1:16" ht="12.75" customHeight="1">
      <c r="A135" s="210"/>
      <c r="B135" s="187"/>
      <c r="C135" s="495" t="s">
        <v>690</v>
      </c>
      <c r="D135" s="495"/>
      <c r="E135" s="495"/>
      <c r="F135" s="495"/>
      <c r="G135" s="495"/>
      <c r="H135" s="495"/>
      <c r="I135" s="495"/>
      <c r="J135" s="495"/>
      <c r="K135" s="495"/>
      <c r="L135" s="495"/>
      <c r="M135" s="495"/>
      <c r="N135" s="495"/>
      <c r="O135" s="495"/>
      <c r="P135" s="234">
        <v>18530.95</v>
      </c>
    </row>
    <row r="136" spans="1:16" ht="12.75" customHeight="1">
      <c r="A136" s="210"/>
      <c r="B136" s="230"/>
      <c r="C136" s="496" t="s">
        <v>2627</v>
      </c>
      <c r="D136" s="496"/>
      <c r="E136" s="496"/>
      <c r="F136" s="496"/>
      <c r="G136" s="496"/>
      <c r="H136" s="496"/>
      <c r="I136" s="496"/>
      <c r="J136" s="496"/>
      <c r="K136" s="496"/>
      <c r="L136" s="496"/>
      <c r="M136" s="496"/>
      <c r="N136" s="496"/>
      <c r="O136" s="496"/>
      <c r="P136" s="236">
        <v>108097.22</v>
      </c>
    </row>
    <row r="137" spans="1:16" ht="12.75" customHeight="1">
      <c r="A137" s="210"/>
      <c r="B137" s="187"/>
      <c r="C137" s="495" t="s">
        <v>692</v>
      </c>
      <c r="D137" s="495"/>
      <c r="E137" s="495"/>
      <c r="F137" s="495"/>
      <c r="G137" s="495"/>
      <c r="H137" s="495"/>
      <c r="I137" s="495"/>
      <c r="J137" s="495"/>
      <c r="K137" s="495"/>
      <c r="L137" s="495"/>
      <c r="M137" s="495"/>
      <c r="N137" s="495"/>
      <c r="O137" s="495"/>
      <c r="P137" s="235"/>
    </row>
    <row r="138" spans="1:16" ht="12.75" customHeight="1">
      <c r="A138" s="210"/>
      <c r="B138" s="187"/>
      <c r="C138" s="495" t="s">
        <v>694</v>
      </c>
      <c r="D138" s="495"/>
      <c r="E138" s="495"/>
      <c r="F138" s="495"/>
      <c r="G138" s="495"/>
      <c r="H138" s="495"/>
      <c r="I138" s="495"/>
      <c r="J138" s="495"/>
      <c r="K138" s="237" t="s">
        <v>2628</v>
      </c>
      <c r="L138" s="231"/>
      <c r="M138" s="231"/>
      <c r="N138" s="143"/>
      <c r="O138" s="238"/>
      <c r="P138" s="235"/>
    </row>
    <row r="139" spans="1:16" ht="13.5" customHeight="1">
      <c r="A139" s="210"/>
      <c r="B139" s="187"/>
      <c r="C139" s="495" t="s">
        <v>2616</v>
      </c>
      <c r="D139" s="495"/>
      <c r="E139" s="495"/>
      <c r="F139" s="495"/>
      <c r="G139" s="495"/>
      <c r="H139" s="495"/>
      <c r="I139" s="495"/>
      <c r="J139" s="495"/>
      <c r="K139" s="495"/>
      <c r="L139" s="495"/>
      <c r="M139" s="495"/>
      <c r="N139" s="495"/>
      <c r="O139" s="495"/>
      <c r="P139" s="234">
        <v>86477.78</v>
      </c>
    </row>
    <row r="140" spans="1:16" ht="12.75" customHeight="1">
      <c r="A140" s="210"/>
      <c r="B140" s="187"/>
      <c r="C140" s="495" t="s">
        <v>2610</v>
      </c>
      <c r="D140" s="495"/>
      <c r="E140" s="495"/>
      <c r="F140" s="495"/>
      <c r="G140" s="495"/>
      <c r="H140" s="495"/>
      <c r="I140" s="495"/>
      <c r="J140" s="495"/>
      <c r="K140" s="495"/>
      <c r="L140" s="495"/>
      <c r="M140" s="495"/>
      <c r="N140" s="495"/>
      <c r="O140" s="495"/>
      <c r="P140" s="235"/>
    </row>
    <row r="141" spans="1:16" ht="12.75" customHeight="1">
      <c r="A141" s="210"/>
      <c r="B141" s="187" t="s">
        <v>2617</v>
      </c>
      <c r="C141" s="495" t="s">
        <v>2618</v>
      </c>
      <c r="D141" s="495"/>
      <c r="E141" s="495"/>
      <c r="F141" s="495"/>
      <c r="G141" s="495"/>
      <c r="H141" s="243" t="s">
        <v>432</v>
      </c>
      <c r="I141" s="233"/>
      <c r="J141" s="233"/>
      <c r="K141" s="237" t="s">
        <v>761</v>
      </c>
      <c r="L141" s="231"/>
      <c r="M141" s="231"/>
      <c r="N141" s="143"/>
      <c r="O141" s="238"/>
      <c r="P141" s="234">
        <v>86477.78</v>
      </c>
    </row>
    <row r="142" spans="1:16" ht="18.75" customHeight="1">
      <c r="A142" s="210"/>
      <c r="B142" s="187"/>
      <c r="C142" s="495" t="s">
        <v>2619</v>
      </c>
      <c r="D142" s="495"/>
      <c r="E142" s="495"/>
      <c r="F142" s="495"/>
      <c r="G142" s="495"/>
      <c r="H142" s="495"/>
      <c r="I142" s="495"/>
      <c r="J142" s="495"/>
      <c r="K142" s="495"/>
      <c r="L142" s="495"/>
      <c r="M142" s="495"/>
      <c r="N142" s="495"/>
      <c r="O142" s="495"/>
      <c r="P142" s="234">
        <v>21619.439999999999</v>
      </c>
    </row>
    <row r="143" spans="1:16" ht="12.75" customHeight="1">
      <c r="A143" s="210"/>
      <c r="B143" s="187"/>
      <c r="C143" s="495" t="s">
        <v>2610</v>
      </c>
      <c r="D143" s="495"/>
      <c r="E143" s="495"/>
      <c r="F143" s="495"/>
      <c r="G143" s="495"/>
      <c r="H143" s="495"/>
      <c r="I143" s="495"/>
      <c r="J143" s="495"/>
      <c r="K143" s="495"/>
      <c r="L143" s="495"/>
      <c r="M143" s="495"/>
      <c r="N143" s="495"/>
      <c r="O143" s="495"/>
      <c r="P143" s="235"/>
    </row>
    <row r="144" spans="1:16" ht="12.75" customHeight="1">
      <c r="A144" s="210"/>
      <c r="B144" s="187" t="s">
        <v>2620</v>
      </c>
      <c r="C144" s="495" t="s">
        <v>2618</v>
      </c>
      <c r="D144" s="495"/>
      <c r="E144" s="495"/>
      <c r="F144" s="495"/>
      <c r="G144" s="495"/>
      <c r="H144" s="243" t="s">
        <v>432</v>
      </c>
      <c r="I144" s="233"/>
      <c r="J144" s="233"/>
      <c r="K144" s="237" t="s">
        <v>487</v>
      </c>
      <c r="L144" s="231"/>
      <c r="M144" s="231"/>
      <c r="N144" s="143"/>
      <c r="O144" s="238"/>
      <c r="P144" s="234">
        <v>21619.439999999999</v>
      </c>
    </row>
    <row r="145" spans="1:16" ht="18.75" customHeight="1">
      <c r="A145" s="497" t="s">
        <v>2629</v>
      </c>
      <c r="B145" s="497"/>
      <c r="C145" s="497"/>
      <c r="D145" s="497"/>
      <c r="E145" s="497"/>
      <c r="F145" s="497"/>
      <c r="G145" s="497"/>
      <c r="H145" s="497"/>
      <c r="I145" s="497"/>
      <c r="J145" s="497"/>
      <c r="K145" s="497"/>
      <c r="L145" s="497"/>
      <c r="M145" s="497"/>
      <c r="N145" s="497"/>
      <c r="O145" s="497"/>
      <c r="P145" s="497"/>
    </row>
    <row r="146" spans="1:16" ht="19.5" customHeight="1">
      <c r="A146" s="178" t="s">
        <v>130</v>
      </c>
      <c r="B146" s="179" t="s">
        <v>2624</v>
      </c>
      <c r="C146" s="498" t="s">
        <v>2625</v>
      </c>
      <c r="D146" s="498"/>
      <c r="E146" s="498"/>
      <c r="F146" s="498"/>
      <c r="G146" s="498"/>
      <c r="H146" s="180" t="s">
        <v>142</v>
      </c>
      <c r="I146" s="181">
        <v>375</v>
      </c>
      <c r="J146" s="182">
        <v>1</v>
      </c>
      <c r="K146" s="182">
        <v>375</v>
      </c>
      <c r="L146" s="183"/>
      <c r="M146" s="181"/>
      <c r="N146" s="184"/>
      <c r="O146" s="181"/>
      <c r="P146" s="185"/>
    </row>
    <row r="147" spans="1:16" ht="19.5" customHeight="1">
      <c r="A147" s="186"/>
      <c r="B147" s="187" t="s">
        <v>2590</v>
      </c>
      <c r="C147" s="499" t="s">
        <v>2591</v>
      </c>
      <c r="D147" s="499"/>
      <c r="E147" s="499"/>
      <c r="F147" s="499"/>
      <c r="G147" s="499"/>
      <c r="H147" s="499"/>
      <c r="I147" s="499"/>
      <c r="J147" s="499"/>
      <c r="K147" s="499"/>
      <c r="L147" s="499"/>
      <c r="M147" s="499"/>
      <c r="N147" s="499"/>
      <c r="O147" s="499"/>
      <c r="P147" s="499"/>
    </row>
    <row r="148" spans="1:16" ht="19.5" customHeight="1">
      <c r="A148" s="186"/>
      <c r="B148" s="187" t="s">
        <v>2592</v>
      </c>
      <c r="C148" s="499" t="s">
        <v>2593</v>
      </c>
      <c r="D148" s="499"/>
      <c r="E148" s="499"/>
      <c r="F148" s="499"/>
      <c r="G148" s="499"/>
      <c r="H148" s="499"/>
      <c r="I148" s="499"/>
      <c r="J148" s="499"/>
      <c r="K148" s="499"/>
      <c r="L148" s="499"/>
      <c r="M148" s="499"/>
      <c r="N148" s="499"/>
      <c r="O148" s="499"/>
      <c r="P148" s="499"/>
    </row>
    <row r="149" spans="1:16" ht="19.5" customHeight="1">
      <c r="A149" s="186"/>
      <c r="B149" s="187" t="s">
        <v>2594</v>
      </c>
      <c r="C149" s="499" t="s">
        <v>2595</v>
      </c>
      <c r="D149" s="499"/>
      <c r="E149" s="499"/>
      <c r="F149" s="499"/>
      <c r="G149" s="499"/>
      <c r="H149" s="499"/>
      <c r="I149" s="499"/>
      <c r="J149" s="499"/>
      <c r="K149" s="499"/>
      <c r="L149" s="499"/>
      <c r="M149" s="499"/>
      <c r="N149" s="499"/>
      <c r="O149" s="499"/>
      <c r="P149" s="499"/>
    </row>
    <row r="150" spans="1:16" ht="12.75" customHeight="1">
      <c r="A150" s="186"/>
      <c r="B150" s="187"/>
      <c r="C150" s="499" t="s">
        <v>2596</v>
      </c>
      <c r="D150" s="499"/>
      <c r="E150" s="499"/>
      <c r="F150" s="499"/>
      <c r="G150" s="499"/>
      <c r="H150" s="499"/>
      <c r="I150" s="499"/>
      <c r="J150" s="499"/>
      <c r="K150" s="499"/>
      <c r="L150" s="499"/>
      <c r="M150" s="499"/>
      <c r="N150" s="499"/>
      <c r="O150" s="499"/>
      <c r="P150" s="499"/>
    </row>
    <row r="151" spans="1:16" ht="12.75" customHeight="1">
      <c r="A151" s="188"/>
      <c r="B151" s="189" t="s">
        <v>164</v>
      </c>
      <c r="C151" s="501" t="s">
        <v>391</v>
      </c>
      <c r="D151" s="501"/>
      <c r="E151" s="501"/>
      <c r="F151" s="501"/>
      <c r="G151" s="501"/>
      <c r="H151" s="190" t="s">
        <v>392</v>
      </c>
      <c r="I151" s="191"/>
      <c r="J151" s="191"/>
      <c r="K151" s="197">
        <v>294.69513599999999</v>
      </c>
      <c r="L151" s="193"/>
      <c r="M151" s="191"/>
      <c r="N151" s="193"/>
      <c r="O151" s="191"/>
      <c r="P151" s="194">
        <v>255898.85</v>
      </c>
    </row>
    <row r="152" spans="1:16" ht="12.75" customHeight="1">
      <c r="A152" s="195"/>
      <c r="B152" s="189" t="s">
        <v>1537</v>
      </c>
      <c r="C152" s="501" t="s">
        <v>1538</v>
      </c>
      <c r="D152" s="501"/>
      <c r="E152" s="501"/>
      <c r="F152" s="501"/>
      <c r="G152" s="501"/>
      <c r="H152" s="190" t="s">
        <v>392</v>
      </c>
      <c r="I152" s="196">
        <v>0.9</v>
      </c>
      <c r="J152" s="215">
        <v>0.28472960000000003</v>
      </c>
      <c r="K152" s="192">
        <v>96.096239999999995</v>
      </c>
      <c r="L152" s="198"/>
      <c r="M152" s="199"/>
      <c r="N152" s="200">
        <v>855.21</v>
      </c>
      <c r="O152" s="191"/>
      <c r="P152" s="194">
        <v>82182.47</v>
      </c>
    </row>
    <row r="153" spans="1:16" ht="18.75" customHeight="1">
      <c r="A153" s="195"/>
      <c r="B153" s="189" t="s">
        <v>2598</v>
      </c>
      <c r="C153" s="501" t="s">
        <v>2599</v>
      </c>
      <c r="D153" s="501"/>
      <c r="E153" s="501"/>
      <c r="F153" s="501"/>
      <c r="G153" s="501"/>
      <c r="H153" s="190" t="s">
        <v>392</v>
      </c>
      <c r="I153" s="201">
        <v>0.72</v>
      </c>
      <c r="J153" s="215">
        <v>0.28472960000000003</v>
      </c>
      <c r="K153" s="197">
        <v>76.876992000000001</v>
      </c>
      <c r="L153" s="198"/>
      <c r="M153" s="199"/>
      <c r="N153" s="200">
        <v>779.63</v>
      </c>
      <c r="O153" s="191"/>
      <c r="P153" s="194">
        <v>59935.61</v>
      </c>
    </row>
    <row r="154" spans="1:16" ht="12.75" customHeight="1">
      <c r="A154" s="195"/>
      <c r="B154" s="189" t="s">
        <v>1539</v>
      </c>
      <c r="C154" s="501" t="s">
        <v>1540</v>
      </c>
      <c r="D154" s="501"/>
      <c r="E154" s="501"/>
      <c r="F154" s="501"/>
      <c r="G154" s="501"/>
      <c r="H154" s="190" t="s">
        <v>392</v>
      </c>
      <c r="I154" s="201">
        <v>1.1399999999999999</v>
      </c>
      <c r="J154" s="215">
        <v>0.28472960000000003</v>
      </c>
      <c r="K154" s="197">
        <v>121.72190399999999</v>
      </c>
      <c r="L154" s="198"/>
      <c r="M154" s="199"/>
      <c r="N154" s="200">
        <v>934.76</v>
      </c>
      <c r="O154" s="191"/>
      <c r="P154" s="194">
        <v>113780.77</v>
      </c>
    </row>
    <row r="155" spans="1:16" ht="12.75" customHeight="1">
      <c r="A155" s="210"/>
      <c r="B155" s="187"/>
      <c r="C155" s="500" t="s">
        <v>429</v>
      </c>
      <c r="D155" s="500"/>
      <c r="E155" s="500"/>
      <c r="F155" s="500"/>
      <c r="G155" s="500"/>
      <c r="H155" s="180"/>
      <c r="I155" s="181"/>
      <c r="J155" s="181"/>
      <c r="K155" s="181"/>
      <c r="L155" s="183"/>
      <c r="M155" s="181"/>
      <c r="N155" s="211"/>
      <c r="O155" s="181"/>
      <c r="P155" s="212">
        <v>255898.85</v>
      </c>
    </row>
    <row r="156" spans="1:16" ht="12.75" customHeight="1">
      <c r="A156" s="203"/>
      <c r="B156" s="189"/>
      <c r="C156" s="501" t="s">
        <v>433</v>
      </c>
      <c r="D156" s="501"/>
      <c r="E156" s="501"/>
      <c r="F156" s="501"/>
      <c r="G156" s="501"/>
      <c r="H156" s="190"/>
      <c r="I156" s="191"/>
      <c r="J156" s="191"/>
      <c r="K156" s="191"/>
      <c r="L156" s="193"/>
      <c r="M156" s="191"/>
      <c r="N156" s="193"/>
      <c r="O156" s="191"/>
      <c r="P156" s="194">
        <v>255898.85</v>
      </c>
    </row>
    <row r="157" spans="1:16" ht="12.75" customHeight="1">
      <c r="A157" s="203"/>
      <c r="B157" s="189" t="s">
        <v>2600</v>
      </c>
      <c r="C157" s="501" t="s">
        <v>2601</v>
      </c>
      <c r="D157" s="501"/>
      <c r="E157" s="501"/>
      <c r="F157" s="501"/>
      <c r="G157" s="501"/>
      <c r="H157" s="190" t="s">
        <v>432</v>
      </c>
      <c r="I157" s="209">
        <v>74</v>
      </c>
      <c r="J157" s="191"/>
      <c r="K157" s="209">
        <v>74</v>
      </c>
      <c r="L157" s="193"/>
      <c r="M157" s="191"/>
      <c r="N157" s="193"/>
      <c r="O157" s="191"/>
      <c r="P157" s="194">
        <v>189365.15</v>
      </c>
    </row>
    <row r="158" spans="1:16" ht="12.75" customHeight="1">
      <c r="A158" s="203"/>
      <c r="B158" s="189" t="s">
        <v>2602</v>
      </c>
      <c r="C158" s="501" t="s">
        <v>2603</v>
      </c>
      <c r="D158" s="501"/>
      <c r="E158" s="501"/>
      <c r="F158" s="501"/>
      <c r="G158" s="501"/>
      <c r="H158" s="190" t="s">
        <v>432</v>
      </c>
      <c r="I158" s="209">
        <v>36</v>
      </c>
      <c r="J158" s="191"/>
      <c r="K158" s="209">
        <v>36</v>
      </c>
      <c r="L158" s="193"/>
      <c r="M158" s="191"/>
      <c r="N158" s="193"/>
      <c r="O158" s="191"/>
      <c r="P158" s="194">
        <v>92123.59</v>
      </c>
    </row>
    <row r="159" spans="1:16" ht="12.75" customHeight="1">
      <c r="A159" s="213"/>
      <c r="B159" s="214"/>
      <c r="C159" s="500" t="s">
        <v>438</v>
      </c>
      <c r="D159" s="500"/>
      <c r="E159" s="500"/>
      <c r="F159" s="500"/>
      <c r="G159" s="500"/>
      <c r="H159" s="180"/>
      <c r="I159" s="181"/>
      <c r="J159" s="181"/>
      <c r="K159" s="181"/>
      <c r="L159" s="183"/>
      <c r="M159" s="181"/>
      <c r="N159" s="211">
        <v>1433.03</v>
      </c>
      <c r="O159" s="181"/>
      <c r="P159" s="212">
        <v>537387.59</v>
      </c>
    </row>
    <row r="160" spans="1:16">
      <c r="A160" s="223"/>
      <c r="B160" s="224"/>
      <c r="C160" s="224"/>
      <c r="D160" s="224"/>
      <c r="E160" s="224"/>
      <c r="F160" s="225"/>
      <c r="G160" s="225"/>
      <c r="H160" s="225"/>
      <c r="I160" s="225"/>
      <c r="J160" s="226"/>
      <c r="K160" s="225"/>
      <c r="L160" s="226"/>
      <c r="M160" s="227"/>
      <c r="N160" s="226"/>
      <c r="O160" s="228"/>
      <c r="P160" s="229"/>
    </row>
    <row r="161" spans="1:16" ht="12.75" customHeight="1">
      <c r="A161" s="210"/>
      <c r="B161" s="230"/>
      <c r="C161" s="496" t="s">
        <v>2630</v>
      </c>
      <c r="D161" s="496"/>
      <c r="E161" s="496"/>
      <c r="F161" s="496"/>
      <c r="G161" s="496"/>
      <c r="H161" s="496"/>
      <c r="I161" s="496"/>
      <c r="J161" s="496"/>
      <c r="K161" s="496"/>
      <c r="L161" s="496"/>
      <c r="M161" s="496"/>
      <c r="N161" s="496"/>
      <c r="O161" s="496"/>
      <c r="P161" s="232"/>
    </row>
    <row r="162" spans="1:16" ht="12.75" customHeight="1">
      <c r="A162" s="210"/>
      <c r="B162" s="187"/>
      <c r="C162" s="495" t="s">
        <v>675</v>
      </c>
      <c r="D162" s="495"/>
      <c r="E162" s="495"/>
      <c r="F162" s="495"/>
      <c r="G162" s="495"/>
      <c r="H162" s="495"/>
      <c r="I162" s="495"/>
      <c r="J162" s="495"/>
      <c r="K162" s="495"/>
      <c r="L162" s="495"/>
      <c r="M162" s="495"/>
      <c r="N162" s="495"/>
      <c r="O162" s="495"/>
      <c r="P162" s="234">
        <v>255898.85</v>
      </c>
    </row>
    <row r="163" spans="1:16" ht="12.75" customHeight="1">
      <c r="A163" s="210"/>
      <c r="B163" s="187"/>
      <c r="C163" s="495" t="s">
        <v>676</v>
      </c>
      <c r="D163" s="495"/>
      <c r="E163" s="495"/>
      <c r="F163" s="495"/>
      <c r="G163" s="495"/>
      <c r="H163" s="495"/>
      <c r="I163" s="495"/>
      <c r="J163" s="495"/>
      <c r="K163" s="495"/>
      <c r="L163" s="495"/>
      <c r="M163" s="495"/>
      <c r="N163" s="495"/>
      <c r="O163" s="495"/>
      <c r="P163" s="235"/>
    </row>
    <row r="164" spans="1:16" ht="12.75" customHeight="1">
      <c r="A164" s="210"/>
      <c r="B164" s="187"/>
      <c r="C164" s="495" t="s">
        <v>677</v>
      </c>
      <c r="D164" s="495"/>
      <c r="E164" s="495"/>
      <c r="F164" s="495"/>
      <c r="G164" s="495"/>
      <c r="H164" s="495"/>
      <c r="I164" s="495"/>
      <c r="J164" s="495"/>
      <c r="K164" s="495"/>
      <c r="L164" s="495"/>
      <c r="M164" s="495"/>
      <c r="N164" s="495"/>
      <c r="O164" s="495"/>
      <c r="P164" s="234">
        <v>255898.85</v>
      </c>
    </row>
    <row r="165" spans="1:16" ht="12.75" customHeight="1">
      <c r="A165" s="210"/>
      <c r="B165" s="187"/>
      <c r="C165" s="495" t="s">
        <v>2608</v>
      </c>
      <c r="D165" s="495"/>
      <c r="E165" s="495"/>
      <c r="F165" s="495"/>
      <c r="G165" s="495"/>
      <c r="H165" s="495"/>
      <c r="I165" s="495"/>
      <c r="J165" s="495"/>
      <c r="K165" s="495"/>
      <c r="L165" s="495"/>
      <c r="M165" s="495"/>
      <c r="N165" s="495"/>
      <c r="O165" s="495"/>
      <c r="P165" s="234">
        <v>537387.59</v>
      </c>
    </row>
    <row r="166" spans="1:16" ht="12.75" customHeight="1">
      <c r="A166" s="210"/>
      <c r="B166" s="187"/>
      <c r="C166" s="495" t="s">
        <v>2609</v>
      </c>
      <c r="D166" s="495"/>
      <c r="E166" s="495"/>
      <c r="F166" s="495"/>
      <c r="G166" s="495"/>
      <c r="H166" s="495"/>
      <c r="I166" s="495"/>
      <c r="J166" s="495"/>
      <c r="K166" s="495"/>
      <c r="L166" s="495"/>
      <c r="M166" s="495"/>
      <c r="N166" s="495"/>
      <c r="O166" s="495"/>
      <c r="P166" s="234">
        <v>537387.59</v>
      </c>
    </row>
    <row r="167" spans="1:16" ht="12.75" customHeight="1">
      <c r="A167" s="210"/>
      <c r="B167" s="187"/>
      <c r="C167" s="495" t="s">
        <v>2610</v>
      </c>
      <c r="D167" s="495"/>
      <c r="E167" s="495"/>
      <c r="F167" s="495"/>
      <c r="G167" s="495"/>
      <c r="H167" s="495"/>
      <c r="I167" s="495"/>
      <c r="J167" s="495"/>
      <c r="K167" s="495"/>
      <c r="L167" s="495"/>
      <c r="M167" s="495"/>
      <c r="N167" s="495"/>
      <c r="O167" s="495"/>
      <c r="P167" s="235"/>
    </row>
    <row r="168" spans="1:16" ht="12.75" customHeight="1">
      <c r="A168" s="210"/>
      <c r="B168" s="187"/>
      <c r="C168" s="495" t="s">
        <v>2611</v>
      </c>
      <c r="D168" s="495"/>
      <c r="E168" s="495"/>
      <c r="F168" s="495"/>
      <c r="G168" s="495"/>
      <c r="H168" s="495"/>
      <c r="I168" s="495"/>
      <c r="J168" s="495"/>
      <c r="K168" s="495"/>
      <c r="L168" s="495"/>
      <c r="M168" s="495"/>
      <c r="N168" s="495"/>
      <c r="O168" s="495"/>
      <c r="P168" s="234">
        <v>255898.85</v>
      </c>
    </row>
    <row r="169" spans="1:16" ht="12.75" customHeight="1">
      <c r="A169" s="210"/>
      <c r="B169" s="187"/>
      <c r="C169" s="495" t="s">
        <v>2612</v>
      </c>
      <c r="D169" s="495"/>
      <c r="E169" s="495"/>
      <c r="F169" s="495"/>
      <c r="G169" s="495"/>
      <c r="H169" s="495"/>
      <c r="I169" s="495"/>
      <c r="J169" s="495"/>
      <c r="K169" s="495"/>
      <c r="L169" s="495"/>
      <c r="M169" s="495"/>
      <c r="N169" s="495"/>
      <c r="O169" s="495"/>
      <c r="P169" s="234">
        <v>189365.15</v>
      </c>
    </row>
    <row r="170" spans="1:16" ht="12.75" customHeight="1">
      <c r="A170" s="210"/>
      <c r="B170" s="187"/>
      <c r="C170" s="495" t="s">
        <v>2613</v>
      </c>
      <c r="D170" s="495"/>
      <c r="E170" s="495"/>
      <c r="F170" s="495"/>
      <c r="G170" s="495"/>
      <c r="H170" s="495"/>
      <c r="I170" s="495"/>
      <c r="J170" s="495"/>
      <c r="K170" s="495"/>
      <c r="L170" s="495"/>
      <c r="M170" s="495"/>
      <c r="N170" s="495"/>
      <c r="O170" s="495"/>
      <c r="P170" s="234">
        <v>92123.59</v>
      </c>
    </row>
    <row r="171" spans="1:16" ht="12.75" customHeight="1">
      <c r="A171" s="210"/>
      <c r="B171" s="187"/>
      <c r="C171" s="495" t="s">
        <v>688</v>
      </c>
      <c r="D171" s="495"/>
      <c r="E171" s="495"/>
      <c r="F171" s="495"/>
      <c r="G171" s="495"/>
      <c r="H171" s="495"/>
      <c r="I171" s="495"/>
      <c r="J171" s="495"/>
      <c r="K171" s="495"/>
      <c r="L171" s="495"/>
      <c r="M171" s="495"/>
      <c r="N171" s="495"/>
      <c r="O171" s="495"/>
      <c r="P171" s="234">
        <v>255898.85</v>
      </c>
    </row>
    <row r="172" spans="1:16" ht="12.75" customHeight="1">
      <c r="A172" s="210"/>
      <c r="B172" s="187"/>
      <c r="C172" s="495" t="s">
        <v>689</v>
      </c>
      <c r="D172" s="495"/>
      <c r="E172" s="495"/>
      <c r="F172" s="495"/>
      <c r="G172" s="495"/>
      <c r="H172" s="495"/>
      <c r="I172" s="495"/>
      <c r="J172" s="495"/>
      <c r="K172" s="495"/>
      <c r="L172" s="495"/>
      <c r="M172" s="495"/>
      <c r="N172" s="495"/>
      <c r="O172" s="495"/>
      <c r="P172" s="234">
        <v>189365.15</v>
      </c>
    </row>
    <row r="173" spans="1:16" ht="12.75" customHeight="1">
      <c r="A173" s="210"/>
      <c r="B173" s="187"/>
      <c r="C173" s="495" t="s">
        <v>690</v>
      </c>
      <c r="D173" s="495"/>
      <c r="E173" s="495"/>
      <c r="F173" s="495"/>
      <c r="G173" s="495"/>
      <c r="H173" s="495"/>
      <c r="I173" s="495"/>
      <c r="J173" s="495"/>
      <c r="K173" s="495"/>
      <c r="L173" s="495"/>
      <c r="M173" s="495"/>
      <c r="N173" s="495"/>
      <c r="O173" s="495"/>
      <c r="P173" s="234">
        <v>92123.59</v>
      </c>
    </row>
    <row r="174" spans="1:16" ht="12.75" customHeight="1">
      <c r="A174" s="210"/>
      <c r="B174" s="230"/>
      <c r="C174" s="496" t="s">
        <v>2631</v>
      </c>
      <c r="D174" s="496"/>
      <c r="E174" s="496"/>
      <c r="F174" s="496"/>
      <c r="G174" s="496"/>
      <c r="H174" s="496"/>
      <c r="I174" s="496"/>
      <c r="J174" s="496"/>
      <c r="K174" s="496"/>
      <c r="L174" s="496"/>
      <c r="M174" s="496"/>
      <c r="N174" s="496"/>
      <c r="O174" s="496"/>
      <c r="P174" s="236">
        <v>537387.59</v>
      </c>
    </row>
    <row r="175" spans="1:16" ht="12.75" customHeight="1">
      <c r="A175" s="210"/>
      <c r="B175" s="187"/>
      <c r="C175" s="495" t="s">
        <v>692</v>
      </c>
      <c r="D175" s="495"/>
      <c r="E175" s="495"/>
      <c r="F175" s="495"/>
      <c r="G175" s="495"/>
      <c r="H175" s="495"/>
      <c r="I175" s="495"/>
      <c r="J175" s="495"/>
      <c r="K175" s="495"/>
      <c r="L175" s="495"/>
      <c r="M175" s="495"/>
      <c r="N175" s="495"/>
      <c r="O175" s="495"/>
      <c r="P175" s="235"/>
    </row>
    <row r="176" spans="1:16" ht="13.5" customHeight="1">
      <c r="A176" s="210"/>
      <c r="B176" s="187"/>
      <c r="C176" s="495" t="s">
        <v>694</v>
      </c>
      <c r="D176" s="495"/>
      <c r="E176" s="495"/>
      <c r="F176" s="495"/>
      <c r="G176" s="495"/>
      <c r="H176" s="495"/>
      <c r="I176" s="495"/>
      <c r="J176" s="495"/>
      <c r="K176" s="237" t="s">
        <v>2632</v>
      </c>
      <c r="L176" s="231"/>
      <c r="M176" s="231"/>
      <c r="N176" s="143"/>
      <c r="O176" s="238"/>
      <c r="P176" s="235"/>
    </row>
    <row r="177" spans="1:16" ht="12.75" customHeight="1">
      <c r="A177" s="210"/>
      <c r="B177" s="187"/>
      <c r="C177" s="495" t="s">
        <v>2616</v>
      </c>
      <c r="D177" s="495"/>
      <c r="E177" s="495"/>
      <c r="F177" s="495"/>
      <c r="G177" s="495"/>
      <c r="H177" s="495"/>
      <c r="I177" s="495"/>
      <c r="J177" s="495"/>
      <c r="K177" s="495"/>
      <c r="L177" s="495"/>
      <c r="M177" s="495"/>
      <c r="N177" s="495"/>
      <c r="O177" s="495"/>
      <c r="P177" s="234">
        <v>429910.07</v>
      </c>
    </row>
    <row r="178" spans="1:16" ht="12.75" customHeight="1">
      <c r="A178" s="210"/>
      <c r="B178" s="187"/>
      <c r="C178" s="495" t="s">
        <v>2610</v>
      </c>
      <c r="D178" s="495"/>
      <c r="E178" s="495"/>
      <c r="F178" s="495"/>
      <c r="G178" s="495"/>
      <c r="H178" s="495"/>
      <c r="I178" s="495"/>
      <c r="J178" s="495"/>
      <c r="K178" s="495"/>
      <c r="L178" s="495"/>
      <c r="M178" s="495"/>
      <c r="N178" s="495"/>
      <c r="O178" s="495"/>
      <c r="P178" s="235"/>
    </row>
    <row r="179" spans="1:16" ht="19.5" customHeight="1">
      <c r="A179" s="210"/>
      <c r="B179" s="187" t="s">
        <v>2617</v>
      </c>
      <c r="C179" s="495" t="s">
        <v>2618</v>
      </c>
      <c r="D179" s="495"/>
      <c r="E179" s="495"/>
      <c r="F179" s="495"/>
      <c r="G179" s="495"/>
      <c r="H179" s="243" t="s">
        <v>432</v>
      </c>
      <c r="I179" s="233"/>
      <c r="J179" s="233"/>
      <c r="K179" s="237" t="s">
        <v>761</v>
      </c>
      <c r="L179" s="231"/>
      <c r="M179" s="231"/>
      <c r="N179" s="143"/>
      <c r="O179" s="238"/>
      <c r="P179" s="234">
        <v>429910.07</v>
      </c>
    </row>
    <row r="180" spans="1:16" ht="12.75" customHeight="1">
      <c r="A180" s="210"/>
      <c r="B180" s="187"/>
      <c r="C180" s="495" t="s">
        <v>2619</v>
      </c>
      <c r="D180" s="495"/>
      <c r="E180" s="495"/>
      <c r="F180" s="495"/>
      <c r="G180" s="495"/>
      <c r="H180" s="495"/>
      <c r="I180" s="495"/>
      <c r="J180" s="495"/>
      <c r="K180" s="495"/>
      <c r="L180" s="495"/>
      <c r="M180" s="495"/>
      <c r="N180" s="495"/>
      <c r="O180" s="495"/>
      <c r="P180" s="234">
        <v>107477.52</v>
      </c>
    </row>
    <row r="181" spans="1:16" ht="12.75" customHeight="1">
      <c r="A181" s="210"/>
      <c r="B181" s="187"/>
      <c r="C181" s="495" t="s">
        <v>2610</v>
      </c>
      <c r="D181" s="495"/>
      <c r="E181" s="495"/>
      <c r="F181" s="495"/>
      <c r="G181" s="495"/>
      <c r="H181" s="495"/>
      <c r="I181" s="495"/>
      <c r="J181" s="495"/>
      <c r="K181" s="495"/>
      <c r="L181" s="495"/>
      <c r="M181" s="495"/>
      <c r="N181" s="495"/>
      <c r="O181" s="495"/>
      <c r="P181" s="235"/>
    </row>
    <row r="182" spans="1:16" ht="19.5" customHeight="1">
      <c r="A182" s="210"/>
      <c r="B182" s="187" t="s">
        <v>2620</v>
      </c>
      <c r="C182" s="495" t="s">
        <v>2618</v>
      </c>
      <c r="D182" s="495"/>
      <c r="E182" s="495"/>
      <c r="F182" s="495"/>
      <c r="G182" s="495"/>
      <c r="H182" s="243" t="s">
        <v>432</v>
      </c>
      <c r="I182" s="233"/>
      <c r="J182" s="233"/>
      <c r="K182" s="237" t="s">
        <v>487</v>
      </c>
      <c r="L182" s="231"/>
      <c r="M182" s="231"/>
      <c r="N182" s="143"/>
      <c r="O182" s="238"/>
      <c r="P182" s="234">
        <v>107477.52</v>
      </c>
    </row>
    <row r="183" spans="1:16" ht="12.75" customHeight="1">
      <c r="A183" s="497" t="s">
        <v>2633</v>
      </c>
      <c r="B183" s="497"/>
      <c r="C183" s="497"/>
      <c r="D183" s="497"/>
      <c r="E183" s="497"/>
      <c r="F183" s="497"/>
      <c r="G183" s="497"/>
      <c r="H183" s="497"/>
      <c r="I183" s="497"/>
      <c r="J183" s="497"/>
      <c r="K183" s="497"/>
      <c r="L183" s="497"/>
      <c r="M183" s="497"/>
      <c r="N183" s="497"/>
      <c r="O183" s="497"/>
      <c r="P183" s="497"/>
    </row>
    <row r="184" spans="1:16" ht="27.75" customHeight="1">
      <c r="A184" s="178" t="s">
        <v>182</v>
      </c>
      <c r="B184" s="179" t="s">
        <v>2634</v>
      </c>
      <c r="C184" s="498" t="s">
        <v>2635</v>
      </c>
      <c r="D184" s="498"/>
      <c r="E184" s="498"/>
      <c r="F184" s="498"/>
      <c r="G184" s="498"/>
      <c r="H184" s="180" t="s">
        <v>142</v>
      </c>
      <c r="I184" s="181">
        <v>12</v>
      </c>
      <c r="J184" s="182">
        <v>1</v>
      </c>
      <c r="K184" s="182">
        <v>12</v>
      </c>
      <c r="L184" s="183"/>
      <c r="M184" s="181"/>
      <c r="N184" s="184"/>
      <c r="O184" s="181"/>
      <c r="P184" s="185"/>
    </row>
    <row r="185" spans="1:16" ht="19.5" customHeight="1">
      <c r="A185" s="186"/>
      <c r="B185" s="187" t="s">
        <v>2590</v>
      </c>
      <c r="C185" s="499" t="s">
        <v>2591</v>
      </c>
      <c r="D185" s="499"/>
      <c r="E185" s="499"/>
      <c r="F185" s="499"/>
      <c r="G185" s="499"/>
      <c r="H185" s="499"/>
      <c r="I185" s="499"/>
      <c r="J185" s="499"/>
      <c r="K185" s="499"/>
      <c r="L185" s="499"/>
      <c r="M185" s="499"/>
      <c r="N185" s="499"/>
      <c r="O185" s="499"/>
      <c r="P185" s="499"/>
    </row>
    <row r="186" spans="1:16" ht="19.5" customHeight="1">
      <c r="A186" s="186"/>
      <c r="B186" s="187" t="s">
        <v>2592</v>
      </c>
      <c r="C186" s="499" t="s">
        <v>2593</v>
      </c>
      <c r="D186" s="499"/>
      <c r="E186" s="499"/>
      <c r="F186" s="499"/>
      <c r="G186" s="499"/>
      <c r="H186" s="499"/>
      <c r="I186" s="499"/>
      <c r="J186" s="499"/>
      <c r="K186" s="499"/>
      <c r="L186" s="499"/>
      <c r="M186" s="499"/>
      <c r="N186" s="499"/>
      <c r="O186" s="499"/>
      <c r="P186" s="499"/>
    </row>
    <row r="187" spans="1:16" ht="19.5" customHeight="1">
      <c r="A187" s="186"/>
      <c r="B187" s="187" t="s">
        <v>2594</v>
      </c>
      <c r="C187" s="499" t="s">
        <v>2595</v>
      </c>
      <c r="D187" s="499"/>
      <c r="E187" s="499"/>
      <c r="F187" s="499"/>
      <c r="G187" s="499"/>
      <c r="H187" s="499"/>
      <c r="I187" s="499"/>
      <c r="J187" s="499"/>
      <c r="K187" s="499"/>
      <c r="L187" s="499"/>
      <c r="M187" s="499"/>
      <c r="N187" s="499"/>
      <c r="O187" s="499"/>
      <c r="P187" s="499"/>
    </row>
    <row r="188" spans="1:16" ht="12.75" customHeight="1">
      <c r="A188" s="186"/>
      <c r="B188" s="187"/>
      <c r="C188" s="499" t="s">
        <v>2596</v>
      </c>
      <c r="D188" s="499"/>
      <c r="E188" s="499"/>
      <c r="F188" s="499"/>
      <c r="G188" s="499"/>
      <c r="H188" s="499"/>
      <c r="I188" s="499"/>
      <c r="J188" s="499"/>
      <c r="K188" s="499"/>
      <c r="L188" s="499"/>
      <c r="M188" s="499"/>
      <c r="N188" s="499"/>
      <c r="O188" s="499"/>
      <c r="P188" s="499"/>
    </row>
    <row r="189" spans="1:16" ht="12.75" customHeight="1">
      <c r="A189" s="188"/>
      <c r="B189" s="189" t="s">
        <v>164</v>
      </c>
      <c r="C189" s="501" t="s">
        <v>391</v>
      </c>
      <c r="D189" s="501"/>
      <c r="E189" s="501"/>
      <c r="F189" s="501"/>
      <c r="G189" s="501"/>
      <c r="H189" s="190" t="s">
        <v>392</v>
      </c>
      <c r="I189" s="191"/>
      <c r="J189" s="191"/>
      <c r="K189" s="215">
        <v>4.4417818000000002</v>
      </c>
      <c r="L189" s="193"/>
      <c r="M189" s="191"/>
      <c r="N189" s="193"/>
      <c r="O189" s="191"/>
      <c r="P189" s="194">
        <v>2314.5300000000002</v>
      </c>
    </row>
    <row r="190" spans="1:16" ht="12.75" customHeight="1">
      <c r="A190" s="195"/>
      <c r="B190" s="189" t="s">
        <v>1422</v>
      </c>
      <c r="C190" s="501" t="s">
        <v>1423</v>
      </c>
      <c r="D190" s="501"/>
      <c r="E190" s="501"/>
      <c r="F190" s="501"/>
      <c r="G190" s="501"/>
      <c r="H190" s="190" t="s">
        <v>392</v>
      </c>
      <c r="I190" s="201">
        <v>0.65</v>
      </c>
      <c r="J190" s="215">
        <v>0.28472960000000003</v>
      </c>
      <c r="K190" s="215">
        <v>2.2208909000000001</v>
      </c>
      <c r="L190" s="198"/>
      <c r="M190" s="199"/>
      <c r="N190" s="200">
        <v>533.01</v>
      </c>
      <c r="O190" s="191"/>
      <c r="P190" s="194">
        <v>1183.76</v>
      </c>
    </row>
    <row r="191" spans="1:16" ht="12.75" customHeight="1">
      <c r="A191" s="195"/>
      <c r="B191" s="189" t="s">
        <v>2636</v>
      </c>
      <c r="C191" s="501" t="s">
        <v>2637</v>
      </c>
      <c r="D191" s="501"/>
      <c r="E191" s="501"/>
      <c r="F191" s="501"/>
      <c r="G191" s="501"/>
      <c r="H191" s="190" t="s">
        <v>392</v>
      </c>
      <c r="I191" s="201">
        <v>0.65</v>
      </c>
      <c r="J191" s="215">
        <v>0.28472960000000003</v>
      </c>
      <c r="K191" s="215">
        <v>2.2208909000000001</v>
      </c>
      <c r="L191" s="198"/>
      <c r="M191" s="199"/>
      <c r="N191" s="200">
        <v>509.15</v>
      </c>
      <c r="O191" s="191"/>
      <c r="P191" s="194">
        <v>1130.77</v>
      </c>
    </row>
    <row r="192" spans="1:16" ht="12.75" customHeight="1">
      <c r="A192" s="210"/>
      <c r="B192" s="187"/>
      <c r="C192" s="500" t="s">
        <v>429</v>
      </c>
      <c r="D192" s="500"/>
      <c r="E192" s="500"/>
      <c r="F192" s="500"/>
      <c r="G192" s="500"/>
      <c r="H192" s="180"/>
      <c r="I192" s="181"/>
      <c r="J192" s="181"/>
      <c r="K192" s="181"/>
      <c r="L192" s="183"/>
      <c r="M192" s="181"/>
      <c r="N192" s="211"/>
      <c r="O192" s="181"/>
      <c r="P192" s="212">
        <v>2314.5300000000002</v>
      </c>
    </row>
    <row r="193" spans="1:16" ht="12.75" customHeight="1">
      <c r="A193" s="203"/>
      <c r="B193" s="189"/>
      <c r="C193" s="501" t="s">
        <v>433</v>
      </c>
      <c r="D193" s="501"/>
      <c r="E193" s="501"/>
      <c r="F193" s="501"/>
      <c r="G193" s="501"/>
      <c r="H193" s="190"/>
      <c r="I193" s="191"/>
      <c r="J193" s="191"/>
      <c r="K193" s="191"/>
      <c r="L193" s="193"/>
      <c r="M193" s="191"/>
      <c r="N193" s="193"/>
      <c r="O193" s="191"/>
      <c r="P193" s="194">
        <v>2314.5300000000002</v>
      </c>
    </row>
    <row r="194" spans="1:16" ht="12.75" customHeight="1">
      <c r="A194" s="203"/>
      <c r="B194" s="189" t="s">
        <v>2600</v>
      </c>
      <c r="C194" s="501" t="s">
        <v>2601</v>
      </c>
      <c r="D194" s="501"/>
      <c r="E194" s="501"/>
      <c r="F194" s="501"/>
      <c r="G194" s="501"/>
      <c r="H194" s="190" t="s">
        <v>432</v>
      </c>
      <c r="I194" s="209">
        <v>74</v>
      </c>
      <c r="J194" s="191"/>
      <c r="K194" s="209">
        <v>74</v>
      </c>
      <c r="L194" s="193"/>
      <c r="M194" s="191"/>
      <c r="N194" s="193"/>
      <c r="O194" s="191"/>
      <c r="P194" s="194">
        <v>1712.75</v>
      </c>
    </row>
    <row r="195" spans="1:16" ht="12.75" customHeight="1">
      <c r="A195" s="203"/>
      <c r="B195" s="189" t="s">
        <v>2602</v>
      </c>
      <c r="C195" s="501" t="s">
        <v>2603</v>
      </c>
      <c r="D195" s="501"/>
      <c r="E195" s="501"/>
      <c r="F195" s="501"/>
      <c r="G195" s="501"/>
      <c r="H195" s="190" t="s">
        <v>432</v>
      </c>
      <c r="I195" s="209">
        <v>36</v>
      </c>
      <c r="J195" s="191"/>
      <c r="K195" s="209">
        <v>36</v>
      </c>
      <c r="L195" s="193"/>
      <c r="M195" s="191"/>
      <c r="N195" s="193"/>
      <c r="O195" s="191"/>
      <c r="P195" s="216">
        <v>833.23</v>
      </c>
    </row>
    <row r="196" spans="1:16" ht="12.75" customHeight="1">
      <c r="A196" s="213"/>
      <c r="B196" s="214"/>
      <c r="C196" s="500" t="s">
        <v>438</v>
      </c>
      <c r="D196" s="500"/>
      <c r="E196" s="500"/>
      <c r="F196" s="500"/>
      <c r="G196" s="500"/>
      <c r="H196" s="180"/>
      <c r="I196" s="181"/>
      <c r="J196" s="181"/>
      <c r="K196" s="181"/>
      <c r="L196" s="183"/>
      <c r="M196" s="181"/>
      <c r="N196" s="218">
        <v>405.04</v>
      </c>
      <c r="O196" s="181"/>
      <c r="P196" s="212">
        <v>4860.51</v>
      </c>
    </row>
    <row r="197" spans="1:16" ht="27.75" customHeight="1">
      <c r="A197" s="178" t="s">
        <v>184</v>
      </c>
      <c r="B197" s="179" t="s">
        <v>2638</v>
      </c>
      <c r="C197" s="498" t="s">
        <v>2639</v>
      </c>
      <c r="D197" s="498"/>
      <c r="E197" s="498"/>
      <c r="F197" s="498"/>
      <c r="G197" s="498"/>
      <c r="H197" s="180" t="s">
        <v>142</v>
      </c>
      <c r="I197" s="181">
        <v>22</v>
      </c>
      <c r="J197" s="182">
        <v>1</v>
      </c>
      <c r="K197" s="182">
        <v>22</v>
      </c>
      <c r="L197" s="183"/>
      <c r="M197" s="181"/>
      <c r="N197" s="184"/>
      <c r="O197" s="181"/>
      <c r="P197" s="185"/>
    </row>
    <row r="198" spans="1:16" ht="19.5" customHeight="1">
      <c r="A198" s="186"/>
      <c r="B198" s="187" t="s">
        <v>2590</v>
      </c>
      <c r="C198" s="499" t="s">
        <v>2591</v>
      </c>
      <c r="D198" s="499"/>
      <c r="E198" s="499"/>
      <c r="F198" s="499"/>
      <c r="G198" s="499"/>
      <c r="H198" s="499"/>
      <c r="I198" s="499"/>
      <c r="J198" s="499"/>
      <c r="K198" s="499"/>
      <c r="L198" s="499"/>
      <c r="M198" s="499"/>
      <c r="N198" s="499"/>
      <c r="O198" s="499"/>
      <c r="P198" s="499"/>
    </row>
    <row r="199" spans="1:16" ht="19.5" customHeight="1">
      <c r="A199" s="186"/>
      <c r="B199" s="187" t="s">
        <v>2592</v>
      </c>
      <c r="C199" s="499" t="s">
        <v>2593</v>
      </c>
      <c r="D199" s="499"/>
      <c r="E199" s="499"/>
      <c r="F199" s="499"/>
      <c r="G199" s="499"/>
      <c r="H199" s="499"/>
      <c r="I199" s="499"/>
      <c r="J199" s="499"/>
      <c r="K199" s="499"/>
      <c r="L199" s="499"/>
      <c r="M199" s="499"/>
      <c r="N199" s="499"/>
      <c r="O199" s="499"/>
      <c r="P199" s="499"/>
    </row>
    <row r="200" spans="1:16" ht="12.75" customHeight="1">
      <c r="A200" s="186"/>
      <c r="B200" s="187" t="s">
        <v>2640</v>
      </c>
      <c r="C200" s="499" t="s">
        <v>2641</v>
      </c>
      <c r="D200" s="499"/>
      <c r="E200" s="499"/>
      <c r="F200" s="499"/>
      <c r="G200" s="499"/>
      <c r="H200" s="499"/>
      <c r="I200" s="499"/>
      <c r="J200" s="499"/>
      <c r="K200" s="499"/>
      <c r="L200" s="499"/>
      <c r="M200" s="499"/>
      <c r="N200" s="499"/>
      <c r="O200" s="499"/>
      <c r="P200" s="499"/>
    </row>
    <row r="201" spans="1:16" ht="19.5" customHeight="1">
      <c r="A201" s="186"/>
      <c r="B201" s="187" t="s">
        <v>2594</v>
      </c>
      <c r="C201" s="499" t="s">
        <v>2595</v>
      </c>
      <c r="D201" s="499"/>
      <c r="E201" s="499"/>
      <c r="F201" s="499"/>
      <c r="G201" s="499"/>
      <c r="H201" s="499"/>
      <c r="I201" s="499"/>
      <c r="J201" s="499"/>
      <c r="K201" s="499"/>
      <c r="L201" s="499"/>
      <c r="M201" s="499"/>
      <c r="N201" s="499"/>
      <c r="O201" s="499"/>
      <c r="P201" s="499"/>
    </row>
    <row r="202" spans="1:16" ht="12.75" customHeight="1">
      <c r="A202" s="186"/>
      <c r="B202" s="187"/>
      <c r="C202" s="499" t="s">
        <v>2596</v>
      </c>
      <c r="D202" s="499"/>
      <c r="E202" s="499"/>
      <c r="F202" s="499"/>
      <c r="G202" s="499"/>
      <c r="H202" s="499"/>
      <c r="I202" s="499"/>
      <c r="J202" s="499"/>
      <c r="K202" s="499"/>
      <c r="L202" s="499"/>
      <c r="M202" s="499"/>
      <c r="N202" s="499"/>
      <c r="O202" s="499"/>
      <c r="P202" s="499"/>
    </row>
    <row r="203" spans="1:16" ht="12.75" customHeight="1">
      <c r="A203" s="188"/>
      <c r="B203" s="189" t="s">
        <v>164</v>
      </c>
      <c r="C203" s="501" t="s">
        <v>391</v>
      </c>
      <c r="D203" s="501"/>
      <c r="E203" s="501"/>
      <c r="F203" s="501"/>
      <c r="G203" s="501"/>
      <c r="H203" s="190" t="s">
        <v>392</v>
      </c>
      <c r="I203" s="191"/>
      <c r="J203" s="191"/>
      <c r="K203" s="215">
        <v>9.0202346000000002</v>
      </c>
      <c r="L203" s="193"/>
      <c r="M203" s="191"/>
      <c r="N203" s="193"/>
      <c r="O203" s="191"/>
      <c r="P203" s="194">
        <v>4700.2700000000004</v>
      </c>
    </row>
    <row r="204" spans="1:16" ht="12.75" customHeight="1">
      <c r="A204" s="195"/>
      <c r="B204" s="189" t="s">
        <v>1422</v>
      </c>
      <c r="C204" s="501" t="s">
        <v>1423</v>
      </c>
      <c r="D204" s="501"/>
      <c r="E204" s="501"/>
      <c r="F204" s="501"/>
      <c r="G204" s="501"/>
      <c r="H204" s="190" t="s">
        <v>392</v>
      </c>
      <c r="I204" s="196">
        <v>0.9</v>
      </c>
      <c r="J204" s="215">
        <v>0.22778370000000001</v>
      </c>
      <c r="K204" s="215">
        <v>4.5101173000000001</v>
      </c>
      <c r="L204" s="198"/>
      <c r="M204" s="199"/>
      <c r="N204" s="200">
        <v>533.01</v>
      </c>
      <c r="O204" s="191"/>
      <c r="P204" s="194">
        <v>2403.94</v>
      </c>
    </row>
    <row r="205" spans="1:16" ht="12.75" customHeight="1">
      <c r="A205" s="195"/>
      <c r="B205" s="189" t="s">
        <v>2636</v>
      </c>
      <c r="C205" s="501" t="s">
        <v>2637</v>
      </c>
      <c r="D205" s="501"/>
      <c r="E205" s="501"/>
      <c r="F205" s="501"/>
      <c r="G205" s="501"/>
      <c r="H205" s="190" t="s">
        <v>392</v>
      </c>
      <c r="I205" s="196">
        <v>0.9</v>
      </c>
      <c r="J205" s="215">
        <v>0.22778370000000001</v>
      </c>
      <c r="K205" s="215">
        <v>4.5101173000000001</v>
      </c>
      <c r="L205" s="198"/>
      <c r="M205" s="199"/>
      <c r="N205" s="200">
        <v>509.15</v>
      </c>
      <c r="O205" s="191"/>
      <c r="P205" s="194">
        <v>2296.33</v>
      </c>
    </row>
    <row r="206" spans="1:16" ht="12.75" customHeight="1">
      <c r="A206" s="210"/>
      <c r="B206" s="187"/>
      <c r="C206" s="500" t="s">
        <v>429</v>
      </c>
      <c r="D206" s="500"/>
      <c r="E206" s="500"/>
      <c r="F206" s="500"/>
      <c r="G206" s="500"/>
      <c r="H206" s="180"/>
      <c r="I206" s="181"/>
      <c r="J206" s="181"/>
      <c r="K206" s="181"/>
      <c r="L206" s="183"/>
      <c r="M206" s="181"/>
      <c r="N206" s="211"/>
      <c r="O206" s="181"/>
      <c r="P206" s="212">
        <v>4700.2700000000004</v>
      </c>
    </row>
    <row r="207" spans="1:16" ht="12.75" customHeight="1">
      <c r="A207" s="203"/>
      <c r="B207" s="189"/>
      <c r="C207" s="501" t="s">
        <v>433</v>
      </c>
      <c r="D207" s="501"/>
      <c r="E207" s="501"/>
      <c r="F207" s="501"/>
      <c r="G207" s="501"/>
      <c r="H207" s="190"/>
      <c r="I207" s="191"/>
      <c r="J207" s="191"/>
      <c r="K207" s="191"/>
      <c r="L207" s="193"/>
      <c r="M207" s="191"/>
      <c r="N207" s="193"/>
      <c r="O207" s="191"/>
      <c r="P207" s="194">
        <v>4700.2700000000004</v>
      </c>
    </row>
    <row r="208" spans="1:16" ht="12.75" customHeight="1">
      <c r="A208" s="203"/>
      <c r="B208" s="189" t="s">
        <v>2600</v>
      </c>
      <c r="C208" s="501" t="s">
        <v>2601</v>
      </c>
      <c r="D208" s="501"/>
      <c r="E208" s="501"/>
      <c r="F208" s="501"/>
      <c r="G208" s="501"/>
      <c r="H208" s="190" t="s">
        <v>432</v>
      </c>
      <c r="I208" s="209">
        <v>74</v>
      </c>
      <c r="J208" s="191"/>
      <c r="K208" s="209">
        <v>74</v>
      </c>
      <c r="L208" s="193"/>
      <c r="M208" s="191"/>
      <c r="N208" s="193"/>
      <c r="O208" s="191"/>
      <c r="P208" s="194">
        <v>3478.2</v>
      </c>
    </row>
    <row r="209" spans="1:16" ht="12.75" customHeight="1">
      <c r="A209" s="203"/>
      <c r="B209" s="189" t="s">
        <v>2602</v>
      </c>
      <c r="C209" s="501" t="s">
        <v>2603</v>
      </c>
      <c r="D209" s="501"/>
      <c r="E209" s="501"/>
      <c r="F209" s="501"/>
      <c r="G209" s="501"/>
      <c r="H209" s="190" t="s">
        <v>432</v>
      </c>
      <c r="I209" s="209">
        <v>36</v>
      </c>
      <c r="J209" s="191"/>
      <c r="K209" s="209">
        <v>36</v>
      </c>
      <c r="L209" s="193"/>
      <c r="M209" s="191"/>
      <c r="N209" s="193"/>
      <c r="O209" s="191"/>
      <c r="P209" s="194">
        <v>1692.1</v>
      </c>
    </row>
    <row r="210" spans="1:16" ht="12.75" customHeight="1">
      <c r="A210" s="213"/>
      <c r="B210" s="214"/>
      <c r="C210" s="500" t="s">
        <v>438</v>
      </c>
      <c r="D210" s="500"/>
      <c r="E210" s="500"/>
      <c r="F210" s="500"/>
      <c r="G210" s="500"/>
      <c r="H210" s="180"/>
      <c r="I210" s="181"/>
      <c r="J210" s="181"/>
      <c r="K210" s="181"/>
      <c r="L210" s="183"/>
      <c r="M210" s="181"/>
      <c r="N210" s="218">
        <v>448.66</v>
      </c>
      <c r="O210" s="181"/>
      <c r="P210" s="212">
        <v>9870.57</v>
      </c>
    </row>
    <row r="211" spans="1:16" ht="27.75" customHeight="1">
      <c r="A211" s="178" t="s">
        <v>187</v>
      </c>
      <c r="B211" s="179" t="s">
        <v>2642</v>
      </c>
      <c r="C211" s="498" t="s">
        <v>2643</v>
      </c>
      <c r="D211" s="498"/>
      <c r="E211" s="498"/>
      <c r="F211" s="498"/>
      <c r="G211" s="498"/>
      <c r="H211" s="180" t="s">
        <v>142</v>
      </c>
      <c r="I211" s="181">
        <v>4</v>
      </c>
      <c r="J211" s="182">
        <v>1</v>
      </c>
      <c r="K211" s="182">
        <v>4</v>
      </c>
      <c r="L211" s="183"/>
      <c r="M211" s="181"/>
      <c r="N211" s="184"/>
      <c r="O211" s="181"/>
      <c r="P211" s="185"/>
    </row>
    <row r="212" spans="1:16" ht="19.5" customHeight="1">
      <c r="A212" s="186"/>
      <c r="B212" s="187" t="s">
        <v>2590</v>
      </c>
      <c r="C212" s="499" t="s">
        <v>2591</v>
      </c>
      <c r="D212" s="499"/>
      <c r="E212" s="499"/>
      <c r="F212" s="499"/>
      <c r="G212" s="499"/>
      <c r="H212" s="499"/>
      <c r="I212" s="499"/>
      <c r="J212" s="499"/>
      <c r="K212" s="499"/>
      <c r="L212" s="499"/>
      <c r="M212" s="499"/>
      <c r="N212" s="499"/>
      <c r="O212" s="499"/>
      <c r="P212" s="499"/>
    </row>
    <row r="213" spans="1:16" ht="19.5" customHeight="1">
      <c r="A213" s="186"/>
      <c r="B213" s="187" t="s">
        <v>2592</v>
      </c>
      <c r="C213" s="499" t="s">
        <v>2593</v>
      </c>
      <c r="D213" s="499"/>
      <c r="E213" s="499"/>
      <c r="F213" s="499"/>
      <c r="G213" s="499"/>
      <c r="H213" s="499"/>
      <c r="I213" s="499"/>
      <c r="J213" s="499"/>
      <c r="K213" s="499"/>
      <c r="L213" s="499"/>
      <c r="M213" s="499"/>
      <c r="N213" s="499"/>
      <c r="O213" s="499"/>
      <c r="P213" s="499"/>
    </row>
    <row r="214" spans="1:16" ht="12.75" customHeight="1">
      <c r="A214" s="186"/>
      <c r="B214" s="187" t="s">
        <v>2640</v>
      </c>
      <c r="C214" s="499" t="s">
        <v>2641</v>
      </c>
      <c r="D214" s="499"/>
      <c r="E214" s="499"/>
      <c r="F214" s="499"/>
      <c r="G214" s="499"/>
      <c r="H214" s="499"/>
      <c r="I214" s="499"/>
      <c r="J214" s="499"/>
      <c r="K214" s="499"/>
      <c r="L214" s="499"/>
      <c r="M214" s="499"/>
      <c r="N214" s="499"/>
      <c r="O214" s="499"/>
      <c r="P214" s="499"/>
    </row>
    <row r="215" spans="1:16" ht="19.5" customHeight="1">
      <c r="A215" s="186"/>
      <c r="B215" s="187" t="s">
        <v>2594</v>
      </c>
      <c r="C215" s="499" t="s">
        <v>2595</v>
      </c>
      <c r="D215" s="499"/>
      <c r="E215" s="499"/>
      <c r="F215" s="499"/>
      <c r="G215" s="499"/>
      <c r="H215" s="499"/>
      <c r="I215" s="499"/>
      <c r="J215" s="499"/>
      <c r="K215" s="499"/>
      <c r="L215" s="499"/>
      <c r="M215" s="499"/>
      <c r="N215" s="499"/>
      <c r="O215" s="499"/>
      <c r="P215" s="499"/>
    </row>
    <row r="216" spans="1:16" ht="12.75" customHeight="1">
      <c r="A216" s="186"/>
      <c r="B216" s="187"/>
      <c r="C216" s="499" t="s">
        <v>2596</v>
      </c>
      <c r="D216" s="499"/>
      <c r="E216" s="499"/>
      <c r="F216" s="499"/>
      <c r="G216" s="499"/>
      <c r="H216" s="499"/>
      <c r="I216" s="499"/>
      <c r="J216" s="499"/>
      <c r="K216" s="499"/>
      <c r="L216" s="499"/>
      <c r="M216" s="499"/>
      <c r="N216" s="499"/>
      <c r="O216" s="499"/>
      <c r="P216" s="499"/>
    </row>
    <row r="217" spans="1:16" ht="12.75" customHeight="1">
      <c r="A217" s="188"/>
      <c r="B217" s="189" t="s">
        <v>164</v>
      </c>
      <c r="C217" s="501" t="s">
        <v>391</v>
      </c>
      <c r="D217" s="501"/>
      <c r="E217" s="501"/>
      <c r="F217" s="501"/>
      <c r="G217" s="501"/>
      <c r="H217" s="190" t="s">
        <v>392</v>
      </c>
      <c r="I217" s="191"/>
      <c r="J217" s="191"/>
      <c r="K217" s="197">
        <v>2.460064</v>
      </c>
      <c r="L217" s="193"/>
      <c r="M217" s="191"/>
      <c r="N217" s="193"/>
      <c r="O217" s="191"/>
      <c r="P217" s="194">
        <v>1281.8900000000001</v>
      </c>
    </row>
    <row r="218" spans="1:16" ht="12.75" customHeight="1">
      <c r="A218" s="195"/>
      <c r="B218" s="189" t="s">
        <v>1422</v>
      </c>
      <c r="C218" s="501" t="s">
        <v>1423</v>
      </c>
      <c r="D218" s="501"/>
      <c r="E218" s="501"/>
      <c r="F218" s="501"/>
      <c r="G218" s="501"/>
      <c r="H218" s="190" t="s">
        <v>392</v>
      </c>
      <c r="I218" s="201">
        <v>1.35</v>
      </c>
      <c r="J218" s="215">
        <v>0.22778370000000001</v>
      </c>
      <c r="K218" s="197">
        <v>1.230032</v>
      </c>
      <c r="L218" s="198"/>
      <c r="M218" s="199"/>
      <c r="N218" s="200">
        <v>533.01</v>
      </c>
      <c r="O218" s="191"/>
      <c r="P218" s="194">
        <v>655.62</v>
      </c>
    </row>
    <row r="219" spans="1:16" ht="12.75" customHeight="1">
      <c r="A219" s="195"/>
      <c r="B219" s="189" t="s">
        <v>2636</v>
      </c>
      <c r="C219" s="501" t="s">
        <v>2637</v>
      </c>
      <c r="D219" s="501"/>
      <c r="E219" s="501"/>
      <c r="F219" s="501"/>
      <c r="G219" s="501"/>
      <c r="H219" s="190" t="s">
        <v>392</v>
      </c>
      <c r="I219" s="201">
        <v>1.35</v>
      </c>
      <c r="J219" s="215">
        <v>0.22778370000000001</v>
      </c>
      <c r="K219" s="197">
        <v>1.230032</v>
      </c>
      <c r="L219" s="198"/>
      <c r="M219" s="199"/>
      <c r="N219" s="200">
        <v>509.15</v>
      </c>
      <c r="O219" s="191"/>
      <c r="P219" s="194">
        <v>626.27</v>
      </c>
    </row>
    <row r="220" spans="1:16" ht="12.75" customHeight="1">
      <c r="A220" s="210"/>
      <c r="B220" s="187"/>
      <c r="C220" s="500" t="s">
        <v>429</v>
      </c>
      <c r="D220" s="500"/>
      <c r="E220" s="500"/>
      <c r="F220" s="500"/>
      <c r="G220" s="500"/>
      <c r="H220" s="180"/>
      <c r="I220" s="181"/>
      <c r="J220" s="181"/>
      <c r="K220" s="181"/>
      <c r="L220" s="183"/>
      <c r="M220" s="181"/>
      <c r="N220" s="211"/>
      <c r="O220" s="181"/>
      <c r="P220" s="212">
        <v>1281.8900000000001</v>
      </c>
    </row>
    <row r="221" spans="1:16" ht="12.75" customHeight="1">
      <c r="A221" s="203"/>
      <c r="B221" s="189"/>
      <c r="C221" s="501" t="s">
        <v>433</v>
      </c>
      <c r="D221" s="501"/>
      <c r="E221" s="501"/>
      <c r="F221" s="501"/>
      <c r="G221" s="501"/>
      <c r="H221" s="190"/>
      <c r="I221" s="191"/>
      <c r="J221" s="191"/>
      <c r="K221" s="191"/>
      <c r="L221" s="193"/>
      <c r="M221" s="191"/>
      <c r="N221" s="193"/>
      <c r="O221" s="191"/>
      <c r="P221" s="194">
        <v>1281.8900000000001</v>
      </c>
    </row>
    <row r="222" spans="1:16" ht="12.75" customHeight="1">
      <c r="A222" s="203"/>
      <c r="B222" s="189" t="s">
        <v>2600</v>
      </c>
      <c r="C222" s="501" t="s">
        <v>2601</v>
      </c>
      <c r="D222" s="501"/>
      <c r="E222" s="501"/>
      <c r="F222" s="501"/>
      <c r="G222" s="501"/>
      <c r="H222" s="190" t="s">
        <v>432</v>
      </c>
      <c r="I222" s="209">
        <v>74</v>
      </c>
      <c r="J222" s="191"/>
      <c r="K222" s="209">
        <v>74</v>
      </c>
      <c r="L222" s="193"/>
      <c r="M222" s="191"/>
      <c r="N222" s="193"/>
      <c r="O222" s="191"/>
      <c r="P222" s="216">
        <v>948.6</v>
      </c>
    </row>
    <row r="223" spans="1:16" ht="12.75" customHeight="1">
      <c r="A223" s="203"/>
      <c r="B223" s="189" t="s">
        <v>2602</v>
      </c>
      <c r="C223" s="501" t="s">
        <v>2603</v>
      </c>
      <c r="D223" s="501"/>
      <c r="E223" s="501"/>
      <c r="F223" s="501"/>
      <c r="G223" s="501"/>
      <c r="H223" s="190" t="s">
        <v>432</v>
      </c>
      <c r="I223" s="209">
        <v>36</v>
      </c>
      <c r="J223" s="191"/>
      <c r="K223" s="209">
        <v>36</v>
      </c>
      <c r="L223" s="193"/>
      <c r="M223" s="191"/>
      <c r="N223" s="193"/>
      <c r="O223" s="191"/>
      <c r="P223" s="216">
        <v>461.48</v>
      </c>
    </row>
    <row r="224" spans="1:16" ht="12.75" customHeight="1">
      <c r="A224" s="213"/>
      <c r="B224" s="214"/>
      <c r="C224" s="500" t="s">
        <v>438</v>
      </c>
      <c r="D224" s="500"/>
      <c r="E224" s="500"/>
      <c r="F224" s="500"/>
      <c r="G224" s="500"/>
      <c r="H224" s="180"/>
      <c r="I224" s="181"/>
      <c r="J224" s="181"/>
      <c r="K224" s="181"/>
      <c r="L224" s="183"/>
      <c r="M224" s="181"/>
      <c r="N224" s="218">
        <v>672.99</v>
      </c>
      <c r="O224" s="181"/>
      <c r="P224" s="212">
        <v>2691.97</v>
      </c>
    </row>
    <row r="225" spans="1:16">
      <c r="A225" s="223"/>
      <c r="B225" s="224"/>
      <c r="C225" s="224"/>
      <c r="D225" s="224"/>
      <c r="E225" s="224"/>
      <c r="F225" s="225"/>
      <c r="G225" s="225"/>
      <c r="H225" s="225"/>
      <c r="I225" s="225"/>
      <c r="J225" s="226"/>
      <c r="K225" s="225"/>
      <c r="L225" s="226"/>
      <c r="M225" s="227"/>
      <c r="N225" s="226"/>
      <c r="O225" s="228"/>
      <c r="P225" s="229"/>
    </row>
    <row r="226" spans="1:16" ht="12.75" customHeight="1">
      <c r="A226" s="210"/>
      <c r="B226" s="230"/>
      <c r="C226" s="496" t="s">
        <v>2644</v>
      </c>
      <c r="D226" s="496"/>
      <c r="E226" s="496"/>
      <c r="F226" s="496"/>
      <c r="G226" s="496"/>
      <c r="H226" s="496"/>
      <c r="I226" s="496"/>
      <c r="J226" s="496"/>
      <c r="K226" s="496"/>
      <c r="L226" s="496"/>
      <c r="M226" s="496"/>
      <c r="N226" s="496"/>
      <c r="O226" s="496"/>
      <c r="P226" s="232"/>
    </row>
    <row r="227" spans="1:16" ht="12.75" customHeight="1">
      <c r="A227" s="210"/>
      <c r="B227" s="187"/>
      <c r="C227" s="495" t="s">
        <v>675</v>
      </c>
      <c r="D227" s="495"/>
      <c r="E227" s="495"/>
      <c r="F227" s="495"/>
      <c r="G227" s="495"/>
      <c r="H227" s="495"/>
      <c r="I227" s="495"/>
      <c r="J227" s="495"/>
      <c r="K227" s="495"/>
      <c r="L227" s="495"/>
      <c r="M227" s="495"/>
      <c r="N227" s="495"/>
      <c r="O227" s="495"/>
      <c r="P227" s="234">
        <v>8296.69</v>
      </c>
    </row>
    <row r="228" spans="1:16" ht="12.75" customHeight="1">
      <c r="A228" s="210"/>
      <c r="B228" s="187"/>
      <c r="C228" s="495" t="s">
        <v>676</v>
      </c>
      <c r="D228" s="495"/>
      <c r="E228" s="495"/>
      <c r="F228" s="495"/>
      <c r="G228" s="495"/>
      <c r="H228" s="495"/>
      <c r="I228" s="495"/>
      <c r="J228" s="495"/>
      <c r="K228" s="495"/>
      <c r="L228" s="495"/>
      <c r="M228" s="495"/>
      <c r="N228" s="495"/>
      <c r="O228" s="495"/>
      <c r="P228" s="235"/>
    </row>
    <row r="229" spans="1:16" ht="12.75" customHeight="1">
      <c r="A229" s="210"/>
      <c r="B229" s="187"/>
      <c r="C229" s="495" t="s">
        <v>677</v>
      </c>
      <c r="D229" s="495"/>
      <c r="E229" s="495"/>
      <c r="F229" s="495"/>
      <c r="G229" s="495"/>
      <c r="H229" s="495"/>
      <c r="I229" s="495"/>
      <c r="J229" s="495"/>
      <c r="K229" s="495"/>
      <c r="L229" s="495"/>
      <c r="M229" s="495"/>
      <c r="N229" s="495"/>
      <c r="O229" s="495"/>
      <c r="P229" s="234">
        <v>8296.69</v>
      </c>
    </row>
    <row r="230" spans="1:16" ht="12.75" customHeight="1">
      <c r="A230" s="210"/>
      <c r="B230" s="187"/>
      <c r="C230" s="495" t="s">
        <v>2608</v>
      </c>
      <c r="D230" s="495"/>
      <c r="E230" s="495"/>
      <c r="F230" s="495"/>
      <c r="G230" s="495"/>
      <c r="H230" s="495"/>
      <c r="I230" s="495"/>
      <c r="J230" s="495"/>
      <c r="K230" s="495"/>
      <c r="L230" s="495"/>
      <c r="M230" s="495"/>
      <c r="N230" s="495"/>
      <c r="O230" s="495"/>
      <c r="P230" s="234">
        <v>17423.05</v>
      </c>
    </row>
    <row r="231" spans="1:16" ht="12.75" customHeight="1">
      <c r="A231" s="210"/>
      <c r="B231" s="187"/>
      <c r="C231" s="495" t="s">
        <v>2609</v>
      </c>
      <c r="D231" s="495"/>
      <c r="E231" s="495"/>
      <c r="F231" s="495"/>
      <c r="G231" s="495"/>
      <c r="H231" s="495"/>
      <c r="I231" s="495"/>
      <c r="J231" s="495"/>
      <c r="K231" s="495"/>
      <c r="L231" s="495"/>
      <c r="M231" s="495"/>
      <c r="N231" s="495"/>
      <c r="O231" s="495"/>
      <c r="P231" s="234">
        <v>17423.05</v>
      </c>
    </row>
    <row r="232" spans="1:16" ht="12.75" customHeight="1">
      <c r="A232" s="210"/>
      <c r="B232" s="187"/>
      <c r="C232" s="495" t="s">
        <v>2610</v>
      </c>
      <c r="D232" s="495"/>
      <c r="E232" s="495"/>
      <c r="F232" s="495"/>
      <c r="G232" s="495"/>
      <c r="H232" s="495"/>
      <c r="I232" s="495"/>
      <c r="J232" s="495"/>
      <c r="K232" s="495"/>
      <c r="L232" s="495"/>
      <c r="M232" s="495"/>
      <c r="N232" s="495"/>
      <c r="O232" s="495"/>
      <c r="P232" s="235"/>
    </row>
    <row r="233" spans="1:16" ht="12.75" customHeight="1">
      <c r="A233" s="210"/>
      <c r="B233" s="187"/>
      <c r="C233" s="495" t="s">
        <v>2611</v>
      </c>
      <c r="D233" s="495"/>
      <c r="E233" s="495"/>
      <c r="F233" s="495"/>
      <c r="G233" s="495"/>
      <c r="H233" s="495"/>
      <c r="I233" s="495"/>
      <c r="J233" s="495"/>
      <c r="K233" s="495"/>
      <c r="L233" s="495"/>
      <c r="M233" s="495"/>
      <c r="N233" s="495"/>
      <c r="O233" s="495"/>
      <c r="P233" s="234">
        <v>8296.69</v>
      </c>
    </row>
    <row r="234" spans="1:16" ht="12.75" customHeight="1">
      <c r="A234" s="210"/>
      <c r="B234" s="187"/>
      <c r="C234" s="495" t="s">
        <v>2612</v>
      </c>
      <c r="D234" s="495"/>
      <c r="E234" s="495"/>
      <c r="F234" s="495"/>
      <c r="G234" s="495"/>
      <c r="H234" s="495"/>
      <c r="I234" s="495"/>
      <c r="J234" s="495"/>
      <c r="K234" s="495"/>
      <c r="L234" s="495"/>
      <c r="M234" s="495"/>
      <c r="N234" s="495"/>
      <c r="O234" s="495"/>
      <c r="P234" s="234">
        <v>6139.55</v>
      </c>
    </row>
    <row r="235" spans="1:16" ht="12.75" customHeight="1">
      <c r="A235" s="210"/>
      <c r="B235" s="187"/>
      <c r="C235" s="495" t="s">
        <v>2613</v>
      </c>
      <c r="D235" s="495"/>
      <c r="E235" s="495"/>
      <c r="F235" s="495"/>
      <c r="G235" s="495"/>
      <c r="H235" s="495"/>
      <c r="I235" s="495"/>
      <c r="J235" s="495"/>
      <c r="K235" s="495"/>
      <c r="L235" s="495"/>
      <c r="M235" s="495"/>
      <c r="N235" s="495"/>
      <c r="O235" s="495"/>
      <c r="P235" s="234">
        <v>2986.81</v>
      </c>
    </row>
    <row r="236" spans="1:16" ht="12.75" customHeight="1">
      <c r="A236" s="210"/>
      <c r="B236" s="187"/>
      <c r="C236" s="495" t="s">
        <v>688</v>
      </c>
      <c r="D236" s="495"/>
      <c r="E236" s="495"/>
      <c r="F236" s="495"/>
      <c r="G236" s="495"/>
      <c r="H236" s="495"/>
      <c r="I236" s="495"/>
      <c r="J236" s="495"/>
      <c r="K236" s="495"/>
      <c r="L236" s="495"/>
      <c r="M236" s="495"/>
      <c r="N236" s="495"/>
      <c r="O236" s="495"/>
      <c r="P236" s="234">
        <v>8296.69</v>
      </c>
    </row>
    <row r="237" spans="1:16" ht="12.75" customHeight="1">
      <c r="A237" s="210"/>
      <c r="B237" s="187"/>
      <c r="C237" s="495" t="s">
        <v>689</v>
      </c>
      <c r="D237" s="495"/>
      <c r="E237" s="495"/>
      <c r="F237" s="495"/>
      <c r="G237" s="495"/>
      <c r="H237" s="495"/>
      <c r="I237" s="495"/>
      <c r="J237" s="495"/>
      <c r="K237" s="495"/>
      <c r="L237" s="495"/>
      <c r="M237" s="495"/>
      <c r="N237" s="495"/>
      <c r="O237" s="495"/>
      <c r="P237" s="234">
        <v>6139.55</v>
      </c>
    </row>
    <row r="238" spans="1:16" ht="12.75" customHeight="1">
      <c r="A238" s="210"/>
      <c r="B238" s="187"/>
      <c r="C238" s="495" t="s">
        <v>690</v>
      </c>
      <c r="D238" s="495"/>
      <c r="E238" s="495"/>
      <c r="F238" s="495"/>
      <c r="G238" s="495"/>
      <c r="H238" s="495"/>
      <c r="I238" s="495"/>
      <c r="J238" s="495"/>
      <c r="K238" s="495"/>
      <c r="L238" s="495"/>
      <c r="M238" s="495"/>
      <c r="N238" s="495"/>
      <c r="O238" s="495"/>
      <c r="P238" s="234">
        <v>2986.81</v>
      </c>
    </row>
    <row r="239" spans="1:16" ht="12.75" customHeight="1">
      <c r="A239" s="210"/>
      <c r="B239" s="230"/>
      <c r="C239" s="496" t="s">
        <v>2645</v>
      </c>
      <c r="D239" s="496"/>
      <c r="E239" s="496"/>
      <c r="F239" s="496"/>
      <c r="G239" s="496"/>
      <c r="H239" s="496"/>
      <c r="I239" s="496"/>
      <c r="J239" s="496"/>
      <c r="K239" s="496"/>
      <c r="L239" s="496"/>
      <c r="M239" s="496"/>
      <c r="N239" s="496"/>
      <c r="O239" s="496"/>
      <c r="P239" s="236">
        <v>17423.05</v>
      </c>
    </row>
    <row r="240" spans="1:16" ht="12.75" customHeight="1">
      <c r="A240" s="210"/>
      <c r="B240" s="187"/>
      <c r="C240" s="495" t="s">
        <v>692</v>
      </c>
      <c r="D240" s="495"/>
      <c r="E240" s="495"/>
      <c r="F240" s="495"/>
      <c r="G240" s="495"/>
      <c r="H240" s="495"/>
      <c r="I240" s="495"/>
      <c r="J240" s="495"/>
      <c r="K240" s="495"/>
      <c r="L240" s="495"/>
      <c r="M240" s="495"/>
      <c r="N240" s="495"/>
      <c r="O240" s="495"/>
      <c r="P240" s="235"/>
    </row>
    <row r="241" spans="1:16" ht="13.5" customHeight="1">
      <c r="A241" s="210"/>
      <c r="B241" s="187"/>
      <c r="C241" s="495" t="s">
        <v>694</v>
      </c>
      <c r="D241" s="495"/>
      <c r="E241" s="495"/>
      <c r="F241" s="495"/>
      <c r="G241" s="495"/>
      <c r="H241" s="495"/>
      <c r="I241" s="495"/>
      <c r="J241" s="495"/>
      <c r="K241" s="237" t="s">
        <v>2646</v>
      </c>
      <c r="L241" s="231"/>
      <c r="M241" s="231"/>
      <c r="N241" s="143"/>
      <c r="O241" s="238"/>
      <c r="P241" s="235"/>
    </row>
    <row r="242" spans="1:16" ht="12.75" customHeight="1">
      <c r="A242" s="210"/>
      <c r="B242" s="187"/>
      <c r="C242" s="495" t="s">
        <v>2616</v>
      </c>
      <c r="D242" s="495"/>
      <c r="E242" s="495"/>
      <c r="F242" s="495"/>
      <c r="G242" s="495"/>
      <c r="H242" s="495"/>
      <c r="I242" s="495"/>
      <c r="J242" s="495"/>
      <c r="K242" s="495"/>
      <c r="L242" s="495"/>
      <c r="M242" s="495"/>
      <c r="N242" s="495"/>
      <c r="O242" s="495"/>
      <c r="P242" s="234">
        <v>13938.44</v>
      </c>
    </row>
    <row r="243" spans="1:16" ht="12.75" customHeight="1">
      <c r="A243" s="210"/>
      <c r="B243" s="187"/>
      <c r="C243" s="495" t="s">
        <v>2610</v>
      </c>
      <c r="D243" s="495"/>
      <c r="E243" s="495"/>
      <c r="F243" s="495"/>
      <c r="G243" s="495"/>
      <c r="H243" s="495"/>
      <c r="I243" s="495"/>
      <c r="J243" s="495"/>
      <c r="K243" s="495"/>
      <c r="L243" s="495"/>
      <c r="M243" s="495"/>
      <c r="N243" s="495"/>
      <c r="O243" s="495"/>
      <c r="P243" s="235"/>
    </row>
    <row r="244" spans="1:16" ht="19.5" customHeight="1">
      <c r="A244" s="210"/>
      <c r="B244" s="187" t="s">
        <v>2647</v>
      </c>
      <c r="C244" s="495" t="s">
        <v>2648</v>
      </c>
      <c r="D244" s="495"/>
      <c r="E244" s="495"/>
      <c r="F244" s="495"/>
      <c r="G244" s="495"/>
      <c r="H244" s="243" t="s">
        <v>432</v>
      </c>
      <c r="I244" s="233"/>
      <c r="J244" s="233"/>
      <c r="K244" s="237" t="s">
        <v>761</v>
      </c>
      <c r="L244" s="231"/>
      <c r="M244" s="231"/>
      <c r="N244" s="143"/>
      <c r="O244" s="238"/>
      <c r="P244" s="234">
        <v>13938.44</v>
      </c>
    </row>
    <row r="245" spans="1:16" ht="12.75" customHeight="1">
      <c r="A245" s="210"/>
      <c r="B245" s="187"/>
      <c r="C245" s="495" t="s">
        <v>2619</v>
      </c>
      <c r="D245" s="495"/>
      <c r="E245" s="495"/>
      <c r="F245" s="495"/>
      <c r="G245" s="495"/>
      <c r="H245" s="495"/>
      <c r="I245" s="495"/>
      <c r="J245" s="495"/>
      <c r="K245" s="495"/>
      <c r="L245" s="495"/>
      <c r="M245" s="495"/>
      <c r="N245" s="495"/>
      <c r="O245" s="495"/>
      <c r="P245" s="234">
        <v>3484.61</v>
      </c>
    </row>
    <row r="246" spans="1:16" ht="12.75" customHeight="1">
      <c r="A246" s="210"/>
      <c r="B246" s="187"/>
      <c r="C246" s="495" t="s">
        <v>2610</v>
      </c>
      <c r="D246" s="495"/>
      <c r="E246" s="495"/>
      <c r="F246" s="495"/>
      <c r="G246" s="495"/>
      <c r="H246" s="495"/>
      <c r="I246" s="495"/>
      <c r="J246" s="495"/>
      <c r="K246" s="495"/>
      <c r="L246" s="495"/>
      <c r="M246" s="495"/>
      <c r="N246" s="495"/>
      <c r="O246" s="495"/>
      <c r="P246" s="235"/>
    </row>
    <row r="247" spans="1:16" ht="19.5" customHeight="1">
      <c r="A247" s="210"/>
      <c r="B247" s="187" t="s">
        <v>2649</v>
      </c>
      <c r="C247" s="495" t="s">
        <v>2648</v>
      </c>
      <c r="D247" s="495"/>
      <c r="E247" s="495"/>
      <c r="F247" s="495"/>
      <c r="G247" s="495"/>
      <c r="H247" s="243" t="s">
        <v>432</v>
      </c>
      <c r="I247" s="233"/>
      <c r="J247" s="233"/>
      <c r="K247" s="237" t="s">
        <v>487</v>
      </c>
      <c r="L247" s="231"/>
      <c r="M247" s="231"/>
      <c r="N247" s="143"/>
      <c r="O247" s="238"/>
      <c r="P247" s="234">
        <v>3484.61</v>
      </c>
    </row>
    <row r="248" spans="1:16">
      <c r="A248" s="255"/>
      <c r="B248" s="256"/>
      <c r="C248" s="256"/>
      <c r="D248" s="256"/>
      <c r="E248" s="256"/>
      <c r="F248" s="256"/>
      <c r="G248" s="256"/>
      <c r="H248" s="256"/>
      <c r="I248" s="256"/>
      <c r="J248" s="256"/>
      <c r="K248" s="256"/>
      <c r="L248" s="256"/>
      <c r="M248" s="256"/>
      <c r="N248" s="161"/>
      <c r="O248" s="257"/>
      <c r="P248" s="258"/>
    </row>
    <row r="249" spans="1:16" ht="12.75" customHeight="1">
      <c r="A249" s="210"/>
      <c r="B249" s="230"/>
      <c r="C249" s="496" t="s">
        <v>1773</v>
      </c>
      <c r="D249" s="496"/>
      <c r="E249" s="496"/>
      <c r="F249" s="496"/>
      <c r="G249" s="496"/>
      <c r="H249" s="496"/>
      <c r="I249" s="496"/>
      <c r="J249" s="496"/>
      <c r="K249" s="496"/>
      <c r="L249" s="496"/>
      <c r="M249" s="496"/>
      <c r="N249" s="496"/>
      <c r="O249" s="496"/>
      <c r="P249" s="232"/>
    </row>
    <row r="250" spans="1:16" ht="12.75" customHeight="1">
      <c r="A250" s="210"/>
      <c r="B250" s="187"/>
      <c r="C250" s="495" t="s">
        <v>675</v>
      </c>
      <c r="D250" s="495"/>
      <c r="E250" s="495"/>
      <c r="F250" s="495"/>
      <c r="G250" s="495"/>
      <c r="H250" s="495"/>
      <c r="I250" s="495"/>
      <c r="J250" s="495"/>
      <c r="K250" s="495"/>
      <c r="L250" s="495"/>
      <c r="M250" s="495"/>
      <c r="N250" s="495"/>
      <c r="O250" s="495"/>
      <c r="P250" s="234">
        <v>8124681.9000000004</v>
      </c>
    </row>
    <row r="251" spans="1:16" ht="12.75" customHeight="1">
      <c r="A251" s="210"/>
      <c r="B251" s="187"/>
      <c r="C251" s="495" t="s">
        <v>676</v>
      </c>
      <c r="D251" s="495"/>
      <c r="E251" s="495"/>
      <c r="F251" s="495"/>
      <c r="G251" s="495"/>
      <c r="H251" s="495"/>
      <c r="I251" s="495"/>
      <c r="J251" s="495"/>
      <c r="K251" s="495"/>
      <c r="L251" s="495"/>
      <c r="M251" s="495"/>
      <c r="N251" s="495"/>
      <c r="O251" s="495"/>
      <c r="P251" s="235"/>
    </row>
    <row r="252" spans="1:16" ht="12.75" customHeight="1">
      <c r="A252" s="210"/>
      <c r="B252" s="187"/>
      <c r="C252" s="495" t="s">
        <v>677</v>
      </c>
      <c r="D252" s="495"/>
      <c r="E252" s="495"/>
      <c r="F252" s="495"/>
      <c r="G252" s="495"/>
      <c r="H252" s="495"/>
      <c r="I252" s="495"/>
      <c r="J252" s="495"/>
      <c r="K252" s="495"/>
      <c r="L252" s="495"/>
      <c r="M252" s="495"/>
      <c r="N252" s="495"/>
      <c r="O252" s="495"/>
      <c r="P252" s="234">
        <v>8124681.9000000004</v>
      </c>
    </row>
    <row r="253" spans="1:16" ht="12.75" customHeight="1">
      <c r="A253" s="210"/>
      <c r="B253" s="187"/>
      <c r="C253" s="495" t="s">
        <v>2608</v>
      </c>
      <c r="D253" s="495"/>
      <c r="E253" s="495"/>
      <c r="F253" s="495"/>
      <c r="G253" s="495"/>
      <c r="H253" s="495"/>
      <c r="I253" s="495"/>
      <c r="J253" s="495"/>
      <c r="K253" s="495"/>
      <c r="L253" s="495"/>
      <c r="M253" s="495"/>
      <c r="N253" s="495"/>
      <c r="O253" s="495"/>
      <c r="P253" s="234">
        <v>17061831.98</v>
      </c>
    </row>
    <row r="254" spans="1:16" ht="12.75" customHeight="1">
      <c r="A254" s="210"/>
      <c r="B254" s="187"/>
      <c r="C254" s="495" t="s">
        <v>2609</v>
      </c>
      <c r="D254" s="495"/>
      <c r="E254" s="495"/>
      <c r="F254" s="495"/>
      <c r="G254" s="495"/>
      <c r="H254" s="495"/>
      <c r="I254" s="495"/>
      <c r="J254" s="495"/>
      <c r="K254" s="495"/>
      <c r="L254" s="495"/>
      <c r="M254" s="495"/>
      <c r="N254" s="495"/>
      <c r="O254" s="495"/>
      <c r="P254" s="234">
        <v>17061831.98</v>
      </c>
    </row>
    <row r="255" spans="1:16" ht="12.75" customHeight="1">
      <c r="A255" s="210"/>
      <c r="B255" s="187"/>
      <c r="C255" s="495" t="s">
        <v>2610</v>
      </c>
      <c r="D255" s="495"/>
      <c r="E255" s="495"/>
      <c r="F255" s="495"/>
      <c r="G255" s="495"/>
      <c r="H255" s="495"/>
      <c r="I255" s="495"/>
      <c r="J255" s="495"/>
      <c r="K255" s="495"/>
      <c r="L255" s="495"/>
      <c r="M255" s="495"/>
      <c r="N255" s="495"/>
      <c r="O255" s="495"/>
      <c r="P255" s="235"/>
    </row>
    <row r="256" spans="1:16" ht="12.75" customHeight="1">
      <c r="A256" s="210"/>
      <c r="B256" s="187"/>
      <c r="C256" s="495" t="s">
        <v>2611</v>
      </c>
      <c r="D256" s="495"/>
      <c r="E256" s="495"/>
      <c r="F256" s="495"/>
      <c r="G256" s="495"/>
      <c r="H256" s="495"/>
      <c r="I256" s="495"/>
      <c r="J256" s="495"/>
      <c r="K256" s="495"/>
      <c r="L256" s="495"/>
      <c r="M256" s="495"/>
      <c r="N256" s="495"/>
      <c r="O256" s="495"/>
      <c r="P256" s="234">
        <v>8124681.9000000004</v>
      </c>
    </row>
    <row r="257" spans="1:16" ht="12.75" customHeight="1">
      <c r="A257" s="210"/>
      <c r="B257" s="187"/>
      <c r="C257" s="495" t="s">
        <v>2612</v>
      </c>
      <c r="D257" s="495"/>
      <c r="E257" s="495"/>
      <c r="F257" s="495"/>
      <c r="G257" s="495"/>
      <c r="H257" s="495"/>
      <c r="I257" s="495"/>
      <c r="J257" s="495"/>
      <c r="K257" s="495"/>
      <c r="L257" s="495"/>
      <c r="M257" s="495"/>
      <c r="N257" s="495"/>
      <c r="O257" s="495"/>
      <c r="P257" s="234">
        <v>6012264.5999999996</v>
      </c>
    </row>
    <row r="258" spans="1:16" ht="12.75" customHeight="1">
      <c r="A258" s="210"/>
      <c r="B258" s="187"/>
      <c r="C258" s="495" t="s">
        <v>2613</v>
      </c>
      <c r="D258" s="495"/>
      <c r="E258" s="495"/>
      <c r="F258" s="495"/>
      <c r="G258" s="495"/>
      <c r="H258" s="495"/>
      <c r="I258" s="495"/>
      <c r="J258" s="495"/>
      <c r="K258" s="495"/>
      <c r="L258" s="495"/>
      <c r="M258" s="495"/>
      <c r="N258" s="495"/>
      <c r="O258" s="495"/>
      <c r="P258" s="234">
        <v>2924885.48</v>
      </c>
    </row>
    <row r="259" spans="1:16" ht="12.75" customHeight="1">
      <c r="A259" s="210"/>
      <c r="B259" s="187"/>
      <c r="C259" s="495" t="s">
        <v>688</v>
      </c>
      <c r="D259" s="495"/>
      <c r="E259" s="495"/>
      <c r="F259" s="495"/>
      <c r="G259" s="495"/>
      <c r="H259" s="495"/>
      <c r="I259" s="495"/>
      <c r="J259" s="495"/>
      <c r="K259" s="495"/>
      <c r="L259" s="495"/>
      <c r="M259" s="495"/>
      <c r="N259" s="495"/>
      <c r="O259" s="495"/>
      <c r="P259" s="234">
        <v>8124681.9000000004</v>
      </c>
    </row>
    <row r="260" spans="1:16" ht="12.75" customHeight="1">
      <c r="A260" s="210"/>
      <c r="B260" s="187"/>
      <c r="C260" s="495" t="s">
        <v>689</v>
      </c>
      <c r="D260" s="495"/>
      <c r="E260" s="495"/>
      <c r="F260" s="495"/>
      <c r="G260" s="495"/>
      <c r="H260" s="495"/>
      <c r="I260" s="495"/>
      <c r="J260" s="495"/>
      <c r="K260" s="495"/>
      <c r="L260" s="495"/>
      <c r="M260" s="495"/>
      <c r="N260" s="495"/>
      <c r="O260" s="495"/>
      <c r="P260" s="234">
        <v>6012264.5999999996</v>
      </c>
    </row>
    <row r="261" spans="1:16" ht="12.75" customHeight="1">
      <c r="A261" s="210"/>
      <c r="B261" s="187"/>
      <c r="C261" s="495" t="s">
        <v>690</v>
      </c>
      <c r="D261" s="495"/>
      <c r="E261" s="495"/>
      <c r="F261" s="495"/>
      <c r="G261" s="495"/>
      <c r="H261" s="495"/>
      <c r="I261" s="495"/>
      <c r="J261" s="495"/>
      <c r="K261" s="495"/>
      <c r="L261" s="495"/>
      <c r="M261" s="495"/>
      <c r="N261" s="495"/>
      <c r="O261" s="495"/>
      <c r="P261" s="234">
        <v>2924885.48</v>
      </c>
    </row>
    <row r="262" spans="1:16" ht="12.75" customHeight="1">
      <c r="A262" s="210"/>
      <c r="B262" s="230"/>
      <c r="C262" s="496" t="s">
        <v>1774</v>
      </c>
      <c r="D262" s="496"/>
      <c r="E262" s="496"/>
      <c r="F262" s="496"/>
      <c r="G262" s="496"/>
      <c r="H262" s="496"/>
      <c r="I262" s="496"/>
      <c r="J262" s="496"/>
      <c r="K262" s="496"/>
      <c r="L262" s="496"/>
      <c r="M262" s="496"/>
      <c r="N262" s="496"/>
      <c r="O262" s="496"/>
      <c r="P262" s="236">
        <v>17061831.98</v>
      </c>
    </row>
    <row r="263" spans="1:16" ht="12.75" customHeight="1">
      <c r="A263" s="210"/>
      <c r="B263" s="187"/>
      <c r="C263" s="495" t="s">
        <v>692</v>
      </c>
      <c r="D263" s="495"/>
      <c r="E263" s="495"/>
      <c r="F263" s="495"/>
      <c r="G263" s="495"/>
      <c r="H263" s="495"/>
      <c r="I263" s="495"/>
      <c r="J263" s="495"/>
      <c r="K263" s="495"/>
      <c r="L263" s="495"/>
      <c r="M263" s="495"/>
      <c r="N263" s="495"/>
      <c r="O263" s="495"/>
      <c r="P263" s="235"/>
    </row>
    <row r="264" spans="1:16" ht="13.5" customHeight="1">
      <c r="A264" s="210"/>
      <c r="B264" s="187"/>
      <c r="C264" s="495" t="s">
        <v>694</v>
      </c>
      <c r="D264" s="495"/>
      <c r="E264" s="495"/>
      <c r="F264" s="495"/>
      <c r="G264" s="495"/>
      <c r="H264" s="495"/>
      <c r="I264" s="495"/>
      <c r="J264" s="495"/>
      <c r="K264" s="237" t="s">
        <v>2650</v>
      </c>
      <c r="L264" s="231"/>
      <c r="M264" s="231"/>
      <c r="N264" s="143"/>
      <c r="O264" s="238"/>
      <c r="P264" s="235"/>
    </row>
    <row r="265" spans="1:16" ht="12.75" customHeight="1">
      <c r="A265" s="210"/>
      <c r="B265" s="187"/>
      <c r="C265" s="495" t="s">
        <v>2616</v>
      </c>
      <c r="D265" s="495"/>
      <c r="E265" s="495"/>
      <c r="F265" s="495"/>
      <c r="G265" s="495"/>
      <c r="H265" s="495"/>
      <c r="I265" s="495"/>
      <c r="J265" s="495"/>
      <c r="K265" s="495"/>
      <c r="L265" s="495"/>
      <c r="M265" s="495"/>
      <c r="N265" s="495"/>
      <c r="O265" s="495"/>
      <c r="P265" s="234">
        <v>13649465.58</v>
      </c>
    </row>
    <row r="266" spans="1:16" ht="12.75" customHeight="1">
      <c r="A266" s="210"/>
      <c r="B266" s="187"/>
      <c r="C266" s="495" t="s">
        <v>2610</v>
      </c>
      <c r="D266" s="495"/>
      <c r="E266" s="495"/>
      <c r="F266" s="495"/>
      <c r="G266" s="495"/>
      <c r="H266" s="495"/>
      <c r="I266" s="495"/>
      <c r="J266" s="495"/>
      <c r="K266" s="495"/>
      <c r="L266" s="495"/>
      <c r="M266" s="495"/>
      <c r="N266" s="495"/>
      <c r="O266" s="495"/>
      <c r="P266" s="235"/>
    </row>
    <row r="267" spans="1:16" ht="19.5" customHeight="1">
      <c r="A267" s="210"/>
      <c r="B267" s="187" t="s">
        <v>2617</v>
      </c>
      <c r="C267" s="495" t="s">
        <v>2618</v>
      </c>
      <c r="D267" s="495"/>
      <c r="E267" s="495"/>
      <c r="F267" s="495"/>
      <c r="G267" s="495"/>
      <c r="H267" s="243" t="s">
        <v>432</v>
      </c>
      <c r="I267" s="233"/>
      <c r="J267" s="233"/>
      <c r="K267" s="237" t="s">
        <v>761</v>
      </c>
      <c r="L267" s="231"/>
      <c r="M267" s="231"/>
      <c r="N267" s="143"/>
      <c r="O267" s="238"/>
      <c r="P267" s="234">
        <v>13635527.140000001</v>
      </c>
    </row>
    <row r="268" spans="1:16" ht="19.5" customHeight="1">
      <c r="A268" s="210"/>
      <c r="B268" s="187" t="s">
        <v>2647</v>
      </c>
      <c r="C268" s="495" t="s">
        <v>2648</v>
      </c>
      <c r="D268" s="495"/>
      <c r="E268" s="495"/>
      <c r="F268" s="495"/>
      <c r="G268" s="495"/>
      <c r="H268" s="243" t="s">
        <v>432</v>
      </c>
      <c r="I268" s="233"/>
      <c r="J268" s="233"/>
      <c r="K268" s="237" t="s">
        <v>761</v>
      </c>
      <c r="L268" s="231"/>
      <c r="M268" s="231"/>
      <c r="N268" s="143"/>
      <c r="O268" s="238"/>
      <c r="P268" s="234">
        <v>13938.44</v>
      </c>
    </row>
    <row r="269" spans="1:16" ht="12.75" customHeight="1">
      <c r="A269" s="210"/>
      <c r="B269" s="187"/>
      <c r="C269" s="495" t="s">
        <v>2619</v>
      </c>
      <c r="D269" s="495"/>
      <c r="E269" s="495"/>
      <c r="F269" s="495"/>
      <c r="G269" s="495"/>
      <c r="H269" s="495"/>
      <c r="I269" s="495"/>
      <c r="J269" s="495"/>
      <c r="K269" s="495"/>
      <c r="L269" s="495"/>
      <c r="M269" s="495"/>
      <c r="N269" s="495"/>
      <c r="O269" s="495"/>
      <c r="P269" s="234">
        <v>3412366.4</v>
      </c>
    </row>
    <row r="270" spans="1:16" ht="12.75" customHeight="1">
      <c r="A270" s="210"/>
      <c r="B270" s="187"/>
      <c r="C270" s="495" t="s">
        <v>2610</v>
      </c>
      <c r="D270" s="495"/>
      <c r="E270" s="495"/>
      <c r="F270" s="495"/>
      <c r="G270" s="495"/>
      <c r="H270" s="495"/>
      <c r="I270" s="495"/>
      <c r="J270" s="495"/>
      <c r="K270" s="495"/>
      <c r="L270" s="495"/>
      <c r="M270" s="495"/>
      <c r="N270" s="495"/>
      <c r="O270" s="495"/>
      <c r="P270" s="235"/>
    </row>
    <row r="271" spans="1:16" ht="19.5" customHeight="1">
      <c r="A271" s="210"/>
      <c r="B271" s="187" t="s">
        <v>2620</v>
      </c>
      <c r="C271" s="495" t="s">
        <v>2618</v>
      </c>
      <c r="D271" s="495"/>
      <c r="E271" s="495"/>
      <c r="F271" s="495"/>
      <c r="G271" s="495"/>
      <c r="H271" s="243" t="s">
        <v>432</v>
      </c>
      <c r="I271" s="233"/>
      <c r="J271" s="233"/>
      <c r="K271" s="237" t="s">
        <v>487</v>
      </c>
      <c r="L271" s="231"/>
      <c r="M271" s="231"/>
      <c r="N271" s="143"/>
      <c r="O271" s="238"/>
      <c r="P271" s="234">
        <v>3408881.79</v>
      </c>
    </row>
    <row r="272" spans="1:16" ht="19.5" customHeight="1">
      <c r="A272" s="210"/>
      <c r="B272" s="187" t="s">
        <v>2649</v>
      </c>
      <c r="C272" s="495" t="s">
        <v>2648</v>
      </c>
      <c r="D272" s="495"/>
      <c r="E272" s="495"/>
      <c r="F272" s="495"/>
      <c r="G272" s="495"/>
      <c r="H272" s="243" t="s">
        <v>432</v>
      </c>
      <c r="I272" s="233"/>
      <c r="J272" s="233"/>
      <c r="K272" s="237" t="s">
        <v>487</v>
      </c>
      <c r="L272" s="231"/>
      <c r="M272" s="231"/>
      <c r="N272" s="143"/>
      <c r="O272" s="238"/>
      <c r="P272" s="234">
        <v>3484.61</v>
      </c>
    </row>
    <row r="273" spans="1:16">
      <c r="A273" s="255"/>
      <c r="B273" s="226"/>
      <c r="C273" s="224"/>
      <c r="D273" s="224"/>
      <c r="E273" s="224"/>
      <c r="F273" s="224"/>
      <c r="G273" s="224"/>
      <c r="H273" s="224"/>
      <c r="I273" s="224"/>
      <c r="J273" s="224"/>
      <c r="K273" s="224"/>
      <c r="L273" s="259"/>
      <c r="M273" s="260"/>
      <c r="N273" s="261"/>
      <c r="O273" s="262"/>
      <c r="P273" s="263"/>
    </row>
    <row r="274" spans="1:16">
      <c r="A274" s="141"/>
      <c r="B274" s="264"/>
      <c r="C274" s="265"/>
      <c r="D274" s="265"/>
      <c r="E274" s="265"/>
      <c r="F274" s="265"/>
      <c r="G274" s="265"/>
      <c r="H274" s="265"/>
      <c r="I274" s="265"/>
      <c r="J274" s="265"/>
      <c r="K274" s="265"/>
      <c r="L274" s="266"/>
      <c r="M274" s="267"/>
      <c r="N274" s="268"/>
      <c r="O274" s="141"/>
      <c r="P274" s="141"/>
    </row>
    <row r="275" spans="1:16" ht="15">
      <c r="A275" s="144"/>
      <c r="B275" s="269" t="s">
        <v>1777</v>
      </c>
      <c r="C275" s="491"/>
      <c r="D275" s="491"/>
      <c r="E275" s="491"/>
      <c r="F275" s="491"/>
      <c r="G275" s="491"/>
      <c r="H275" s="491"/>
      <c r="I275" s="492"/>
      <c r="J275" s="492"/>
      <c r="K275" s="492"/>
      <c r="L275" s="492"/>
      <c r="M275" s="492"/>
      <c r="N275" s="492"/>
      <c r="O275" s="143"/>
      <c r="P275" s="143"/>
    </row>
    <row r="276" spans="1:16">
      <c r="A276" s="146"/>
      <c r="B276" s="269"/>
      <c r="C276" s="493" t="s">
        <v>1778</v>
      </c>
      <c r="D276" s="493"/>
      <c r="E276" s="493"/>
      <c r="F276" s="493"/>
      <c r="G276" s="493"/>
      <c r="H276" s="493"/>
      <c r="I276" s="493"/>
      <c r="J276" s="493"/>
      <c r="K276" s="493"/>
      <c r="L276" s="493"/>
      <c r="M276" s="493"/>
      <c r="N276" s="493"/>
      <c r="O276" s="270"/>
      <c r="P276" s="270"/>
    </row>
    <row r="277" spans="1:16" ht="15">
      <c r="A277" s="144"/>
      <c r="B277" s="269" t="s">
        <v>1779</v>
      </c>
      <c r="C277" s="491"/>
      <c r="D277" s="491"/>
      <c r="E277" s="491"/>
      <c r="F277" s="491"/>
      <c r="G277" s="491"/>
      <c r="H277" s="491"/>
      <c r="I277" s="492"/>
      <c r="J277" s="492"/>
      <c r="K277" s="492"/>
      <c r="L277" s="492"/>
      <c r="M277" s="492"/>
      <c r="N277" s="492"/>
      <c r="O277" s="143"/>
      <c r="P277" s="143"/>
    </row>
    <row r="278" spans="1:16">
      <c r="A278" s="146"/>
      <c r="B278" s="270"/>
      <c r="C278" s="493" t="s">
        <v>1778</v>
      </c>
      <c r="D278" s="493"/>
      <c r="E278" s="493"/>
      <c r="F278" s="493"/>
      <c r="G278" s="493"/>
      <c r="H278" s="493"/>
      <c r="I278" s="493"/>
      <c r="J278" s="493"/>
      <c r="K278" s="493"/>
      <c r="L278" s="493"/>
      <c r="M278" s="493"/>
      <c r="N278" s="493"/>
      <c r="O278" s="270"/>
      <c r="P278" s="270"/>
    </row>
    <row r="279" spans="1:16">
      <c r="A279" s="141"/>
      <c r="B279" s="141"/>
      <c r="C279" s="141"/>
      <c r="D279" s="141"/>
      <c r="E279" s="141"/>
      <c r="F279" s="141"/>
      <c r="G279" s="141"/>
      <c r="H279" s="141"/>
      <c r="I279" s="141"/>
      <c r="J279" s="141"/>
      <c r="K279" s="141"/>
      <c r="L279" s="141"/>
      <c r="M279" s="141"/>
      <c r="N279" s="141"/>
      <c r="O279" s="141"/>
      <c r="P279" s="141"/>
    </row>
    <row r="280" spans="1:16" ht="19.5" customHeight="1">
      <c r="A280" s="494" t="s">
        <v>1780</v>
      </c>
      <c r="B280" s="494"/>
      <c r="C280" s="494"/>
      <c r="D280" s="494"/>
      <c r="E280" s="494"/>
      <c r="F280" s="494"/>
      <c r="G280" s="494"/>
      <c r="H280" s="494"/>
      <c r="I280" s="494"/>
      <c r="J280" s="494"/>
      <c r="K280" s="494"/>
      <c r="L280" s="494"/>
      <c r="M280" s="494"/>
      <c r="N280" s="494"/>
      <c r="O280" s="494"/>
      <c r="P280" s="494"/>
    </row>
    <row r="281" spans="1:16" ht="12.75" customHeight="1">
      <c r="A281" s="494" t="s">
        <v>1781</v>
      </c>
      <c r="B281" s="494"/>
      <c r="C281" s="494"/>
      <c r="D281" s="494"/>
      <c r="E281" s="494"/>
      <c r="F281" s="494"/>
      <c r="G281" s="494"/>
      <c r="H281" s="494"/>
      <c r="I281" s="494"/>
      <c r="J281" s="494"/>
      <c r="K281" s="494"/>
      <c r="L281" s="494"/>
      <c r="M281" s="494"/>
      <c r="N281" s="494"/>
      <c r="O281" s="494"/>
      <c r="P281" s="494"/>
    </row>
    <row r="282" spans="1:16" ht="12.75" customHeight="1">
      <c r="A282" s="494" t="s">
        <v>1782</v>
      </c>
      <c r="B282" s="494"/>
      <c r="C282" s="494"/>
      <c r="D282" s="494"/>
      <c r="E282" s="494"/>
      <c r="F282" s="494"/>
      <c r="G282" s="494"/>
      <c r="H282" s="494"/>
      <c r="I282" s="494"/>
      <c r="J282" s="494"/>
      <c r="K282" s="494"/>
      <c r="L282" s="494"/>
      <c r="M282" s="494"/>
      <c r="N282" s="494"/>
      <c r="O282" s="494"/>
      <c r="P282" s="494"/>
    </row>
    <row r="284" spans="1:16" ht="15">
      <c r="A284" s="141"/>
      <c r="B284" s="143"/>
      <c r="C284" s="143"/>
      <c r="D284" s="143"/>
      <c r="E284" s="143"/>
      <c r="F284" s="143"/>
      <c r="G284" s="143"/>
      <c r="H284" s="143"/>
      <c r="I284" s="143"/>
      <c r="J284" s="143"/>
      <c r="K284" s="143"/>
      <c r="L284" s="143"/>
      <c r="M284" s="143"/>
      <c r="N284" s="143"/>
      <c r="O284" s="143"/>
      <c r="P284" s="143"/>
    </row>
    <row r="285" spans="1:16" ht="15">
      <c r="A285" s="141"/>
      <c r="B285" s="143"/>
      <c r="C285" s="143"/>
      <c r="D285" s="143"/>
      <c r="E285" s="143"/>
      <c r="F285" s="143"/>
      <c r="G285" s="143"/>
      <c r="H285" s="143"/>
      <c r="I285" s="143"/>
      <c r="J285" s="143"/>
      <c r="K285" s="143"/>
      <c r="L285" s="143"/>
      <c r="M285" s="143"/>
      <c r="N285" s="143"/>
      <c r="O285" s="143"/>
      <c r="P285" s="143"/>
    </row>
    <row r="286" spans="1:16" ht="15">
      <c r="A286" s="141"/>
      <c r="B286" s="143"/>
      <c r="C286" s="143"/>
      <c r="D286" s="143"/>
      <c r="E286" s="143"/>
      <c r="F286" s="143"/>
      <c r="G286" s="143"/>
      <c r="H286" s="143"/>
      <c r="I286" s="143"/>
      <c r="J286" s="143"/>
      <c r="K286" s="143"/>
      <c r="L286" s="143"/>
      <c r="M286" s="143"/>
      <c r="N286" s="143"/>
      <c r="O286" s="143"/>
      <c r="P286" s="143"/>
    </row>
    <row r="287" spans="1:16" ht="15">
      <c r="A287" s="141"/>
      <c r="B287" s="143"/>
      <c r="C287" s="143"/>
      <c r="D287" s="143"/>
      <c r="E287" s="143"/>
      <c r="F287" s="143"/>
      <c r="G287" s="143"/>
      <c r="H287" s="143"/>
      <c r="I287" s="143"/>
      <c r="J287" s="143"/>
      <c r="K287" s="143"/>
      <c r="L287" s="143"/>
      <c r="M287" s="143"/>
      <c r="N287" s="143"/>
      <c r="O287" s="143"/>
      <c r="P287" s="143"/>
    </row>
    <row r="288" spans="1:16" ht="15">
      <c r="A288" s="141"/>
      <c r="B288" s="143"/>
      <c r="C288" s="143"/>
      <c r="D288" s="143"/>
      <c r="E288" s="143"/>
      <c r="F288" s="143"/>
      <c r="G288" s="143"/>
      <c r="H288" s="143"/>
      <c r="I288" s="143"/>
      <c r="J288" s="143"/>
      <c r="K288" s="143"/>
      <c r="L288" s="143"/>
      <c r="M288" s="143"/>
      <c r="N288" s="143"/>
      <c r="O288" s="143"/>
      <c r="P288" s="143"/>
    </row>
    <row r="289" spans="1:16" ht="15">
      <c r="A289" s="141"/>
      <c r="B289" s="143"/>
      <c r="C289" s="143"/>
      <c r="D289" s="143"/>
      <c r="E289" s="143"/>
      <c r="F289" s="143"/>
      <c r="G289" s="143"/>
      <c r="H289" s="143"/>
      <c r="I289" s="143"/>
      <c r="J289" s="143"/>
      <c r="K289" s="143"/>
      <c r="L289" s="143"/>
      <c r="M289" s="143"/>
      <c r="N289" s="143"/>
      <c r="O289" s="143"/>
      <c r="P289" s="143"/>
    </row>
    <row r="290" spans="1:16" ht="15">
      <c r="A290" s="141"/>
      <c r="B290" s="143"/>
      <c r="C290" s="143"/>
      <c r="D290" s="143"/>
      <c r="E290" s="143"/>
      <c r="F290" s="143"/>
      <c r="G290" s="143"/>
      <c r="H290" s="143"/>
      <c r="I290" s="143"/>
      <c r="J290" s="143"/>
      <c r="K290" s="143"/>
      <c r="L290" s="143"/>
      <c r="M290" s="143"/>
      <c r="N290" s="143"/>
      <c r="O290" s="143"/>
      <c r="P290" s="143"/>
    </row>
    <row r="291" spans="1:16" ht="15">
      <c r="A291" s="141"/>
      <c r="B291" s="143"/>
      <c r="C291" s="143"/>
      <c r="D291" s="143"/>
      <c r="E291" s="143"/>
      <c r="F291" s="143"/>
      <c r="G291" s="143"/>
      <c r="H291" s="143"/>
      <c r="I291" s="143"/>
      <c r="J291" s="143"/>
      <c r="K291" s="143"/>
      <c r="L291" s="143"/>
      <c r="M291" s="143"/>
      <c r="N291" s="143"/>
      <c r="O291" s="143"/>
      <c r="P291" s="143"/>
    </row>
    <row r="292" spans="1:16" ht="15">
      <c r="A292" s="141"/>
      <c r="B292" s="143"/>
      <c r="C292" s="143"/>
      <c r="D292" s="143"/>
      <c r="E292" s="143"/>
      <c r="F292" s="143"/>
      <c r="G292" s="143"/>
      <c r="H292" s="143"/>
      <c r="I292" s="143"/>
      <c r="J292" s="143"/>
      <c r="K292" s="143"/>
      <c r="L292" s="143"/>
      <c r="M292" s="143"/>
      <c r="N292" s="143"/>
      <c r="O292" s="143"/>
      <c r="P292" s="143"/>
    </row>
    <row r="293" spans="1:16" ht="15">
      <c r="A293" s="141"/>
      <c r="B293" s="143"/>
      <c r="C293" s="143"/>
      <c r="D293" s="143"/>
      <c r="E293" s="143"/>
      <c r="F293" s="143"/>
      <c r="G293" s="143"/>
      <c r="H293" s="143"/>
      <c r="I293" s="143"/>
      <c r="J293" s="143"/>
      <c r="K293" s="143"/>
      <c r="L293" s="143"/>
      <c r="M293" s="143"/>
      <c r="N293" s="143"/>
      <c r="O293" s="143"/>
      <c r="P293" s="143"/>
    </row>
    <row r="294" spans="1:16" ht="15">
      <c r="A294" s="141"/>
      <c r="B294" s="143"/>
      <c r="C294" s="143"/>
      <c r="D294" s="143"/>
      <c r="E294" s="143"/>
      <c r="F294" s="143"/>
      <c r="G294" s="143"/>
      <c r="H294" s="143"/>
      <c r="I294" s="143"/>
      <c r="J294" s="143"/>
      <c r="K294" s="143"/>
      <c r="L294" s="143"/>
      <c r="M294" s="143"/>
      <c r="N294" s="143"/>
      <c r="O294" s="143"/>
      <c r="P294" s="143"/>
    </row>
    <row r="295" spans="1:16" ht="15">
      <c r="A295" s="141"/>
      <c r="B295" s="143"/>
      <c r="C295" s="143"/>
      <c r="D295" s="143"/>
      <c r="E295" s="143"/>
      <c r="F295" s="143"/>
      <c r="G295" s="143"/>
      <c r="H295" s="143"/>
      <c r="I295" s="143"/>
      <c r="J295" s="143"/>
      <c r="K295" s="143"/>
      <c r="L295" s="143"/>
      <c r="M295" s="143"/>
      <c r="N295" s="143"/>
      <c r="O295" s="143"/>
      <c r="P295" s="143"/>
    </row>
    <row r="296" spans="1:16" ht="15">
      <c r="A296" s="141"/>
      <c r="B296" s="143"/>
      <c r="C296" s="143"/>
      <c r="D296" s="143"/>
      <c r="E296" s="143"/>
      <c r="F296" s="143"/>
      <c r="G296" s="143"/>
      <c r="H296" s="143"/>
      <c r="I296" s="143"/>
      <c r="J296" s="143"/>
      <c r="K296" s="143"/>
      <c r="L296" s="143"/>
      <c r="M296" s="143"/>
      <c r="N296" s="143"/>
      <c r="O296" s="143"/>
      <c r="P296" s="143"/>
    </row>
    <row r="297" spans="1:16" ht="15">
      <c r="A297" s="141"/>
      <c r="B297" s="143"/>
      <c r="C297" s="143"/>
      <c r="D297" s="143"/>
      <c r="E297" s="143"/>
      <c r="F297" s="143"/>
      <c r="G297" s="143"/>
      <c r="H297" s="143"/>
      <c r="I297" s="143"/>
      <c r="J297" s="143"/>
      <c r="K297" s="143"/>
      <c r="L297" s="143"/>
      <c r="M297" s="143"/>
      <c r="N297" s="143"/>
      <c r="O297" s="143"/>
      <c r="P297" s="143"/>
    </row>
    <row r="298" spans="1:16" ht="15">
      <c r="A298" s="141"/>
      <c r="B298" s="143"/>
      <c r="C298" s="143"/>
      <c r="D298" s="143"/>
      <c r="E298" s="143"/>
      <c r="F298" s="143"/>
      <c r="G298" s="143"/>
      <c r="H298" s="143"/>
      <c r="I298" s="143"/>
      <c r="J298" s="143"/>
      <c r="K298" s="143"/>
      <c r="L298" s="143"/>
      <c r="M298" s="143"/>
      <c r="N298" s="143"/>
      <c r="O298" s="143"/>
      <c r="P298" s="143"/>
    </row>
    <row r="299" spans="1:16" ht="15">
      <c r="A299" s="141"/>
      <c r="B299" s="143"/>
      <c r="C299" s="143"/>
      <c r="D299" s="143"/>
      <c r="E299" s="143"/>
      <c r="F299" s="143"/>
      <c r="G299" s="143"/>
      <c r="H299" s="143"/>
      <c r="I299" s="143"/>
      <c r="J299" s="143"/>
      <c r="K299" s="143"/>
      <c r="L299" s="143"/>
      <c r="M299" s="143"/>
      <c r="N299" s="143"/>
      <c r="O299" s="143"/>
      <c r="P299" s="143"/>
    </row>
    <row r="300" spans="1:16" ht="15">
      <c r="A300" s="141"/>
      <c r="B300" s="143"/>
      <c r="C300" s="143"/>
      <c r="D300" s="143"/>
      <c r="E300" s="143"/>
      <c r="F300" s="143"/>
      <c r="G300" s="143"/>
      <c r="H300" s="143"/>
      <c r="I300" s="143"/>
      <c r="J300" s="143"/>
      <c r="K300" s="143"/>
      <c r="L300" s="143"/>
      <c r="M300" s="143"/>
      <c r="N300" s="143"/>
      <c r="O300" s="143"/>
      <c r="P300" s="143"/>
    </row>
    <row r="301" spans="1:16" ht="15">
      <c r="A301" s="141"/>
      <c r="B301" s="143"/>
      <c r="C301" s="143"/>
      <c r="D301" s="143"/>
      <c r="E301" s="143"/>
      <c r="F301" s="143"/>
      <c r="G301" s="143"/>
      <c r="H301" s="143"/>
      <c r="I301" s="143"/>
      <c r="J301" s="143"/>
      <c r="K301" s="143"/>
      <c r="L301" s="143"/>
      <c r="M301" s="143"/>
      <c r="N301" s="143"/>
      <c r="O301" s="143"/>
      <c r="P301" s="143"/>
    </row>
    <row r="302" spans="1:16" ht="15">
      <c r="A302" s="141"/>
      <c r="B302" s="143"/>
      <c r="C302" s="143"/>
      <c r="D302" s="143"/>
      <c r="E302" s="143"/>
      <c r="F302" s="143"/>
      <c r="G302" s="143"/>
      <c r="H302" s="143"/>
      <c r="I302" s="143"/>
      <c r="J302" s="143"/>
      <c r="K302" s="143"/>
      <c r="L302" s="143"/>
      <c r="M302" s="143"/>
      <c r="N302" s="143"/>
      <c r="O302" s="143"/>
      <c r="P302" s="143"/>
    </row>
    <row r="303" spans="1:16" ht="15">
      <c r="A303" s="141"/>
      <c r="B303" s="143"/>
      <c r="C303" s="143"/>
      <c r="D303" s="143"/>
      <c r="E303" s="143"/>
      <c r="F303" s="143"/>
      <c r="G303" s="143"/>
      <c r="H303" s="143"/>
      <c r="I303" s="143"/>
      <c r="J303" s="143"/>
      <c r="K303" s="143"/>
      <c r="L303" s="143"/>
      <c r="M303" s="143"/>
      <c r="N303" s="143"/>
      <c r="O303" s="143"/>
      <c r="P303" s="143"/>
    </row>
    <row r="304" spans="1:16" ht="15">
      <c r="A304" s="141"/>
      <c r="B304" s="143"/>
      <c r="C304" s="143"/>
      <c r="D304" s="143"/>
      <c r="E304" s="143"/>
      <c r="F304" s="143"/>
      <c r="G304" s="143"/>
      <c r="H304" s="143"/>
      <c r="I304" s="143"/>
      <c r="J304" s="143"/>
      <c r="K304" s="143"/>
      <c r="L304" s="143"/>
      <c r="M304" s="143"/>
      <c r="N304" s="143"/>
      <c r="O304" s="143"/>
      <c r="P304" s="143"/>
    </row>
    <row r="305" spans="1:16" ht="15">
      <c r="A305" s="141"/>
      <c r="B305" s="143"/>
      <c r="C305" s="143"/>
      <c r="D305" s="143"/>
      <c r="E305" s="143"/>
      <c r="F305" s="143"/>
      <c r="G305" s="143"/>
      <c r="H305" s="143"/>
      <c r="I305" s="143"/>
      <c r="J305" s="143"/>
      <c r="K305" s="143"/>
      <c r="L305" s="143"/>
      <c r="M305" s="143"/>
      <c r="N305" s="143"/>
      <c r="O305" s="143"/>
      <c r="P305" s="143"/>
    </row>
    <row r="306" spans="1:16" ht="15">
      <c r="A306" s="141"/>
      <c r="B306" s="143"/>
      <c r="C306" s="143"/>
      <c r="D306" s="143"/>
      <c r="E306" s="143"/>
      <c r="F306" s="143"/>
      <c r="G306" s="143"/>
      <c r="H306" s="143"/>
      <c r="I306" s="143"/>
      <c r="J306" s="143"/>
      <c r="K306" s="143"/>
      <c r="L306" s="143"/>
      <c r="M306" s="143"/>
      <c r="N306" s="143"/>
      <c r="O306" s="143"/>
      <c r="P306" s="143"/>
    </row>
    <row r="307" spans="1:16" ht="15">
      <c r="A307" s="141"/>
      <c r="B307" s="143"/>
      <c r="C307" s="143"/>
      <c r="D307" s="143"/>
      <c r="E307" s="143"/>
      <c r="F307" s="143"/>
      <c r="G307" s="143"/>
      <c r="H307" s="143"/>
      <c r="I307" s="143"/>
      <c r="J307" s="143"/>
      <c r="K307" s="143"/>
      <c r="L307" s="143"/>
      <c r="M307" s="143"/>
      <c r="N307" s="143"/>
      <c r="O307" s="143"/>
      <c r="P307" s="143"/>
    </row>
    <row r="308" spans="1:16" ht="15">
      <c r="A308" s="141"/>
      <c r="B308" s="143"/>
      <c r="C308" s="143"/>
      <c r="D308" s="143"/>
      <c r="E308" s="143"/>
      <c r="F308" s="143"/>
      <c r="G308" s="143"/>
      <c r="H308" s="143"/>
      <c r="I308" s="143"/>
      <c r="J308" s="143"/>
      <c r="K308" s="143"/>
      <c r="L308" s="143"/>
      <c r="M308" s="143"/>
      <c r="N308" s="143"/>
      <c r="O308" s="143"/>
      <c r="P308" s="143"/>
    </row>
    <row r="309" spans="1:16" ht="15">
      <c r="A309" s="141"/>
      <c r="B309" s="143"/>
      <c r="C309" s="143"/>
      <c r="D309" s="143"/>
      <c r="E309" s="143"/>
      <c r="F309" s="143"/>
      <c r="G309" s="143"/>
      <c r="H309" s="143"/>
      <c r="I309" s="143"/>
      <c r="J309" s="143"/>
      <c r="K309" s="143"/>
      <c r="L309" s="143"/>
      <c r="M309" s="143"/>
      <c r="N309" s="143"/>
      <c r="O309" s="143"/>
      <c r="P309" s="143"/>
    </row>
    <row r="310" spans="1:16" ht="15">
      <c r="A310" s="141"/>
      <c r="B310" s="143"/>
      <c r="C310" s="143"/>
      <c r="D310" s="143"/>
      <c r="E310" s="143"/>
      <c r="F310" s="143"/>
      <c r="G310" s="143"/>
      <c r="H310" s="143"/>
      <c r="I310" s="143"/>
      <c r="J310" s="143"/>
      <c r="K310" s="143"/>
      <c r="L310" s="143"/>
      <c r="M310" s="143"/>
      <c r="N310" s="143"/>
      <c r="O310" s="143"/>
      <c r="P310" s="143"/>
    </row>
    <row r="311" spans="1:16" ht="15">
      <c r="A311" s="141"/>
      <c r="B311" s="143"/>
      <c r="C311" s="143"/>
      <c r="D311" s="143"/>
      <c r="E311" s="143"/>
      <c r="F311" s="143"/>
      <c r="G311" s="143"/>
      <c r="H311" s="143"/>
      <c r="I311" s="143"/>
      <c r="J311" s="143"/>
      <c r="K311" s="143"/>
      <c r="L311" s="143"/>
      <c r="M311" s="143"/>
      <c r="N311" s="143"/>
      <c r="O311" s="143"/>
      <c r="P311" s="143"/>
    </row>
    <row r="312" spans="1:16" ht="15">
      <c r="A312" s="141"/>
      <c r="B312" s="143"/>
      <c r="C312" s="143"/>
      <c r="D312" s="143"/>
      <c r="E312" s="143"/>
      <c r="F312" s="143"/>
      <c r="G312" s="143"/>
      <c r="H312" s="143"/>
      <c r="I312" s="143"/>
      <c r="J312" s="143"/>
      <c r="K312" s="143"/>
      <c r="L312" s="143"/>
      <c r="M312" s="143"/>
      <c r="N312" s="143"/>
      <c r="O312" s="143"/>
      <c r="P312" s="143"/>
    </row>
    <row r="313" spans="1:16" ht="15">
      <c r="A313" s="141"/>
      <c r="B313" s="143"/>
      <c r="C313" s="143"/>
      <c r="D313" s="143"/>
      <c r="E313" s="143"/>
      <c r="F313" s="143"/>
      <c r="G313" s="143"/>
      <c r="H313" s="143"/>
      <c r="I313" s="143"/>
      <c r="J313" s="143"/>
      <c r="K313" s="143"/>
      <c r="L313" s="143"/>
      <c r="M313" s="143"/>
      <c r="N313" s="143"/>
      <c r="O313" s="143"/>
      <c r="P313" s="143"/>
    </row>
    <row r="314" spans="1:16" ht="15">
      <c r="A314" s="141"/>
      <c r="B314" s="143"/>
      <c r="C314" s="143"/>
      <c r="D314" s="143"/>
      <c r="E314" s="143"/>
      <c r="F314" s="143"/>
      <c r="G314" s="143"/>
      <c r="H314" s="143"/>
      <c r="I314" s="143"/>
      <c r="J314" s="143"/>
      <c r="K314" s="143"/>
      <c r="L314" s="143"/>
      <c r="M314" s="143"/>
      <c r="N314" s="143"/>
      <c r="O314" s="143"/>
      <c r="P314" s="143"/>
    </row>
    <row r="315" spans="1:16" ht="15">
      <c r="A315" s="141"/>
      <c r="B315" s="143"/>
      <c r="C315" s="143"/>
      <c r="D315" s="143"/>
      <c r="E315" s="143"/>
      <c r="F315" s="143"/>
      <c r="G315" s="143"/>
      <c r="H315" s="143"/>
      <c r="I315" s="143"/>
      <c r="J315" s="143"/>
      <c r="K315" s="143"/>
      <c r="L315" s="143"/>
      <c r="M315" s="143"/>
      <c r="N315" s="143"/>
      <c r="O315" s="143"/>
      <c r="P315" s="143"/>
    </row>
    <row r="316" spans="1:16" ht="15">
      <c r="A316" s="141"/>
      <c r="B316" s="143"/>
      <c r="C316" s="143"/>
      <c r="D316" s="143"/>
      <c r="E316" s="143"/>
      <c r="F316" s="143"/>
      <c r="G316" s="143"/>
      <c r="H316" s="143"/>
      <c r="I316" s="143"/>
      <c r="J316" s="143"/>
      <c r="K316" s="143"/>
      <c r="L316" s="143"/>
      <c r="M316" s="143"/>
      <c r="N316" s="143"/>
      <c r="O316" s="143"/>
      <c r="P316" s="143"/>
    </row>
  </sheetData>
  <mergeCells count="271">
    <mergeCell ref="A4:F4"/>
    <mergeCell ref="G4:P4"/>
    <mergeCell ref="A5:F5"/>
    <mergeCell ref="G5:P5"/>
    <mergeCell ref="A6:F6"/>
    <mergeCell ref="G6:P6"/>
    <mergeCell ref="A7:F7"/>
    <mergeCell ref="G7:P7"/>
    <mergeCell ref="A8:F8"/>
    <mergeCell ref="G8:P8"/>
    <mergeCell ref="A9:F9"/>
    <mergeCell ref="G9:P9"/>
    <mergeCell ref="A10:F10"/>
    <mergeCell ref="G10:P10"/>
    <mergeCell ref="A11:F11"/>
    <mergeCell ref="G11:P11"/>
    <mergeCell ref="A13:P13"/>
    <mergeCell ref="A14:P14"/>
    <mergeCell ref="A16:P16"/>
    <mergeCell ref="A17:P17"/>
    <mergeCell ref="A18:P18"/>
    <mergeCell ref="A20:P20"/>
    <mergeCell ref="A21:P21"/>
    <mergeCell ref="B23:F23"/>
    <mergeCell ref="B24:F24"/>
    <mergeCell ref="C26:F26"/>
    <mergeCell ref="A35:A37"/>
    <mergeCell ref="B35:B37"/>
    <mergeCell ref="C35:G37"/>
    <mergeCell ref="H35:H37"/>
    <mergeCell ref="I35:K36"/>
    <mergeCell ref="L35:P36"/>
    <mergeCell ref="C38:G38"/>
    <mergeCell ref="A39:P39"/>
    <mergeCell ref="C40:G40"/>
    <mergeCell ref="C41:P41"/>
    <mergeCell ref="C42:P42"/>
    <mergeCell ref="C43:P43"/>
    <mergeCell ref="C44:P44"/>
    <mergeCell ref="C45:P45"/>
    <mergeCell ref="C46:G46"/>
    <mergeCell ref="C47:G47"/>
    <mergeCell ref="C48:G48"/>
    <mergeCell ref="C49:G49"/>
    <mergeCell ref="C50:G50"/>
    <mergeCell ref="C51:G51"/>
    <mergeCell ref="C52:G52"/>
    <mergeCell ref="C53:G53"/>
    <mergeCell ref="C54:G54"/>
    <mergeCell ref="C55:G55"/>
    <mergeCell ref="C56:P56"/>
    <mergeCell ref="C57:P57"/>
    <mergeCell ref="C58:P58"/>
    <mergeCell ref="C59:P59"/>
    <mergeCell ref="C60:P60"/>
    <mergeCell ref="C61:G61"/>
    <mergeCell ref="C62:G62"/>
    <mergeCell ref="C63:G63"/>
    <mergeCell ref="C64:G64"/>
    <mergeCell ref="C65:G65"/>
    <mergeCell ref="C66:G66"/>
    <mergeCell ref="C67:G67"/>
    <mergeCell ref="C68:G68"/>
    <mergeCell ref="C69:G69"/>
    <mergeCell ref="C71:O71"/>
    <mergeCell ref="C72:O72"/>
    <mergeCell ref="C73:O73"/>
    <mergeCell ref="C74:O74"/>
    <mergeCell ref="C75:O75"/>
    <mergeCell ref="C76:O76"/>
    <mergeCell ref="C77:O77"/>
    <mergeCell ref="C78:O78"/>
    <mergeCell ref="C79:O79"/>
    <mergeCell ref="C80:O80"/>
    <mergeCell ref="C81:O81"/>
    <mergeCell ref="C82:O82"/>
    <mergeCell ref="C83:O83"/>
    <mergeCell ref="C84:O84"/>
    <mergeCell ref="C85:O85"/>
    <mergeCell ref="C86:J86"/>
    <mergeCell ref="C87:O87"/>
    <mergeCell ref="C88:O88"/>
    <mergeCell ref="C89:G89"/>
    <mergeCell ref="C90:O90"/>
    <mergeCell ref="C91:O91"/>
    <mergeCell ref="C92:G92"/>
    <mergeCell ref="A93:P93"/>
    <mergeCell ref="C94:G94"/>
    <mergeCell ref="C95:P95"/>
    <mergeCell ref="C96:P96"/>
    <mergeCell ref="C97:P97"/>
    <mergeCell ref="C98:P98"/>
    <mergeCell ref="C99:G99"/>
    <mergeCell ref="C100:G100"/>
    <mergeCell ref="C101:G101"/>
    <mergeCell ref="C102:G102"/>
    <mergeCell ref="C103:G103"/>
    <mergeCell ref="C104:G104"/>
    <mergeCell ref="C105:G105"/>
    <mergeCell ref="C106:G106"/>
    <mergeCell ref="C107:G107"/>
    <mergeCell ref="C108:G108"/>
    <mergeCell ref="C109:P109"/>
    <mergeCell ref="C110:P110"/>
    <mergeCell ref="C111:P111"/>
    <mergeCell ref="C112:P112"/>
    <mergeCell ref="C113:G113"/>
    <mergeCell ref="C114:G114"/>
    <mergeCell ref="C115:G115"/>
    <mergeCell ref="C116:G116"/>
    <mergeCell ref="C117:G117"/>
    <mergeCell ref="C118:G118"/>
    <mergeCell ref="C119:G119"/>
    <mergeCell ref="C120:G120"/>
    <mergeCell ref="C121:G121"/>
    <mergeCell ref="C123:O123"/>
    <mergeCell ref="C124:O124"/>
    <mergeCell ref="C125:O125"/>
    <mergeCell ref="C126:O126"/>
    <mergeCell ref="C127:O127"/>
    <mergeCell ref="C128:O128"/>
    <mergeCell ref="C129:O129"/>
    <mergeCell ref="C130:O130"/>
    <mergeCell ref="C131:O131"/>
    <mergeCell ref="C132:O132"/>
    <mergeCell ref="C133:O133"/>
    <mergeCell ref="C134:O134"/>
    <mergeCell ref="C135:O135"/>
    <mergeCell ref="C136:O136"/>
    <mergeCell ref="C137:O137"/>
    <mergeCell ref="C138:J138"/>
    <mergeCell ref="C139:O139"/>
    <mergeCell ref="C140:O140"/>
    <mergeCell ref="C141:G141"/>
    <mergeCell ref="C142:O142"/>
    <mergeCell ref="C143:O143"/>
    <mergeCell ref="C144:G144"/>
    <mergeCell ref="A145:P145"/>
    <mergeCell ref="C146:G146"/>
    <mergeCell ref="C147:P147"/>
    <mergeCell ref="C148:P148"/>
    <mergeCell ref="C149:P149"/>
    <mergeCell ref="C150:P150"/>
    <mergeCell ref="C151:G151"/>
    <mergeCell ref="C152:G152"/>
    <mergeCell ref="C153:G153"/>
    <mergeCell ref="C154:G154"/>
    <mergeCell ref="C155:G155"/>
    <mergeCell ref="C156:G156"/>
    <mergeCell ref="C157:G157"/>
    <mergeCell ref="C158:G158"/>
    <mergeCell ref="C159:G159"/>
    <mergeCell ref="C161:O161"/>
    <mergeCell ref="C162:O162"/>
    <mergeCell ref="C163:O163"/>
    <mergeCell ref="C164:O164"/>
    <mergeCell ref="C165:O165"/>
    <mergeCell ref="C166:O166"/>
    <mergeCell ref="C167:O167"/>
    <mergeCell ref="C168:O168"/>
    <mergeCell ref="C169:O169"/>
    <mergeCell ref="C170:O170"/>
    <mergeCell ref="C171:O171"/>
    <mergeCell ref="C172:O172"/>
    <mergeCell ref="C173:O173"/>
    <mergeCell ref="C174:O174"/>
    <mergeCell ref="C175:O175"/>
    <mergeCell ref="C176:J176"/>
    <mergeCell ref="C177:O177"/>
    <mergeCell ref="C178:O178"/>
    <mergeCell ref="C179:G179"/>
    <mergeCell ref="C180:O180"/>
    <mergeCell ref="C181:O181"/>
    <mergeCell ref="C182:G182"/>
    <mergeCell ref="A183:P183"/>
    <mergeCell ref="C184:G184"/>
    <mergeCell ref="C185:P185"/>
    <mergeCell ref="C186:P186"/>
    <mergeCell ref="C187:P187"/>
    <mergeCell ref="C188:P188"/>
    <mergeCell ref="C189:G189"/>
    <mergeCell ref="C190:G190"/>
    <mergeCell ref="C191:G191"/>
    <mergeCell ref="C192:G192"/>
    <mergeCell ref="C193:G193"/>
    <mergeCell ref="C194:G194"/>
    <mergeCell ref="C195:G195"/>
    <mergeCell ref="C196:G196"/>
    <mergeCell ref="C197:G197"/>
    <mergeCell ref="C198:P198"/>
    <mergeCell ref="C199:P199"/>
    <mergeCell ref="C200:P200"/>
    <mergeCell ref="C201:P201"/>
    <mergeCell ref="C202:P202"/>
    <mergeCell ref="C203:G203"/>
    <mergeCell ref="C204:G204"/>
    <mergeCell ref="C205:G205"/>
    <mergeCell ref="C206:G206"/>
    <mergeCell ref="C207:G207"/>
    <mergeCell ref="C208:G208"/>
    <mergeCell ref="C209:G209"/>
    <mergeCell ref="C210:G210"/>
    <mergeCell ref="C211:G211"/>
    <mergeCell ref="C212:P212"/>
    <mergeCell ref="C213:P213"/>
    <mergeCell ref="C214:P214"/>
    <mergeCell ref="C215:P215"/>
    <mergeCell ref="C216:P216"/>
    <mergeCell ref="C217:G217"/>
    <mergeCell ref="C218:G218"/>
    <mergeCell ref="C219:G219"/>
    <mergeCell ref="C220:G220"/>
    <mergeCell ref="C221:G221"/>
    <mergeCell ref="C222:G222"/>
    <mergeCell ref="C223:G223"/>
    <mergeCell ref="C224:G224"/>
    <mergeCell ref="C226:O226"/>
    <mergeCell ref="C227:O227"/>
    <mergeCell ref="C228:O228"/>
    <mergeCell ref="C229:O229"/>
    <mergeCell ref="C230:O230"/>
    <mergeCell ref="C231:O231"/>
    <mergeCell ref="C232:O232"/>
    <mergeCell ref="C233:O233"/>
    <mergeCell ref="C234:O234"/>
    <mergeCell ref="C235:O235"/>
    <mergeCell ref="C236:O236"/>
    <mergeCell ref="C237:O237"/>
    <mergeCell ref="C238:O238"/>
    <mergeCell ref="C239:O239"/>
    <mergeCell ref="C240:O240"/>
    <mergeCell ref="C241:J241"/>
    <mergeCell ref="C242:O242"/>
    <mergeCell ref="C243:O243"/>
    <mergeCell ref="C244:G244"/>
    <mergeCell ref="C245:O245"/>
    <mergeCell ref="C246:O246"/>
    <mergeCell ref="C247:G247"/>
    <mergeCell ref="C249:O249"/>
    <mergeCell ref="C250:O250"/>
    <mergeCell ref="C251:O251"/>
    <mergeCell ref="C252:O252"/>
    <mergeCell ref="C253:O253"/>
    <mergeCell ref="C254:O254"/>
    <mergeCell ref="C255:O255"/>
    <mergeCell ref="C256:O256"/>
    <mergeCell ref="C257:O257"/>
    <mergeCell ref="C258:O258"/>
    <mergeCell ref="C259:O259"/>
    <mergeCell ref="C260:O260"/>
    <mergeCell ref="C261:O261"/>
    <mergeCell ref="C262:O262"/>
    <mergeCell ref="C263:O263"/>
    <mergeCell ref="C264:J264"/>
    <mergeCell ref="C265:O265"/>
    <mergeCell ref="C266:O266"/>
    <mergeCell ref="C267:G267"/>
    <mergeCell ref="C278:N278"/>
    <mergeCell ref="A280:P280"/>
    <mergeCell ref="A281:P281"/>
    <mergeCell ref="A282:P282"/>
    <mergeCell ref="C268:G268"/>
    <mergeCell ref="C269:O269"/>
    <mergeCell ref="C270:O270"/>
    <mergeCell ref="C271:G271"/>
    <mergeCell ref="C272:G272"/>
    <mergeCell ref="C275:H275"/>
    <mergeCell ref="I275:N275"/>
    <mergeCell ref="C276:N276"/>
    <mergeCell ref="C277:H277"/>
    <mergeCell ref="I277:N277"/>
  </mergeCells>
  <pageMargins left="0.78749999999999998" right="0.78749999999999998" top="1.05277777777778" bottom="1.05277777777778" header="0.78749999999999998" footer="0.78749999999999998"/>
  <pageSetup paperSize="9" orientation="portrait" horizontalDpi="300" verticalDpi="300" r:id="rId1"/>
  <headerFooter>
    <oddHeader>&amp;C&amp;"Times New Roman,Standaard"&amp;12&amp;A</oddHeader>
    <oddFooter>&amp;C&amp;"Times New Roman,Standaard"&amp;12Страница &amp;P</oddFooter>
  </headerFooter>
  <colBreaks count="1" manualBreakCount="1">
    <brk id="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K378"/>
  <sheetViews>
    <sheetView view="pageBreakPreview" topLeftCell="C307" zoomScale="85" zoomScaleNormal="100" zoomScalePageLayoutView="85" workbookViewId="0">
      <selection activeCell="P324" sqref="P324"/>
    </sheetView>
  </sheetViews>
  <sheetFormatPr defaultColWidth="9.140625" defaultRowHeight="11.25"/>
  <cols>
    <col min="1" max="1" width="9.7109375" style="139" customWidth="1"/>
    <col min="2" max="2" width="20.7109375" style="139" customWidth="1"/>
    <col min="3" max="3" width="10.7109375" style="139" customWidth="1"/>
    <col min="4" max="4" width="12.85546875" style="139" customWidth="1"/>
    <col min="5" max="5" width="10.42578125" style="139" customWidth="1"/>
    <col min="6" max="6" width="11.7109375" style="139" customWidth="1"/>
    <col min="7" max="7" width="6.140625" style="139" customWidth="1"/>
    <col min="8" max="8" width="9.28515625" style="139" customWidth="1"/>
    <col min="9" max="9" width="10.7109375" style="139" customWidth="1"/>
    <col min="10" max="10" width="12.42578125" style="139" customWidth="1"/>
    <col min="11" max="11" width="13.28515625" style="139" customWidth="1"/>
    <col min="12" max="12" width="17" style="139" customWidth="1"/>
    <col min="13" max="13" width="11.5703125" style="139" customWidth="1"/>
    <col min="14" max="14" width="17" style="139" customWidth="1"/>
    <col min="15" max="15" width="12.85546875" style="139" customWidth="1"/>
    <col min="16" max="16" width="17" style="139" customWidth="1"/>
    <col min="17" max="17" width="75.28515625" style="274" hidden="1" customWidth="1"/>
    <col min="18" max="18" width="126.5703125" style="274" hidden="1" customWidth="1"/>
    <col min="19" max="27" width="9.140625" style="139"/>
    <col min="28" max="33" width="76.140625" style="140" hidden="1" customWidth="1"/>
    <col min="34" max="43" width="127.28515625" style="140" hidden="1" customWidth="1"/>
    <col min="44" max="49" width="76.140625" style="140" hidden="1" customWidth="1"/>
    <col min="50" max="59" width="127.28515625" style="140" hidden="1" customWidth="1"/>
    <col min="60" max="65" width="76.140625" style="140" hidden="1" customWidth="1"/>
    <col min="66" max="75" width="127.28515625" style="140" hidden="1" customWidth="1"/>
    <col min="76" max="81" width="76.140625" style="140" hidden="1" customWidth="1"/>
    <col min="82" max="91" width="127.28515625" style="140" hidden="1" customWidth="1"/>
    <col min="92" max="97" width="76.140625" style="140" hidden="1" customWidth="1"/>
    <col min="98" max="107" width="127.28515625" style="140" hidden="1" customWidth="1"/>
    <col min="108" max="113" width="76.140625" style="140" hidden="1" customWidth="1"/>
    <col min="114" max="123" width="127.28515625" style="140" hidden="1" customWidth="1"/>
    <col min="124" max="129" width="76.140625" style="140" hidden="1" customWidth="1"/>
    <col min="130" max="139" width="127.28515625" style="140" hidden="1" customWidth="1"/>
    <col min="140" max="187" width="203.42578125" style="140" hidden="1" customWidth="1"/>
    <col min="188" max="192" width="66.42578125" style="140" hidden="1" customWidth="1"/>
    <col min="193" max="196" width="45.7109375" style="140" hidden="1" customWidth="1"/>
    <col min="197" max="198" width="203.42578125" style="140" hidden="1" customWidth="1"/>
    <col min="199" max="203" width="51.85546875" style="140" hidden="1" customWidth="1"/>
    <col min="204" max="204" width="173" style="140" hidden="1" customWidth="1"/>
    <col min="205" max="209" width="51.85546875" style="140" hidden="1" customWidth="1"/>
    <col min="210" max="212" width="156" style="140" hidden="1" customWidth="1"/>
    <col min="213" max="213" width="84.28515625" style="140" hidden="1" customWidth="1"/>
    <col min="214" max="214" width="156" style="140" hidden="1" customWidth="1"/>
    <col min="215" max="215" width="51.85546875" style="140" hidden="1" customWidth="1"/>
    <col min="216" max="218" width="156" style="140" hidden="1" customWidth="1"/>
    <col min="219" max="219" width="84.28515625" style="140" hidden="1" customWidth="1"/>
    <col min="220" max="220" width="156" style="140" hidden="1" customWidth="1"/>
    <col min="221" max="221" width="51.85546875" style="140" hidden="1" customWidth="1"/>
    <col min="222" max="227" width="61.140625" style="140" hidden="1" customWidth="1"/>
    <col min="228" max="233" width="82" style="140" hidden="1" customWidth="1"/>
    <col min="234" max="239" width="61.140625" style="140" hidden="1" customWidth="1"/>
    <col min="240" max="245" width="82" style="140" hidden="1" customWidth="1"/>
    <col min="246" max="16384" width="9.140625" style="139"/>
  </cols>
  <sheetData>
    <row r="1" spans="1:171" s="143" customFormat="1" ht="15">
      <c r="A1" s="141"/>
      <c r="B1" s="141"/>
      <c r="C1" s="141"/>
      <c r="D1" s="141"/>
      <c r="E1" s="141"/>
      <c r="F1" s="141"/>
      <c r="G1" s="141"/>
      <c r="H1" s="141"/>
      <c r="I1" s="141"/>
      <c r="J1" s="141"/>
      <c r="K1" s="141"/>
      <c r="L1" s="141"/>
      <c r="M1" s="141"/>
      <c r="N1" s="141"/>
      <c r="O1" s="141"/>
      <c r="P1" s="142" t="s">
        <v>327</v>
      </c>
    </row>
    <row r="2" spans="1:171" s="143" customFormat="1" ht="11.25" customHeight="1">
      <c r="A2" s="144"/>
      <c r="B2" s="144"/>
      <c r="C2" s="144"/>
      <c r="D2" s="144"/>
      <c r="E2" s="144"/>
      <c r="F2" s="144"/>
      <c r="G2" s="144"/>
      <c r="H2" s="144"/>
      <c r="I2" s="144"/>
      <c r="J2" s="144"/>
      <c r="K2" s="144"/>
      <c r="L2" s="144"/>
      <c r="M2" s="144"/>
      <c r="P2" s="142" t="s">
        <v>328</v>
      </c>
    </row>
    <row r="3" spans="1:171" s="143" customFormat="1" ht="15">
      <c r="A3" s="144"/>
      <c r="B3" s="144"/>
      <c r="C3" s="144"/>
      <c r="D3" s="144"/>
      <c r="E3" s="144"/>
      <c r="F3" s="144"/>
      <c r="G3" s="144"/>
      <c r="H3" s="144"/>
      <c r="I3" s="144"/>
      <c r="J3" s="144"/>
      <c r="K3" s="144"/>
      <c r="L3" s="144"/>
      <c r="M3" s="144"/>
      <c r="P3" s="142"/>
    </row>
    <row r="4" spans="1:171" s="143" customFormat="1" ht="12.75" customHeight="1">
      <c r="A4" s="501" t="s">
        <v>329</v>
      </c>
      <c r="B4" s="501"/>
      <c r="C4" s="501"/>
      <c r="D4" s="501"/>
      <c r="E4" s="501"/>
      <c r="F4" s="501"/>
      <c r="G4" s="512" t="s">
        <v>330</v>
      </c>
      <c r="H4" s="512"/>
      <c r="I4" s="512"/>
      <c r="J4" s="512"/>
      <c r="K4" s="512"/>
      <c r="L4" s="512"/>
      <c r="M4" s="512"/>
      <c r="N4" s="512"/>
      <c r="O4" s="512"/>
      <c r="P4" s="512"/>
    </row>
    <row r="5" spans="1:171" s="143" customFormat="1" ht="56.25" customHeight="1">
      <c r="A5" s="501" t="s">
        <v>331</v>
      </c>
      <c r="B5" s="501"/>
      <c r="C5" s="501"/>
      <c r="D5" s="501"/>
      <c r="E5" s="501"/>
      <c r="F5" s="501"/>
      <c r="G5" s="513" t="s">
        <v>332</v>
      </c>
      <c r="H5" s="513"/>
      <c r="I5" s="513"/>
      <c r="J5" s="513"/>
      <c r="K5" s="513"/>
      <c r="L5" s="513"/>
      <c r="M5" s="513"/>
      <c r="N5" s="513"/>
      <c r="O5" s="513"/>
      <c r="P5" s="513"/>
      <c r="AB5" s="157" t="s">
        <v>331</v>
      </c>
      <c r="AC5" s="157"/>
      <c r="AD5" s="157"/>
      <c r="AE5" s="157"/>
      <c r="AF5" s="157"/>
      <c r="AG5" s="157"/>
      <c r="AH5" s="157" t="s">
        <v>332</v>
      </c>
      <c r="AI5" s="157"/>
      <c r="AJ5" s="157"/>
      <c r="AK5" s="157"/>
      <c r="AL5" s="157"/>
      <c r="AM5" s="157"/>
      <c r="AN5" s="157"/>
      <c r="AO5" s="157"/>
      <c r="AP5" s="157"/>
      <c r="AQ5" s="157"/>
    </row>
    <row r="6" spans="1:171" s="143" customFormat="1" ht="90" customHeight="1">
      <c r="A6" s="501" t="s">
        <v>333</v>
      </c>
      <c r="B6" s="501"/>
      <c r="C6" s="501"/>
      <c r="D6" s="501"/>
      <c r="E6" s="501"/>
      <c r="F6" s="501"/>
      <c r="G6" s="513" t="s">
        <v>334</v>
      </c>
      <c r="H6" s="513"/>
      <c r="I6" s="513"/>
      <c r="J6" s="513"/>
      <c r="K6" s="513"/>
      <c r="L6" s="513"/>
      <c r="M6" s="513"/>
      <c r="N6" s="513"/>
      <c r="O6" s="513"/>
      <c r="P6" s="513"/>
      <c r="AR6" s="157" t="s">
        <v>333</v>
      </c>
      <c r="AS6" s="157"/>
      <c r="AT6" s="157"/>
      <c r="AU6" s="157"/>
      <c r="AV6" s="157"/>
      <c r="AW6" s="157"/>
      <c r="AX6" s="157" t="s">
        <v>334</v>
      </c>
      <c r="AY6" s="157"/>
      <c r="AZ6" s="157"/>
      <c r="BA6" s="157"/>
      <c r="BB6" s="157"/>
      <c r="BC6" s="157"/>
      <c r="BD6" s="157"/>
      <c r="BE6" s="157"/>
      <c r="BF6" s="157"/>
      <c r="BG6" s="157"/>
    </row>
    <row r="7" spans="1:171" s="143" customFormat="1" ht="67.5" customHeight="1">
      <c r="A7" s="514" t="s">
        <v>335</v>
      </c>
      <c r="B7" s="514"/>
      <c r="C7" s="514"/>
      <c r="D7" s="514"/>
      <c r="E7" s="514"/>
      <c r="F7" s="514"/>
      <c r="G7" s="513" t="s">
        <v>336</v>
      </c>
      <c r="H7" s="513"/>
      <c r="I7" s="513"/>
      <c r="J7" s="513"/>
      <c r="K7" s="513"/>
      <c r="L7" s="513"/>
      <c r="M7" s="513"/>
      <c r="N7" s="513"/>
      <c r="O7" s="513"/>
      <c r="P7" s="513"/>
      <c r="Q7" s="275" t="s">
        <v>335</v>
      </c>
      <c r="R7" s="276" t="s">
        <v>336</v>
      </c>
      <c r="S7" s="157"/>
      <c r="T7" s="157"/>
      <c r="U7" s="157"/>
      <c r="V7" s="157"/>
      <c r="W7" s="157"/>
      <c r="X7" s="157"/>
      <c r="Y7" s="157"/>
      <c r="Z7" s="157"/>
      <c r="AA7" s="157"/>
      <c r="BH7" s="157" t="s">
        <v>335</v>
      </c>
      <c r="BI7" s="157"/>
      <c r="BJ7" s="157"/>
      <c r="BK7" s="157"/>
      <c r="BL7" s="157"/>
      <c r="BM7" s="157"/>
      <c r="BN7" s="157" t="s">
        <v>336</v>
      </c>
      <c r="BO7" s="157"/>
      <c r="BP7" s="157"/>
      <c r="BQ7" s="157"/>
      <c r="BR7" s="157"/>
      <c r="BS7" s="157"/>
      <c r="BT7" s="157"/>
      <c r="BU7" s="157"/>
      <c r="BV7" s="157"/>
      <c r="BW7" s="157"/>
    </row>
    <row r="8" spans="1:171" s="143" customFormat="1" ht="33.75" customHeight="1">
      <c r="A8" s="501" t="s">
        <v>337</v>
      </c>
      <c r="B8" s="501"/>
      <c r="C8" s="501"/>
      <c r="D8" s="501"/>
      <c r="E8" s="501"/>
      <c r="F8" s="501"/>
      <c r="G8" s="513" t="s">
        <v>338</v>
      </c>
      <c r="H8" s="513"/>
      <c r="I8" s="513"/>
      <c r="J8" s="513"/>
      <c r="K8" s="513"/>
      <c r="L8" s="513"/>
      <c r="M8" s="513"/>
      <c r="N8" s="513"/>
      <c r="O8" s="513"/>
      <c r="P8" s="513"/>
      <c r="Q8" s="275" t="s">
        <v>337</v>
      </c>
      <c r="R8" s="276" t="s">
        <v>338</v>
      </c>
      <c r="S8" s="157"/>
      <c r="T8" s="157"/>
      <c r="U8" s="157"/>
      <c r="V8" s="157"/>
      <c r="W8" s="157"/>
      <c r="X8" s="157"/>
      <c r="Y8" s="157"/>
      <c r="Z8" s="157"/>
      <c r="AA8" s="157"/>
      <c r="BX8" s="157" t="s">
        <v>337</v>
      </c>
      <c r="BY8" s="157"/>
      <c r="BZ8" s="157"/>
      <c r="CA8" s="157"/>
      <c r="CB8" s="157"/>
      <c r="CC8" s="157"/>
      <c r="CD8" s="157" t="s">
        <v>338</v>
      </c>
      <c r="CE8" s="157"/>
      <c r="CF8" s="157"/>
      <c r="CG8" s="157"/>
      <c r="CH8" s="157"/>
      <c r="CI8" s="157"/>
      <c r="CJ8" s="157"/>
      <c r="CK8" s="157"/>
      <c r="CL8" s="157"/>
      <c r="CM8" s="157"/>
    </row>
    <row r="9" spans="1:171" s="143" customFormat="1" ht="11.25" customHeight="1">
      <c r="A9" s="501" t="s">
        <v>339</v>
      </c>
      <c r="B9" s="501"/>
      <c r="C9" s="501"/>
      <c r="D9" s="501"/>
      <c r="E9" s="501"/>
      <c r="F9" s="501"/>
      <c r="G9" s="513"/>
      <c r="H9" s="513"/>
      <c r="I9" s="513"/>
      <c r="J9" s="513"/>
      <c r="K9" s="513"/>
      <c r="L9" s="513"/>
      <c r="M9" s="513"/>
      <c r="N9" s="513"/>
      <c r="O9" s="513"/>
      <c r="P9" s="513"/>
      <c r="CN9" s="157" t="s">
        <v>339</v>
      </c>
      <c r="CO9" s="157"/>
      <c r="CP9" s="157"/>
      <c r="CQ9" s="157"/>
      <c r="CR9" s="157"/>
      <c r="CS9" s="157"/>
      <c r="CT9" s="157"/>
      <c r="CU9" s="157"/>
      <c r="CV9" s="157"/>
      <c r="CW9" s="157"/>
      <c r="CX9" s="157"/>
      <c r="CY9" s="157"/>
      <c r="CZ9" s="157"/>
      <c r="DA9" s="157"/>
      <c r="DB9" s="157"/>
      <c r="DC9" s="157"/>
    </row>
    <row r="10" spans="1:171" s="143" customFormat="1" ht="11.25" customHeight="1">
      <c r="A10" s="501" t="s">
        <v>340</v>
      </c>
      <c r="B10" s="501"/>
      <c r="C10" s="501"/>
      <c r="D10" s="501"/>
      <c r="E10" s="501"/>
      <c r="F10" s="501"/>
      <c r="G10" s="513" t="s">
        <v>341</v>
      </c>
      <c r="H10" s="513"/>
      <c r="I10" s="513"/>
      <c r="J10" s="513"/>
      <c r="K10" s="513"/>
      <c r="L10" s="513"/>
      <c r="M10" s="513"/>
      <c r="N10" s="513"/>
      <c r="O10" s="513"/>
      <c r="P10" s="513"/>
      <c r="R10" s="274" t="s">
        <v>341</v>
      </c>
      <c r="DD10" s="157" t="s">
        <v>340</v>
      </c>
      <c r="DE10" s="157"/>
      <c r="DF10" s="157"/>
      <c r="DG10" s="157"/>
      <c r="DH10" s="157"/>
      <c r="DI10" s="157"/>
      <c r="DJ10" s="157" t="s">
        <v>341</v>
      </c>
      <c r="DK10" s="157"/>
      <c r="DL10" s="157"/>
      <c r="DM10" s="157"/>
      <c r="DN10" s="157"/>
      <c r="DO10" s="157"/>
      <c r="DP10" s="157"/>
      <c r="DQ10" s="157"/>
      <c r="DR10" s="157"/>
      <c r="DS10" s="157"/>
    </row>
    <row r="11" spans="1:171" s="143" customFormat="1" ht="15" customHeight="1">
      <c r="A11" s="501" t="s">
        <v>342</v>
      </c>
      <c r="B11" s="501"/>
      <c r="C11" s="501"/>
      <c r="D11" s="501"/>
      <c r="E11" s="501"/>
      <c r="F11" s="501"/>
      <c r="G11" s="513" t="s">
        <v>343</v>
      </c>
      <c r="H11" s="513"/>
      <c r="I11" s="513"/>
      <c r="J11" s="513"/>
      <c r="K11" s="513"/>
      <c r="L11" s="513"/>
      <c r="M11" s="513"/>
      <c r="N11" s="513"/>
      <c r="O11" s="513"/>
      <c r="P11" s="513"/>
      <c r="R11" s="274" t="s">
        <v>343</v>
      </c>
      <c r="DT11" s="157" t="s">
        <v>342</v>
      </c>
      <c r="DU11" s="157"/>
      <c r="DV11" s="157"/>
      <c r="DW11" s="157"/>
      <c r="DX11" s="157"/>
      <c r="DY11" s="157"/>
      <c r="DZ11" s="157" t="s">
        <v>343</v>
      </c>
      <c r="EA11" s="157"/>
      <c r="EB11" s="157"/>
      <c r="EC11" s="157"/>
      <c r="ED11" s="157"/>
      <c r="EE11" s="157"/>
      <c r="EF11" s="157"/>
      <c r="EG11" s="157"/>
      <c r="EH11" s="157"/>
      <c r="EI11" s="157"/>
    </row>
    <row r="12" spans="1:171" s="143" customFormat="1" ht="6" customHeight="1">
      <c r="A12" s="145"/>
      <c r="B12" s="144"/>
      <c r="C12" s="144"/>
      <c r="D12" s="144"/>
      <c r="E12" s="144"/>
      <c r="F12" s="146"/>
      <c r="G12" s="147"/>
      <c r="H12" s="147"/>
      <c r="I12" s="147"/>
      <c r="J12" s="147"/>
      <c r="K12" s="147"/>
      <c r="L12" s="147"/>
      <c r="M12" s="147"/>
      <c r="N12" s="147"/>
      <c r="O12" s="147"/>
      <c r="P12" s="147"/>
    </row>
    <row r="13" spans="1:171" s="143" customFormat="1" ht="15">
      <c r="A13" s="504"/>
      <c r="B13" s="504"/>
      <c r="C13" s="504"/>
      <c r="D13" s="504"/>
      <c r="E13" s="504"/>
      <c r="F13" s="504"/>
      <c r="G13" s="504"/>
      <c r="H13" s="504"/>
      <c r="I13" s="504"/>
      <c r="J13" s="504"/>
      <c r="K13" s="504"/>
      <c r="L13" s="504"/>
      <c r="M13" s="504"/>
      <c r="N13" s="504"/>
      <c r="O13" s="504"/>
      <c r="P13" s="504"/>
      <c r="EJ13" s="157"/>
      <c r="EK13" s="157"/>
      <c r="EL13" s="157"/>
      <c r="EM13" s="157"/>
      <c r="EN13" s="157"/>
      <c r="EO13" s="157"/>
      <c r="EP13" s="157"/>
      <c r="EQ13" s="157"/>
      <c r="ER13" s="157"/>
      <c r="ES13" s="157"/>
      <c r="ET13" s="157"/>
      <c r="EU13" s="157"/>
      <c r="EV13" s="157"/>
      <c r="EW13" s="157"/>
      <c r="EX13" s="157"/>
      <c r="EY13" s="157"/>
    </row>
    <row r="14" spans="1:171" s="143" customFormat="1" ht="15" customHeight="1">
      <c r="A14" s="503" t="s">
        <v>344</v>
      </c>
      <c r="B14" s="503"/>
      <c r="C14" s="503"/>
      <c r="D14" s="503"/>
      <c r="E14" s="503"/>
      <c r="F14" s="503"/>
      <c r="G14" s="503"/>
      <c r="H14" s="503"/>
      <c r="I14" s="503"/>
      <c r="J14" s="503"/>
      <c r="K14" s="503"/>
      <c r="L14" s="503"/>
      <c r="M14" s="503"/>
      <c r="N14" s="503"/>
      <c r="O14" s="503"/>
      <c r="P14" s="503"/>
    </row>
    <row r="15" spans="1:171" s="143" customFormat="1" ht="6" customHeight="1">
      <c r="A15" s="148"/>
      <c r="B15" s="148"/>
      <c r="C15" s="148"/>
      <c r="D15" s="148"/>
      <c r="E15" s="148"/>
      <c r="F15" s="148"/>
      <c r="G15" s="148"/>
      <c r="H15" s="148"/>
      <c r="I15" s="148"/>
      <c r="J15" s="148"/>
      <c r="K15" s="148"/>
      <c r="L15" s="148"/>
      <c r="M15" s="148"/>
      <c r="N15" s="148"/>
      <c r="O15" s="148"/>
      <c r="P15" s="148"/>
    </row>
    <row r="16" spans="1:171" s="143" customFormat="1" ht="23.25" customHeight="1">
      <c r="A16" s="504" t="s">
        <v>345</v>
      </c>
      <c r="B16" s="504"/>
      <c r="C16" s="504"/>
      <c r="D16" s="504"/>
      <c r="E16" s="504"/>
      <c r="F16" s="504"/>
      <c r="G16" s="504"/>
      <c r="H16" s="504"/>
      <c r="I16" s="504"/>
      <c r="J16" s="504"/>
      <c r="K16" s="504"/>
      <c r="L16" s="504"/>
      <c r="M16" s="504"/>
      <c r="N16" s="504"/>
      <c r="O16" s="504"/>
      <c r="P16" s="504"/>
      <c r="EZ16" s="157" t="s">
        <v>345</v>
      </c>
      <c r="FA16" s="157"/>
      <c r="FB16" s="157"/>
      <c r="FC16" s="157"/>
      <c r="FD16" s="157"/>
      <c r="FE16" s="157"/>
      <c r="FF16" s="157"/>
      <c r="FG16" s="157"/>
      <c r="FH16" s="157"/>
      <c r="FI16" s="157"/>
      <c r="FJ16" s="157"/>
      <c r="FK16" s="157"/>
      <c r="FL16" s="157"/>
      <c r="FM16" s="157"/>
      <c r="FN16" s="157"/>
      <c r="FO16" s="157"/>
    </row>
    <row r="17" spans="1:196" s="143" customFormat="1" ht="15">
      <c r="A17" s="503" t="s">
        <v>346</v>
      </c>
      <c r="B17" s="503"/>
      <c r="C17" s="503"/>
      <c r="D17" s="503"/>
      <c r="E17" s="503"/>
      <c r="F17" s="503"/>
      <c r="G17" s="503"/>
      <c r="H17" s="503"/>
      <c r="I17" s="503"/>
      <c r="J17" s="503"/>
      <c r="K17" s="503"/>
      <c r="L17" s="503"/>
      <c r="M17" s="503"/>
      <c r="N17" s="503"/>
      <c r="O17" s="503"/>
      <c r="P17" s="503"/>
    </row>
    <row r="18" spans="1:196" s="143" customFormat="1" ht="17.25" customHeight="1">
      <c r="A18" s="505" t="s">
        <v>2651</v>
      </c>
      <c r="B18" s="505"/>
      <c r="C18" s="505"/>
      <c r="D18" s="505"/>
      <c r="E18" s="505"/>
      <c r="F18" s="505"/>
      <c r="G18" s="505"/>
      <c r="H18" s="505"/>
      <c r="I18" s="505"/>
      <c r="J18" s="505"/>
      <c r="K18" s="505"/>
      <c r="L18" s="505"/>
      <c r="M18" s="505"/>
      <c r="N18" s="505"/>
      <c r="O18" s="505"/>
      <c r="P18" s="505"/>
    </row>
    <row r="19" spans="1:196" s="143" customFormat="1" ht="8.25" customHeight="1">
      <c r="A19" s="149"/>
      <c r="B19" s="149"/>
      <c r="C19" s="149"/>
      <c r="D19" s="149"/>
      <c r="E19" s="149"/>
      <c r="F19" s="149"/>
      <c r="G19" s="149"/>
      <c r="H19" s="149"/>
      <c r="I19" s="149"/>
      <c r="J19" s="149"/>
      <c r="K19" s="149"/>
      <c r="L19" s="149"/>
      <c r="M19" s="149"/>
      <c r="N19" s="149"/>
      <c r="O19" s="149"/>
      <c r="P19" s="149"/>
    </row>
    <row r="20" spans="1:196" s="143" customFormat="1" ht="15" customHeight="1">
      <c r="A20" s="504" t="s">
        <v>2652</v>
      </c>
      <c r="B20" s="504"/>
      <c r="C20" s="504"/>
      <c r="D20" s="504"/>
      <c r="E20" s="504"/>
      <c r="F20" s="504"/>
      <c r="G20" s="504"/>
      <c r="H20" s="504"/>
      <c r="I20" s="504"/>
      <c r="J20" s="504"/>
      <c r="K20" s="504"/>
      <c r="L20" s="504"/>
      <c r="M20" s="504"/>
      <c r="N20" s="504"/>
      <c r="O20" s="504"/>
      <c r="P20" s="504"/>
      <c r="FP20" s="157" t="s">
        <v>2652</v>
      </c>
      <c r="FQ20" s="157"/>
      <c r="FR20" s="157"/>
      <c r="FS20" s="157"/>
      <c r="FT20" s="157"/>
      <c r="FU20" s="157"/>
      <c r="FV20" s="157"/>
      <c r="FW20" s="157"/>
      <c r="FX20" s="157"/>
      <c r="FY20" s="157"/>
      <c r="FZ20" s="157"/>
      <c r="GA20" s="157"/>
      <c r="GB20" s="157"/>
      <c r="GC20" s="157"/>
      <c r="GD20" s="157"/>
      <c r="GE20" s="157"/>
    </row>
    <row r="21" spans="1:196" s="143" customFormat="1" ht="11.25" customHeight="1">
      <c r="A21" s="503" t="s">
        <v>349</v>
      </c>
      <c r="B21" s="503"/>
      <c r="C21" s="503"/>
      <c r="D21" s="503"/>
      <c r="E21" s="503"/>
      <c r="F21" s="503"/>
      <c r="G21" s="503"/>
      <c r="H21" s="503"/>
      <c r="I21" s="503"/>
      <c r="J21" s="503"/>
      <c r="K21" s="503"/>
      <c r="L21" s="503"/>
      <c r="M21" s="503"/>
      <c r="N21" s="503"/>
      <c r="O21" s="503"/>
      <c r="P21" s="503"/>
    </row>
    <row r="22" spans="1:196" s="143" customFormat="1" ht="12" customHeight="1">
      <c r="A22" s="144" t="s">
        <v>350</v>
      </c>
      <c r="B22" s="150" t="s">
        <v>351</v>
      </c>
      <c r="C22" s="141" t="s">
        <v>352</v>
      </c>
      <c r="D22" s="141"/>
      <c r="E22" s="141"/>
      <c r="F22" s="151"/>
      <c r="G22" s="151"/>
      <c r="H22" s="151"/>
      <c r="I22" s="151"/>
      <c r="J22" s="151"/>
      <c r="K22" s="151"/>
      <c r="L22" s="151"/>
      <c r="M22" s="151"/>
      <c r="N22" s="151"/>
      <c r="O22" s="151"/>
      <c r="P22" s="151"/>
    </row>
    <row r="23" spans="1:196" s="143" customFormat="1" ht="15">
      <c r="A23" s="144" t="s">
        <v>353</v>
      </c>
      <c r="B23" s="506"/>
      <c r="C23" s="506"/>
      <c r="D23" s="506"/>
      <c r="E23" s="506"/>
      <c r="F23" s="506"/>
      <c r="G23" s="151"/>
      <c r="H23" s="151"/>
      <c r="I23" s="151"/>
      <c r="J23" s="151"/>
      <c r="K23" s="151"/>
      <c r="L23" s="151"/>
      <c r="M23" s="151"/>
      <c r="N23" s="151"/>
      <c r="O23" s="151"/>
      <c r="P23" s="151"/>
      <c r="GF23" s="157"/>
      <c r="GG23" s="157"/>
      <c r="GH23" s="157"/>
      <c r="GI23" s="157"/>
      <c r="GJ23" s="157"/>
    </row>
    <row r="24" spans="1:196" s="143" customFormat="1" ht="10.5" customHeight="1">
      <c r="A24" s="144"/>
      <c r="B24" s="507" t="s">
        <v>355</v>
      </c>
      <c r="C24" s="507"/>
      <c r="D24" s="507"/>
      <c r="E24" s="507"/>
      <c r="F24" s="507"/>
      <c r="G24" s="152"/>
      <c r="H24" s="152"/>
      <c r="I24" s="152"/>
      <c r="J24" s="152"/>
      <c r="K24" s="152"/>
      <c r="L24" s="152"/>
      <c r="M24" s="152"/>
      <c r="N24" s="152"/>
      <c r="O24" s="153"/>
      <c r="P24" s="152"/>
    </row>
    <row r="25" spans="1:196" s="143" customFormat="1" ht="9.75" customHeight="1">
      <c r="A25" s="144"/>
      <c r="B25" s="144"/>
      <c r="C25" s="144"/>
      <c r="D25" s="154"/>
      <c r="E25" s="154"/>
      <c r="F25" s="154"/>
      <c r="G25" s="154"/>
      <c r="H25" s="154"/>
      <c r="I25" s="154"/>
      <c r="J25" s="154"/>
      <c r="K25" s="154"/>
      <c r="L25" s="154"/>
      <c r="M25" s="154"/>
      <c r="N25" s="154"/>
      <c r="O25" s="152"/>
      <c r="P25" s="152"/>
    </row>
    <row r="26" spans="1:196" s="143" customFormat="1" ht="15" customHeight="1">
      <c r="A26" s="155" t="s">
        <v>356</v>
      </c>
      <c r="B26" s="156"/>
      <c r="C26" s="508" t="s">
        <v>357</v>
      </c>
      <c r="D26" s="508"/>
      <c r="E26" s="508"/>
      <c r="F26" s="508"/>
      <c r="G26" s="157"/>
      <c r="H26" s="157"/>
      <c r="I26" s="157"/>
      <c r="J26" s="157"/>
      <c r="K26" s="157"/>
      <c r="L26" s="157"/>
      <c r="M26" s="157"/>
      <c r="N26" s="157"/>
      <c r="O26" s="157"/>
      <c r="P26" s="157"/>
      <c r="GK26" s="157" t="s">
        <v>357</v>
      </c>
      <c r="GL26" s="157"/>
      <c r="GM26" s="157"/>
      <c r="GN26" s="157"/>
    </row>
    <row r="27" spans="1:196" s="143" customFormat="1" ht="9.75" customHeight="1">
      <c r="A27" s="144"/>
      <c r="B27" s="156"/>
      <c r="C27" s="158"/>
      <c r="D27" s="159"/>
      <c r="E27" s="159"/>
      <c r="F27" s="159"/>
      <c r="G27" s="160"/>
      <c r="H27" s="160"/>
      <c r="I27" s="160"/>
      <c r="J27" s="160"/>
      <c r="K27" s="160"/>
      <c r="L27" s="160"/>
      <c r="M27" s="160"/>
      <c r="N27" s="160"/>
      <c r="O27" s="160"/>
      <c r="P27" s="160"/>
    </row>
    <row r="28" spans="1:196" s="143" customFormat="1" ht="12" customHeight="1">
      <c r="A28" s="155" t="s">
        <v>358</v>
      </c>
      <c r="B28" s="156"/>
      <c r="C28" s="161"/>
      <c r="D28" s="162">
        <v>6229.73</v>
      </c>
      <c r="E28" s="163" t="s">
        <v>359</v>
      </c>
      <c r="G28" s="156"/>
      <c r="H28" s="156"/>
      <c r="I28" s="156"/>
      <c r="J28" s="156"/>
      <c r="K28" s="156"/>
      <c r="L28" s="156"/>
      <c r="M28" s="156"/>
      <c r="N28" s="164"/>
      <c r="O28" s="164"/>
      <c r="P28" s="156"/>
    </row>
    <row r="29" spans="1:196" s="143" customFormat="1" ht="12" customHeight="1">
      <c r="A29" s="144"/>
      <c r="B29" s="165" t="s">
        <v>360</v>
      </c>
      <c r="C29" s="166"/>
      <c r="D29" s="167"/>
      <c r="E29" s="163"/>
      <c r="G29" s="156"/>
    </row>
    <row r="30" spans="1:196" s="143" customFormat="1" ht="12" customHeight="1">
      <c r="A30" s="144"/>
      <c r="B30" s="168" t="s">
        <v>361</v>
      </c>
      <c r="C30" s="161"/>
      <c r="D30" s="162">
        <v>0</v>
      </c>
      <c r="E30" s="163" t="s">
        <v>359</v>
      </c>
      <c r="I30" s="156"/>
      <c r="K30" s="156" t="s">
        <v>362</v>
      </c>
      <c r="L30" s="156"/>
      <c r="M30" s="156"/>
      <c r="N30" s="169"/>
      <c r="O30" s="162">
        <v>2966.54</v>
      </c>
      <c r="P30" s="163" t="s">
        <v>359</v>
      </c>
    </row>
    <row r="31" spans="1:196" s="143" customFormat="1" ht="12" customHeight="1">
      <c r="A31" s="144"/>
      <c r="B31" s="168" t="s">
        <v>363</v>
      </c>
      <c r="C31" s="170"/>
      <c r="D31" s="171">
        <v>0</v>
      </c>
      <c r="E31" s="163" t="s">
        <v>359</v>
      </c>
      <c r="I31" s="156"/>
      <c r="K31" s="156" t="s">
        <v>364</v>
      </c>
      <c r="L31" s="156"/>
      <c r="M31" s="156"/>
      <c r="N31" s="169"/>
      <c r="O31" s="162">
        <v>0</v>
      </c>
      <c r="P31" s="163" t="s">
        <v>359</v>
      </c>
    </row>
    <row r="32" spans="1:196" s="143" customFormat="1" ht="12" customHeight="1">
      <c r="A32" s="144"/>
      <c r="B32" s="168" t="s">
        <v>365</v>
      </c>
      <c r="C32" s="170"/>
      <c r="D32" s="171">
        <v>0</v>
      </c>
      <c r="E32" s="163" t="s">
        <v>359</v>
      </c>
      <c r="I32" s="156"/>
      <c r="K32" s="156" t="s">
        <v>366</v>
      </c>
      <c r="L32" s="156"/>
      <c r="M32" s="156"/>
      <c r="N32" s="172"/>
      <c r="O32" s="171">
        <v>3093.86</v>
      </c>
      <c r="P32" s="173" t="s">
        <v>367</v>
      </c>
    </row>
    <row r="33" spans="1:206" s="143" customFormat="1" ht="12" customHeight="1">
      <c r="A33" s="144"/>
      <c r="B33" s="168" t="s">
        <v>368</v>
      </c>
      <c r="C33" s="170"/>
      <c r="D33" s="162">
        <v>6229.73</v>
      </c>
      <c r="E33" s="163" t="s">
        <v>359</v>
      </c>
      <c r="I33" s="156"/>
      <c r="K33" s="156" t="s">
        <v>369</v>
      </c>
      <c r="L33" s="156"/>
      <c r="M33" s="156"/>
      <c r="N33" s="172"/>
      <c r="O33" s="171"/>
      <c r="P33" s="173" t="s">
        <v>367</v>
      </c>
    </row>
    <row r="34" spans="1:206" s="143" customFormat="1" ht="9.75" customHeight="1">
      <c r="A34" s="144"/>
      <c r="B34" s="156"/>
      <c r="D34" s="174"/>
      <c r="E34" s="163"/>
      <c r="H34" s="156"/>
      <c r="I34" s="156"/>
      <c r="J34" s="156"/>
      <c r="K34" s="156"/>
      <c r="L34" s="156"/>
      <c r="M34" s="156"/>
      <c r="N34" s="160"/>
      <c r="O34" s="160"/>
      <c r="P34" s="156"/>
    </row>
    <row r="35" spans="1:206" s="143" customFormat="1" ht="11.25" customHeight="1">
      <c r="A35" s="509" t="s">
        <v>370</v>
      </c>
      <c r="B35" s="510" t="s">
        <v>371</v>
      </c>
      <c r="C35" s="510" t="s">
        <v>372</v>
      </c>
      <c r="D35" s="510"/>
      <c r="E35" s="510"/>
      <c r="F35" s="510"/>
      <c r="G35" s="510"/>
      <c r="H35" s="510" t="s">
        <v>373</v>
      </c>
      <c r="I35" s="510" t="s">
        <v>374</v>
      </c>
      <c r="J35" s="510"/>
      <c r="K35" s="510"/>
      <c r="L35" s="510" t="s">
        <v>375</v>
      </c>
      <c r="M35" s="510"/>
      <c r="N35" s="510"/>
      <c r="O35" s="510"/>
      <c r="P35" s="510"/>
    </row>
    <row r="36" spans="1:206" s="143" customFormat="1" ht="11.25" customHeight="1">
      <c r="A36" s="509"/>
      <c r="B36" s="510"/>
      <c r="C36" s="510"/>
      <c r="D36" s="510"/>
      <c r="E36" s="510"/>
      <c r="F36" s="510"/>
      <c r="G36" s="510"/>
      <c r="H36" s="510"/>
      <c r="I36" s="510"/>
      <c r="J36" s="510"/>
      <c r="K36" s="510"/>
      <c r="L36" s="510"/>
      <c r="M36" s="510"/>
      <c r="N36" s="510"/>
      <c r="O36" s="510"/>
      <c r="P36" s="510"/>
    </row>
    <row r="37" spans="1:206" s="143" customFormat="1" ht="54" customHeight="1">
      <c r="A37" s="509"/>
      <c r="B37" s="510"/>
      <c r="C37" s="510"/>
      <c r="D37" s="510"/>
      <c r="E37" s="510"/>
      <c r="F37" s="510"/>
      <c r="G37" s="510"/>
      <c r="H37" s="510"/>
      <c r="I37" s="175" t="s">
        <v>376</v>
      </c>
      <c r="J37" s="175" t="s">
        <v>377</v>
      </c>
      <c r="K37" s="175" t="s">
        <v>378</v>
      </c>
      <c r="L37" s="175" t="s">
        <v>379</v>
      </c>
      <c r="M37" s="175" t="s">
        <v>380</v>
      </c>
      <c r="N37" s="175" t="s">
        <v>381</v>
      </c>
      <c r="O37" s="175" t="s">
        <v>377</v>
      </c>
      <c r="P37" s="175" t="s">
        <v>382</v>
      </c>
    </row>
    <row r="38" spans="1:206" s="143" customFormat="1" ht="13.5" customHeight="1">
      <c r="A38" s="176">
        <v>1</v>
      </c>
      <c r="B38" s="177">
        <v>2</v>
      </c>
      <c r="C38" s="511">
        <v>3</v>
      </c>
      <c r="D38" s="511"/>
      <c r="E38" s="511"/>
      <c r="F38" s="511"/>
      <c r="G38" s="511"/>
      <c r="H38" s="177">
        <v>4</v>
      </c>
      <c r="I38" s="177">
        <v>5</v>
      </c>
      <c r="J38" s="177">
        <v>6</v>
      </c>
      <c r="K38" s="177">
        <v>7</v>
      </c>
      <c r="L38" s="177">
        <v>8</v>
      </c>
      <c r="M38" s="177">
        <v>9</v>
      </c>
      <c r="N38" s="177">
        <v>10</v>
      </c>
      <c r="O38" s="177">
        <v>11</v>
      </c>
      <c r="P38" s="177">
        <v>12</v>
      </c>
    </row>
    <row r="39" spans="1:206" s="143" customFormat="1" ht="15" customHeight="1">
      <c r="A39" s="497" t="s">
        <v>2653</v>
      </c>
      <c r="B39" s="497"/>
      <c r="C39" s="497"/>
      <c r="D39" s="497"/>
      <c r="E39" s="497"/>
      <c r="F39" s="497"/>
      <c r="G39" s="497"/>
      <c r="H39" s="497"/>
      <c r="I39" s="497"/>
      <c r="J39" s="497"/>
      <c r="K39" s="497"/>
      <c r="L39" s="497"/>
      <c r="M39" s="497"/>
      <c r="N39" s="497"/>
      <c r="O39" s="497"/>
      <c r="P39" s="497"/>
      <c r="GO39" s="277" t="s">
        <v>2653</v>
      </c>
    </row>
    <row r="40" spans="1:206" s="143" customFormat="1" ht="15" customHeight="1">
      <c r="A40" s="497" t="s">
        <v>2654</v>
      </c>
      <c r="B40" s="497"/>
      <c r="C40" s="497"/>
      <c r="D40" s="497"/>
      <c r="E40" s="497"/>
      <c r="F40" s="497"/>
      <c r="G40" s="497"/>
      <c r="H40" s="497"/>
      <c r="I40" s="497"/>
      <c r="J40" s="497"/>
      <c r="K40" s="497"/>
      <c r="L40" s="497"/>
      <c r="M40" s="497"/>
      <c r="N40" s="497"/>
      <c r="O40" s="497"/>
      <c r="P40" s="497"/>
      <c r="GO40" s="277"/>
      <c r="GP40" s="277" t="s">
        <v>2654</v>
      </c>
    </row>
    <row r="41" spans="1:206" s="143" customFormat="1" ht="23.25" customHeight="1">
      <c r="A41" s="178" t="s">
        <v>182</v>
      </c>
      <c r="B41" s="179" t="s">
        <v>2655</v>
      </c>
      <c r="C41" s="498" t="s">
        <v>2656</v>
      </c>
      <c r="D41" s="498"/>
      <c r="E41" s="498"/>
      <c r="F41" s="498"/>
      <c r="G41" s="498"/>
      <c r="H41" s="180" t="s">
        <v>2589</v>
      </c>
      <c r="I41" s="181">
        <v>1</v>
      </c>
      <c r="J41" s="182">
        <v>1</v>
      </c>
      <c r="K41" s="182">
        <v>1</v>
      </c>
      <c r="L41" s="183"/>
      <c r="M41" s="181"/>
      <c r="N41" s="184"/>
      <c r="O41" s="181"/>
      <c r="P41" s="185"/>
      <c r="GO41" s="277"/>
      <c r="GP41" s="277"/>
      <c r="GQ41" s="277" t="s">
        <v>2656</v>
      </c>
      <c r="GR41" s="277"/>
      <c r="GS41" s="277"/>
      <c r="GT41" s="277"/>
      <c r="GU41" s="277"/>
    </row>
    <row r="42" spans="1:206" s="143" customFormat="1" ht="34.5" customHeight="1">
      <c r="A42" s="186"/>
      <c r="B42" s="187" t="s">
        <v>2590</v>
      </c>
      <c r="C42" s="499" t="s">
        <v>2591</v>
      </c>
      <c r="D42" s="499"/>
      <c r="E42" s="499"/>
      <c r="F42" s="499"/>
      <c r="G42" s="499"/>
      <c r="H42" s="499"/>
      <c r="I42" s="499"/>
      <c r="J42" s="499"/>
      <c r="K42" s="499"/>
      <c r="L42" s="499"/>
      <c r="M42" s="499"/>
      <c r="N42" s="499"/>
      <c r="O42" s="499"/>
      <c r="P42" s="499"/>
      <c r="GO42" s="277"/>
      <c r="GP42" s="277"/>
      <c r="GQ42" s="277"/>
      <c r="GR42" s="277"/>
      <c r="GS42" s="277"/>
      <c r="GT42" s="277"/>
      <c r="GU42" s="277"/>
      <c r="GV42" s="140" t="s">
        <v>2591</v>
      </c>
    </row>
    <row r="43" spans="1:206" s="143" customFormat="1" ht="23.25" customHeight="1">
      <c r="A43" s="186"/>
      <c r="B43" s="187" t="s">
        <v>2592</v>
      </c>
      <c r="C43" s="499" t="s">
        <v>2593</v>
      </c>
      <c r="D43" s="499"/>
      <c r="E43" s="499"/>
      <c r="F43" s="499"/>
      <c r="G43" s="499"/>
      <c r="H43" s="499"/>
      <c r="I43" s="499"/>
      <c r="J43" s="499"/>
      <c r="K43" s="499"/>
      <c r="L43" s="499"/>
      <c r="M43" s="499"/>
      <c r="N43" s="499"/>
      <c r="O43" s="499"/>
      <c r="P43" s="499"/>
      <c r="GO43" s="277"/>
      <c r="GP43" s="277"/>
      <c r="GQ43" s="277"/>
      <c r="GR43" s="277"/>
      <c r="GS43" s="277"/>
      <c r="GT43" s="277"/>
      <c r="GU43" s="277"/>
      <c r="GV43" s="140" t="s">
        <v>2593</v>
      </c>
    </row>
    <row r="44" spans="1:206" s="143" customFormat="1" ht="22.5" customHeight="1">
      <c r="A44" s="186"/>
      <c r="B44" s="187" t="s">
        <v>2594</v>
      </c>
      <c r="C44" s="499" t="s">
        <v>2595</v>
      </c>
      <c r="D44" s="499"/>
      <c r="E44" s="499"/>
      <c r="F44" s="499"/>
      <c r="G44" s="499"/>
      <c r="H44" s="499"/>
      <c r="I44" s="499"/>
      <c r="J44" s="499"/>
      <c r="K44" s="499"/>
      <c r="L44" s="499"/>
      <c r="M44" s="499"/>
      <c r="N44" s="499"/>
      <c r="O44" s="499"/>
      <c r="P44" s="499"/>
      <c r="GO44" s="277"/>
      <c r="GP44" s="277"/>
      <c r="GQ44" s="277"/>
      <c r="GR44" s="277"/>
      <c r="GS44" s="277"/>
      <c r="GT44" s="277"/>
      <c r="GU44" s="277"/>
      <c r="GV44" s="140" t="s">
        <v>2595</v>
      </c>
    </row>
    <row r="45" spans="1:206" s="143" customFormat="1" ht="15" customHeight="1">
      <c r="A45" s="186"/>
      <c r="B45" s="187"/>
      <c r="C45" s="499" t="s">
        <v>2011</v>
      </c>
      <c r="D45" s="499"/>
      <c r="E45" s="499"/>
      <c r="F45" s="499"/>
      <c r="G45" s="499"/>
      <c r="H45" s="499"/>
      <c r="I45" s="499"/>
      <c r="J45" s="499"/>
      <c r="K45" s="499"/>
      <c r="L45" s="499"/>
      <c r="M45" s="499"/>
      <c r="N45" s="499"/>
      <c r="O45" s="499"/>
      <c r="P45" s="499"/>
      <c r="GO45" s="277"/>
      <c r="GP45" s="277"/>
      <c r="GQ45" s="277"/>
      <c r="GR45" s="277"/>
      <c r="GS45" s="277"/>
      <c r="GT45" s="277"/>
      <c r="GU45" s="277"/>
      <c r="GV45" s="140" t="s">
        <v>2011</v>
      </c>
    </row>
    <row r="46" spans="1:206" s="143" customFormat="1" ht="15" customHeight="1">
      <c r="A46" s="188"/>
      <c r="B46" s="189" t="s">
        <v>164</v>
      </c>
      <c r="C46" s="501" t="s">
        <v>391</v>
      </c>
      <c r="D46" s="501"/>
      <c r="E46" s="501"/>
      <c r="F46" s="501"/>
      <c r="G46" s="501"/>
      <c r="H46" s="190" t="s">
        <v>392</v>
      </c>
      <c r="I46" s="191"/>
      <c r="J46" s="191"/>
      <c r="K46" s="215">
        <v>2795.2915312</v>
      </c>
      <c r="L46" s="193"/>
      <c r="M46" s="191"/>
      <c r="N46" s="193"/>
      <c r="O46" s="191"/>
      <c r="P46" s="194">
        <v>2730781.79</v>
      </c>
      <c r="GO46" s="277"/>
      <c r="GP46" s="277"/>
      <c r="GQ46" s="277"/>
      <c r="GR46" s="277"/>
      <c r="GS46" s="277"/>
      <c r="GT46" s="277"/>
      <c r="GU46" s="277"/>
      <c r="GW46" s="157" t="s">
        <v>391</v>
      </c>
    </row>
    <row r="47" spans="1:206" s="143" customFormat="1" ht="15" customHeight="1">
      <c r="A47" s="195"/>
      <c r="B47" s="189" t="s">
        <v>1537</v>
      </c>
      <c r="C47" s="501" t="s">
        <v>1538</v>
      </c>
      <c r="D47" s="501"/>
      <c r="E47" s="501"/>
      <c r="F47" s="501"/>
      <c r="G47" s="501"/>
      <c r="H47" s="190" t="s">
        <v>392</v>
      </c>
      <c r="I47" s="201">
        <v>3469.55</v>
      </c>
      <c r="J47" s="215">
        <v>0.28198240000000002</v>
      </c>
      <c r="K47" s="215">
        <v>978.35203590000003</v>
      </c>
      <c r="L47" s="198"/>
      <c r="M47" s="199"/>
      <c r="N47" s="200">
        <v>929.17</v>
      </c>
      <c r="O47" s="191"/>
      <c r="P47" s="194">
        <v>909055.36</v>
      </c>
      <c r="Q47" s="278"/>
      <c r="R47" s="278"/>
      <c r="GO47" s="277"/>
      <c r="GP47" s="277"/>
      <c r="GQ47" s="277"/>
      <c r="GR47" s="277"/>
      <c r="GS47" s="277"/>
      <c r="GT47" s="277"/>
      <c r="GU47" s="277"/>
      <c r="GW47" s="157"/>
      <c r="GX47" s="157" t="s">
        <v>1538</v>
      </c>
    </row>
    <row r="48" spans="1:206" s="143" customFormat="1" ht="15" customHeight="1">
      <c r="A48" s="195"/>
      <c r="B48" s="189" t="s">
        <v>2598</v>
      </c>
      <c r="C48" s="501" t="s">
        <v>2599</v>
      </c>
      <c r="D48" s="501"/>
      <c r="E48" s="501"/>
      <c r="F48" s="501"/>
      <c r="G48" s="501"/>
      <c r="H48" s="190" t="s">
        <v>392</v>
      </c>
      <c r="I48" s="201">
        <v>495.65</v>
      </c>
      <c r="J48" s="215">
        <v>0.28198240000000002</v>
      </c>
      <c r="K48" s="215">
        <v>139.7645766</v>
      </c>
      <c r="L48" s="198"/>
      <c r="M48" s="199"/>
      <c r="N48" s="200">
        <v>847.05</v>
      </c>
      <c r="O48" s="191"/>
      <c r="P48" s="194">
        <v>118387.58</v>
      </c>
      <c r="Q48" s="278"/>
      <c r="R48" s="278"/>
      <c r="GO48" s="277"/>
      <c r="GP48" s="277"/>
      <c r="GQ48" s="277"/>
      <c r="GR48" s="277"/>
      <c r="GS48" s="277"/>
      <c r="GT48" s="277"/>
      <c r="GU48" s="277"/>
      <c r="GW48" s="157"/>
      <c r="GX48" s="157" t="s">
        <v>2599</v>
      </c>
    </row>
    <row r="49" spans="1:209" s="143" customFormat="1" ht="15" customHeight="1">
      <c r="A49" s="195"/>
      <c r="B49" s="189" t="s">
        <v>1539</v>
      </c>
      <c r="C49" s="501" t="s">
        <v>1540</v>
      </c>
      <c r="D49" s="501"/>
      <c r="E49" s="501"/>
      <c r="F49" s="501"/>
      <c r="G49" s="501"/>
      <c r="H49" s="190" t="s">
        <v>392</v>
      </c>
      <c r="I49" s="196">
        <v>5947.8</v>
      </c>
      <c r="J49" s="215">
        <v>0.28198240000000002</v>
      </c>
      <c r="K49" s="215">
        <v>1677.1749187</v>
      </c>
      <c r="L49" s="198"/>
      <c r="M49" s="199"/>
      <c r="N49" s="200">
        <v>1015.6</v>
      </c>
      <c r="O49" s="191"/>
      <c r="P49" s="194">
        <v>1703338.85</v>
      </c>
      <c r="Q49" s="278"/>
      <c r="R49" s="278"/>
      <c r="GO49" s="277"/>
      <c r="GP49" s="277"/>
      <c r="GQ49" s="277"/>
      <c r="GR49" s="277"/>
      <c r="GS49" s="277"/>
      <c r="GT49" s="277"/>
      <c r="GU49" s="277"/>
      <c r="GW49" s="157"/>
      <c r="GX49" s="157" t="s">
        <v>1540</v>
      </c>
    </row>
    <row r="50" spans="1:209" s="143" customFormat="1" ht="15" customHeight="1">
      <c r="A50" s="210"/>
      <c r="B50" s="187"/>
      <c r="C50" s="500" t="s">
        <v>429</v>
      </c>
      <c r="D50" s="500"/>
      <c r="E50" s="500"/>
      <c r="F50" s="500"/>
      <c r="G50" s="500"/>
      <c r="H50" s="180"/>
      <c r="I50" s="181"/>
      <c r="J50" s="181"/>
      <c r="K50" s="181"/>
      <c r="L50" s="183"/>
      <c r="M50" s="181"/>
      <c r="N50" s="211"/>
      <c r="O50" s="181"/>
      <c r="P50" s="212">
        <v>2730781.79</v>
      </c>
      <c r="Q50" s="278"/>
      <c r="R50" s="278"/>
      <c r="GO50" s="277"/>
      <c r="GP50" s="277"/>
      <c r="GQ50" s="277"/>
      <c r="GR50" s="277"/>
      <c r="GS50" s="277"/>
      <c r="GT50" s="277"/>
      <c r="GU50" s="277"/>
      <c r="GW50" s="157"/>
      <c r="GX50" s="157"/>
      <c r="GY50" s="277" t="s">
        <v>429</v>
      </c>
    </row>
    <row r="51" spans="1:209" s="143" customFormat="1" ht="15" customHeight="1">
      <c r="A51" s="203"/>
      <c r="B51" s="189"/>
      <c r="C51" s="501" t="s">
        <v>433</v>
      </c>
      <c r="D51" s="501"/>
      <c r="E51" s="501"/>
      <c r="F51" s="501"/>
      <c r="G51" s="501"/>
      <c r="H51" s="190"/>
      <c r="I51" s="191"/>
      <c r="J51" s="191"/>
      <c r="K51" s="191"/>
      <c r="L51" s="193"/>
      <c r="M51" s="191"/>
      <c r="N51" s="193"/>
      <c r="O51" s="191"/>
      <c r="P51" s="194">
        <v>2730781.79</v>
      </c>
      <c r="GO51" s="277"/>
      <c r="GP51" s="277"/>
      <c r="GQ51" s="277"/>
      <c r="GR51" s="277"/>
      <c r="GS51" s="277"/>
      <c r="GT51" s="277"/>
      <c r="GU51" s="277"/>
      <c r="GW51" s="157"/>
      <c r="GX51" s="157"/>
      <c r="GY51" s="277"/>
      <c r="GZ51" s="157" t="s">
        <v>433</v>
      </c>
    </row>
    <row r="52" spans="1:209" s="143" customFormat="1" ht="23.25" customHeight="1">
      <c r="A52" s="203"/>
      <c r="B52" s="189" t="s">
        <v>2600</v>
      </c>
      <c r="C52" s="501" t="s">
        <v>2601</v>
      </c>
      <c r="D52" s="501"/>
      <c r="E52" s="501"/>
      <c r="F52" s="501"/>
      <c r="G52" s="501"/>
      <c r="H52" s="190" t="s">
        <v>432</v>
      </c>
      <c r="I52" s="209">
        <v>74</v>
      </c>
      <c r="J52" s="191"/>
      <c r="K52" s="209">
        <v>74</v>
      </c>
      <c r="L52" s="193"/>
      <c r="M52" s="191"/>
      <c r="N52" s="193"/>
      <c r="O52" s="191"/>
      <c r="P52" s="194">
        <v>2020778.52</v>
      </c>
      <c r="GO52" s="277"/>
      <c r="GP52" s="277"/>
      <c r="GQ52" s="277"/>
      <c r="GR52" s="277"/>
      <c r="GS52" s="277"/>
      <c r="GT52" s="277"/>
      <c r="GU52" s="277"/>
      <c r="GW52" s="157"/>
      <c r="GX52" s="157"/>
      <c r="GY52" s="277"/>
      <c r="GZ52" s="157" t="s">
        <v>2601</v>
      </c>
    </row>
    <row r="53" spans="1:209" s="143" customFormat="1" ht="23.25" customHeight="1">
      <c r="A53" s="203"/>
      <c r="B53" s="189" t="s">
        <v>2602</v>
      </c>
      <c r="C53" s="501" t="s">
        <v>2603</v>
      </c>
      <c r="D53" s="501"/>
      <c r="E53" s="501"/>
      <c r="F53" s="501"/>
      <c r="G53" s="501"/>
      <c r="H53" s="190" t="s">
        <v>432</v>
      </c>
      <c r="I53" s="209">
        <v>36</v>
      </c>
      <c r="J53" s="191"/>
      <c r="K53" s="209">
        <v>36</v>
      </c>
      <c r="L53" s="193"/>
      <c r="M53" s="191"/>
      <c r="N53" s="193"/>
      <c r="O53" s="191"/>
      <c r="P53" s="194">
        <v>983081.44</v>
      </c>
      <c r="GO53" s="277"/>
      <c r="GP53" s="277"/>
      <c r="GQ53" s="277"/>
      <c r="GR53" s="277"/>
      <c r="GS53" s="277"/>
      <c r="GT53" s="277"/>
      <c r="GU53" s="277"/>
      <c r="GW53" s="157"/>
      <c r="GX53" s="157"/>
      <c r="GY53" s="277"/>
      <c r="GZ53" s="157" t="s">
        <v>2603</v>
      </c>
    </row>
    <row r="54" spans="1:209" s="143" customFormat="1" ht="15" customHeight="1">
      <c r="A54" s="213"/>
      <c r="B54" s="214"/>
      <c r="C54" s="500" t="s">
        <v>438</v>
      </c>
      <c r="D54" s="500"/>
      <c r="E54" s="500"/>
      <c r="F54" s="500"/>
      <c r="G54" s="500"/>
      <c r="H54" s="180"/>
      <c r="I54" s="181"/>
      <c r="J54" s="181"/>
      <c r="K54" s="181"/>
      <c r="L54" s="183"/>
      <c r="M54" s="181"/>
      <c r="N54" s="211">
        <v>5734641.75</v>
      </c>
      <c r="O54" s="181"/>
      <c r="P54" s="212">
        <v>5734641.75</v>
      </c>
      <c r="GO54" s="277"/>
      <c r="GP54" s="277"/>
      <c r="GQ54" s="277"/>
      <c r="GR54" s="277"/>
      <c r="GS54" s="277"/>
      <c r="GT54" s="277"/>
      <c r="GU54" s="277"/>
      <c r="GW54" s="157"/>
      <c r="GX54" s="157"/>
      <c r="GY54" s="277"/>
      <c r="GZ54" s="157"/>
      <c r="HA54" s="277" t="s">
        <v>438</v>
      </c>
    </row>
    <row r="55" spans="1:209" s="143" customFormat="1" ht="45.75" customHeight="1">
      <c r="A55" s="178" t="s">
        <v>184</v>
      </c>
      <c r="B55" s="179" t="s">
        <v>2657</v>
      </c>
      <c r="C55" s="498" t="s">
        <v>2658</v>
      </c>
      <c r="D55" s="498"/>
      <c r="E55" s="498"/>
      <c r="F55" s="498"/>
      <c r="G55" s="498"/>
      <c r="H55" s="180" t="s">
        <v>2606</v>
      </c>
      <c r="I55" s="181">
        <v>37</v>
      </c>
      <c r="J55" s="182">
        <v>1</v>
      </c>
      <c r="K55" s="182">
        <v>37</v>
      </c>
      <c r="L55" s="183"/>
      <c r="M55" s="181"/>
      <c r="N55" s="184"/>
      <c r="O55" s="181"/>
      <c r="P55" s="185"/>
      <c r="GO55" s="277"/>
      <c r="GP55" s="277"/>
      <c r="GQ55" s="277" t="s">
        <v>2658</v>
      </c>
      <c r="GR55" s="277"/>
      <c r="GS55" s="277"/>
      <c r="GT55" s="277"/>
      <c r="GU55" s="277"/>
      <c r="GW55" s="157"/>
      <c r="GX55" s="157"/>
      <c r="GY55" s="277"/>
      <c r="GZ55" s="157"/>
      <c r="HA55" s="277"/>
    </row>
    <row r="56" spans="1:209" s="143" customFormat="1" ht="34.5" customHeight="1">
      <c r="A56" s="186"/>
      <c r="B56" s="187" t="s">
        <v>2590</v>
      </c>
      <c r="C56" s="499" t="s">
        <v>2591</v>
      </c>
      <c r="D56" s="499"/>
      <c r="E56" s="499"/>
      <c r="F56" s="499"/>
      <c r="G56" s="499"/>
      <c r="H56" s="499"/>
      <c r="I56" s="499"/>
      <c r="J56" s="499"/>
      <c r="K56" s="499"/>
      <c r="L56" s="499"/>
      <c r="M56" s="499"/>
      <c r="N56" s="499"/>
      <c r="O56" s="499"/>
      <c r="P56" s="499"/>
      <c r="GO56" s="277"/>
      <c r="GP56" s="277"/>
      <c r="GQ56" s="277"/>
      <c r="GR56" s="277"/>
      <c r="GS56" s="277"/>
      <c r="GT56" s="277"/>
      <c r="GU56" s="277"/>
      <c r="GV56" s="140" t="s">
        <v>2591</v>
      </c>
      <c r="GW56" s="157"/>
      <c r="GX56" s="157"/>
      <c r="GY56" s="277"/>
      <c r="GZ56" s="157"/>
      <c r="HA56" s="277"/>
    </row>
    <row r="57" spans="1:209" s="143" customFormat="1" ht="23.25" customHeight="1">
      <c r="A57" s="186"/>
      <c r="B57" s="187" t="s">
        <v>2592</v>
      </c>
      <c r="C57" s="499" t="s">
        <v>2593</v>
      </c>
      <c r="D57" s="499"/>
      <c r="E57" s="499"/>
      <c r="F57" s="499"/>
      <c r="G57" s="499"/>
      <c r="H57" s="499"/>
      <c r="I57" s="499"/>
      <c r="J57" s="499"/>
      <c r="K57" s="499"/>
      <c r="L57" s="499"/>
      <c r="M57" s="499"/>
      <c r="N57" s="499"/>
      <c r="O57" s="499"/>
      <c r="P57" s="499"/>
      <c r="GO57" s="277"/>
      <c r="GP57" s="277"/>
      <c r="GQ57" s="277"/>
      <c r="GR57" s="277"/>
      <c r="GS57" s="277"/>
      <c r="GT57" s="277"/>
      <c r="GU57" s="277"/>
      <c r="GV57" s="140" t="s">
        <v>2593</v>
      </c>
      <c r="GW57" s="157"/>
      <c r="GX57" s="157"/>
      <c r="GY57" s="277"/>
      <c r="GZ57" s="157"/>
      <c r="HA57" s="277"/>
    </row>
    <row r="58" spans="1:209" s="143" customFormat="1" ht="22.5" customHeight="1">
      <c r="A58" s="186"/>
      <c r="B58" s="187" t="s">
        <v>2594</v>
      </c>
      <c r="C58" s="499" t="s">
        <v>2595</v>
      </c>
      <c r="D58" s="499"/>
      <c r="E58" s="499"/>
      <c r="F58" s="499"/>
      <c r="G58" s="499"/>
      <c r="H58" s="499"/>
      <c r="I58" s="499"/>
      <c r="J58" s="499"/>
      <c r="K58" s="499"/>
      <c r="L58" s="499"/>
      <c r="M58" s="499"/>
      <c r="N58" s="499"/>
      <c r="O58" s="499"/>
      <c r="P58" s="499"/>
      <c r="GO58" s="277"/>
      <c r="GP58" s="277"/>
      <c r="GQ58" s="277"/>
      <c r="GR58" s="277"/>
      <c r="GS58" s="277"/>
      <c r="GT58" s="277"/>
      <c r="GU58" s="277"/>
      <c r="GV58" s="140" t="s">
        <v>2595</v>
      </c>
      <c r="GW58" s="157"/>
      <c r="GX58" s="157"/>
      <c r="GY58" s="277"/>
      <c r="GZ58" s="157"/>
      <c r="HA58" s="277"/>
    </row>
    <row r="59" spans="1:209" s="143" customFormat="1" ht="15" customHeight="1">
      <c r="A59" s="186"/>
      <c r="B59" s="187"/>
      <c r="C59" s="499" t="s">
        <v>2011</v>
      </c>
      <c r="D59" s="499"/>
      <c r="E59" s="499"/>
      <c r="F59" s="499"/>
      <c r="G59" s="499"/>
      <c r="H59" s="499"/>
      <c r="I59" s="499"/>
      <c r="J59" s="499"/>
      <c r="K59" s="499"/>
      <c r="L59" s="499"/>
      <c r="M59" s="499"/>
      <c r="N59" s="499"/>
      <c r="O59" s="499"/>
      <c r="P59" s="499"/>
      <c r="GO59" s="277"/>
      <c r="GP59" s="277"/>
      <c r="GQ59" s="277"/>
      <c r="GR59" s="277"/>
      <c r="GS59" s="277"/>
      <c r="GT59" s="277"/>
      <c r="GU59" s="277"/>
      <c r="GV59" s="140" t="s">
        <v>2011</v>
      </c>
      <c r="GW59" s="157"/>
      <c r="GX59" s="157"/>
      <c r="GY59" s="277"/>
      <c r="GZ59" s="157"/>
      <c r="HA59" s="277"/>
    </row>
    <row r="60" spans="1:209" s="143" customFormat="1" ht="15" customHeight="1">
      <c r="A60" s="188"/>
      <c r="B60" s="189" t="s">
        <v>164</v>
      </c>
      <c r="C60" s="501" t="s">
        <v>391</v>
      </c>
      <c r="D60" s="501"/>
      <c r="E60" s="501"/>
      <c r="F60" s="501"/>
      <c r="G60" s="501"/>
      <c r="H60" s="190" t="s">
        <v>392</v>
      </c>
      <c r="I60" s="191"/>
      <c r="J60" s="191"/>
      <c r="K60" s="197">
        <v>57.070417999999997</v>
      </c>
      <c r="L60" s="193"/>
      <c r="M60" s="191"/>
      <c r="N60" s="193"/>
      <c r="O60" s="191"/>
      <c r="P60" s="194">
        <v>55753.34</v>
      </c>
      <c r="GO60" s="277"/>
      <c r="GP60" s="277"/>
      <c r="GQ60" s="277"/>
      <c r="GR60" s="277"/>
      <c r="GS60" s="277"/>
      <c r="GT60" s="277"/>
      <c r="GU60" s="277"/>
      <c r="GW60" s="157" t="s">
        <v>391</v>
      </c>
      <c r="GX60" s="157"/>
      <c r="GY60" s="277"/>
      <c r="GZ60" s="157"/>
      <c r="HA60" s="277"/>
    </row>
    <row r="61" spans="1:209" s="143" customFormat="1" ht="15" customHeight="1">
      <c r="A61" s="195"/>
      <c r="B61" s="189" t="s">
        <v>1537</v>
      </c>
      <c r="C61" s="501" t="s">
        <v>1538</v>
      </c>
      <c r="D61" s="501"/>
      <c r="E61" s="501"/>
      <c r="F61" s="501"/>
      <c r="G61" s="501"/>
      <c r="H61" s="190" t="s">
        <v>392</v>
      </c>
      <c r="I61" s="202">
        <v>1.9145000000000001</v>
      </c>
      <c r="J61" s="215">
        <v>0.28198240000000002</v>
      </c>
      <c r="K61" s="215">
        <v>19.9746463</v>
      </c>
      <c r="L61" s="198"/>
      <c r="M61" s="199"/>
      <c r="N61" s="200">
        <v>929.17</v>
      </c>
      <c r="O61" s="191"/>
      <c r="P61" s="194">
        <v>18559.84</v>
      </c>
      <c r="Q61" s="278"/>
      <c r="R61" s="278"/>
      <c r="GO61" s="277"/>
      <c r="GP61" s="277"/>
      <c r="GQ61" s="277"/>
      <c r="GR61" s="277"/>
      <c r="GS61" s="277"/>
      <c r="GT61" s="277"/>
      <c r="GU61" s="277"/>
      <c r="GW61" s="157"/>
      <c r="GX61" s="157" t="s">
        <v>1538</v>
      </c>
      <c r="GY61" s="277"/>
      <c r="GZ61" s="157"/>
      <c r="HA61" s="277"/>
    </row>
    <row r="62" spans="1:209" s="143" customFormat="1" ht="15" customHeight="1">
      <c r="A62" s="195"/>
      <c r="B62" s="189" t="s">
        <v>2598</v>
      </c>
      <c r="C62" s="501" t="s">
        <v>2599</v>
      </c>
      <c r="D62" s="501"/>
      <c r="E62" s="501"/>
      <c r="F62" s="501"/>
      <c r="G62" s="501"/>
      <c r="H62" s="190" t="s">
        <v>392</v>
      </c>
      <c r="I62" s="202">
        <v>0.27350000000000002</v>
      </c>
      <c r="J62" s="215">
        <v>0.28198240000000002</v>
      </c>
      <c r="K62" s="215">
        <v>2.8535208999999999</v>
      </c>
      <c r="L62" s="198"/>
      <c r="M62" s="199"/>
      <c r="N62" s="200">
        <v>847.05</v>
      </c>
      <c r="O62" s="191"/>
      <c r="P62" s="194">
        <v>2417.0700000000002</v>
      </c>
      <c r="Q62" s="278"/>
      <c r="R62" s="278"/>
      <c r="GO62" s="277"/>
      <c r="GP62" s="277"/>
      <c r="GQ62" s="277"/>
      <c r="GR62" s="277"/>
      <c r="GS62" s="277"/>
      <c r="GT62" s="277"/>
      <c r="GU62" s="277"/>
      <c r="GW62" s="157"/>
      <c r="GX62" s="157" t="s">
        <v>2599</v>
      </c>
      <c r="GY62" s="277"/>
      <c r="GZ62" s="157"/>
      <c r="HA62" s="277"/>
    </row>
    <row r="63" spans="1:209" s="143" customFormat="1" ht="15" customHeight="1">
      <c r="A63" s="195"/>
      <c r="B63" s="189" t="s">
        <v>1539</v>
      </c>
      <c r="C63" s="501" t="s">
        <v>1540</v>
      </c>
      <c r="D63" s="501"/>
      <c r="E63" s="501"/>
      <c r="F63" s="501"/>
      <c r="G63" s="501"/>
      <c r="H63" s="190" t="s">
        <v>392</v>
      </c>
      <c r="I63" s="207">
        <v>3.282</v>
      </c>
      <c r="J63" s="215">
        <v>0.28198240000000002</v>
      </c>
      <c r="K63" s="215">
        <v>34.242250800000001</v>
      </c>
      <c r="L63" s="198"/>
      <c r="M63" s="199"/>
      <c r="N63" s="200">
        <v>1015.6</v>
      </c>
      <c r="O63" s="191"/>
      <c r="P63" s="194">
        <v>34776.43</v>
      </c>
      <c r="Q63" s="278"/>
      <c r="R63" s="278"/>
      <c r="GO63" s="277"/>
      <c r="GP63" s="277"/>
      <c r="GQ63" s="277"/>
      <c r="GR63" s="277"/>
      <c r="GS63" s="277"/>
      <c r="GT63" s="277"/>
      <c r="GU63" s="277"/>
      <c r="GW63" s="157"/>
      <c r="GX63" s="157" t="s">
        <v>1540</v>
      </c>
      <c r="GY63" s="277"/>
      <c r="GZ63" s="157"/>
      <c r="HA63" s="277"/>
    </row>
    <row r="64" spans="1:209" s="143" customFormat="1" ht="15" customHeight="1">
      <c r="A64" s="210"/>
      <c r="B64" s="187"/>
      <c r="C64" s="500" t="s">
        <v>429</v>
      </c>
      <c r="D64" s="500"/>
      <c r="E64" s="500"/>
      <c r="F64" s="500"/>
      <c r="G64" s="500"/>
      <c r="H64" s="180"/>
      <c r="I64" s="181"/>
      <c r="J64" s="181"/>
      <c r="K64" s="181"/>
      <c r="L64" s="183"/>
      <c r="M64" s="181"/>
      <c r="N64" s="211"/>
      <c r="O64" s="181"/>
      <c r="P64" s="212">
        <v>55753.34</v>
      </c>
      <c r="Q64" s="278"/>
      <c r="R64" s="278"/>
      <c r="GO64" s="277"/>
      <c r="GP64" s="277"/>
      <c r="GQ64" s="277"/>
      <c r="GR64" s="277"/>
      <c r="GS64" s="277"/>
      <c r="GT64" s="277"/>
      <c r="GU64" s="277"/>
      <c r="GW64" s="157"/>
      <c r="GX64" s="157"/>
      <c r="GY64" s="277" t="s">
        <v>429</v>
      </c>
      <c r="GZ64" s="157"/>
      <c r="HA64" s="277"/>
    </row>
    <row r="65" spans="1:209" s="143" customFormat="1" ht="15" customHeight="1">
      <c r="A65" s="203"/>
      <c r="B65" s="189"/>
      <c r="C65" s="501" t="s">
        <v>433</v>
      </c>
      <c r="D65" s="501"/>
      <c r="E65" s="501"/>
      <c r="F65" s="501"/>
      <c r="G65" s="501"/>
      <c r="H65" s="190"/>
      <c r="I65" s="191"/>
      <c r="J65" s="191"/>
      <c r="K65" s="191"/>
      <c r="L65" s="193"/>
      <c r="M65" s="191"/>
      <c r="N65" s="193"/>
      <c r="O65" s="191"/>
      <c r="P65" s="194">
        <v>55753.34</v>
      </c>
      <c r="GO65" s="277"/>
      <c r="GP65" s="277"/>
      <c r="GQ65" s="277"/>
      <c r="GR65" s="277"/>
      <c r="GS65" s="277"/>
      <c r="GT65" s="277"/>
      <c r="GU65" s="277"/>
      <c r="GW65" s="157"/>
      <c r="GX65" s="157"/>
      <c r="GY65" s="277"/>
      <c r="GZ65" s="157" t="s">
        <v>433</v>
      </c>
      <c r="HA65" s="277"/>
    </row>
    <row r="66" spans="1:209" s="143" customFormat="1" ht="23.25" customHeight="1">
      <c r="A66" s="203"/>
      <c r="B66" s="189" t="s">
        <v>2600</v>
      </c>
      <c r="C66" s="501" t="s">
        <v>2601</v>
      </c>
      <c r="D66" s="501"/>
      <c r="E66" s="501"/>
      <c r="F66" s="501"/>
      <c r="G66" s="501"/>
      <c r="H66" s="190" t="s">
        <v>432</v>
      </c>
      <c r="I66" s="209">
        <v>74</v>
      </c>
      <c r="J66" s="191"/>
      <c r="K66" s="209">
        <v>74</v>
      </c>
      <c r="L66" s="193"/>
      <c r="M66" s="191"/>
      <c r="N66" s="193"/>
      <c r="O66" s="191"/>
      <c r="P66" s="194">
        <v>41257.47</v>
      </c>
      <c r="GO66" s="277"/>
      <c r="GP66" s="277"/>
      <c r="GQ66" s="277"/>
      <c r="GR66" s="277"/>
      <c r="GS66" s="277"/>
      <c r="GT66" s="277"/>
      <c r="GU66" s="277"/>
      <c r="GW66" s="157"/>
      <c r="GX66" s="157"/>
      <c r="GY66" s="277"/>
      <c r="GZ66" s="157" t="s">
        <v>2601</v>
      </c>
      <c r="HA66" s="277"/>
    </row>
    <row r="67" spans="1:209" s="143" customFormat="1" ht="23.25" customHeight="1">
      <c r="A67" s="203"/>
      <c r="B67" s="189" t="s">
        <v>2602</v>
      </c>
      <c r="C67" s="501" t="s">
        <v>2603</v>
      </c>
      <c r="D67" s="501"/>
      <c r="E67" s="501"/>
      <c r="F67" s="501"/>
      <c r="G67" s="501"/>
      <c r="H67" s="190" t="s">
        <v>432</v>
      </c>
      <c r="I67" s="209">
        <v>36</v>
      </c>
      <c r="J67" s="191"/>
      <c r="K67" s="209">
        <v>36</v>
      </c>
      <c r="L67" s="193"/>
      <c r="M67" s="191"/>
      <c r="N67" s="193"/>
      <c r="O67" s="191"/>
      <c r="P67" s="194">
        <v>20071.2</v>
      </c>
      <c r="GO67" s="277"/>
      <c r="GP67" s="277"/>
      <c r="GQ67" s="277"/>
      <c r="GR67" s="277"/>
      <c r="GS67" s="277"/>
      <c r="GT67" s="277"/>
      <c r="GU67" s="277"/>
      <c r="GW67" s="157"/>
      <c r="GX67" s="157"/>
      <c r="GY67" s="277"/>
      <c r="GZ67" s="157" t="s">
        <v>2603</v>
      </c>
      <c r="HA67" s="277"/>
    </row>
    <row r="68" spans="1:209" s="143" customFormat="1" ht="15" customHeight="1">
      <c r="A68" s="213"/>
      <c r="B68" s="214"/>
      <c r="C68" s="500" t="s">
        <v>438</v>
      </c>
      <c r="D68" s="500"/>
      <c r="E68" s="500"/>
      <c r="F68" s="500"/>
      <c r="G68" s="500"/>
      <c r="H68" s="180"/>
      <c r="I68" s="181"/>
      <c r="J68" s="181"/>
      <c r="K68" s="181"/>
      <c r="L68" s="183"/>
      <c r="M68" s="181"/>
      <c r="N68" s="211">
        <v>3164.38</v>
      </c>
      <c r="O68" s="181"/>
      <c r="P68" s="212">
        <v>117082.01</v>
      </c>
      <c r="GO68" s="277"/>
      <c r="GP68" s="277"/>
      <c r="GQ68" s="277"/>
      <c r="GR68" s="277"/>
      <c r="GS68" s="277"/>
      <c r="GT68" s="277"/>
      <c r="GU68" s="277"/>
      <c r="GW68" s="157"/>
      <c r="GX68" s="157"/>
      <c r="GY68" s="277"/>
      <c r="GZ68" s="157"/>
      <c r="HA68" s="277" t="s">
        <v>438</v>
      </c>
    </row>
    <row r="69" spans="1:209" s="143" customFormat="1" ht="15" customHeight="1">
      <c r="A69" s="497" t="s">
        <v>2659</v>
      </c>
      <c r="B69" s="497"/>
      <c r="C69" s="497"/>
      <c r="D69" s="497"/>
      <c r="E69" s="497"/>
      <c r="F69" s="497"/>
      <c r="G69" s="497"/>
      <c r="H69" s="497"/>
      <c r="I69" s="497"/>
      <c r="J69" s="497"/>
      <c r="K69" s="497"/>
      <c r="L69" s="497"/>
      <c r="M69" s="497"/>
      <c r="N69" s="497"/>
      <c r="O69" s="497"/>
      <c r="P69" s="497"/>
      <c r="GO69" s="277"/>
      <c r="GP69" s="277" t="s">
        <v>2659</v>
      </c>
      <c r="GQ69" s="277"/>
      <c r="GR69" s="277"/>
      <c r="GS69" s="277"/>
      <c r="GT69" s="277"/>
      <c r="GU69" s="277"/>
      <c r="GW69" s="157"/>
      <c r="GX69" s="157"/>
      <c r="GY69" s="277"/>
      <c r="GZ69" s="157"/>
      <c r="HA69" s="277"/>
    </row>
    <row r="70" spans="1:209" s="143" customFormat="1" ht="23.25" customHeight="1">
      <c r="A70" s="178" t="s">
        <v>187</v>
      </c>
      <c r="B70" s="179" t="s">
        <v>2660</v>
      </c>
      <c r="C70" s="498" t="s">
        <v>2661</v>
      </c>
      <c r="D70" s="498"/>
      <c r="E70" s="498"/>
      <c r="F70" s="498"/>
      <c r="G70" s="498"/>
      <c r="H70" s="180" t="s">
        <v>2662</v>
      </c>
      <c r="I70" s="181">
        <v>159</v>
      </c>
      <c r="J70" s="182">
        <v>1</v>
      </c>
      <c r="K70" s="182">
        <v>159</v>
      </c>
      <c r="L70" s="183"/>
      <c r="M70" s="181"/>
      <c r="N70" s="184"/>
      <c r="O70" s="181"/>
      <c r="P70" s="185"/>
      <c r="GO70" s="277"/>
      <c r="GP70" s="277"/>
      <c r="GQ70" s="277" t="s">
        <v>2661</v>
      </c>
      <c r="GR70" s="277"/>
      <c r="GS70" s="277"/>
      <c r="GT70" s="277"/>
      <c r="GU70" s="277"/>
      <c r="GW70" s="157"/>
      <c r="GX70" s="157"/>
      <c r="GY70" s="277"/>
      <c r="GZ70" s="157"/>
      <c r="HA70" s="277"/>
    </row>
    <row r="71" spans="1:209" s="143" customFormat="1" ht="34.5" customHeight="1">
      <c r="A71" s="186"/>
      <c r="B71" s="187" t="s">
        <v>2590</v>
      </c>
      <c r="C71" s="499" t="s">
        <v>2591</v>
      </c>
      <c r="D71" s="499"/>
      <c r="E71" s="499"/>
      <c r="F71" s="499"/>
      <c r="G71" s="499"/>
      <c r="H71" s="499"/>
      <c r="I71" s="499"/>
      <c r="J71" s="499"/>
      <c r="K71" s="499"/>
      <c r="L71" s="499"/>
      <c r="M71" s="499"/>
      <c r="N71" s="499"/>
      <c r="O71" s="499"/>
      <c r="P71" s="499"/>
      <c r="GO71" s="277"/>
      <c r="GP71" s="277"/>
      <c r="GQ71" s="277"/>
      <c r="GR71" s="277"/>
      <c r="GS71" s="277"/>
      <c r="GT71" s="277"/>
      <c r="GU71" s="277"/>
      <c r="GV71" s="140" t="s">
        <v>2591</v>
      </c>
      <c r="GW71" s="157"/>
      <c r="GX71" s="157"/>
      <c r="GY71" s="277"/>
      <c r="GZ71" s="157"/>
      <c r="HA71" s="277"/>
    </row>
    <row r="72" spans="1:209" s="143" customFormat="1" ht="23.25" customHeight="1">
      <c r="A72" s="186"/>
      <c r="B72" s="187" t="s">
        <v>2592</v>
      </c>
      <c r="C72" s="499" t="s">
        <v>2593</v>
      </c>
      <c r="D72" s="499"/>
      <c r="E72" s="499"/>
      <c r="F72" s="499"/>
      <c r="G72" s="499"/>
      <c r="H72" s="499"/>
      <c r="I72" s="499"/>
      <c r="J72" s="499"/>
      <c r="K72" s="499"/>
      <c r="L72" s="499"/>
      <c r="M72" s="499"/>
      <c r="N72" s="499"/>
      <c r="O72" s="499"/>
      <c r="P72" s="499"/>
      <c r="GO72" s="277"/>
      <c r="GP72" s="277"/>
      <c r="GQ72" s="277"/>
      <c r="GR72" s="277"/>
      <c r="GS72" s="277"/>
      <c r="GT72" s="277"/>
      <c r="GU72" s="277"/>
      <c r="GV72" s="140" t="s">
        <v>2593</v>
      </c>
      <c r="GW72" s="157"/>
      <c r="GX72" s="157"/>
      <c r="GY72" s="277"/>
      <c r="GZ72" s="157"/>
      <c r="HA72" s="277"/>
    </row>
    <row r="73" spans="1:209" s="143" customFormat="1" ht="22.5" customHeight="1">
      <c r="A73" s="186"/>
      <c r="B73" s="187" t="s">
        <v>2594</v>
      </c>
      <c r="C73" s="499" t="s">
        <v>2595</v>
      </c>
      <c r="D73" s="499"/>
      <c r="E73" s="499"/>
      <c r="F73" s="499"/>
      <c r="G73" s="499"/>
      <c r="H73" s="499"/>
      <c r="I73" s="499"/>
      <c r="J73" s="499"/>
      <c r="K73" s="499"/>
      <c r="L73" s="499"/>
      <c r="M73" s="499"/>
      <c r="N73" s="499"/>
      <c r="O73" s="499"/>
      <c r="P73" s="499"/>
      <c r="GO73" s="277"/>
      <c r="GP73" s="277"/>
      <c r="GQ73" s="277"/>
      <c r="GR73" s="277"/>
      <c r="GS73" s="277"/>
      <c r="GT73" s="277"/>
      <c r="GU73" s="277"/>
      <c r="GV73" s="140" t="s">
        <v>2595</v>
      </c>
      <c r="GW73" s="157"/>
      <c r="GX73" s="157"/>
      <c r="GY73" s="277"/>
      <c r="GZ73" s="157"/>
      <c r="HA73" s="277"/>
    </row>
    <row r="74" spans="1:209" s="143" customFormat="1" ht="15" customHeight="1">
      <c r="A74" s="186"/>
      <c r="B74" s="187"/>
      <c r="C74" s="499" t="s">
        <v>2011</v>
      </c>
      <c r="D74" s="499"/>
      <c r="E74" s="499"/>
      <c r="F74" s="499"/>
      <c r="G74" s="499"/>
      <c r="H74" s="499"/>
      <c r="I74" s="499"/>
      <c r="J74" s="499"/>
      <c r="K74" s="499"/>
      <c r="L74" s="499"/>
      <c r="M74" s="499"/>
      <c r="N74" s="499"/>
      <c r="O74" s="499"/>
      <c r="P74" s="499"/>
      <c r="GO74" s="277"/>
      <c r="GP74" s="277"/>
      <c r="GQ74" s="277"/>
      <c r="GR74" s="277"/>
      <c r="GS74" s="277"/>
      <c r="GT74" s="277"/>
      <c r="GU74" s="277"/>
      <c r="GV74" s="140" t="s">
        <v>2011</v>
      </c>
      <c r="GW74" s="157"/>
      <c r="GX74" s="157"/>
      <c r="GY74" s="277"/>
      <c r="GZ74" s="157"/>
      <c r="HA74" s="277"/>
    </row>
    <row r="75" spans="1:209" s="143" customFormat="1" ht="15" customHeight="1">
      <c r="A75" s="188"/>
      <c r="B75" s="189" t="s">
        <v>164</v>
      </c>
      <c r="C75" s="501" t="s">
        <v>391</v>
      </c>
      <c r="D75" s="501"/>
      <c r="E75" s="501"/>
      <c r="F75" s="501"/>
      <c r="G75" s="501"/>
      <c r="H75" s="190" t="s">
        <v>392</v>
      </c>
      <c r="I75" s="191"/>
      <c r="J75" s="191"/>
      <c r="K75" s="215">
        <v>44.835201599999998</v>
      </c>
      <c r="L75" s="193"/>
      <c r="M75" s="191"/>
      <c r="N75" s="193"/>
      <c r="O75" s="191"/>
      <c r="P75" s="194">
        <v>31467.32</v>
      </c>
      <c r="GO75" s="277"/>
      <c r="GP75" s="277"/>
      <c r="GQ75" s="277"/>
      <c r="GR75" s="277"/>
      <c r="GS75" s="277"/>
      <c r="GT75" s="277"/>
      <c r="GU75" s="277"/>
      <c r="GW75" s="157" t="s">
        <v>391</v>
      </c>
      <c r="GX75" s="157"/>
      <c r="GY75" s="277"/>
      <c r="GZ75" s="157"/>
      <c r="HA75" s="277"/>
    </row>
    <row r="76" spans="1:209" s="143" customFormat="1" ht="15" customHeight="1">
      <c r="A76" s="195"/>
      <c r="B76" s="189" t="s">
        <v>2663</v>
      </c>
      <c r="C76" s="501" t="s">
        <v>2664</v>
      </c>
      <c r="D76" s="501"/>
      <c r="E76" s="501"/>
      <c r="F76" s="501"/>
      <c r="G76" s="501"/>
      <c r="H76" s="190" t="s">
        <v>392</v>
      </c>
      <c r="I76" s="196">
        <v>0.4</v>
      </c>
      <c r="J76" s="215">
        <v>0.28198240000000002</v>
      </c>
      <c r="K76" s="215">
        <v>17.934080600000001</v>
      </c>
      <c r="L76" s="198"/>
      <c r="M76" s="199"/>
      <c r="N76" s="200">
        <v>613.67999999999995</v>
      </c>
      <c r="O76" s="191"/>
      <c r="P76" s="194">
        <v>11005.79</v>
      </c>
      <c r="Q76" s="278"/>
      <c r="R76" s="278"/>
      <c r="GO76" s="277"/>
      <c r="GP76" s="277"/>
      <c r="GQ76" s="277"/>
      <c r="GR76" s="277"/>
      <c r="GS76" s="277"/>
      <c r="GT76" s="277"/>
      <c r="GU76" s="277"/>
      <c r="GW76" s="157"/>
      <c r="GX76" s="157" t="s">
        <v>2664</v>
      </c>
      <c r="GY76" s="277"/>
      <c r="GZ76" s="157"/>
      <c r="HA76" s="277"/>
    </row>
    <row r="77" spans="1:209" s="143" customFormat="1" ht="15" customHeight="1">
      <c r="A77" s="195"/>
      <c r="B77" s="189" t="s">
        <v>2665</v>
      </c>
      <c r="C77" s="501" t="s">
        <v>2666</v>
      </c>
      <c r="D77" s="501"/>
      <c r="E77" s="501"/>
      <c r="F77" s="501"/>
      <c r="G77" s="501"/>
      <c r="H77" s="190" t="s">
        <v>392</v>
      </c>
      <c r="I77" s="196">
        <v>0.6</v>
      </c>
      <c r="J77" s="215">
        <v>0.28198240000000002</v>
      </c>
      <c r="K77" s="197">
        <v>26.901121</v>
      </c>
      <c r="L77" s="198"/>
      <c r="M77" s="199"/>
      <c r="N77" s="200">
        <v>760.62</v>
      </c>
      <c r="O77" s="191"/>
      <c r="P77" s="194">
        <v>20461.53</v>
      </c>
      <c r="Q77" s="278"/>
      <c r="R77" s="278"/>
      <c r="GO77" s="277"/>
      <c r="GP77" s="277"/>
      <c r="GQ77" s="277"/>
      <c r="GR77" s="277"/>
      <c r="GS77" s="277"/>
      <c r="GT77" s="277"/>
      <c r="GU77" s="277"/>
      <c r="GW77" s="157"/>
      <c r="GX77" s="157" t="s">
        <v>2666</v>
      </c>
      <c r="GY77" s="277"/>
      <c r="GZ77" s="157"/>
      <c r="HA77" s="277"/>
    </row>
    <row r="78" spans="1:209" s="143" customFormat="1" ht="15" customHeight="1">
      <c r="A78" s="210"/>
      <c r="B78" s="187"/>
      <c r="C78" s="500" t="s">
        <v>429</v>
      </c>
      <c r="D78" s="500"/>
      <c r="E78" s="500"/>
      <c r="F78" s="500"/>
      <c r="G78" s="500"/>
      <c r="H78" s="180"/>
      <c r="I78" s="181"/>
      <c r="J78" s="181"/>
      <c r="K78" s="181"/>
      <c r="L78" s="183"/>
      <c r="M78" s="181"/>
      <c r="N78" s="211"/>
      <c r="O78" s="181"/>
      <c r="P78" s="212">
        <v>31467.32</v>
      </c>
      <c r="Q78" s="278"/>
      <c r="R78" s="278"/>
      <c r="GO78" s="277"/>
      <c r="GP78" s="277"/>
      <c r="GQ78" s="277"/>
      <c r="GR78" s="277"/>
      <c r="GS78" s="277"/>
      <c r="GT78" s="277"/>
      <c r="GU78" s="277"/>
      <c r="GW78" s="157"/>
      <c r="GX78" s="157"/>
      <c r="GY78" s="277" t="s">
        <v>429</v>
      </c>
      <c r="GZ78" s="157"/>
      <c r="HA78" s="277"/>
    </row>
    <row r="79" spans="1:209" s="143" customFormat="1" ht="15" customHeight="1">
      <c r="A79" s="203"/>
      <c r="B79" s="189"/>
      <c r="C79" s="501" t="s">
        <v>433</v>
      </c>
      <c r="D79" s="501"/>
      <c r="E79" s="501"/>
      <c r="F79" s="501"/>
      <c r="G79" s="501"/>
      <c r="H79" s="190"/>
      <c r="I79" s="191"/>
      <c r="J79" s="191"/>
      <c r="K79" s="191"/>
      <c r="L79" s="193"/>
      <c r="M79" s="191"/>
      <c r="N79" s="193"/>
      <c r="O79" s="191"/>
      <c r="P79" s="194">
        <v>31467.32</v>
      </c>
      <c r="GO79" s="277"/>
      <c r="GP79" s="277"/>
      <c r="GQ79" s="277"/>
      <c r="GR79" s="277"/>
      <c r="GS79" s="277"/>
      <c r="GT79" s="277"/>
      <c r="GU79" s="277"/>
      <c r="GW79" s="157"/>
      <c r="GX79" s="157"/>
      <c r="GY79" s="277"/>
      <c r="GZ79" s="157" t="s">
        <v>433</v>
      </c>
      <c r="HA79" s="277"/>
    </row>
    <row r="80" spans="1:209" s="143" customFormat="1" ht="23.25" customHeight="1">
      <c r="A80" s="203"/>
      <c r="B80" s="189" t="s">
        <v>2600</v>
      </c>
      <c r="C80" s="501" t="s">
        <v>2601</v>
      </c>
      <c r="D80" s="501"/>
      <c r="E80" s="501"/>
      <c r="F80" s="501"/>
      <c r="G80" s="501"/>
      <c r="H80" s="190" t="s">
        <v>432</v>
      </c>
      <c r="I80" s="209">
        <v>74</v>
      </c>
      <c r="J80" s="191"/>
      <c r="K80" s="209">
        <v>74</v>
      </c>
      <c r="L80" s="193"/>
      <c r="M80" s="191"/>
      <c r="N80" s="193"/>
      <c r="O80" s="191"/>
      <c r="P80" s="194">
        <v>23285.82</v>
      </c>
      <c r="GO80" s="277"/>
      <c r="GP80" s="277"/>
      <c r="GQ80" s="277"/>
      <c r="GR80" s="277"/>
      <c r="GS80" s="277"/>
      <c r="GT80" s="277"/>
      <c r="GU80" s="277"/>
      <c r="GW80" s="157"/>
      <c r="GX80" s="157"/>
      <c r="GY80" s="277"/>
      <c r="GZ80" s="157" t="s">
        <v>2601</v>
      </c>
      <c r="HA80" s="277"/>
    </row>
    <row r="81" spans="1:209" s="143" customFormat="1" ht="23.25" customHeight="1">
      <c r="A81" s="203"/>
      <c r="B81" s="189" t="s">
        <v>2602</v>
      </c>
      <c r="C81" s="501" t="s">
        <v>2603</v>
      </c>
      <c r="D81" s="501"/>
      <c r="E81" s="501"/>
      <c r="F81" s="501"/>
      <c r="G81" s="501"/>
      <c r="H81" s="190" t="s">
        <v>432</v>
      </c>
      <c r="I81" s="209">
        <v>36</v>
      </c>
      <c r="J81" s="191"/>
      <c r="K81" s="209">
        <v>36</v>
      </c>
      <c r="L81" s="193"/>
      <c r="M81" s="191"/>
      <c r="N81" s="193"/>
      <c r="O81" s="191"/>
      <c r="P81" s="194">
        <v>11328.24</v>
      </c>
      <c r="GO81" s="277"/>
      <c r="GP81" s="277"/>
      <c r="GQ81" s="277"/>
      <c r="GR81" s="277"/>
      <c r="GS81" s="277"/>
      <c r="GT81" s="277"/>
      <c r="GU81" s="277"/>
      <c r="GW81" s="157"/>
      <c r="GX81" s="157"/>
      <c r="GY81" s="277"/>
      <c r="GZ81" s="157" t="s">
        <v>2603</v>
      </c>
      <c r="HA81" s="277"/>
    </row>
    <row r="82" spans="1:209" s="143" customFormat="1" ht="15" customHeight="1">
      <c r="A82" s="213"/>
      <c r="B82" s="214"/>
      <c r="C82" s="500" t="s">
        <v>438</v>
      </c>
      <c r="D82" s="500"/>
      <c r="E82" s="500"/>
      <c r="F82" s="500"/>
      <c r="G82" s="500"/>
      <c r="H82" s="180"/>
      <c r="I82" s="181"/>
      <c r="J82" s="181"/>
      <c r="K82" s="181"/>
      <c r="L82" s="183"/>
      <c r="M82" s="181"/>
      <c r="N82" s="218">
        <v>415.61</v>
      </c>
      <c r="O82" s="181"/>
      <c r="P82" s="212">
        <v>66081.38</v>
      </c>
      <c r="GO82" s="277"/>
      <c r="GP82" s="277"/>
      <c r="GQ82" s="277"/>
      <c r="GR82" s="277"/>
      <c r="GS82" s="277"/>
      <c r="GT82" s="277"/>
      <c r="GU82" s="277"/>
      <c r="GW82" s="157"/>
      <c r="GX82" s="157"/>
      <c r="GY82" s="277"/>
      <c r="GZ82" s="157"/>
      <c r="HA82" s="277" t="s">
        <v>438</v>
      </c>
    </row>
    <row r="83" spans="1:209" s="143" customFormat="1" ht="15" customHeight="1">
      <c r="A83" s="497" t="s">
        <v>2111</v>
      </c>
      <c r="B83" s="497"/>
      <c r="C83" s="497"/>
      <c r="D83" s="497"/>
      <c r="E83" s="497"/>
      <c r="F83" s="497"/>
      <c r="G83" s="497"/>
      <c r="H83" s="497"/>
      <c r="I83" s="497"/>
      <c r="J83" s="497"/>
      <c r="K83" s="497"/>
      <c r="L83" s="497"/>
      <c r="M83" s="497"/>
      <c r="N83" s="497"/>
      <c r="O83" s="497"/>
      <c r="P83" s="497"/>
      <c r="GO83" s="277"/>
      <c r="GP83" s="277" t="s">
        <v>2111</v>
      </c>
      <c r="GQ83" s="277"/>
      <c r="GR83" s="277"/>
      <c r="GS83" s="277"/>
      <c r="GT83" s="277"/>
      <c r="GU83" s="277"/>
      <c r="GW83" s="157"/>
      <c r="GX83" s="157"/>
      <c r="GY83" s="277"/>
      <c r="GZ83" s="157"/>
      <c r="HA83" s="277"/>
    </row>
    <row r="84" spans="1:209" s="143" customFormat="1" ht="15" customHeight="1">
      <c r="A84" s="497" t="s">
        <v>2667</v>
      </c>
      <c r="B84" s="497"/>
      <c r="C84" s="497"/>
      <c r="D84" s="497"/>
      <c r="E84" s="497"/>
      <c r="F84" s="497"/>
      <c r="G84" s="497"/>
      <c r="H84" s="497"/>
      <c r="I84" s="497"/>
      <c r="J84" s="497"/>
      <c r="K84" s="497"/>
      <c r="L84" s="497"/>
      <c r="M84" s="497"/>
      <c r="N84" s="497"/>
      <c r="O84" s="497"/>
      <c r="P84" s="497"/>
      <c r="GO84" s="277"/>
      <c r="GP84" s="277" t="s">
        <v>2667</v>
      </c>
      <c r="GQ84" s="277"/>
      <c r="GR84" s="277"/>
      <c r="GS84" s="277"/>
      <c r="GT84" s="277"/>
      <c r="GU84" s="277"/>
      <c r="GW84" s="157"/>
      <c r="GX84" s="157"/>
      <c r="GY84" s="277"/>
      <c r="GZ84" s="157"/>
      <c r="HA84" s="277"/>
    </row>
    <row r="85" spans="1:209" s="143" customFormat="1" ht="15" customHeight="1">
      <c r="A85" s="178" t="s">
        <v>130</v>
      </c>
      <c r="B85" s="179" t="s">
        <v>2668</v>
      </c>
      <c r="C85" s="498" t="s">
        <v>2669</v>
      </c>
      <c r="D85" s="498"/>
      <c r="E85" s="498"/>
      <c r="F85" s="498"/>
      <c r="G85" s="498"/>
      <c r="H85" s="180" t="s">
        <v>142</v>
      </c>
      <c r="I85" s="181">
        <v>1</v>
      </c>
      <c r="J85" s="182">
        <v>1</v>
      </c>
      <c r="K85" s="182">
        <v>1</v>
      </c>
      <c r="L85" s="183"/>
      <c r="M85" s="181"/>
      <c r="N85" s="184"/>
      <c r="O85" s="181"/>
      <c r="P85" s="185"/>
      <c r="GO85" s="277"/>
      <c r="GP85" s="277"/>
      <c r="GQ85" s="277" t="s">
        <v>2669</v>
      </c>
      <c r="GR85" s="277"/>
      <c r="GS85" s="277"/>
      <c r="GT85" s="277"/>
      <c r="GU85" s="277"/>
      <c r="GW85" s="157"/>
      <c r="GX85" s="157"/>
      <c r="GY85" s="277"/>
      <c r="GZ85" s="157"/>
      <c r="HA85" s="277"/>
    </row>
    <row r="86" spans="1:209" s="143" customFormat="1" ht="34.5" customHeight="1">
      <c r="A86" s="186"/>
      <c r="B86" s="187" t="s">
        <v>2590</v>
      </c>
      <c r="C86" s="499" t="s">
        <v>2591</v>
      </c>
      <c r="D86" s="499"/>
      <c r="E86" s="499"/>
      <c r="F86" s="499"/>
      <c r="G86" s="499"/>
      <c r="H86" s="499"/>
      <c r="I86" s="499"/>
      <c r="J86" s="499"/>
      <c r="K86" s="499"/>
      <c r="L86" s="499"/>
      <c r="M86" s="499"/>
      <c r="N86" s="499"/>
      <c r="O86" s="499"/>
      <c r="P86" s="499"/>
      <c r="GO86" s="277"/>
      <c r="GP86" s="277"/>
      <c r="GQ86" s="277"/>
      <c r="GR86" s="277"/>
      <c r="GS86" s="277"/>
      <c r="GT86" s="277"/>
      <c r="GU86" s="277"/>
      <c r="GV86" s="140" t="s">
        <v>2591</v>
      </c>
      <c r="GW86" s="157"/>
      <c r="GX86" s="157"/>
      <c r="GY86" s="277"/>
      <c r="GZ86" s="157"/>
      <c r="HA86" s="277"/>
    </row>
    <row r="87" spans="1:209" s="143" customFormat="1" ht="23.25" customHeight="1">
      <c r="A87" s="186"/>
      <c r="B87" s="187" t="s">
        <v>2592</v>
      </c>
      <c r="C87" s="499" t="s">
        <v>2593</v>
      </c>
      <c r="D87" s="499"/>
      <c r="E87" s="499"/>
      <c r="F87" s="499"/>
      <c r="G87" s="499"/>
      <c r="H87" s="499"/>
      <c r="I87" s="499"/>
      <c r="J87" s="499"/>
      <c r="K87" s="499"/>
      <c r="L87" s="499"/>
      <c r="M87" s="499"/>
      <c r="N87" s="499"/>
      <c r="O87" s="499"/>
      <c r="P87" s="499"/>
      <c r="GO87" s="277"/>
      <c r="GP87" s="277"/>
      <c r="GQ87" s="277"/>
      <c r="GR87" s="277"/>
      <c r="GS87" s="277"/>
      <c r="GT87" s="277"/>
      <c r="GU87" s="277"/>
      <c r="GV87" s="140" t="s">
        <v>2593</v>
      </c>
      <c r="GW87" s="157"/>
      <c r="GX87" s="157"/>
      <c r="GY87" s="277"/>
      <c r="GZ87" s="157"/>
      <c r="HA87" s="277"/>
    </row>
    <row r="88" spans="1:209" s="143" customFormat="1" ht="22.5" customHeight="1">
      <c r="A88" s="186"/>
      <c r="B88" s="187" t="s">
        <v>2594</v>
      </c>
      <c r="C88" s="499" t="s">
        <v>2595</v>
      </c>
      <c r="D88" s="499"/>
      <c r="E88" s="499"/>
      <c r="F88" s="499"/>
      <c r="G88" s="499"/>
      <c r="H88" s="499"/>
      <c r="I88" s="499"/>
      <c r="J88" s="499"/>
      <c r="K88" s="499"/>
      <c r="L88" s="499"/>
      <c r="M88" s="499"/>
      <c r="N88" s="499"/>
      <c r="O88" s="499"/>
      <c r="P88" s="499"/>
      <c r="GO88" s="277"/>
      <c r="GP88" s="277"/>
      <c r="GQ88" s="277"/>
      <c r="GR88" s="277"/>
      <c r="GS88" s="277"/>
      <c r="GT88" s="277"/>
      <c r="GU88" s="277"/>
      <c r="GV88" s="140" t="s">
        <v>2595</v>
      </c>
      <c r="GW88" s="157"/>
      <c r="GX88" s="157"/>
      <c r="GY88" s="277"/>
      <c r="GZ88" s="157"/>
      <c r="HA88" s="277"/>
    </row>
    <row r="89" spans="1:209" s="143" customFormat="1" ht="15" customHeight="1">
      <c r="A89" s="186"/>
      <c r="B89" s="187"/>
      <c r="C89" s="499" t="s">
        <v>2011</v>
      </c>
      <c r="D89" s="499"/>
      <c r="E89" s="499"/>
      <c r="F89" s="499"/>
      <c r="G89" s="499"/>
      <c r="H89" s="499"/>
      <c r="I89" s="499"/>
      <c r="J89" s="499"/>
      <c r="K89" s="499"/>
      <c r="L89" s="499"/>
      <c r="M89" s="499"/>
      <c r="N89" s="499"/>
      <c r="O89" s="499"/>
      <c r="P89" s="499"/>
      <c r="GO89" s="277"/>
      <c r="GP89" s="277"/>
      <c r="GQ89" s="277"/>
      <c r="GR89" s="277"/>
      <c r="GS89" s="277"/>
      <c r="GT89" s="277"/>
      <c r="GU89" s="277"/>
      <c r="GV89" s="140" t="s">
        <v>2011</v>
      </c>
      <c r="GW89" s="157"/>
      <c r="GX89" s="157"/>
      <c r="GY89" s="277"/>
      <c r="GZ89" s="157"/>
      <c r="HA89" s="277"/>
    </row>
    <row r="90" spans="1:209" s="143" customFormat="1" ht="15" customHeight="1">
      <c r="A90" s="188"/>
      <c r="B90" s="189" t="s">
        <v>164</v>
      </c>
      <c r="C90" s="501" t="s">
        <v>391</v>
      </c>
      <c r="D90" s="501"/>
      <c r="E90" s="501"/>
      <c r="F90" s="501"/>
      <c r="G90" s="501"/>
      <c r="H90" s="190" t="s">
        <v>392</v>
      </c>
      <c r="I90" s="191"/>
      <c r="J90" s="191"/>
      <c r="K90" s="215">
        <v>6.4968744999999997</v>
      </c>
      <c r="L90" s="193"/>
      <c r="M90" s="191"/>
      <c r="N90" s="193"/>
      <c r="O90" s="191"/>
      <c r="P90" s="194">
        <v>4930.57</v>
      </c>
      <c r="GO90" s="277"/>
      <c r="GP90" s="277"/>
      <c r="GQ90" s="277"/>
      <c r="GR90" s="277"/>
      <c r="GS90" s="277"/>
      <c r="GT90" s="277"/>
      <c r="GU90" s="277"/>
      <c r="GW90" s="157" t="s">
        <v>391</v>
      </c>
      <c r="GX90" s="157"/>
      <c r="GY90" s="277"/>
      <c r="GZ90" s="157"/>
      <c r="HA90" s="277"/>
    </row>
    <row r="91" spans="1:209" s="143" customFormat="1" ht="15" customHeight="1">
      <c r="A91" s="195"/>
      <c r="B91" s="189" t="s">
        <v>2636</v>
      </c>
      <c r="C91" s="501" t="s">
        <v>2637</v>
      </c>
      <c r="D91" s="501"/>
      <c r="E91" s="501"/>
      <c r="F91" s="501"/>
      <c r="G91" s="501"/>
      <c r="H91" s="190" t="s">
        <v>392</v>
      </c>
      <c r="I91" s="201">
        <v>6.91</v>
      </c>
      <c r="J91" s="215">
        <v>0.28198240000000002</v>
      </c>
      <c r="K91" s="215">
        <v>1.9484984000000001</v>
      </c>
      <c r="L91" s="198"/>
      <c r="M91" s="199"/>
      <c r="N91" s="200">
        <v>553.17999999999995</v>
      </c>
      <c r="O91" s="191"/>
      <c r="P91" s="194">
        <v>1077.8699999999999</v>
      </c>
      <c r="Q91" s="278"/>
      <c r="R91" s="278"/>
      <c r="GO91" s="277"/>
      <c r="GP91" s="277"/>
      <c r="GQ91" s="277"/>
      <c r="GR91" s="277"/>
      <c r="GS91" s="277"/>
      <c r="GT91" s="277"/>
      <c r="GU91" s="277"/>
      <c r="GW91" s="157"/>
      <c r="GX91" s="157" t="s">
        <v>2637</v>
      </c>
      <c r="GY91" s="277"/>
      <c r="GZ91" s="157"/>
      <c r="HA91" s="277"/>
    </row>
    <row r="92" spans="1:209" s="143" customFormat="1" ht="15" customHeight="1">
      <c r="A92" s="195"/>
      <c r="B92" s="189" t="s">
        <v>2598</v>
      </c>
      <c r="C92" s="501" t="s">
        <v>2599</v>
      </c>
      <c r="D92" s="501"/>
      <c r="E92" s="501"/>
      <c r="F92" s="501"/>
      <c r="G92" s="501"/>
      <c r="H92" s="190" t="s">
        <v>392</v>
      </c>
      <c r="I92" s="201">
        <v>16.13</v>
      </c>
      <c r="J92" s="215">
        <v>0.28198240000000002</v>
      </c>
      <c r="K92" s="215">
        <v>4.5483760999999996</v>
      </c>
      <c r="L92" s="198"/>
      <c r="M92" s="199"/>
      <c r="N92" s="200">
        <v>847.05</v>
      </c>
      <c r="O92" s="191"/>
      <c r="P92" s="194">
        <v>3852.7</v>
      </c>
      <c r="Q92" s="278"/>
      <c r="R92" s="278"/>
      <c r="GO92" s="277"/>
      <c r="GP92" s="277"/>
      <c r="GQ92" s="277"/>
      <c r="GR92" s="277"/>
      <c r="GS92" s="277"/>
      <c r="GT92" s="277"/>
      <c r="GU92" s="277"/>
      <c r="GW92" s="157"/>
      <c r="GX92" s="157" t="s">
        <v>2599</v>
      </c>
      <c r="GY92" s="277"/>
      <c r="GZ92" s="157"/>
      <c r="HA92" s="277"/>
    </row>
    <row r="93" spans="1:209" s="143" customFormat="1" ht="15" customHeight="1">
      <c r="A93" s="210"/>
      <c r="B93" s="187"/>
      <c r="C93" s="500" t="s">
        <v>429</v>
      </c>
      <c r="D93" s="500"/>
      <c r="E93" s="500"/>
      <c r="F93" s="500"/>
      <c r="G93" s="500"/>
      <c r="H93" s="180"/>
      <c r="I93" s="181"/>
      <c r="J93" s="181"/>
      <c r="K93" s="181"/>
      <c r="L93" s="183"/>
      <c r="M93" s="181"/>
      <c r="N93" s="211"/>
      <c r="O93" s="181"/>
      <c r="P93" s="212">
        <v>4930.57</v>
      </c>
      <c r="Q93" s="278"/>
      <c r="R93" s="278"/>
      <c r="GO93" s="277"/>
      <c r="GP93" s="277"/>
      <c r="GQ93" s="277"/>
      <c r="GR93" s="277"/>
      <c r="GS93" s="277"/>
      <c r="GT93" s="277"/>
      <c r="GU93" s="277"/>
      <c r="GW93" s="157"/>
      <c r="GX93" s="157"/>
      <c r="GY93" s="277" t="s">
        <v>429</v>
      </c>
      <c r="GZ93" s="157"/>
      <c r="HA93" s="277"/>
    </row>
    <row r="94" spans="1:209" s="143" customFormat="1" ht="15" customHeight="1">
      <c r="A94" s="203"/>
      <c r="B94" s="189"/>
      <c r="C94" s="501" t="s">
        <v>433</v>
      </c>
      <c r="D94" s="501"/>
      <c r="E94" s="501"/>
      <c r="F94" s="501"/>
      <c r="G94" s="501"/>
      <c r="H94" s="190"/>
      <c r="I94" s="191"/>
      <c r="J94" s="191"/>
      <c r="K94" s="191"/>
      <c r="L94" s="193"/>
      <c r="M94" s="191"/>
      <c r="N94" s="193"/>
      <c r="O94" s="191"/>
      <c r="P94" s="194">
        <v>4930.57</v>
      </c>
      <c r="GO94" s="277"/>
      <c r="GP94" s="277"/>
      <c r="GQ94" s="277"/>
      <c r="GR94" s="277"/>
      <c r="GS94" s="277"/>
      <c r="GT94" s="277"/>
      <c r="GU94" s="277"/>
      <c r="GW94" s="157"/>
      <c r="GX94" s="157"/>
      <c r="GY94" s="277"/>
      <c r="GZ94" s="157" t="s">
        <v>433</v>
      </c>
      <c r="HA94" s="277"/>
    </row>
    <row r="95" spans="1:209" s="143" customFormat="1" ht="23.25" customHeight="1">
      <c r="A95" s="203"/>
      <c r="B95" s="189" t="s">
        <v>2600</v>
      </c>
      <c r="C95" s="501" t="s">
        <v>2601</v>
      </c>
      <c r="D95" s="501"/>
      <c r="E95" s="501"/>
      <c r="F95" s="501"/>
      <c r="G95" s="501"/>
      <c r="H95" s="190" t="s">
        <v>432</v>
      </c>
      <c r="I95" s="209">
        <v>74</v>
      </c>
      <c r="J95" s="191"/>
      <c r="K95" s="209">
        <v>74</v>
      </c>
      <c r="L95" s="193"/>
      <c r="M95" s="191"/>
      <c r="N95" s="193"/>
      <c r="O95" s="191"/>
      <c r="P95" s="194">
        <v>3648.62</v>
      </c>
      <c r="GO95" s="277"/>
      <c r="GP95" s="277"/>
      <c r="GQ95" s="277"/>
      <c r="GR95" s="277"/>
      <c r="GS95" s="277"/>
      <c r="GT95" s="277"/>
      <c r="GU95" s="277"/>
      <c r="GW95" s="157"/>
      <c r="GX95" s="157"/>
      <c r="GY95" s="277"/>
      <c r="GZ95" s="157" t="s">
        <v>2601</v>
      </c>
      <c r="HA95" s="277"/>
    </row>
    <row r="96" spans="1:209" s="143" customFormat="1" ht="23.25" customHeight="1">
      <c r="A96" s="203"/>
      <c r="B96" s="189" t="s">
        <v>2602</v>
      </c>
      <c r="C96" s="501" t="s">
        <v>2603</v>
      </c>
      <c r="D96" s="501"/>
      <c r="E96" s="501"/>
      <c r="F96" s="501"/>
      <c r="G96" s="501"/>
      <c r="H96" s="190" t="s">
        <v>432</v>
      </c>
      <c r="I96" s="209">
        <v>36</v>
      </c>
      <c r="J96" s="191"/>
      <c r="K96" s="209">
        <v>36</v>
      </c>
      <c r="L96" s="193"/>
      <c r="M96" s="191"/>
      <c r="N96" s="193"/>
      <c r="O96" s="191"/>
      <c r="P96" s="194">
        <v>1775.01</v>
      </c>
      <c r="GO96" s="277"/>
      <c r="GP96" s="277"/>
      <c r="GQ96" s="277"/>
      <c r="GR96" s="277"/>
      <c r="GS96" s="277"/>
      <c r="GT96" s="277"/>
      <c r="GU96" s="277"/>
      <c r="GW96" s="157"/>
      <c r="GX96" s="157"/>
      <c r="GY96" s="277"/>
      <c r="GZ96" s="157" t="s">
        <v>2603</v>
      </c>
      <c r="HA96" s="277"/>
    </row>
    <row r="97" spans="1:209" s="143" customFormat="1" ht="15" customHeight="1">
      <c r="A97" s="213"/>
      <c r="B97" s="214"/>
      <c r="C97" s="500" t="s">
        <v>438</v>
      </c>
      <c r="D97" s="500"/>
      <c r="E97" s="500"/>
      <c r="F97" s="500"/>
      <c r="G97" s="500"/>
      <c r="H97" s="180"/>
      <c r="I97" s="181"/>
      <c r="J97" s="181"/>
      <c r="K97" s="181"/>
      <c r="L97" s="183"/>
      <c r="M97" s="181"/>
      <c r="N97" s="211">
        <v>10354.200000000001</v>
      </c>
      <c r="O97" s="181"/>
      <c r="P97" s="212">
        <v>10354.200000000001</v>
      </c>
      <c r="GO97" s="277"/>
      <c r="GP97" s="277"/>
      <c r="GQ97" s="277"/>
      <c r="GR97" s="277"/>
      <c r="GS97" s="277"/>
      <c r="GT97" s="277"/>
      <c r="GU97" s="277"/>
      <c r="GW97" s="157"/>
      <c r="GX97" s="157"/>
      <c r="GY97" s="277"/>
      <c r="GZ97" s="157"/>
      <c r="HA97" s="277" t="s">
        <v>438</v>
      </c>
    </row>
    <row r="98" spans="1:209" s="143" customFormat="1" ht="15" customHeight="1">
      <c r="A98" s="497" t="s">
        <v>2670</v>
      </c>
      <c r="B98" s="497"/>
      <c r="C98" s="497"/>
      <c r="D98" s="497"/>
      <c r="E98" s="497"/>
      <c r="F98" s="497"/>
      <c r="G98" s="497"/>
      <c r="H98" s="497"/>
      <c r="I98" s="497"/>
      <c r="J98" s="497"/>
      <c r="K98" s="497"/>
      <c r="L98" s="497"/>
      <c r="M98" s="497"/>
      <c r="N98" s="497"/>
      <c r="O98" s="497"/>
      <c r="P98" s="497"/>
      <c r="GO98" s="277"/>
      <c r="GP98" s="277" t="s">
        <v>2670</v>
      </c>
      <c r="GQ98" s="277"/>
      <c r="GR98" s="277"/>
      <c r="GS98" s="277"/>
      <c r="GT98" s="277"/>
      <c r="GU98" s="277"/>
      <c r="GW98" s="157"/>
      <c r="GX98" s="157"/>
      <c r="GY98" s="277"/>
      <c r="GZ98" s="157"/>
      <c r="HA98" s="277"/>
    </row>
    <row r="99" spans="1:209" s="143" customFormat="1" ht="34.5" customHeight="1">
      <c r="A99" s="178" t="s">
        <v>134</v>
      </c>
      <c r="B99" s="179" t="s">
        <v>2638</v>
      </c>
      <c r="C99" s="498" t="s">
        <v>2639</v>
      </c>
      <c r="D99" s="498"/>
      <c r="E99" s="498"/>
      <c r="F99" s="498"/>
      <c r="G99" s="498"/>
      <c r="H99" s="180" t="s">
        <v>142</v>
      </c>
      <c r="I99" s="181">
        <v>7</v>
      </c>
      <c r="J99" s="182">
        <v>1</v>
      </c>
      <c r="K99" s="182">
        <v>7</v>
      </c>
      <c r="L99" s="183"/>
      <c r="M99" s="181"/>
      <c r="N99" s="184"/>
      <c r="O99" s="181"/>
      <c r="P99" s="185"/>
      <c r="GO99" s="277"/>
      <c r="GP99" s="277"/>
      <c r="GQ99" s="277" t="s">
        <v>2639</v>
      </c>
      <c r="GR99" s="277"/>
      <c r="GS99" s="277"/>
      <c r="GT99" s="277"/>
      <c r="GU99" s="277"/>
      <c r="GW99" s="157"/>
      <c r="GX99" s="157"/>
      <c r="GY99" s="277"/>
      <c r="GZ99" s="157"/>
      <c r="HA99" s="277"/>
    </row>
    <row r="100" spans="1:209" s="143" customFormat="1" ht="34.5" customHeight="1">
      <c r="A100" s="186"/>
      <c r="B100" s="187" t="s">
        <v>2590</v>
      </c>
      <c r="C100" s="499" t="s">
        <v>2591</v>
      </c>
      <c r="D100" s="499"/>
      <c r="E100" s="499"/>
      <c r="F100" s="499"/>
      <c r="G100" s="499"/>
      <c r="H100" s="499"/>
      <c r="I100" s="499"/>
      <c r="J100" s="499"/>
      <c r="K100" s="499"/>
      <c r="L100" s="499"/>
      <c r="M100" s="499"/>
      <c r="N100" s="499"/>
      <c r="O100" s="499"/>
      <c r="P100" s="499"/>
      <c r="GO100" s="277"/>
      <c r="GP100" s="277"/>
      <c r="GQ100" s="277"/>
      <c r="GR100" s="277"/>
      <c r="GS100" s="277"/>
      <c r="GT100" s="277"/>
      <c r="GU100" s="277"/>
      <c r="GV100" s="140" t="s">
        <v>2591</v>
      </c>
      <c r="GW100" s="157"/>
      <c r="GX100" s="157"/>
      <c r="GY100" s="277"/>
      <c r="GZ100" s="157"/>
      <c r="HA100" s="277"/>
    </row>
    <row r="101" spans="1:209" s="143" customFormat="1" ht="23.25" customHeight="1">
      <c r="A101" s="186"/>
      <c r="B101" s="187" t="s">
        <v>2592</v>
      </c>
      <c r="C101" s="499" t="s">
        <v>2593</v>
      </c>
      <c r="D101" s="499"/>
      <c r="E101" s="499"/>
      <c r="F101" s="499"/>
      <c r="G101" s="499"/>
      <c r="H101" s="499"/>
      <c r="I101" s="499"/>
      <c r="J101" s="499"/>
      <c r="K101" s="499"/>
      <c r="L101" s="499"/>
      <c r="M101" s="499"/>
      <c r="N101" s="499"/>
      <c r="O101" s="499"/>
      <c r="P101" s="499"/>
      <c r="GO101" s="277"/>
      <c r="GP101" s="277"/>
      <c r="GQ101" s="277"/>
      <c r="GR101" s="277"/>
      <c r="GS101" s="277"/>
      <c r="GT101" s="277"/>
      <c r="GU101" s="277"/>
      <c r="GV101" s="140" t="s">
        <v>2593</v>
      </c>
      <c r="GW101" s="157"/>
      <c r="GX101" s="157"/>
      <c r="GY101" s="277"/>
      <c r="GZ101" s="157"/>
      <c r="HA101" s="277"/>
    </row>
    <row r="102" spans="1:209" s="143" customFormat="1" ht="15" customHeight="1">
      <c r="A102" s="186"/>
      <c r="B102" s="187" t="s">
        <v>2671</v>
      </c>
      <c r="C102" s="499" t="s">
        <v>2672</v>
      </c>
      <c r="D102" s="499"/>
      <c r="E102" s="499"/>
      <c r="F102" s="499"/>
      <c r="G102" s="499"/>
      <c r="H102" s="499"/>
      <c r="I102" s="499"/>
      <c r="J102" s="499"/>
      <c r="K102" s="499"/>
      <c r="L102" s="499"/>
      <c r="M102" s="499"/>
      <c r="N102" s="499"/>
      <c r="O102" s="499"/>
      <c r="P102" s="499"/>
      <c r="GO102" s="277"/>
      <c r="GP102" s="277"/>
      <c r="GQ102" s="277"/>
      <c r="GR102" s="277"/>
      <c r="GS102" s="277"/>
      <c r="GT102" s="277"/>
      <c r="GU102" s="277"/>
      <c r="GV102" s="140" t="s">
        <v>2672</v>
      </c>
      <c r="GW102" s="157"/>
      <c r="GX102" s="157"/>
      <c r="GY102" s="277"/>
      <c r="GZ102" s="157"/>
      <c r="HA102" s="277"/>
    </row>
    <row r="103" spans="1:209" s="143" customFormat="1" ht="22.5" customHeight="1">
      <c r="A103" s="186"/>
      <c r="B103" s="187" t="s">
        <v>2594</v>
      </c>
      <c r="C103" s="499" t="s">
        <v>2595</v>
      </c>
      <c r="D103" s="499"/>
      <c r="E103" s="499"/>
      <c r="F103" s="499"/>
      <c r="G103" s="499"/>
      <c r="H103" s="499"/>
      <c r="I103" s="499"/>
      <c r="J103" s="499"/>
      <c r="K103" s="499"/>
      <c r="L103" s="499"/>
      <c r="M103" s="499"/>
      <c r="N103" s="499"/>
      <c r="O103" s="499"/>
      <c r="P103" s="499"/>
      <c r="GO103" s="277"/>
      <c r="GP103" s="277"/>
      <c r="GQ103" s="277"/>
      <c r="GR103" s="277"/>
      <c r="GS103" s="277"/>
      <c r="GT103" s="277"/>
      <c r="GU103" s="277"/>
      <c r="GV103" s="140" t="s">
        <v>2595</v>
      </c>
      <c r="GW103" s="157"/>
      <c r="GX103" s="157"/>
      <c r="GY103" s="277"/>
      <c r="GZ103" s="157"/>
      <c r="HA103" s="277"/>
    </row>
    <row r="104" spans="1:209" s="143" customFormat="1" ht="15" customHeight="1">
      <c r="A104" s="186"/>
      <c r="B104" s="187"/>
      <c r="C104" s="499" t="s">
        <v>2011</v>
      </c>
      <c r="D104" s="499"/>
      <c r="E104" s="499"/>
      <c r="F104" s="499"/>
      <c r="G104" s="499"/>
      <c r="H104" s="499"/>
      <c r="I104" s="499"/>
      <c r="J104" s="499"/>
      <c r="K104" s="499"/>
      <c r="L104" s="499"/>
      <c r="M104" s="499"/>
      <c r="N104" s="499"/>
      <c r="O104" s="499"/>
      <c r="P104" s="499"/>
      <c r="GO104" s="277"/>
      <c r="GP104" s="277"/>
      <c r="GQ104" s="277"/>
      <c r="GR104" s="277"/>
      <c r="GS104" s="277"/>
      <c r="GT104" s="277"/>
      <c r="GU104" s="277"/>
      <c r="GV104" s="140" t="s">
        <v>2011</v>
      </c>
      <c r="GW104" s="157"/>
      <c r="GX104" s="157"/>
      <c r="GY104" s="277"/>
      <c r="GZ104" s="157"/>
      <c r="HA104" s="277"/>
    </row>
    <row r="105" spans="1:209" s="143" customFormat="1" ht="15" customHeight="1">
      <c r="A105" s="188"/>
      <c r="B105" s="189" t="s">
        <v>164</v>
      </c>
      <c r="C105" s="501" t="s">
        <v>391</v>
      </c>
      <c r="D105" s="501"/>
      <c r="E105" s="501"/>
      <c r="F105" s="501"/>
      <c r="G105" s="501"/>
      <c r="H105" s="190" t="s">
        <v>392</v>
      </c>
      <c r="I105" s="191"/>
      <c r="J105" s="191"/>
      <c r="K105" s="215">
        <v>2.8423824</v>
      </c>
      <c r="L105" s="193"/>
      <c r="M105" s="191"/>
      <c r="N105" s="193"/>
      <c r="O105" s="191"/>
      <c r="P105" s="194">
        <v>1609.2</v>
      </c>
      <c r="GO105" s="277"/>
      <c r="GP105" s="277"/>
      <c r="GQ105" s="277"/>
      <c r="GR105" s="277"/>
      <c r="GS105" s="277"/>
      <c r="GT105" s="277"/>
      <c r="GU105" s="277"/>
      <c r="GW105" s="157" t="s">
        <v>391</v>
      </c>
      <c r="GX105" s="157"/>
      <c r="GY105" s="277"/>
      <c r="GZ105" s="157"/>
      <c r="HA105" s="277"/>
    </row>
    <row r="106" spans="1:209" s="143" customFormat="1" ht="15" customHeight="1">
      <c r="A106" s="195"/>
      <c r="B106" s="189" t="s">
        <v>1422</v>
      </c>
      <c r="C106" s="501" t="s">
        <v>1423</v>
      </c>
      <c r="D106" s="501"/>
      <c r="E106" s="501"/>
      <c r="F106" s="501"/>
      <c r="G106" s="501"/>
      <c r="H106" s="190" t="s">
        <v>392</v>
      </c>
      <c r="I106" s="196">
        <v>0.9</v>
      </c>
      <c r="J106" s="215">
        <v>0.22558590000000001</v>
      </c>
      <c r="K106" s="215">
        <v>1.4211912</v>
      </c>
      <c r="L106" s="198"/>
      <c r="M106" s="199"/>
      <c r="N106" s="200">
        <v>579.11</v>
      </c>
      <c r="O106" s="191"/>
      <c r="P106" s="194">
        <v>823.03</v>
      </c>
      <c r="Q106" s="278"/>
      <c r="R106" s="278"/>
      <c r="GO106" s="277"/>
      <c r="GP106" s="277"/>
      <c r="GQ106" s="277"/>
      <c r="GR106" s="277"/>
      <c r="GS106" s="277"/>
      <c r="GT106" s="277"/>
      <c r="GU106" s="277"/>
      <c r="GW106" s="157"/>
      <c r="GX106" s="157" t="s">
        <v>1423</v>
      </c>
      <c r="GY106" s="277"/>
      <c r="GZ106" s="157"/>
      <c r="HA106" s="277"/>
    </row>
    <row r="107" spans="1:209" s="143" customFormat="1" ht="15" customHeight="1">
      <c r="A107" s="195"/>
      <c r="B107" s="189" t="s">
        <v>2636</v>
      </c>
      <c r="C107" s="501" t="s">
        <v>2637</v>
      </c>
      <c r="D107" s="501"/>
      <c r="E107" s="501"/>
      <c r="F107" s="501"/>
      <c r="G107" s="501"/>
      <c r="H107" s="190" t="s">
        <v>392</v>
      </c>
      <c r="I107" s="196">
        <v>0.9</v>
      </c>
      <c r="J107" s="215">
        <v>0.22558590000000001</v>
      </c>
      <c r="K107" s="215">
        <v>1.4211912</v>
      </c>
      <c r="L107" s="198"/>
      <c r="M107" s="199"/>
      <c r="N107" s="200">
        <v>553.17999999999995</v>
      </c>
      <c r="O107" s="191"/>
      <c r="P107" s="194">
        <v>786.17</v>
      </c>
      <c r="Q107" s="278"/>
      <c r="R107" s="278"/>
      <c r="GO107" s="277"/>
      <c r="GP107" s="277"/>
      <c r="GQ107" s="277"/>
      <c r="GR107" s="277"/>
      <c r="GS107" s="277"/>
      <c r="GT107" s="277"/>
      <c r="GU107" s="277"/>
      <c r="GW107" s="157"/>
      <c r="GX107" s="157" t="s">
        <v>2637</v>
      </c>
      <c r="GY107" s="277"/>
      <c r="GZ107" s="157"/>
      <c r="HA107" s="277"/>
    </row>
    <row r="108" spans="1:209" s="143" customFormat="1" ht="15" customHeight="1">
      <c r="A108" s="210"/>
      <c r="B108" s="187"/>
      <c r="C108" s="500" t="s">
        <v>429</v>
      </c>
      <c r="D108" s="500"/>
      <c r="E108" s="500"/>
      <c r="F108" s="500"/>
      <c r="G108" s="500"/>
      <c r="H108" s="180"/>
      <c r="I108" s="181"/>
      <c r="J108" s="181"/>
      <c r="K108" s="181"/>
      <c r="L108" s="183"/>
      <c r="M108" s="181"/>
      <c r="N108" s="211"/>
      <c r="O108" s="181"/>
      <c r="P108" s="212">
        <v>1609.2</v>
      </c>
      <c r="Q108" s="278"/>
      <c r="R108" s="278"/>
      <c r="GO108" s="277"/>
      <c r="GP108" s="277"/>
      <c r="GQ108" s="277"/>
      <c r="GR108" s="277"/>
      <c r="GS108" s="277"/>
      <c r="GT108" s="277"/>
      <c r="GU108" s="277"/>
      <c r="GW108" s="157"/>
      <c r="GX108" s="157"/>
      <c r="GY108" s="277" t="s">
        <v>429</v>
      </c>
      <c r="GZ108" s="157"/>
      <c r="HA108" s="277"/>
    </row>
    <row r="109" spans="1:209" s="143" customFormat="1" ht="15" customHeight="1">
      <c r="A109" s="203"/>
      <c r="B109" s="189"/>
      <c r="C109" s="501" t="s">
        <v>433</v>
      </c>
      <c r="D109" s="501"/>
      <c r="E109" s="501"/>
      <c r="F109" s="501"/>
      <c r="G109" s="501"/>
      <c r="H109" s="190"/>
      <c r="I109" s="191"/>
      <c r="J109" s="191"/>
      <c r="K109" s="191"/>
      <c r="L109" s="193"/>
      <c r="M109" s="191"/>
      <c r="N109" s="193"/>
      <c r="O109" s="191"/>
      <c r="P109" s="194">
        <v>1609.2</v>
      </c>
      <c r="GO109" s="277"/>
      <c r="GP109" s="277"/>
      <c r="GQ109" s="277"/>
      <c r="GR109" s="277"/>
      <c r="GS109" s="277"/>
      <c r="GT109" s="277"/>
      <c r="GU109" s="277"/>
      <c r="GW109" s="157"/>
      <c r="GX109" s="157"/>
      <c r="GY109" s="277"/>
      <c r="GZ109" s="157" t="s">
        <v>433</v>
      </c>
      <c r="HA109" s="277"/>
    </row>
    <row r="110" spans="1:209" s="143" customFormat="1" ht="23.25" customHeight="1">
      <c r="A110" s="203"/>
      <c r="B110" s="189" t="s">
        <v>2600</v>
      </c>
      <c r="C110" s="501" t="s">
        <v>2601</v>
      </c>
      <c r="D110" s="501"/>
      <c r="E110" s="501"/>
      <c r="F110" s="501"/>
      <c r="G110" s="501"/>
      <c r="H110" s="190" t="s">
        <v>432</v>
      </c>
      <c r="I110" s="209">
        <v>74</v>
      </c>
      <c r="J110" s="191"/>
      <c r="K110" s="209">
        <v>74</v>
      </c>
      <c r="L110" s="193"/>
      <c r="M110" s="191"/>
      <c r="N110" s="193"/>
      <c r="O110" s="191"/>
      <c r="P110" s="194">
        <v>1190.81</v>
      </c>
      <c r="GO110" s="277"/>
      <c r="GP110" s="277"/>
      <c r="GQ110" s="277"/>
      <c r="GR110" s="277"/>
      <c r="GS110" s="277"/>
      <c r="GT110" s="277"/>
      <c r="GU110" s="277"/>
      <c r="GW110" s="157"/>
      <c r="GX110" s="157"/>
      <c r="GY110" s="277"/>
      <c r="GZ110" s="157" t="s">
        <v>2601</v>
      </c>
      <c r="HA110" s="277"/>
    </row>
    <row r="111" spans="1:209" s="143" customFormat="1" ht="23.25" customHeight="1">
      <c r="A111" s="203"/>
      <c r="B111" s="189" t="s">
        <v>2602</v>
      </c>
      <c r="C111" s="501" t="s">
        <v>2603</v>
      </c>
      <c r="D111" s="501"/>
      <c r="E111" s="501"/>
      <c r="F111" s="501"/>
      <c r="G111" s="501"/>
      <c r="H111" s="190" t="s">
        <v>432</v>
      </c>
      <c r="I111" s="209">
        <v>36</v>
      </c>
      <c r="J111" s="191"/>
      <c r="K111" s="209">
        <v>36</v>
      </c>
      <c r="L111" s="193"/>
      <c r="M111" s="191"/>
      <c r="N111" s="193"/>
      <c r="O111" s="191"/>
      <c r="P111" s="216">
        <v>579.30999999999995</v>
      </c>
      <c r="GO111" s="277"/>
      <c r="GP111" s="277"/>
      <c r="GQ111" s="277"/>
      <c r="GR111" s="277"/>
      <c r="GS111" s="277"/>
      <c r="GT111" s="277"/>
      <c r="GU111" s="277"/>
      <c r="GW111" s="157"/>
      <c r="GX111" s="157"/>
      <c r="GY111" s="277"/>
      <c r="GZ111" s="157" t="s">
        <v>2603</v>
      </c>
      <c r="HA111" s="277"/>
    </row>
    <row r="112" spans="1:209" s="143" customFormat="1" ht="15" customHeight="1">
      <c r="A112" s="213"/>
      <c r="B112" s="214"/>
      <c r="C112" s="500" t="s">
        <v>438</v>
      </c>
      <c r="D112" s="500"/>
      <c r="E112" s="500"/>
      <c r="F112" s="500"/>
      <c r="G112" s="500"/>
      <c r="H112" s="180"/>
      <c r="I112" s="181"/>
      <c r="J112" s="181"/>
      <c r="K112" s="181"/>
      <c r="L112" s="183"/>
      <c r="M112" s="181"/>
      <c r="N112" s="218">
        <v>482.76</v>
      </c>
      <c r="O112" s="181"/>
      <c r="P112" s="212">
        <v>3379.32</v>
      </c>
      <c r="GO112" s="277"/>
      <c r="GP112" s="277"/>
      <c r="GQ112" s="277"/>
      <c r="GR112" s="277"/>
      <c r="GS112" s="277"/>
      <c r="GT112" s="277"/>
      <c r="GU112" s="277"/>
      <c r="GW112" s="157"/>
      <c r="GX112" s="157"/>
      <c r="GY112" s="277"/>
      <c r="GZ112" s="157"/>
      <c r="HA112" s="277" t="s">
        <v>438</v>
      </c>
    </row>
    <row r="113" spans="1:210" s="143" customFormat="1" ht="15" customHeight="1">
      <c r="A113" s="497" t="s">
        <v>2673</v>
      </c>
      <c r="B113" s="497"/>
      <c r="C113" s="497"/>
      <c r="D113" s="497"/>
      <c r="E113" s="497"/>
      <c r="F113" s="497"/>
      <c r="G113" s="497"/>
      <c r="H113" s="497"/>
      <c r="I113" s="497"/>
      <c r="J113" s="497"/>
      <c r="K113" s="497"/>
      <c r="L113" s="497"/>
      <c r="M113" s="497"/>
      <c r="N113" s="497"/>
      <c r="O113" s="497"/>
      <c r="P113" s="497"/>
      <c r="GO113" s="277"/>
      <c r="GP113" s="277" t="s">
        <v>2673</v>
      </c>
      <c r="GQ113" s="277"/>
      <c r="GR113" s="277"/>
      <c r="GS113" s="277"/>
      <c r="GT113" s="277"/>
      <c r="GU113" s="277"/>
      <c r="GW113" s="157"/>
      <c r="GX113" s="157"/>
      <c r="GY113" s="277"/>
      <c r="GZ113" s="157"/>
      <c r="HA113" s="277"/>
    </row>
    <row r="114" spans="1:210" s="143" customFormat="1" ht="57" customHeight="1">
      <c r="A114" s="178" t="s">
        <v>457</v>
      </c>
      <c r="B114" s="179" t="s">
        <v>2674</v>
      </c>
      <c r="C114" s="498" t="s">
        <v>2675</v>
      </c>
      <c r="D114" s="498"/>
      <c r="E114" s="498"/>
      <c r="F114" s="498"/>
      <c r="G114" s="498"/>
      <c r="H114" s="180" t="s">
        <v>142</v>
      </c>
      <c r="I114" s="181">
        <v>110</v>
      </c>
      <c r="J114" s="182">
        <v>1</v>
      </c>
      <c r="K114" s="182">
        <v>110</v>
      </c>
      <c r="L114" s="183"/>
      <c r="M114" s="181"/>
      <c r="N114" s="184"/>
      <c r="O114" s="181"/>
      <c r="P114" s="185"/>
      <c r="GO114" s="277"/>
      <c r="GP114" s="277"/>
      <c r="GQ114" s="277" t="s">
        <v>2675</v>
      </c>
      <c r="GR114" s="277"/>
      <c r="GS114" s="277"/>
      <c r="GT114" s="277"/>
      <c r="GU114" s="277"/>
      <c r="GW114" s="157"/>
      <c r="GX114" s="157"/>
      <c r="GY114" s="277"/>
      <c r="GZ114" s="157"/>
      <c r="HA114" s="277"/>
    </row>
    <row r="115" spans="1:210" s="143" customFormat="1" ht="34.5" customHeight="1">
      <c r="A115" s="186"/>
      <c r="B115" s="187" t="s">
        <v>2590</v>
      </c>
      <c r="C115" s="499" t="s">
        <v>2591</v>
      </c>
      <c r="D115" s="499"/>
      <c r="E115" s="499"/>
      <c r="F115" s="499"/>
      <c r="G115" s="499"/>
      <c r="H115" s="499"/>
      <c r="I115" s="499"/>
      <c r="J115" s="499"/>
      <c r="K115" s="499"/>
      <c r="L115" s="499"/>
      <c r="M115" s="499"/>
      <c r="N115" s="499"/>
      <c r="O115" s="499"/>
      <c r="P115" s="499"/>
      <c r="GO115" s="277"/>
      <c r="GP115" s="277"/>
      <c r="GQ115" s="277"/>
      <c r="GR115" s="277"/>
      <c r="GS115" s="277"/>
      <c r="GT115" s="277"/>
      <c r="GU115" s="277"/>
      <c r="GV115" s="140" t="s">
        <v>2591</v>
      </c>
      <c r="GW115" s="157"/>
      <c r="GX115" s="157"/>
      <c r="GY115" s="277"/>
      <c r="GZ115" s="157"/>
      <c r="HA115" s="277"/>
    </row>
    <row r="116" spans="1:210" s="143" customFormat="1" ht="23.25" customHeight="1">
      <c r="A116" s="186"/>
      <c r="B116" s="187" t="s">
        <v>2592</v>
      </c>
      <c r="C116" s="499" t="s">
        <v>2593</v>
      </c>
      <c r="D116" s="499"/>
      <c r="E116" s="499"/>
      <c r="F116" s="499"/>
      <c r="G116" s="499"/>
      <c r="H116" s="499"/>
      <c r="I116" s="499"/>
      <c r="J116" s="499"/>
      <c r="K116" s="499"/>
      <c r="L116" s="499"/>
      <c r="M116" s="499"/>
      <c r="N116" s="499"/>
      <c r="O116" s="499"/>
      <c r="P116" s="499"/>
      <c r="GO116" s="277"/>
      <c r="GP116" s="277"/>
      <c r="GQ116" s="277"/>
      <c r="GR116" s="277"/>
      <c r="GS116" s="277"/>
      <c r="GT116" s="277"/>
      <c r="GU116" s="277"/>
      <c r="GV116" s="140" t="s">
        <v>2593</v>
      </c>
      <c r="GW116" s="157"/>
      <c r="GX116" s="157"/>
      <c r="GY116" s="277"/>
      <c r="GZ116" s="157"/>
      <c r="HA116" s="277"/>
    </row>
    <row r="117" spans="1:210" s="143" customFormat="1" ht="22.5" customHeight="1">
      <c r="A117" s="186"/>
      <c r="B117" s="187" t="s">
        <v>2594</v>
      </c>
      <c r="C117" s="499" t="s">
        <v>2595</v>
      </c>
      <c r="D117" s="499"/>
      <c r="E117" s="499"/>
      <c r="F117" s="499"/>
      <c r="G117" s="499"/>
      <c r="H117" s="499"/>
      <c r="I117" s="499"/>
      <c r="J117" s="499"/>
      <c r="K117" s="499"/>
      <c r="L117" s="499"/>
      <c r="M117" s="499"/>
      <c r="N117" s="499"/>
      <c r="O117" s="499"/>
      <c r="P117" s="499"/>
      <c r="GO117" s="277"/>
      <c r="GP117" s="277"/>
      <c r="GQ117" s="277"/>
      <c r="GR117" s="277"/>
      <c r="GS117" s="277"/>
      <c r="GT117" s="277"/>
      <c r="GU117" s="277"/>
      <c r="GV117" s="140" t="s">
        <v>2595</v>
      </c>
      <c r="GW117" s="157"/>
      <c r="GX117" s="157"/>
      <c r="GY117" s="277"/>
      <c r="GZ117" s="157"/>
      <c r="HA117" s="277"/>
    </row>
    <row r="118" spans="1:210" s="143" customFormat="1" ht="15" customHeight="1">
      <c r="A118" s="186"/>
      <c r="B118" s="187"/>
      <c r="C118" s="499" t="s">
        <v>2011</v>
      </c>
      <c r="D118" s="499"/>
      <c r="E118" s="499"/>
      <c r="F118" s="499"/>
      <c r="G118" s="499"/>
      <c r="H118" s="499"/>
      <c r="I118" s="499"/>
      <c r="J118" s="499"/>
      <c r="K118" s="499"/>
      <c r="L118" s="499"/>
      <c r="M118" s="499"/>
      <c r="N118" s="499"/>
      <c r="O118" s="499"/>
      <c r="P118" s="499"/>
      <c r="GO118" s="277"/>
      <c r="GP118" s="277"/>
      <c r="GQ118" s="277"/>
      <c r="GR118" s="277"/>
      <c r="GS118" s="277"/>
      <c r="GT118" s="277"/>
      <c r="GU118" s="277"/>
      <c r="GV118" s="140" t="s">
        <v>2011</v>
      </c>
      <c r="GW118" s="157"/>
      <c r="GX118" s="157"/>
      <c r="GY118" s="277"/>
      <c r="GZ118" s="157"/>
      <c r="HA118" s="277"/>
    </row>
    <row r="119" spans="1:210" s="143" customFormat="1" ht="15" customHeight="1">
      <c r="A119" s="188"/>
      <c r="B119" s="189" t="s">
        <v>164</v>
      </c>
      <c r="C119" s="501" t="s">
        <v>391</v>
      </c>
      <c r="D119" s="501"/>
      <c r="E119" s="501"/>
      <c r="F119" s="501"/>
      <c r="G119" s="501"/>
      <c r="H119" s="190" t="s">
        <v>392</v>
      </c>
      <c r="I119" s="191"/>
      <c r="J119" s="191"/>
      <c r="K119" s="215">
        <v>9.9257804000000007</v>
      </c>
      <c r="L119" s="193"/>
      <c r="M119" s="191"/>
      <c r="N119" s="193"/>
      <c r="O119" s="191"/>
      <c r="P119" s="194">
        <v>7635.55</v>
      </c>
      <c r="GO119" s="277"/>
      <c r="GP119" s="277"/>
      <c r="GQ119" s="277"/>
      <c r="GR119" s="277"/>
      <c r="GS119" s="277"/>
      <c r="GT119" s="277"/>
      <c r="GU119" s="277"/>
      <c r="GW119" s="157" t="s">
        <v>391</v>
      </c>
      <c r="GX119" s="157"/>
      <c r="GY119" s="277"/>
      <c r="GZ119" s="157"/>
      <c r="HA119" s="277"/>
    </row>
    <row r="120" spans="1:210" s="143" customFormat="1" ht="15" customHeight="1">
      <c r="A120" s="195"/>
      <c r="B120" s="189" t="s">
        <v>1535</v>
      </c>
      <c r="C120" s="501" t="s">
        <v>1536</v>
      </c>
      <c r="D120" s="501"/>
      <c r="E120" s="501"/>
      <c r="F120" s="501"/>
      <c r="G120" s="501"/>
      <c r="H120" s="190" t="s">
        <v>392</v>
      </c>
      <c r="I120" s="201">
        <v>0.16</v>
      </c>
      <c r="J120" s="215">
        <v>0.28198240000000002</v>
      </c>
      <c r="K120" s="215">
        <v>4.9628902000000004</v>
      </c>
      <c r="L120" s="198"/>
      <c r="M120" s="199"/>
      <c r="N120" s="200">
        <v>777.91</v>
      </c>
      <c r="O120" s="191"/>
      <c r="P120" s="194">
        <v>3860.68</v>
      </c>
      <c r="Q120" s="278"/>
      <c r="R120" s="278"/>
      <c r="GO120" s="277"/>
      <c r="GP120" s="277"/>
      <c r="GQ120" s="277"/>
      <c r="GR120" s="277"/>
      <c r="GS120" s="277"/>
      <c r="GT120" s="277"/>
      <c r="GU120" s="277"/>
      <c r="GW120" s="157"/>
      <c r="GX120" s="157" t="s">
        <v>1536</v>
      </c>
      <c r="GY120" s="277"/>
      <c r="GZ120" s="157"/>
      <c r="HA120" s="277"/>
    </row>
    <row r="121" spans="1:210" s="143" customFormat="1" ht="15" customHeight="1">
      <c r="A121" s="195"/>
      <c r="B121" s="189" t="s">
        <v>2665</v>
      </c>
      <c r="C121" s="501" t="s">
        <v>2666</v>
      </c>
      <c r="D121" s="501"/>
      <c r="E121" s="501"/>
      <c r="F121" s="501"/>
      <c r="G121" s="501"/>
      <c r="H121" s="190" t="s">
        <v>392</v>
      </c>
      <c r="I121" s="201">
        <v>0.16</v>
      </c>
      <c r="J121" s="215">
        <v>0.28198240000000002</v>
      </c>
      <c r="K121" s="215">
        <v>4.9628902000000004</v>
      </c>
      <c r="L121" s="198"/>
      <c r="M121" s="199"/>
      <c r="N121" s="200">
        <v>760.62</v>
      </c>
      <c r="O121" s="191"/>
      <c r="P121" s="194">
        <v>3774.87</v>
      </c>
      <c r="Q121" s="278"/>
      <c r="R121" s="278"/>
      <c r="GO121" s="277"/>
      <c r="GP121" s="277"/>
      <c r="GQ121" s="277"/>
      <c r="GR121" s="277"/>
      <c r="GS121" s="277"/>
      <c r="GT121" s="277"/>
      <c r="GU121" s="277"/>
      <c r="GW121" s="157"/>
      <c r="GX121" s="157" t="s">
        <v>2666</v>
      </c>
      <c r="GY121" s="277"/>
      <c r="GZ121" s="157"/>
      <c r="HA121" s="277"/>
    </row>
    <row r="122" spans="1:210" s="143" customFormat="1" ht="15" customHeight="1">
      <c r="A122" s="210"/>
      <c r="B122" s="187"/>
      <c r="C122" s="500" t="s">
        <v>429</v>
      </c>
      <c r="D122" s="500"/>
      <c r="E122" s="500"/>
      <c r="F122" s="500"/>
      <c r="G122" s="500"/>
      <c r="H122" s="180"/>
      <c r="I122" s="181"/>
      <c r="J122" s="181"/>
      <c r="K122" s="181"/>
      <c r="L122" s="183"/>
      <c r="M122" s="181"/>
      <c r="N122" s="211"/>
      <c r="O122" s="181"/>
      <c r="P122" s="212">
        <v>7635.55</v>
      </c>
      <c r="Q122" s="278"/>
      <c r="R122" s="278"/>
      <c r="GO122" s="277"/>
      <c r="GP122" s="277"/>
      <c r="GQ122" s="277"/>
      <c r="GR122" s="277"/>
      <c r="GS122" s="277"/>
      <c r="GT122" s="277"/>
      <c r="GU122" s="277"/>
      <c r="GW122" s="157"/>
      <c r="GX122" s="157"/>
      <c r="GY122" s="277" t="s">
        <v>429</v>
      </c>
      <c r="GZ122" s="157"/>
      <c r="HA122" s="277"/>
    </row>
    <row r="123" spans="1:210" s="143" customFormat="1" ht="15" customHeight="1">
      <c r="A123" s="203"/>
      <c r="B123" s="189"/>
      <c r="C123" s="501" t="s">
        <v>433</v>
      </c>
      <c r="D123" s="501"/>
      <c r="E123" s="501"/>
      <c r="F123" s="501"/>
      <c r="G123" s="501"/>
      <c r="H123" s="190"/>
      <c r="I123" s="191"/>
      <c r="J123" s="191"/>
      <c r="K123" s="191"/>
      <c r="L123" s="193"/>
      <c r="M123" s="191"/>
      <c r="N123" s="193"/>
      <c r="O123" s="191"/>
      <c r="P123" s="194">
        <v>7635.55</v>
      </c>
      <c r="GO123" s="277"/>
      <c r="GP123" s="277"/>
      <c r="GQ123" s="277"/>
      <c r="GR123" s="277"/>
      <c r="GS123" s="277"/>
      <c r="GT123" s="277"/>
      <c r="GU123" s="277"/>
      <c r="GW123" s="157"/>
      <c r="GX123" s="157"/>
      <c r="GY123" s="277"/>
      <c r="GZ123" s="157" t="s">
        <v>433</v>
      </c>
      <c r="HA123" s="277"/>
    </row>
    <row r="124" spans="1:210" s="143" customFormat="1" ht="23.25" customHeight="1">
      <c r="A124" s="203"/>
      <c r="B124" s="189" t="s">
        <v>2600</v>
      </c>
      <c r="C124" s="501" t="s">
        <v>2601</v>
      </c>
      <c r="D124" s="501"/>
      <c r="E124" s="501"/>
      <c r="F124" s="501"/>
      <c r="G124" s="501"/>
      <c r="H124" s="190" t="s">
        <v>432</v>
      </c>
      <c r="I124" s="209">
        <v>74</v>
      </c>
      <c r="J124" s="191"/>
      <c r="K124" s="209">
        <v>74</v>
      </c>
      <c r="L124" s="193"/>
      <c r="M124" s="191"/>
      <c r="N124" s="193"/>
      <c r="O124" s="191"/>
      <c r="P124" s="194">
        <v>5650.31</v>
      </c>
      <c r="GO124" s="277"/>
      <c r="GP124" s="277"/>
      <c r="GQ124" s="277"/>
      <c r="GR124" s="277"/>
      <c r="GS124" s="277"/>
      <c r="GT124" s="277"/>
      <c r="GU124" s="277"/>
      <c r="GW124" s="157"/>
      <c r="GX124" s="157"/>
      <c r="GY124" s="277"/>
      <c r="GZ124" s="157" t="s">
        <v>2601</v>
      </c>
      <c r="HA124" s="277"/>
    </row>
    <row r="125" spans="1:210" s="143" customFormat="1" ht="23.25" customHeight="1">
      <c r="A125" s="203"/>
      <c r="B125" s="189" t="s">
        <v>2602</v>
      </c>
      <c r="C125" s="501" t="s">
        <v>2603</v>
      </c>
      <c r="D125" s="501"/>
      <c r="E125" s="501"/>
      <c r="F125" s="501"/>
      <c r="G125" s="501"/>
      <c r="H125" s="190" t="s">
        <v>432</v>
      </c>
      <c r="I125" s="209">
        <v>36</v>
      </c>
      <c r="J125" s="191"/>
      <c r="K125" s="209">
        <v>36</v>
      </c>
      <c r="L125" s="193"/>
      <c r="M125" s="191"/>
      <c r="N125" s="193"/>
      <c r="O125" s="191"/>
      <c r="P125" s="194">
        <v>2748.8</v>
      </c>
      <c r="GO125" s="277"/>
      <c r="GP125" s="277"/>
      <c r="GQ125" s="277"/>
      <c r="GR125" s="277"/>
      <c r="GS125" s="277"/>
      <c r="GT125" s="277"/>
      <c r="GU125" s="277"/>
      <c r="GW125" s="157"/>
      <c r="GX125" s="157"/>
      <c r="GY125" s="277"/>
      <c r="GZ125" s="157" t="s">
        <v>2603</v>
      </c>
      <c r="HA125" s="277"/>
    </row>
    <row r="126" spans="1:210" s="143" customFormat="1" ht="15" customHeight="1">
      <c r="A126" s="213"/>
      <c r="B126" s="214"/>
      <c r="C126" s="500" t="s">
        <v>438</v>
      </c>
      <c r="D126" s="500"/>
      <c r="E126" s="500"/>
      <c r="F126" s="500"/>
      <c r="G126" s="500"/>
      <c r="H126" s="180"/>
      <c r="I126" s="181"/>
      <c r="J126" s="181"/>
      <c r="K126" s="181"/>
      <c r="L126" s="183"/>
      <c r="M126" s="181"/>
      <c r="N126" s="218">
        <v>145.77000000000001</v>
      </c>
      <c r="O126" s="181"/>
      <c r="P126" s="212">
        <v>16034.66</v>
      </c>
      <c r="GO126" s="277"/>
      <c r="GP126" s="277"/>
      <c r="GQ126" s="277"/>
      <c r="GR126" s="277"/>
      <c r="GS126" s="277"/>
      <c r="GT126" s="277"/>
      <c r="GU126" s="277"/>
      <c r="GW126" s="157"/>
      <c r="GX126" s="157"/>
      <c r="GY126" s="277"/>
      <c r="GZ126" s="157"/>
      <c r="HA126" s="277" t="s">
        <v>438</v>
      </c>
    </row>
    <row r="127" spans="1:210" s="143" customFormat="1" ht="1.5" customHeight="1">
      <c r="A127" s="223"/>
      <c r="B127" s="224"/>
      <c r="C127" s="224"/>
      <c r="D127" s="224"/>
      <c r="E127" s="224"/>
      <c r="F127" s="225"/>
      <c r="G127" s="225"/>
      <c r="H127" s="225"/>
      <c r="I127" s="225"/>
      <c r="J127" s="226"/>
      <c r="K127" s="225"/>
      <c r="L127" s="226"/>
      <c r="M127" s="227"/>
      <c r="N127" s="226"/>
      <c r="O127" s="228"/>
      <c r="P127" s="229"/>
      <c r="Q127" s="279"/>
      <c r="R127" s="280"/>
      <c r="GO127" s="277"/>
      <c r="GP127" s="277"/>
      <c r="GQ127" s="277"/>
      <c r="GR127" s="277"/>
      <c r="GS127" s="277"/>
      <c r="GT127" s="277"/>
      <c r="GU127" s="277"/>
      <c r="GW127" s="157"/>
      <c r="GX127" s="157"/>
      <c r="GY127" s="277"/>
      <c r="GZ127" s="157"/>
      <c r="HA127" s="277"/>
    </row>
    <row r="128" spans="1:210" s="143" customFormat="1" ht="15" customHeight="1">
      <c r="A128" s="210"/>
      <c r="B128" s="230"/>
      <c r="C128" s="496" t="s">
        <v>2676</v>
      </c>
      <c r="D128" s="496"/>
      <c r="E128" s="496"/>
      <c r="F128" s="496"/>
      <c r="G128" s="496"/>
      <c r="H128" s="496"/>
      <c r="I128" s="496"/>
      <c r="J128" s="496"/>
      <c r="K128" s="496"/>
      <c r="L128" s="496"/>
      <c r="M128" s="496"/>
      <c r="N128" s="496"/>
      <c r="O128" s="496"/>
      <c r="P128" s="232"/>
      <c r="Q128" s="279"/>
      <c r="R128" s="280"/>
      <c r="GO128" s="277"/>
      <c r="GP128" s="277"/>
      <c r="GQ128" s="277"/>
      <c r="GR128" s="277"/>
      <c r="GS128" s="277"/>
      <c r="GT128" s="277"/>
      <c r="GU128" s="277"/>
      <c r="GW128" s="157"/>
      <c r="GX128" s="157"/>
      <c r="GY128" s="277"/>
      <c r="GZ128" s="157"/>
      <c r="HA128" s="277"/>
      <c r="HB128" s="277" t="s">
        <v>2676</v>
      </c>
    </row>
    <row r="129" spans="1:214" s="143" customFormat="1" ht="15" customHeight="1">
      <c r="A129" s="210"/>
      <c r="B129" s="187"/>
      <c r="C129" s="495" t="s">
        <v>675</v>
      </c>
      <c r="D129" s="495"/>
      <c r="E129" s="495"/>
      <c r="F129" s="495"/>
      <c r="G129" s="495"/>
      <c r="H129" s="495"/>
      <c r="I129" s="495"/>
      <c r="J129" s="495"/>
      <c r="K129" s="495"/>
      <c r="L129" s="495"/>
      <c r="M129" s="495"/>
      <c r="N129" s="495"/>
      <c r="O129" s="495"/>
      <c r="P129" s="234">
        <v>2832177.77</v>
      </c>
      <c r="Q129" s="279"/>
      <c r="R129" s="280"/>
      <c r="GO129" s="277"/>
      <c r="GP129" s="277"/>
      <c r="GQ129" s="277"/>
      <c r="GR129" s="277"/>
      <c r="GS129" s="277"/>
      <c r="GT129" s="277"/>
      <c r="GU129" s="277"/>
      <c r="GW129" s="157"/>
      <c r="GX129" s="157"/>
      <c r="GY129" s="277"/>
      <c r="GZ129" s="157"/>
      <c r="HA129" s="277"/>
      <c r="HB129" s="277"/>
      <c r="HC129" s="140" t="s">
        <v>675</v>
      </c>
    </row>
    <row r="130" spans="1:214" s="143" customFormat="1" ht="15" customHeight="1">
      <c r="A130" s="210"/>
      <c r="B130" s="187"/>
      <c r="C130" s="495" t="s">
        <v>676</v>
      </c>
      <c r="D130" s="495"/>
      <c r="E130" s="495"/>
      <c r="F130" s="495"/>
      <c r="G130" s="495"/>
      <c r="H130" s="495"/>
      <c r="I130" s="495"/>
      <c r="J130" s="495"/>
      <c r="K130" s="495"/>
      <c r="L130" s="495"/>
      <c r="M130" s="495"/>
      <c r="N130" s="495"/>
      <c r="O130" s="495"/>
      <c r="P130" s="235"/>
      <c r="Q130" s="279"/>
      <c r="R130" s="280"/>
      <c r="GO130" s="277"/>
      <c r="GP130" s="277"/>
      <c r="GQ130" s="277"/>
      <c r="GR130" s="277"/>
      <c r="GS130" s="277"/>
      <c r="GT130" s="277"/>
      <c r="GU130" s="277"/>
      <c r="GW130" s="157"/>
      <c r="GX130" s="157"/>
      <c r="GY130" s="277"/>
      <c r="GZ130" s="157"/>
      <c r="HA130" s="277"/>
      <c r="HB130" s="277"/>
      <c r="HC130" s="140" t="s">
        <v>676</v>
      </c>
    </row>
    <row r="131" spans="1:214" s="143" customFormat="1" ht="15" customHeight="1">
      <c r="A131" s="210"/>
      <c r="B131" s="187"/>
      <c r="C131" s="495" t="s">
        <v>677</v>
      </c>
      <c r="D131" s="495"/>
      <c r="E131" s="495"/>
      <c r="F131" s="495"/>
      <c r="G131" s="495"/>
      <c r="H131" s="495"/>
      <c r="I131" s="495"/>
      <c r="J131" s="495"/>
      <c r="K131" s="495"/>
      <c r="L131" s="495"/>
      <c r="M131" s="495"/>
      <c r="N131" s="495"/>
      <c r="O131" s="495"/>
      <c r="P131" s="234">
        <v>2832177.77</v>
      </c>
      <c r="Q131" s="279"/>
      <c r="R131" s="280"/>
      <c r="GO131" s="277"/>
      <c r="GP131" s="277"/>
      <c r="GQ131" s="277"/>
      <c r="GR131" s="277"/>
      <c r="GS131" s="277"/>
      <c r="GT131" s="277"/>
      <c r="GU131" s="277"/>
      <c r="GW131" s="157"/>
      <c r="GX131" s="157"/>
      <c r="GY131" s="277"/>
      <c r="GZ131" s="157"/>
      <c r="HA131" s="277"/>
      <c r="HB131" s="277"/>
      <c r="HC131" s="140" t="s">
        <v>677</v>
      </c>
    </row>
    <row r="132" spans="1:214" s="143" customFormat="1" ht="15" customHeight="1">
      <c r="A132" s="210"/>
      <c r="B132" s="187"/>
      <c r="C132" s="495" t="s">
        <v>2608</v>
      </c>
      <c r="D132" s="495"/>
      <c r="E132" s="495"/>
      <c r="F132" s="495"/>
      <c r="G132" s="495"/>
      <c r="H132" s="495"/>
      <c r="I132" s="495"/>
      <c r="J132" s="495"/>
      <c r="K132" s="495"/>
      <c r="L132" s="495"/>
      <c r="M132" s="495"/>
      <c r="N132" s="495"/>
      <c r="O132" s="495"/>
      <c r="P132" s="234">
        <v>5947573.3200000003</v>
      </c>
      <c r="Q132" s="279"/>
      <c r="R132" s="280"/>
      <c r="GO132" s="277"/>
      <c r="GP132" s="277"/>
      <c r="GQ132" s="277"/>
      <c r="GR132" s="277"/>
      <c r="GS132" s="277"/>
      <c r="GT132" s="277"/>
      <c r="GU132" s="277"/>
      <c r="GW132" s="157"/>
      <c r="GX132" s="157"/>
      <c r="GY132" s="277"/>
      <c r="GZ132" s="157"/>
      <c r="HA132" s="277"/>
      <c r="HB132" s="277"/>
      <c r="HC132" s="140" t="s">
        <v>2608</v>
      </c>
    </row>
    <row r="133" spans="1:214" s="143" customFormat="1" ht="15" customHeight="1">
      <c r="A133" s="210"/>
      <c r="B133" s="187"/>
      <c r="C133" s="495" t="s">
        <v>2609</v>
      </c>
      <c r="D133" s="495"/>
      <c r="E133" s="495"/>
      <c r="F133" s="495"/>
      <c r="G133" s="495"/>
      <c r="H133" s="495"/>
      <c r="I133" s="495"/>
      <c r="J133" s="495"/>
      <c r="K133" s="495"/>
      <c r="L133" s="495"/>
      <c r="M133" s="495"/>
      <c r="N133" s="495"/>
      <c r="O133" s="495"/>
      <c r="P133" s="234">
        <v>5947573.3200000003</v>
      </c>
      <c r="Q133" s="279"/>
      <c r="R133" s="280"/>
      <c r="GO133" s="277"/>
      <c r="GP133" s="277"/>
      <c r="GQ133" s="277"/>
      <c r="GR133" s="277"/>
      <c r="GS133" s="277"/>
      <c r="GT133" s="277"/>
      <c r="GU133" s="277"/>
      <c r="GW133" s="157"/>
      <c r="GX133" s="157"/>
      <c r="GY133" s="277"/>
      <c r="GZ133" s="157"/>
      <c r="HA133" s="277"/>
      <c r="HB133" s="277"/>
      <c r="HC133" s="140" t="s">
        <v>2609</v>
      </c>
    </row>
    <row r="134" spans="1:214" s="143" customFormat="1" ht="15" customHeight="1">
      <c r="A134" s="210"/>
      <c r="B134" s="187"/>
      <c r="C134" s="495" t="s">
        <v>2610</v>
      </c>
      <c r="D134" s="495"/>
      <c r="E134" s="495"/>
      <c r="F134" s="495"/>
      <c r="G134" s="495"/>
      <c r="H134" s="495"/>
      <c r="I134" s="495"/>
      <c r="J134" s="495"/>
      <c r="K134" s="495"/>
      <c r="L134" s="495"/>
      <c r="M134" s="495"/>
      <c r="N134" s="495"/>
      <c r="O134" s="495"/>
      <c r="P134" s="235"/>
      <c r="Q134" s="279"/>
      <c r="R134" s="280"/>
      <c r="GO134" s="277"/>
      <c r="GP134" s="277"/>
      <c r="GQ134" s="277"/>
      <c r="GR134" s="277"/>
      <c r="GS134" s="277"/>
      <c r="GT134" s="277"/>
      <c r="GU134" s="277"/>
      <c r="GW134" s="157"/>
      <c r="GX134" s="157"/>
      <c r="GY134" s="277"/>
      <c r="GZ134" s="157"/>
      <c r="HA134" s="277"/>
      <c r="HB134" s="277"/>
      <c r="HC134" s="140" t="s">
        <v>2610</v>
      </c>
    </row>
    <row r="135" spans="1:214" s="143" customFormat="1" ht="15" customHeight="1">
      <c r="A135" s="210"/>
      <c r="B135" s="187"/>
      <c r="C135" s="495" t="s">
        <v>2611</v>
      </c>
      <c r="D135" s="495"/>
      <c r="E135" s="495"/>
      <c r="F135" s="495"/>
      <c r="G135" s="495"/>
      <c r="H135" s="495"/>
      <c r="I135" s="495"/>
      <c r="J135" s="495"/>
      <c r="K135" s="495"/>
      <c r="L135" s="495"/>
      <c r="M135" s="495"/>
      <c r="N135" s="495"/>
      <c r="O135" s="495"/>
      <c r="P135" s="234">
        <v>2832177.77</v>
      </c>
      <c r="Q135" s="279"/>
      <c r="R135" s="280"/>
      <c r="GO135" s="277"/>
      <c r="GP135" s="277"/>
      <c r="GQ135" s="277"/>
      <c r="GR135" s="277"/>
      <c r="GS135" s="277"/>
      <c r="GT135" s="277"/>
      <c r="GU135" s="277"/>
      <c r="GW135" s="157"/>
      <c r="GX135" s="157"/>
      <c r="GY135" s="277"/>
      <c r="GZ135" s="157"/>
      <c r="HA135" s="277"/>
      <c r="HB135" s="277"/>
      <c r="HC135" s="140" t="s">
        <v>2611</v>
      </c>
    </row>
    <row r="136" spans="1:214" s="143" customFormat="1" ht="15" customHeight="1">
      <c r="A136" s="210"/>
      <c r="B136" s="187"/>
      <c r="C136" s="495" t="s">
        <v>2612</v>
      </c>
      <c r="D136" s="495"/>
      <c r="E136" s="495"/>
      <c r="F136" s="495"/>
      <c r="G136" s="495"/>
      <c r="H136" s="495"/>
      <c r="I136" s="495"/>
      <c r="J136" s="495"/>
      <c r="K136" s="495"/>
      <c r="L136" s="495"/>
      <c r="M136" s="495"/>
      <c r="N136" s="495"/>
      <c r="O136" s="495"/>
      <c r="P136" s="234">
        <v>2095811.55</v>
      </c>
      <c r="Q136" s="279"/>
      <c r="R136" s="280"/>
      <c r="GO136" s="277"/>
      <c r="GP136" s="277"/>
      <c r="GQ136" s="277"/>
      <c r="GR136" s="277"/>
      <c r="GS136" s="277"/>
      <c r="GT136" s="277"/>
      <c r="GU136" s="277"/>
      <c r="GW136" s="157"/>
      <c r="GX136" s="157"/>
      <c r="GY136" s="277"/>
      <c r="GZ136" s="157"/>
      <c r="HA136" s="277"/>
      <c r="HB136" s="277"/>
      <c r="HC136" s="140" t="s">
        <v>2612</v>
      </c>
    </row>
    <row r="137" spans="1:214" s="143" customFormat="1" ht="15" customHeight="1">
      <c r="A137" s="210"/>
      <c r="B137" s="187"/>
      <c r="C137" s="495" t="s">
        <v>2613</v>
      </c>
      <c r="D137" s="495"/>
      <c r="E137" s="495"/>
      <c r="F137" s="495"/>
      <c r="G137" s="495"/>
      <c r="H137" s="495"/>
      <c r="I137" s="495"/>
      <c r="J137" s="495"/>
      <c r="K137" s="495"/>
      <c r="L137" s="495"/>
      <c r="M137" s="495"/>
      <c r="N137" s="495"/>
      <c r="O137" s="495"/>
      <c r="P137" s="234">
        <v>1019584</v>
      </c>
      <c r="Q137" s="279"/>
      <c r="R137" s="280"/>
      <c r="GO137" s="277"/>
      <c r="GP137" s="277"/>
      <c r="GQ137" s="277"/>
      <c r="GR137" s="277"/>
      <c r="GS137" s="277"/>
      <c r="GT137" s="277"/>
      <c r="GU137" s="277"/>
      <c r="GW137" s="157"/>
      <c r="GX137" s="157"/>
      <c r="GY137" s="277"/>
      <c r="GZ137" s="157"/>
      <c r="HA137" s="277"/>
      <c r="HB137" s="277"/>
      <c r="HC137" s="140" t="s">
        <v>2613</v>
      </c>
    </row>
    <row r="138" spans="1:214" s="143" customFormat="1" ht="15" customHeight="1">
      <c r="A138" s="210"/>
      <c r="B138" s="187"/>
      <c r="C138" s="495" t="s">
        <v>688</v>
      </c>
      <c r="D138" s="495"/>
      <c r="E138" s="495"/>
      <c r="F138" s="495"/>
      <c r="G138" s="495"/>
      <c r="H138" s="495"/>
      <c r="I138" s="495"/>
      <c r="J138" s="495"/>
      <c r="K138" s="495"/>
      <c r="L138" s="495"/>
      <c r="M138" s="495"/>
      <c r="N138" s="495"/>
      <c r="O138" s="495"/>
      <c r="P138" s="234">
        <v>2832177.77</v>
      </c>
      <c r="Q138" s="279"/>
      <c r="R138" s="280"/>
      <c r="GO138" s="277"/>
      <c r="GP138" s="277"/>
      <c r="GQ138" s="277"/>
      <c r="GR138" s="277"/>
      <c r="GS138" s="277"/>
      <c r="GT138" s="277"/>
      <c r="GU138" s="277"/>
      <c r="GW138" s="157"/>
      <c r="GX138" s="157"/>
      <c r="GY138" s="277"/>
      <c r="GZ138" s="157"/>
      <c r="HA138" s="277"/>
      <c r="HB138" s="277"/>
      <c r="HC138" s="140" t="s">
        <v>688</v>
      </c>
    </row>
    <row r="139" spans="1:214" s="143" customFormat="1" ht="15" customHeight="1">
      <c r="A139" s="210"/>
      <c r="B139" s="187"/>
      <c r="C139" s="495" t="s">
        <v>689</v>
      </c>
      <c r="D139" s="495"/>
      <c r="E139" s="495"/>
      <c r="F139" s="495"/>
      <c r="G139" s="495"/>
      <c r="H139" s="495"/>
      <c r="I139" s="495"/>
      <c r="J139" s="495"/>
      <c r="K139" s="495"/>
      <c r="L139" s="495"/>
      <c r="M139" s="495"/>
      <c r="N139" s="495"/>
      <c r="O139" s="495"/>
      <c r="P139" s="234">
        <v>2095811.55</v>
      </c>
      <c r="Q139" s="279"/>
      <c r="R139" s="280"/>
      <c r="GO139" s="277"/>
      <c r="GP139" s="277"/>
      <c r="GQ139" s="277"/>
      <c r="GR139" s="277"/>
      <c r="GS139" s="277"/>
      <c r="GT139" s="277"/>
      <c r="GU139" s="277"/>
      <c r="GW139" s="157"/>
      <c r="GX139" s="157"/>
      <c r="GY139" s="277"/>
      <c r="GZ139" s="157"/>
      <c r="HA139" s="277"/>
      <c r="HB139" s="277"/>
      <c r="HC139" s="140" t="s">
        <v>689</v>
      </c>
    </row>
    <row r="140" spans="1:214" s="143" customFormat="1" ht="15" customHeight="1">
      <c r="A140" s="210"/>
      <c r="B140" s="187"/>
      <c r="C140" s="495" t="s">
        <v>690</v>
      </c>
      <c r="D140" s="495"/>
      <c r="E140" s="495"/>
      <c r="F140" s="495"/>
      <c r="G140" s="495"/>
      <c r="H140" s="495"/>
      <c r="I140" s="495"/>
      <c r="J140" s="495"/>
      <c r="K140" s="495"/>
      <c r="L140" s="495"/>
      <c r="M140" s="495"/>
      <c r="N140" s="495"/>
      <c r="O140" s="495"/>
      <c r="P140" s="234">
        <v>1019584</v>
      </c>
      <c r="Q140" s="279"/>
      <c r="R140" s="280"/>
      <c r="GO140" s="277"/>
      <c r="GP140" s="277"/>
      <c r="GQ140" s="277"/>
      <c r="GR140" s="277"/>
      <c r="GS140" s="277"/>
      <c r="GT140" s="277"/>
      <c r="GU140" s="277"/>
      <c r="GW140" s="157"/>
      <c r="GX140" s="157"/>
      <c r="GY140" s="277"/>
      <c r="GZ140" s="157"/>
      <c r="HA140" s="277"/>
      <c r="HB140" s="277"/>
      <c r="HC140" s="140" t="s">
        <v>690</v>
      </c>
    </row>
    <row r="141" spans="1:214" s="143" customFormat="1" ht="15" customHeight="1">
      <c r="A141" s="210"/>
      <c r="B141" s="230"/>
      <c r="C141" s="496" t="s">
        <v>2677</v>
      </c>
      <c r="D141" s="496"/>
      <c r="E141" s="496"/>
      <c r="F141" s="496"/>
      <c r="G141" s="496"/>
      <c r="H141" s="496"/>
      <c r="I141" s="496"/>
      <c r="J141" s="496"/>
      <c r="K141" s="496"/>
      <c r="L141" s="496"/>
      <c r="M141" s="496"/>
      <c r="N141" s="496"/>
      <c r="O141" s="496"/>
      <c r="P141" s="236">
        <v>5947573.3200000003</v>
      </c>
      <c r="Q141" s="279"/>
      <c r="R141" s="280"/>
      <c r="GO141" s="277"/>
      <c r="GP141" s="277"/>
      <c r="GQ141" s="277"/>
      <c r="GR141" s="277"/>
      <c r="GS141" s="277"/>
      <c r="GT141" s="277"/>
      <c r="GU141" s="277"/>
      <c r="GW141" s="157"/>
      <c r="GX141" s="157"/>
      <c r="GY141" s="277"/>
      <c r="GZ141" s="157"/>
      <c r="HA141" s="277"/>
      <c r="HB141" s="277"/>
      <c r="HD141" s="277" t="s">
        <v>2677</v>
      </c>
    </row>
    <row r="142" spans="1:214" s="143" customFormat="1" ht="15" customHeight="1">
      <c r="A142" s="210"/>
      <c r="B142" s="187"/>
      <c r="C142" s="495" t="s">
        <v>692</v>
      </c>
      <c r="D142" s="495"/>
      <c r="E142" s="495"/>
      <c r="F142" s="495"/>
      <c r="G142" s="495"/>
      <c r="H142" s="495"/>
      <c r="I142" s="495"/>
      <c r="J142" s="495"/>
      <c r="K142" s="495"/>
      <c r="L142" s="495"/>
      <c r="M142" s="495"/>
      <c r="N142" s="495"/>
      <c r="O142" s="495"/>
      <c r="P142" s="235"/>
      <c r="Q142" s="279"/>
      <c r="R142" s="280"/>
      <c r="GO142" s="277"/>
      <c r="GP142" s="277"/>
      <c r="GQ142" s="277"/>
      <c r="GR142" s="277"/>
      <c r="GS142" s="277"/>
      <c r="GT142" s="277"/>
      <c r="GU142" s="277"/>
      <c r="GW142" s="157"/>
      <c r="GX142" s="157"/>
      <c r="GY142" s="277"/>
      <c r="GZ142" s="157"/>
      <c r="HA142" s="277"/>
      <c r="HB142" s="277"/>
      <c r="HC142" s="140" t="s">
        <v>692</v>
      </c>
      <c r="HD142" s="277"/>
    </row>
    <row r="143" spans="1:214" s="143" customFormat="1" ht="15" customHeight="1">
      <c r="A143" s="210"/>
      <c r="B143" s="187"/>
      <c r="C143" s="495" t="s">
        <v>694</v>
      </c>
      <c r="D143" s="495"/>
      <c r="E143" s="495"/>
      <c r="F143" s="495"/>
      <c r="G143" s="495"/>
      <c r="H143" s="495"/>
      <c r="I143" s="495"/>
      <c r="J143" s="495"/>
      <c r="K143" s="237" t="s">
        <v>2678</v>
      </c>
      <c r="L143" s="231"/>
      <c r="M143" s="231"/>
      <c r="O143" s="238"/>
      <c r="P143" s="235"/>
      <c r="Q143" s="279"/>
      <c r="R143" s="280"/>
      <c r="GO143" s="277"/>
      <c r="GP143" s="277"/>
      <c r="GQ143" s="277"/>
      <c r="GR143" s="277"/>
      <c r="GS143" s="277"/>
      <c r="GT143" s="277"/>
      <c r="GU143" s="277"/>
      <c r="GW143" s="157"/>
      <c r="GX143" s="157"/>
      <c r="GY143" s="277"/>
      <c r="GZ143" s="157"/>
      <c r="HA143" s="277"/>
      <c r="HB143" s="277"/>
      <c r="HD143" s="277"/>
      <c r="HE143" s="140" t="s">
        <v>694</v>
      </c>
    </row>
    <row r="144" spans="1:214" s="143" customFormat="1" ht="15" customHeight="1">
      <c r="A144" s="210"/>
      <c r="B144" s="187"/>
      <c r="C144" s="495" t="s">
        <v>2616</v>
      </c>
      <c r="D144" s="495"/>
      <c r="E144" s="495"/>
      <c r="F144" s="495"/>
      <c r="G144" s="495"/>
      <c r="H144" s="495"/>
      <c r="I144" s="495"/>
      <c r="J144" s="495"/>
      <c r="K144" s="495"/>
      <c r="L144" s="495"/>
      <c r="M144" s="495"/>
      <c r="N144" s="495"/>
      <c r="O144" s="495"/>
      <c r="P144" s="234">
        <v>4758058.66</v>
      </c>
      <c r="Q144" s="279"/>
      <c r="R144" s="280"/>
      <c r="GO144" s="277"/>
      <c r="GP144" s="277"/>
      <c r="GQ144" s="277"/>
      <c r="GR144" s="277"/>
      <c r="GS144" s="277"/>
      <c r="GT144" s="277"/>
      <c r="GU144" s="277"/>
      <c r="GW144" s="157"/>
      <c r="GX144" s="157"/>
      <c r="GY144" s="277"/>
      <c r="GZ144" s="157"/>
      <c r="HA144" s="277"/>
      <c r="HB144" s="277"/>
      <c r="HD144" s="277"/>
      <c r="HF144" s="140" t="s">
        <v>2616</v>
      </c>
    </row>
    <row r="145" spans="1:215" s="143" customFormat="1" ht="15" customHeight="1">
      <c r="A145" s="210"/>
      <c r="B145" s="187"/>
      <c r="C145" s="495" t="s">
        <v>2610</v>
      </c>
      <c r="D145" s="495"/>
      <c r="E145" s="495"/>
      <c r="F145" s="495"/>
      <c r="G145" s="495"/>
      <c r="H145" s="495"/>
      <c r="I145" s="495"/>
      <c r="J145" s="495"/>
      <c r="K145" s="495"/>
      <c r="L145" s="495"/>
      <c r="M145" s="495"/>
      <c r="N145" s="495"/>
      <c r="O145" s="495"/>
      <c r="P145" s="235"/>
      <c r="Q145" s="279"/>
      <c r="R145" s="280"/>
      <c r="GO145" s="277"/>
      <c r="GP145" s="277"/>
      <c r="GQ145" s="277"/>
      <c r="GR145" s="277"/>
      <c r="GS145" s="277"/>
      <c r="GT145" s="277"/>
      <c r="GU145" s="277"/>
      <c r="GW145" s="157"/>
      <c r="GX145" s="157"/>
      <c r="GY145" s="277"/>
      <c r="GZ145" s="157"/>
      <c r="HA145" s="277"/>
      <c r="HB145" s="277"/>
      <c r="HC145" s="140" t="s">
        <v>2610</v>
      </c>
      <c r="HD145" s="277"/>
    </row>
    <row r="146" spans="1:215" s="143" customFormat="1" ht="22.5" customHeight="1">
      <c r="A146" s="210"/>
      <c r="B146" s="187" t="s">
        <v>2617</v>
      </c>
      <c r="C146" s="495" t="s">
        <v>2618</v>
      </c>
      <c r="D146" s="495"/>
      <c r="E146" s="495"/>
      <c r="F146" s="495"/>
      <c r="G146" s="495"/>
      <c r="H146" s="243" t="s">
        <v>432</v>
      </c>
      <c r="I146" s="233"/>
      <c r="J146" s="233"/>
      <c r="K146" s="237" t="s">
        <v>761</v>
      </c>
      <c r="L146" s="231"/>
      <c r="M146" s="231"/>
      <c r="O146" s="238"/>
      <c r="P146" s="234">
        <v>4681379.01</v>
      </c>
      <c r="Q146" s="279"/>
      <c r="R146" s="280"/>
      <c r="GO146" s="277"/>
      <c r="GP146" s="277"/>
      <c r="GQ146" s="277"/>
      <c r="GR146" s="277"/>
      <c r="GS146" s="277"/>
      <c r="GT146" s="277"/>
      <c r="GU146" s="277"/>
      <c r="GW146" s="157"/>
      <c r="GX146" s="157"/>
      <c r="GY146" s="277"/>
      <c r="GZ146" s="157"/>
      <c r="HA146" s="277"/>
      <c r="HB146" s="277"/>
      <c r="HD146" s="277"/>
      <c r="HG146" s="140" t="s">
        <v>2618</v>
      </c>
    </row>
    <row r="147" spans="1:215" s="143" customFormat="1" ht="22.5" customHeight="1">
      <c r="A147" s="210"/>
      <c r="B147" s="187" t="s">
        <v>2647</v>
      </c>
      <c r="C147" s="495" t="s">
        <v>2648</v>
      </c>
      <c r="D147" s="495"/>
      <c r="E147" s="495"/>
      <c r="F147" s="495"/>
      <c r="G147" s="495"/>
      <c r="H147" s="243" t="s">
        <v>432</v>
      </c>
      <c r="I147" s="233"/>
      <c r="J147" s="233"/>
      <c r="K147" s="237" t="s">
        <v>761</v>
      </c>
      <c r="L147" s="231"/>
      <c r="M147" s="231"/>
      <c r="O147" s="238"/>
      <c r="P147" s="234">
        <v>76679.649999999994</v>
      </c>
      <c r="Q147" s="279"/>
      <c r="R147" s="280"/>
      <c r="GO147" s="277"/>
      <c r="GP147" s="277"/>
      <c r="GQ147" s="277"/>
      <c r="GR147" s="277"/>
      <c r="GS147" s="277"/>
      <c r="GT147" s="277"/>
      <c r="GU147" s="277"/>
      <c r="GW147" s="157"/>
      <c r="GX147" s="157"/>
      <c r="GY147" s="277"/>
      <c r="GZ147" s="157"/>
      <c r="HA147" s="277"/>
      <c r="HB147" s="277"/>
      <c r="HD147" s="277"/>
      <c r="HG147" s="140" t="s">
        <v>2648</v>
      </c>
    </row>
    <row r="148" spans="1:215" s="143" customFormat="1" ht="15" customHeight="1">
      <c r="A148" s="210"/>
      <c r="B148" s="187"/>
      <c r="C148" s="495" t="s">
        <v>2619</v>
      </c>
      <c r="D148" s="495"/>
      <c r="E148" s="495"/>
      <c r="F148" s="495"/>
      <c r="G148" s="495"/>
      <c r="H148" s="495"/>
      <c r="I148" s="495"/>
      <c r="J148" s="495"/>
      <c r="K148" s="495"/>
      <c r="L148" s="495"/>
      <c r="M148" s="495"/>
      <c r="N148" s="495"/>
      <c r="O148" s="495"/>
      <c r="P148" s="234">
        <v>1189514.6599999999</v>
      </c>
      <c r="Q148" s="279"/>
      <c r="R148" s="280"/>
      <c r="GO148" s="277"/>
      <c r="GP148" s="277"/>
      <c r="GQ148" s="277"/>
      <c r="GR148" s="277"/>
      <c r="GS148" s="277"/>
      <c r="GT148" s="277"/>
      <c r="GU148" s="277"/>
      <c r="GW148" s="157"/>
      <c r="GX148" s="157"/>
      <c r="GY148" s="277"/>
      <c r="GZ148" s="157"/>
      <c r="HA148" s="277"/>
      <c r="HB148" s="277"/>
      <c r="HD148" s="277"/>
      <c r="HF148" s="140" t="s">
        <v>2619</v>
      </c>
    </row>
    <row r="149" spans="1:215" s="143" customFormat="1" ht="15" customHeight="1">
      <c r="A149" s="210"/>
      <c r="B149" s="187"/>
      <c r="C149" s="495" t="s">
        <v>2610</v>
      </c>
      <c r="D149" s="495"/>
      <c r="E149" s="495"/>
      <c r="F149" s="495"/>
      <c r="G149" s="495"/>
      <c r="H149" s="495"/>
      <c r="I149" s="495"/>
      <c r="J149" s="495"/>
      <c r="K149" s="495"/>
      <c r="L149" s="495"/>
      <c r="M149" s="495"/>
      <c r="N149" s="495"/>
      <c r="O149" s="495"/>
      <c r="P149" s="235"/>
      <c r="Q149" s="279"/>
      <c r="R149" s="280"/>
      <c r="GO149" s="277"/>
      <c r="GP149" s="277"/>
      <c r="GQ149" s="277"/>
      <c r="GR149" s="277"/>
      <c r="GS149" s="277"/>
      <c r="GT149" s="277"/>
      <c r="GU149" s="277"/>
      <c r="GW149" s="157"/>
      <c r="GX149" s="157"/>
      <c r="GY149" s="277"/>
      <c r="GZ149" s="157"/>
      <c r="HA149" s="277"/>
      <c r="HB149" s="277"/>
      <c r="HC149" s="140" t="s">
        <v>2610</v>
      </c>
      <c r="HD149" s="277"/>
    </row>
    <row r="150" spans="1:215" s="143" customFormat="1" ht="22.5" customHeight="1">
      <c r="A150" s="210"/>
      <c r="B150" s="187" t="s">
        <v>2620</v>
      </c>
      <c r="C150" s="495" t="s">
        <v>2618</v>
      </c>
      <c r="D150" s="495"/>
      <c r="E150" s="495"/>
      <c r="F150" s="495"/>
      <c r="G150" s="495"/>
      <c r="H150" s="243" t="s">
        <v>432</v>
      </c>
      <c r="I150" s="233"/>
      <c r="J150" s="233"/>
      <c r="K150" s="237" t="s">
        <v>487</v>
      </c>
      <c r="L150" s="231"/>
      <c r="M150" s="231"/>
      <c r="O150" s="238"/>
      <c r="P150" s="234">
        <v>1170344.75</v>
      </c>
      <c r="Q150" s="279"/>
      <c r="R150" s="280"/>
      <c r="GO150" s="277"/>
      <c r="GP150" s="277"/>
      <c r="GQ150" s="277"/>
      <c r="GR150" s="277"/>
      <c r="GS150" s="277"/>
      <c r="GT150" s="277"/>
      <c r="GU150" s="277"/>
      <c r="GW150" s="157"/>
      <c r="GX150" s="157"/>
      <c r="GY150" s="277"/>
      <c r="GZ150" s="157"/>
      <c r="HA150" s="277"/>
      <c r="HB150" s="277"/>
      <c r="HD150" s="277"/>
      <c r="HG150" s="140" t="s">
        <v>2618</v>
      </c>
    </row>
    <row r="151" spans="1:215" s="143" customFormat="1" ht="22.5" customHeight="1">
      <c r="A151" s="210"/>
      <c r="B151" s="187" t="s">
        <v>2649</v>
      </c>
      <c r="C151" s="495" t="s">
        <v>2648</v>
      </c>
      <c r="D151" s="495"/>
      <c r="E151" s="495"/>
      <c r="F151" s="495"/>
      <c r="G151" s="495"/>
      <c r="H151" s="243" t="s">
        <v>432</v>
      </c>
      <c r="I151" s="233"/>
      <c r="J151" s="233"/>
      <c r="K151" s="237" t="s">
        <v>487</v>
      </c>
      <c r="L151" s="231"/>
      <c r="M151" s="231"/>
      <c r="O151" s="238"/>
      <c r="P151" s="234">
        <v>19169.91</v>
      </c>
      <c r="Q151" s="279"/>
      <c r="R151" s="280"/>
      <c r="GO151" s="277"/>
      <c r="GP151" s="277"/>
      <c r="GQ151" s="277"/>
      <c r="GR151" s="277"/>
      <c r="GS151" s="277"/>
      <c r="GT151" s="277"/>
      <c r="GU151" s="277"/>
      <c r="GW151" s="157"/>
      <c r="GX151" s="157"/>
      <c r="GY151" s="277"/>
      <c r="GZ151" s="157"/>
      <c r="HA151" s="277"/>
      <c r="HB151" s="277"/>
      <c r="HD151" s="277"/>
      <c r="HG151" s="140" t="s">
        <v>2648</v>
      </c>
    </row>
    <row r="152" spans="1:215" s="143" customFormat="1" ht="15" customHeight="1">
      <c r="A152" s="497" t="s">
        <v>2679</v>
      </c>
      <c r="B152" s="497"/>
      <c r="C152" s="497"/>
      <c r="D152" s="497"/>
      <c r="E152" s="497"/>
      <c r="F152" s="497"/>
      <c r="G152" s="497"/>
      <c r="H152" s="497"/>
      <c r="I152" s="497"/>
      <c r="J152" s="497"/>
      <c r="K152" s="497"/>
      <c r="L152" s="497"/>
      <c r="M152" s="497"/>
      <c r="N152" s="497"/>
      <c r="O152" s="497"/>
      <c r="P152" s="497"/>
      <c r="GO152" s="277" t="s">
        <v>2679</v>
      </c>
      <c r="GP152" s="277"/>
      <c r="GQ152" s="277"/>
      <c r="GR152" s="277"/>
      <c r="GS152" s="277"/>
      <c r="GT152" s="277"/>
      <c r="GU152" s="277"/>
      <c r="GW152" s="157"/>
      <c r="GX152" s="157"/>
      <c r="GY152" s="277"/>
      <c r="GZ152" s="157"/>
      <c r="HA152" s="277"/>
      <c r="HB152" s="277"/>
      <c r="HD152" s="277"/>
    </row>
    <row r="153" spans="1:215" s="143" customFormat="1" ht="15" customHeight="1">
      <c r="A153" s="497" t="s">
        <v>2670</v>
      </c>
      <c r="B153" s="497"/>
      <c r="C153" s="497"/>
      <c r="D153" s="497"/>
      <c r="E153" s="497"/>
      <c r="F153" s="497"/>
      <c r="G153" s="497"/>
      <c r="H153" s="497"/>
      <c r="I153" s="497"/>
      <c r="J153" s="497"/>
      <c r="K153" s="497"/>
      <c r="L153" s="497"/>
      <c r="M153" s="497"/>
      <c r="N153" s="497"/>
      <c r="O153" s="497"/>
      <c r="P153" s="497"/>
      <c r="GO153" s="277"/>
      <c r="GP153" s="277" t="s">
        <v>2670</v>
      </c>
      <c r="GQ153" s="277"/>
      <c r="GR153" s="277"/>
      <c r="GS153" s="277"/>
      <c r="GT153" s="277"/>
      <c r="GU153" s="277"/>
      <c r="GW153" s="157"/>
      <c r="GX153" s="157"/>
      <c r="GY153" s="277"/>
      <c r="GZ153" s="157"/>
      <c r="HA153" s="277"/>
      <c r="HB153" s="277"/>
      <c r="HD153" s="277"/>
    </row>
    <row r="154" spans="1:215" s="143" customFormat="1" ht="34.5" customHeight="1">
      <c r="A154" s="178" t="s">
        <v>460</v>
      </c>
      <c r="B154" s="179" t="s">
        <v>2638</v>
      </c>
      <c r="C154" s="498" t="s">
        <v>2639</v>
      </c>
      <c r="D154" s="498"/>
      <c r="E154" s="498"/>
      <c r="F154" s="498"/>
      <c r="G154" s="498"/>
      <c r="H154" s="180" t="s">
        <v>142</v>
      </c>
      <c r="I154" s="181">
        <v>4</v>
      </c>
      <c r="J154" s="182">
        <v>1</v>
      </c>
      <c r="K154" s="182">
        <v>4</v>
      </c>
      <c r="L154" s="183"/>
      <c r="M154" s="181"/>
      <c r="N154" s="184"/>
      <c r="O154" s="181"/>
      <c r="P154" s="185"/>
      <c r="GO154" s="277"/>
      <c r="GP154" s="277"/>
      <c r="GQ154" s="277" t="s">
        <v>2639</v>
      </c>
      <c r="GR154" s="277"/>
      <c r="GS154" s="277"/>
      <c r="GT154" s="277"/>
      <c r="GU154" s="277"/>
      <c r="GW154" s="157"/>
      <c r="GX154" s="157"/>
      <c r="GY154" s="277"/>
      <c r="GZ154" s="157"/>
      <c r="HA154" s="277"/>
      <c r="HB154" s="277"/>
      <c r="HD154" s="277"/>
    </row>
    <row r="155" spans="1:215" s="143" customFormat="1" ht="34.5" customHeight="1">
      <c r="A155" s="186"/>
      <c r="B155" s="187" t="s">
        <v>2590</v>
      </c>
      <c r="C155" s="499" t="s">
        <v>2591</v>
      </c>
      <c r="D155" s="499"/>
      <c r="E155" s="499"/>
      <c r="F155" s="499"/>
      <c r="G155" s="499"/>
      <c r="H155" s="499"/>
      <c r="I155" s="499"/>
      <c r="J155" s="499"/>
      <c r="K155" s="499"/>
      <c r="L155" s="499"/>
      <c r="M155" s="499"/>
      <c r="N155" s="499"/>
      <c r="O155" s="499"/>
      <c r="P155" s="499"/>
      <c r="GO155" s="277"/>
      <c r="GP155" s="277"/>
      <c r="GQ155" s="277"/>
      <c r="GR155" s="277"/>
      <c r="GS155" s="277"/>
      <c r="GT155" s="277"/>
      <c r="GU155" s="277"/>
      <c r="GV155" s="140" t="s">
        <v>2591</v>
      </c>
      <c r="GW155" s="157"/>
      <c r="GX155" s="157"/>
      <c r="GY155" s="277"/>
      <c r="GZ155" s="157"/>
      <c r="HA155" s="277"/>
      <c r="HB155" s="277"/>
      <c r="HD155" s="277"/>
    </row>
    <row r="156" spans="1:215" s="143" customFormat="1" ht="23.25" customHeight="1">
      <c r="A156" s="186"/>
      <c r="B156" s="187" t="s">
        <v>2592</v>
      </c>
      <c r="C156" s="499" t="s">
        <v>2593</v>
      </c>
      <c r="D156" s="499"/>
      <c r="E156" s="499"/>
      <c r="F156" s="499"/>
      <c r="G156" s="499"/>
      <c r="H156" s="499"/>
      <c r="I156" s="499"/>
      <c r="J156" s="499"/>
      <c r="K156" s="499"/>
      <c r="L156" s="499"/>
      <c r="M156" s="499"/>
      <c r="N156" s="499"/>
      <c r="O156" s="499"/>
      <c r="P156" s="499"/>
      <c r="GO156" s="277"/>
      <c r="GP156" s="277"/>
      <c r="GQ156" s="277"/>
      <c r="GR156" s="277"/>
      <c r="GS156" s="277"/>
      <c r="GT156" s="277"/>
      <c r="GU156" s="277"/>
      <c r="GV156" s="140" t="s">
        <v>2593</v>
      </c>
      <c r="GW156" s="157"/>
      <c r="GX156" s="157"/>
      <c r="GY156" s="277"/>
      <c r="GZ156" s="157"/>
      <c r="HA156" s="277"/>
      <c r="HB156" s="277"/>
      <c r="HD156" s="277"/>
    </row>
    <row r="157" spans="1:215" s="143" customFormat="1" ht="15" customHeight="1">
      <c r="A157" s="186"/>
      <c r="B157" s="187" t="s">
        <v>2671</v>
      </c>
      <c r="C157" s="499" t="s">
        <v>2672</v>
      </c>
      <c r="D157" s="499"/>
      <c r="E157" s="499"/>
      <c r="F157" s="499"/>
      <c r="G157" s="499"/>
      <c r="H157" s="499"/>
      <c r="I157" s="499"/>
      <c r="J157" s="499"/>
      <c r="K157" s="499"/>
      <c r="L157" s="499"/>
      <c r="M157" s="499"/>
      <c r="N157" s="499"/>
      <c r="O157" s="499"/>
      <c r="P157" s="499"/>
      <c r="GO157" s="277"/>
      <c r="GP157" s="277"/>
      <c r="GQ157" s="277"/>
      <c r="GR157" s="277"/>
      <c r="GS157" s="277"/>
      <c r="GT157" s="277"/>
      <c r="GU157" s="277"/>
      <c r="GV157" s="140" t="s">
        <v>2672</v>
      </c>
      <c r="GW157" s="157"/>
      <c r="GX157" s="157"/>
      <c r="GY157" s="277"/>
      <c r="GZ157" s="157"/>
      <c r="HA157" s="277"/>
      <c r="HB157" s="277"/>
      <c r="HD157" s="277"/>
    </row>
    <row r="158" spans="1:215" s="143" customFormat="1" ht="22.5" customHeight="1">
      <c r="A158" s="186"/>
      <c r="B158" s="187" t="s">
        <v>2594</v>
      </c>
      <c r="C158" s="499" t="s">
        <v>2595</v>
      </c>
      <c r="D158" s="499"/>
      <c r="E158" s="499"/>
      <c r="F158" s="499"/>
      <c r="G158" s="499"/>
      <c r="H158" s="499"/>
      <c r="I158" s="499"/>
      <c r="J158" s="499"/>
      <c r="K158" s="499"/>
      <c r="L158" s="499"/>
      <c r="M158" s="499"/>
      <c r="N158" s="499"/>
      <c r="O158" s="499"/>
      <c r="P158" s="499"/>
      <c r="GO158" s="277"/>
      <c r="GP158" s="277"/>
      <c r="GQ158" s="277"/>
      <c r="GR158" s="277"/>
      <c r="GS158" s="277"/>
      <c r="GT158" s="277"/>
      <c r="GU158" s="277"/>
      <c r="GV158" s="140" t="s">
        <v>2595</v>
      </c>
      <c r="GW158" s="157"/>
      <c r="GX158" s="157"/>
      <c r="GY158" s="277"/>
      <c r="GZ158" s="157"/>
      <c r="HA158" s="277"/>
      <c r="HB158" s="277"/>
      <c r="HD158" s="277"/>
    </row>
    <row r="159" spans="1:215" s="143" customFormat="1" ht="15" customHeight="1">
      <c r="A159" s="186"/>
      <c r="B159" s="187"/>
      <c r="C159" s="499" t="s">
        <v>2011</v>
      </c>
      <c r="D159" s="499"/>
      <c r="E159" s="499"/>
      <c r="F159" s="499"/>
      <c r="G159" s="499"/>
      <c r="H159" s="499"/>
      <c r="I159" s="499"/>
      <c r="J159" s="499"/>
      <c r="K159" s="499"/>
      <c r="L159" s="499"/>
      <c r="M159" s="499"/>
      <c r="N159" s="499"/>
      <c r="O159" s="499"/>
      <c r="P159" s="499"/>
      <c r="GO159" s="277"/>
      <c r="GP159" s="277"/>
      <c r="GQ159" s="277"/>
      <c r="GR159" s="277"/>
      <c r="GS159" s="277"/>
      <c r="GT159" s="277"/>
      <c r="GU159" s="277"/>
      <c r="GV159" s="140" t="s">
        <v>2011</v>
      </c>
      <c r="GW159" s="157"/>
      <c r="GX159" s="157"/>
      <c r="GY159" s="277"/>
      <c r="GZ159" s="157"/>
      <c r="HA159" s="277"/>
      <c r="HB159" s="277"/>
      <c r="HD159" s="277"/>
    </row>
    <row r="160" spans="1:215" s="143" customFormat="1" ht="15" customHeight="1">
      <c r="A160" s="188"/>
      <c r="B160" s="189" t="s">
        <v>164</v>
      </c>
      <c r="C160" s="501" t="s">
        <v>391</v>
      </c>
      <c r="D160" s="501"/>
      <c r="E160" s="501"/>
      <c r="F160" s="501"/>
      <c r="G160" s="501"/>
      <c r="H160" s="190" t="s">
        <v>392</v>
      </c>
      <c r="I160" s="191"/>
      <c r="J160" s="191"/>
      <c r="K160" s="215">
        <v>1.6242184</v>
      </c>
      <c r="L160" s="193"/>
      <c r="M160" s="191"/>
      <c r="N160" s="193"/>
      <c r="O160" s="191"/>
      <c r="P160" s="216">
        <v>919.54</v>
      </c>
      <c r="GO160" s="277"/>
      <c r="GP160" s="277"/>
      <c r="GQ160" s="277"/>
      <c r="GR160" s="277"/>
      <c r="GS160" s="277"/>
      <c r="GT160" s="277"/>
      <c r="GU160" s="277"/>
      <c r="GW160" s="157" t="s">
        <v>391</v>
      </c>
      <c r="GX160" s="157"/>
      <c r="GY160" s="277"/>
      <c r="GZ160" s="157"/>
      <c r="HA160" s="277"/>
      <c r="HB160" s="277"/>
      <c r="HD160" s="277"/>
    </row>
    <row r="161" spans="1:212" s="143" customFormat="1" ht="15" customHeight="1">
      <c r="A161" s="195"/>
      <c r="B161" s="189" t="s">
        <v>1422</v>
      </c>
      <c r="C161" s="501" t="s">
        <v>1423</v>
      </c>
      <c r="D161" s="501"/>
      <c r="E161" s="501"/>
      <c r="F161" s="501"/>
      <c r="G161" s="501"/>
      <c r="H161" s="190" t="s">
        <v>392</v>
      </c>
      <c r="I161" s="196">
        <v>0.9</v>
      </c>
      <c r="J161" s="215">
        <v>0.22558590000000001</v>
      </c>
      <c r="K161" s="215">
        <v>0.81210919999999998</v>
      </c>
      <c r="L161" s="198"/>
      <c r="M161" s="199"/>
      <c r="N161" s="200">
        <v>579.11</v>
      </c>
      <c r="O161" s="191"/>
      <c r="P161" s="194">
        <v>470.3</v>
      </c>
      <c r="Q161" s="278"/>
      <c r="R161" s="278"/>
      <c r="GO161" s="277"/>
      <c r="GP161" s="277"/>
      <c r="GQ161" s="277"/>
      <c r="GR161" s="277"/>
      <c r="GS161" s="277"/>
      <c r="GT161" s="277"/>
      <c r="GU161" s="277"/>
      <c r="GW161" s="157"/>
      <c r="GX161" s="157" t="s">
        <v>1423</v>
      </c>
      <c r="GY161" s="277"/>
      <c r="GZ161" s="157"/>
      <c r="HA161" s="277"/>
      <c r="HB161" s="277"/>
      <c r="HD161" s="277"/>
    </row>
    <row r="162" spans="1:212" s="143" customFormat="1" ht="15" customHeight="1">
      <c r="A162" s="195"/>
      <c r="B162" s="189" t="s">
        <v>2636</v>
      </c>
      <c r="C162" s="501" t="s">
        <v>2637</v>
      </c>
      <c r="D162" s="501"/>
      <c r="E162" s="501"/>
      <c r="F162" s="501"/>
      <c r="G162" s="501"/>
      <c r="H162" s="190" t="s">
        <v>392</v>
      </c>
      <c r="I162" s="196">
        <v>0.9</v>
      </c>
      <c r="J162" s="215">
        <v>0.22558590000000001</v>
      </c>
      <c r="K162" s="215">
        <v>0.81210919999999998</v>
      </c>
      <c r="L162" s="198"/>
      <c r="M162" s="199"/>
      <c r="N162" s="200">
        <v>553.17999999999995</v>
      </c>
      <c r="O162" s="191"/>
      <c r="P162" s="194">
        <v>449.24</v>
      </c>
      <c r="Q162" s="278"/>
      <c r="R162" s="278"/>
      <c r="GO162" s="277"/>
      <c r="GP162" s="277"/>
      <c r="GQ162" s="277"/>
      <c r="GR162" s="277"/>
      <c r="GS162" s="277"/>
      <c r="GT162" s="277"/>
      <c r="GU162" s="277"/>
      <c r="GW162" s="157"/>
      <c r="GX162" s="157" t="s">
        <v>2637</v>
      </c>
      <c r="GY162" s="277"/>
      <c r="GZ162" s="157"/>
      <c r="HA162" s="277"/>
      <c r="HB162" s="277"/>
      <c r="HD162" s="277"/>
    </row>
    <row r="163" spans="1:212" s="143" customFormat="1" ht="15" customHeight="1">
      <c r="A163" s="210"/>
      <c r="B163" s="187"/>
      <c r="C163" s="500" t="s">
        <v>429</v>
      </c>
      <c r="D163" s="500"/>
      <c r="E163" s="500"/>
      <c r="F163" s="500"/>
      <c r="G163" s="500"/>
      <c r="H163" s="180"/>
      <c r="I163" s="181"/>
      <c r="J163" s="181"/>
      <c r="K163" s="181"/>
      <c r="L163" s="183"/>
      <c r="M163" s="181"/>
      <c r="N163" s="211"/>
      <c r="O163" s="181"/>
      <c r="P163" s="212">
        <v>919.54</v>
      </c>
      <c r="Q163" s="278"/>
      <c r="R163" s="278"/>
      <c r="GO163" s="277"/>
      <c r="GP163" s="277"/>
      <c r="GQ163" s="277"/>
      <c r="GR163" s="277"/>
      <c r="GS163" s="277"/>
      <c r="GT163" s="277"/>
      <c r="GU163" s="277"/>
      <c r="GW163" s="157"/>
      <c r="GX163" s="157"/>
      <c r="GY163" s="277" t="s">
        <v>429</v>
      </c>
      <c r="GZ163" s="157"/>
      <c r="HA163" s="277"/>
      <c r="HB163" s="277"/>
      <c r="HD163" s="277"/>
    </row>
    <row r="164" spans="1:212" s="143" customFormat="1" ht="15" customHeight="1">
      <c r="A164" s="203"/>
      <c r="B164" s="189"/>
      <c r="C164" s="501" t="s">
        <v>433</v>
      </c>
      <c r="D164" s="501"/>
      <c r="E164" s="501"/>
      <c r="F164" s="501"/>
      <c r="G164" s="501"/>
      <c r="H164" s="190"/>
      <c r="I164" s="191"/>
      <c r="J164" s="191"/>
      <c r="K164" s="191"/>
      <c r="L164" s="193"/>
      <c r="M164" s="191"/>
      <c r="N164" s="193"/>
      <c r="O164" s="191"/>
      <c r="P164" s="216">
        <v>919.54</v>
      </c>
      <c r="GO164" s="277"/>
      <c r="GP164" s="277"/>
      <c r="GQ164" s="277"/>
      <c r="GR164" s="277"/>
      <c r="GS164" s="277"/>
      <c r="GT164" s="277"/>
      <c r="GU164" s="277"/>
      <c r="GW164" s="157"/>
      <c r="GX164" s="157"/>
      <c r="GY164" s="277"/>
      <c r="GZ164" s="157" t="s">
        <v>433</v>
      </c>
      <c r="HA164" s="277"/>
      <c r="HB164" s="277"/>
      <c r="HD164" s="277"/>
    </row>
    <row r="165" spans="1:212" s="143" customFormat="1" ht="23.25" customHeight="1">
      <c r="A165" s="203"/>
      <c r="B165" s="189" t="s">
        <v>2600</v>
      </c>
      <c r="C165" s="501" t="s">
        <v>2601</v>
      </c>
      <c r="D165" s="501"/>
      <c r="E165" s="501"/>
      <c r="F165" s="501"/>
      <c r="G165" s="501"/>
      <c r="H165" s="190" t="s">
        <v>432</v>
      </c>
      <c r="I165" s="209">
        <v>74</v>
      </c>
      <c r="J165" s="191"/>
      <c r="K165" s="209">
        <v>74</v>
      </c>
      <c r="L165" s="193"/>
      <c r="M165" s="191"/>
      <c r="N165" s="193"/>
      <c r="O165" s="191"/>
      <c r="P165" s="216">
        <v>680.46</v>
      </c>
      <c r="GO165" s="277"/>
      <c r="GP165" s="277"/>
      <c r="GQ165" s="277"/>
      <c r="GR165" s="277"/>
      <c r="GS165" s="277"/>
      <c r="GT165" s="277"/>
      <c r="GU165" s="277"/>
      <c r="GW165" s="157"/>
      <c r="GX165" s="157"/>
      <c r="GY165" s="277"/>
      <c r="GZ165" s="157" t="s">
        <v>2601</v>
      </c>
      <c r="HA165" s="277"/>
      <c r="HB165" s="277"/>
      <c r="HD165" s="277"/>
    </row>
    <row r="166" spans="1:212" s="143" customFormat="1" ht="23.25" customHeight="1">
      <c r="A166" s="203"/>
      <c r="B166" s="189" t="s">
        <v>2602</v>
      </c>
      <c r="C166" s="501" t="s">
        <v>2603</v>
      </c>
      <c r="D166" s="501"/>
      <c r="E166" s="501"/>
      <c r="F166" s="501"/>
      <c r="G166" s="501"/>
      <c r="H166" s="190" t="s">
        <v>432</v>
      </c>
      <c r="I166" s="209">
        <v>36</v>
      </c>
      <c r="J166" s="191"/>
      <c r="K166" s="209">
        <v>36</v>
      </c>
      <c r="L166" s="193"/>
      <c r="M166" s="191"/>
      <c r="N166" s="193"/>
      <c r="O166" s="191"/>
      <c r="P166" s="216">
        <v>331.03</v>
      </c>
      <c r="GO166" s="277"/>
      <c r="GP166" s="277"/>
      <c r="GQ166" s="277"/>
      <c r="GR166" s="277"/>
      <c r="GS166" s="277"/>
      <c r="GT166" s="277"/>
      <c r="GU166" s="277"/>
      <c r="GW166" s="157"/>
      <c r="GX166" s="157"/>
      <c r="GY166" s="277"/>
      <c r="GZ166" s="157" t="s">
        <v>2603</v>
      </c>
      <c r="HA166" s="277"/>
      <c r="HB166" s="277"/>
      <c r="HD166" s="277"/>
    </row>
    <row r="167" spans="1:212" s="143" customFormat="1" ht="15" customHeight="1">
      <c r="A167" s="213"/>
      <c r="B167" s="214"/>
      <c r="C167" s="500" t="s">
        <v>438</v>
      </c>
      <c r="D167" s="500"/>
      <c r="E167" s="500"/>
      <c r="F167" s="500"/>
      <c r="G167" s="500"/>
      <c r="H167" s="180"/>
      <c r="I167" s="181"/>
      <c r="J167" s="181"/>
      <c r="K167" s="181"/>
      <c r="L167" s="183"/>
      <c r="M167" s="181"/>
      <c r="N167" s="218">
        <v>482.76</v>
      </c>
      <c r="O167" s="181"/>
      <c r="P167" s="212">
        <v>1931.03</v>
      </c>
      <c r="GO167" s="277"/>
      <c r="GP167" s="277"/>
      <c r="GQ167" s="277"/>
      <c r="GR167" s="277"/>
      <c r="GS167" s="277"/>
      <c r="GT167" s="277"/>
      <c r="GU167" s="277"/>
      <c r="GW167" s="157"/>
      <c r="GX167" s="157"/>
      <c r="GY167" s="277"/>
      <c r="GZ167" s="157"/>
      <c r="HA167" s="277" t="s">
        <v>438</v>
      </c>
      <c r="HB167" s="277"/>
      <c r="HD167" s="277"/>
    </row>
    <row r="168" spans="1:212" s="143" customFormat="1" ht="15" customHeight="1">
      <c r="A168" s="497" t="s">
        <v>2673</v>
      </c>
      <c r="B168" s="497"/>
      <c r="C168" s="497"/>
      <c r="D168" s="497"/>
      <c r="E168" s="497"/>
      <c r="F168" s="497"/>
      <c r="G168" s="497"/>
      <c r="H168" s="497"/>
      <c r="I168" s="497"/>
      <c r="J168" s="497"/>
      <c r="K168" s="497"/>
      <c r="L168" s="497"/>
      <c r="M168" s="497"/>
      <c r="N168" s="497"/>
      <c r="O168" s="497"/>
      <c r="P168" s="497"/>
      <c r="GO168" s="277"/>
      <c r="GP168" s="277" t="s">
        <v>2673</v>
      </c>
      <c r="GQ168" s="277"/>
      <c r="GR168" s="277"/>
      <c r="GS168" s="277"/>
      <c r="GT168" s="277"/>
      <c r="GU168" s="277"/>
      <c r="GW168" s="157"/>
      <c r="GX168" s="157"/>
      <c r="GY168" s="277"/>
      <c r="GZ168" s="157"/>
      <c r="HA168" s="277"/>
      <c r="HB168" s="277"/>
      <c r="HD168" s="277"/>
    </row>
    <row r="169" spans="1:212" s="143" customFormat="1" ht="57" customHeight="1">
      <c r="A169" s="178" t="s">
        <v>463</v>
      </c>
      <c r="B169" s="179" t="s">
        <v>2674</v>
      </c>
      <c r="C169" s="498" t="s">
        <v>2675</v>
      </c>
      <c r="D169" s="498"/>
      <c r="E169" s="498"/>
      <c r="F169" s="498"/>
      <c r="G169" s="498"/>
      <c r="H169" s="180" t="s">
        <v>142</v>
      </c>
      <c r="I169" s="181">
        <v>160</v>
      </c>
      <c r="J169" s="182">
        <v>1</v>
      </c>
      <c r="K169" s="182">
        <v>160</v>
      </c>
      <c r="L169" s="183"/>
      <c r="M169" s="181"/>
      <c r="N169" s="184"/>
      <c r="O169" s="181"/>
      <c r="P169" s="185"/>
      <c r="GO169" s="277"/>
      <c r="GP169" s="277"/>
      <c r="GQ169" s="277" t="s">
        <v>2675</v>
      </c>
      <c r="GR169" s="277"/>
      <c r="GS169" s="277"/>
      <c r="GT169" s="277"/>
      <c r="GU169" s="277"/>
      <c r="GW169" s="157"/>
      <c r="GX169" s="157"/>
      <c r="GY169" s="277"/>
      <c r="GZ169" s="157"/>
      <c r="HA169" s="277"/>
      <c r="HB169" s="277"/>
      <c r="HD169" s="277"/>
    </row>
    <row r="170" spans="1:212" s="143" customFormat="1" ht="34.5" customHeight="1">
      <c r="A170" s="186"/>
      <c r="B170" s="187" t="s">
        <v>2590</v>
      </c>
      <c r="C170" s="499" t="s">
        <v>2591</v>
      </c>
      <c r="D170" s="499"/>
      <c r="E170" s="499"/>
      <c r="F170" s="499"/>
      <c r="G170" s="499"/>
      <c r="H170" s="499"/>
      <c r="I170" s="499"/>
      <c r="J170" s="499"/>
      <c r="K170" s="499"/>
      <c r="L170" s="499"/>
      <c r="M170" s="499"/>
      <c r="N170" s="499"/>
      <c r="O170" s="499"/>
      <c r="P170" s="499"/>
      <c r="GO170" s="277"/>
      <c r="GP170" s="277"/>
      <c r="GQ170" s="277"/>
      <c r="GR170" s="277"/>
      <c r="GS170" s="277"/>
      <c r="GT170" s="277"/>
      <c r="GU170" s="277"/>
      <c r="GV170" s="140" t="s">
        <v>2591</v>
      </c>
      <c r="GW170" s="157"/>
      <c r="GX170" s="157"/>
      <c r="GY170" s="277"/>
      <c r="GZ170" s="157"/>
      <c r="HA170" s="277"/>
      <c r="HB170" s="277"/>
      <c r="HD170" s="277"/>
    </row>
    <row r="171" spans="1:212" s="143" customFormat="1" ht="23.25" customHeight="1">
      <c r="A171" s="186"/>
      <c r="B171" s="187" t="s">
        <v>2592</v>
      </c>
      <c r="C171" s="499" t="s">
        <v>2593</v>
      </c>
      <c r="D171" s="499"/>
      <c r="E171" s="499"/>
      <c r="F171" s="499"/>
      <c r="G171" s="499"/>
      <c r="H171" s="499"/>
      <c r="I171" s="499"/>
      <c r="J171" s="499"/>
      <c r="K171" s="499"/>
      <c r="L171" s="499"/>
      <c r="M171" s="499"/>
      <c r="N171" s="499"/>
      <c r="O171" s="499"/>
      <c r="P171" s="499"/>
      <c r="GO171" s="277"/>
      <c r="GP171" s="277"/>
      <c r="GQ171" s="277"/>
      <c r="GR171" s="277"/>
      <c r="GS171" s="277"/>
      <c r="GT171" s="277"/>
      <c r="GU171" s="277"/>
      <c r="GV171" s="140" t="s">
        <v>2593</v>
      </c>
      <c r="GW171" s="157"/>
      <c r="GX171" s="157"/>
      <c r="GY171" s="277"/>
      <c r="GZ171" s="157"/>
      <c r="HA171" s="277"/>
      <c r="HB171" s="277"/>
      <c r="HD171" s="277"/>
    </row>
    <row r="172" spans="1:212" s="143" customFormat="1" ht="22.5" customHeight="1">
      <c r="A172" s="186"/>
      <c r="B172" s="187" t="s">
        <v>2594</v>
      </c>
      <c r="C172" s="499" t="s">
        <v>2595</v>
      </c>
      <c r="D172" s="499"/>
      <c r="E172" s="499"/>
      <c r="F172" s="499"/>
      <c r="G172" s="499"/>
      <c r="H172" s="499"/>
      <c r="I172" s="499"/>
      <c r="J172" s="499"/>
      <c r="K172" s="499"/>
      <c r="L172" s="499"/>
      <c r="M172" s="499"/>
      <c r="N172" s="499"/>
      <c r="O172" s="499"/>
      <c r="P172" s="499"/>
      <c r="GO172" s="277"/>
      <c r="GP172" s="277"/>
      <c r="GQ172" s="277"/>
      <c r="GR172" s="277"/>
      <c r="GS172" s="277"/>
      <c r="GT172" s="277"/>
      <c r="GU172" s="277"/>
      <c r="GV172" s="140" t="s">
        <v>2595</v>
      </c>
      <c r="GW172" s="157"/>
      <c r="GX172" s="157"/>
      <c r="GY172" s="277"/>
      <c r="GZ172" s="157"/>
      <c r="HA172" s="277"/>
      <c r="HB172" s="277"/>
      <c r="HD172" s="277"/>
    </row>
    <row r="173" spans="1:212" s="143" customFormat="1" ht="15" customHeight="1">
      <c r="A173" s="186"/>
      <c r="B173" s="187"/>
      <c r="C173" s="499" t="s">
        <v>2011</v>
      </c>
      <c r="D173" s="499"/>
      <c r="E173" s="499"/>
      <c r="F173" s="499"/>
      <c r="G173" s="499"/>
      <c r="H173" s="499"/>
      <c r="I173" s="499"/>
      <c r="J173" s="499"/>
      <c r="K173" s="499"/>
      <c r="L173" s="499"/>
      <c r="M173" s="499"/>
      <c r="N173" s="499"/>
      <c r="O173" s="499"/>
      <c r="P173" s="499"/>
      <c r="GO173" s="277"/>
      <c r="GP173" s="277"/>
      <c r="GQ173" s="277"/>
      <c r="GR173" s="277"/>
      <c r="GS173" s="277"/>
      <c r="GT173" s="277"/>
      <c r="GU173" s="277"/>
      <c r="GV173" s="140" t="s">
        <v>2011</v>
      </c>
      <c r="GW173" s="157"/>
      <c r="GX173" s="157"/>
      <c r="GY173" s="277"/>
      <c r="GZ173" s="157"/>
      <c r="HA173" s="277"/>
      <c r="HB173" s="277"/>
      <c r="HD173" s="277"/>
    </row>
    <row r="174" spans="1:212" s="143" customFormat="1" ht="15" customHeight="1">
      <c r="A174" s="188"/>
      <c r="B174" s="189" t="s">
        <v>164</v>
      </c>
      <c r="C174" s="501" t="s">
        <v>391</v>
      </c>
      <c r="D174" s="501"/>
      <c r="E174" s="501"/>
      <c r="F174" s="501"/>
      <c r="G174" s="501"/>
      <c r="H174" s="190" t="s">
        <v>392</v>
      </c>
      <c r="I174" s="191"/>
      <c r="J174" s="191"/>
      <c r="K174" s="215">
        <v>14.4374988</v>
      </c>
      <c r="L174" s="193"/>
      <c r="M174" s="191"/>
      <c r="N174" s="193"/>
      <c r="O174" s="191"/>
      <c r="P174" s="194">
        <v>11106.27</v>
      </c>
      <c r="GO174" s="277"/>
      <c r="GP174" s="277"/>
      <c r="GQ174" s="277"/>
      <c r="GR174" s="277"/>
      <c r="GS174" s="277"/>
      <c r="GT174" s="277"/>
      <c r="GU174" s="277"/>
      <c r="GW174" s="157" t="s">
        <v>391</v>
      </c>
      <c r="GX174" s="157"/>
      <c r="GY174" s="277"/>
      <c r="GZ174" s="157"/>
      <c r="HA174" s="277"/>
      <c r="HB174" s="277"/>
      <c r="HD174" s="277"/>
    </row>
    <row r="175" spans="1:212" s="143" customFormat="1" ht="15" customHeight="1">
      <c r="A175" s="195"/>
      <c r="B175" s="189" t="s">
        <v>1535</v>
      </c>
      <c r="C175" s="501" t="s">
        <v>1536</v>
      </c>
      <c r="D175" s="501"/>
      <c r="E175" s="501"/>
      <c r="F175" s="501"/>
      <c r="G175" s="501"/>
      <c r="H175" s="190" t="s">
        <v>392</v>
      </c>
      <c r="I175" s="201">
        <v>0.16</v>
      </c>
      <c r="J175" s="215">
        <v>0.28198240000000002</v>
      </c>
      <c r="K175" s="215">
        <v>7.2187494000000001</v>
      </c>
      <c r="L175" s="198"/>
      <c r="M175" s="199"/>
      <c r="N175" s="200">
        <v>777.91</v>
      </c>
      <c r="O175" s="191"/>
      <c r="P175" s="194">
        <v>5615.54</v>
      </c>
      <c r="Q175" s="278"/>
      <c r="R175" s="278"/>
      <c r="GO175" s="277"/>
      <c r="GP175" s="277"/>
      <c r="GQ175" s="277"/>
      <c r="GR175" s="277"/>
      <c r="GS175" s="277"/>
      <c r="GT175" s="277"/>
      <c r="GU175" s="277"/>
      <c r="GW175" s="157"/>
      <c r="GX175" s="157" t="s">
        <v>1536</v>
      </c>
      <c r="GY175" s="277"/>
      <c r="GZ175" s="157"/>
      <c r="HA175" s="277"/>
      <c r="HB175" s="277"/>
      <c r="HD175" s="277"/>
    </row>
    <row r="176" spans="1:212" s="143" customFormat="1" ht="15" customHeight="1">
      <c r="A176" s="195"/>
      <c r="B176" s="189" t="s">
        <v>2665</v>
      </c>
      <c r="C176" s="501" t="s">
        <v>2666</v>
      </c>
      <c r="D176" s="501"/>
      <c r="E176" s="501"/>
      <c r="F176" s="501"/>
      <c r="G176" s="501"/>
      <c r="H176" s="190" t="s">
        <v>392</v>
      </c>
      <c r="I176" s="201">
        <v>0.16</v>
      </c>
      <c r="J176" s="215">
        <v>0.28198240000000002</v>
      </c>
      <c r="K176" s="215">
        <v>7.2187494000000001</v>
      </c>
      <c r="L176" s="198"/>
      <c r="M176" s="199"/>
      <c r="N176" s="200">
        <v>760.62</v>
      </c>
      <c r="O176" s="191"/>
      <c r="P176" s="194">
        <v>5490.73</v>
      </c>
      <c r="Q176" s="278"/>
      <c r="R176" s="278"/>
      <c r="GO176" s="277"/>
      <c r="GP176" s="277"/>
      <c r="GQ176" s="277"/>
      <c r="GR176" s="277"/>
      <c r="GS176" s="277"/>
      <c r="GT176" s="277"/>
      <c r="GU176" s="277"/>
      <c r="GW176" s="157"/>
      <c r="GX176" s="157" t="s">
        <v>2666</v>
      </c>
      <c r="GY176" s="277"/>
      <c r="GZ176" s="157"/>
      <c r="HA176" s="277"/>
      <c r="HB176" s="277"/>
      <c r="HD176" s="277"/>
    </row>
    <row r="177" spans="1:212" s="143" customFormat="1" ht="15" customHeight="1">
      <c r="A177" s="210"/>
      <c r="B177" s="187"/>
      <c r="C177" s="500" t="s">
        <v>429</v>
      </c>
      <c r="D177" s="500"/>
      <c r="E177" s="500"/>
      <c r="F177" s="500"/>
      <c r="G177" s="500"/>
      <c r="H177" s="180"/>
      <c r="I177" s="181"/>
      <c r="J177" s="181"/>
      <c r="K177" s="181"/>
      <c r="L177" s="183"/>
      <c r="M177" s="181"/>
      <c r="N177" s="211"/>
      <c r="O177" s="181"/>
      <c r="P177" s="212">
        <v>11106.27</v>
      </c>
      <c r="Q177" s="278"/>
      <c r="R177" s="278"/>
      <c r="GO177" s="277"/>
      <c r="GP177" s="277"/>
      <c r="GQ177" s="277"/>
      <c r="GR177" s="277"/>
      <c r="GS177" s="277"/>
      <c r="GT177" s="277"/>
      <c r="GU177" s="277"/>
      <c r="GW177" s="157"/>
      <c r="GX177" s="157"/>
      <c r="GY177" s="277" t="s">
        <v>429</v>
      </c>
      <c r="GZ177" s="157"/>
      <c r="HA177" s="277"/>
      <c r="HB177" s="277"/>
      <c r="HD177" s="277"/>
    </row>
    <row r="178" spans="1:212" s="143" customFormat="1" ht="15" customHeight="1">
      <c r="A178" s="203"/>
      <c r="B178" s="189"/>
      <c r="C178" s="501" t="s">
        <v>433</v>
      </c>
      <c r="D178" s="501"/>
      <c r="E178" s="501"/>
      <c r="F178" s="501"/>
      <c r="G178" s="501"/>
      <c r="H178" s="190"/>
      <c r="I178" s="191"/>
      <c r="J178" s="191"/>
      <c r="K178" s="191"/>
      <c r="L178" s="193"/>
      <c r="M178" s="191"/>
      <c r="N178" s="193"/>
      <c r="O178" s="191"/>
      <c r="P178" s="194">
        <v>11106.27</v>
      </c>
      <c r="GO178" s="277"/>
      <c r="GP178" s="277"/>
      <c r="GQ178" s="277"/>
      <c r="GR178" s="277"/>
      <c r="GS178" s="277"/>
      <c r="GT178" s="277"/>
      <c r="GU178" s="277"/>
      <c r="GW178" s="157"/>
      <c r="GX178" s="157"/>
      <c r="GY178" s="277"/>
      <c r="GZ178" s="157" t="s">
        <v>433</v>
      </c>
      <c r="HA178" s="277"/>
      <c r="HB178" s="277"/>
      <c r="HD178" s="277"/>
    </row>
    <row r="179" spans="1:212" s="143" customFormat="1" ht="23.25" customHeight="1">
      <c r="A179" s="203"/>
      <c r="B179" s="189" t="s">
        <v>2600</v>
      </c>
      <c r="C179" s="501" t="s">
        <v>2601</v>
      </c>
      <c r="D179" s="501"/>
      <c r="E179" s="501"/>
      <c r="F179" s="501"/>
      <c r="G179" s="501"/>
      <c r="H179" s="190" t="s">
        <v>432</v>
      </c>
      <c r="I179" s="209">
        <v>74</v>
      </c>
      <c r="J179" s="191"/>
      <c r="K179" s="209">
        <v>74</v>
      </c>
      <c r="L179" s="193"/>
      <c r="M179" s="191"/>
      <c r="N179" s="193"/>
      <c r="O179" s="191"/>
      <c r="P179" s="194">
        <v>8218.64</v>
      </c>
      <c r="GO179" s="277"/>
      <c r="GP179" s="277"/>
      <c r="GQ179" s="277"/>
      <c r="GR179" s="277"/>
      <c r="GS179" s="277"/>
      <c r="GT179" s="277"/>
      <c r="GU179" s="277"/>
      <c r="GW179" s="157"/>
      <c r="GX179" s="157"/>
      <c r="GY179" s="277"/>
      <c r="GZ179" s="157" t="s">
        <v>2601</v>
      </c>
      <c r="HA179" s="277"/>
      <c r="HB179" s="277"/>
      <c r="HD179" s="277"/>
    </row>
    <row r="180" spans="1:212" s="143" customFormat="1" ht="23.25" customHeight="1">
      <c r="A180" s="203"/>
      <c r="B180" s="189" t="s">
        <v>2602</v>
      </c>
      <c r="C180" s="501" t="s">
        <v>2603</v>
      </c>
      <c r="D180" s="501"/>
      <c r="E180" s="501"/>
      <c r="F180" s="501"/>
      <c r="G180" s="501"/>
      <c r="H180" s="190" t="s">
        <v>432</v>
      </c>
      <c r="I180" s="209">
        <v>36</v>
      </c>
      <c r="J180" s="191"/>
      <c r="K180" s="209">
        <v>36</v>
      </c>
      <c r="L180" s="193"/>
      <c r="M180" s="191"/>
      <c r="N180" s="193"/>
      <c r="O180" s="191"/>
      <c r="P180" s="194">
        <v>3998.26</v>
      </c>
      <c r="GO180" s="277"/>
      <c r="GP180" s="277"/>
      <c r="GQ180" s="277"/>
      <c r="GR180" s="277"/>
      <c r="GS180" s="277"/>
      <c r="GT180" s="277"/>
      <c r="GU180" s="277"/>
      <c r="GW180" s="157"/>
      <c r="GX180" s="157"/>
      <c r="GY180" s="277"/>
      <c r="GZ180" s="157" t="s">
        <v>2603</v>
      </c>
      <c r="HA180" s="277"/>
      <c r="HB180" s="277"/>
      <c r="HD180" s="277"/>
    </row>
    <row r="181" spans="1:212" s="143" customFormat="1" ht="15" customHeight="1">
      <c r="A181" s="213"/>
      <c r="B181" s="214"/>
      <c r="C181" s="500" t="s">
        <v>438</v>
      </c>
      <c r="D181" s="500"/>
      <c r="E181" s="500"/>
      <c r="F181" s="500"/>
      <c r="G181" s="500"/>
      <c r="H181" s="180"/>
      <c r="I181" s="181"/>
      <c r="J181" s="181"/>
      <c r="K181" s="181"/>
      <c r="L181" s="183"/>
      <c r="M181" s="181"/>
      <c r="N181" s="218">
        <v>145.77000000000001</v>
      </c>
      <c r="O181" s="181"/>
      <c r="P181" s="212">
        <v>23323.17</v>
      </c>
      <c r="GO181" s="277"/>
      <c r="GP181" s="277"/>
      <c r="GQ181" s="277"/>
      <c r="GR181" s="277"/>
      <c r="GS181" s="277"/>
      <c r="GT181" s="277"/>
      <c r="GU181" s="277"/>
      <c r="GW181" s="157"/>
      <c r="GX181" s="157"/>
      <c r="GY181" s="277"/>
      <c r="GZ181" s="157"/>
      <c r="HA181" s="277" t="s">
        <v>438</v>
      </c>
      <c r="HB181" s="277"/>
      <c r="HD181" s="277"/>
    </row>
    <row r="182" spans="1:212" s="143" customFormat="1" ht="1.5" customHeight="1">
      <c r="A182" s="223"/>
      <c r="B182" s="224"/>
      <c r="C182" s="224"/>
      <c r="D182" s="224"/>
      <c r="E182" s="224"/>
      <c r="F182" s="225"/>
      <c r="G182" s="225"/>
      <c r="H182" s="225"/>
      <c r="I182" s="225"/>
      <c r="J182" s="226"/>
      <c r="K182" s="225"/>
      <c r="L182" s="226"/>
      <c r="M182" s="227"/>
      <c r="N182" s="226"/>
      <c r="O182" s="228"/>
      <c r="P182" s="229"/>
      <c r="Q182" s="279"/>
      <c r="R182" s="280"/>
      <c r="GO182" s="277"/>
      <c r="GP182" s="277"/>
      <c r="GQ182" s="277"/>
      <c r="GR182" s="277"/>
      <c r="GS182" s="277"/>
      <c r="GT182" s="277"/>
      <c r="GU182" s="277"/>
      <c r="GW182" s="157"/>
      <c r="GX182" s="157"/>
      <c r="GY182" s="277"/>
      <c r="GZ182" s="157"/>
      <c r="HA182" s="277"/>
      <c r="HB182" s="277"/>
      <c r="HD182" s="277"/>
    </row>
    <row r="183" spans="1:212" s="143" customFormat="1" ht="15" customHeight="1">
      <c r="A183" s="210"/>
      <c r="B183" s="230"/>
      <c r="C183" s="496" t="s">
        <v>2680</v>
      </c>
      <c r="D183" s="496"/>
      <c r="E183" s="496"/>
      <c r="F183" s="496"/>
      <c r="G183" s="496"/>
      <c r="H183" s="496"/>
      <c r="I183" s="496"/>
      <c r="J183" s="496"/>
      <c r="K183" s="496"/>
      <c r="L183" s="496"/>
      <c r="M183" s="496"/>
      <c r="N183" s="496"/>
      <c r="O183" s="496"/>
      <c r="P183" s="232"/>
      <c r="Q183" s="279"/>
      <c r="R183" s="280"/>
      <c r="GO183" s="277"/>
      <c r="GP183" s="277"/>
      <c r="GQ183" s="277"/>
      <c r="GR183" s="277"/>
      <c r="GS183" s="277"/>
      <c r="GT183" s="277"/>
      <c r="GU183" s="277"/>
      <c r="GW183" s="157"/>
      <c r="GX183" s="157"/>
      <c r="GY183" s="277"/>
      <c r="GZ183" s="157"/>
      <c r="HA183" s="277"/>
      <c r="HB183" s="277" t="s">
        <v>2680</v>
      </c>
      <c r="HD183" s="277"/>
    </row>
    <row r="184" spans="1:212" s="143" customFormat="1" ht="15" customHeight="1">
      <c r="A184" s="210"/>
      <c r="B184" s="187"/>
      <c r="C184" s="495" t="s">
        <v>675</v>
      </c>
      <c r="D184" s="495"/>
      <c r="E184" s="495"/>
      <c r="F184" s="495"/>
      <c r="G184" s="495"/>
      <c r="H184" s="495"/>
      <c r="I184" s="495"/>
      <c r="J184" s="495"/>
      <c r="K184" s="495"/>
      <c r="L184" s="495"/>
      <c r="M184" s="495"/>
      <c r="N184" s="495"/>
      <c r="O184" s="495"/>
      <c r="P184" s="234">
        <v>12025.81</v>
      </c>
      <c r="Q184" s="279"/>
      <c r="R184" s="280"/>
      <c r="GO184" s="277"/>
      <c r="GP184" s="277"/>
      <c r="GQ184" s="277"/>
      <c r="GR184" s="277"/>
      <c r="GS184" s="277"/>
      <c r="GT184" s="277"/>
      <c r="GU184" s="277"/>
      <c r="GW184" s="157"/>
      <c r="GX184" s="157"/>
      <c r="GY184" s="277"/>
      <c r="GZ184" s="157"/>
      <c r="HA184" s="277"/>
      <c r="HB184" s="277"/>
      <c r="HC184" s="140" t="s">
        <v>675</v>
      </c>
      <c r="HD184" s="277"/>
    </row>
    <row r="185" spans="1:212" s="143" customFormat="1" ht="15" customHeight="1">
      <c r="A185" s="210"/>
      <c r="B185" s="187"/>
      <c r="C185" s="495" t="s">
        <v>676</v>
      </c>
      <c r="D185" s="495"/>
      <c r="E185" s="495"/>
      <c r="F185" s="495"/>
      <c r="G185" s="495"/>
      <c r="H185" s="495"/>
      <c r="I185" s="495"/>
      <c r="J185" s="495"/>
      <c r="K185" s="495"/>
      <c r="L185" s="495"/>
      <c r="M185" s="495"/>
      <c r="N185" s="495"/>
      <c r="O185" s="495"/>
      <c r="P185" s="235"/>
      <c r="Q185" s="279"/>
      <c r="R185" s="280"/>
      <c r="GO185" s="277"/>
      <c r="GP185" s="277"/>
      <c r="GQ185" s="277"/>
      <c r="GR185" s="277"/>
      <c r="GS185" s="277"/>
      <c r="GT185" s="277"/>
      <c r="GU185" s="277"/>
      <c r="GW185" s="157"/>
      <c r="GX185" s="157"/>
      <c r="GY185" s="277"/>
      <c r="GZ185" s="157"/>
      <c r="HA185" s="277"/>
      <c r="HB185" s="277"/>
      <c r="HC185" s="140" t="s">
        <v>676</v>
      </c>
      <c r="HD185" s="277"/>
    </row>
    <row r="186" spans="1:212" s="143" customFormat="1" ht="15" customHeight="1">
      <c r="A186" s="210"/>
      <c r="B186" s="187"/>
      <c r="C186" s="495" t="s">
        <v>677</v>
      </c>
      <c r="D186" s="495"/>
      <c r="E186" s="495"/>
      <c r="F186" s="495"/>
      <c r="G186" s="495"/>
      <c r="H186" s="495"/>
      <c r="I186" s="495"/>
      <c r="J186" s="495"/>
      <c r="K186" s="495"/>
      <c r="L186" s="495"/>
      <c r="M186" s="495"/>
      <c r="N186" s="495"/>
      <c r="O186" s="495"/>
      <c r="P186" s="234">
        <v>12025.81</v>
      </c>
      <c r="Q186" s="279"/>
      <c r="R186" s="280"/>
      <c r="GO186" s="277"/>
      <c r="GP186" s="277"/>
      <c r="GQ186" s="277"/>
      <c r="GR186" s="277"/>
      <c r="GS186" s="277"/>
      <c r="GT186" s="277"/>
      <c r="GU186" s="277"/>
      <c r="GW186" s="157"/>
      <c r="GX186" s="157"/>
      <c r="GY186" s="277"/>
      <c r="GZ186" s="157"/>
      <c r="HA186" s="277"/>
      <c r="HB186" s="277"/>
      <c r="HC186" s="140" t="s">
        <v>677</v>
      </c>
      <c r="HD186" s="277"/>
    </row>
    <row r="187" spans="1:212" s="143" customFormat="1" ht="15" customHeight="1">
      <c r="A187" s="210"/>
      <c r="B187" s="187"/>
      <c r="C187" s="495" t="s">
        <v>2608</v>
      </c>
      <c r="D187" s="495"/>
      <c r="E187" s="495"/>
      <c r="F187" s="495"/>
      <c r="G187" s="495"/>
      <c r="H187" s="495"/>
      <c r="I187" s="495"/>
      <c r="J187" s="495"/>
      <c r="K187" s="495"/>
      <c r="L187" s="495"/>
      <c r="M187" s="495"/>
      <c r="N187" s="495"/>
      <c r="O187" s="495"/>
      <c r="P187" s="234">
        <v>25254.2</v>
      </c>
      <c r="Q187" s="279"/>
      <c r="R187" s="280"/>
      <c r="GO187" s="277"/>
      <c r="GP187" s="277"/>
      <c r="GQ187" s="277"/>
      <c r="GR187" s="277"/>
      <c r="GS187" s="277"/>
      <c r="GT187" s="277"/>
      <c r="GU187" s="277"/>
      <c r="GW187" s="157"/>
      <c r="GX187" s="157"/>
      <c r="GY187" s="277"/>
      <c r="GZ187" s="157"/>
      <c r="HA187" s="277"/>
      <c r="HB187" s="277"/>
      <c r="HC187" s="140" t="s">
        <v>2608</v>
      </c>
      <c r="HD187" s="277"/>
    </row>
    <row r="188" spans="1:212" s="143" customFormat="1" ht="15" customHeight="1">
      <c r="A188" s="210"/>
      <c r="B188" s="187"/>
      <c r="C188" s="495" t="s">
        <v>2609</v>
      </c>
      <c r="D188" s="495"/>
      <c r="E188" s="495"/>
      <c r="F188" s="495"/>
      <c r="G188" s="495"/>
      <c r="H188" s="495"/>
      <c r="I188" s="495"/>
      <c r="J188" s="495"/>
      <c r="K188" s="495"/>
      <c r="L188" s="495"/>
      <c r="M188" s="495"/>
      <c r="N188" s="495"/>
      <c r="O188" s="495"/>
      <c r="P188" s="234">
        <v>25254.2</v>
      </c>
      <c r="Q188" s="279"/>
      <c r="R188" s="280"/>
      <c r="GO188" s="277"/>
      <c r="GP188" s="277"/>
      <c r="GQ188" s="277"/>
      <c r="GR188" s="277"/>
      <c r="GS188" s="277"/>
      <c r="GT188" s="277"/>
      <c r="GU188" s="277"/>
      <c r="GW188" s="157"/>
      <c r="GX188" s="157"/>
      <c r="GY188" s="277"/>
      <c r="GZ188" s="157"/>
      <c r="HA188" s="277"/>
      <c r="HB188" s="277"/>
      <c r="HC188" s="140" t="s">
        <v>2609</v>
      </c>
      <c r="HD188" s="277"/>
    </row>
    <row r="189" spans="1:212" s="143" customFormat="1" ht="15" customHeight="1">
      <c r="A189" s="210"/>
      <c r="B189" s="187"/>
      <c r="C189" s="495" t="s">
        <v>2610</v>
      </c>
      <c r="D189" s="495"/>
      <c r="E189" s="495"/>
      <c r="F189" s="495"/>
      <c r="G189" s="495"/>
      <c r="H189" s="495"/>
      <c r="I189" s="495"/>
      <c r="J189" s="495"/>
      <c r="K189" s="495"/>
      <c r="L189" s="495"/>
      <c r="M189" s="495"/>
      <c r="N189" s="495"/>
      <c r="O189" s="495"/>
      <c r="P189" s="235"/>
      <c r="Q189" s="279"/>
      <c r="R189" s="280"/>
      <c r="GO189" s="277"/>
      <c r="GP189" s="277"/>
      <c r="GQ189" s="277"/>
      <c r="GR189" s="277"/>
      <c r="GS189" s="277"/>
      <c r="GT189" s="277"/>
      <c r="GU189" s="277"/>
      <c r="GW189" s="157"/>
      <c r="GX189" s="157"/>
      <c r="GY189" s="277"/>
      <c r="GZ189" s="157"/>
      <c r="HA189" s="277"/>
      <c r="HB189" s="277"/>
      <c r="HC189" s="140" t="s">
        <v>2610</v>
      </c>
      <c r="HD189" s="277"/>
    </row>
    <row r="190" spans="1:212" s="143" customFormat="1" ht="15" customHeight="1">
      <c r="A190" s="210"/>
      <c r="B190" s="187"/>
      <c r="C190" s="495" t="s">
        <v>2611</v>
      </c>
      <c r="D190" s="495"/>
      <c r="E190" s="495"/>
      <c r="F190" s="495"/>
      <c r="G190" s="495"/>
      <c r="H190" s="495"/>
      <c r="I190" s="495"/>
      <c r="J190" s="495"/>
      <c r="K190" s="495"/>
      <c r="L190" s="495"/>
      <c r="M190" s="495"/>
      <c r="N190" s="495"/>
      <c r="O190" s="495"/>
      <c r="P190" s="234">
        <v>12025.81</v>
      </c>
      <c r="Q190" s="279"/>
      <c r="R190" s="280"/>
      <c r="GO190" s="277"/>
      <c r="GP190" s="277"/>
      <c r="GQ190" s="277"/>
      <c r="GR190" s="277"/>
      <c r="GS190" s="277"/>
      <c r="GT190" s="277"/>
      <c r="GU190" s="277"/>
      <c r="GW190" s="157"/>
      <c r="GX190" s="157"/>
      <c r="GY190" s="277"/>
      <c r="GZ190" s="157"/>
      <c r="HA190" s="277"/>
      <c r="HB190" s="277"/>
      <c r="HC190" s="140" t="s">
        <v>2611</v>
      </c>
      <c r="HD190" s="277"/>
    </row>
    <row r="191" spans="1:212" s="143" customFormat="1" ht="15" customHeight="1">
      <c r="A191" s="210"/>
      <c r="B191" s="187"/>
      <c r="C191" s="495" t="s">
        <v>2612</v>
      </c>
      <c r="D191" s="495"/>
      <c r="E191" s="495"/>
      <c r="F191" s="495"/>
      <c r="G191" s="495"/>
      <c r="H191" s="495"/>
      <c r="I191" s="495"/>
      <c r="J191" s="495"/>
      <c r="K191" s="495"/>
      <c r="L191" s="495"/>
      <c r="M191" s="495"/>
      <c r="N191" s="495"/>
      <c r="O191" s="495"/>
      <c r="P191" s="234">
        <v>8899.1</v>
      </c>
      <c r="Q191" s="279"/>
      <c r="R191" s="280"/>
      <c r="GO191" s="277"/>
      <c r="GP191" s="277"/>
      <c r="GQ191" s="277"/>
      <c r="GR191" s="277"/>
      <c r="GS191" s="277"/>
      <c r="GT191" s="277"/>
      <c r="GU191" s="277"/>
      <c r="GW191" s="157"/>
      <c r="GX191" s="157"/>
      <c r="GY191" s="277"/>
      <c r="GZ191" s="157"/>
      <c r="HA191" s="277"/>
      <c r="HB191" s="277"/>
      <c r="HC191" s="140" t="s">
        <v>2612</v>
      </c>
      <c r="HD191" s="277"/>
    </row>
    <row r="192" spans="1:212" s="143" customFormat="1" ht="15" customHeight="1">
      <c r="A192" s="210"/>
      <c r="B192" s="187"/>
      <c r="C192" s="495" t="s">
        <v>2613</v>
      </c>
      <c r="D192" s="495"/>
      <c r="E192" s="495"/>
      <c r="F192" s="495"/>
      <c r="G192" s="495"/>
      <c r="H192" s="495"/>
      <c r="I192" s="495"/>
      <c r="J192" s="495"/>
      <c r="K192" s="495"/>
      <c r="L192" s="495"/>
      <c r="M192" s="495"/>
      <c r="N192" s="495"/>
      <c r="O192" s="495"/>
      <c r="P192" s="234">
        <v>4329.29</v>
      </c>
      <c r="Q192" s="279"/>
      <c r="R192" s="280"/>
      <c r="GO192" s="277"/>
      <c r="GP192" s="277"/>
      <c r="GQ192" s="277"/>
      <c r="GR192" s="277"/>
      <c r="GS192" s="277"/>
      <c r="GT192" s="277"/>
      <c r="GU192" s="277"/>
      <c r="GW192" s="157"/>
      <c r="GX192" s="157"/>
      <c r="GY192" s="277"/>
      <c r="GZ192" s="157"/>
      <c r="HA192" s="277"/>
      <c r="HB192" s="277"/>
      <c r="HC192" s="140" t="s">
        <v>2613</v>
      </c>
      <c r="HD192" s="277"/>
    </row>
    <row r="193" spans="1:215" s="143" customFormat="1" ht="15" customHeight="1">
      <c r="A193" s="210"/>
      <c r="B193" s="187"/>
      <c r="C193" s="495" t="s">
        <v>688</v>
      </c>
      <c r="D193" s="495"/>
      <c r="E193" s="495"/>
      <c r="F193" s="495"/>
      <c r="G193" s="495"/>
      <c r="H193" s="495"/>
      <c r="I193" s="495"/>
      <c r="J193" s="495"/>
      <c r="K193" s="495"/>
      <c r="L193" s="495"/>
      <c r="M193" s="495"/>
      <c r="N193" s="495"/>
      <c r="O193" s="495"/>
      <c r="P193" s="234">
        <v>12025.81</v>
      </c>
      <c r="Q193" s="279"/>
      <c r="R193" s="280"/>
      <c r="GO193" s="277"/>
      <c r="GP193" s="277"/>
      <c r="GQ193" s="277"/>
      <c r="GR193" s="277"/>
      <c r="GS193" s="277"/>
      <c r="GT193" s="277"/>
      <c r="GU193" s="277"/>
      <c r="GW193" s="157"/>
      <c r="GX193" s="157"/>
      <c r="GY193" s="277"/>
      <c r="GZ193" s="157"/>
      <c r="HA193" s="277"/>
      <c r="HB193" s="277"/>
      <c r="HC193" s="140" t="s">
        <v>688</v>
      </c>
      <c r="HD193" s="277"/>
    </row>
    <row r="194" spans="1:215" s="143" customFormat="1" ht="15" customHeight="1">
      <c r="A194" s="210"/>
      <c r="B194" s="187"/>
      <c r="C194" s="495" t="s">
        <v>689</v>
      </c>
      <c r="D194" s="495"/>
      <c r="E194" s="495"/>
      <c r="F194" s="495"/>
      <c r="G194" s="495"/>
      <c r="H194" s="495"/>
      <c r="I194" s="495"/>
      <c r="J194" s="495"/>
      <c r="K194" s="495"/>
      <c r="L194" s="495"/>
      <c r="M194" s="495"/>
      <c r="N194" s="495"/>
      <c r="O194" s="495"/>
      <c r="P194" s="234">
        <v>8899.1</v>
      </c>
      <c r="Q194" s="279"/>
      <c r="R194" s="280"/>
      <c r="GO194" s="277"/>
      <c r="GP194" s="277"/>
      <c r="GQ194" s="277"/>
      <c r="GR194" s="277"/>
      <c r="GS194" s="277"/>
      <c r="GT194" s="277"/>
      <c r="GU194" s="277"/>
      <c r="GW194" s="157"/>
      <c r="GX194" s="157"/>
      <c r="GY194" s="277"/>
      <c r="GZ194" s="157"/>
      <c r="HA194" s="277"/>
      <c r="HB194" s="277"/>
      <c r="HC194" s="140" t="s">
        <v>689</v>
      </c>
      <c r="HD194" s="277"/>
    </row>
    <row r="195" spans="1:215" s="143" customFormat="1" ht="15" customHeight="1">
      <c r="A195" s="210"/>
      <c r="B195" s="187"/>
      <c r="C195" s="495" t="s">
        <v>690</v>
      </c>
      <c r="D195" s="495"/>
      <c r="E195" s="495"/>
      <c r="F195" s="495"/>
      <c r="G195" s="495"/>
      <c r="H195" s="495"/>
      <c r="I195" s="495"/>
      <c r="J195" s="495"/>
      <c r="K195" s="495"/>
      <c r="L195" s="495"/>
      <c r="M195" s="495"/>
      <c r="N195" s="495"/>
      <c r="O195" s="495"/>
      <c r="P195" s="234">
        <v>4329.29</v>
      </c>
      <c r="Q195" s="279"/>
      <c r="R195" s="280"/>
      <c r="GO195" s="277"/>
      <c r="GP195" s="277"/>
      <c r="GQ195" s="277"/>
      <c r="GR195" s="277"/>
      <c r="GS195" s="277"/>
      <c r="GT195" s="277"/>
      <c r="GU195" s="277"/>
      <c r="GW195" s="157"/>
      <c r="GX195" s="157"/>
      <c r="GY195" s="277"/>
      <c r="GZ195" s="157"/>
      <c r="HA195" s="277"/>
      <c r="HB195" s="277"/>
      <c r="HC195" s="140" t="s">
        <v>690</v>
      </c>
      <c r="HD195" s="277"/>
    </row>
    <row r="196" spans="1:215" s="143" customFormat="1" ht="15" customHeight="1">
      <c r="A196" s="210"/>
      <c r="B196" s="230"/>
      <c r="C196" s="496" t="s">
        <v>2681</v>
      </c>
      <c r="D196" s="496"/>
      <c r="E196" s="496"/>
      <c r="F196" s="496"/>
      <c r="G196" s="496"/>
      <c r="H196" s="496"/>
      <c r="I196" s="496"/>
      <c r="J196" s="496"/>
      <c r="K196" s="496"/>
      <c r="L196" s="496"/>
      <c r="M196" s="496"/>
      <c r="N196" s="496"/>
      <c r="O196" s="496"/>
      <c r="P196" s="236">
        <v>25254.2</v>
      </c>
      <c r="Q196" s="279"/>
      <c r="R196" s="280"/>
      <c r="GO196" s="277"/>
      <c r="GP196" s="277"/>
      <c r="GQ196" s="277"/>
      <c r="GR196" s="277"/>
      <c r="GS196" s="277"/>
      <c r="GT196" s="277"/>
      <c r="GU196" s="277"/>
      <c r="GW196" s="157"/>
      <c r="GX196" s="157"/>
      <c r="GY196" s="277"/>
      <c r="GZ196" s="157"/>
      <c r="HA196" s="277"/>
      <c r="HB196" s="277"/>
      <c r="HD196" s="277" t="s">
        <v>2681</v>
      </c>
    </row>
    <row r="197" spans="1:215" s="143" customFormat="1" ht="15" customHeight="1">
      <c r="A197" s="210"/>
      <c r="B197" s="187"/>
      <c r="C197" s="495" t="s">
        <v>692</v>
      </c>
      <c r="D197" s="495"/>
      <c r="E197" s="495"/>
      <c r="F197" s="495"/>
      <c r="G197" s="495"/>
      <c r="H197" s="495"/>
      <c r="I197" s="495"/>
      <c r="J197" s="495"/>
      <c r="K197" s="495"/>
      <c r="L197" s="495"/>
      <c r="M197" s="495"/>
      <c r="N197" s="495"/>
      <c r="O197" s="495"/>
      <c r="P197" s="235"/>
      <c r="Q197" s="279"/>
      <c r="R197" s="280"/>
      <c r="GO197" s="277"/>
      <c r="GP197" s="277"/>
      <c r="GQ197" s="277"/>
      <c r="GR197" s="277"/>
      <c r="GS197" s="277"/>
      <c r="GT197" s="277"/>
      <c r="GU197" s="277"/>
      <c r="GW197" s="157"/>
      <c r="GX197" s="157"/>
      <c r="GY197" s="277"/>
      <c r="GZ197" s="157"/>
      <c r="HA197" s="277"/>
      <c r="HB197" s="277"/>
      <c r="HC197" s="140" t="s">
        <v>692</v>
      </c>
      <c r="HD197" s="277"/>
    </row>
    <row r="198" spans="1:215" s="143" customFormat="1" ht="15" customHeight="1">
      <c r="A198" s="210"/>
      <c r="B198" s="187"/>
      <c r="C198" s="495" t="s">
        <v>694</v>
      </c>
      <c r="D198" s="495"/>
      <c r="E198" s="495"/>
      <c r="F198" s="495"/>
      <c r="G198" s="495"/>
      <c r="H198" s="495"/>
      <c r="I198" s="495"/>
      <c r="J198" s="495"/>
      <c r="K198" s="237" t="s">
        <v>2682</v>
      </c>
      <c r="L198" s="231"/>
      <c r="M198" s="231"/>
      <c r="O198" s="238"/>
      <c r="P198" s="235"/>
      <c r="Q198" s="279"/>
      <c r="R198" s="280"/>
      <c r="GO198" s="277"/>
      <c r="GP198" s="277"/>
      <c r="GQ198" s="277"/>
      <c r="GR198" s="277"/>
      <c r="GS198" s="277"/>
      <c r="GT198" s="277"/>
      <c r="GU198" s="277"/>
      <c r="GW198" s="157"/>
      <c r="GX198" s="157"/>
      <c r="GY198" s="277"/>
      <c r="GZ198" s="157"/>
      <c r="HA198" s="277"/>
      <c r="HB198" s="277"/>
      <c r="HD198" s="277"/>
      <c r="HE198" s="140" t="s">
        <v>694</v>
      </c>
    </row>
    <row r="199" spans="1:215" s="143" customFormat="1" ht="15" customHeight="1">
      <c r="A199" s="210"/>
      <c r="B199" s="187"/>
      <c r="C199" s="495" t="s">
        <v>2616</v>
      </c>
      <c r="D199" s="495"/>
      <c r="E199" s="495"/>
      <c r="F199" s="495"/>
      <c r="G199" s="495"/>
      <c r="H199" s="495"/>
      <c r="I199" s="495"/>
      <c r="J199" s="495"/>
      <c r="K199" s="495"/>
      <c r="L199" s="495"/>
      <c r="M199" s="495"/>
      <c r="N199" s="495"/>
      <c r="O199" s="495"/>
      <c r="P199" s="234">
        <v>20203.36</v>
      </c>
      <c r="Q199" s="279"/>
      <c r="R199" s="280"/>
      <c r="GO199" s="277"/>
      <c r="GP199" s="277"/>
      <c r="GQ199" s="277"/>
      <c r="GR199" s="277"/>
      <c r="GS199" s="277"/>
      <c r="GT199" s="277"/>
      <c r="GU199" s="277"/>
      <c r="GW199" s="157"/>
      <c r="GX199" s="157"/>
      <c r="GY199" s="277"/>
      <c r="GZ199" s="157"/>
      <c r="HA199" s="277"/>
      <c r="HB199" s="277"/>
      <c r="HD199" s="277"/>
      <c r="HF199" s="140" t="s">
        <v>2616</v>
      </c>
    </row>
    <row r="200" spans="1:215" s="143" customFormat="1" ht="15" customHeight="1">
      <c r="A200" s="210"/>
      <c r="B200" s="187"/>
      <c r="C200" s="495" t="s">
        <v>2610</v>
      </c>
      <c r="D200" s="495"/>
      <c r="E200" s="495"/>
      <c r="F200" s="495"/>
      <c r="G200" s="495"/>
      <c r="H200" s="495"/>
      <c r="I200" s="495"/>
      <c r="J200" s="495"/>
      <c r="K200" s="495"/>
      <c r="L200" s="495"/>
      <c r="M200" s="495"/>
      <c r="N200" s="495"/>
      <c r="O200" s="495"/>
      <c r="P200" s="235"/>
      <c r="Q200" s="279"/>
      <c r="R200" s="280"/>
      <c r="GO200" s="277"/>
      <c r="GP200" s="277"/>
      <c r="GQ200" s="277"/>
      <c r="GR200" s="277"/>
      <c r="GS200" s="277"/>
      <c r="GT200" s="277"/>
      <c r="GU200" s="277"/>
      <c r="GW200" s="157"/>
      <c r="GX200" s="157"/>
      <c r="GY200" s="277"/>
      <c r="GZ200" s="157"/>
      <c r="HA200" s="277"/>
      <c r="HB200" s="277"/>
      <c r="HC200" s="140" t="s">
        <v>2610</v>
      </c>
      <c r="HD200" s="277"/>
    </row>
    <row r="201" spans="1:215" s="143" customFormat="1" ht="22.5" customHeight="1">
      <c r="A201" s="210"/>
      <c r="B201" s="187" t="s">
        <v>2647</v>
      </c>
      <c r="C201" s="495" t="s">
        <v>2648</v>
      </c>
      <c r="D201" s="495"/>
      <c r="E201" s="495"/>
      <c r="F201" s="495"/>
      <c r="G201" s="495"/>
      <c r="H201" s="243" t="s">
        <v>432</v>
      </c>
      <c r="I201" s="233"/>
      <c r="J201" s="233"/>
      <c r="K201" s="237" t="s">
        <v>761</v>
      </c>
      <c r="L201" s="231"/>
      <c r="M201" s="231"/>
      <c r="O201" s="238"/>
      <c r="P201" s="234">
        <v>20203.36</v>
      </c>
      <c r="Q201" s="279"/>
      <c r="R201" s="280"/>
      <c r="GO201" s="277"/>
      <c r="GP201" s="277"/>
      <c r="GQ201" s="277"/>
      <c r="GR201" s="277"/>
      <c r="GS201" s="277"/>
      <c r="GT201" s="277"/>
      <c r="GU201" s="277"/>
      <c r="GW201" s="157"/>
      <c r="GX201" s="157"/>
      <c r="GY201" s="277"/>
      <c r="GZ201" s="157"/>
      <c r="HA201" s="277"/>
      <c r="HB201" s="277"/>
      <c r="HD201" s="277"/>
      <c r="HG201" s="140" t="s">
        <v>2648</v>
      </c>
    </row>
    <row r="202" spans="1:215" s="143" customFormat="1" ht="15" customHeight="1">
      <c r="A202" s="210"/>
      <c r="B202" s="187"/>
      <c r="C202" s="495" t="s">
        <v>2619</v>
      </c>
      <c r="D202" s="495"/>
      <c r="E202" s="495"/>
      <c r="F202" s="495"/>
      <c r="G202" s="495"/>
      <c r="H202" s="495"/>
      <c r="I202" s="495"/>
      <c r="J202" s="495"/>
      <c r="K202" s="495"/>
      <c r="L202" s="495"/>
      <c r="M202" s="495"/>
      <c r="N202" s="495"/>
      <c r="O202" s="495"/>
      <c r="P202" s="234">
        <v>5050.84</v>
      </c>
      <c r="Q202" s="279"/>
      <c r="R202" s="280"/>
      <c r="GO202" s="277"/>
      <c r="GP202" s="277"/>
      <c r="GQ202" s="277"/>
      <c r="GR202" s="277"/>
      <c r="GS202" s="277"/>
      <c r="GT202" s="277"/>
      <c r="GU202" s="277"/>
      <c r="GW202" s="157"/>
      <c r="GX202" s="157"/>
      <c r="GY202" s="277"/>
      <c r="GZ202" s="157"/>
      <c r="HA202" s="277"/>
      <c r="HB202" s="277"/>
      <c r="HD202" s="277"/>
      <c r="HF202" s="140" t="s">
        <v>2619</v>
      </c>
    </row>
    <row r="203" spans="1:215" s="143" customFormat="1" ht="15" customHeight="1">
      <c r="A203" s="210"/>
      <c r="B203" s="187"/>
      <c r="C203" s="495" t="s">
        <v>2610</v>
      </c>
      <c r="D203" s="495"/>
      <c r="E203" s="495"/>
      <c r="F203" s="495"/>
      <c r="G203" s="495"/>
      <c r="H203" s="495"/>
      <c r="I203" s="495"/>
      <c r="J203" s="495"/>
      <c r="K203" s="495"/>
      <c r="L203" s="495"/>
      <c r="M203" s="495"/>
      <c r="N203" s="495"/>
      <c r="O203" s="495"/>
      <c r="P203" s="235"/>
      <c r="Q203" s="279"/>
      <c r="R203" s="280"/>
      <c r="GO203" s="277"/>
      <c r="GP203" s="277"/>
      <c r="GQ203" s="277"/>
      <c r="GR203" s="277"/>
      <c r="GS203" s="277"/>
      <c r="GT203" s="277"/>
      <c r="GU203" s="277"/>
      <c r="GW203" s="157"/>
      <c r="GX203" s="157"/>
      <c r="GY203" s="277"/>
      <c r="GZ203" s="157"/>
      <c r="HA203" s="277"/>
      <c r="HB203" s="277"/>
      <c r="HC203" s="140" t="s">
        <v>2610</v>
      </c>
      <c r="HD203" s="277"/>
    </row>
    <row r="204" spans="1:215" s="143" customFormat="1" ht="22.5" customHeight="1">
      <c r="A204" s="210"/>
      <c r="B204" s="187" t="s">
        <v>2649</v>
      </c>
      <c r="C204" s="495" t="s">
        <v>2648</v>
      </c>
      <c r="D204" s="495"/>
      <c r="E204" s="495"/>
      <c r="F204" s="495"/>
      <c r="G204" s="495"/>
      <c r="H204" s="243" t="s">
        <v>432</v>
      </c>
      <c r="I204" s="233"/>
      <c r="J204" s="233"/>
      <c r="K204" s="237" t="s">
        <v>487</v>
      </c>
      <c r="L204" s="231"/>
      <c r="M204" s="231"/>
      <c r="O204" s="238"/>
      <c r="P204" s="234">
        <v>5050.84</v>
      </c>
      <c r="Q204" s="279"/>
      <c r="R204" s="280"/>
      <c r="GO204" s="277"/>
      <c r="GP204" s="277"/>
      <c r="GQ204" s="277"/>
      <c r="GR204" s="277"/>
      <c r="GS204" s="277"/>
      <c r="GT204" s="277"/>
      <c r="GU204" s="277"/>
      <c r="GW204" s="157"/>
      <c r="GX204" s="157"/>
      <c r="GY204" s="277"/>
      <c r="GZ204" s="157"/>
      <c r="HA204" s="277"/>
      <c r="HB204" s="277"/>
      <c r="HD204" s="277"/>
      <c r="HG204" s="140" t="s">
        <v>2648</v>
      </c>
    </row>
    <row r="205" spans="1:215" s="143" customFormat="1" ht="15" customHeight="1">
      <c r="A205" s="497" t="s">
        <v>2683</v>
      </c>
      <c r="B205" s="497"/>
      <c r="C205" s="497"/>
      <c r="D205" s="497"/>
      <c r="E205" s="497"/>
      <c r="F205" s="497"/>
      <c r="G205" s="497"/>
      <c r="H205" s="497"/>
      <c r="I205" s="497"/>
      <c r="J205" s="497"/>
      <c r="K205" s="497"/>
      <c r="L205" s="497"/>
      <c r="M205" s="497"/>
      <c r="N205" s="497"/>
      <c r="O205" s="497"/>
      <c r="P205" s="497"/>
      <c r="GO205" s="277" t="s">
        <v>2683</v>
      </c>
      <c r="GP205" s="277"/>
      <c r="GQ205" s="277"/>
      <c r="GR205" s="277"/>
      <c r="GS205" s="277"/>
      <c r="GT205" s="277"/>
      <c r="GU205" s="277"/>
      <c r="GW205" s="157"/>
      <c r="GX205" s="157"/>
      <c r="GY205" s="277"/>
      <c r="GZ205" s="157"/>
      <c r="HA205" s="277"/>
      <c r="HB205" s="277"/>
      <c r="HD205" s="277"/>
    </row>
    <row r="206" spans="1:215" s="143" customFormat="1" ht="15" customHeight="1">
      <c r="A206" s="497" t="s">
        <v>2684</v>
      </c>
      <c r="B206" s="497"/>
      <c r="C206" s="497"/>
      <c r="D206" s="497"/>
      <c r="E206" s="497"/>
      <c r="F206" s="497"/>
      <c r="G206" s="497"/>
      <c r="H206" s="497"/>
      <c r="I206" s="497"/>
      <c r="J206" s="497"/>
      <c r="K206" s="497"/>
      <c r="L206" s="497"/>
      <c r="M206" s="497"/>
      <c r="N206" s="497"/>
      <c r="O206" s="497"/>
      <c r="P206" s="497"/>
      <c r="GO206" s="277"/>
      <c r="GP206" s="277" t="s">
        <v>2684</v>
      </c>
      <c r="GQ206" s="277"/>
      <c r="GR206" s="277"/>
      <c r="GS206" s="277"/>
      <c r="GT206" s="277"/>
      <c r="GU206" s="277"/>
      <c r="GW206" s="157"/>
      <c r="GX206" s="157"/>
      <c r="GY206" s="277"/>
      <c r="GZ206" s="157"/>
      <c r="HA206" s="277"/>
      <c r="HB206" s="277"/>
      <c r="HD206" s="277"/>
    </row>
    <row r="207" spans="1:215" s="143" customFormat="1" ht="15" customHeight="1">
      <c r="A207" s="178" t="s">
        <v>466</v>
      </c>
      <c r="B207" s="179" t="s">
        <v>2668</v>
      </c>
      <c r="C207" s="498" t="s">
        <v>2669</v>
      </c>
      <c r="D207" s="498"/>
      <c r="E207" s="498"/>
      <c r="F207" s="498"/>
      <c r="G207" s="498"/>
      <c r="H207" s="180" t="s">
        <v>142</v>
      </c>
      <c r="I207" s="181">
        <v>24</v>
      </c>
      <c r="J207" s="182">
        <v>1</v>
      </c>
      <c r="K207" s="182">
        <v>24</v>
      </c>
      <c r="L207" s="183"/>
      <c r="M207" s="181"/>
      <c r="N207" s="184"/>
      <c r="O207" s="181"/>
      <c r="P207" s="185"/>
      <c r="GO207" s="277"/>
      <c r="GP207" s="277"/>
      <c r="GQ207" s="277" t="s">
        <v>2669</v>
      </c>
      <c r="GR207" s="277"/>
      <c r="GS207" s="277"/>
      <c r="GT207" s="277"/>
      <c r="GU207" s="277"/>
      <c r="GW207" s="157"/>
      <c r="GX207" s="157"/>
      <c r="GY207" s="277"/>
      <c r="GZ207" s="157"/>
      <c r="HA207" s="277"/>
      <c r="HB207" s="277"/>
      <c r="HD207" s="277"/>
    </row>
    <row r="208" spans="1:215" s="143" customFormat="1" ht="34.5" customHeight="1">
      <c r="A208" s="186"/>
      <c r="B208" s="187" t="s">
        <v>2590</v>
      </c>
      <c r="C208" s="499" t="s">
        <v>2591</v>
      </c>
      <c r="D208" s="499"/>
      <c r="E208" s="499"/>
      <c r="F208" s="499"/>
      <c r="G208" s="499"/>
      <c r="H208" s="499"/>
      <c r="I208" s="499"/>
      <c r="J208" s="499"/>
      <c r="K208" s="499"/>
      <c r="L208" s="499"/>
      <c r="M208" s="499"/>
      <c r="N208" s="499"/>
      <c r="O208" s="499"/>
      <c r="P208" s="499"/>
      <c r="GO208" s="277"/>
      <c r="GP208" s="277"/>
      <c r="GQ208" s="277"/>
      <c r="GR208" s="277"/>
      <c r="GS208" s="277"/>
      <c r="GT208" s="277"/>
      <c r="GU208" s="277"/>
      <c r="GV208" s="140" t="s">
        <v>2591</v>
      </c>
      <c r="GW208" s="157"/>
      <c r="GX208" s="157"/>
      <c r="GY208" s="277"/>
      <c r="GZ208" s="157"/>
      <c r="HA208" s="277"/>
      <c r="HB208" s="277"/>
      <c r="HD208" s="277"/>
    </row>
    <row r="209" spans="1:212" s="143" customFormat="1" ht="23.25" customHeight="1">
      <c r="A209" s="186"/>
      <c r="B209" s="187" t="s">
        <v>2592</v>
      </c>
      <c r="C209" s="499" t="s">
        <v>2593</v>
      </c>
      <c r="D209" s="499"/>
      <c r="E209" s="499"/>
      <c r="F209" s="499"/>
      <c r="G209" s="499"/>
      <c r="H209" s="499"/>
      <c r="I209" s="499"/>
      <c r="J209" s="499"/>
      <c r="K209" s="499"/>
      <c r="L209" s="499"/>
      <c r="M209" s="499"/>
      <c r="N209" s="499"/>
      <c r="O209" s="499"/>
      <c r="P209" s="499"/>
      <c r="GO209" s="277"/>
      <c r="GP209" s="277"/>
      <c r="GQ209" s="277"/>
      <c r="GR209" s="277"/>
      <c r="GS209" s="277"/>
      <c r="GT209" s="277"/>
      <c r="GU209" s="277"/>
      <c r="GV209" s="140" t="s">
        <v>2593</v>
      </c>
      <c r="GW209" s="157"/>
      <c r="GX209" s="157"/>
      <c r="GY209" s="277"/>
      <c r="GZ209" s="157"/>
      <c r="HA209" s="277"/>
      <c r="HB209" s="277"/>
      <c r="HD209" s="277"/>
    </row>
    <row r="210" spans="1:212" s="143" customFormat="1" ht="22.5" customHeight="1">
      <c r="A210" s="186"/>
      <c r="B210" s="187" t="s">
        <v>2594</v>
      </c>
      <c r="C210" s="499" t="s">
        <v>2595</v>
      </c>
      <c r="D210" s="499"/>
      <c r="E210" s="499"/>
      <c r="F210" s="499"/>
      <c r="G210" s="499"/>
      <c r="H210" s="499"/>
      <c r="I210" s="499"/>
      <c r="J210" s="499"/>
      <c r="K210" s="499"/>
      <c r="L210" s="499"/>
      <c r="M210" s="499"/>
      <c r="N210" s="499"/>
      <c r="O210" s="499"/>
      <c r="P210" s="499"/>
      <c r="GO210" s="277"/>
      <c r="GP210" s="277"/>
      <c r="GQ210" s="277"/>
      <c r="GR210" s="277"/>
      <c r="GS210" s="277"/>
      <c r="GT210" s="277"/>
      <c r="GU210" s="277"/>
      <c r="GV210" s="140" t="s">
        <v>2595</v>
      </c>
      <c r="GW210" s="157"/>
      <c r="GX210" s="157"/>
      <c r="GY210" s="277"/>
      <c r="GZ210" s="157"/>
      <c r="HA210" s="277"/>
      <c r="HB210" s="277"/>
      <c r="HD210" s="277"/>
    </row>
    <row r="211" spans="1:212" s="143" customFormat="1" ht="15" customHeight="1">
      <c r="A211" s="186"/>
      <c r="B211" s="187"/>
      <c r="C211" s="499" t="s">
        <v>2011</v>
      </c>
      <c r="D211" s="499"/>
      <c r="E211" s="499"/>
      <c r="F211" s="499"/>
      <c r="G211" s="499"/>
      <c r="H211" s="499"/>
      <c r="I211" s="499"/>
      <c r="J211" s="499"/>
      <c r="K211" s="499"/>
      <c r="L211" s="499"/>
      <c r="M211" s="499"/>
      <c r="N211" s="499"/>
      <c r="O211" s="499"/>
      <c r="P211" s="499"/>
      <c r="GO211" s="277"/>
      <c r="GP211" s="277"/>
      <c r="GQ211" s="277"/>
      <c r="GR211" s="277"/>
      <c r="GS211" s="277"/>
      <c r="GT211" s="277"/>
      <c r="GU211" s="277"/>
      <c r="GV211" s="140" t="s">
        <v>2011</v>
      </c>
      <c r="GW211" s="157"/>
      <c r="GX211" s="157"/>
      <c r="GY211" s="277"/>
      <c r="GZ211" s="157"/>
      <c r="HA211" s="277"/>
      <c r="HB211" s="277"/>
      <c r="HD211" s="277"/>
    </row>
    <row r="212" spans="1:212" s="143" customFormat="1" ht="15" customHeight="1">
      <c r="A212" s="188"/>
      <c r="B212" s="189" t="s">
        <v>164</v>
      </c>
      <c r="C212" s="501" t="s">
        <v>391</v>
      </c>
      <c r="D212" s="501"/>
      <c r="E212" s="501"/>
      <c r="F212" s="501"/>
      <c r="G212" s="501"/>
      <c r="H212" s="190" t="s">
        <v>392</v>
      </c>
      <c r="I212" s="191"/>
      <c r="J212" s="191"/>
      <c r="K212" s="215">
        <v>155.92498789999999</v>
      </c>
      <c r="L212" s="193"/>
      <c r="M212" s="191"/>
      <c r="N212" s="193"/>
      <c r="O212" s="191"/>
      <c r="P212" s="194">
        <v>118333.74</v>
      </c>
      <c r="GO212" s="277"/>
      <c r="GP212" s="277"/>
      <c r="GQ212" s="277"/>
      <c r="GR212" s="277"/>
      <c r="GS212" s="277"/>
      <c r="GT212" s="277"/>
      <c r="GU212" s="277"/>
      <c r="GW212" s="157" t="s">
        <v>391</v>
      </c>
      <c r="GX212" s="157"/>
      <c r="GY212" s="277"/>
      <c r="GZ212" s="157"/>
      <c r="HA212" s="277"/>
      <c r="HB212" s="277"/>
      <c r="HD212" s="277"/>
    </row>
    <row r="213" spans="1:212" s="143" customFormat="1" ht="15" customHeight="1">
      <c r="A213" s="195"/>
      <c r="B213" s="189" t="s">
        <v>2636</v>
      </c>
      <c r="C213" s="501" t="s">
        <v>2637</v>
      </c>
      <c r="D213" s="501"/>
      <c r="E213" s="501"/>
      <c r="F213" s="501"/>
      <c r="G213" s="501"/>
      <c r="H213" s="190" t="s">
        <v>392</v>
      </c>
      <c r="I213" s="201">
        <v>6.91</v>
      </c>
      <c r="J213" s="215">
        <v>0.28198240000000002</v>
      </c>
      <c r="K213" s="215">
        <v>46.763961199999997</v>
      </c>
      <c r="L213" s="198"/>
      <c r="M213" s="199"/>
      <c r="N213" s="200">
        <v>553.17999999999995</v>
      </c>
      <c r="O213" s="191"/>
      <c r="P213" s="194">
        <v>25868.89</v>
      </c>
      <c r="Q213" s="278"/>
      <c r="R213" s="278"/>
      <c r="GO213" s="277"/>
      <c r="GP213" s="277"/>
      <c r="GQ213" s="277"/>
      <c r="GR213" s="277"/>
      <c r="GS213" s="277"/>
      <c r="GT213" s="277"/>
      <c r="GU213" s="277"/>
      <c r="GW213" s="157"/>
      <c r="GX213" s="157" t="s">
        <v>2637</v>
      </c>
      <c r="GY213" s="277"/>
      <c r="GZ213" s="157"/>
      <c r="HA213" s="277"/>
      <c r="HB213" s="277"/>
      <c r="HD213" s="277"/>
    </row>
    <row r="214" spans="1:212" s="143" customFormat="1" ht="15" customHeight="1">
      <c r="A214" s="195"/>
      <c r="B214" s="189" t="s">
        <v>2598</v>
      </c>
      <c r="C214" s="501" t="s">
        <v>2599</v>
      </c>
      <c r="D214" s="501"/>
      <c r="E214" s="501"/>
      <c r="F214" s="501"/>
      <c r="G214" s="501"/>
      <c r="H214" s="190" t="s">
        <v>392</v>
      </c>
      <c r="I214" s="201">
        <v>16.13</v>
      </c>
      <c r="J214" s="215">
        <v>0.28198240000000002</v>
      </c>
      <c r="K214" s="215">
        <v>109.16102669999999</v>
      </c>
      <c r="L214" s="198"/>
      <c r="M214" s="199"/>
      <c r="N214" s="200">
        <v>847.05</v>
      </c>
      <c r="O214" s="191"/>
      <c r="P214" s="194">
        <v>92464.85</v>
      </c>
      <c r="Q214" s="278"/>
      <c r="R214" s="278"/>
      <c r="GO214" s="277"/>
      <c r="GP214" s="277"/>
      <c r="GQ214" s="277"/>
      <c r="GR214" s="277"/>
      <c r="GS214" s="277"/>
      <c r="GT214" s="277"/>
      <c r="GU214" s="277"/>
      <c r="GW214" s="157"/>
      <c r="GX214" s="157" t="s">
        <v>2599</v>
      </c>
      <c r="GY214" s="277"/>
      <c r="GZ214" s="157"/>
      <c r="HA214" s="277"/>
      <c r="HB214" s="277"/>
      <c r="HD214" s="277"/>
    </row>
    <row r="215" spans="1:212" s="143" customFormat="1" ht="15" customHeight="1">
      <c r="A215" s="210"/>
      <c r="B215" s="187"/>
      <c r="C215" s="500" t="s">
        <v>429</v>
      </c>
      <c r="D215" s="500"/>
      <c r="E215" s="500"/>
      <c r="F215" s="500"/>
      <c r="G215" s="500"/>
      <c r="H215" s="180"/>
      <c r="I215" s="181"/>
      <c r="J215" s="181"/>
      <c r="K215" s="181"/>
      <c r="L215" s="183"/>
      <c r="M215" s="181"/>
      <c r="N215" s="211"/>
      <c r="O215" s="181"/>
      <c r="P215" s="212">
        <v>118333.74</v>
      </c>
      <c r="Q215" s="278"/>
      <c r="R215" s="278"/>
      <c r="GO215" s="277"/>
      <c r="GP215" s="277"/>
      <c r="GQ215" s="277"/>
      <c r="GR215" s="277"/>
      <c r="GS215" s="277"/>
      <c r="GT215" s="277"/>
      <c r="GU215" s="277"/>
      <c r="GW215" s="157"/>
      <c r="GX215" s="157"/>
      <c r="GY215" s="277" t="s">
        <v>429</v>
      </c>
      <c r="GZ215" s="157"/>
      <c r="HA215" s="277"/>
      <c r="HB215" s="277"/>
      <c r="HD215" s="277"/>
    </row>
    <row r="216" spans="1:212" s="143" customFormat="1" ht="15" customHeight="1">
      <c r="A216" s="203"/>
      <c r="B216" s="189"/>
      <c r="C216" s="501" t="s">
        <v>433</v>
      </c>
      <c r="D216" s="501"/>
      <c r="E216" s="501"/>
      <c r="F216" s="501"/>
      <c r="G216" s="501"/>
      <c r="H216" s="190"/>
      <c r="I216" s="191"/>
      <c r="J216" s="191"/>
      <c r="K216" s="191"/>
      <c r="L216" s="193"/>
      <c r="M216" s="191"/>
      <c r="N216" s="193"/>
      <c r="O216" s="191"/>
      <c r="P216" s="194">
        <v>118333.74</v>
      </c>
      <c r="GO216" s="277"/>
      <c r="GP216" s="277"/>
      <c r="GQ216" s="277"/>
      <c r="GR216" s="277"/>
      <c r="GS216" s="277"/>
      <c r="GT216" s="277"/>
      <c r="GU216" s="277"/>
      <c r="GW216" s="157"/>
      <c r="GX216" s="157"/>
      <c r="GY216" s="277"/>
      <c r="GZ216" s="157" t="s">
        <v>433</v>
      </c>
      <c r="HA216" s="277"/>
      <c r="HB216" s="277"/>
      <c r="HD216" s="277"/>
    </row>
    <row r="217" spans="1:212" s="143" customFormat="1" ht="23.25" customHeight="1">
      <c r="A217" s="203"/>
      <c r="B217" s="189" t="s">
        <v>2600</v>
      </c>
      <c r="C217" s="501" t="s">
        <v>2601</v>
      </c>
      <c r="D217" s="501"/>
      <c r="E217" s="501"/>
      <c r="F217" s="501"/>
      <c r="G217" s="501"/>
      <c r="H217" s="190" t="s">
        <v>432</v>
      </c>
      <c r="I217" s="209">
        <v>74</v>
      </c>
      <c r="J217" s="191"/>
      <c r="K217" s="209">
        <v>74</v>
      </c>
      <c r="L217" s="193"/>
      <c r="M217" s="191"/>
      <c r="N217" s="193"/>
      <c r="O217" s="191"/>
      <c r="P217" s="194">
        <v>87566.97</v>
      </c>
      <c r="GO217" s="277"/>
      <c r="GP217" s="277"/>
      <c r="GQ217" s="277"/>
      <c r="GR217" s="277"/>
      <c r="GS217" s="277"/>
      <c r="GT217" s="277"/>
      <c r="GU217" s="277"/>
      <c r="GW217" s="157"/>
      <c r="GX217" s="157"/>
      <c r="GY217" s="277"/>
      <c r="GZ217" s="157" t="s">
        <v>2601</v>
      </c>
      <c r="HA217" s="277"/>
      <c r="HB217" s="277"/>
      <c r="HD217" s="277"/>
    </row>
    <row r="218" spans="1:212" s="143" customFormat="1" ht="23.25" customHeight="1">
      <c r="A218" s="203"/>
      <c r="B218" s="189" t="s">
        <v>2602</v>
      </c>
      <c r="C218" s="501" t="s">
        <v>2603</v>
      </c>
      <c r="D218" s="501"/>
      <c r="E218" s="501"/>
      <c r="F218" s="501"/>
      <c r="G218" s="501"/>
      <c r="H218" s="190" t="s">
        <v>432</v>
      </c>
      <c r="I218" s="209">
        <v>36</v>
      </c>
      <c r="J218" s="191"/>
      <c r="K218" s="209">
        <v>36</v>
      </c>
      <c r="L218" s="193"/>
      <c r="M218" s="191"/>
      <c r="N218" s="193"/>
      <c r="O218" s="191"/>
      <c r="P218" s="194">
        <v>42600.15</v>
      </c>
      <c r="GO218" s="277"/>
      <c r="GP218" s="277"/>
      <c r="GQ218" s="277"/>
      <c r="GR218" s="277"/>
      <c r="GS218" s="277"/>
      <c r="GT218" s="277"/>
      <c r="GU218" s="277"/>
      <c r="GW218" s="157"/>
      <c r="GX218" s="157"/>
      <c r="GY218" s="277"/>
      <c r="GZ218" s="157" t="s">
        <v>2603</v>
      </c>
      <c r="HA218" s="277"/>
      <c r="HB218" s="277"/>
      <c r="HD218" s="277"/>
    </row>
    <row r="219" spans="1:212" s="143" customFormat="1" ht="15" customHeight="1">
      <c r="A219" s="213"/>
      <c r="B219" s="214"/>
      <c r="C219" s="500" t="s">
        <v>438</v>
      </c>
      <c r="D219" s="500"/>
      <c r="E219" s="500"/>
      <c r="F219" s="500"/>
      <c r="G219" s="500"/>
      <c r="H219" s="180"/>
      <c r="I219" s="181"/>
      <c r="J219" s="181"/>
      <c r="K219" s="181"/>
      <c r="L219" s="183"/>
      <c r="M219" s="181"/>
      <c r="N219" s="211">
        <v>10354.200000000001</v>
      </c>
      <c r="O219" s="181"/>
      <c r="P219" s="212">
        <v>248500.86</v>
      </c>
      <c r="GO219" s="277"/>
      <c r="GP219" s="277"/>
      <c r="GQ219" s="277"/>
      <c r="GR219" s="277"/>
      <c r="GS219" s="277"/>
      <c r="GT219" s="277"/>
      <c r="GU219" s="277"/>
      <c r="GW219" s="157"/>
      <c r="GX219" s="157"/>
      <c r="GY219" s="277"/>
      <c r="GZ219" s="157"/>
      <c r="HA219" s="277" t="s">
        <v>438</v>
      </c>
      <c r="HB219" s="277"/>
      <c r="HD219" s="277"/>
    </row>
    <row r="220" spans="1:212" s="143" customFormat="1" ht="15" customHeight="1">
      <c r="A220" s="497" t="s">
        <v>2673</v>
      </c>
      <c r="B220" s="497"/>
      <c r="C220" s="497"/>
      <c r="D220" s="497"/>
      <c r="E220" s="497"/>
      <c r="F220" s="497"/>
      <c r="G220" s="497"/>
      <c r="H220" s="497"/>
      <c r="I220" s="497"/>
      <c r="J220" s="497"/>
      <c r="K220" s="497"/>
      <c r="L220" s="497"/>
      <c r="M220" s="497"/>
      <c r="N220" s="497"/>
      <c r="O220" s="497"/>
      <c r="P220" s="497"/>
      <c r="GO220" s="277"/>
      <c r="GP220" s="277" t="s">
        <v>2673</v>
      </c>
      <c r="GQ220" s="277"/>
      <c r="GR220" s="277"/>
      <c r="GS220" s="277"/>
      <c r="GT220" s="277"/>
      <c r="GU220" s="277"/>
      <c r="GW220" s="157"/>
      <c r="GX220" s="157"/>
      <c r="GY220" s="277"/>
      <c r="GZ220" s="157"/>
      <c r="HA220" s="277"/>
      <c r="HB220" s="277"/>
      <c r="HD220" s="277"/>
    </row>
    <row r="221" spans="1:212" s="143" customFormat="1" ht="57" customHeight="1">
      <c r="A221" s="178" t="s">
        <v>469</v>
      </c>
      <c r="B221" s="179" t="s">
        <v>2674</v>
      </c>
      <c r="C221" s="498" t="s">
        <v>2675</v>
      </c>
      <c r="D221" s="498"/>
      <c r="E221" s="498"/>
      <c r="F221" s="498"/>
      <c r="G221" s="498"/>
      <c r="H221" s="180" t="s">
        <v>142</v>
      </c>
      <c r="I221" s="181">
        <v>27</v>
      </c>
      <c r="J221" s="182">
        <v>1</v>
      </c>
      <c r="K221" s="182">
        <v>27</v>
      </c>
      <c r="L221" s="183"/>
      <c r="M221" s="181"/>
      <c r="N221" s="184"/>
      <c r="O221" s="181"/>
      <c r="P221" s="185"/>
      <c r="GO221" s="277"/>
      <c r="GP221" s="277"/>
      <c r="GQ221" s="277" t="s">
        <v>2675</v>
      </c>
      <c r="GR221" s="277"/>
      <c r="GS221" s="277"/>
      <c r="GT221" s="277"/>
      <c r="GU221" s="277"/>
      <c r="GW221" s="157"/>
      <c r="GX221" s="157"/>
      <c r="GY221" s="277"/>
      <c r="GZ221" s="157"/>
      <c r="HA221" s="277"/>
      <c r="HB221" s="277"/>
      <c r="HD221" s="277"/>
    </row>
    <row r="222" spans="1:212" s="143" customFormat="1" ht="34.5" customHeight="1">
      <c r="A222" s="186"/>
      <c r="B222" s="187" t="s">
        <v>2590</v>
      </c>
      <c r="C222" s="499" t="s">
        <v>2591</v>
      </c>
      <c r="D222" s="499"/>
      <c r="E222" s="499"/>
      <c r="F222" s="499"/>
      <c r="G222" s="499"/>
      <c r="H222" s="499"/>
      <c r="I222" s="499"/>
      <c r="J222" s="499"/>
      <c r="K222" s="499"/>
      <c r="L222" s="499"/>
      <c r="M222" s="499"/>
      <c r="N222" s="499"/>
      <c r="O222" s="499"/>
      <c r="P222" s="499"/>
      <c r="GO222" s="277"/>
      <c r="GP222" s="277"/>
      <c r="GQ222" s="277"/>
      <c r="GR222" s="277"/>
      <c r="GS222" s="277"/>
      <c r="GT222" s="277"/>
      <c r="GU222" s="277"/>
      <c r="GV222" s="140" t="s">
        <v>2591</v>
      </c>
      <c r="GW222" s="157"/>
      <c r="GX222" s="157"/>
      <c r="GY222" s="277"/>
      <c r="GZ222" s="157"/>
      <c r="HA222" s="277"/>
      <c r="HB222" s="277"/>
      <c r="HD222" s="277"/>
    </row>
    <row r="223" spans="1:212" s="143" customFormat="1" ht="23.25" customHeight="1">
      <c r="A223" s="186"/>
      <c r="B223" s="187" t="s">
        <v>2592</v>
      </c>
      <c r="C223" s="499" t="s">
        <v>2593</v>
      </c>
      <c r="D223" s="499"/>
      <c r="E223" s="499"/>
      <c r="F223" s="499"/>
      <c r="G223" s="499"/>
      <c r="H223" s="499"/>
      <c r="I223" s="499"/>
      <c r="J223" s="499"/>
      <c r="K223" s="499"/>
      <c r="L223" s="499"/>
      <c r="M223" s="499"/>
      <c r="N223" s="499"/>
      <c r="O223" s="499"/>
      <c r="P223" s="499"/>
      <c r="GO223" s="277"/>
      <c r="GP223" s="277"/>
      <c r="GQ223" s="277"/>
      <c r="GR223" s="277"/>
      <c r="GS223" s="277"/>
      <c r="GT223" s="277"/>
      <c r="GU223" s="277"/>
      <c r="GV223" s="140" t="s">
        <v>2593</v>
      </c>
      <c r="GW223" s="157"/>
      <c r="GX223" s="157"/>
      <c r="GY223" s="277"/>
      <c r="GZ223" s="157"/>
      <c r="HA223" s="277"/>
      <c r="HB223" s="277"/>
      <c r="HD223" s="277"/>
    </row>
    <row r="224" spans="1:212" s="143" customFormat="1" ht="22.5" customHeight="1">
      <c r="A224" s="186"/>
      <c r="B224" s="187" t="s">
        <v>2594</v>
      </c>
      <c r="C224" s="499" t="s">
        <v>2595</v>
      </c>
      <c r="D224" s="499"/>
      <c r="E224" s="499"/>
      <c r="F224" s="499"/>
      <c r="G224" s="499"/>
      <c r="H224" s="499"/>
      <c r="I224" s="499"/>
      <c r="J224" s="499"/>
      <c r="K224" s="499"/>
      <c r="L224" s="499"/>
      <c r="M224" s="499"/>
      <c r="N224" s="499"/>
      <c r="O224" s="499"/>
      <c r="P224" s="499"/>
      <c r="GO224" s="277"/>
      <c r="GP224" s="277"/>
      <c r="GQ224" s="277"/>
      <c r="GR224" s="277"/>
      <c r="GS224" s="277"/>
      <c r="GT224" s="277"/>
      <c r="GU224" s="277"/>
      <c r="GV224" s="140" t="s">
        <v>2595</v>
      </c>
      <c r="GW224" s="157"/>
      <c r="GX224" s="157"/>
      <c r="GY224" s="277"/>
      <c r="GZ224" s="157"/>
      <c r="HA224" s="277"/>
      <c r="HB224" s="277"/>
      <c r="HD224" s="277"/>
    </row>
    <row r="225" spans="1:212" s="143" customFormat="1" ht="15" customHeight="1">
      <c r="A225" s="186"/>
      <c r="B225" s="187"/>
      <c r="C225" s="499" t="s">
        <v>2011</v>
      </c>
      <c r="D225" s="499"/>
      <c r="E225" s="499"/>
      <c r="F225" s="499"/>
      <c r="G225" s="499"/>
      <c r="H225" s="499"/>
      <c r="I225" s="499"/>
      <c r="J225" s="499"/>
      <c r="K225" s="499"/>
      <c r="L225" s="499"/>
      <c r="M225" s="499"/>
      <c r="N225" s="499"/>
      <c r="O225" s="499"/>
      <c r="P225" s="499"/>
      <c r="GO225" s="277"/>
      <c r="GP225" s="277"/>
      <c r="GQ225" s="277"/>
      <c r="GR225" s="277"/>
      <c r="GS225" s="277"/>
      <c r="GT225" s="277"/>
      <c r="GU225" s="277"/>
      <c r="GV225" s="140" t="s">
        <v>2011</v>
      </c>
      <c r="GW225" s="157"/>
      <c r="GX225" s="157"/>
      <c r="GY225" s="277"/>
      <c r="GZ225" s="157"/>
      <c r="HA225" s="277"/>
      <c r="HB225" s="277"/>
      <c r="HD225" s="277"/>
    </row>
    <row r="226" spans="1:212" s="143" customFormat="1" ht="15" customHeight="1">
      <c r="A226" s="188"/>
      <c r="B226" s="189" t="s">
        <v>164</v>
      </c>
      <c r="C226" s="501" t="s">
        <v>391</v>
      </c>
      <c r="D226" s="501"/>
      <c r="E226" s="501"/>
      <c r="F226" s="501"/>
      <c r="G226" s="501"/>
      <c r="H226" s="190" t="s">
        <v>392</v>
      </c>
      <c r="I226" s="191"/>
      <c r="J226" s="191"/>
      <c r="K226" s="197">
        <v>2.436328</v>
      </c>
      <c r="L226" s="193"/>
      <c r="M226" s="191"/>
      <c r="N226" s="193"/>
      <c r="O226" s="191"/>
      <c r="P226" s="194">
        <v>1874.18</v>
      </c>
      <c r="GO226" s="277"/>
      <c r="GP226" s="277"/>
      <c r="GQ226" s="277"/>
      <c r="GR226" s="277"/>
      <c r="GS226" s="277"/>
      <c r="GT226" s="277"/>
      <c r="GU226" s="277"/>
      <c r="GW226" s="157" t="s">
        <v>391</v>
      </c>
      <c r="GX226" s="157"/>
      <c r="GY226" s="277"/>
      <c r="GZ226" s="157"/>
      <c r="HA226" s="277"/>
      <c r="HB226" s="277"/>
      <c r="HD226" s="277"/>
    </row>
    <row r="227" spans="1:212" s="143" customFormat="1" ht="15" customHeight="1">
      <c r="A227" s="195"/>
      <c r="B227" s="189" t="s">
        <v>1535</v>
      </c>
      <c r="C227" s="501" t="s">
        <v>1536</v>
      </c>
      <c r="D227" s="501"/>
      <c r="E227" s="501"/>
      <c r="F227" s="501"/>
      <c r="G227" s="501"/>
      <c r="H227" s="190" t="s">
        <v>392</v>
      </c>
      <c r="I227" s="201">
        <v>0.16</v>
      </c>
      <c r="J227" s="215">
        <v>0.28198240000000002</v>
      </c>
      <c r="K227" s="197">
        <v>1.218164</v>
      </c>
      <c r="L227" s="198"/>
      <c r="M227" s="199"/>
      <c r="N227" s="200">
        <v>777.91</v>
      </c>
      <c r="O227" s="191"/>
      <c r="P227" s="194">
        <v>947.62</v>
      </c>
      <c r="Q227" s="278"/>
      <c r="R227" s="278"/>
      <c r="GO227" s="277"/>
      <c r="GP227" s="277"/>
      <c r="GQ227" s="277"/>
      <c r="GR227" s="277"/>
      <c r="GS227" s="277"/>
      <c r="GT227" s="277"/>
      <c r="GU227" s="277"/>
      <c r="GW227" s="157"/>
      <c r="GX227" s="157" t="s">
        <v>1536</v>
      </c>
      <c r="GY227" s="277"/>
      <c r="GZ227" s="157"/>
      <c r="HA227" s="277"/>
      <c r="HB227" s="277"/>
      <c r="HD227" s="277"/>
    </row>
    <row r="228" spans="1:212" s="143" customFormat="1" ht="15" customHeight="1">
      <c r="A228" s="195"/>
      <c r="B228" s="189" t="s">
        <v>2665</v>
      </c>
      <c r="C228" s="501" t="s">
        <v>2666</v>
      </c>
      <c r="D228" s="501"/>
      <c r="E228" s="501"/>
      <c r="F228" s="501"/>
      <c r="G228" s="501"/>
      <c r="H228" s="190" t="s">
        <v>392</v>
      </c>
      <c r="I228" s="201">
        <v>0.16</v>
      </c>
      <c r="J228" s="215">
        <v>0.28198240000000002</v>
      </c>
      <c r="K228" s="197">
        <v>1.218164</v>
      </c>
      <c r="L228" s="198"/>
      <c r="M228" s="199"/>
      <c r="N228" s="200">
        <v>760.62</v>
      </c>
      <c r="O228" s="191"/>
      <c r="P228" s="194">
        <v>926.56</v>
      </c>
      <c r="Q228" s="278"/>
      <c r="R228" s="278"/>
      <c r="GO228" s="277"/>
      <c r="GP228" s="277"/>
      <c r="GQ228" s="277"/>
      <c r="GR228" s="277"/>
      <c r="GS228" s="277"/>
      <c r="GT228" s="277"/>
      <c r="GU228" s="277"/>
      <c r="GW228" s="157"/>
      <c r="GX228" s="157" t="s">
        <v>2666</v>
      </c>
      <c r="GY228" s="277"/>
      <c r="GZ228" s="157"/>
      <c r="HA228" s="277"/>
      <c r="HB228" s="277"/>
      <c r="HD228" s="277"/>
    </row>
    <row r="229" spans="1:212" s="143" customFormat="1" ht="15" customHeight="1">
      <c r="A229" s="210"/>
      <c r="B229" s="187"/>
      <c r="C229" s="500" t="s">
        <v>429</v>
      </c>
      <c r="D229" s="500"/>
      <c r="E229" s="500"/>
      <c r="F229" s="500"/>
      <c r="G229" s="500"/>
      <c r="H229" s="180"/>
      <c r="I229" s="181"/>
      <c r="J229" s="181"/>
      <c r="K229" s="181"/>
      <c r="L229" s="183"/>
      <c r="M229" s="181"/>
      <c r="N229" s="211"/>
      <c r="O229" s="181"/>
      <c r="P229" s="212">
        <v>1874.18</v>
      </c>
      <c r="Q229" s="278"/>
      <c r="R229" s="278"/>
      <c r="GO229" s="277"/>
      <c r="GP229" s="277"/>
      <c r="GQ229" s="277"/>
      <c r="GR229" s="277"/>
      <c r="GS229" s="277"/>
      <c r="GT229" s="277"/>
      <c r="GU229" s="277"/>
      <c r="GW229" s="157"/>
      <c r="GX229" s="157"/>
      <c r="GY229" s="277" t="s">
        <v>429</v>
      </c>
      <c r="GZ229" s="157"/>
      <c r="HA229" s="277"/>
      <c r="HB229" s="277"/>
      <c r="HD229" s="277"/>
    </row>
    <row r="230" spans="1:212" s="143" customFormat="1" ht="15" customHeight="1">
      <c r="A230" s="203"/>
      <c r="B230" s="189"/>
      <c r="C230" s="501" t="s">
        <v>433</v>
      </c>
      <c r="D230" s="501"/>
      <c r="E230" s="501"/>
      <c r="F230" s="501"/>
      <c r="G230" s="501"/>
      <c r="H230" s="190"/>
      <c r="I230" s="191"/>
      <c r="J230" s="191"/>
      <c r="K230" s="191"/>
      <c r="L230" s="193"/>
      <c r="M230" s="191"/>
      <c r="N230" s="193"/>
      <c r="O230" s="191"/>
      <c r="P230" s="194">
        <v>1874.18</v>
      </c>
      <c r="GO230" s="277"/>
      <c r="GP230" s="277"/>
      <c r="GQ230" s="277"/>
      <c r="GR230" s="277"/>
      <c r="GS230" s="277"/>
      <c r="GT230" s="277"/>
      <c r="GU230" s="277"/>
      <c r="GW230" s="157"/>
      <c r="GX230" s="157"/>
      <c r="GY230" s="277"/>
      <c r="GZ230" s="157" t="s">
        <v>433</v>
      </c>
      <c r="HA230" s="277"/>
      <c r="HB230" s="277"/>
      <c r="HD230" s="277"/>
    </row>
    <row r="231" spans="1:212" s="143" customFormat="1" ht="23.25" customHeight="1">
      <c r="A231" s="203"/>
      <c r="B231" s="189" t="s">
        <v>2600</v>
      </c>
      <c r="C231" s="501" t="s">
        <v>2601</v>
      </c>
      <c r="D231" s="501"/>
      <c r="E231" s="501"/>
      <c r="F231" s="501"/>
      <c r="G231" s="501"/>
      <c r="H231" s="190" t="s">
        <v>432</v>
      </c>
      <c r="I231" s="209">
        <v>74</v>
      </c>
      <c r="J231" s="191"/>
      <c r="K231" s="209">
        <v>74</v>
      </c>
      <c r="L231" s="193"/>
      <c r="M231" s="191"/>
      <c r="N231" s="193"/>
      <c r="O231" s="191"/>
      <c r="P231" s="194">
        <v>1386.89</v>
      </c>
      <c r="GO231" s="277"/>
      <c r="GP231" s="277"/>
      <c r="GQ231" s="277"/>
      <c r="GR231" s="277"/>
      <c r="GS231" s="277"/>
      <c r="GT231" s="277"/>
      <c r="GU231" s="277"/>
      <c r="GW231" s="157"/>
      <c r="GX231" s="157"/>
      <c r="GY231" s="277"/>
      <c r="GZ231" s="157" t="s">
        <v>2601</v>
      </c>
      <c r="HA231" s="277"/>
      <c r="HB231" s="277"/>
      <c r="HD231" s="277"/>
    </row>
    <row r="232" spans="1:212" s="143" customFormat="1" ht="23.25" customHeight="1">
      <c r="A232" s="203"/>
      <c r="B232" s="189" t="s">
        <v>2602</v>
      </c>
      <c r="C232" s="501" t="s">
        <v>2603</v>
      </c>
      <c r="D232" s="501"/>
      <c r="E232" s="501"/>
      <c r="F232" s="501"/>
      <c r="G232" s="501"/>
      <c r="H232" s="190" t="s">
        <v>432</v>
      </c>
      <c r="I232" s="209">
        <v>36</v>
      </c>
      <c r="J232" s="191"/>
      <c r="K232" s="209">
        <v>36</v>
      </c>
      <c r="L232" s="193"/>
      <c r="M232" s="191"/>
      <c r="N232" s="193"/>
      <c r="O232" s="191"/>
      <c r="P232" s="216">
        <v>674.7</v>
      </c>
      <c r="GO232" s="277"/>
      <c r="GP232" s="277"/>
      <c r="GQ232" s="277"/>
      <c r="GR232" s="277"/>
      <c r="GS232" s="277"/>
      <c r="GT232" s="277"/>
      <c r="GU232" s="277"/>
      <c r="GW232" s="157"/>
      <c r="GX232" s="157"/>
      <c r="GY232" s="277"/>
      <c r="GZ232" s="157" t="s">
        <v>2603</v>
      </c>
      <c r="HA232" s="277"/>
      <c r="HB232" s="277"/>
      <c r="HD232" s="277"/>
    </row>
    <row r="233" spans="1:212" s="143" customFormat="1" ht="15" customHeight="1">
      <c r="A233" s="213"/>
      <c r="B233" s="214"/>
      <c r="C233" s="500" t="s">
        <v>438</v>
      </c>
      <c r="D233" s="500"/>
      <c r="E233" s="500"/>
      <c r="F233" s="500"/>
      <c r="G233" s="500"/>
      <c r="H233" s="180"/>
      <c r="I233" s="181"/>
      <c r="J233" s="181"/>
      <c r="K233" s="181"/>
      <c r="L233" s="183"/>
      <c r="M233" s="181"/>
      <c r="N233" s="218">
        <v>145.77000000000001</v>
      </c>
      <c r="O233" s="181"/>
      <c r="P233" s="212">
        <v>3935.77</v>
      </c>
      <c r="GO233" s="277"/>
      <c r="GP233" s="277"/>
      <c r="GQ233" s="277"/>
      <c r="GR233" s="277"/>
      <c r="GS233" s="277"/>
      <c r="GT233" s="277"/>
      <c r="GU233" s="277"/>
      <c r="GW233" s="157"/>
      <c r="GX233" s="157"/>
      <c r="GY233" s="277"/>
      <c r="GZ233" s="157"/>
      <c r="HA233" s="277" t="s">
        <v>438</v>
      </c>
      <c r="HB233" s="277"/>
      <c r="HD233" s="277"/>
    </row>
    <row r="234" spans="1:212" s="143" customFormat="1" ht="1.5" customHeight="1">
      <c r="A234" s="223"/>
      <c r="B234" s="224"/>
      <c r="C234" s="224"/>
      <c r="D234" s="224"/>
      <c r="E234" s="224"/>
      <c r="F234" s="225"/>
      <c r="G234" s="225"/>
      <c r="H234" s="225"/>
      <c r="I234" s="225"/>
      <c r="J234" s="226"/>
      <c r="K234" s="225"/>
      <c r="L234" s="226"/>
      <c r="M234" s="227"/>
      <c r="N234" s="226"/>
      <c r="O234" s="228"/>
      <c r="P234" s="229"/>
      <c r="Q234" s="279"/>
      <c r="R234" s="280"/>
      <c r="GO234" s="277"/>
      <c r="GP234" s="277"/>
      <c r="GQ234" s="277"/>
      <c r="GR234" s="277"/>
      <c r="GS234" s="277"/>
      <c r="GT234" s="277"/>
      <c r="GU234" s="277"/>
      <c r="GW234" s="157"/>
      <c r="GX234" s="157"/>
      <c r="GY234" s="277"/>
      <c r="GZ234" s="157"/>
      <c r="HA234" s="277"/>
      <c r="HB234" s="277"/>
      <c r="HD234" s="277"/>
    </row>
    <row r="235" spans="1:212" s="143" customFormat="1" ht="15" customHeight="1">
      <c r="A235" s="210"/>
      <c r="B235" s="230"/>
      <c r="C235" s="496" t="s">
        <v>2685</v>
      </c>
      <c r="D235" s="496"/>
      <c r="E235" s="496"/>
      <c r="F235" s="496"/>
      <c r="G235" s="496"/>
      <c r="H235" s="496"/>
      <c r="I235" s="496"/>
      <c r="J235" s="496"/>
      <c r="K235" s="496"/>
      <c r="L235" s="496"/>
      <c r="M235" s="496"/>
      <c r="N235" s="496"/>
      <c r="O235" s="496"/>
      <c r="P235" s="232"/>
      <c r="Q235" s="279"/>
      <c r="R235" s="280"/>
      <c r="GO235" s="277"/>
      <c r="GP235" s="277"/>
      <c r="GQ235" s="277"/>
      <c r="GR235" s="277"/>
      <c r="GS235" s="277"/>
      <c r="GT235" s="277"/>
      <c r="GU235" s="277"/>
      <c r="GW235" s="157"/>
      <c r="GX235" s="157"/>
      <c r="GY235" s="277"/>
      <c r="GZ235" s="157"/>
      <c r="HA235" s="277"/>
      <c r="HB235" s="277" t="s">
        <v>2685</v>
      </c>
      <c r="HD235" s="277"/>
    </row>
    <row r="236" spans="1:212" s="143" customFormat="1" ht="15" customHeight="1">
      <c r="A236" s="210"/>
      <c r="B236" s="187"/>
      <c r="C236" s="495" t="s">
        <v>675</v>
      </c>
      <c r="D236" s="495"/>
      <c r="E236" s="495"/>
      <c r="F236" s="495"/>
      <c r="G236" s="495"/>
      <c r="H236" s="495"/>
      <c r="I236" s="495"/>
      <c r="J236" s="495"/>
      <c r="K236" s="495"/>
      <c r="L236" s="495"/>
      <c r="M236" s="495"/>
      <c r="N236" s="495"/>
      <c r="O236" s="495"/>
      <c r="P236" s="234">
        <v>120207.92</v>
      </c>
      <c r="Q236" s="279"/>
      <c r="R236" s="280"/>
      <c r="GO236" s="277"/>
      <c r="GP236" s="277"/>
      <c r="GQ236" s="277"/>
      <c r="GR236" s="277"/>
      <c r="GS236" s="277"/>
      <c r="GT236" s="277"/>
      <c r="GU236" s="277"/>
      <c r="GW236" s="157"/>
      <c r="GX236" s="157"/>
      <c r="GY236" s="277"/>
      <c r="GZ236" s="157"/>
      <c r="HA236" s="277"/>
      <c r="HB236" s="277"/>
      <c r="HC236" s="140" t="s">
        <v>675</v>
      </c>
      <c r="HD236" s="277"/>
    </row>
    <row r="237" spans="1:212" s="143" customFormat="1" ht="15" customHeight="1">
      <c r="A237" s="210"/>
      <c r="B237" s="187"/>
      <c r="C237" s="495" t="s">
        <v>676</v>
      </c>
      <c r="D237" s="495"/>
      <c r="E237" s="495"/>
      <c r="F237" s="495"/>
      <c r="G237" s="495"/>
      <c r="H237" s="495"/>
      <c r="I237" s="495"/>
      <c r="J237" s="495"/>
      <c r="K237" s="495"/>
      <c r="L237" s="495"/>
      <c r="M237" s="495"/>
      <c r="N237" s="495"/>
      <c r="O237" s="495"/>
      <c r="P237" s="235"/>
      <c r="Q237" s="279"/>
      <c r="R237" s="280"/>
      <c r="GO237" s="277"/>
      <c r="GP237" s="277"/>
      <c r="GQ237" s="277"/>
      <c r="GR237" s="277"/>
      <c r="GS237" s="277"/>
      <c r="GT237" s="277"/>
      <c r="GU237" s="277"/>
      <c r="GW237" s="157"/>
      <c r="GX237" s="157"/>
      <c r="GY237" s="277"/>
      <c r="GZ237" s="157"/>
      <c r="HA237" s="277"/>
      <c r="HB237" s="277"/>
      <c r="HC237" s="140" t="s">
        <v>676</v>
      </c>
      <c r="HD237" s="277"/>
    </row>
    <row r="238" spans="1:212" s="143" customFormat="1" ht="15" customHeight="1">
      <c r="A238" s="210"/>
      <c r="B238" s="187"/>
      <c r="C238" s="495" t="s">
        <v>677</v>
      </c>
      <c r="D238" s="495"/>
      <c r="E238" s="495"/>
      <c r="F238" s="495"/>
      <c r="G238" s="495"/>
      <c r="H238" s="495"/>
      <c r="I238" s="495"/>
      <c r="J238" s="495"/>
      <c r="K238" s="495"/>
      <c r="L238" s="495"/>
      <c r="M238" s="495"/>
      <c r="N238" s="495"/>
      <c r="O238" s="495"/>
      <c r="P238" s="234">
        <v>120207.92</v>
      </c>
      <c r="Q238" s="279"/>
      <c r="R238" s="280"/>
      <c r="GO238" s="277"/>
      <c r="GP238" s="277"/>
      <c r="GQ238" s="277"/>
      <c r="GR238" s="277"/>
      <c r="GS238" s="277"/>
      <c r="GT238" s="277"/>
      <c r="GU238" s="277"/>
      <c r="GW238" s="157"/>
      <c r="GX238" s="157"/>
      <c r="GY238" s="277"/>
      <c r="GZ238" s="157"/>
      <c r="HA238" s="277"/>
      <c r="HB238" s="277"/>
      <c r="HC238" s="140" t="s">
        <v>677</v>
      </c>
      <c r="HD238" s="277"/>
    </row>
    <row r="239" spans="1:212" s="143" customFormat="1" ht="15" customHeight="1">
      <c r="A239" s="210"/>
      <c r="B239" s="187"/>
      <c r="C239" s="495" t="s">
        <v>2608</v>
      </c>
      <c r="D239" s="495"/>
      <c r="E239" s="495"/>
      <c r="F239" s="495"/>
      <c r="G239" s="495"/>
      <c r="H239" s="495"/>
      <c r="I239" s="495"/>
      <c r="J239" s="495"/>
      <c r="K239" s="495"/>
      <c r="L239" s="495"/>
      <c r="M239" s="495"/>
      <c r="N239" s="495"/>
      <c r="O239" s="495"/>
      <c r="P239" s="234">
        <v>252436.63</v>
      </c>
      <c r="Q239" s="279"/>
      <c r="R239" s="280"/>
      <c r="GO239" s="277"/>
      <c r="GP239" s="277"/>
      <c r="GQ239" s="277"/>
      <c r="GR239" s="277"/>
      <c r="GS239" s="277"/>
      <c r="GT239" s="277"/>
      <c r="GU239" s="277"/>
      <c r="GW239" s="157"/>
      <c r="GX239" s="157"/>
      <c r="GY239" s="277"/>
      <c r="GZ239" s="157"/>
      <c r="HA239" s="277"/>
      <c r="HB239" s="277"/>
      <c r="HC239" s="140" t="s">
        <v>2608</v>
      </c>
      <c r="HD239" s="277"/>
    </row>
    <row r="240" spans="1:212" s="143" customFormat="1" ht="15" customHeight="1">
      <c r="A240" s="210"/>
      <c r="B240" s="187"/>
      <c r="C240" s="495" t="s">
        <v>2609</v>
      </c>
      <c r="D240" s="495"/>
      <c r="E240" s="495"/>
      <c r="F240" s="495"/>
      <c r="G240" s="495"/>
      <c r="H240" s="495"/>
      <c r="I240" s="495"/>
      <c r="J240" s="495"/>
      <c r="K240" s="495"/>
      <c r="L240" s="495"/>
      <c r="M240" s="495"/>
      <c r="N240" s="495"/>
      <c r="O240" s="495"/>
      <c r="P240" s="234">
        <v>252436.63</v>
      </c>
      <c r="Q240" s="279"/>
      <c r="R240" s="280"/>
      <c r="GO240" s="277"/>
      <c r="GP240" s="277"/>
      <c r="GQ240" s="277"/>
      <c r="GR240" s="277"/>
      <c r="GS240" s="277"/>
      <c r="GT240" s="277"/>
      <c r="GU240" s="277"/>
      <c r="GW240" s="157"/>
      <c r="GX240" s="157"/>
      <c r="GY240" s="277"/>
      <c r="GZ240" s="157"/>
      <c r="HA240" s="277"/>
      <c r="HB240" s="277"/>
      <c r="HC240" s="140" t="s">
        <v>2609</v>
      </c>
      <c r="HD240" s="277"/>
    </row>
    <row r="241" spans="1:215" s="143" customFormat="1" ht="15" customHeight="1">
      <c r="A241" s="210"/>
      <c r="B241" s="187"/>
      <c r="C241" s="495" t="s">
        <v>2610</v>
      </c>
      <c r="D241" s="495"/>
      <c r="E241" s="495"/>
      <c r="F241" s="495"/>
      <c r="G241" s="495"/>
      <c r="H241" s="495"/>
      <c r="I241" s="495"/>
      <c r="J241" s="495"/>
      <c r="K241" s="495"/>
      <c r="L241" s="495"/>
      <c r="M241" s="495"/>
      <c r="N241" s="495"/>
      <c r="O241" s="495"/>
      <c r="P241" s="235"/>
      <c r="Q241" s="279"/>
      <c r="R241" s="280"/>
      <c r="GO241" s="277"/>
      <c r="GP241" s="277"/>
      <c r="GQ241" s="277"/>
      <c r="GR241" s="277"/>
      <c r="GS241" s="277"/>
      <c r="GT241" s="277"/>
      <c r="GU241" s="277"/>
      <c r="GW241" s="157"/>
      <c r="GX241" s="157"/>
      <c r="GY241" s="277"/>
      <c r="GZ241" s="157"/>
      <c r="HA241" s="277"/>
      <c r="HB241" s="277"/>
      <c r="HC241" s="140" t="s">
        <v>2610</v>
      </c>
      <c r="HD241" s="277"/>
    </row>
    <row r="242" spans="1:215" s="143" customFormat="1" ht="15" customHeight="1">
      <c r="A242" s="210"/>
      <c r="B242" s="187"/>
      <c r="C242" s="495" t="s">
        <v>2611</v>
      </c>
      <c r="D242" s="495"/>
      <c r="E242" s="495"/>
      <c r="F242" s="495"/>
      <c r="G242" s="495"/>
      <c r="H242" s="495"/>
      <c r="I242" s="495"/>
      <c r="J242" s="495"/>
      <c r="K242" s="495"/>
      <c r="L242" s="495"/>
      <c r="M242" s="495"/>
      <c r="N242" s="495"/>
      <c r="O242" s="495"/>
      <c r="P242" s="234">
        <v>120207.92</v>
      </c>
      <c r="Q242" s="279"/>
      <c r="R242" s="280"/>
      <c r="GO242" s="277"/>
      <c r="GP242" s="277"/>
      <c r="GQ242" s="277"/>
      <c r="GR242" s="277"/>
      <c r="GS242" s="277"/>
      <c r="GT242" s="277"/>
      <c r="GU242" s="277"/>
      <c r="GW242" s="157"/>
      <c r="GX242" s="157"/>
      <c r="GY242" s="277"/>
      <c r="GZ242" s="157"/>
      <c r="HA242" s="277"/>
      <c r="HB242" s="277"/>
      <c r="HC242" s="140" t="s">
        <v>2611</v>
      </c>
      <c r="HD242" s="277"/>
    </row>
    <row r="243" spans="1:215" s="143" customFormat="1" ht="15" customHeight="1">
      <c r="A243" s="210"/>
      <c r="B243" s="187"/>
      <c r="C243" s="495" t="s">
        <v>2612</v>
      </c>
      <c r="D243" s="495"/>
      <c r="E243" s="495"/>
      <c r="F243" s="495"/>
      <c r="G243" s="495"/>
      <c r="H243" s="495"/>
      <c r="I243" s="495"/>
      <c r="J243" s="495"/>
      <c r="K243" s="495"/>
      <c r="L243" s="495"/>
      <c r="M243" s="495"/>
      <c r="N243" s="495"/>
      <c r="O243" s="495"/>
      <c r="P243" s="234">
        <v>88953.86</v>
      </c>
      <c r="Q243" s="279"/>
      <c r="R243" s="280"/>
      <c r="GO243" s="277"/>
      <c r="GP243" s="277"/>
      <c r="GQ243" s="277"/>
      <c r="GR243" s="277"/>
      <c r="GS243" s="277"/>
      <c r="GT243" s="277"/>
      <c r="GU243" s="277"/>
      <c r="GW243" s="157"/>
      <c r="GX243" s="157"/>
      <c r="GY243" s="277"/>
      <c r="GZ243" s="157"/>
      <c r="HA243" s="277"/>
      <c r="HB243" s="277"/>
      <c r="HC243" s="140" t="s">
        <v>2612</v>
      </c>
      <c r="HD243" s="277"/>
    </row>
    <row r="244" spans="1:215" s="143" customFormat="1" ht="15" customHeight="1">
      <c r="A244" s="210"/>
      <c r="B244" s="187"/>
      <c r="C244" s="495" t="s">
        <v>2613</v>
      </c>
      <c r="D244" s="495"/>
      <c r="E244" s="495"/>
      <c r="F244" s="495"/>
      <c r="G244" s="495"/>
      <c r="H244" s="495"/>
      <c r="I244" s="495"/>
      <c r="J244" s="495"/>
      <c r="K244" s="495"/>
      <c r="L244" s="495"/>
      <c r="M244" s="495"/>
      <c r="N244" s="495"/>
      <c r="O244" s="495"/>
      <c r="P244" s="234">
        <v>43274.85</v>
      </c>
      <c r="Q244" s="279"/>
      <c r="R244" s="280"/>
      <c r="GO244" s="277"/>
      <c r="GP244" s="277"/>
      <c r="GQ244" s="277"/>
      <c r="GR244" s="277"/>
      <c r="GS244" s="277"/>
      <c r="GT244" s="277"/>
      <c r="GU244" s="277"/>
      <c r="GW244" s="157"/>
      <c r="GX244" s="157"/>
      <c r="GY244" s="277"/>
      <c r="GZ244" s="157"/>
      <c r="HA244" s="277"/>
      <c r="HB244" s="277"/>
      <c r="HC244" s="140" t="s">
        <v>2613</v>
      </c>
      <c r="HD244" s="277"/>
    </row>
    <row r="245" spans="1:215" s="143" customFormat="1" ht="15" customHeight="1">
      <c r="A245" s="210"/>
      <c r="B245" s="187"/>
      <c r="C245" s="495" t="s">
        <v>688</v>
      </c>
      <c r="D245" s="495"/>
      <c r="E245" s="495"/>
      <c r="F245" s="495"/>
      <c r="G245" s="495"/>
      <c r="H245" s="495"/>
      <c r="I245" s="495"/>
      <c r="J245" s="495"/>
      <c r="K245" s="495"/>
      <c r="L245" s="495"/>
      <c r="M245" s="495"/>
      <c r="N245" s="495"/>
      <c r="O245" s="495"/>
      <c r="P245" s="234">
        <v>120207.92</v>
      </c>
      <c r="Q245" s="279"/>
      <c r="R245" s="280"/>
      <c r="GO245" s="277"/>
      <c r="GP245" s="277"/>
      <c r="GQ245" s="277"/>
      <c r="GR245" s="277"/>
      <c r="GS245" s="277"/>
      <c r="GT245" s="277"/>
      <c r="GU245" s="277"/>
      <c r="GW245" s="157"/>
      <c r="GX245" s="157"/>
      <c r="GY245" s="277"/>
      <c r="GZ245" s="157"/>
      <c r="HA245" s="277"/>
      <c r="HB245" s="277"/>
      <c r="HC245" s="140" t="s">
        <v>688</v>
      </c>
      <c r="HD245" s="277"/>
    </row>
    <row r="246" spans="1:215" s="143" customFormat="1" ht="15" customHeight="1">
      <c r="A246" s="210"/>
      <c r="B246" s="187"/>
      <c r="C246" s="495" t="s">
        <v>689</v>
      </c>
      <c r="D246" s="495"/>
      <c r="E246" s="495"/>
      <c r="F246" s="495"/>
      <c r="G246" s="495"/>
      <c r="H246" s="495"/>
      <c r="I246" s="495"/>
      <c r="J246" s="495"/>
      <c r="K246" s="495"/>
      <c r="L246" s="495"/>
      <c r="M246" s="495"/>
      <c r="N246" s="495"/>
      <c r="O246" s="495"/>
      <c r="P246" s="234">
        <v>88953.86</v>
      </c>
      <c r="Q246" s="279"/>
      <c r="R246" s="280"/>
      <c r="GO246" s="277"/>
      <c r="GP246" s="277"/>
      <c r="GQ246" s="277"/>
      <c r="GR246" s="277"/>
      <c r="GS246" s="277"/>
      <c r="GT246" s="277"/>
      <c r="GU246" s="277"/>
      <c r="GW246" s="157"/>
      <c r="GX246" s="157"/>
      <c r="GY246" s="277"/>
      <c r="GZ246" s="157"/>
      <c r="HA246" s="277"/>
      <c r="HB246" s="277"/>
      <c r="HC246" s="140" t="s">
        <v>689</v>
      </c>
      <c r="HD246" s="277"/>
    </row>
    <row r="247" spans="1:215" s="143" customFormat="1" ht="15" customHeight="1">
      <c r="A247" s="210"/>
      <c r="B247" s="187"/>
      <c r="C247" s="495" t="s">
        <v>690</v>
      </c>
      <c r="D247" s="495"/>
      <c r="E247" s="495"/>
      <c r="F247" s="495"/>
      <c r="G247" s="495"/>
      <c r="H247" s="495"/>
      <c r="I247" s="495"/>
      <c r="J247" s="495"/>
      <c r="K247" s="495"/>
      <c r="L247" s="495"/>
      <c r="M247" s="495"/>
      <c r="N247" s="495"/>
      <c r="O247" s="495"/>
      <c r="P247" s="234">
        <v>43274.85</v>
      </c>
      <c r="Q247" s="279"/>
      <c r="R247" s="280"/>
      <c r="GO247" s="277"/>
      <c r="GP247" s="277"/>
      <c r="GQ247" s="277"/>
      <c r="GR247" s="277"/>
      <c r="GS247" s="277"/>
      <c r="GT247" s="277"/>
      <c r="GU247" s="277"/>
      <c r="GW247" s="157"/>
      <c r="GX247" s="157"/>
      <c r="GY247" s="277"/>
      <c r="GZ247" s="157"/>
      <c r="HA247" s="277"/>
      <c r="HB247" s="277"/>
      <c r="HC247" s="140" t="s">
        <v>690</v>
      </c>
      <c r="HD247" s="277"/>
    </row>
    <row r="248" spans="1:215" s="143" customFormat="1" ht="15" customHeight="1">
      <c r="A248" s="210"/>
      <c r="B248" s="230"/>
      <c r="C248" s="496" t="s">
        <v>2686</v>
      </c>
      <c r="D248" s="496"/>
      <c r="E248" s="496"/>
      <c r="F248" s="496"/>
      <c r="G248" s="496"/>
      <c r="H248" s="496"/>
      <c r="I248" s="496"/>
      <c r="J248" s="496"/>
      <c r="K248" s="496"/>
      <c r="L248" s="496"/>
      <c r="M248" s="496"/>
      <c r="N248" s="496"/>
      <c r="O248" s="496"/>
      <c r="P248" s="236">
        <v>252436.63</v>
      </c>
      <c r="Q248" s="279"/>
      <c r="R248" s="280"/>
      <c r="GO248" s="277"/>
      <c r="GP248" s="277"/>
      <c r="GQ248" s="277"/>
      <c r="GR248" s="277"/>
      <c r="GS248" s="277"/>
      <c r="GT248" s="277"/>
      <c r="GU248" s="277"/>
      <c r="GW248" s="157"/>
      <c r="GX248" s="157"/>
      <c r="GY248" s="277"/>
      <c r="GZ248" s="157"/>
      <c r="HA248" s="277"/>
      <c r="HB248" s="277"/>
      <c r="HD248" s="277" t="s">
        <v>2686</v>
      </c>
    </row>
    <row r="249" spans="1:215" s="143" customFormat="1" ht="15" customHeight="1">
      <c r="A249" s="210"/>
      <c r="B249" s="187"/>
      <c r="C249" s="495" t="s">
        <v>692</v>
      </c>
      <c r="D249" s="495"/>
      <c r="E249" s="495"/>
      <c r="F249" s="495"/>
      <c r="G249" s="495"/>
      <c r="H249" s="495"/>
      <c r="I249" s="495"/>
      <c r="J249" s="495"/>
      <c r="K249" s="495"/>
      <c r="L249" s="495"/>
      <c r="M249" s="495"/>
      <c r="N249" s="495"/>
      <c r="O249" s="495"/>
      <c r="P249" s="235"/>
      <c r="Q249" s="279"/>
      <c r="R249" s="280"/>
      <c r="GO249" s="277"/>
      <c r="GP249" s="277"/>
      <c r="GQ249" s="277"/>
      <c r="GR249" s="277"/>
      <c r="GS249" s="277"/>
      <c r="GT249" s="277"/>
      <c r="GU249" s="277"/>
      <c r="GW249" s="157"/>
      <c r="GX249" s="157"/>
      <c r="GY249" s="277"/>
      <c r="GZ249" s="157"/>
      <c r="HA249" s="277"/>
      <c r="HB249" s="277"/>
      <c r="HC249" s="140" t="s">
        <v>692</v>
      </c>
      <c r="HD249" s="277"/>
    </row>
    <row r="250" spans="1:215" s="143" customFormat="1" ht="15" customHeight="1">
      <c r="A250" s="210"/>
      <c r="B250" s="187"/>
      <c r="C250" s="495" t="s">
        <v>694</v>
      </c>
      <c r="D250" s="495"/>
      <c r="E250" s="495"/>
      <c r="F250" s="495"/>
      <c r="G250" s="495"/>
      <c r="H250" s="495"/>
      <c r="I250" s="495"/>
      <c r="J250" s="495"/>
      <c r="K250" s="237" t="s">
        <v>2687</v>
      </c>
      <c r="L250" s="231"/>
      <c r="M250" s="231"/>
      <c r="O250" s="238"/>
      <c r="P250" s="235"/>
      <c r="Q250" s="279"/>
      <c r="R250" s="280"/>
      <c r="GO250" s="277"/>
      <c r="GP250" s="277"/>
      <c r="GQ250" s="277"/>
      <c r="GR250" s="277"/>
      <c r="GS250" s="277"/>
      <c r="GT250" s="277"/>
      <c r="GU250" s="277"/>
      <c r="GW250" s="157"/>
      <c r="GX250" s="157"/>
      <c r="GY250" s="277"/>
      <c r="GZ250" s="157"/>
      <c r="HA250" s="277"/>
      <c r="HB250" s="277"/>
      <c r="HD250" s="277"/>
      <c r="HE250" s="140" t="s">
        <v>694</v>
      </c>
    </row>
    <row r="251" spans="1:215" s="143" customFormat="1" ht="15" customHeight="1">
      <c r="A251" s="210"/>
      <c r="B251" s="187"/>
      <c r="C251" s="495" t="s">
        <v>2616</v>
      </c>
      <c r="D251" s="495"/>
      <c r="E251" s="495"/>
      <c r="F251" s="495"/>
      <c r="G251" s="495"/>
      <c r="H251" s="495"/>
      <c r="I251" s="495"/>
      <c r="J251" s="495"/>
      <c r="K251" s="495"/>
      <c r="L251" s="495"/>
      <c r="M251" s="495"/>
      <c r="N251" s="495"/>
      <c r="O251" s="495"/>
      <c r="P251" s="234">
        <v>201949.3</v>
      </c>
      <c r="Q251" s="279"/>
      <c r="R251" s="280"/>
      <c r="GO251" s="277"/>
      <c r="GP251" s="277"/>
      <c r="GQ251" s="277"/>
      <c r="GR251" s="277"/>
      <c r="GS251" s="277"/>
      <c r="GT251" s="277"/>
      <c r="GU251" s="277"/>
      <c r="GW251" s="157"/>
      <c r="GX251" s="157"/>
      <c r="GY251" s="277"/>
      <c r="GZ251" s="157"/>
      <c r="HA251" s="277"/>
      <c r="HB251" s="277"/>
      <c r="HD251" s="277"/>
      <c r="HF251" s="140" t="s">
        <v>2616</v>
      </c>
    </row>
    <row r="252" spans="1:215" s="143" customFormat="1" ht="15" customHeight="1">
      <c r="A252" s="210"/>
      <c r="B252" s="187"/>
      <c r="C252" s="495" t="s">
        <v>2610</v>
      </c>
      <c r="D252" s="495"/>
      <c r="E252" s="495"/>
      <c r="F252" s="495"/>
      <c r="G252" s="495"/>
      <c r="H252" s="495"/>
      <c r="I252" s="495"/>
      <c r="J252" s="495"/>
      <c r="K252" s="495"/>
      <c r="L252" s="495"/>
      <c r="M252" s="495"/>
      <c r="N252" s="495"/>
      <c r="O252" s="495"/>
      <c r="P252" s="235"/>
      <c r="Q252" s="279"/>
      <c r="R252" s="280"/>
      <c r="GO252" s="277"/>
      <c r="GP252" s="277"/>
      <c r="GQ252" s="277"/>
      <c r="GR252" s="277"/>
      <c r="GS252" s="277"/>
      <c r="GT252" s="277"/>
      <c r="GU252" s="277"/>
      <c r="GW252" s="157"/>
      <c r="GX252" s="157"/>
      <c r="GY252" s="277"/>
      <c r="GZ252" s="157"/>
      <c r="HA252" s="277"/>
      <c r="HB252" s="277"/>
      <c r="HC252" s="140" t="s">
        <v>2610</v>
      </c>
      <c r="HD252" s="277"/>
    </row>
    <row r="253" spans="1:215" s="143" customFormat="1" ht="22.5" customHeight="1">
      <c r="A253" s="210"/>
      <c r="B253" s="187" t="s">
        <v>2647</v>
      </c>
      <c r="C253" s="495" t="s">
        <v>2648</v>
      </c>
      <c r="D253" s="495"/>
      <c r="E253" s="495"/>
      <c r="F253" s="495"/>
      <c r="G253" s="495"/>
      <c r="H253" s="243" t="s">
        <v>432</v>
      </c>
      <c r="I253" s="233"/>
      <c r="J253" s="233"/>
      <c r="K253" s="237" t="s">
        <v>761</v>
      </c>
      <c r="L253" s="231"/>
      <c r="M253" s="231"/>
      <c r="O253" s="238"/>
      <c r="P253" s="234">
        <v>201949.3</v>
      </c>
      <c r="Q253" s="279"/>
      <c r="R253" s="280"/>
      <c r="GO253" s="277"/>
      <c r="GP253" s="277"/>
      <c r="GQ253" s="277"/>
      <c r="GR253" s="277"/>
      <c r="GS253" s="277"/>
      <c r="GT253" s="277"/>
      <c r="GU253" s="277"/>
      <c r="GW253" s="157"/>
      <c r="GX253" s="157"/>
      <c r="GY253" s="277"/>
      <c r="GZ253" s="157"/>
      <c r="HA253" s="277"/>
      <c r="HB253" s="277"/>
      <c r="HD253" s="277"/>
      <c r="HG253" s="140" t="s">
        <v>2648</v>
      </c>
    </row>
    <row r="254" spans="1:215" s="143" customFormat="1" ht="15" customHeight="1">
      <c r="A254" s="210"/>
      <c r="B254" s="187"/>
      <c r="C254" s="495" t="s">
        <v>2619</v>
      </c>
      <c r="D254" s="495"/>
      <c r="E254" s="495"/>
      <c r="F254" s="495"/>
      <c r="G254" s="495"/>
      <c r="H254" s="495"/>
      <c r="I254" s="495"/>
      <c r="J254" s="495"/>
      <c r="K254" s="495"/>
      <c r="L254" s="495"/>
      <c r="M254" s="495"/>
      <c r="N254" s="495"/>
      <c r="O254" s="495"/>
      <c r="P254" s="234">
        <v>50487.33</v>
      </c>
      <c r="Q254" s="279"/>
      <c r="R254" s="280"/>
      <c r="GO254" s="277"/>
      <c r="GP254" s="277"/>
      <c r="GQ254" s="277"/>
      <c r="GR254" s="277"/>
      <c r="GS254" s="277"/>
      <c r="GT254" s="277"/>
      <c r="GU254" s="277"/>
      <c r="GW254" s="157"/>
      <c r="GX254" s="157"/>
      <c r="GY254" s="277"/>
      <c r="GZ254" s="157"/>
      <c r="HA254" s="277"/>
      <c r="HB254" s="277"/>
      <c r="HD254" s="277"/>
      <c r="HF254" s="140" t="s">
        <v>2619</v>
      </c>
    </row>
    <row r="255" spans="1:215" s="143" customFormat="1" ht="15" customHeight="1">
      <c r="A255" s="210"/>
      <c r="B255" s="187"/>
      <c r="C255" s="495" t="s">
        <v>2610</v>
      </c>
      <c r="D255" s="495"/>
      <c r="E255" s="495"/>
      <c r="F255" s="495"/>
      <c r="G255" s="495"/>
      <c r="H255" s="495"/>
      <c r="I255" s="495"/>
      <c r="J255" s="495"/>
      <c r="K255" s="495"/>
      <c r="L255" s="495"/>
      <c r="M255" s="495"/>
      <c r="N255" s="495"/>
      <c r="O255" s="495"/>
      <c r="P255" s="235"/>
      <c r="Q255" s="279"/>
      <c r="R255" s="280"/>
      <c r="GO255" s="277"/>
      <c r="GP255" s="277"/>
      <c r="GQ255" s="277"/>
      <c r="GR255" s="277"/>
      <c r="GS255" s="277"/>
      <c r="GT255" s="277"/>
      <c r="GU255" s="277"/>
      <c r="GW255" s="157"/>
      <c r="GX255" s="157"/>
      <c r="GY255" s="277"/>
      <c r="GZ255" s="157"/>
      <c r="HA255" s="277"/>
      <c r="HB255" s="277"/>
      <c r="HC255" s="140" t="s">
        <v>2610</v>
      </c>
      <c r="HD255" s="277"/>
    </row>
    <row r="256" spans="1:215" s="143" customFormat="1" ht="22.5" customHeight="1">
      <c r="A256" s="210"/>
      <c r="B256" s="187" t="s">
        <v>2649</v>
      </c>
      <c r="C256" s="495" t="s">
        <v>2648</v>
      </c>
      <c r="D256" s="495"/>
      <c r="E256" s="495"/>
      <c r="F256" s="495"/>
      <c r="G256" s="495"/>
      <c r="H256" s="243" t="s">
        <v>432</v>
      </c>
      <c r="I256" s="233"/>
      <c r="J256" s="233"/>
      <c r="K256" s="237" t="s">
        <v>487</v>
      </c>
      <c r="L256" s="231"/>
      <c r="M256" s="231"/>
      <c r="O256" s="238"/>
      <c r="P256" s="234">
        <v>50487.33</v>
      </c>
      <c r="Q256" s="279"/>
      <c r="R256" s="280"/>
      <c r="GO256" s="277"/>
      <c r="GP256" s="277"/>
      <c r="GQ256" s="277"/>
      <c r="GR256" s="277"/>
      <c r="GS256" s="277"/>
      <c r="GT256" s="277"/>
      <c r="GU256" s="277"/>
      <c r="GW256" s="157"/>
      <c r="GX256" s="157"/>
      <c r="GY256" s="277"/>
      <c r="GZ256" s="157"/>
      <c r="HA256" s="277"/>
      <c r="HB256" s="277"/>
      <c r="HD256" s="277"/>
      <c r="HG256" s="140" t="s">
        <v>2648</v>
      </c>
    </row>
    <row r="257" spans="1:212" s="143" customFormat="1" ht="15" customHeight="1">
      <c r="A257" s="497" t="s">
        <v>2688</v>
      </c>
      <c r="B257" s="497"/>
      <c r="C257" s="497"/>
      <c r="D257" s="497"/>
      <c r="E257" s="497"/>
      <c r="F257" s="497"/>
      <c r="G257" s="497"/>
      <c r="H257" s="497"/>
      <c r="I257" s="497"/>
      <c r="J257" s="497"/>
      <c r="K257" s="497"/>
      <c r="L257" s="497"/>
      <c r="M257" s="497"/>
      <c r="N257" s="497"/>
      <c r="O257" s="497"/>
      <c r="P257" s="497"/>
      <c r="GO257" s="277" t="s">
        <v>2688</v>
      </c>
      <c r="GP257" s="277"/>
      <c r="GQ257" s="277"/>
      <c r="GR257" s="277"/>
      <c r="GS257" s="277"/>
      <c r="GT257" s="277"/>
      <c r="GU257" s="277"/>
      <c r="GW257" s="157"/>
      <c r="GX257" s="157"/>
      <c r="GY257" s="277"/>
      <c r="GZ257" s="157"/>
      <c r="HA257" s="277"/>
      <c r="HB257" s="277"/>
      <c r="HD257" s="277"/>
    </row>
    <row r="258" spans="1:212" s="143" customFormat="1" ht="15" customHeight="1">
      <c r="A258" s="497" t="s">
        <v>2670</v>
      </c>
      <c r="B258" s="497"/>
      <c r="C258" s="497"/>
      <c r="D258" s="497"/>
      <c r="E258" s="497"/>
      <c r="F258" s="497"/>
      <c r="G258" s="497"/>
      <c r="H258" s="497"/>
      <c r="I258" s="497"/>
      <c r="J258" s="497"/>
      <c r="K258" s="497"/>
      <c r="L258" s="497"/>
      <c r="M258" s="497"/>
      <c r="N258" s="497"/>
      <c r="O258" s="497"/>
      <c r="P258" s="497"/>
      <c r="GO258" s="277"/>
      <c r="GP258" s="277" t="s">
        <v>2670</v>
      </c>
      <c r="GQ258" s="277"/>
      <c r="GR258" s="277"/>
      <c r="GS258" s="277"/>
      <c r="GT258" s="277"/>
      <c r="GU258" s="277"/>
      <c r="GW258" s="157"/>
      <c r="GX258" s="157"/>
      <c r="GY258" s="277"/>
      <c r="GZ258" s="157"/>
      <c r="HA258" s="277"/>
      <c r="HB258" s="277"/>
      <c r="HD258" s="277"/>
    </row>
    <row r="259" spans="1:212" s="143" customFormat="1" ht="34.5" customHeight="1">
      <c r="A259" s="178" t="s">
        <v>472</v>
      </c>
      <c r="B259" s="179" t="s">
        <v>2638</v>
      </c>
      <c r="C259" s="498" t="s">
        <v>2639</v>
      </c>
      <c r="D259" s="498"/>
      <c r="E259" s="498"/>
      <c r="F259" s="498"/>
      <c r="G259" s="498"/>
      <c r="H259" s="180" t="s">
        <v>142</v>
      </c>
      <c r="I259" s="181">
        <v>2</v>
      </c>
      <c r="J259" s="182">
        <v>1</v>
      </c>
      <c r="K259" s="182">
        <v>2</v>
      </c>
      <c r="L259" s="183"/>
      <c r="M259" s="181"/>
      <c r="N259" s="184"/>
      <c r="O259" s="181"/>
      <c r="P259" s="185"/>
      <c r="GO259" s="277"/>
      <c r="GP259" s="277"/>
      <c r="GQ259" s="277" t="s">
        <v>2639</v>
      </c>
      <c r="GR259" s="277"/>
      <c r="GS259" s="277"/>
      <c r="GT259" s="277"/>
      <c r="GU259" s="277"/>
      <c r="GW259" s="157"/>
      <c r="GX259" s="157"/>
      <c r="GY259" s="277"/>
      <c r="GZ259" s="157"/>
      <c r="HA259" s="277"/>
      <c r="HB259" s="277"/>
      <c r="HD259" s="277"/>
    </row>
    <row r="260" spans="1:212" s="143" customFormat="1" ht="34.5" customHeight="1">
      <c r="A260" s="186"/>
      <c r="B260" s="187" t="s">
        <v>2590</v>
      </c>
      <c r="C260" s="499" t="s">
        <v>2591</v>
      </c>
      <c r="D260" s="499"/>
      <c r="E260" s="499"/>
      <c r="F260" s="499"/>
      <c r="G260" s="499"/>
      <c r="H260" s="499"/>
      <c r="I260" s="499"/>
      <c r="J260" s="499"/>
      <c r="K260" s="499"/>
      <c r="L260" s="499"/>
      <c r="M260" s="499"/>
      <c r="N260" s="499"/>
      <c r="O260" s="499"/>
      <c r="P260" s="499"/>
      <c r="GO260" s="277"/>
      <c r="GP260" s="277"/>
      <c r="GQ260" s="277"/>
      <c r="GR260" s="277"/>
      <c r="GS260" s="277"/>
      <c r="GT260" s="277"/>
      <c r="GU260" s="277"/>
      <c r="GV260" s="140" t="s">
        <v>2591</v>
      </c>
      <c r="GW260" s="157"/>
      <c r="GX260" s="157"/>
      <c r="GY260" s="277"/>
      <c r="GZ260" s="157"/>
      <c r="HA260" s="277"/>
      <c r="HB260" s="277"/>
      <c r="HD260" s="277"/>
    </row>
    <row r="261" spans="1:212" s="143" customFormat="1" ht="23.25" customHeight="1">
      <c r="A261" s="186"/>
      <c r="B261" s="187" t="s">
        <v>2592</v>
      </c>
      <c r="C261" s="499" t="s">
        <v>2593</v>
      </c>
      <c r="D261" s="499"/>
      <c r="E261" s="499"/>
      <c r="F261" s="499"/>
      <c r="G261" s="499"/>
      <c r="H261" s="499"/>
      <c r="I261" s="499"/>
      <c r="J261" s="499"/>
      <c r="K261" s="499"/>
      <c r="L261" s="499"/>
      <c r="M261" s="499"/>
      <c r="N261" s="499"/>
      <c r="O261" s="499"/>
      <c r="P261" s="499"/>
      <c r="GO261" s="277"/>
      <c r="GP261" s="277"/>
      <c r="GQ261" s="277"/>
      <c r="GR261" s="277"/>
      <c r="GS261" s="277"/>
      <c r="GT261" s="277"/>
      <c r="GU261" s="277"/>
      <c r="GV261" s="140" t="s">
        <v>2593</v>
      </c>
      <c r="GW261" s="157"/>
      <c r="GX261" s="157"/>
      <c r="GY261" s="277"/>
      <c r="GZ261" s="157"/>
      <c r="HA261" s="277"/>
      <c r="HB261" s="277"/>
      <c r="HD261" s="277"/>
    </row>
    <row r="262" spans="1:212" s="143" customFormat="1" ht="15" customHeight="1">
      <c r="A262" s="186"/>
      <c r="B262" s="187" t="s">
        <v>2671</v>
      </c>
      <c r="C262" s="499" t="s">
        <v>2672</v>
      </c>
      <c r="D262" s="499"/>
      <c r="E262" s="499"/>
      <c r="F262" s="499"/>
      <c r="G262" s="499"/>
      <c r="H262" s="499"/>
      <c r="I262" s="499"/>
      <c r="J262" s="499"/>
      <c r="K262" s="499"/>
      <c r="L262" s="499"/>
      <c r="M262" s="499"/>
      <c r="N262" s="499"/>
      <c r="O262" s="499"/>
      <c r="P262" s="499"/>
      <c r="GO262" s="277"/>
      <c r="GP262" s="277"/>
      <c r="GQ262" s="277"/>
      <c r="GR262" s="277"/>
      <c r="GS262" s="277"/>
      <c r="GT262" s="277"/>
      <c r="GU262" s="277"/>
      <c r="GV262" s="140" t="s">
        <v>2672</v>
      </c>
      <c r="GW262" s="157"/>
      <c r="GX262" s="157"/>
      <c r="GY262" s="277"/>
      <c r="GZ262" s="157"/>
      <c r="HA262" s="277"/>
      <c r="HB262" s="277"/>
      <c r="HD262" s="277"/>
    </row>
    <row r="263" spans="1:212" s="143" customFormat="1" ht="22.5" customHeight="1">
      <c r="A263" s="186"/>
      <c r="B263" s="187" t="s">
        <v>2594</v>
      </c>
      <c r="C263" s="499" t="s">
        <v>2595</v>
      </c>
      <c r="D263" s="499"/>
      <c r="E263" s="499"/>
      <c r="F263" s="499"/>
      <c r="G263" s="499"/>
      <c r="H263" s="499"/>
      <c r="I263" s="499"/>
      <c r="J263" s="499"/>
      <c r="K263" s="499"/>
      <c r="L263" s="499"/>
      <c r="M263" s="499"/>
      <c r="N263" s="499"/>
      <c r="O263" s="499"/>
      <c r="P263" s="499"/>
      <c r="GO263" s="277"/>
      <c r="GP263" s="277"/>
      <c r="GQ263" s="277"/>
      <c r="GR263" s="277"/>
      <c r="GS263" s="277"/>
      <c r="GT263" s="277"/>
      <c r="GU263" s="277"/>
      <c r="GV263" s="140" t="s">
        <v>2595</v>
      </c>
      <c r="GW263" s="157"/>
      <c r="GX263" s="157"/>
      <c r="GY263" s="277"/>
      <c r="GZ263" s="157"/>
      <c r="HA263" s="277"/>
      <c r="HB263" s="277"/>
      <c r="HD263" s="277"/>
    </row>
    <row r="264" spans="1:212" s="143" customFormat="1" ht="15" customHeight="1">
      <c r="A264" s="186"/>
      <c r="B264" s="187"/>
      <c r="C264" s="499" t="s">
        <v>2011</v>
      </c>
      <c r="D264" s="499"/>
      <c r="E264" s="499"/>
      <c r="F264" s="499"/>
      <c r="G264" s="499"/>
      <c r="H264" s="499"/>
      <c r="I264" s="499"/>
      <c r="J264" s="499"/>
      <c r="K264" s="499"/>
      <c r="L264" s="499"/>
      <c r="M264" s="499"/>
      <c r="N264" s="499"/>
      <c r="O264" s="499"/>
      <c r="P264" s="499"/>
      <c r="GO264" s="277"/>
      <c r="GP264" s="277"/>
      <c r="GQ264" s="277"/>
      <c r="GR264" s="277"/>
      <c r="GS264" s="277"/>
      <c r="GT264" s="277"/>
      <c r="GU264" s="277"/>
      <c r="GV264" s="140" t="s">
        <v>2011</v>
      </c>
      <c r="GW264" s="157"/>
      <c r="GX264" s="157"/>
      <c r="GY264" s="277"/>
      <c r="GZ264" s="157"/>
      <c r="HA264" s="277"/>
      <c r="HB264" s="277"/>
      <c r="HD264" s="277"/>
    </row>
    <row r="265" spans="1:212" s="143" customFormat="1" ht="15" customHeight="1">
      <c r="A265" s="188"/>
      <c r="B265" s="189" t="s">
        <v>164</v>
      </c>
      <c r="C265" s="501" t="s">
        <v>391</v>
      </c>
      <c r="D265" s="501"/>
      <c r="E265" s="501"/>
      <c r="F265" s="501"/>
      <c r="G265" s="501"/>
      <c r="H265" s="190" t="s">
        <v>392</v>
      </c>
      <c r="I265" s="191"/>
      <c r="J265" s="191"/>
      <c r="K265" s="215">
        <v>0.81210919999999998</v>
      </c>
      <c r="L265" s="193"/>
      <c r="M265" s="191"/>
      <c r="N265" s="193"/>
      <c r="O265" s="191"/>
      <c r="P265" s="216">
        <v>459.77</v>
      </c>
      <c r="GO265" s="277"/>
      <c r="GP265" s="277"/>
      <c r="GQ265" s="277"/>
      <c r="GR265" s="277"/>
      <c r="GS265" s="277"/>
      <c r="GT265" s="277"/>
      <c r="GU265" s="277"/>
      <c r="GW265" s="157" t="s">
        <v>391</v>
      </c>
      <c r="GX265" s="157"/>
      <c r="GY265" s="277"/>
      <c r="GZ265" s="157"/>
      <c r="HA265" s="277"/>
      <c r="HB265" s="277"/>
      <c r="HD265" s="277"/>
    </row>
    <row r="266" spans="1:212" s="143" customFormat="1" ht="15" customHeight="1">
      <c r="A266" s="195"/>
      <c r="B266" s="189" t="s">
        <v>1422</v>
      </c>
      <c r="C266" s="501" t="s">
        <v>1423</v>
      </c>
      <c r="D266" s="501"/>
      <c r="E266" s="501"/>
      <c r="F266" s="501"/>
      <c r="G266" s="501"/>
      <c r="H266" s="190" t="s">
        <v>392</v>
      </c>
      <c r="I266" s="196">
        <v>0.9</v>
      </c>
      <c r="J266" s="215">
        <v>0.22558590000000001</v>
      </c>
      <c r="K266" s="215">
        <v>0.40605459999999999</v>
      </c>
      <c r="L266" s="198"/>
      <c r="M266" s="199"/>
      <c r="N266" s="200">
        <v>579.11</v>
      </c>
      <c r="O266" s="191"/>
      <c r="P266" s="194">
        <v>235.15</v>
      </c>
      <c r="Q266" s="278"/>
      <c r="R266" s="278"/>
      <c r="GO266" s="277"/>
      <c r="GP266" s="277"/>
      <c r="GQ266" s="277"/>
      <c r="GR266" s="277"/>
      <c r="GS266" s="277"/>
      <c r="GT266" s="277"/>
      <c r="GU266" s="277"/>
      <c r="GW266" s="157"/>
      <c r="GX266" s="157" t="s">
        <v>1423</v>
      </c>
      <c r="GY266" s="277"/>
      <c r="GZ266" s="157"/>
      <c r="HA266" s="277"/>
      <c r="HB266" s="277"/>
      <c r="HD266" s="277"/>
    </row>
    <row r="267" spans="1:212" s="143" customFormat="1" ht="15" customHeight="1">
      <c r="A267" s="195"/>
      <c r="B267" s="189" t="s">
        <v>2636</v>
      </c>
      <c r="C267" s="501" t="s">
        <v>2637</v>
      </c>
      <c r="D267" s="501"/>
      <c r="E267" s="501"/>
      <c r="F267" s="501"/>
      <c r="G267" s="501"/>
      <c r="H267" s="190" t="s">
        <v>392</v>
      </c>
      <c r="I267" s="196">
        <v>0.9</v>
      </c>
      <c r="J267" s="215">
        <v>0.22558590000000001</v>
      </c>
      <c r="K267" s="215">
        <v>0.40605459999999999</v>
      </c>
      <c r="L267" s="198"/>
      <c r="M267" s="199"/>
      <c r="N267" s="200">
        <v>553.17999999999995</v>
      </c>
      <c r="O267" s="191"/>
      <c r="P267" s="194">
        <v>224.62</v>
      </c>
      <c r="Q267" s="278"/>
      <c r="R267" s="278"/>
      <c r="GO267" s="277"/>
      <c r="GP267" s="277"/>
      <c r="GQ267" s="277"/>
      <c r="GR267" s="277"/>
      <c r="GS267" s="277"/>
      <c r="GT267" s="277"/>
      <c r="GU267" s="277"/>
      <c r="GW267" s="157"/>
      <c r="GX267" s="157" t="s">
        <v>2637</v>
      </c>
      <c r="GY267" s="277"/>
      <c r="GZ267" s="157"/>
      <c r="HA267" s="277"/>
      <c r="HB267" s="277"/>
      <c r="HD267" s="277"/>
    </row>
    <row r="268" spans="1:212" s="143" customFormat="1" ht="15" customHeight="1">
      <c r="A268" s="210"/>
      <c r="B268" s="187"/>
      <c r="C268" s="500" t="s">
        <v>429</v>
      </c>
      <c r="D268" s="500"/>
      <c r="E268" s="500"/>
      <c r="F268" s="500"/>
      <c r="G268" s="500"/>
      <c r="H268" s="180"/>
      <c r="I268" s="181"/>
      <c r="J268" s="181"/>
      <c r="K268" s="181"/>
      <c r="L268" s="183"/>
      <c r="M268" s="181"/>
      <c r="N268" s="211"/>
      <c r="O268" s="181"/>
      <c r="P268" s="212">
        <v>459.77</v>
      </c>
      <c r="Q268" s="278"/>
      <c r="R268" s="278"/>
      <c r="GO268" s="277"/>
      <c r="GP268" s="277"/>
      <c r="GQ268" s="277"/>
      <c r="GR268" s="277"/>
      <c r="GS268" s="277"/>
      <c r="GT268" s="277"/>
      <c r="GU268" s="277"/>
      <c r="GW268" s="157"/>
      <c r="GX268" s="157"/>
      <c r="GY268" s="277" t="s">
        <v>429</v>
      </c>
      <c r="GZ268" s="157"/>
      <c r="HA268" s="277"/>
      <c r="HB268" s="277"/>
      <c r="HD268" s="277"/>
    </row>
    <row r="269" spans="1:212" s="143" customFormat="1" ht="15" customHeight="1">
      <c r="A269" s="203"/>
      <c r="B269" s="189"/>
      <c r="C269" s="501" t="s">
        <v>433</v>
      </c>
      <c r="D269" s="501"/>
      <c r="E269" s="501"/>
      <c r="F269" s="501"/>
      <c r="G269" s="501"/>
      <c r="H269" s="190"/>
      <c r="I269" s="191"/>
      <c r="J269" s="191"/>
      <c r="K269" s="191"/>
      <c r="L269" s="193"/>
      <c r="M269" s="191"/>
      <c r="N269" s="193"/>
      <c r="O269" s="191"/>
      <c r="P269" s="216">
        <v>459.77</v>
      </c>
      <c r="GO269" s="277"/>
      <c r="GP269" s="277"/>
      <c r="GQ269" s="277"/>
      <c r="GR269" s="277"/>
      <c r="GS269" s="277"/>
      <c r="GT269" s="277"/>
      <c r="GU269" s="277"/>
      <c r="GW269" s="157"/>
      <c r="GX269" s="157"/>
      <c r="GY269" s="277"/>
      <c r="GZ269" s="157" t="s">
        <v>433</v>
      </c>
      <c r="HA269" s="277"/>
      <c r="HB269" s="277"/>
      <c r="HD269" s="277"/>
    </row>
    <row r="270" spans="1:212" s="143" customFormat="1" ht="23.25" customHeight="1">
      <c r="A270" s="203"/>
      <c r="B270" s="189" t="s">
        <v>2600</v>
      </c>
      <c r="C270" s="501" t="s">
        <v>2601</v>
      </c>
      <c r="D270" s="501"/>
      <c r="E270" s="501"/>
      <c r="F270" s="501"/>
      <c r="G270" s="501"/>
      <c r="H270" s="190" t="s">
        <v>432</v>
      </c>
      <c r="I270" s="209">
        <v>74</v>
      </c>
      <c r="J270" s="191"/>
      <c r="K270" s="209">
        <v>74</v>
      </c>
      <c r="L270" s="193"/>
      <c r="M270" s="191"/>
      <c r="N270" s="193"/>
      <c r="O270" s="191"/>
      <c r="P270" s="216">
        <v>340.23</v>
      </c>
      <c r="GO270" s="277"/>
      <c r="GP270" s="277"/>
      <c r="GQ270" s="277"/>
      <c r="GR270" s="277"/>
      <c r="GS270" s="277"/>
      <c r="GT270" s="277"/>
      <c r="GU270" s="277"/>
      <c r="GW270" s="157"/>
      <c r="GX270" s="157"/>
      <c r="GY270" s="277"/>
      <c r="GZ270" s="157" t="s">
        <v>2601</v>
      </c>
      <c r="HA270" s="277"/>
      <c r="HB270" s="277"/>
      <c r="HD270" s="277"/>
    </row>
    <row r="271" spans="1:212" s="143" customFormat="1" ht="23.25" customHeight="1">
      <c r="A271" s="203"/>
      <c r="B271" s="189" t="s">
        <v>2602</v>
      </c>
      <c r="C271" s="501" t="s">
        <v>2603</v>
      </c>
      <c r="D271" s="501"/>
      <c r="E271" s="501"/>
      <c r="F271" s="501"/>
      <c r="G271" s="501"/>
      <c r="H271" s="190" t="s">
        <v>432</v>
      </c>
      <c r="I271" s="209">
        <v>36</v>
      </c>
      <c r="J271" s="191"/>
      <c r="K271" s="209">
        <v>36</v>
      </c>
      <c r="L271" s="193"/>
      <c r="M271" s="191"/>
      <c r="N271" s="193"/>
      <c r="O271" s="191"/>
      <c r="P271" s="216">
        <v>165.52</v>
      </c>
      <c r="GO271" s="277"/>
      <c r="GP271" s="277"/>
      <c r="GQ271" s="277"/>
      <c r="GR271" s="277"/>
      <c r="GS271" s="277"/>
      <c r="GT271" s="277"/>
      <c r="GU271" s="277"/>
      <c r="GW271" s="157"/>
      <c r="GX271" s="157"/>
      <c r="GY271" s="277"/>
      <c r="GZ271" s="157" t="s">
        <v>2603</v>
      </c>
      <c r="HA271" s="277"/>
      <c r="HB271" s="277"/>
      <c r="HD271" s="277"/>
    </row>
    <row r="272" spans="1:212" s="143" customFormat="1" ht="15" customHeight="1">
      <c r="A272" s="213"/>
      <c r="B272" s="214"/>
      <c r="C272" s="500" t="s">
        <v>438</v>
      </c>
      <c r="D272" s="500"/>
      <c r="E272" s="500"/>
      <c r="F272" s="500"/>
      <c r="G272" s="500"/>
      <c r="H272" s="180"/>
      <c r="I272" s="181"/>
      <c r="J272" s="181"/>
      <c r="K272" s="181"/>
      <c r="L272" s="183"/>
      <c r="M272" s="181"/>
      <c r="N272" s="218">
        <v>482.76</v>
      </c>
      <c r="O272" s="181"/>
      <c r="P272" s="240">
        <v>965.52</v>
      </c>
      <c r="GO272" s="277"/>
      <c r="GP272" s="277"/>
      <c r="GQ272" s="277"/>
      <c r="GR272" s="277"/>
      <c r="GS272" s="277"/>
      <c r="GT272" s="277"/>
      <c r="GU272" s="277"/>
      <c r="GW272" s="157"/>
      <c r="GX272" s="157"/>
      <c r="GY272" s="277"/>
      <c r="GZ272" s="157"/>
      <c r="HA272" s="277" t="s">
        <v>438</v>
      </c>
      <c r="HB272" s="277"/>
      <c r="HD272" s="277"/>
    </row>
    <row r="273" spans="1:212" s="143" customFormat="1" ht="15" customHeight="1">
      <c r="A273" s="497" t="s">
        <v>2673</v>
      </c>
      <c r="B273" s="497"/>
      <c r="C273" s="497"/>
      <c r="D273" s="497"/>
      <c r="E273" s="497"/>
      <c r="F273" s="497"/>
      <c r="G273" s="497"/>
      <c r="H273" s="497"/>
      <c r="I273" s="497"/>
      <c r="J273" s="497"/>
      <c r="K273" s="497"/>
      <c r="L273" s="497"/>
      <c r="M273" s="497"/>
      <c r="N273" s="497"/>
      <c r="O273" s="497"/>
      <c r="P273" s="497"/>
      <c r="GO273" s="277"/>
      <c r="GP273" s="277" t="s">
        <v>2673</v>
      </c>
      <c r="GQ273" s="277"/>
      <c r="GR273" s="277"/>
      <c r="GS273" s="277"/>
      <c r="GT273" s="277"/>
      <c r="GU273" s="277"/>
      <c r="GW273" s="157"/>
      <c r="GX273" s="157"/>
      <c r="GY273" s="277"/>
      <c r="GZ273" s="157"/>
      <c r="HA273" s="277"/>
      <c r="HB273" s="277"/>
      <c r="HD273" s="277"/>
    </row>
    <row r="274" spans="1:212" s="143" customFormat="1" ht="57" customHeight="1">
      <c r="A274" s="178" t="s">
        <v>475</v>
      </c>
      <c r="B274" s="179" t="s">
        <v>2674</v>
      </c>
      <c r="C274" s="498" t="s">
        <v>2675</v>
      </c>
      <c r="D274" s="498"/>
      <c r="E274" s="498"/>
      <c r="F274" s="498"/>
      <c r="G274" s="498"/>
      <c r="H274" s="180" t="s">
        <v>142</v>
      </c>
      <c r="I274" s="181">
        <v>24</v>
      </c>
      <c r="J274" s="182">
        <v>1</v>
      </c>
      <c r="K274" s="182">
        <v>24</v>
      </c>
      <c r="L274" s="183"/>
      <c r="M274" s="181"/>
      <c r="N274" s="184"/>
      <c r="O274" s="181"/>
      <c r="P274" s="185"/>
      <c r="GO274" s="277"/>
      <c r="GP274" s="277"/>
      <c r="GQ274" s="277" t="s">
        <v>2675</v>
      </c>
      <c r="GR274" s="277"/>
      <c r="GS274" s="277"/>
      <c r="GT274" s="277"/>
      <c r="GU274" s="277"/>
      <c r="GW274" s="157"/>
      <c r="GX274" s="157"/>
      <c r="GY274" s="277"/>
      <c r="GZ274" s="157"/>
      <c r="HA274" s="277"/>
      <c r="HB274" s="277"/>
      <c r="HD274" s="277"/>
    </row>
    <row r="275" spans="1:212" s="143" customFormat="1" ht="34.5" customHeight="1">
      <c r="A275" s="186"/>
      <c r="B275" s="187" t="s">
        <v>2590</v>
      </c>
      <c r="C275" s="499" t="s">
        <v>2591</v>
      </c>
      <c r="D275" s="499"/>
      <c r="E275" s="499"/>
      <c r="F275" s="499"/>
      <c r="G275" s="499"/>
      <c r="H275" s="499"/>
      <c r="I275" s="499"/>
      <c r="J275" s="499"/>
      <c r="K275" s="499"/>
      <c r="L275" s="499"/>
      <c r="M275" s="499"/>
      <c r="N275" s="499"/>
      <c r="O275" s="499"/>
      <c r="P275" s="499"/>
      <c r="GO275" s="277"/>
      <c r="GP275" s="277"/>
      <c r="GQ275" s="277"/>
      <c r="GR275" s="277"/>
      <c r="GS275" s="277"/>
      <c r="GT275" s="277"/>
      <c r="GU275" s="277"/>
      <c r="GV275" s="140" t="s">
        <v>2591</v>
      </c>
      <c r="GW275" s="157"/>
      <c r="GX275" s="157"/>
      <c r="GY275" s="277"/>
      <c r="GZ275" s="157"/>
      <c r="HA275" s="277"/>
      <c r="HB275" s="277"/>
      <c r="HD275" s="277"/>
    </row>
    <row r="276" spans="1:212" s="143" customFormat="1" ht="23.25" customHeight="1">
      <c r="A276" s="186"/>
      <c r="B276" s="187" t="s">
        <v>2592</v>
      </c>
      <c r="C276" s="499" t="s">
        <v>2593</v>
      </c>
      <c r="D276" s="499"/>
      <c r="E276" s="499"/>
      <c r="F276" s="499"/>
      <c r="G276" s="499"/>
      <c r="H276" s="499"/>
      <c r="I276" s="499"/>
      <c r="J276" s="499"/>
      <c r="K276" s="499"/>
      <c r="L276" s="499"/>
      <c r="M276" s="499"/>
      <c r="N276" s="499"/>
      <c r="O276" s="499"/>
      <c r="P276" s="499"/>
      <c r="GO276" s="277"/>
      <c r="GP276" s="277"/>
      <c r="GQ276" s="277"/>
      <c r="GR276" s="277"/>
      <c r="GS276" s="277"/>
      <c r="GT276" s="277"/>
      <c r="GU276" s="277"/>
      <c r="GV276" s="140" t="s">
        <v>2593</v>
      </c>
      <c r="GW276" s="157"/>
      <c r="GX276" s="157"/>
      <c r="GY276" s="277"/>
      <c r="GZ276" s="157"/>
      <c r="HA276" s="277"/>
      <c r="HB276" s="277"/>
      <c r="HD276" s="277"/>
    </row>
    <row r="277" spans="1:212" s="143" customFormat="1" ht="22.5" customHeight="1">
      <c r="A277" s="186"/>
      <c r="B277" s="187" t="s">
        <v>2594</v>
      </c>
      <c r="C277" s="499" t="s">
        <v>2595</v>
      </c>
      <c r="D277" s="499"/>
      <c r="E277" s="499"/>
      <c r="F277" s="499"/>
      <c r="G277" s="499"/>
      <c r="H277" s="499"/>
      <c r="I277" s="499"/>
      <c r="J277" s="499"/>
      <c r="K277" s="499"/>
      <c r="L277" s="499"/>
      <c r="M277" s="499"/>
      <c r="N277" s="499"/>
      <c r="O277" s="499"/>
      <c r="P277" s="499"/>
      <c r="GO277" s="277"/>
      <c r="GP277" s="277"/>
      <c r="GQ277" s="277"/>
      <c r="GR277" s="277"/>
      <c r="GS277" s="277"/>
      <c r="GT277" s="277"/>
      <c r="GU277" s="277"/>
      <c r="GV277" s="140" t="s">
        <v>2595</v>
      </c>
      <c r="GW277" s="157"/>
      <c r="GX277" s="157"/>
      <c r="GY277" s="277"/>
      <c r="GZ277" s="157"/>
      <c r="HA277" s="277"/>
      <c r="HB277" s="277"/>
      <c r="HD277" s="277"/>
    </row>
    <row r="278" spans="1:212" s="143" customFormat="1" ht="15" customHeight="1">
      <c r="A278" s="186"/>
      <c r="B278" s="187"/>
      <c r="C278" s="499" t="s">
        <v>2011</v>
      </c>
      <c r="D278" s="499"/>
      <c r="E278" s="499"/>
      <c r="F278" s="499"/>
      <c r="G278" s="499"/>
      <c r="H278" s="499"/>
      <c r="I278" s="499"/>
      <c r="J278" s="499"/>
      <c r="K278" s="499"/>
      <c r="L278" s="499"/>
      <c r="M278" s="499"/>
      <c r="N278" s="499"/>
      <c r="O278" s="499"/>
      <c r="P278" s="499"/>
      <c r="GO278" s="277"/>
      <c r="GP278" s="277"/>
      <c r="GQ278" s="277"/>
      <c r="GR278" s="277"/>
      <c r="GS278" s="277"/>
      <c r="GT278" s="277"/>
      <c r="GU278" s="277"/>
      <c r="GV278" s="140" t="s">
        <v>2011</v>
      </c>
      <c r="GW278" s="157"/>
      <c r="GX278" s="157"/>
      <c r="GY278" s="277"/>
      <c r="GZ278" s="157"/>
      <c r="HA278" s="277"/>
      <c r="HB278" s="277"/>
      <c r="HD278" s="277"/>
    </row>
    <row r="279" spans="1:212" s="143" customFormat="1" ht="15" customHeight="1">
      <c r="A279" s="188"/>
      <c r="B279" s="189" t="s">
        <v>164</v>
      </c>
      <c r="C279" s="501" t="s">
        <v>391</v>
      </c>
      <c r="D279" s="501"/>
      <c r="E279" s="501"/>
      <c r="F279" s="501"/>
      <c r="G279" s="501"/>
      <c r="H279" s="190" t="s">
        <v>392</v>
      </c>
      <c r="I279" s="191"/>
      <c r="J279" s="191"/>
      <c r="K279" s="215">
        <v>2.1656247999999998</v>
      </c>
      <c r="L279" s="193"/>
      <c r="M279" s="191"/>
      <c r="N279" s="193"/>
      <c r="O279" s="191"/>
      <c r="P279" s="194">
        <v>1665.94</v>
      </c>
      <c r="GO279" s="277"/>
      <c r="GP279" s="277"/>
      <c r="GQ279" s="277"/>
      <c r="GR279" s="277"/>
      <c r="GS279" s="277"/>
      <c r="GT279" s="277"/>
      <c r="GU279" s="277"/>
      <c r="GW279" s="157" t="s">
        <v>391</v>
      </c>
      <c r="GX279" s="157"/>
      <c r="GY279" s="277"/>
      <c r="GZ279" s="157"/>
      <c r="HA279" s="277"/>
      <c r="HB279" s="277"/>
      <c r="HD279" s="277"/>
    </row>
    <row r="280" spans="1:212" s="143" customFormat="1" ht="15" customHeight="1">
      <c r="A280" s="195"/>
      <c r="B280" s="189" t="s">
        <v>1535</v>
      </c>
      <c r="C280" s="501" t="s">
        <v>1536</v>
      </c>
      <c r="D280" s="501"/>
      <c r="E280" s="501"/>
      <c r="F280" s="501"/>
      <c r="G280" s="501"/>
      <c r="H280" s="190" t="s">
        <v>392</v>
      </c>
      <c r="I280" s="201">
        <v>0.16</v>
      </c>
      <c r="J280" s="215">
        <v>0.28198240000000002</v>
      </c>
      <c r="K280" s="215">
        <v>1.0828123999999999</v>
      </c>
      <c r="L280" s="198"/>
      <c r="M280" s="199"/>
      <c r="N280" s="200">
        <v>777.91</v>
      </c>
      <c r="O280" s="191"/>
      <c r="P280" s="194">
        <v>842.33</v>
      </c>
      <c r="Q280" s="278"/>
      <c r="R280" s="278"/>
      <c r="GO280" s="277"/>
      <c r="GP280" s="277"/>
      <c r="GQ280" s="277"/>
      <c r="GR280" s="277"/>
      <c r="GS280" s="277"/>
      <c r="GT280" s="277"/>
      <c r="GU280" s="277"/>
      <c r="GW280" s="157"/>
      <c r="GX280" s="157" t="s">
        <v>1536</v>
      </c>
      <c r="GY280" s="277"/>
      <c r="GZ280" s="157"/>
      <c r="HA280" s="277"/>
      <c r="HB280" s="277"/>
      <c r="HD280" s="277"/>
    </row>
    <row r="281" spans="1:212" s="143" customFormat="1" ht="15" customHeight="1">
      <c r="A281" s="195"/>
      <c r="B281" s="189" t="s">
        <v>2665</v>
      </c>
      <c r="C281" s="501" t="s">
        <v>2666</v>
      </c>
      <c r="D281" s="501"/>
      <c r="E281" s="501"/>
      <c r="F281" s="501"/>
      <c r="G281" s="501"/>
      <c r="H281" s="190" t="s">
        <v>392</v>
      </c>
      <c r="I281" s="201">
        <v>0.16</v>
      </c>
      <c r="J281" s="215">
        <v>0.28198240000000002</v>
      </c>
      <c r="K281" s="215">
        <v>1.0828123999999999</v>
      </c>
      <c r="L281" s="198"/>
      <c r="M281" s="199"/>
      <c r="N281" s="200">
        <v>760.62</v>
      </c>
      <c r="O281" s="191"/>
      <c r="P281" s="194">
        <v>823.61</v>
      </c>
      <c r="Q281" s="278"/>
      <c r="R281" s="278"/>
      <c r="GO281" s="277"/>
      <c r="GP281" s="277"/>
      <c r="GQ281" s="277"/>
      <c r="GR281" s="277"/>
      <c r="GS281" s="277"/>
      <c r="GT281" s="277"/>
      <c r="GU281" s="277"/>
      <c r="GW281" s="157"/>
      <c r="GX281" s="157" t="s">
        <v>2666</v>
      </c>
      <c r="GY281" s="277"/>
      <c r="GZ281" s="157"/>
      <c r="HA281" s="277"/>
      <c r="HB281" s="277"/>
      <c r="HD281" s="277"/>
    </row>
    <row r="282" spans="1:212" s="143" customFormat="1" ht="15" customHeight="1">
      <c r="A282" s="210"/>
      <c r="B282" s="187"/>
      <c r="C282" s="500" t="s">
        <v>429</v>
      </c>
      <c r="D282" s="500"/>
      <c r="E282" s="500"/>
      <c r="F282" s="500"/>
      <c r="G282" s="500"/>
      <c r="H282" s="180"/>
      <c r="I282" s="181"/>
      <c r="J282" s="181"/>
      <c r="K282" s="181"/>
      <c r="L282" s="183"/>
      <c r="M282" s="181"/>
      <c r="N282" s="211"/>
      <c r="O282" s="181"/>
      <c r="P282" s="212">
        <v>1665.94</v>
      </c>
      <c r="Q282" s="278"/>
      <c r="R282" s="278"/>
      <c r="GO282" s="277"/>
      <c r="GP282" s="277"/>
      <c r="GQ282" s="277"/>
      <c r="GR282" s="277"/>
      <c r="GS282" s="277"/>
      <c r="GT282" s="277"/>
      <c r="GU282" s="277"/>
      <c r="GW282" s="157"/>
      <c r="GX282" s="157"/>
      <c r="GY282" s="277" t="s">
        <v>429</v>
      </c>
      <c r="GZ282" s="157"/>
      <c r="HA282" s="277"/>
      <c r="HB282" s="277"/>
      <c r="HD282" s="277"/>
    </row>
    <row r="283" spans="1:212" s="143" customFormat="1" ht="15" customHeight="1">
      <c r="A283" s="203"/>
      <c r="B283" s="189"/>
      <c r="C283" s="501" t="s">
        <v>433</v>
      </c>
      <c r="D283" s="501"/>
      <c r="E283" s="501"/>
      <c r="F283" s="501"/>
      <c r="G283" s="501"/>
      <c r="H283" s="190"/>
      <c r="I283" s="191"/>
      <c r="J283" s="191"/>
      <c r="K283" s="191"/>
      <c r="L283" s="193"/>
      <c r="M283" s="191"/>
      <c r="N283" s="193"/>
      <c r="O283" s="191"/>
      <c r="P283" s="194">
        <v>1665.94</v>
      </c>
      <c r="GO283" s="277"/>
      <c r="GP283" s="277"/>
      <c r="GQ283" s="277"/>
      <c r="GR283" s="277"/>
      <c r="GS283" s="277"/>
      <c r="GT283" s="277"/>
      <c r="GU283" s="277"/>
      <c r="GW283" s="157"/>
      <c r="GX283" s="157"/>
      <c r="GY283" s="277"/>
      <c r="GZ283" s="157" t="s">
        <v>433</v>
      </c>
      <c r="HA283" s="277"/>
      <c r="HB283" s="277"/>
      <c r="HD283" s="277"/>
    </row>
    <row r="284" spans="1:212" s="143" customFormat="1" ht="23.25" customHeight="1">
      <c r="A284" s="203"/>
      <c r="B284" s="189" t="s">
        <v>2600</v>
      </c>
      <c r="C284" s="501" t="s">
        <v>2601</v>
      </c>
      <c r="D284" s="501"/>
      <c r="E284" s="501"/>
      <c r="F284" s="501"/>
      <c r="G284" s="501"/>
      <c r="H284" s="190" t="s">
        <v>432</v>
      </c>
      <c r="I284" s="209">
        <v>74</v>
      </c>
      <c r="J284" s="191"/>
      <c r="K284" s="209">
        <v>74</v>
      </c>
      <c r="L284" s="193"/>
      <c r="M284" s="191"/>
      <c r="N284" s="193"/>
      <c r="O284" s="191"/>
      <c r="P284" s="194">
        <v>1232.8</v>
      </c>
      <c r="GO284" s="277"/>
      <c r="GP284" s="277"/>
      <c r="GQ284" s="277"/>
      <c r="GR284" s="277"/>
      <c r="GS284" s="277"/>
      <c r="GT284" s="277"/>
      <c r="GU284" s="277"/>
      <c r="GW284" s="157"/>
      <c r="GX284" s="157"/>
      <c r="GY284" s="277"/>
      <c r="GZ284" s="157" t="s">
        <v>2601</v>
      </c>
      <c r="HA284" s="277"/>
      <c r="HB284" s="277"/>
      <c r="HD284" s="277"/>
    </row>
    <row r="285" spans="1:212" s="143" customFormat="1" ht="23.25" customHeight="1">
      <c r="A285" s="203"/>
      <c r="B285" s="189" t="s">
        <v>2602</v>
      </c>
      <c r="C285" s="501" t="s">
        <v>2603</v>
      </c>
      <c r="D285" s="501"/>
      <c r="E285" s="501"/>
      <c r="F285" s="501"/>
      <c r="G285" s="501"/>
      <c r="H285" s="190" t="s">
        <v>432</v>
      </c>
      <c r="I285" s="209">
        <v>36</v>
      </c>
      <c r="J285" s="191"/>
      <c r="K285" s="209">
        <v>36</v>
      </c>
      <c r="L285" s="193"/>
      <c r="M285" s="191"/>
      <c r="N285" s="193"/>
      <c r="O285" s="191"/>
      <c r="P285" s="216">
        <v>599.74</v>
      </c>
      <c r="GO285" s="277"/>
      <c r="GP285" s="277"/>
      <c r="GQ285" s="277"/>
      <c r="GR285" s="277"/>
      <c r="GS285" s="277"/>
      <c r="GT285" s="277"/>
      <c r="GU285" s="277"/>
      <c r="GW285" s="157"/>
      <c r="GX285" s="157"/>
      <c r="GY285" s="277"/>
      <c r="GZ285" s="157" t="s">
        <v>2603</v>
      </c>
      <c r="HA285" s="277"/>
      <c r="HB285" s="277"/>
      <c r="HD285" s="277"/>
    </row>
    <row r="286" spans="1:212" s="143" customFormat="1" ht="15" customHeight="1">
      <c r="A286" s="213"/>
      <c r="B286" s="214"/>
      <c r="C286" s="500" t="s">
        <v>438</v>
      </c>
      <c r="D286" s="500"/>
      <c r="E286" s="500"/>
      <c r="F286" s="500"/>
      <c r="G286" s="500"/>
      <c r="H286" s="180"/>
      <c r="I286" s="181"/>
      <c r="J286" s="181"/>
      <c r="K286" s="181"/>
      <c r="L286" s="183"/>
      <c r="M286" s="181"/>
      <c r="N286" s="218">
        <v>145.77000000000001</v>
      </c>
      <c r="O286" s="181"/>
      <c r="P286" s="212">
        <v>3498.48</v>
      </c>
      <c r="GO286" s="277"/>
      <c r="GP286" s="277"/>
      <c r="GQ286" s="277"/>
      <c r="GR286" s="277"/>
      <c r="GS286" s="277"/>
      <c r="GT286" s="277"/>
      <c r="GU286" s="277"/>
      <c r="GW286" s="157"/>
      <c r="GX286" s="157"/>
      <c r="GY286" s="277"/>
      <c r="GZ286" s="157"/>
      <c r="HA286" s="277" t="s">
        <v>438</v>
      </c>
      <c r="HB286" s="277"/>
      <c r="HD286" s="277"/>
    </row>
    <row r="287" spans="1:212" s="143" customFormat="1" ht="1.5" customHeight="1">
      <c r="A287" s="223"/>
      <c r="B287" s="224"/>
      <c r="C287" s="224"/>
      <c r="D287" s="224"/>
      <c r="E287" s="224"/>
      <c r="F287" s="225"/>
      <c r="G287" s="225"/>
      <c r="H287" s="225"/>
      <c r="I287" s="225"/>
      <c r="J287" s="226"/>
      <c r="K287" s="225"/>
      <c r="L287" s="226"/>
      <c r="M287" s="227"/>
      <c r="N287" s="226"/>
      <c r="O287" s="228"/>
      <c r="P287" s="229"/>
      <c r="Q287" s="279"/>
      <c r="R287" s="280"/>
      <c r="GO287" s="277"/>
      <c r="GP287" s="277"/>
      <c r="GQ287" s="277"/>
      <c r="GR287" s="277"/>
      <c r="GS287" s="277"/>
      <c r="GT287" s="277"/>
      <c r="GU287" s="277"/>
      <c r="GW287" s="157"/>
      <c r="GX287" s="157"/>
      <c r="GY287" s="277"/>
      <c r="GZ287" s="157"/>
      <c r="HA287" s="277"/>
      <c r="HB287" s="277"/>
      <c r="HD287" s="277"/>
    </row>
    <row r="288" spans="1:212" s="143" customFormat="1" ht="15" customHeight="1">
      <c r="A288" s="210"/>
      <c r="B288" s="230"/>
      <c r="C288" s="496" t="s">
        <v>2689</v>
      </c>
      <c r="D288" s="496"/>
      <c r="E288" s="496"/>
      <c r="F288" s="496"/>
      <c r="G288" s="496"/>
      <c r="H288" s="496"/>
      <c r="I288" s="496"/>
      <c r="J288" s="496"/>
      <c r="K288" s="496"/>
      <c r="L288" s="496"/>
      <c r="M288" s="496"/>
      <c r="N288" s="496"/>
      <c r="O288" s="496"/>
      <c r="P288" s="232"/>
      <c r="Q288" s="279"/>
      <c r="R288" s="280"/>
      <c r="GO288" s="277"/>
      <c r="GP288" s="277"/>
      <c r="GQ288" s="277"/>
      <c r="GR288" s="277"/>
      <c r="GS288" s="277"/>
      <c r="GT288" s="277"/>
      <c r="GU288" s="277"/>
      <c r="GW288" s="157"/>
      <c r="GX288" s="157"/>
      <c r="GY288" s="277"/>
      <c r="GZ288" s="157"/>
      <c r="HA288" s="277"/>
      <c r="HB288" s="277" t="s">
        <v>2689</v>
      </c>
      <c r="HD288" s="277"/>
    </row>
    <row r="289" spans="1:214" s="143" customFormat="1" ht="15" customHeight="1">
      <c r="A289" s="210"/>
      <c r="B289" s="187"/>
      <c r="C289" s="495" t="s">
        <v>675</v>
      </c>
      <c r="D289" s="495"/>
      <c r="E289" s="495"/>
      <c r="F289" s="495"/>
      <c r="G289" s="495"/>
      <c r="H289" s="495"/>
      <c r="I289" s="495"/>
      <c r="J289" s="495"/>
      <c r="K289" s="495"/>
      <c r="L289" s="495"/>
      <c r="M289" s="495"/>
      <c r="N289" s="495"/>
      <c r="O289" s="495"/>
      <c r="P289" s="234">
        <v>2125.71</v>
      </c>
      <c r="Q289" s="279"/>
      <c r="R289" s="280"/>
      <c r="GO289" s="277"/>
      <c r="GP289" s="277"/>
      <c r="GQ289" s="277"/>
      <c r="GR289" s="277"/>
      <c r="GS289" s="277"/>
      <c r="GT289" s="277"/>
      <c r="GU289" s="277"/>
      <c r="GW289" s="157"/>
      <c r="GX289" s="157"/>
      <c r="GY289" s="277"/>
      <c r="GZ289" s="157"/>
      <c r="HA289" s="277"/>
      <c r="HB289" s="277"/>
      <c r="HC289" s="140" t="s">
        <v>675</v>
      </c>
      <c r="HD289" s="277"/>
    </row>
    <row r="290" spans="1:214" s="143" customFormat="1" ht="15" customHeight="1">
      <c r="A290" s="210"/>
      <c r="B290" s="187"/>
      <c r="C290" s="495" t="s">
        <v>676</v>
      </c>
      <c r="D290" s="495"/>
      <c r="E290" s="495"/>
      <c r="F290" s="495"/>
      <c r="G290" s="495"/>
      <c r="H290" s="495"/>
      <c r="I290" s="495"/>
      <c r="J290" s="495"/>
      <c r="K290" s="495"/>
      <c r="L290" s="495"/>
      <c r="M290" s="495"/>
      <c r="N290" s="495"/>
      <c r="O290" s="495"/>
      <c r="P290" s="235"/>
      <c r="Q290" s="279"/>
      <c r="R290" s="280"/>
      <c r="GO290" s="277"/>
      <c r="GP290" s="277"/>
      <c r="GQ290" s="277"/>
      <c r="GR290" s="277"/>
      <c r="GS290" s="277"/>
      <c r="GT290" s="277"/>
      <c r="GU290" s="277"/>
      <c r="GW290" s="157"/>
      <c r="GX290" s="157"/>
      <c r="GY290" s="277"/>
      <c r="GZ290" s="157"/>
      <c r="HA290" s="277"/>
      <c r="HB290" s="277"/>
      <c r="HC290" s="140" t="s">
        <v>676</v>
      </c>
      <c r="HD290" s="277"/>
    </row>
    <row r="291" spans="1:214" s="143" customFormat="1" ht="15" customHeight="1">
      <c r="A291" s="210"/>
      <c r="B291" s="187"/>
      <c r="C291" s="495" t="s">
        <v>677</v>
      </c>
      <c r="D291" s="495"/>
      <c r="E291" s="495"/>
      <c r="F291" s="495"/>
      <c r="G291" s="495"/>
      <c r="H291" s="495"/>
      <c r="I291" s="495"/>
      <c r="J291" s="495"/>
      <c r="K291" s="495"/>
      <c r="L291" s="495"/>
      <c r="M291" s="495"/>
      <c r="N291" s="495"/>
      <c r="O291" s="495"/>
      <c r="P291" s="234">
        <v>2125.71</v>
      </c>
      <c r="Q291" s="279"/>
      <c r="R291" s="280"/>
      <c r="GO291" s="277"/>
      <c r="GP291" s="277"/>
      <c r="GQ291" s="277"/>
      <c r="GR291" s="277"/>
      <c r="GS291" s="277"/>
      <c r="GT291" s="277"/>
      <c r="GU291" s="277"/>
      <c r="GW291" s="157"/>
      <c r="GX291" s="157"/>
      <c r="GY291" s="277"/>
      <c r="GZ291" s="157"/>
      <c r="HA291" s="277"/>
      <c r="HB291" s="277"/>
      <c r="HC291" s="140" t="s">
        <v>677</v>
      </c>
      <c r="HD291" s="277"/>
    </row>
    <row r="292" spans="1:214" s="143" customFormat="1" ht="15" customHeight="1">
      <c r="A292" s="210"/>
      <c r="B292" s="187"/>
      <c r="C292" s="495" t="s">
        <v>2608</v>
      </c>
      <c r="D292" s="495"/>
      <c r="E292" s="495"/>
      <c r="F292" s="495"/>
      <c r="G292" s="495"/>
      <c r="H292" s="495"/>
      <c r="I292" s="495"/>
      <c r="J292" s="495"/>
      <c r="K292" s="495"/>
      <c r="L292" s="495"/>
      <c r="M292" s="495"/>
      <c r="N292" s="495"/>
      <c r="O292" s="495"/>
      <c r="P292" s="234">
        <v>4464</v>
      </c>
      <c r="Q292" s="279"/>
      <c r="R292" s="280"/>
      <c r="GO292" s="277"/>
      <c r="GP292" s="277"/>
      <c r="GQ292" s="277"/>
      <c r="GR292" s="277"/>
      <c r="GS292" s="277"/>
      <c r="GT292" s="277"/>
      <c r="GU292" s="277"/>
      <c r="GW292" s="157"/>
      <c r="GX292" s="157"/>
      <c r="GY292" s="277"/>
      <c r="GZ292" s="157"/>
      <c r="HA292" s="277"/>
      <c r="HB292" s="277"/>
      <c r="HC292" s="140" t="s">
        <v>2608</v>
      </c>
      <c r="HD292" s="277"/>
    </row>
    <row r="293" spans="1:214" s="143" customFormat="1" ht="15" customHeight="1">
      <c r="A293" s="210"/>
      <c r="B293" s="187"/>
      <c r="C293" s="495" t="s">
        <v>2609</v>
      </c>
      <c r="D293" s="495"/>
      <c r="E293" s="495"/>
      <c r="F293" s="495"/>
      <c r="G293" s="495"/>
      <c r="H293" s="495"/>
      <c r="I293" s="495"/>
      <c r="J293" s="495"/>
      <c r="K293" s="495"/>
      <c r="L293" s="495"/>
      <c r="M293" s="495"/>
      <c r="N293" s="495"/>
      <c r="O293" s="495"/>
      <c r="P293" s="234">
        <v>4464</v>
      </c>
      <c r="Q293" s="279"/>
      <c r="R293" s="280"/>
      <c r="GO293" s="277"/>
      <c r="GP293" s="277"/>
      <c r="GQ293" s="277"/>
      <c r="GR293" s="277"/>
      <c r="GS293" s="277"/>
      <c r="GT293" s="277"/>
      <c r="GU293" s="277"/>
      <c r="GW293" s="157"/>
      <c r="GX293" s="157"/>
      <c r="GY293" s="277"/>
      <c r="GZ293" s="157"/>
      <c r="HA293" s="277"/>
      <c r="HB293" s="277"/>
      <c r="HC293" s="140" t="s">
        <v>2609</v>
      </c>
      <c r="HD293" s="277"/>
    </row>
    <row r="294" spans="1:214" s="143" customFormat="1" ht="15" customHeight="1">
      <c r="A294" s="210"/>
      <c r="B294" s="187"/>
      <c r="C294" s="495" t="s">
        <v>2610</v>
      </c>
      <c r="D294" s="495"/>
      <c r="E294" s="495"/>
      <c r="F294" s="495"/>
      <c r="G294" s="495"/>
      <c r="H294" s="495"/>
      <c r="I294" s="495"/>
      <c r="J294" s="495"/>
      <c r="K294" s="495"/>
      <c r="L294" s="495"/>
      <c r="M294" s="495"/>
      <c r="N294" s="495"/>
      <c r="O294" s="495"/>
      <c r="P294" s="235"/>
      <c r="Q294" s="279"/>
      <c r="R294" s="280"/>
      <c r="GO294" s="277"/>
      <c r="GP294" s="277"/>
      <c r="GQ294" s="277"/>
      <c r="GR294" s="277"/>
      <c r="GS294" s="277"/>
      <c r="GT294" s="277"/>
      <c r="GU294" s="277"/>
      <c r="GW294" s="157"/>
      <c r="GX294" s="157"/>
      <c r="GY294" s="277"/>
      <c r="GZ294" s="157"/>
      <c r="HA294" s="277"/>
      <c r="HB294" s="277"/>
      <c r="HC294" s="140" t="s">
        <v>2610</v>
      </c>
      <c r="HD294" s="277"/>
    </row>
    <row r="295" spans="1:214" s="143" customFormat="1" ht="15" customHeight="1">
      <c r="A295" s="210"/>
      <c r="B295" s="187"/>
      <c r="C295" s="495" t="s">
        <v>2611</v>
      </c>
      <c r="D295" s="495"/>
      <c r="E295" s="495"/>
      <c r="F295" s="495"/>
      <c r="G295" s="495"/>
      <c r="H295" s="495"/>
      <c r="I295" s="495"/>
      <c r="J295" s="495"/>
      <c r="K295" s="495"/>
      <c r="L295" s="495"/>
      <c r="M295" s="495"/>
      <c r="N295" s="495"/>
      <c r="O295" s="495"/>
      <c r="P295" s="234">
        <v>2125.71</v>
      </c>
      <c r="Q295" s="279"/>
      <c r="R295" s="280"/>
      <c r="GO295" s="277"/>
      <c r="GP295" s="277"/>
      <c r="GQ295" s="277"/>
      <c r="GR295" s="277"/>
      <c r="GS295" s="277"/>
      <c r="GT295" s="277"/>
      <c r="GU295" s="277"/>
      <c r="GW295" s="157"/>
      <c r="GX295" s="157"/>
      <c r="GY295" s="277"/>
      <c r="GZ295" s="157"/>
      <c r="HA295" s="277"/>
      <c r="HB295" s="277"/>
      <c r="HC295" s="140" t="s">
        <v>2611</v>
      </c>
      <c r="HD295" s="277"/>
    </row>
    <row r="296" spans="1:214" s="143" customFormat="1" ht="15" customHeight="1">
      <c r="A296" s="210"/>
      <c r="B296" s="187"/>
      <c r="C296" s="495" t="s">
        <v>2612</v>
      </c>
      <c r="D296" s="495"/>
      <c r="E296" s="495"/>
      <c r="F296" s="495"/>
      <c r="G296" s="495"/>
      <c r="H296" s="495"/>
      <c r="I296" s="495"/>
      <c r="J296" s="495"/>
      <c r="K296" s="495"/>
      <c r="L296" s="495"/>
      <c r="M296" s="495"/>
      <c r="N296" s="495"/>
      <c r="O296" s="495"/>
      <c r="P296" s="234">
        <v>1573.03</v>
      </c>
      <c r="Q296" s="279"/>
      <c r="R296" s="280"/>
      <c r="GO296" s="277"/>
      <c r="GP296" s="277"/>
      <c r="GQ296" s="277"/>
      <c r="GR296" s="277"/>
      <c r="GS296" s="277"/>
      <c r="GT296" s="277"/>
      <c r="GU296" s="277"/>
      <c r="GW296" s="157"/>
      <c r="GX296" s="157"/>
      <c r="GY296" s="277"/>
      <c r="GZ296" s="157"/>
      <c r="HA296" s="277"/>
      <c r="HB296" s="277"/>
      <c r="HC296" s="140" t="s">
        <v>2612</v>
      </c>
      <c r="HD296" s="277"/>
    </row>
    <row r="297" spans="1:214" s="143" customFormat="1" ht="15" customHeight="1">
      <c r="A297" s="210"/>
      <c r="B297" s="187"/>
      <c r="C297" s="495" t="s">
        <v>2613</v>
      </c>
      <c r="D297" s="495"/>
      <c r="E297" s="495"/>
      <c r="F297" s="495"/>
      <c r="G297" s="495"/>
      <c r="H297" s="495"/>
      <c r="I297" s="495"/>
      <c r="J297" s="495"/>
      <c r="K297" s="495"/>
      <c r="L297" s="495"/>
      <c r="M297" s="495"/>
      <c r="N297" s="495"/>
      <c r="O297" s="495"/>
      <c r="P297" s="252">
        <v>765.26</v>
      </c>
      <c r="Q297" s="279"/>
      <c r="R297" s="280"/>
      <c r="GO297" s="277"/>
      <c r="GP297" s="277"/>
      <c r="GQ297" s="277"/>
      <c r="GR297" s="277"/>
      <c r="GS297" s="277"/>
      <c r="GT297" s="277"/>
      <c r="GU297" s="277"/>
      <c r="GW297" s="157"/>
      <c r="GX297" s="157"/>
      <c r="GY297" s="277"/>
      <c r="GZ297" s="157"/>
      <c r="HA297" s="277"/>
      <c r="HB297" s="277"/>
      <c r="HC297" s="140" t="s">
        <v>2613</v>
      </c>
      <c r="HD297" s="277"/>
    </row>
    <row r="298" spans="1:214" s="143" customFormat="1" ht="15" customHeight="1">
      <c r="A298" s="210"/>
      <c r="B298" s="187"/>
      <c r="C298" s="495" t="s">
        <v>688</v>
      </c>
      <c r="D298" s="495"/>
      <c r="E298" s="495"/>
      <c r="F298" s="495"/>
      <c r="G298" s="495"/>
      <c r="H298" s="495"/>
      <c r="I298" s="495"/>
      <c r="J298" s="495"/>
      <c r="K298" s="495"/>
      <c r="L298" s="495"/>
      <c r="M298" s="495"/>
      <c r="N298" s="495"/>
      <c r="O298" s="495"/>
      <c r="P298" s="234">
        <v>2125.71</v>
      </c>
      <c r="Q298" s="279"/>
      <c r="R298" s="280"/>
      <c r="GO298" s="277"/>
      <c r="GP298" s="277"/>
      <c r="GQ298" s="277"/>
      <c r="GR298" s="277"/>
      <c r="GS298" s="277"/>
      <c r="GT298" s="277"/>
      <c r="GU298" s="277"/>
      <c r="GW298" s="157"/>
      <c r="GX298" s="157"/>
      <c r="GY298" s="277"/>
      <c r="GZ298" s="157"/>
      <c r="HA298" s="277"/>
      <c r="HB298" s="277"/>
      <c r="HC298" s="140" t="s">
        <v>688</v>
      </c>
      <c r="HD298" s="277"/>
    </row>
    <row r="299" spans="1:214" s="143" customFormat="1" ht="15" customHeight="1">
      <c r="A299" s="210"/>
      <c r="B299" s="187"/>
      <c r="C299" s="495" t="s">
        <v>689</v>
      </c>
      <c r="D299" s="495"/>
      <c r="E299" s="495"/>
      <c r="F299" s="495"/>
      <c r="G299" s="495"/>
      <c r="H299" s="495"/>
      <c r="I299" s="495"/>
      <c r="J299" s="495"/>
      <c r="K299" s="495"/>
      <c r="L299" s="495"/>
      <c r="M299" s="495"/>
      <c r="N299" s="495"/>
      <c r="O299" s="495"/>
      <c r="P299" s="234">
        <v>1573.03</v>
      </c>
      <c r="Q299" s="279"/>
      <c r="R299" s="280"/>
      <c r="GO299" s="277"/>
      <c r="GP299" s="277"/>
      <c r="GQ299" s="277"/>
      <c r="GR299" s="277"/>
      <c r="GS299" s="277"/>
      <c r="GT299" s="277"/>
      <c r="GU299" s="277"/>
      <c r="GW299" s="157"/>
      <c r="GX299" s="157"/>
      <c r="GY299" s="277"/>
      <c r="GZ299" s="157"/>
      <c r="HA299" s="277"/>
      <c r="HB299" s="277"/>
      <c r="HC299" s="140" t="s">
        <v>689</v>
      </c>
      <c r="HD299" s="277"/>
    </row>
    <row r="300" spans="1:214" s="143" customFormat="1" ht="15" customHeight="1">
      <c r="A300" s="210"/>
      <c r="B300" s="187"/>
      <c r="C300" s="495" t="s">
        <v>690</v>
      </c>
      <c r="D300" s="495"/>
      <c r="E300" s="495"/>
      <c r="F300" s="495"/>
      <c r="G300" s="495"/>
      <c r="H300" s="495"/>
      <c r="I300" s="495"/>
      <c r="J300" s="495"/>
      <c r="K300" s="495"/>
      <c r="L300" s="495"/>
      <c r="M300" s="495"/>
      <c r="N300" s="495"/>
      <c r="O300" s="495"/>
      <c r="P300" s="252">
        <v>765.26</v>
      </c>
      <c r="Q300" s="279"/>
      <c r="R300" s="280"/>
      <c r="GO300" s="277"/>
      <c r="GP300" s="277"/>
      <c r="GQ300" s="277"/>
      <c r="GR300" s="277"/>
      <c r="GS300" s="277"/>
      <c r="GT300" s="277"/>
      <c r="GU300" s="277"/>
      <c r="GW300" s="157"/>
      <c r="GX300" s="157"/>
      <c r="GY300" s="277"/>
      <c r="GZ300" s="157"/>
      <c r="HA300" s="277"/>
      <c r="HB300" s="277"/>
      <c r="HC300" s="140" t="s">
        <v>690</v>
      </c>
      <c r="HD300" s="277"/>
    </row>
    <row r="301" spans="1:214" s="143" customFormat="1" ht="15" customHeight="1">
      <c r="A301" s="210"/>
      <c r="B301" s="230"/>
      <c r="C301" s="496" t="s">
        <v>2690</v>
      </c>
      <c r="D301" s="496"/>
      <c r="E301" s="496"/>
      <c r="F301" s="496"/>
      <c r="G301" s="496"/>
      <c r="H301" s="496"/>
      <c r="I301" s="496"/>
      <c r="J301" s="496"/>
      <c r="K301" s="496"/>
      <c r="L301" s="496"/>
      <c r="M301" s="496"/>
      <c r="N301" s="496"/>
      <c r="O301" s="496"/>
      <c r="P301" s="236">
        <v>4464</v>
      </c>
      <c r="Q301" s="279"/>
      <c r="R301" s="280"/>
      <c r="GO301" s="277"/>
      <c r="GP301" s="277"/>
      <c r="GQ301" s="277"/>
      <c r="GR301" s="277"/>
      <c r="GS301" s="277"/>
      <c r="GT301" s="277"/>
      <c r="GU301" s="277"/>
      <c r="GW301" s="157"/>
      <c r="GX301" s="157"/>
      <c r="GY301" s="277"/>
      <c r="GZ301" s="157"/>
      <c r="HA301" s="277"/>
      <c r="HB301" s="277"/>
      <c r="HD301" s="277" t="s">
        <v>2690</v>
      </c>
    </row>
    <row r="302" spans="1:214" s="143" customFormat="1" ht="15" customHeight="1">
      <c r="A302" s="210"/>
      <c r="B302" s="187"/>
      <c r="C302" s="495" t="s">
        <v>692</v>
      </c>
      <c r="D302" s="495"/>
      <c r="E302" s="495"/>
      <c r="F302" s="495"/>
      <c r="G302" s="495"/>
      <c r="H302" s="495"/>
      <c r="I302" s="495"/>
      <c r="J302" s="495"/>
      <c r="K302" s="495"/>
      <c r="L302" s="495"/>
      <c r="M302" s="495"/>
      <c r="N302" s="495"/>
      <c r="O302" s="495"/>
      <c r="P302" s="235"/>
      <c r="Q302" s="279"/>
      <c r="R302" s="280"/>
      <c r="GO302" s="277"/>
      <c r="GP302" s="277"/>
      <c r="GQ302" s="277"/>
      <c r="GR302" s="277"/>
      <c r="GS302" s="277"/>
      <c r="GT302" s="277"/>
      <c r="GU302" s="277"/>
      <c r="GW302" s="157"/>
      <c r="GX302" s="157"/>
      <c r="GY302" s="277"/>
      <c r="GZ302" s="157"/>
      <c r="HA302" s="277"/>
      <c r="HB302" s="277"/>
      <c r="HC302" s="140" t="s">
        <v>692</v>
      </c>
      <c r="HD302" s="277"/>
    </row>
    <row r="303" spans="1:214" s="143" customFormat="1" ht="15" customHeight="1">
      <c r="A303" s="210"/>
      <c r="B303" s="187"/>
      <c r="C303" s="495" t="s">
        <v>694</v>
      </c>
      <c r="D303" s="495"/>
      <c r="E303" s="495"/>
      <c r="F303" s="495"/>
      <c r="G303" s="495"/>
      <c r="H303" s="495"/>
      <c r="I303" s="495"/>
      <c r="J303" s="495"/>
      <c r="K303" s="237" t="s">
        <v>2691</v>
      </c>
      <c r="L303" s="231"/>
      <c r="M303" s="231"/>
      <c r="O303" s="238"/>
      <c r="P303" s="235"/>
      <c r="Q303" s="279"/>
      <c r="R303" s="280"/>
      <c r="GO303" s="277"/>
      <c r="GP303" s="277"/>
      <c r="GQ303" s="277"/>
      <c r="GR303" s="277"/>
      <c r="GS303" s="277"/>
      <c r="GT303" s="277"/>
      <c r="GU303" s="277"/>
      <c r="GW303" s="157"/>
      <c r="GX303" s="157"/>
      <c r="GY303" s="277"/>
      <c r="GZ303" s="157"/>
      <c r="HA303" s="277"/>
      <c r="HB303" s="277"/>
      <c r="HD303" s="277"/>
      <c r="HE303" s="140" t="s">
        <v>694</v>
      </c>
    </row>
    <row r="304" spans="1:214" s="143" customFormat="1" ht="15" customHeight="1">
      <c r="A304" s="210"/>
      <c r="B304" s="187"/>
      <c r="C304" s="495" t="s">
        <v>2616</v>
      </c>
      <c r="D304" s="495"/>
      <c r="E304" s="495"/>
      <c r="F304" s="495"/>
      <c r="G304" s="495"/>
      <c r="H304" s="495"/>
      <c r="I304" s="495"/>
      <c r="J304" s="495"/>
      <c r="K304" s="495"/>
      <c r="L304" s="495"/>
      <c r="M304" s="495"/>
      <c r="N304" s="495"/>
      <c r="O304" s="495"/>
      <c r="P304" s="234">
        <v>3571.2</v>
      </c>
      <c r="Q304" s="279"/>
      <c r="R304" s="280"/>
      <c r="GO304" s="277"/>
      <c r="GP304" s="277"/>
      <c r="GQ304" s="277"/>
      <c r="GR304" s="277"/>
      <c r="GS304" s="277"/>
      <c r="GT304" s="277"/>
      <c r="GU304" s="277"/>
      <c r="GW304" s="157"/>
      <c r="GX304" s="157"/>
      <c r="GY304" s="277"/>
      <c r="GZ304" s="157"/>
      <c r="HA304" s="277"/>
      <c r="HB304" s="277"/>
      <c r="HD304" s="277"/>
      <c r="HF304" s="140" t="s">
        <v>2616</v>
      </c>
    </row>
    <row r="305" spans="1:217" s="143" customFormat="1" ht="15" customHeight="1">
      <c r="A305" s="210"/>
      <c r="B305" s="187"/>
      <c r="C305" s="495" t="s">
        <v>2610</v>
      </c>
      <c r="D305" s="495"/>
      <c r="E305" s="495"/>
      <c r="F305" s="495"/>
      <c r="G305" s="495"/>
      <c r="H305" s="495"/>
      <c r="I305" s="495"/>
      <c r="J305" s="495"/>
      <c r="K305" s="495"/>
      <c r="L305" s="495"/>
      <c r="M305" s="495"/>
      <c r="N305" s="495"/>
      <c r="O305" s="495"/>
      <c r="P305" s="235"/>
      <c r="Q305" s="279"/>
      <c r="R305" s="280"/>
      <c r="GO305" s="277"/>
      <c r="GP305" s="277"/>
      <c r="GQ305" s="277"/>
      <c r="GR305" s="277"/>
      <c r="GS305" s="277"/>
      <c r="GT305" s="277"/>
      <c r="GU305" s="277"/>
      <c r="GW305" s="157"/>
      <c r="GX305" s="157"/>
      <c r="GY305" s="277"/>
      <c r="GZ305" s="157"/>
      <c r="HA305" s="277"/>
      <c r="HB305" s="277"/>
      <c r="HC305" s="140" t="s">
        <v>2610</v>
      </c>
      <c r="HD305" s="277"/>
    </row>
    <row r="306" spans="1:217" s="143" customFormat="1" ht="22.5" customHeight="1">
      <c r="A306" s="210"/>
      <c r="B306" s="187" t="s">
        <v>2647</v>
      </c>
      <c r="C306" s="495" t="s">
        <v>2648</v>
      </c>
      <c r="D306" s="495"/>
      <c r="E306" s="495"/>
      <c r="F306" s="495"/>
      <c r="G306" s="495"/>
      <c r="H306" s="243" t="s">
        <v>432</v>
      </c>
      <c r="I306" s="233"/>
      <c r="J306" s="233"/>
      <c r="K306" s="237" t="s">
        <v>761</v>
      </c>
      <c r="L306" s="231"/>
      <c r="M306" s="231"/>
      <c r="O306" s="238"/>
      <c r="P306" s="234">
        <v>3571.2</v>
      </c>
      <c r="Q306" s="279"/>
      <c r="R306" s="280"/>
      <c r="GO306" s="277"/>
      <c r="GP306" s="277"/>
      <c r="GQ306" s="277"/>
      <c r="GR306" s="277"/>
      <c r="GS306" s="277"/>
      <c r="GT306" s="277"/>
      <c r="GU306" s="277"/>
      <c r="GW306" s="157"/>
      <c r="GX306" s="157"/>
      <c r="GY306" s="277"/>
      <c r="GZ306" s="157"/>
      <c r="HA306" s="277"/>
      <c r="HB306" s="277"/>
      <c r="HD306" s="277"/>
      <c r="HG306" s="140" t="s">
        <v>2648</v>
      </c>
    </row>
    <row r="307" spans="1:217" s="143" customFormat="1" ht="15" customHeight="1">
      <c r="A307" s="210"/>
      <c r="B307" s="187"/>
      <c r="C307" s="495" t="s">
        <v>2619</v>
      </c>
      <c r="D307" s="495"/>
      <c r="E307" s="495"/>
      <c r="F307" s="495"/>
      <c r="G307" s="495"/>
      <c r="H307" s="495"/>
      <c r="I307" s="495"/>
      <c r="J307" s="495"/>
      <c r="K307" s="495"/>
      <c r="L307" s="495"/>
      <c r="M307" s="495"/>
      <c r="N307" s="495"/>
      <c r="O307" s="495"/>
      <c r="P307" s="252">
        <v>892.8</v>
      </c>
      <c r="Q307" s="279"/>
      <c r="R307" s="280"/>
      <c r="GO307" s="277"/>
      <c r="GP307" s="277"/>
      <c r="GQ307" s="277"/>
      <c r="GR307" s="277"/>
      <c r="GS307" s="277"/>
      <c r="GT307" s="277"/>
      <c r="GU307" s="277"/>
      <c r="GW307" s="157"/>
      <c r="GX307" s="157"/>
      <c r="GY307" s="277"/>
      <c r="GZ307" s="157"/>
      <c r="HA307" s="277"/>
      <c r="HB307" s="277"/>
      <c r="HD307" s="277"/>
      <c r="HF307" s="140" t="s">
        <v>2619</v>
      </c>
    </row>
    <row r="308" spans="1:217" s="143" customFormat="1" ht="15" customHeight="1">
      <c r="A308" s="210"/>
      <c r="B308" s="187"/>
      <c r="C308" s="495" t="s">
        <v>2610</v>
      </c>
      <c r="D308" s="495"/>
      <c r="E308" s="495"/>
      <c r="F308" s="495"/>
      <c r="G308" s="495"/>
      <c r="H308" s="495"/>
      <c r="I308" s="495"/>
      <c r="J308" s="495"/>
      <c r="K308" s="495"/>
      <c r="L308" s="495"/>
      <c r="M308" s="495"/>
      <c r="N308" s="495"/>
      <c r="O308" s="495"/>
      <c r="P308" s="235"/>
      <c r="Q308" s="279"/>
      <c r="R308" s="280"/>
      <c r="GO308" s="277"/>
      <c r="GP308" s="277"/>
      <c r="GQ308" s="277"/>
      <c r="GR308" s="277"/>
      <c r="GS308" s="277"/>
      <c r="GT308" s="277"/>
      <c r="GU308" s="277"/>
      <c r="GW308" s="157"/>
      <c r="GX308" s="157"/>
      <c r="GY308" s="277"/>
      <c r="GZ308" s="157"/>
      <c r="HA308" s="277"/>
      <c r="HB308" s="277"/>
      <c r="HC308" s="140" t="s">
        <v>2610</v>
      </c>
      <c r="HD308" s="277"/>
    </row>
    <row r="309" spans="1:217" s="143" customFormat="1" ht="22.5" customHeight="1">
      <c r="A309" s="210"/>
      <c r="B309" s="187" t="s">
        <v>2649</v>
      </c>
      <c r="C309" s="495" t="s">
        <v>2648</v>
      </c>
      <c r="D309" s="495"/>
      <c r="E309" s="495"/>
      <c r="F309" s="495"/>
      <c r="G309" s="495"/>
      <c r="H309" s="243" t="s">
        <v>432</v>
      </c>
      <c r="I309" s="233"/>
      <c r="J309" s="233"/>
      <c r="K309" s="237" t="s">
        <v>487</v>
      </c>
      <c r="L309" s="231"/>
      <c r="M309" s="231"/>
      <c r="O309" s="238"/>
      <c r="P309" s="252">
        <v>892.8</v>
      </c>
      <c r="Q309" s="279"/>
      <c r="R309" s="280"/>
      <c r="GO309" s="277"/>
      <c r="GP309" s="277"/>
      <c r="GQ309" s="277"/>
      <c r="GR309" s="277"/>
      <c r="GS309" s="277"/>
      <c r="GT309" s="277"/>
      <c r="GU309" s="277"/>
      <c r="GW309" s="157"/>
      <c r="GX309" s="157"/>
      <c r="GY309" s="277"/>
      <c r="GZ309" s="157"/>
      <c r="HA309" s="277"/>
      <c r="HB309" s="277"/>
      <c r="HD309" s="277"/>
      <c r="HG309" s="140" t="s">
        <v>2648</v>
      </c>
    </row>
    <row r="310" spans="1:217" s="143" customFormat="1" ht="1.5" customHeight="1">
      <c r="A310" s="255"/>
      <c r="B310" s="256"/>
      <c r="C310" s="256"/>
      <c r="D310" s="256"/>
      <c r="E310" s="256"/>
      <c r="F310" s="256"/>
      <c r="G310" s="256"/>
      <c r="H310" s="256"/>
      <c r="I310" s="256"/>
      <c r="J310" s="256"/>
      <c r="K310" s="256"/>
      <c r="L310" s="256"/>
      <c r="M310" s="256"/>
      <c r="N310" s="161"/>
      <c r="O310" s="257"/>
      <c r="P310" s="258"/>
      <c r="Q310" s="279"/>
      <c r="R310" s="280"/>
    </row>
    <row r="311" spans="1:217" s="143" customFormat="1" ht="15" customHeight="1">
      <c r="A311" s="210"/>
      <c r="B311" s="230"/>
      <c r="C311" s="496" t="s">
        <v>1773</v>
      </c>
      <c r="D311" s="496"/>
      <c r="E311" s="496"/>
      <c r="F311" s="496"/>
      <c r="G311" s="496"/>
      <c r="H311" s="496"/>
      <c r="I311" s="496"/>
      <c r="J311" s="496"/>
      <c r="K311" s="496"/>
      <c r="L311" s="496"/>
      <c r="M311" s="496"/>
      <c r="N311" s="496"/>
      <c r="O311" s="496"/>
      <c r="P311" s="232"/>
      <c r="Q311" s="279"/>
      <c r="R311" s="280"/>
      <c r="HH311" s="277" t="s">
        <v>1773</v>
      </c>
    </row>
    <row r="312" spans="1:217" s="143" customFormat="1" ht="15" customHeight="1">
      <c r="A312" s="210"/>
      <c r="B312" s="187"/>
      <c r="C312" s="495" t="s">
        <v>675</v>
      </c>
      <c r="D312" s="495"/>
      <c r="E312" s="495"/>
      <c r="F312" s="495"/>
      <c r="G312" s="495"/>
      <c r="H312" s="495"/>
      <c r="I312" s="495"/>
      <c r="J312" s="495"/>
      <c r="K312" s="495"/>
      <c r="L312" s="495"/>
      <c r="M312" s="495"/>
      <c r="N312" s="495"/>
      <c r="O312" s="495"/>
      <c r="P312" s="234">
        <v>2966537.21</v>
      </c>
      <c r="Q312" s="282"/>
      <c r="R312" s="283"/>
      <c r="HH312" s="277"/>
      <c r="HI312" s="140" t="s">
        <v>675</v>
      </c>
    </row>
    <row r="313" spans="1:217" s="143" customFormat="1" ht="15" customHeight="1">
      <c r="A313" s="210"/>
      <c r="B313" s="187"/>
      <c r="C313" s="495" t="s">
        <v>676</v>
      </c>
      <c r="D313" s="495"/>
      <c r="E313" s="495"/>
      <c r="F313" s="495"/>
      <c r="G313" s="495"/>
      <c r="H313" s="495"/>
      <c r="I313" s="495"/>
      <c r="J313" s="495"/>
      <c r="K313" s="495"/>
      <c r="L313" s="495"/>
      <c r="M313" s="495"/>
      <c r="N313" s="495"/>
      <c r="O313" s="495"/>
      <c r="P313" s="235"/>
      <c r="Q313" s="282"/>
      <c r="R313" s="283"/>
      <c r="HH313" s="277"/>
      <c r="HI313" s="140" t="s">
        <v>676</v>
      </c>
    </row>
    <row r="314" spans="1:217" s="143" customFormat="1" ht="15" customHeight="1">
      <c r="A314" s="210"/>
      <c r="B314" s="187"/>
      <c r="C314" s="495" t="s">
        <v>677</v>
      </c>
      <c r="D314" s="495"/>
      <c r="E314" s="495"/>
      <c r="F314" s="495"/>
      <c r="G314" s="495"/>
      <c r="H314" s="495"/>
      <c r="I314" s="495"/>
      <c r="J314" s="495"/>
      <c r="K314" s="495"/>
      <c r="L314" s="495"/>
      <c r="M314" s="495"/>
      <c r="N314" s="495"/>
      <c r="O314" s="495"/>
      <c r="P314" s="234">
        <v>2966537.21</v>
      </c>
      <c r="Q314" s="282"/>
      <c r="R314" s="283"/>
      <c r="HH314" s="277"/>
      <c r="HI314" s="140" t="s">
        <v>677</v>
      </c>
    </row>
    <row r="315" spans="1:217" s="143" customFormat="1" ht="15" customHeight="1">
      <c r="A315" s="210"/>
      <c r="B315" s="187"/>
      <c r="C315" s="495" t="s">
        <v>2608</v>
      </c>
      <c r="D315" s="495"/>
      <c r="E315" s="495"/>
      <c r="F315" s="495"/>
      <c r="G315" s="495"/>
      <c r="H315" s="495"/>
      <c r="I315" s="495"/>
      <c r="J315" s="495"/>
      <c r="K315" s="495"/>
      <c r="L315" s="495"/>
      <c r="M315" s="495"/>
      <c r="N315" s="495"/>
      <c r="O315" s="495"/>
      <c r="P315" s="234">
        <v>6229728.1500000004</v>
      </c>
      <c r="Q315" s="282"/>
      <c r="R315" s="283"/>
      <c r="HH315" s="277"/>
      <c r="HI315" s="140" t="s">
        <v>2608</v>
      </c>
    </row>
    <row r="316" spans="1:217" s="143" customFormat="1" ht="15" customHeight="1">
      <c r="A316" s="210"/>
      <c r="B316" s="187"/>
      <c r="C316" s="495" t="s">
        <v>2609</v>
      </c>
      <c r="D316" s="495"/>
      <c r="E316" s="495"/>
      <c r="F316" s="495"/>
      <c r="G316" s="495"/>
      <c r="H316" s="495"/>
      <c r="I316" s="495"/>
      <c r="J316" s="495"/>
      <c r="K316" s="495"/>
      <c r="L316" s="495"/>
      <c r="M316" s="495"/>
      <c r="N316" s="495"/>
      <c r="O316" s="495"/>
      <c r="P316" s="234">
        <v>6229728.1500000004</v>
      </c>
      <c r="Q316" s="282"/>
      <c r="R316" s="283"/>
      <c r="HH316" s="277"/>
      <c r="HI316" s="140" t="s">
        <v>2609</v>
      </c>
    </row>
    <row r="317" spans="1:217" s="143" customFormat="1" ht="15" customHeight="1">
      <c r="A317" s="210"/>
      <c r="B317" s="187"/>
      <c r="C317" s="495" t="s">
        <v>2610</v>
      </c>
      <c r="D317" s="495"/>
      <c r="E317" s="495"/>
      <c r="F317" s="495"/>
      <c r="G317" s="495"/>
      <c r="H317" s="495"/>
      <c r="I317" s="495"/>
      <c r="J317" s="495"/>
      <c r="K317" s="495"/>
      <c r="L317" s="495"/>
      <c r="M317" s="495"/>
      <c r="N317" s="495"/>
      <c r="O317" s="495"/>
      <c r="P317" s="235"/>
      <c r="Q317" s="282"/>
      <c r="R317" s="283"/>
      <c r="HH317" s="277"/>
      <c r="HI317" s="140" t="s">
        <v>2610</v>
      </c>
    </row>
    <row r="318" spans="1:217" s="143" customFormat="1" ht="15" customHeight="1">
      <c r="A318" s="210"/>
      <c r="B318" s="187"/>
      <c r="C318" s="495" t="s">
        <v>2611</v>
      </c>
      <c r="D318" s="495"/>
      <c r="E318" s="495"/>
      <c r="F318" s="495"/>
      <c r="G318" s="495"/>
      <c r="H318" s="495"/>
      <c r="I318" s="495"/>
      <c r="J318" s="495"/>
      <c r="K318" s="495"/>
      <c r="L318" s="495"/>
      <c r="M318" s="495"/>
      <c r="N318" s="495"/>
      <c r="O318" s="495"/>
      <c r="P318" s="234">
        <v>2966537.21</v>
      </c>
      <c r="Q318" s="282"/>
      <c r="R318" s="283"/>
      <c r="HH318" s="277"/>
      <c r="HI318" s="140" t="s">
        <v>2611</v>
      </c>
    </row>
    <row r="319" spans="1:217" s="143" customFormat="1" ht="15" customHeight="1">
      <c r="A319" s="210"/>
      <c r="B319" s="187"/>
      <c r="C319" s="495" t="s">
        <v>2612</v>
      </c>
      <c r="D319" s="495"/>
      <c r="E319" s="495"/>
      <c r="F319" s="495"/>
      <c r="G319" s="495"/>
      <c r="H319" s="495"/>
      <c r="I319" s="495"/>
      <c r="J319" s="495"/>
      <c r="K319" s="495"/>
      <c r="L319" s="495"/>
      <c r="M319" s="495"/>
      <c r="N319" s="495"/>
      <c r="O319" s="495"/>
      <c r="P319" s="234">
        <v>2195237.54</v>
      </c>
      <c r="Q319" s="282"/>
      <c r="R319" s="283"/>
      <c r="HH319" s="277"/>
      <c r="HI319" s="140" t="s">
        <v>2612</v>
      </c>
    </row>
    <row r="320" spans="1:217" s="143" customFormat="1" ht="15" customHeight="1">
      <c r="A320" s="210"/>
      <c r="B320" s="187"/>
      <c r="C320" s="495" t="s">
        <v>2613</v>
      </c>
      <c r="D320" s="495"/>
      <c r="E320" s="495"/>
      <c r="F320" s="495"/>
      <c r="G320" s="495"/>
      <c r="H320" s="495"/>
      <c r="I320" s="495"/>
      <c r="J320" s="495"/>
      <c r="K320" s="495"/>
      <c r="L320" s="495"/>
      <c r="M320" s="495"/>
      <c r="N320" s="495"/>
      <c r="O320" s="495"/>
      <c r="P320" s="234">
        <v>1067953.3999999999</v>
      </c>
      <c r="Q320" s="282"/>
      <c r="R320" s="283"/>
      <c r="HH320" s="277"/>
      <c r="HI320" s="140" t="s">
        <v>2613</v>
      </c>
    </row>
    <row r="321" spans="1:245" s="143" customFormat="1" ht="15" customHeight="1">
      <c r="A321" s="210"/>
      <c r="B321" s="187"/>
      <c r="C321" s="495" t="s">
        <v>688</v>
      </c>
      <c r="D321" s="495"/>
      <c r="E321" s="495"/>
      <c r="F321" s="495"/>
      <c r="G321" s="495"/>
      <c r="H321" s="495"/>
      <c r="I321" s="495"/>
      <c r="J321" s="495"/>
      <c r="K321" s="495"/>
      <c r="L321" s="495"/>
      <c r="M321" s="495"/>
      <c r="N321" s="495"/>
      <c r="O321" s="495"/>
      <c r="P321" s="234">
        <v>2966537.21</v>
      </c>
      <c r="Q321" s="282"/>
      <c r="R321" s="283"/>
      <c r="HH321" s="277"/>
      <c r="HI321" s="140" t="s">
        <v>688</v>
      </c>
    </row>
    <row r="322" spans="1:245" s="143" customFormat="1" ht="15" customHeight="1">
      <c r="A322" s="210"/>
      <c r="B322" s="187"/>
      <c r="C322" s="495" t="s">
        <v>689</v>
      </c>
      <c r="D322" s="495"/>
      <c r="E322" s="495"/>
      <c r="F322" s="495"/>
      <c r="G322" s="495"/>
      <c r="H322" s="495"/>
      <c r="I322" s="495"/>
      <c r="J322" s="495"/>
      <c r="K322" s="495"/>
      <c r="L322" s="495"/>
      <c r="M322" s="495"/>
      <c r="N322" s="495"/>
      <c r="O322" s="495"/>
      <c r="P322" s="234">
        <v>2195237.54</v>
      </c>
      <c r="Q322" s="282"/>
      <c r="R322" s="283"/>
      <c r="HH322" s="277"/>
      <c r="HI322" s="140" t="s">
        <v>689</v>
      </c>
    </row>
    <row r="323" spans="1:245" s="143" customFormat="1" ht="15" customHeight="1">
      <c r="A323" s="210"/>
      <c r="B323" s="187"/>
      <c r="C323" s="495" t="s">
        <v>690</v>
      </c>
      <c r="D323" s="495"/>
      <c r="E323" s="495"/>
      <c r="F323" s="495"/>
      <c r="G323" s="495"/>
      <c r="H323" s="495"/>
      <c r="I323" s="495"/>
      <c r="J323" s="495"/>
      <c r="K323" s="495"/>
      <c r="L323" s="495"/>
      <c r="M323" s="495"/>
      <c r="N323" s="495"/>
      <c r="O323" s="495"/>
      <c r="P323" s="234">
        <v>1067953.3999999999</v>
      </c>
      <c r="Q323" s="282"/>
      <c r="R323" s="283"/>
      <c r="HH323" s="277"/>
      <c r="HI323" s="140" t="s">
        <v>690</v>
      </c>
    </row>
    <row r="324" spans="1:245" s="143" customFormat="1" ht="15" customHeight="1">
      <c r="A324" s="210"/>
      <c r="B324" s="230"/>
      <c r="C324" s="496" t="s">
        <v>1774</v>
      </c>
      <c r="D324" s="496"/>
      <c r="E324" s="496"/>
      <c r="F324" s="496"/>
      <c r="G324" s="496"/>
      <c r="H324" s="496"/>
      <c r="I324" s="496"/>
      <c r="J324" s="496"/>
      <c r="K324" s="496"/>
      <c r="L324" s="496"/>
      <c r="M324" s="496"/>
      <c r="N324" s="496"/>
      <c r="O324" s="496"/>
      <c r="P324" s="236">
        <v>6229728.1500000004</v>
      </c>
      <c r="Q324" s="282"/>
      <c r="R324" s="284"/>
      <c r="HH324" s="277"/>
      <c r="HJ324" s="277" t="s">
        <v>1774</v>
      </c>
    </row>
    <row r="325" spans="1:245" s="143" customFormat="1" ht="15" customHeight="1">
      <c r="A325" s="210"/>
      <c r="B325" s="187"/>
      <c r="C325" s="495" t="s">
        <v>692</v>
      </c>
      <c r="D325" s="495"/>
      <c r="E325" s="495"/>
      <c r="F325" s="495"/>
      <c r="G325" s="495"/>
      <c r="H325" s="495"/>
      <c r="I325" s="495"/>
      <c r="J325" s="495"/>
      <c r="K325" s="495"/>
      <c r="L325" s="495"/>
      <c r="M325" s="495"/>
      <c r="N325" s="495"/>
      <c r="O325" s="495"/>
      <c r="P325" s="235"/>
      <c r="Q325" s="282"/>
      <c r="R325" s="283"/>
      <c r="HH325" s="277"/>
      <c r="HI325" s="140" t="s">
        <v>692</v>
      </c>
      <c r="HJ325" s="277"/>
    </row>
    <row r="326" spans="1:245" s="143" customFormat="1" ht="15" customHeight="1">
      <c r="A326" s="210"/>
      <c r="B326" s="187"/>
      <c r="C326" s="495" t="s">
        <v>694</v>
      </c>
      <c r="D326" s="495"/>
      <c r="E326" s="495"/>
      <c r="F326" s="495"/>
      <c r="G326" s="495"/>
      <c r="H326" s="495"/>
      <c r="I326" s="495"/>
      <c r="J326" s="495"/>
      <c r="K326" s="237" t="s">
        <v>2692</v>
      </c>
      <c r="L326" s="231"/>
      <c r="M326" s="231"/>
      <c r="O326" s="238"/>
      <c r="P326" s="235"/>
      <c r="Q326" s="282"/>
      <c r="R326" s="284"/>
      <c r="HH326" s="277"/>
      <c r="HJ326" s="277"/>
      <c r="HK326" s="140" t="s">
        <v>694</v>
      </c>
    </row>
    <row r="327" spans="1:245" s="143" customFormat="1" ht="15" customHeight="1">
      <c r="A327" s="210"/>
      <c r="B327" s="187"/>
      <c r="C327" s="495" t="s">
        <v>2616</v>
      </c>
      <c r="D327" s="495"/>
      <c r="E327" s="495"/>
      <c r="F327" s="495"/>
      <c r="G327" s="495"/>
      <c r="H327" s="495"/>
      <c r="I327" s="495"/>
      <c r="J327" s="495"/>
      <c r="K327" s="495"/>
      <c r="L327" s="495"/>
      <c r="M327" s="495"/>
      <c r="N327" s="495"/>
      <c r="O327" s="495"/>
      <c r="P327" s="234">
        <v>4983782.5199999996</v>
      </c>
      <c r="Q327" s="282"/>
      <c r="R327" s="283"/>
      <c r="HH327" s="277"/>
      <c r="HJ327" s="277"/>
      <c r="HL327" s="140" t="s">
        <v>2616</v>
      </c>
    </row>
    <row r="328" spans="1:245" s="143" customFormat="1" ht="15" customHeight="1">
      <c r="A328" s="210"/>
      <c r="B328" s="187"/>
      <c r="C328" s="495" t="s">
        <v>2610</v>
      </c>
      <c r="D328" s="495"/>
      <c r="E328" s="495"/>
      <c r="F328" s="495"/>
      <c r="G328" s="495"/>
      <c r="H328" s="495"/>
      <c r="I328" s="495"/>
      <c r="J328" s="495"/>
      <c r="K328" s="495"/>
      <c r="L328" s="495"/>
      <c r="M328" s="495"/>
      <c r="N328" s="495"/>
      <c r="O328" s="495"/>
      <c r="P328" s="235"/>
      <c r="Q328" s="282"/>
      <c r="R328" s="283"/>
      <c r="HH328" s="277"/>
      <c r="HI328" s="140" t="s">
        <v>2610</v>
      </c>
      <c r="HJ328" s="277"/>
    </row>
    <row r="329" spans="1:245" s="143" customFormat="1" ht="22.5" customHeight="1">
      <c r="A329" s="210"/>
      <c r="B329" s="187" t="s">
        <v>2617</v>
      </c>
      <c r="C329" s="495" t="s">
        <v>2618</v>
      </c>
      <c r="D329" s="495"/>
      <c r="E329" s="495"/>
      <c r="F329" s="495"/>
      <c r="G329" s="495"/>
      <c r="H329" s="243" t="s">
        <v>432</v>
      </c>
      <c r="I329" s="233"/>
      <c r="J329" s="233"/>
      <c r="K329" s="237" t="s">
        <v>761</v>
      </c>
      <c r="L329" s="231"/>
      <c r="M329" s="231"/>
      <c r="O329" s="238"/>
      <c r="P329" s="234">
        <v>4681379.01</v>
      </c>
      <c r="Q329" s="282"/>
      <c r="R329" s="283"/>
      <c r="HH329" s="277"/>
      <c r="HJ329" s="277"/>
      <c r="HM329" s="140" t="s">
        <v>2618</v>
      </c>
    </row>
    <row r="330" spans="1:245" s="143" customFormat="1" ht="22.5" customHeight="1">
      <c r="A330" s="210"/>
      <c r="B330" s="187" t="s">
        <v>2647</v>
      </c>
      <c r="C330" s="495" t="s">
        <v>2648</v>
      </c>
      <c r="D330" s="495"/>
      <c r="E330" s="495"/>
      <c r="F330" s="495"/>
      <c r="G330" s="495"/>
      <c r="H330" s="243" t="s">
        <v>432</v>
      </c>
      <c r="I330" s="233"/>
      <c r="J330" s="233"/>
      <c r="K330" s="237" t="s">
        <v>761</v>
      </c>
      <c r="L330" s="231"/>
      <c r="M330" s="231"/>
      <c r="O330" s="238"/>
      <c r="P330" s="234">
        <v>302403.51</v>
      </c>
      <c r="Q330" s="282"/>
      <c r="R330" s="283"/>
      <c r="HH330" s="277"/>
      <c r="HJ330" s="277"/>
      <c r="HM330" s="140" t="s">
        <v>2648</v>
      </c>
    </row>
    <row r="331" spans="1:245" s="143" customFormat="1" ht="15" customHeight="1">
      <c r="A331" s="210"/>
      <c r="B331" s="187"/>
      <c r="C331" s="495" t="s">
        <v>2619</v>
      </c>
      <c r="D331" s="495"/>
      <c r="E331" s="495"/>
      <c r="F331" s="495"/>
      <c r="G331" s="495"/>
      <c r="H331" s="495"/>
      <c r="I331" s="495"/>
      <c r="J331" s="495"/>
      <c r="K331" s="495"/>
      <c r="L331" s="495"/>
      <c r="M331" s="495"/>
      <c r="N331" s="495"/>
      <c r="O331" s="495"/>
      <c r="P331" s="234">
        <v>1245945.6299999999</v>
      </c>
      <c r="Q331" s="282"/>
      <c r="R331" s="283"/>
      <c r="HH331" s="277"/>
      <c r="HJ331" s="277"/>
      <c r="HL331" s="140" t="s">
        <v>2619</v>
      </c>
    </row>
    <row r="332" spans="1:245" s="143" customFormat="1" ht="15" customHeight="1">
      <c r="A332" s="210"/>
      <c r="B332" s="187"/>
      <c r="C332" s="495" t="s">
        <v>2610</v>
      </c>
      <c r="D332" s="495"/>
      <c r="E332" s="495"/>
      <c r="F332" s="495"/>
      <c r="G332" s="495"/>
      <c r="H332" s="495"/>
      <c r="I332" s="495"/>
      <c r="J332" s="495"/>
      <c r="K332" s="495"/>
      <c r="L332" s="495"/>
      <c r="M332" s="495"/>
      <c r="N332" s="495"/>
      <c r="O332" s="495"/>
      <c r="P332" s="235"/>
      <c r="Q332" s="282"/>
      <c r="R332" s="283"/>
      <c r="HH332" s="277"/>
      <c r="HI332" s="140" t="s">
        <v>2610</v>
      </c>
      <c r="HJ332" s="277"/>
    </row>
    <row r="333" spans="1:245" s="143" customFormat="1" ht="22.5" customHeight="1">
      <c r="A333" s="210"/>
      <c r="B333" s="187" t="s">
        <v>2620</v>
      </c>
      <c r="C333" s="495" t="s">
        <v>2618</v>
      </c>
      <c r="D333" s="495"/>
      <c r="E333" s="495"/>
      <c r="F333" s="495"/>
      <c r="G333" s="495"/>
      <c r="H333" s="243" t="s">
        <v>432</v>
      </c>
      <c r="I333" s="233"/>
      <c r="J333" s="233"/>
      <c r="K333" s="237" t="s">
        <v>487</v>
      </c>
      <c r="L333" s="231"/>
      <c r="M333" s="231"/>
      <c r="O333" s="238"/>
      <c r="P333" s="234">
        <v>1170344.75</v>
      </c>
      <c r="Q333" s="282"/>
      <c r="R333" s="283"/>
      <c r="HH333" s="277"/>
      <c r="HJ333" s="277"/>
      <c r="HM333" s="140" t="s">
        <v>2618</v>
      </c>
    </row>
    <row r="334" spans="1:245" s="143" customFormat="1" ht="22.5" customHeight="1">
      <c r="A334" s="210"/>
      <c r="B334" s="187" t="s">
        <v>2649</v>
      </c>
      <c r="C334" s="495" t="s">
        <v>2648</v>
      </c>
      <c r="D334" s="495"/>
      <c r="E334" s="495"/>
      <c r="F334" s="495"/>
      <c r="G334" s="495"/>
      <c r="H334" s="243" t="s">
        <v>432</v>
      </c>
      <c r="I334" s="233"/>
      <c r="J334" s="233"/>
      <c r="K334" s="237" t="s">
        <v>487</v>
      </c>
      <c r="L334" s="231"/>
      <c r="M334" s="231"/>
      <c r="O334" s="238"/>
      <c r="P334" s="234">
        <v>75600.88</v>
      </c>
      <c r="Q334" s="282"/>
      <c r="R334" s="283"/>
      <c r="HH334" s="277"/>
      <c r="HJ334" s="277"/>
      <c r="HM334" s="140" t="s">
        <v>2648</v>
      </c>
    </row>
    <row r="335" spans="1:245" s="286" customFormat="1" ht="1.5" customHeight="1">
      <c r="A335" s="255"/>
      <c r="B335" s="226"/>
      <c r="C335" s="224"/>
      <c r="D335" s="224"/>
      <c r="E335" s="224"/>
      <c r="F335" s="224"/>
      <c r="G335" s="224"/>
      <c r="H335" s="224"/>
      <c r="I335" s="224"/>
      <c r="J335" s="224"/>
      <c r="K335" s="224"/>
      <c r="L335" s="259"/>
      <c r="M335" s="260"/>
      <c r="N335" s="261"/>
      <c r="O335" s="262"/>
      <c r="P335" s="263"/>
      <c r="Q335" s="285"/>
      <c r="R335" s="285"/>
      <c r="AB335" s="272"/>
      <c r="AC335" s="272"/>
      <c r="AD335" s="272"/>
      <c r="AE335" s="272"/>
      <c r="AF335" s="272"/>
      <c r="AG335" s="272"/>
      <c r="AH335" s="272"/>
      <c r="AI335" s="272"/>
      <c r="AJ335" s="272"/>
      <c r="AK335" s="272"/>
      <c r="AL335" s="272"/>
      <c r="AM335" s="272"/>
      <c r="AN335" s="272"/>
      <c r="AO335" s="272"/>
      <c r="AP335" s="272"/>
      <c r="AQ335" s="272"/>
      <c r="AR335" s="272"/>
      <c r="AS335" s="272"/>
      <c r="AT335" s="272"/>
      <c r="AU335" s="272"/>
      <c r="AV335" s="272"/>
      <c r="AW335" s="272"/>
      <c r="AX335" s="272"/>
      <c r="AY335" s="272"/>
      <c r="AZ335" s="272"/>
      <c r="BA335" s="272"/>
      <c r="BB335" s="272"/>
      <c r="BC335" s="272"/>
      <c r="BD335" s="272"/>
      <c r="BE335" s="272"/>
      <c r="BF335" s="272"/>
      <c r="BG335" s="272"/>
      <c r="BH335" s="272"/>
      <c r="BI335" s="272"/>
      <c r="BJ335" s="272"/>
      <c r="BK335" s="272"/>
      <c r="BL335" s="272"/>
      <c r="BM335" s="272"/>
      <c r="BN335" s="272"/>
      <c r="BO335" s="272"/>
      <c r="BP335" s="272"/>
      <c r="BQ335" s="272"/>
      <c r="BR335" s="272"/>
      <c r="BS335" s="272"/>
      <c r="BT335" s="272"/>
      <c r="BU335" s="272"/>
      <c r="BV335" s="272"/>
      <c r="BW335" s="272"/>
      <c r="BX335" s="272"/>
      <c r="BY335" s="272"/>
      <c r="BZ335" s="272"/>
      <c r="CA335" s="272"/>
      <c r="CB335" s="272"/>
      <c r="CC335" s="272"/>
      <c r="CD335" s="272"/>
      <c r="CE335" s="272"/>
      <c r="CF335" s="272"/>
      <c r="CG335" s="272"/>
      <c r="CH335" s="272"/>
      <c r="CI335" s="272"/>
      <c r="CJ335" s="272"/>
      <c r="CK335" s="272"/>
      <c r="CL335" s="272"/>
      <c r="CM335" s="272"/>
      <c r="CN335" s="272"/>
      <c r="CO335" s="272"/>
      <c r="CP335" s="272"/>
      <c r="CQ335" s="272"/>
      <c r="CR335" s="272"/>
      <c r="CS335" s="272"/>
      <c r="CT335" s="272"/>
      <c r="CU335" s="272"/>
      <c r="CV335" s="272"/>
      <c r="CW335" s="272"/>
      <c r="CX335" s="272"/>
      <c r="CY335" s="272"/>
      <c r="CZ335" s="272"/>
      <c r="DA335" s="272"/>
      <c r="DB335" s="272"/>
      <c r="DC335" s="272"/>
      <c r="DD335" s="272"/>
      <c r="DE335" s="272"/>
      <c r="DF335" s="272"/>
      <c r="DG335" s="272"/>
      <c r="DH335" s="272"/>
      <c r="DI335" s="272"/>
      <c r="DJ335" s="272"/>
      <c r="DK335" s="272"/>
      <c r="DL335" s="272"/>
      <c r="DM335" s="272"/>
      <c r="DN335" s="272"/>
      <c r="DO335" s="272"/>
      <c r="DP335" s="272"/>
      <c r="DQ335" s="272"/>
      <c r="DR335" s="272"/>
      <c r="DS335" s="272"/>
      <c r="DT335" s="272"/>
      <c r="DU335" s="272"/>
      <c r="DV335" s="272"/>
      <c r="DW335" s="272"/>
      <c r="DX335" s="272"/>
      <c r="DY335" s="272"/>
      <c r="DZ335" s="272"/>
      <c r="EA335" s="272"/>
      <c r="EB335" s="272"/>
      <c r="EC335" s="272"/>
      <c r="ED335" s="272"/>
      <c r="EE335" s="272"/>
      <c r="EF335" s="272"/>
      <c r="EG335" s="272"/>
      <c r="EH335" s="272"/>
      <c r="EI335" s="272"/>
      <c r="EJ335" s="272"/>
      <c r="EK335" s="272"/>
      <c r="EL335" s="272"/>
      <c r="EM335" s="272"/>
      <c r="EN335" s="272"/>
      <c r="EO335" s="272"/>
      <c r="EP335" s="272"/>
      <c r="EQ335" s="272"/>
      <c r="ER335" s="272"/>
      <c r="ES335" s="272"/>
      <c r="ET335" s="272"/>
      <c r="EU335" s="272"/>
      <c r="EV335" s="272"/>
      <c r="EW335" s="272"/>
      <c r="EX335" s="272"/>
      <c r="EY335" s="272"/>
      <c r="EZ335" s="272"/>
      <c r="FA335" s="272"/>
      <c r="FB335" s="272"/>
      <c r="FC335" s="272"/>
      <c r="FD335" s="272"/>
      <c r="FE335" s="272"/>
      <c r="FF335" s="272"/>
      <c r="FG335" s="272"/>
      <c r="FH335" s="272"/>
      <c r="FI335" s="272"/>
      <c r="FJ335" s="272"/>
      <c r="FK335" s="272"/>
      <c r="FL335" s="272"/>
      <c r="FM335" s="272"/>
      <c r="FN335" s="272"/>
      <c r="FO335" s="272"/>
      <c r="FP335" s="272"/>
      <c r="FQ335" s="272"/>
      <c r="FR335" s="272"/>
      <c r="FS335" s="272"/>
      <c r="FT335" s="272"/>
      <c r="FU335" s="272"/>
      <c r="FV335" s="272"/>
      <c r="FW335" s="272"/>
      <c r="FX335" s="272"/>
      <c r="FY335" s="272"/>
      <c r="FZ335" s="272"/>
      <c r="GA335" s="272"/>
      <c r="GB335" s="272"/>
      <c r="GC335" s="272"/>
      <c r="GD335" s="272"/>
      <c r="GE335" s="272"/>
      <c r="GF335" s="272"/>
      <c r="GG335" s="272"/>
      <c r="GH335" s="272"/>
      <c r="GI335" s="272"/>
      <c r="GJ335" s="272"/>
      <c r="GK335" s="272"/>
      <c r="GL335" s="272"/>
      <c r="GM335" s="272"/>
      <c r="GN335" s="272"/>
      <c r="GO335" s="272"/>
      <c r="GP335" s="272"/>
      <c r="GQ335" s="272"/>
      <c r="GR335" s="272"/>
      <c r="GS335" s="272"/>
      <c r="GT335" s="272"/>
      <c r="GU335" s="272"/>
      <c r="GV335" s="272"/>
      <c r="GW335" s="272"/>
      <c r="GX335" s="272"/>
      <c r="GY335" s="272"/>
      <c r="GZ335" s="272"/>
      <c r="HA335" s="272"/>
      <c r="HB335" s="272"/>
      <c r="HC335" s="272"/>
      <c r="HD335" s="272"/>
      <c r="HE335" s="272"/>
      <c r="HF335" s="272"/>
      <c r="HG335" s="272"/>
      <c r="HH335" s="272"/>
      <c r="HI335" s="272"/>
      <c r="HJ335" s="272"/>
      <c r="HK335" s="272"/>
      <c r="HL335" s="272"/>
      <c r="HM335" s="272"/>
      <c r="HN335" s="272"/>
      <c r="HO335" s="272"/>
      <c r="HP335" s="272"/>
      <c r="HQ335" s="272"/>
      <c r="HR335" s="272"/>
      <c r="HS335" s="272"/>
      <c r="HT335" s="272"/>
      <c r="HU335" s="272"/>
      <c r="HV335" s="272"/>
      <c r="HW335" s="272"/>
      <c r="HX335" s="272"/>
      <c r="HY335" s="272"/>
      <c r="HZ335" s="272"/>
      <c r="IA335" s="272"/>
      <c r="IB335" s="272"/>
      <c r="IC335" s="272"/>
      <c r="ID335" s="272"/>
      <c r="IE335" s="272"/>
      <c r="IF335" s="272"/>
      <c r="IG335" s="272"/>
      <c r="IH335" s="272"/>
      <c r="II335" s="272"/>
      <c r="IJ335" s="272"/>
      <c r="IK335" s="272"/>
    </row>
    <row r="336" spans="1:245" s="286" customFormat="1" ht="14.25" customHeight="1">
      <c r="A336" s="141"/>
      <c r="B336" s="264"/>
      <c r="C336" s="265"/>
      <c r="D336" s="265"/>
      <c r="E336" s="265"/>
      <c r="F336" s="265"/>
      <c r="G336" s="265"/>
      <c r="H336" s="265"/>
      <c r="I336" s="265"/>
      <c r="J336" s="265"/>
      <c r="K336" s="265"/>
      <c r="L336" s="266"/>
      <c r="M336" s="267"/>
      <c r="N336" s="268"/>
      <c r="O336" s="141"/>
      <c r="P336" s="141"/>
      <c r="Q336" s="285"/>
      <c r="R336" s="285"/>
      <c r="AB336" s="272"/>
      <c r="AC336" s="272"/>
      <c r="AD336" s="272"/>
      <c r="AE336" s="272"/>
      <c r="AF336" s="272"/>
      <c r="AG336" s="272"/>
      <c r="AH336" s="272"/>
      <c r="AI336" s="272"/>
      <c r="AJ336" s="272"/>
      <c r="AK336" s="272"/>
      <c r="AL336" s="272"/>
      <c r="AM336" s="272"/>
      <c r="AN336" s="272"/>
      <c r="AO336" s="272"/>
      <c r="AP336" s="272"/>
      <c r="AQ336" s="272"/>
      <c r="AR336" s="272"/>
      <c r="AS336" s="272"/>
      <c r="AT336" s="272"/>
      <c r="AU336" s="272"/>
      <c r="AV336" s="272"/>
      <c r="AW336" s="272"/>
      <c r="AX336" s="272"/>
      <c r="AY336" s="272"/>
      <c r="AZ336" s="272"/>
      <c r="BA336" s="272"/>
      <c r="BB336" s="272"/>
      <c r="BC336" s="272"/>
      <c r="BD336" s="272"/>
      <c r="BE336" s="272"/>
      <c r="BF336" s="272"/>
      <c r="BG336" s="272"/>
      <c r="BH336" s="272"/>
      <c r="BI336" s="272"/>
      <c r="BJ336" s="272"/>
      <c r="BK336" s="272"/>
      <c r="BL336" s="272"/>
      <c r="BM336" s="272"/>
      <c r="BN336" s="272"/>
      <c r="BO336" s="272"/>
      <c r="BP336" s="272"/>
      <c r="BQ336" s="272"/>
      <c r="BR336" s="272"/>
      <c r="BS336" s="272"/>
      <c r="BT336" s="272"/>
      <c r="BU336" s="272"/>
      <c r="BV336" s="272"/>
      <c r="BW336" s="272"/>
      <c r="BX336" s="272"/>
      <c r="BY336" s="272"/>
      <c r="BZ336" s="272"/>
      <c r="CA336" s="272"/>
      <c r="CB336" s="272"/>
      <c r="CC336" s="272"/>
      <c r="CD336" s="272"/>
      <c r="CE336" s="272"/>
      <c r="CF336" s="272"/>
      <c r="CG336" s="272"/>
      <c r="CH336" s="272"/>
      <c r="CI336" s="272"/>
      <c r="CJ336" s="272"/>
      <c r="CK336" s="272"/>
      <c r="CL336" s="272"/>
      <c r="CM336" s="272"/>
      <c r="CN336" s="272"/>
      <c r="CO336" s="272"/>
      <c r="CP336" s="272"/>
      <c r="CQ336" s="272"/>
      <c r="CR336" s="272"/>
      <c r="CS336" s="272"/>
      <c r="CT336" s="272"/>
      <c r="CU336" s="272"/>
      <c r="CV336" s="272"/>
      <c r="CW336" s="272"/>
      <c r="CX336" s="272"/>
      <c r="CY336" s="272"/>
      <c r="CZ336" s="272"/>
      <c r="DA336" s="272"/>
      <c r="DB336" s="272"/>
      <c r="DC336" s="272"/>
      <c r="DD336" s="272"/>
      <c r="DE336" s="272"/>
      <c r="DF336" s="272"/>
      <c r="DG336" s="272"/>
      <c r="DH336" s="272"/>
      <c r="DI336" s="272"/>
      <c r="DJ336" s="272"/>
      <c r="DK336" s="272"/>
      <c r="DL336" s="272"/>
      <c r="DM336" s="272"/>
      <c r="DN336" s="272"/>
      <c r="DO336" s="272"/>
      <c r="DP336" s="272"/>
      <c r="DQ336" s="272"/>
      <c r="DR336" s="272"/>
      <c r="DS336" s="272"/>
      <c r="DT336" s="272"/>
      <c r="DU336" s="272"/>
      <c r="DV336" s="272"/>
      <c r="DW336" s="272"/>
      <c r="DX336" s="272"/>
      <c r="DY336" s="272"/>
      <c r="DZ336" s="272"/>
      <c r="EA336" s="272"/>
      <c r="EB336" s="272"/>
      <c r="EC336" s="272"/>
      <c r="ED336" s="272"/>
      <c r="EE336" s="272"/>
      <c r="EF336" s="272"/>
      <c r="EG336" s="272"/>
      <c r="EH336" s="272"/>
      <c r="EI336" s="272"/>
      <c r="EJ336" s="272"/>
      <c r="EK336" s="272"/>
      <c r="EL336" s="272"/>
      <c r="EM336" s="272"/>
      <c r="EN336" s="272"/>
      <c r="EO336" s="272"/>
      <c r="EP336" s="272"/>
      <c r="EQ336" s="272"/>
      <c r="ER336" s="272"/>
      <c r="ES336" s="272"/>
      <c r="ET336" s="272"/>
      <c r="EU336" s="272"/>
      <c r="EV336" s="272"/>
      <c r="EW336" s="272"/>
      <c r="EX336" s="272"/>
      <c r="EY336" s="272"/>
      <c r="EZ336" s="272"/>
      <c r="FA336" s="272"/>
      <c r="FB336" s="272"/>
      <c r="FC336" s="272"/>
      <c r="FD336" s="272"/>
      <c r="FE336" s="272"/>
      <c r="FF336" s="272"/>
      <c r="FG336" s="272"/>
      <c r="FH336" s="272"/>
      <c r="FI336" s="272"/>
      <c r="FJ336" s="272"/>
      <c r="FK336" s="272"/>
      <c r="FL336" s="272"/>
      <c r="FM336" s="272"/>
      <c r="FN336" s="272"/>
      <c r="FO336" s="272"/>
      <c r="FP336" s="272"/>
      <c r="FQ336" s="272"/>
      <c r="FR336" s="272"/>
      <c r="FS336" s="272"/>
      <c r="FT336" s="272"/>
      <c r="FU336" s="272"/>
      <c r="FV336" s="272"/>
      <c r="FW336" s="272"/>
      <c r="FX336" s="272"/>
      <c r="FY336" s="272"/>
      <c r="FZ336" s="272"/>
      <c r="GA336" s="272"/>
      <c r="GB336" s="272"/>
      <c r="GC336" s="272"/>
      <c r="GD336" s="272"/>
      <c r="GE336" s="272"/>
      <c r="GF336" s="272"/>
      <c r="GG336" s="272"/>
      <c r="GH336" s="272"/>
      <c r="GI336" s="272"/>
      <c r="GJ336" s="272"/>
      <c r="GK336" s="272"/>
      <c r="GL336" s="272"/>
      <c r="GM336" s="272"/>
      <c r="GN336" s="272"/>
      <c r="GO336" s="272"/>
      <c r="GP336" s="272"/>
      <c r="GQ336" s="272"/>
      <c r="GR336" s="272"/>
      <c r="GS336" s="272"/>
      <c r="GT336" s="272"/>
      <c r="GU336" s="272"/>
      <c r="GV336" s="272"/>
      <c r="GW336" s="272"/>
      <c r="GX336" s="272"/>
      <c r="GY336" s="272"/>
      <c r="GZ336" s="272"/>
      <c r="HA336" s="272"/>
      <c r="HB336" s="272"/>
      <c r="HC336" s="272"/>
      <c r="HD336" s="272"/>
      <c r="HE336" s="272"/>
      <c r="HF336" s="272"/>
      <c r="HG336" s="272"/>
      <c r="HH336" s="272"/>
      <c r="HI336" s="272"/>
      <c r="HJ336" s="272"/>
      <c r="HK336" s="272"/>
      <c r="HL336" s="272"/>
      <c r="HM336" s="272"/>
      <c r="HN336" s="272"/>
      <c r="HO336" s="272"/>
      <c r="HP336" s="272"/>
      <c r="HQ336" s="272"/>
      <c r="HR336" s="272"/>
      <c r="HS336" s="272"/>
      <c r="HT336" s="272"/>
      <c r="HU336" s="272"/>
      <c r="HV336" s="272"/>
      <c r="HW336" s="272"/>
      <c r="HX336" s="272"/>
      <c r="HY336" s="272"/>
      <c r="HZ336" s="272"/>
      <c r="IA336" s="272"/>
      <c r="IB336" s="272"/>
      <c r="IC336" s="272"/>
      <c r="ID336" s="272"/>
      <c r="IE336" s="272"/>
      <c r="IF336" s="272"/>
      <c r="IG336" s="272"/>
      <c r="IH336" s="272"/>
      <c r="II336" s="272"/>
      <c r="IJ336" s="272"/>
      <c r="IK336" s="272"/>
    </row>
    <row r="337" spans="1:245" s="156" customFormat="1" ht="15">
      <c r="A337" s="144"/>
      <c r="B337" s="269" t="s">
        <v>1777</v>
      </c>
      <c r="C337" s="491"/>
      <c r="D337" s="491"/>
      <c r="E337" s="491"/>
      <c r="F337" s="491"/>
      <c r="G337" s="491"/>
      <c r="H337" s="491"/>
      <c r="I337" s="492"/>
      <c r="J337" s="492"/>
      <c r="K337" s="492"/>
      <c r="L337" s="492"/>
      <c r="M337" s="492"/>
      <c r="N337" s="492"/>
      <c r="O337" s="143"/>
      <c r="P337" s="143"/>
      <c r="Q337" s="274"/>
      <c r="R337" s="274"/>
      <c r="S337" s="143"/>
      <c r="T337" s="143"/>
      <c r="U337" s="143"/>
      <c r="V337" s="143"/>
      <c r="W337" s="143"/>
      <c r="X337" s="143"/>
      <c r="Y337" s="143"/>
      <c r="Z337" s="143"/>
      <c r="AA337" s="143"/>
      <c r="AB337" s="157"/>
      <c r="AC337" s="157"/>
      <c r="AD337" s="157"/>
      <c r="AE337" s="157"/>
      <c r="AF337" s="157"/>
      <c r="AG337" s="157"/>
      <c r="AH337" s="157"/>
      <c r="AI337" s="157"/>
      <c r="AJ337" s="157"/>
      <c r="AK337" s="157"/>
      <c r="AL337" s="157"/>
      <c r="AM337" s="157"/>
      <c r="AN337" s="157"/>
      <c r="AO337" s="157"/>
      <c r="AP337" s="157"/>
      <c r="AQ337" s="157"/>
      <c r="AR337" s="157"/>
      <c r="AS337" s="157"/>
      <c r="AT337" s="157"/>
      <c r="AU337" s="157"/>
      <c r="AV337" s="157"/>
      <c r="AW337" s="157"/>
      <c r="AX337" s="157"/>
      <c r="AY337" s="157"/>
      <c r="AZ337" s="157"/>
      <c r="BA337" s="157"/>
      <c r="BB337" s="157"/>
      <c r="BC337" s="157"/>
      <c r="BD337" s="157"/>
      <c r="BE337" s="157"/>
      <c r="BF337" s="157"/>
      <c r="BG337" s="157"/>
      <c r="BH337" s="157"/>
      <c r="BI337" s="157"/>
      <c r="BJ337" s="157"/>
      <c r="BK337" s="157"/>
      <c r="BL337" s="157"/>
      <c r="BM337" s="157"/>
      <c r="BN337" s="157"/>
      <c r="BO337" s="157"/>
      <c r="BP337" s="157"/>
      <c r="BQ337" s="157"/>
      <c r="BR337" s="157"/>
      <c r="BS337" s="157"/>
      <c r="BT337" s="157"/>
      <c r="BU337" s="157"/>
      <c r="BV337" s="157"/>
      <c r="BW337" s="157"/>
      <c r="BX337" s="157"/>
      <c r="BY337" s="157"/>
      <c r="BZ337" s="157"/>
      <c r="CA337" s="157"/>
      <c r="CB337" s="157"/>
      <c r="CC337" s="157"/>
      <c r="CD337" s="157"/>
      <c r="CE337" s="157"/>
      <c r="CF337" s="157"/>
      <c r="CG337" s="157"/>
      <c r="CH337" s="157"/>
      <c r="CI337" s="157"/>
      <c r="CJ337" s="157"/>
      <c r="CK337" s="157"/>
      <c r="CL337" s="157"/>
      <c r="CM337" s="157"/>
      <c r="CN337" s="157"/>
      <c r="CO337" s="157"/>
      <c r="CP337" s="157"/>
      <c r="CQ337" s="157"/>
      <c r="CR337" s="157"/>
      <c r="CS337" s="157"/>
      <c r="CT337" s="157"/>
      <c r="CU337" s="157"/>
      <c r="CV337" s="157"/>
      <c r="CW337" s="157"/>
      <c r="CX337" s="157"/>
      <c r="CY337" s="157"/>
      <c r="CZ337" s="157"/>
      <c r="DA337" s="157"/>
      <c r="DB337" s="157"/>
      <c r="DC337" s="157"/>
      <c r="DD337" s="157"/>
      <c r="DE337" s="157"/>
      <c r="DF337" s="157"/>
      <c r="DG337" s="157"/>
      <c r="DH337" s="157"/>
      <c r="DI337" s="157"/>
      <c r="DJ337" s="157"/>
      <c r="DK337" s="157"/>
      <c r="DL337" s="157"/>
      <c r="DM337" s="157"/>
      <c r="DN337" s="157"/>
      <c r="DO337" s="157"/>
      <c r="DP337" s="157"/>
      <c r="DQ337" s="157"/>
      <c r="DR337" s="157"/>
      <c r="DS337" s="157"/>
      <c r="DT337" s="157"/>
      <c r="DU337" s="157"/>
      <c r="DV337" s="157"/>
      <c r="DW337" s="157"/>
      <c r="DX337" s="157"/>
      <c r="DY337" s="157"/>
      <c r="DZ337" s="157"/>
      <c r="EA337" s="157"/>
      <c r="EB337" s="157"/>
      <c r="EC337" s="157"/>
      <c r="ED337" s="157"/>
      <c r="EE337" s="157"/>
      <c r="EF337" s="157"/>
      <c r="EG337" s="157"/>
      <c r="EH337" s="157"/>
      <c r="EI337" s="157"/>
      <c r="EJ337" s="157"/>
      <c r="EK337" s="157"/>
      <c r="EL337" s="157"/>
      <c r="EM337" s="157"/>
      <c r="EN337" s="157"/>
      <c r="EO337" s="157"/>
      <c r="EP337" s="157"/>
      <c r="EQ337" s="157"/>
      <c r="ER337" s="157"/>
      <c r="ES337" s="157"/>
      <c r="ET337" s="157"/>
      <c r="EU337" s="157"/>
      <c r="EV337" s="157"/>
      <c r="EW337" s="157"/>
      <c r="EX337" s="157"/>
      <c r="EY337" s="157"/>
      <c r="EZ337" s="157"/>
      <c r="FA337" s="157"/>
      <c r="FB337" s="157"/>
      <c r="FC337" s="157"/>
      <c r="FD337" s="157"/>
      <c r="FE337" s="157"/>
      <c r="FF337" s="157"/>
      <c r="FG337" s="157"/>
      <c r="FH337" s="157"/>
      <c r="FI337" s="157"/>
      <c r="FJ337" s="157"/>
      <c r="FK337" s="157"/>
      <c r="FL337" s="157"/>
      <c r="FM337" s="157"/>
      <c r="FN337" s="157"/>
      <c r="FO337" s="157"/>
      <c r="FP337" s="157"/>
      <c r="FQ337" s="157"/>
      <c r="FR337" s="157"/>
      <c r="FS337" s="157"/>
      <c r="FT337" s="157"/>
      <c r="FU337" s="157"/>
      <c r="FV337" s="157"/>
      <c r="FW337" s="157"/>
      <c r="FX337" s="157"/>
      <c r="FY337" s="157"/>
      <c r="FZ337" s="157"/>
      <c r="GA337" s="157"/>
      <c r="GB337" s="157"/>
      <c r="GC337" s="157"/>
      <c r="GD337" s="157"/>
      <c r="GE337" s="157"/>
      <c r="GF337" s="157"/>
      <c r="GG337" s="157"/>
      <c r="GH337" s="157"/>
      <c r="GI337" s="157"/>
      <c r="GJ337" s="157"/>
      <c r="GK337" s="157"/>
      <c r="GL337" s="157"/>
      <c r="GM337" s="157"/>
      <c r="GN337" s="157"/>
      <c r="GO337" s="157"/>
      <c r="GP337" s="157"/>
      <c r="GQ337" s="157"/>
      <c r="GR337" s="157"/>
      <c r="GS337" s="157"/>
      <c r="GT337" s="157"/>
      <c r="GU337" s="157"/>
      <c r="GV337" s="157"/>
      <c r="GW337" s="157"/>
      <c r="GX337" s="157"/>
      <c r="GY337" s="157"/>
      <c r="GZ337" s="157"/>
      <c r="HA337" s="157"/>
      <c r="HB337" s="157"/>
      <c r="HC337" s="157"/>
      <c r="HD337" s="157"/>
      <c r="HE337" s="157"/>
      <c r="HF337" s="157"/>
      <c r="HG337" s="157"/>
      <c r="HH337" s="157"/>
      <c r="HI337" s="157"/>
      <c r="HJ337" s="157"/>
      <c r="HK337" s="157"/>
      <c r="HL337" s="157"/>
      <c r="HM337" s="157"/>
      <c r="HN337" s="157"/>
      <c r="HO337" s="157"/>
      <c r="HP337" s="157"/>
      <c r="HQ337" s="157"/>
      <c r="HR337" s="157"/>
      <c r="HS337" s="157"/>
      <c r="HT337" s="157"/>
      <c r="HU337" s="157"/>
      <c r="HV337" s="157"/>
      <c r="HW337" s="157"/>
      <c r="HX337" s="157"/>
      <c r="HY337" s="157"/>
      <c r="HZ337" s="157"/>
      <c r="IA337" s="157"/>
      <c r="IB337" s="157"/>
      <c r="IC337" s="157"/>
      <c r="ID337" s="157"/>
      <c r="IE337" s="157"/>
      <c r="IF337" s="157"/>
      <c r="IG337" s="157"/>
      <c r="IH337" s="157"/>
      <c r="II337" s="157"/>
      <c r="IJ337" s="157"/>
      <c r="IK337" s="157"/>
    </row>
    <row r="338" spans="1:245" s="270" customFormat="1" ht="16.5" customHeight="1">
      <c r="A338" s="146"/>
      <c r="B338" s="269"/>
      <c r="C338" s="493" t="s">
        <v>1778</v>
      </c>
      <c r="D338" s="493"/>
      <c r="E338" s="493"/>
      <c r="F338" s="493"/>
      <c r="G338" s="493"/>
      <c r="H338" s="493"/>
      <c r="I338" s="493"/>
      <c r="J338" s="493"/>
      <c r="K338" s="493"/>
      <c r="L338" s="493"/>
      <c r="M338" s="493"/>
      <c r="N338" s="493"/>
      <c r="Q338" s="287"/>
      <c r="R338" s="287"/>
      <c r="AB338" s="273"/>
      <c r="AC338" s="273"/>
      <c r="AD338" s="273"/>
      <c r="AE338" s="273"/>
      <c r="AF338" s="273"/>
      <c r="AG338" s="273"/>
      <c r="AH338" s="273"/>
      <c r="AI338" s="273"/>
      <c r="AJ338" s="273"/>
      <c r="AK338" s="273"/>
      <c r="AL338" s="273"/>
      <c r="AM338" s="273"/>
      <c r="AN338" s="273"/>
      <c r="AO338" s="273"/>
      <c r="AP338" s="273"/>
      <c r="AQ338" s="273"/>
      <c r="AR338" s="273"/>
      <c r="AS338" s="273"/>
      <c r="AT338" s="273"/>
      <c r="AU338" s="273"/>
      <c r="AV338" s="273"/>
      <c r="AW338" s="273"/>
      <c r="AX338" s="273"/>
      <c r="AY338" s="273"/>
      <c r="AZ338" s="273"/>
      <c r="BA338" s="273"/>
      <c r="BB338" s="273"/>
      <c r="BC338" s="273"/>
      <c r="BD338" s="273"/>
      <c r="BE338" s="273"/>
      <c r="BF338" s="273"/>
      <c r="BG338" s="273"/>
      <c r="BH338" s="273"/>
      <c r="BI338" s="273"/>
      <c r="BJ338" s="273"/>
      <c r="BK338" s="273"/>
      <c r="BL338" s="273"/>
      <c r="BM338" s="273"/>
      <c r="BN338" s="273"/>
      <c r="BO338" s="273"/>
      <c r="BP338" s="273"/>
      <c r="BQ338" s="273"/>
      <c r="BR338" s="273"/>
      <c r="BS338" s="273"/>
      <c r="BT338" s="273"/>
      <c r="BU338" s="273"/>
      <c r="BV338" s="273"/>
      <c r="BW338" s="273"/>
      <c r="BX338" s="273"/>
      <c r="BY338" s="273"/>
      <c r="BZ338" s="273"/>
      <c r="CA338" s="273"/>
      <c r="CB338" s="273"/>
      <c r="CC338" s="273"/>
      <c r="CD338" s="273"/>
      <c r="CE338" s="273"/>
      <c r="CF338" s="273"/>
      <c r="CG338" s="273"/>
      <c r="CH338" s="273"/>
      <c r="CI338" s="273"/>
      <c r="CJ338" s="273"/>
      <c r="CK338" s="273"/>
      <c r="CL338" s="273"/>
      <c r="CM338" s="273"/>
      <c r="CN338" s="273"/>
      <c r="CO338" s="273"/>
      <c r="CP338" s="273"/>
      <c r="CQ338" s="273"/>
      <c r="CR338" s="273"/>
      <c r="CS338" s="273"/>
      <c r="CT338" s="273"/>
      <c r="CU338" s="273"/>
      <c r="CV338" s="273"/>
      <c r="CW338" s="273"/>
      <c r="CX338" s="273"/>
      <c r="CY338" s="273"/>
      <c r="CZ338" s="273"/>
      <c r="DA338" s="273"/>
      <c r="DB338" s="273"/>
      <c r="DC338" s="273"/>
      <c r="DD338" s="273"/>
      <c r="DE338" s="273"/>
      <c r="DF338" s="273"/>
      <c r="DG338" s="273"/>
      <c r="DH338" s="273"/>
      <c r="DI338" s="273"/>
      <c r="DJ338" s="273"/>
      <c r="DK338" s="273"/>
      <c r="DL338" s="273"/>
      <c r="DM338" s="273"/>
      <c r="DN338" s="273"/>
      <c r="DO338" s="273"/>
      <c r="DP338" s="273"/>
      <c r="DQ338" s="273"/>
      <c r="DR338" s="273"/>
      <c r="DS338" s="273"/>
      <c r="DT338" s="273"/>
      <c r="DU338" s="273"/>
      <c r="DV338" s="273"/>
      <c r="DW338" s="273"/>
      <c r="DX338" s="273"/>
      <c r="DY338" s="273"/>
      <c r="DZ338" s="273"/>
      <c r="EA338" s="273"/>
      <c r="EB338" s="273"/>
      <c r="EC338" s="273"/>
      <c r="ED338" s="273"/>
      <c r="EE338" s="273"/>
      <c r="EF338" s="273"/>
      <c r="EG338" s="273"/>
      <c r="EH338" s="273"/>
      <c r="EI338" s="273"/>
      <c r="EJ338" s="273"/>
      <c r="EK338" s="273"/>
      <c r="EL338" s="273"/>
      <c r="EM338" s="273"/>
      <c r="EN338" s="273"/>
      <c r="EO338" s="273"/>
      <c r="EP338" s="273"/>
      <c r="EQ338" s="273"/>
      <c r="ER338" s="273"/>
      <c r="ES338" s="273"/>
      <c r="ET338" s="273"/>
      <c r="EU338" s="273"/>
      <c r="EV338" s="273"/>
      <c r="EW338" s="273"/>
      <c r="EX338" s="273"/>
      <c r="EY338" s="273"/>
      <c r="EZ338" s="273"/>
      <c r="FA338" s="273"/>
      <c r="FB338" s="273"/>
      <c r="FC338" s="273"/>
      <c r="FD338" s="273"/>
      <c r="FE338" s="273"/>
      <c r="FF338" s="273"/>
      <c r="FG338" s="273"/>
      <c r="FH338" s="273"/>
      <c r="FI338" s="273"/>
      <c r="FJ338" s="273"/>
      <c r="FK338" s="273"/>
      <c r="FL338" s="273"/>
      <c r="FM338" s="273"/>
      <c r="FN338" s="273"/>
      <c r="FO338" s="273"/>
      <c r="FP338" s="273"/>
      <c r="FQ338" s="273"/>
      <c r="FR338" s="273"/>
      <c r="FS338" s="273"/>
      <c r="FT338" s="273"/>
      <c r="FU338" s="273"/>
      <c r="FV338" s="273"/>
      <c r="FW338" s="273"/>
      <c r="FX338" s="273"/>
      <c r="FY338" s="273"/>
      <c r="FZ338" s="273"/>
      <c r="GA338" s="273"/>
      <c r="GB338" s="273"/>
      <c r="GC338" s="273"/>
      <c r="GD338" s="273"/>
      <c r="GE338" s="273"/>
      <c r="GF338" s="273"/>
      <c r="GG338" s="273"/>
      <c r="GH338" s="273"/>
      <c r="GI338" s="273"/>
      <c r="GJ338" s="273"/>
      <c r="GK338" s="273"/>
      <c r="GL338" s="273"/>
      <c r="GM338" s="273"/>
      <c r="GN338" s="273"/>
      <c r="GO338" s="273"/>
      <c r="GP338" s="273"/>
      <c r="GQ338" s="273"/>
      <c r="GR338" s="273"/>
      <c r="GS338" s="273"/>
      <c r="GT338" s="273"/>
      <c r="GU338" s="273"/>
      <c r="GV338" s="273"/>
      <c r="GW338" s="273"/>
      <c r="GX338" s="273"/>
      <c r="GY338" s="273"/>
      <c r="GZ338" s="273"/>
      <c r="HA338" s="273"/>
      <c r="HB338" s="273"/>
      <c r="HC338" s="273"/>
      <c r="HD338" s="273"/>
      <c r="HE338" s="273"/>
      <c r="HF338" s="273"/>
      <c r="HG338" s="273"/>
      <c r="HH338" s="273"/>
      <c r="HI338" s="273"/>
      <c r="HJ338" s="273"/>
      <c r="HK338" s="273"/>
      <c r="HL338" s="273"/>
      <c r="HM338" s="273"/>
      <c r="HN338" s="273"/>
      <c r="HO338" s="273"/>
      <c r="HP338" s="273"/>
      <c r="HQ338" s="273"/>
      <c r="HR338" s="273"/>
      <c r="HS338" s="273"/>
      <c r="HT338" s="273"/>
      <c r="HU338" s="273"/>
      <c r="HV338" s="273"/>
      <c r="HW338" s="273"/>
      <c r="HX338" s="273"/>
      <c r="HY338" s="273"/>
      <c r="HZ338" s="273"/>
      <c r="IA338" s="273"/>
      <c r="IB338" s="273"/>
      <c r="IC338" s="273"/>
      <c r="ID338" s="273"/>
      <c r="IE338" s="273"/>
      <c r="IF338" s="273"/>
      <c r="IG338" s="273"/>
      <c r="IH338" s="273"/>
      <c r="II338" s="273"/>
      <c r="IJ338" s="273"/>
      <c r="IK338" s="273"/>
    </row>
    <row r="339" spans="1:245" s="156" customFormat="1" ht="15">
      <c r="A339" s="144"/>
      <c r="B339" s="269" t="s">
        <v>1779</v>
      </c>
      <c r="C339" s="491"/>
      <c r="D339" s="491"/>
      <c r="E339" s="491"/>
      <c r="F339" s="491"/>
      <c r="G339" s="491"/>
      <c r="H339" s="491"/>
      <c r="I339" s="492"/>
      <c r="J339" s="492"/>
      <c r="K339" s="492"/>
      <c r="L339" s="492"/>
      <c r="M339" s="492"/>
      <c r="N339" s="492"/>
      <c r="O339" s="143"/>
      <c r="P339" s="143"/>
      <c r="Q339" s="274"/>
      <c r="R339" s="274"/>
      <c r="S339" s="143"/>
      <c r="T339" s="143"/>
      <c r="U339" s="143"/>
      <c r="V339" s="143"/>
      <c r="W339" s="143"/>
      <c r="X339" s="143"/>
      <c r="Y339" s="143"/>
      <c r="Z339" s="143"/>
      <c r="AA339" s="143"/>
      <c r="AB339" s="157"/>
      <c r="AC339" s="157"/>
      <c r="AD339" s="157"/>
      <c r="AE339" s="157"/>
      <c r="AF339" s="157"/>
      <c r="AG339" s="157"/>
      <c r="AH339" s="157"/>
      <c r="AI339" s="157"/>
      <c r="AJ339" s="157"/>
      <c r="AK339" s="157"/>
      <c r="AL339" s="157"/>
      <c r="AM339" s="157"/>
      <c r="AN339" s="157"/>
      <c r="AO339" s="157"/>
      <c r="AP339" s="157"/>
      <c r="AQ339" s="157"/>
      <c r="AR339" s="157"/>
      <c r="AS339" s="157"/>
      <c r="AT339" s="157"/>
      <c r="AU339" s="157"/>
      <c r="AV339" s="157"/>
      <c r="AW339" s="157"/>
      <c r="AX339" s="157"/>
      <c r="AY339" s="157"/>
      <c r="AZ339" s="157"/>
      <c r="BA339" s="157"/>
      <c r="BB339" s="157"/>
      <c r="BC339" s="157"/>
      <c r="BD339" s="157"/>
      <c r="BE339" s="157"/>
      <c r="BF339" s="157"/>
      <c r="BG339" s="157"/>
      <c r="BH339" s="157"/>
      <c r="BI339" s="157"/>
      <c r="BJ339" s="157"/>
      <c r="BK339" s="157"/>
      <c r="BL339" s="157"/>
      <c r="BM339" s="157"/>
      <c r="BN339" s="157"/>
      <c r="BO339" s="157"/>
      <c r="BP339" s="157"/>
      <c r="BQ339" s="157"/>
      <c r="BR339" s="157"/>
      <c r="BS339" s="157"/>
      <c r="BT339" s="157"/>
      <c r="BU339" s="157"/>
      <c r="BV339" s="157"/>
      <c r="BW339" s="157"/>
      <c r="BX339" s="157"/>
      <c r="BY339" s="157"/>
      <c r="BZ339" s="157"/>
      <c r="CA339" s="157"/>
      <c r="CB339" s="157"/>
      <c r="CC339" s="157"/>
      <c r="CD339" s="157"/>
      <c r="CE339" s="157"/>
      <c r="CF339" s="157"/>
      <c r="CG339" s="157"/>
      <c r="CH339" s="157"/>
      <c r="CI339" s="157"/>
      <c r="CJ339" s="157"/>
      <c r="CK339" s="157"/>
      <c r="CL339" s="157"/>
      <c r="CM339" s="157"/>
      <c r="CN339" s="157"/>
      <c r="CO339" s="157"/>
      <c r="CP339" s="157"/>
      <c r="CQ339" s="157"/>
      <c r="CR339" s="157"/>
      <c r="CS339" s="157"/>
      <c r="CT339" s="157"/>
      <c r="CU339" s="157"/>
      <c r="CV339" s="157"/>
      <c r="CW339" s="157"/>
      <c r="CX339" s="157"/>
      <c r="CY339" s="157"/>
      <c r="CZ339" s="157"/>
      <c r="DA339" s="157"/>
      <c r="DB339" s="157"/>
      <c r="DC339" s="157"/>
      <c r="DD339" s="157"/>
      <c r="DE339" s="157"/>
      <c r="DF339" s="157"/>
      <c r="DG339" s="157"/>
      <c r="DH339" s="157"/>
      <c r="DI339" s="157"/>
      <c r="DJ339" s="157"/>
      <c r="DK339" s="157"/>
      <c r="DL339" s="157"/>
      <c r="DM339" s="157"/>
      <c r="DN339" s="157"/>
      <c r="DO339" s="157"/>
      <c r="DP339" s="157"/>
      <c r="DQ339" s="157"/>
      <c r="DR339" s="157"/>
      <c r="DS339" s="157"/>
      <c r="DT339" s="157"/>
      <c r="DU339" s="157"/>
      <c r="DV339" s="157"/>
      <c r="DW339" s="157"/>
      <c r="DX339" s="157"/>
      <c r="DY339" s="157"/>
      <c r="DZ339" s="157"/>
      <c r="EA339" s="157"/>
      <c r="EB339" s="157"/>
      <c r="EC339" s="157"/>
      <c r="ED339" s="157"/>
      <c r="EE339" s="157"/>
      <c r="EF339" s="157"/>
      <c r="EG339" s="157"/>
      <c r="EH339" s="157"/>
      <c r="EI339" s="157"/>
      <c r="EJ339" s="157"/>
      <c r="EK339" s="157"/>
      <c r="EL339" s="157"/>
      <c r="EM339" s="157"/>
      <c r="EN339" s="157"/>
      <c r="EO339" s="157"/>
      <c r="EP339" s="157"/>
      <c r="EQ339" s="157"/>
      <c r="ER339" s="157"/>
      <c r="ES339" s="157"/>
      <c r="ET339" s="157"/>
      <c r="EU339" s="157"/>
      <c r="EV339" s="157"/>
      <c r="EW339" s="157"/>
      <c r="EX339" s="157"/>
      <c r="EY339" s="157"/>
      <c r="EZ339" s="157"/>
      <c r="FA339" s="157"/>
      <c r="FB339" s="157"/>
      <c r="FC339" s="157"/>
      <c r="FD339" s="157"/>
      <c r="FE339" s="157"/>
      <c r="FF339" s="157"/>
      <c r="FG339" s="157"/>
      <c r="FH339" s="157"/>
      <c r="FI339" s="157"/>
      <c r="FJ339" s="157"/>
      <c r="FK339" s="157"/>
      <c r="FL339" s="157"/>
      <c r="FM339" s="157"/>
      <c r="FN339" s="157"/>
      <c r="FO339" s="157"/>
      <c r="FP339" s="157"/>
      <c r="FQ339" s="157"/>
      <c r="FR339" s="157"/>
      <c r="FS339" s="157"/>
      <c r="FT339" s="157"/>
      <c r="FU339" s="157"/>
      <c r="FV339" s="157"/>
      <c r="FW339" s="157"/>
      <c r="FX339" s="157"/>
      <c r="FY339" s="157"/>
      <c r="FZ339" s="157"/>
      <c r="GA339" s="157"/>
      <c r="GB339" s="157"/>
      <c r="GC339" s="157"/>
      <c r="GD339" s="157"/>
      <c r="GE339" s="157"/>
      <c r="GF339" s="157"/>
      <c r="GG339" s="157"/>
      <c r="GH339" s="157"/>
      <c r="GI339" s="157"/>
      <c r="GJ339" s="157"/>
      <c r="GK339" s="157"/>
      <c r="GL339" s="157"/>
      <c r="GM339" s="157"/>
      <c r="GN339" s="157"/>
      <c r="GO339" s="157"/>
      <c r="GP339" s="157"/>
      <c r="GQ339" s="157"/>
      <c r="GR339" s="157"/>
      <c r="GS339" s="157"/>
      <c r="GT339" s="157"/>
      <c r="GU339" s="157"/>
      <c r="GV339" s="157"/>
      <c r="GW339" s="157"/>
      <c r="GX339" s="157"/>
      <c r="GY339" s="157"/>
      <c r="GZ339" s="157"/>
      <c r="HA339" s="157"/>
      <c r="HB339" s="157"/>
      <c r="HC339" s="157"/>
      <c r="HD339" s="157"/>
      <c r="HE339" s="157"/>
      <c r="HF339" s="157"/>
      <c r="HG339" s="157"/>
      <c r="HH339" s="157"/>
      <c r="HI339" s="157"/>
      <c r="HJ339" s="157"/>
      <c r="HK339" s="157"/>
      <c r="HL339" s="157"/>
      <c r="HM339" s="157"/>
      <c r="HN339" s="157"/>
      <c r="HO339" s="157"/>
      <c r="HP339" s="157"/>
      <c r="HQ339" s="157"/>
      <c r="HR339" s="157"/>
      <c r="HS339" s="157"/>
      <c r="HT339" s="157"/>
      <c r="HU339" s="157"/>
      <c r="HV339" s="157"/>
      <c r="HW339" s="157"/>
      <c r="HX339" s="157"/>
      <c r="HY339" s="157"/>
      <c r="HZ339" s="157"/>
      <c r="IA339" s="157"/>
      <c r="IB339" s="157"/>
      <c r="IC339" s="157"/>
      <c r="ID339" s="157"/>
      <c r="IE339" s="157"/>
      <c r="IF339" s="157"/>
      <c r="IG339" s="157"/>
      <c r="IH339" s="157"/>
      <c r="II339" s="157"/>
      <c r="IJ339" s="157"/>
      <c r="IK339" s="157"/>
    </row>
    <row r="340" spans="1:245" s="270" customFormat="1" ht="16.5" customHeight="1">
      <c r="A340" s="146"/>
      <c r="C340" s="493" t="s">
        <v>1778</v>
      </c>
      <c r="D340" s="493"/>
      <c r="E340" s="493"/>
      <c r="F340" s="493"/>
      <c r="G340" s="493"/>
      <c r="H340" s="493"/>
      <c r="I340" s="493"/>
      <c r="J340" s="493"/>
      <c r="K340" s="493"/>
      <c r="L340" s="493"/>
      <c r="M340" s="493"/>
      <c r="N340" s="493"/>
      <c r="Q340" s="287"/>
      <c r="R340" s="287"/>
      <c r="AB340" s="273"/>
      <c r="AC340" s="273"/>
      <c r="AD340" s="273"/>
      <c r="AE340" s="273"/>
      <c r="AF340" s="273"/>
      <c r="AG340" s="273"/>
      <c r="AH340" s="273"/>
      <c r="AI340" s="273"/>
      <c r="AJ340" s="273"/>
      <c r="AK340" s="273"/>
      <c r="AL340" s="273"/>
      <c r="AM340" s="273"/>
      <c r="AN340" s="273"/>
      <c r="AO340" s="273"/>
      <c r="AP340" s="273"/>
      <c r="AQ340" s="273"/>
      <c r="AR340" s="273"/>
      <c r="AS340" s="273"/>
      <c r="AT340" s="273"/>
      <c r="AU340" s="273"/>
      <c r="AV340" s="273"/>
      <c r="AW340" s="273"/>
      <c r="AX340" s="273"/>
      <c r="AY340" s="273"/>
      <c r="AZ340" s="273"/>
      <c r="BA340" s="273"/>
      <c r="BB340" s="273"/>
      <c r="BC340" s="273"/>
      <c r="BD340" s="273"/>
      <c r="BE340" s="273"/>
      <c r="BF340" s="273"/>
      <c r="BG340" s="273"/>
      <c r="BH340" s="273"/>
      <c r="BI340" s="273"/>
      <c r="BJ340" s="273"/>
      <c r="BK340" s="273"/>
      <c r="BL340" s="273"/>
      <c r="BM340" s="273"/>
      <c r="BN340" s="273"/>
      <c r="BO340" s="273"/>
      <c r="BP340" s="273"/>
      <c r="BQ340" s="273"/>
      <c r="BR340" s="273"/>
      <c r="BS340" s="273"/>
      <c r="BT340" s="273"/>
      <c r="BU340" s="273"/>
      <c r="BV340" s="273"/>
      <c r="BW340" s="273"/>
      <c r="BX340" s="273"/>
      <c r="BY340" s="273"/>
      <c r="BZ340" s="273"/>
      <c r="CA340" s="273"/>
      <c r="CB340" s="273"/>
      <c r="CC340" s="273"/>
      <c r="CD340" s="273"/>
      <c r="CE340" s="273"/>
      <c r="CF340" s="273"/>
      <c r="CG340" s="273"/>
      <c r="CH340" s="273"/>
      <c r="CI340" s="273"/>
      <c r="CJ340" s="273"/>
      <c r="CK340" s="273"/>
      <c r="CL340" s="273"/>
      <c r="CM340" s="273"/>
      <c r="CN340" s="273"/>
      <c r="CO340" s="273"/>
      <c r="CP340" s="273"/>
      <c r="CQ340" s="273"/>
      <c r="CR340" s="273"/>
      <c r="CS340" s="273"/>
      <c r="CT340" s="273"/>
      <c r="CU340" s="273"/>
      <c r="CV340" s="273"/>
      <c r="CW340" s="273"/>
      <c r="CX340" s="273"/>
      <c r="CY340" s="273"/>
      <c r="CZ340" s="273"/>
      <c r="DA340" s="273"/>
      <c r="DB340" s="273"/>
      <c r="DC340" s="273"/>
      <c r="DD340" s="273"/>
      <c r="DE340" s="273"/>
      <c r="DF340" s="273"/>
      <c r="DG340" s="273"/>
      <c r="DH340" s="273"/>
      <c r="DI340" s="273"/>
      <c r="DJ340" s="273"/>
      <c r="DK340" s="273"/>
      <c r="DL340" s="273"/>
      <c r="DM340" s="273"/>
      <c r="DN340" s="273"/>
      <c r="DO340" s="273"/>
      <c r="DP340" s="273"/>
      <c r="DQ340" s="273"/>
      <c r="DR340" s="273"/>
      <c r="DS340" s="273"/>
      <c r="DT340" s="273"/>
      <c r="DU340" s="273"/>
      <c r="DV340" s="273"/>
      <c r="DW340" s="273"/>
      <c r="DX340" s="273"/>
      <c r="DY340" s="273"/>
      <c r="DZ340" s="273"/>
      <c r="EA340" s="273"/>
      <c r="EB340" s="273"/>
      <c r="EC340" s="273"/>
      <c r="ED340" s="273"/>
      <c r="EE340" s="273"/>
      <c r="EF340" s="273"/>
      <c r="EG340" s="273"/>
      <c r="EH340" s="273"/>
      <c r="EI340" s="273"/>
      <c r="EJ340" s="273"/>
      <c r="EK340" s="273"/>
      <c r="EL340" s="273"/>
      <c r="EM340" s="273"/>
      <c r="EN340" s="273"/>
      <c r="EO340" s="273"/>
      <c r="EP340" s="273"/>
      <c r="EQ340" s="273"/>
      <c r="ER340" s="273"/>
      <c r="ES340" s="273"/>
      <c r="ET340" s="273"/>
      <c r="EU340" s="273"/>
      <c r="EV340" s="273"/>
      <c r="EW340" s="273"/>
      <c r="EX340" s="273"/>
      <c r="EY340" s="273"/>
      <c r="EZ340" s="273"/>
      <c r="FA340" s="273"/>
      <c r="FB340" s="273"/>
      <c r="FC340" s="273"/>
      <c r="FD340" s="273"/>
      <c r="FE340" s="273"/>
      <c r="FF340" s="273"/>
      <c r="FG340" s="273"/>
      <c r="FH340" s="273"/>
      <c r="FI340" s="273"/>
      <c r="FJ340" s="273"/>
      <c r="FK340" s="273"/>
      <c r="FL340" s="273"/>
      <c r="FM340" s="273"/>
      <c r="FN340" s="273"/>
      <c r="FO340" s="273"/>
      <c r="FP340" s="273"/>
      <c r="FQ340" s="273"/>
      <c r="FR340" s="273"/>
      <c r="FS340" s="273"/>
      <c r="FT340" s="273"/>
      <c r="FU340" s="273"/>
      <c r="FV340" s="273"/>
      <c r="FW340" s="273"/>
      <c r="FX340" s="273"/>
      <c r="FY340" s="273"/>
      <c r="FZ340" s="273"/>
      <c r="GA340" s="273"/>
      <c r="GB340" s="273"/>
      <c r="GC340" s="273"/>
      <c r="GD340" s="273"/>
      <c r="GE340" s="273"/>
      <c r="GF340" s="273"/>
      <c r="GG340" s="273"/>
      <c r="GH340" s="273"/>
      <c r="GI340" s="273"/>
      <c r="GJ340" s="273"/>
      <c r="GK340" s="273"/>
      <c r="GL340" s="273"/>
      <c r="GM340" s="273"/>
      <c r="GN340" s="273"/>
      <c r="GO340" s="273"/>
      <c r="GP340" s="273"/>
      <c r="GQ340" s="273"/>
      <c r="GR340" s="273"/>
      <c r="GS340" s="273"/>
      <c r="GT340" s="273"/>
      <c r="GU340" s="273"/>
      <c r="GV340" s="273"/>
      <c r="GW340" s="273"/>
      <c r="GX340" s="273"/>
      <c r="GY340" s="273"/>
      <c r="GZ340" s="273"/>
      <c r="HA340" s="273"/>
      <c r="HB340" s="273"/>
      <c r="HC340" s="273"/>
      <c r="HD340" s="273"/>
      <c r="HE340" s="273"/>
      <c r="HF340" s="273"/>
      <c r="HG340" s="273"/>
      <c r="HH340" s="273"/>
      <c r="HI340" s="273"/>
      <c r="HJ340" s="273"/>
      <c r="HK340" s="273"/>
      <c r="HL340" s="273"/>
      <c r="HM340" s="273"/>
      <c r="HN340" s="273"/>
      <c r="HO340" s="273"/>
      <c r="HP340" s="273"/>
      <c r="HQ340" s="273"/>
      <c r="HR340" s="273"/>
      <c r="HS340" s="273"/>
      <c r="HT340" s="273"/>
      <c r="HU340" s="273"/>
      <c r="HV340" s="273"/>
      <c r="HW340" s="273"/>
      <c r="HX340" s="273"/>
      <c r="HY340" s="273"/>
      <c r="HZ340" s="273"/>
      <c r="IA340" s="273"/>
      <c r="IB340" s="273"/>
      <c r="IC340" s="273"/>
      <c r="ID340" s="273"/>
      <c r="IE340" s="273"/>
      <c r="IF340" s="273"/>
      <c r="IG340" s="273"/>
      <c r="IH340" s="273"/>
      <c r="II340" s="273"/>
      <c r="IJ340" s="273"/>
      <c r="IK340" s="273"/>
    </row>
    <row r="341" spans="1:245" s="143" customFormat="1" ht="13.5" customHeight="1">
      <c r="A341" s="141"/>
      <c r="B341" s="141"/>
      <c r="C341" s="141"/>
      <c r="D341" s="141"/>
      <c r="E341" s="141"/>
      <c r="F341" s="141"/>
      <c r="G341" s="141"/>
      <c r="H341" s="141"/>
      <c r="I341" s="141"/>
      <c r="J341" s="141"/>
      <c r="K341" s="141"/>
      <c r="L341" s="141"/>
      <c r="M341" s="141"/>
      <c r="N341" s="141"/>
      <c r="O341" s="141"/>
      <c r="P341" s="141"/>
    </row>
    <row r="342" spans="1:245" s="143" customFormat="1" ht="27" customHeight="1">
      <c r="A342" s="494" t="s">
        <v>1780</v>
      </c>
      <c r="B342" s="494"/>
      <c r="C342" s="494"/>
      <c r="D342" s="494"/>
      <c r="E342" s="494"/>
      <c r="F342" s="494"/>
      <c r="G342" s="494"/>
      <c r="H342" s="494"/>
      <c r="I342" s="494"/>
      <c r="J342" s="494"/>
      <c r="K342" s="494"/>
      <c r="L342" s="494"/>
      <c r="M342" s="494"/>
      <c r="N342" s="494"/>
      <c r="O342" s="494"/>
      <c r="P342" s="494"/>
    </row>
    <row r="343" spans="1:245" s="143" customFormat="1" ht="16.5" customHeight="1">
      <c r="A343" s="494" t="s">
        <v>1781</v>
      </c>
      <c r="B343" s="494"/>
      <c r="C343" s="494"/>
      <c r="D343" s="494"/>
      <c r="E343" s="494"/>
      <c r="F343" s="494"/>
      <c r="G343" s="494"/>
      <c r="H343" s="494"/>
      <c r="I343" s="494"/>
      <c r="J343" s="494"/>
      <c r="K343" s="494"/>
      <c r="L343" s="494"/>
      <c r="M343" s="494"/>
      <c r="N343" s="494"/>
      <c r="O343" s="494"/>
      <c r="P343" s="494"/>
    </row>
    <row r="344" spans="1:245" s="143" customFormat="1" ht="14.25" customHeight="1">
      <c r="A344" s="494" t="s">
        <v>1782</v>
      </c>
      <c r="B344" s="494"/>
      <c r="C344" s="494"/>
      <c r="D344" s="494"/>
      <c r="E344" s="494"/>
      <c r="F344" s="494"/>
      <c r="G344" s="494"/>
      <c r="H344" s="494"/>
      <c r="I344" s="494"/>
      <c r="J344" s="494"/>
      <c r="K344" s="494"/>
      <c r="L344" s="494"/>
      <c r="M344" s="494"/>
      <c r="N344" s="494"/>
      <c r="O344" s="494"/>
      <c r="P344" s="494"/>
    </row>
    <row r="346" spans="1:245" s="143" customFormat="1" ht="15">
      <c r="A346" s="141"/>
    </row>
    <row r="347" spans="1:245" s="143" customFormat="1" ht="15">
      <c r="A347" s="141"/>
    </row>
    <row r="348" spans="1:245" s="143" customFormat="1" ht="15">
      <c r="A348" s="141"/>
    </row>
    <row r="349" spans="1:245" s="143" customFormat="1" ht="15">
      <c r="A349" s="141"/>
    </row>
    <row r="350" spans="1:245" s="143" customFormat="1" ht="15">
      <c r="A350" s="141"/>
    </row>
    <row r="351" spans="1:245" s="143" customFormat="1" ht="15">
      <c r="A351" s="141"/>
    </row>
    <row r="352" spans="1:245" s="143" customFormat="1" ht="15">
      <c r="A352" s="141"/>
    </row>
    <row r="353" spans="1:1" s="143" customFormat="1" ht="15">
      <c r="A353" s="141"/>
    </row>
    <row r="354" spans="1:1" s="143" customFormat="1" ht="15">
      <c r="A354" s="141"/>
    </row>
    <row r="355" spans="1:1" s="143" customFormat="1" ht="15">
      <c r="A355" s="141"/>
    </row>
    <row r="356" spans="1:1" s="143" customFormat="1" ht="15">
      <c r="A356" s="141"/>
    </row>
    <row r="357" spans="1:1" s="143" customFormat="1" ht="15">
      <c r="A357" s="141"/>
    </row>
    <row r="358" spans="1:1" s="143" customFormat="1" ht="15">
      <c r="A358" s="141"/>
    </row>
    <row r="359" spans="1:1" s="143" customFormat="1" ht="15">
      <c r="A359" s="141"/>
    </row>
    <row r="360" spans="1:1" s="143" customFormat="1" ht="15">
      <c r="A360" s="141"/>
    </row>
    <row r="361" spans="1:1" s="143" customFormat="1" ht="15">
      <c r="A361" s="141"/>
    </row>
    <row r="362" spans="1:1" s="143" customFormat="1" ht="15">
      <c r="A362" s="141"/>
    </row>
    <row r="363" spans="1:1" s="143" customFormat="1" ht="15">
      <c r="A363" s="141"/>
    </row>
    <row r="364" spans="1:1" s="143" customFormat="1" ht="15">
      <c r="A364" s="141"/>
    </row>
    <row r="365" spans="1:1" s="143" customFormat="1" ht="15">
      <c r="A365" s="141"/>
    </row>
    <row r="366" spans="1:1" s="143" customFormat="1" ht="15">
      <c r="A366" s="141"/>
    </row>
    <row r="367" spans="1:1" s="143" customFormat="1" ht="15">
      <c r="A367" s="141"/>
    </row>
    <row r="368" spans="1:1" s="143" customFormat="1" ht="15">
      <c r="A368" s="141"/>
    </row>
    <row r="369" spans="1:1" s="143" customFormat="1" ht="15">
      <c r="A369" s="141"/>
    </row>
    <row r="370" spans="1:1" s="143" customFormat="1" ht="15">
      <c r="A370" s="141"/>
    </row>
    <row r="371" spans="1:1" s="143" customFormat="1" ht="15">
      <c r="A371" s="141"/>
    </row>
    <row r="372" spans="1:1" s="143" customFormat="1" ht="15">
      <c r="A372" s="141"/>
    </row>
    <row r="373" spans="1:1" s="143" customFormat="1" ht="15">
      <c r="A373" s="141"/>
    </row>
    <row r="374" spans="1:1" s="143" customFormat="1" ht="15">
      <c r="A374" s="141"/>
    </row>
    <row r="375" spans="1:1" s="143" customFormat="1" ht="15">
      <c r="A375" s="141"/>
    </row>
    <row r="376" spans="1:1" s="143" customFormat="1" ht="15">
      <c r="A376" s="141"/>
    </row>
    <row r="377" spans="1:1" s="143" customFormat="1" ht="15">
      <c r="A377" s="141"/>
    </row>
    <row r="378" spans="1:1" s="143" customFormat="1" ht="15">
      <c r="A378" s="141"/>
    </row>
  </sheetData>
  <mergeCells count="333">
    <mergeCell ref="A4:F4"/>
    <mergeCell ref="G4:P4"/>
    <mergeCell ref="A5:F5"/>
    <mergeCell ref="G5:P5"/>
    <mergeCell ref="A6:F6"/>
    <mergeCell ref="G6:P6"/>
    <mergeCell ref="A7:F7"/>
    <mergeCell ref="G7:P7"/>
    <mergeCell ref="A8:F8"/>
    <mergeCell ref="G8:P8"/>
    <mergeCell ref="A9:F9"/>
    <mergeCell ref="G9:P9"/>
    <mergeCell ref="A10:F10"/>
    <mergeCell ref="G10:P10"/>
    <mergeCell ref="A11:F11"/>
    <mergeCell ref="G11:P11"/>
    <mergeCell ref="A13:P13"/>
    <mergeCell ref="A14:P14"/>
    <mergeCell ref="A16:P16"/>
    <mergeCell ref="A17:P17"/>
    <mergeCell ref="A18:P18"/>
    <mergeCell ref="A20:P20"/>
    <mergeCell ref="A21:P21"/>
    <mergeCell ref="B23:F23"/>
    <mergeCell ref="B24:F24"/>
    <mergeCell ref="C26:F26"/>
    <mergeCell ref="A35:A37"/>
    <mergeCell ref="B35:B37"/>
    <mergeCell ref="C35:G37"/>
    <mergeCell ref="H35:H37"/>
    <mergeCell ref="I35:K36"/>
    <mergeCell ref="L35:P36"/>
    <mergeCell ref="C38:G38"/>
    <mergeCell ref="A39:P39"/>
    <mergeCell ref="A40:P40"/>
    <mergeCell ref="C41:G41"/>
    <mergeCell ref="C42:P42"/>
    <mergeCell ref="C43:P43"/>
    <mergeCell ref="C44:P44"/>
    <mergeCell ref="C45:P45"/>
    <mergeCell ref="C46:G46"/>
    <mergeCell ref="C47:G47"/>
    <mergeCell ref="C48:G48"/>
    <mergeCell ref="C49:G49"/>
    <mergeCell ref="C50:G50"/>
    <mergeCell ref="C51:G51"/>
    <mergeCell ref="C52:G52"/>
    <mergeCell ref="C53:G53"/>
    <mergeCell ref="C54:G54"/>
    <mergeCell ref="C55:G55"/>
    <mergeCell ref="C56:P56"/>
    <mergeCell ref="C57:P57"/>
    <mergeCell ref="C58:P58"/>
    <mergeCell ref="C59:P59"/>
    <mergeCell ref="C60:G60"/>
    <mergeCell ref="C61:G61"/>
    <mergeCell ref="C62:G62"/>
    <mergeCell ref="C63:G63"/>
    <mergeCell ref="C64:G64"/>
    <mergeCell ref="C65:G65"/>
    <mergeCell ref="C66:G66"/>
    <mergeCell ref="C67:G67"/>
    <mergeCell ref="C68:G68"/>
    <mergeCell ref="A69:P69"/>
    <mergeCell ref="C70:G70"/>
    <mergeCell ref="C71:P71"/>
    <mergeCell ref="C72:P72"/>
    <mergeCell ref="C73:P73"/>
    <mergeCell ref="C74:P74"/>
    <mergeCell ref="C75:G75"/>
    <mergeCell ref="C76:G76"/>
    <mergeCell ref="C77:G77"/>
    <mergeCell ref="C78:G78"/>
    <mergeCell ref="C79:G79"/>
    <mergeCell ref="C80:G80"/>
    <mergeCell ref="C81:G81"/>
    <mergeCell ref="C82:G82"/>
    <mergeCell ref="A83:P83"/>
    <mergeCell ref="A84:P84"/>
    <mergeCell ref="C85:G85"/>
    <mergeCell ref="C86:P86"/>
    <mergeCell ref="C87:P87"/>
    <mergeCell ref="C88:P88"/>
    <mergeCell ref="C89:P89"/>
    <mergeCell ref="C90:G90"/>
    <mergeCell ref="C91:G91"/>
    <mergeCell ref="C92:G92"/>
    <mergeCell ref="C93:G93"/>
    <mergeCell ref="C94:G94"/>
    <mergeCell ref="C95:G95"/>
    <mergeCell ref="C96:G96"/>
    <mergeCell ref="C97:G97"/>
    <mergeCell ref="A98:P98"/>
    <mergeCell ref="C99:G99"/>
    <mergeCell ref="C100:P100"/>
    <mergeCell ref="C101:P101"/>
    <mergeCell ref="C102:P102"/>
    <mergeCell ref="C103:P103"/>
    <mergeCell ref="C104:P104"/>
    <mergeCell ref="C105:G105"/>
    <mergeCell ref="C106:G106"/>
    <mergeCell ref="C107:G107"/>
    <mergeCell ref="C108:G108"/>
    <mergeCell ref="C109:G109"/>
    <mergeCell ref="C110:G110"/>
    <mergeCell ref="C111:G111"/>
    <mergeCell ref="C112:G112"/>
    <mergeCell ref="A113:P113"/>
    <mergeCell ref="C114:G114"/>
    <mergeCell ref="C115:P115"/>
    <mergeCell ref="C116:P116"/>
    <mergeCell ref="C117:P117"/>
    <mergeCell ref="C118:P118"/>
    <mergeCell ref="C119:G119"/>
    <mergeCell ref="C120:G120"/>
    <mergeCell ref="C121:G121"/>
    <mergeCell ref="C122:G122"/>
    <mergeCell ref="C123:G123"/>
    <mergeCell ref="C124:G124"/>
    <mergeCell ref="C125:G125"/>
    <mergeCell ref="C126:G126"/>
    <mergeCell ref="C128:O128"/>
    <mergeCell ref="C129:O129"/>
    <mergeCell ref="C130:O130"/>
    <mergeCell ref="C131:O131"/>
    <mergeCell ref="C132:O132"/>
    <mergeCell ref="C133:O133"/>
    <mergeCell ref="C134:O134"/>
    <mergeCell ref="C135:O135"/>
    <mergeCell ref="C136:O136"/>
    <mergeCell ref="C137:O137"/>
    <mergeCell ref="C138:O138"/>
    <mergeCell ref="C139:O139"/>
    <mergeCell ref="C140:O140"/>
    <mergeCell ref="C141:O141"/>
    <mergeCell ref="C142:O142"/>
    <mergeCell ref="C143:J143"/>
    <mergeCell ref="C144:O144"/>
    <mergeCell ref="C145:O145"/>
    <mergeCell ref="C146:G146"/>
    <mergeCell ref="C147:G147"/>
    <mergeCell ref="C148:O148"/>
    <mergeCell ref="C149:O149"/>
    <mergeCell ref="C150:G150"/>
    <mergeCell ref="C151:G151"/>
    <mergeCell ref="A152:P152"/>
    <mergeCell ref="A153:P153"/>
    <mergeCell ref="C154:G154"/>
    <mergeCell ref="C155:P155"/>
    <mergeCell ref="C156:P156"/>
    <mergeCell ref="C157:P157"/>
    <mergeCell ref="C158:P158"/>
    <mergeCell ref="C159:P159"/>
    <mergeCell ref="C160:G160"/>
    <mergeCell ref="C161:G161"/>
    <mergeCell ref="C162:G162"/>
    <mergeCell ref="C163:G163"/>
    <mergeCell ref="C164:G164"/>
    <mergeCell ref="C165:G165"/>
    <mergeCell ref="C166:G166"/>
    <mergeCell ref="C167:G167"/>
    <mergeCell ref="A168:P168"/>
    <mergeCell ref="C169:G169"/>
    <mergeCell ref="C170:P170"/>
    <mergeCell ref="C171:P171"/>
    <mergeCell ref="C172:P172"/>
    <mergeCell ref="C173:P173"/>
    <mergeCell ref="C174:G174"/>
    <mergeCell ref="C175:G175"/>
    <mergeCell ref="C176:G176"/>
    <mergeCell ref="C177:G177"/>
    <mergeCell ref="C178:G178"/>
    <mergeCell ref="C179:G179"/>
    <mergeCell ref="C180:G180"/>
    <mergeCell ref="C181:G181"/>
    <mergeCell ref="C183:O183"/>
    <mergeCell ref="C184:O184"/>
    <mergeCell ref="C185:O185"/>
    <mergeCell ref="C186:O186"/>
    <mergeCell ref="C187:O187"/>
    <mergeCell ref="C188:O188"/>
    <mergeCell ref="C189:O189"/>
    <mergeCell ref="C190:O190"/>
    <mergeCell ref="C191:O191"/>
    <mergeCell ref="C192:O192"/>
    <mergeCell ref="C193:O193"/>
    <mergeCell ref="C194:O194"/>
    <mergeCell ref="C195:O195"/>
    <mergeCell ref="C196:O196"/>
    <mergeCell ref="C197:O197"/>
    <mergeCell ref="C198:J198"/>
    <mergeCell ref="C199:O199"/>
    <mergeCell ref="C200:O200"/>
    <mergeCell ref="C201:G201"/>
    <mergeCell ref="C202:O202"/>
    <mergeCell ref="C203:O203"/>
    <mergeCell ref="C204:G204"/>
    <mergeCell ref="A205:P205"/>
    <mergeCell ref="A206:P206"/>
    <mergeCell ref="C207:G207"/>
    <mergeCell ref="C208:P208"/>
    <mergeCell ref="C209:P209"/>
    <mergeCell ref="C210:P210"/>
    <mergeCell ref="C211:P211"/>
    <mergeCell ref="C212:G212"/>
    <mergeCell ref="C213:G213"/>
    <mergeCell ref="C214:G214"/>
    <mergeCell ref="C215:G215"/>
    <mergeCell ref="C216:G216"/>
    <mergeCell ref="C217:G217"/>
    <mergeCell ref="C218:G218"/>
    <mergeCell ref="C219:G219"/>
    <mergeCell ref="A220:P220"/>
    <mergeCell ref="C221:G221"/>
    <mergeCell ref="C222:P222"/>
    <mergeCell ref="C223:P223"/>
    <mergeCell ref="C224:P224"/>
    <mergeCell ref="C225:P225"/>
    <mergeCell ref="C226:G226"/>
    <mergeCell ref="C227:G227"/>
    <mergeCell ref="C228:G228"/>
    <mergeCell ref="C229:G229"/>
    <mergeCell ref="C230:G230"/>
    <mergeCell ref="C231:G231"/>
    <mergeCell ref="C232:G232"/>
    <mergeCell ref="C233:G233"/>
    <mergeCell ref="C235:O235"/>
    <mergeCell ref="C236:O236"/>
    <mergeCell ref="C237:O237"/>
    <mergeCell ref="C238:O238"/>
    <mergeCell ref="C239:O239"/>
    <mergeCell ref="C240:O240"/>
    <mergeCell ref="C241:O241"/>
    <mergeCell ref="C242:O242"/>
    <mergeCell ref="C243:O243"/>
    <mergeCell ref="C244:O244"/>
    <mergeCell ref="C245:O245"/>
    <mergeCell ref="C246:O246"/>
    <mergeCell ref="C247:O247"/>
    <mergeCell ref="C248:O248"/>
    <mergeCell ref="C249:O249"/>
    <mergeCell ref="C250:J250"/>
    <mergeCell ref="C251:O251"/>
    <mergeCell ref="C252:O252"/>
    <mergeCell ref="C253:G253"/>
    <mergeCell ref="C254:O254"/>
    <mergeCell ref="C255:O255"/>
    <mergeCell ref="C256:G256"/>
    <mergeCell ref="A257:P257"/>
    <mergeCell ref="A258:P258"/>
    <mergeCell ref="C259:G259"/>
    <mergeCell ref="C260:P260"/>
    <mergeCell ref="C261:P261"/>
    <mergeCell ref="C262:P262"/>
    <mergeCell ref="C263:P263"/>
    <mergeCell ref="C264:P264"/>
    <mergeCell ref="C265:G265"/>
    <mergeCell ref="C266:G266"/>
    <mergeCell ref="C267:G267"/>
    <mergeCell ref="C268:G268"/>
    <mergeCell ref="C269:G269"/>
    <mergeCell ref="C270:G270"/>
    <mergeCell ref="C271:G271"/>
    <mergeCell ref="C272:G272"/>
    <mergeCell ref="A273:P273"/>
    <mergeCell ref="C274:G274"/>
    <mergeCell ref="C275:P275"/>
    <mergeCell ref="C276:P276"/>
    <mergeCell ref="C277:P277"/>
    <mergeCell ref="C278:P278"/>
    <mergeCell ref="C279:G279"/>
    <mergeCell ref="C280:G280"/>
    <mergeCell ref="C281:G281"/>
    <mergeCell ref="C282:G282"/>
    <mergeCell ref="C283:G283"/>
    <mergeCell ref="C284:G284"/>
    <mergeCell ref="C285:G285"/>
    <mergeCell ref="C286:G286"/>
    <mergeCell ref="C288:O288"/>
    <mergeCell ref="C289:O289"/>
    <mergeCell ref="C290:O290"/>
    <mergeCell ref="C291:O291"/>
    <mergeCell ref="C292:O292"/>
    <mergeCell ref="C293:O293"/>
    <mergeCell ref="C294:O294"/>
    <mergeCell ref="C295:O295"/>
    <mergeCell ref="C296:O296"/>
    <mergeCell ref="C297:O297"/>
    <mergeCell ref="C298:O298"/>
    <mergeCell ref="C299:O299"/>
    <mergeCell ref="C300:O300"/>
    <mergeCell ref="C301:O301"/>
    <mergeCell ref="C302:O302"/>
    <mergeCell ref="C303:J303"/>
    <mergeCell ref="C304:O304"/>
    <mergeCell ref="C305:O305"/>
    <mergeCell ref="C306:G306"/>
    <mergeCell ref="C307:O307"/>
    <mergeCell ref="C308:O308"/>
    <mergeCell ref="C309:G309"/>
    <mergeCell ref="C311:O311"/>
    <mergeCell ref="C312:O312"/>
    <mergeCell ref="C313:O313"/>
    <mergeCell ref="C314:O314"/>
    <mergeCell ref="C315:O315"/>
    <mergeCell ref="C316:O316"/>
    <mergeCell ref="C317:O317"/>
    <mergeCell ref="C318:O318"/>
    <mergeCell ref="C319:O319"/>
    <mergeCell ref="C320:O320"/>
    <mergeCell ref="C321:O321"/>
    <mergeCell ref="C322:O322"/>
    <mergeCell ref="C323:O323"/>
    <mergeCell ref="C324:O324"/>
    <mergeCell ref="C325:O325"/>
    <mergeCell ref="C326:J326"/>
    <mergeCell ref="C327:O327"/>
    <mergeCell ref="C328:O328"/>
    <mergeCell ref="C329:G329"/>
    <mergeCell ref="C330:G330"/>
    <mergeCell ref="C340:N340"/>
    <mergeCell ref="A342:P342"/>
    <mergeCell ref="A343:P343"/>
    <mergeCell ref="A344:P344"/>
    <mergeCell ref="C331:O331"/>
    <mergeCell ref="C332:O332"/>
    <mergeCell ref="C333:G333"/>
    <mergeCell ref="C334:G334"/>
    <mergeCell ref="C337:H337"/>
    <mergeCell ref="I337:N337"/>
    <mergeCell ref="C338:N338"/>
    <mergeCell ref="C339:H339"/>
    <mergeCell ref="I339:N339"/>
  </mergeCells>
  <pageMargins left="0.7" right="0.7" top="0.75" bottom="0.75" header="0.511811023622047" footer="0.511811023622047"/>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K384"/>
  <sheetViews>
    <sheetView view="pageBreakPreview" topLeftCell="D311" zoomScale="85" zoomScaleNormal="100" zoomScalePageLayoutView="85" workbookViewId="0">
      <selection activeCell="C178" sqref="C178"/>
    </sheetView>
  </sheetViews>
  <sheetFormatPr defaultColWidth="9.140625" defaultRowHeight="11.25"/>
  <cols>
    <col min="1" max="1" width="9.7109375" style="139" customWidth="1"/>
    <col min="2" max="2" width="20.7109375" style="139" customWidth="1"/>
    <col min="3" max="3" width="10.7109375" style="139" customWidth="1"/>
    <col min="4" max="4" width="12.85546875" style="139" customWidth="1"/>
    <col min="5" max="5" width="10.42578125" style="139" customWidth="1"/>
    <col min="6" max="6" width="11.7109375" style="139" customWidth="1"/>
    <col min="7" max="7" width="6.140625" style="139" customWidth="1"/>
    <col min="8" max="8" width="9.28515625" style="139" customWidth="1"/>
    <col min="9" max="9" width="10.7109375" style="139" customWidth="1"/>
    <col min="10" max="10" width="12.42578125" style="139" customWidth="1"/>
    <col min="11" max="11" width="13.28515625" style="139" customWidth="1"/>
    <col min="12" max="12" width="17" style="139" customWidth="1"/>
    <col min="13" max="13" width="11.5703125" style="139" customWidth="1"/>
    <col min="14" max="14" width="17" style="139" customWidth="1"/>
    <col min="15" max="15" width="12.85546875" style="139" customWidth="1"/>
    <col min="16" max="16" width="17" style="139" customWidth="1"/>
    <col min="17" max="17" width="75.28515625" style="274" hidden="1" customWidth="1"/>
    <col min="18" max="18" width="126.5703125" style="274" hidden="1" customWidth="1"/>
    <col min="19" max="27" width="9.140625" style="139"/>
    <col min="28" max="33" width="76.140625" style="140" hidden="1" customWidth="1"/>
    <col min="34" max="43" width="127.28515625" style="140" hidden="1" customWidth="1"/>
    <col min="44" max="49" width="76.140625" style="140" hidden="1" customWidth="1"/>
    <col min="50" max="59" width="127.28515625" style="140" hidden="1" customWidth="1"/>
    <col min="60" max="65" width="76.140625" style="140" hidden="1" customWidth="1"/>
    <col min="66" max="75" width="127.28515625" style="140" hidden="1" customWidth="1"/>
    <col min="76" max="81" width="76.140625" style="140" hidden="1" customWidth="1"/>
    <col min="82" max="91" width="127.28515625" style="140" hidden="1" customWidth="1"/>
    <col min="92" max="97" width="76.140625" style="140" hidden="1" customWidth="1"/>
    <col min="98" max="107" width="127.28515625" style="140" hidden="1" customWidth="1"/>
    <col min="108" max="113" width="76.140625" style="140" hidden="1" customWidth="1"/>
    <col min="114" max="123" width="127.28515625" style="140" hidden="1" customWidth="1"/>
    <col min="124" max="129" width="76.140625" style="140" hidden="1" customWidth="1"/>
    <col min="130" max="139" width="127.28515625" style="140" hidden="1" customWidth="1"/>
    <col min="140" max="187" width="203.42578125" style="140" hidden="1" customWidth="1"/>
    <col min="188" max="192" width="66.42578125" style="140" hidden="1" customWidth="1"/>
    <col min="193" max="196" width="45.7109375" style="140" hidden="1" customWidth="1"/>
    <col min="197" max="198" width="203.42578125" style="140" hidden="1" customWidth="1"/>
    <col min="199" max="203" width="51.85546875" style="140" hidden="1" customWidth="1"/>
    <col min="204" max="204" width="173" style="140" hidden="1" customWidth="1"/>
    <col min="205" max="209" width="51.85546875" style="140" hidden="1" customWidth="1"/>
    <col min="210" max="212" width="156" style="140" hidden="1" customWidth="1"/>
    <col min="213" max="213" width="84.28515625" style="140" hidden="1" customWidth="1"/>
    <col min="214" max="214" width="156" style="140" hidden="1" customWidth="1"/>
    <col min="215" max="215" width="51.85546875" style="140" hidden="1" customWidth="1"/>
    <col min="216" max="218" width="156" style="140" hidden="1" customWidth="1"/>
    <col min="219" max="219" width="84.28515625" style="140" hidden="1" customWidth="1"/>
    <col min="220" max="220" width="156" style="140" hidden="1" customWidth="1"/>
    <col min="221" max="221" width="51.85546875" style="140" hidden="1" customWidth="1"/>
    <col min="222" max="227" width="61.140625" style="140" hidden="1" customWidth="1"/>
    <col min="228" max="233" width="82" style="140" hidden="1" customWidth="1"/>
    <col min="234" max="239" width="61.140625" style="140" hidden="1" customWidth="1"/>
    <col min="240" max="245" width="82" style="140" hidden="1" customWidth="1"/>
    <col min="246" max="16384" width="9.140625" style="139"/>
  </cols>
  <sheetData>
    <row r="1" spans="1:171" s="143" customFormat="1" ht="15">
      <c r="A1" s="141"/>
      <c r="B1" s="141"/>
      <c r="C1" s="141"/>
      <c r="D1" s="141"/>
      <c r="E1" s="141"/>
      <c r="F1" s="141"/>
      <c r="G1" s="141"/>
      <c r="H1" s="141"/>
      <c r="I1" s="141"/>
      <c r="J1" s="141"/>
      <c r="K1" s="141"/>
      <c r="L1" s="141"/>
      <c r="M1" s="141"/>
      <c r="N1" s="141"/>
      <c r="O1" s="141"/>
      <c r="P1" s="142" t="s">
        <v>327</v>
      </c>
    </row>
    <row r="2" spans="1:171" s="143" customFormat="1" ht="11.25" customHeight="1">
      <c r="A2" s="144"/>
      <c r="B2" s="144"/>
      <c r="C2" s="144"/>
      <c r="D2" s="144"/>
      <c r="E2" s="144"/>
      <c r="F2" s="144"/>
      <c r="G2" s="144"/>
      <c r="H2" s="144"/>
      <c r="I2" s="144"/>
      <c r="J2" s="144"/>
      <c r="K2" s="144"/>
      <c r="L2" s="144"/>
      <c r="M2" s="144"/>
      <c r="P2" s="142" t="s">
        <v>328</v>
      </c>
    </row>
    <row r="3" spans="1:171" s="143" customFormat="1" ht="15">
      <c r="A3" s="144"/>
      <c r="B3" s="144"/>
      <c r="C3" s="144"/>
      <c r="D3" s="144"/>
      <c r="E3" s="144"/>
      <c r="F3" s="144"/>
      <c r="G3" s="144"/>
      <c r="H3" s="144"/>
      <c r="I3" s="144"/>
      <c r="J3" s="144"/>
      <c r="K3" s="144"/>
      <c r="L3" s="144"/>
      <c r="M3" s="144"/>
      <c r="P3" s="142"/>
    </row>
    <row r="4" spans="1:171" s="143" customFormat="1" ht="12.75" customHeight="1">
      <c r="A4" s="501" t="s">
        <v>329</v>
      </c>
      <c r="B4" s="501"/>
      <c r="C4" s="501"/>
      <c r="D4" s="501"/>
      <c r="E4" s="501"/>
      <c r="F4" s="501"/>
      <c r="G4" s="512" t="s">
        <v>330</v>
      </c>
      <c r="H4" s="512"/>
      <c r="I4" s="512"/>
      <c r="J4" s="512"/>
      <c r="K4" s="512"/>
      <c r="L4" s="512"/>
      <c r="M4" s="512"/>
      <c r="N4" s="512"/>
      <c r="O4" s="512"/>
      <c r="P4" s="512"/>
    </row>
    <row r="5" spans="1:171" s="143" customFormat="1" ht="56.25" customHeight="1">
      <c r="A5" s="501" t="s">
        <v>331</v>
      </c>
      <c r="B5" s="501"/>
      <c r="C5" s="501"/>
      <c r="D5" s="501"/>
      <c r="E5" s="501"/>
      <c r="F5" s="501"/>
      <c r="G5" s="513" t="s">
        <v>332</v>
      </c>
      <c r="H5" s="513"/>
      <c r="I5" s="513"/>
      <c r="J5" s="513"/>
      <c r="K5" s="513"/>
      <c r="L5" s="513"/>
      <c r="M5" s="513"/>
      <c r="N5" s="513"/>
      <c r="O5" s="513"/>
      <c r="P5" s="513"/>
      <c r="AB5" s="157" t="s">
        <v>331</v>
      </c>
      <c r="AC5" s="157"/>
      <c r="AD5" s="157"/>
      <c r="AE5" s="157"/>
      <c r="AF5" s="157"/>
      <c r="AG5" s="157"/>
      <c r="AH5" s="157" t="s">
        <v>332</v>
      </c>
      <c r="AI5" s="157"/>
      <c r="AJ5" s="157"/>
      <c r="AK5" s="157"/>
      <c r="AL5" s="157"/>
      <c r="AM5" s="157"/>
      <c r="AN5" s="157"/>
      <c r="AO5" s="157"/>
      <c r="AP5" s="157"/>
      <c r="AQ5" s="157"/>
    </row>
    <row r="6" spans="1:171" s="143" customFormat="1" ht="90" customHeight="1">
      <c r="A6" s="501" t="s">
        <v>333</v>
      </c>
      <c r="B6" s="501"/>
      <c r="C6" s="501"/>
      <c r="D6" s="501"/>
      <c r="E6" s="501"/>
      <c r="F6" s="501"/>
      <c r="G6" s="513" t="s">
        <v>334</v>
      </c>
      <c r="H6" s="513"/>
      <c r="I6" s="513"/>
      <c r="J6" s="513"/>
      <c r="K6" s="513"/>
      <c r="L6" s="513"/>
      <c r="M6" s="513"/>
      <c r="N6" s="513"/>
      <c r="O6" s="513"/>
      <c r="P6" s="513"/>
      <c r="AR6" s="157" t="s">
        <v>333</v>
      </c>
      <c r="AS6" s="157"/>
      <c r="AT6" s="157"/>
      <c r="AU6" s="157"/>
      <c r="AV6" s="157"/>
      <c r="AW6" s="157"/>
      <c r="AX6" s="157" t="s">
        <v>334</v>
      </c>
      <c r="AY6" s="157"/>
      <c r="AZ6" s="157"/>
      <c r="BA6" s="157"/>
      <c r="BB6" s="157"/>
      <c r="BC6" s="157"/>
      <c r="BD6" s="157"/>
      <c r="BE6" s="157"/>
      <c r="BF6" s="157"/>
      <c r="BG6" s="157"/>
    </row>
    <row r="7" spans="1:171" s="143" customFormat="1" ht="67.5" customHeight="1">
      <c r="A7" s="514" t="s">
        <v>335</v>
      </c>
      <c r="B7" s="514"/>
      <c r="C7" s="514"/>
      <c r="D7" s="514"/>
      <c r="E7" s="514"/>
      <c r="F7" s="514"/>
      <c r="G7" s="513" t="s">
        <v>336</v>
      </c>
      <c r="H7" s="513"/>
      <c r="I7" s="513"/>
      <c r="J7" s="513"/>
      <c r="K7" s="513"/>
      <c r="L7" s="513"/>
      <c r="M7" s="513"/>
      <c r="N7" s="513"/>
      <c r="O7" s="513"/>
      <c r="P7" s="513"/>
      <c r="Q7" s="275" t="s">
        <v>335</v>
      </c>
      <c r="R7" s="276" t="s">
        <v>336</v>
      </c>
      <c r="S7" s="157"/>
      <c r="T7" s="157"/>
      <c r="U7" s="157"/>
      <c r="V7" s="157"/>
      <c r="W7" s="157"/>
      <c r="X7" s="157"/>
      <c r="Y7" s="157"/>
      <c r="Z7" s="157"/>
      <c r="AA7" s="157"/>
      <c r="BH7" s="157" t="s">
        <v>335</v>
      </c>
      <c r="BI7" s="157"/>
      <c r="BJ7" s="157"/>
      <c r="BK7" s="157"/>
      <c r="BL7" s="157"/>
      <c r="BM7" s="157"/>
      <c r="BN7" s="157" t="s">
        <v>336</v>
      </c>
      <c r="BO7" s="157"/>
      <c r="BP7" s="157"/>
      <c r="BQ7" s="157"/>
      <c r="BR7" s="157"/>
      <c r="BS7" s="157"/>
      <c r="BT7" s="157"/>
      <c r="BU7" s="157"/>
      <c r="BV7" s="157"/>
      <c r="BW7" s="157"/>
    </row>
    <row r="8" spans="1:171" s="143" customFormat="1" ht="33.75" customHeight="1">
      <c r="A8" s="501" t="s">
        <v>337</v>
      </c>
      <c r="B8" s="501"/>
      <c r="C8" s="501"/>
      <c r="D8" s="501"/>
      <c r="E8" s="501"/>
      <c r="F8" s="501"/>
      <c r="G8" s="513" t="s">
        <v>338</v>
      </c>
      <c r="H8" s="513"/>
      <c r="I8" s="513"/>
      <c r="J8" s="513"/>
      <c r="K8" s="513"/>
      <c r="L8" s="513"/>
      <c r="M8" s="513"/>
      <c r="N8" s="513"/>
      <c r="O8" s="513"/>
      <c r="P8" s="513"/>
      <c r="Q8" s="275" t="s">
        <v>337</v>
      </c>
      <c r="R8" s="276" t="s">
        <v>338</v>
      </c>
      <c r="S8" s="157"/>
      <c r="T8" s="157"/>
      <c r="U8" s="157"/>
      <c r="V8" s="157"/>
      <c r="W8" s="157"/>
      <c r="X8" s="157"/>
      <c r="Y8" s="157"/>
      <c r="Z8" s="157"/>
      <c r="AA8" s="157"/>
      <c r="BX8" s="157" t="s">
        <v>337</v>
      </c>
      <c r="BY8" s="157"/>
      <c r="BZ8" s="157"/>
      <c r="CA8" s="157"/>
      <c r="CB8" s="157"/>
      <c r="CC8" s="157"/>
      <c r="CD8" s="157" t="s">
        <v>338</v>
      </c>
      <c r="CE8" s="157"/>
      <c r="CF8" s="157"/>
      <c r="CG8" s="157"/>
      <c r="CH8" s="157"/>
      <c r="CI8" s="157"/>
      <c r="CJ8" s="157"/>
      <c r="CK8" s="157"/>
      <c r="CL8" s="157"/>
      <c r="CM8" s="157"/>
    </row>
    <row r="9" spans="1:171" s="143" customFormat="1" ht="11.25" customHeight="1">
      <c r="A9" s="501" t="s">
        <v>339</v>
      </c>
      <c r="B9" s="501"/>
      <c r="C9" s="501"/>
      <c r="D9" s="501"/>
      <c r="E9" s="501"/>
      <c r="F9" s="501"/>
      <c r="G9" s="513"/>
      <c r="H9" s="513"/>
      <c r="I9" s="513"/>
      <c r="J9" s="513"/>
      <c r="K9" s="513"/>
      <c r="L9" s="513"/>
      <c r="M9" s="513"/>
      <c r="N9" s="513"/>
      <c r="O9" s="513"/>
      <c r="P9" s="513"/>
      <c r="CN9" s="157" t="s">
        <v>339</v>
      </c>
      <c r="CO9" s="157"/>
      <c r="CP9" s="157"/>
      <c r="CQ9" s="157"/>
      <c r="CR9" s="157"/>
      <c r="CS9" s="157"/>
      <c r="CT9" s="157"/>
      <c r="CU9" s="157"/>
      <c r="CV9" s="157"/>
      <c r="CW9" s="157"/>
      <c r="CX9" s="157"/>
      <c r="CY9" s="157"/>
      <c r="CZ9" s="157"/>
      <c r="DA9" s="157"/>
      <c r="DB9" s="157"/>
      <c r="DC9" s="157"/>
    </row>
    <row r="10" spans="1:171" s="143" customFormat="1" ht="11.25" customHeight="1">
      <c r="A10" s="501" t="s">
        <v>340</v>
      </c>
      <c r="B10" s="501"/>
      <c r="C10" s="501"/>
      <c r="D10" s="501"/>
      <c r="E10" s="501"/>
      <c r="F10" s="501"/>
      <c r="G10" s="513" t="s">
        <v>341</v>
      </c>
      <c r="H10" s="513"/>
      <c r="I10" s="513"/>
      <c r="J10" s="513"/>
      <c r="K10" s="513"/>
      <c r="L10" s="513"/>
      <c r="M10" s="513"/>
      <c r="N10" s="513"/>
      <c r="O10" s="513"/>
      <c r="P10" s="513"/>
      <c r="R10" s="274" t="s">
        <v>341</v>
      </c>
      <c r="DD10" s="157" t="s">
        <v>340</v>
      </c>
      <c r="DE10" s="157"/>
      <c r="DF10" s="157"/>
      <c r="DG10" s="157"/>
      <c r="DH10" s="157"/>
      <c r="DI10" s="157"/>
      <c r="DJ10" s="157" t="s">
        <v>341</v>
      </c>
      <c r="DK10" s="157"/>
      <c r="DL10" s="157"/>
      <c r="DM10" s="157"/>
      <c r="DN10" s="157"/>
      <c r="DO10" s="157"/>
      <c r="DP10" s="157"/>
      <c r="DQ10" s="157"/>
      <c r="DR10" s="157"/>
      <c r="DS10" s="157"/>
    </row>
    <row r="11" spans="1:171" s="143" customFormat="1" ht="15" customHeight="1">
      <c r="A11" s="501" t="s">
        <v>342</v>
      </c>
      <c r="B11" s="501"/>
      <c r="C11" s="501"/>
      <c r="D11" s="501"/>
      <c r="E11" s="501"/>
      <c r="F11" s="501"/>
      <c r="G11" s="513" t="s">
        <v>343</v>
      </c>
      <c r="H11" s="513"/>
      <c r="I11" s="513"/>
      <c r="J11" s="513"/>
      <c r="K11" s="513"/>
      <c r="L11" s="513"/>
      <c r="M11" s="513"/>
      <c r="N11" s="513"/>
      <c r="O11" s="513"/>
      <c r="P11" s="513"/>
      <c r="R11" s="274" t="s">
        <v>343</v>
      </c>
      <c r="DT11" s="157" t="s">
        <v>342</v>
      </c>
      <c r="DU11" s="157"/>
      <c r="DV11" s="157"/>
      <c r="DW11" s="157"/>
      <c r="DX11" s="157"/>
      <c r="DY11" s="157"/>
      <c r="DZ11" s="157" t="s">
        <v>343</v>
      </c>
      <c r="EA11" s="157"/>
      <c r="EB11" s="157"/>
      <c r="EC11" s="157"/>
      <c r="ED11" s="157"/>
      <c r="EE11" s="157"/>
      <c r="EF11" s="157"/>
      <c r="EG11" s="157"/>
      <c r="EH11" s="157"/>
      <c r="EI11" s="157"/>
    </row>
    <row r="12" spans="1:171" s="143" customFormat="1" ht="6" customHeight="1">
      <c r="A12" s="145"/>
      <c r="B12" s="144"/>
      <c r="C12" s="144"/>
      <c r="D12" s="144"/>
      <c r="E12" s="144"/>
      <c r="F12" s="146"/>
      <c r="G12" s="147"/>
      <c r="H12" s="147"/>
      <c r="I12" s="147"/>
      <c r="J12" s="147"/>
      <c r="K12" s="147"/>
      <c r="L12" s="147"/>
      <c r="M12" s="147"/>
      <c r="N12" s="147"/>
      <c r="O12" s="147"/>
      <c r="P12" s="147"/>
    </row>
    <row r="13" spans="1:171" s="143" customFormat="1" ht="15">
      <c r="A13" s="504"/>
      <c r="B13" s="504"/>
      <c r="C13" s="504"/>
      <c r="D13" s="504"/>
      <c r="E13" s="504"/>
      <c r="F13" s="504"/>
      <c r="G13" s="504"/>
      <c r="H13" s="504"/>
      <c r="I13" s="504"/>
      <c r="J13" s="504"/>
      <c r="K13" s="504"/>
      <c r="L13" s="504"/>
      <c r="M13" s="504"/>
      <c r="N13" s="504"/>
      <c r="O13" s="504"/>
      <c r="P13" s="504"/>
      <c r="EJ13" s="157"/>
      <c r="EK13" s="157"/>
      <c r="EL13" s="157"/>
      <c r="EM13" s="157"/>
      <c r="EN13" s="157"/>
      <c r="EO13" s="157"/>
      <c r="EP13" s="157"/>
      <c r="EQ13" s="157"/>
      <c r="ER13" s="157"/>
      <c r="ES13" s="157"/>
      <c r="ET13" s="157"/>
      <c r="EU13" s="157"/>
      <c r="EV13" s="157"/>
      <c r="EW13" s="157"/>
      <c r="EX13" s="157"/>
      <c r="EY13" s="157"/>
    </row>
    <row r="14" spans="1:171" s="143" customFormat="1" ht="15" customHeight="1">
      <c r="A14" s="503" t="s">
        <v>344</v>
      </c>
      <c r="B14" s="503"/>
      <c r="C14" s="503"/>
      <c r="D14" s="503"/>
      <c r="E14" s="503"/>
      <c r="F14" s="503"/>
      <c r="G14" s="503"/>
      <c r="H14" s="503"/>
      <c r="I14" s="503"/>
      <c r="J14" s="503"/>
      <c r="K14" s="503"/>
      <c r="L14" s="503"/>
      <c r="M14" s="503"/>
      <c r="N14" s="503"/>
      <c r="O14" s="503"/>
      <c r="P14" s="503"/>
    </row>
    <row r="15" spans="1:171" s="143" customFormat="1" ht="6" customHeight="1">
      <c r="A15" s="148"/>
      <c r="B15" s="148"/>
      <c r="C15" s="148"/>
      <c r="D15" s="148"/>
      <c r="E15" s="148"/>
      <c r="F15" s="148"/>
      <c r="G15" s="148"/>
      <c r="H15" s="148"/>
      <c r="I15" s="148"/>
      <c r="J15" s="148"/>
      <c r="K15" s="148"/>
      <c r="L15" s="148"/>
      <c r="M15" s="148"/>
      <c r="N15" s="148"/>
      <c r="O15" s="148"/>
      <c r="P15" s="148"/>
    </row>
    <row r="16" spans="1:171" s="143" customFormat="1" ht="23.25" customHeight="1">
      <c r="A16" s="504" t="s">
        <v>345</v>
      </c>
      <c r="B16" s="504"/>
      <c r="C16" s="504"/>
      <c r="D16" s="504"/>
      <c r="E16" s="504"/>
      <c r="F16" s="504"/>
      <c r="G16" s="504"/>
      <c r="H16" s="504"/>
      <c r="I16" s="504"/>
      <c r="J16" s="504"/>
      <c r="K16" s="504"/>
      <c r="L16" s="504"/>
      <c r="M16" s="504"/>
      <c r="N16" s="504"/>
      <c r="O16" s="504"/>
      <c r="P16" s="504"/>
      <c r="EZ16" s="157" t="s">
        <v>345</v>
      </c>
      <c r="FA16" s="157"/>
      <c r="FB16" s="157"/>
      <c r="FC16" s="157"/>
      <c r="FD16" s="157"/>
      <c r="FE16" s="157"/>
      <c r="FF16" s="157"/>
      <c r="FG16" s="157"/>
      <c r="FH16" s="157"/>
      <c r="FI16" s="157"/>
      <c r="FJ16" s="157"/>
      <c r="FK16" s="157"/>
      <c r="FL16" s="157"/>
      <c r="FM16" s="157"/>
      <c r="FN16" s="157"/>
      <c r="FO16" s="157"/>
    </row>
    <row r="17" spans="1:196" s="143" customFormat="1" ht="15">
      <c r="A17" s="503" t="s">
        <v>346</v>
      </c>
      <c r="B17" s="503"/>
      <c r="C17" s="503"/>
      <c r="D17" s="503"/>
      <c r="E17" s="503"/>
      <c r="F17" s="503"/>
      <c r="G17" s="503"/>
      <c r="H17" s="503"/>
      <c r="I17" s="503"/>
      <c r="J17" s="503"/>
      <c r="K17" s="503"/>
      <c r="L17" s="503"/>
      <c r="M17" s="503"/>
      <c r="N17" s="503"/>
      <c r="O17" s="503"/>
      <c r="P17" s="503"/>
    </row>
    <row r="18" spans="1:196" s="143" customFormat="1" ht="17.25" customHeight="1">
      <c r="A18" s="505" t="s">
        <v>2693</v>
      </c>
      <c r="B18" s="505"/>
      <c r="C18" s="505"/>
      <c r="D18" s="505"/>
      <c r="E18" s="505"/>
      <c r="F18" s="505"/>
      <c r="G18" s="505"/>
      <c r="H18" s="505"/>
      <c r="I18" s="505"/>
      <c r="J18" s="505"/>
      <c r="K18" s="505"/>
      <c r="L18" s="505"/>
      <c r="M18" s="505"/>
      <c r="N18" s="505"/>
      <c r="O18" s="505"/>
      <c r="P18" s="505"/>
    </row>
    <row r="19" spans="1:196" s="143" customFormat="1" ht="8.25" customHeight="1">
      <c r="A19" s="149"/>
      <c r="B19" s="149"/>
      <c r="C19" s="149"/>
      <c r="D19" s="149"/>
      <c r="E19" s="149"/>
      <c r="F19" s="149"/>
      <c r="G19" s="149"/>
      <c r="H19" s="149"/>
      <c r="I19" s="149"/>
      <c r="J19" s="149"/>
      <c r="K19" s="149"/>
      <c r="L19" s="149"/>
      <c r="M19" s="149"/>
      <c r="N19" s="149"/>
      <c r="O19" s="149"/>
      <c r="P19" s="149"/>
    </row>
    <row r="20" spans="1:196" s="143" customFormat="1" ht="15" customHeight="1">
      <c r="A20" s="504" t="s">
        <v>2694</v>
      </c>
      <c r="B20" s="504"/>
      <c r="C20" s="504"/>
      <c r="D20" s="504"/>
      <c r="E20" s="504"/>
      <c r="F20" s="504"/>
      <c r="G20" s="504"/>
      <c r="H20" s="504"/>
      <c r="I20" s="504"/>
      <c r="J20" s="504"/>
      <c r="K20" s="504"/>
      <c r="L20" s="504"/>
      <c r="M20" s="504"/>
      <c r="N20" s="504"/>
      <c r="O20" s="504"/>
      <c r="P20" s="504"/>
      <c r="FP20" s="157" t="s">
        <v>2694</v>
      </c>
      <c r="FQ20" s="157"/>
      <c r="FR20" s="157"/>
      <c r="FS20" s="157"/>
      <c r="FT20" s="157"/>
      <c r="FU20" s="157"/>
      <c r="FV20" s="157"/>
      <c r="FW20" s="157"/>
      <c r="FX20" s="157"/>
      <c r="FY20" s="157"/>
      <c r="FZ20" s="157"/>
      <c r="GA20" s="157"/>
      <c r="GB20" s="157"/>
      <c r="GC20" s="157"/>
      <c r="GD20" s="157"/>
      <c r="GE20" s="157"/>
    </row>
    <row r="21" spans="1:196" s="143" customFormat="1" ht="11.25" customHeight="1">
      <c r="A21" s="503" t="s">
        <v>349</v>
      </c>
      <c r="B21" s="503"/>
      <c r="C21" s="503"/>
      <c r="D21" s="503"/>
      <c r="E21" s="503"/>
      <c r="F21" s="503"/>
      <c r="G21" s="503"/>
      <c r="H21" s="503"/>
      <c r="I21" s="503"/>
      <c r="J21" s="503"/>
      <c r="K21" s="503"/>
      <c r="L21" s="503"/>
      <c r="M21" s="503"/>
      <c r="N21" s="503"/>
      <c r="O21" s="503"/>
      <c r="P21" s="503"/>
    </row>
    <row r="22" spans="1:196" s="143" customFormat="1" ht="12" customHeight="1">
      <c r="A22" s="144" t="s">
        <v>350</v>
      </c>
      <c r="B22" s="150" t="s">
        <v>351</v>
      </c>
      <c r="C22" s="141" t="s">
        <v>352</v>
      </c>
      <c r="D22" s="141"/>
      <c r="E22" s="141"/>
      <c r="F22" s="151"/>
      <c r="G22" s="151"/>
      <c r="H22" s="151"/>
      <c r="I22" s="151"/>
      <c r="J22" s="151"/>
      <c r="K22" s="151"/>
      <c r="L22" s="151"/>
      <c r="M22" s="151"/>
      <c r="N22" s="151"/>
      <c r="O22" s="151"/>
      <c r="P22" s="151"/>
    </row>
    <row r="23" spans="1:196" s="143" customFormat="1" ht="15">
      <c r="A23" s="144" t="s">
        <v>353</v>
      </c>
      <c r="B23" s="506"/>
      <c r="C23" s="506"/>
      <c r="D23" s="506"/>
      <c r="E23" s="506"/>
      <c r="F23" s="506"/>
      <c r="G23" s="151"/>
      <c r="H23" s="151"/>
      <c r="I23" s="151"/>
      <c r="J23" s="151"/>
      <c r="K23" s="151"/>
      <c r="L23" s="151"/>
      <c r="M23" s="151"/>
      <c r="N23" s="151"/>
      <c r="O23" s="151"/>
      <c r="P23" s="151"/>
      <c r="GF23" s="157"/>
      <c r="GG23" s="157"/>
      <c r="GH23" s="157"/>
      <c r="GI23" s="157"/>
      <c r="GJ23" s="157"/>
    </row>
    <row r="24" spans="1:196" s="143" customFormat="1" ht="10.5" customHeight="1">
      <c r="A24" s="144"/>
      <c r="B24" s="507" t="s">
        <v>355</v>
      </c>
      <c r="C24" s="507"/>
      <c r="D24" s="507"/>
      <c r="E24" s="507"/>
      <c r="F24" s="507"/>
      <c r="G24" s="152"/>
      <c r="H24" s="152"/>
      <c r="I24" s="152"/>
      <c r="J24" s="152"/>
      <c r="K24" s="152"/>
      <c r="L24" s="152"/>
      <c r="M24" s="152"/>
      <c r="N24" s="152"/>
      <c r="O24" s="153"/>
      <c r="P24" s="152"/>
    </row>
    <row r="25" spans="1:196" s="143" customFormat="1" ht="9.75" customHeight="1">
      <c r="A25" s="144"/>
      <c r="B25" s="144"/>
      <c r="C25" s="144"/>
      <c r="D25" s="154"/>
      <c r="E25" s="154"/>
      <c r="F25" s="154"/>
      <c r="G25" s="154"/>
      <c r="H25" s="154"/>
      <c r="I25" s="154"/>
      <c r="J25" s="154"/>
      <c r="K25" s="154"/>
      <c r="L25" s="154"/>
      <c r="M25" s="154"/>
      <c r="N25" s="154"/>
      <c r="O25" s="152"/>
      <c r="P25" s="152"/>
    </row>
    <row r="26" spans="1:196" s="143" customFormat="1" ht="15" customHeight="1">
      <c r="A26" s="155" t="s">
        <v>356</v>
      </c>
      <c r="B26" s="156"/>
      <c r="C26" s="508" t="s">
        <v>357</v>
      </c>
      <c r="D26" s="508"/>
      <c r="E26" s="508"/>
      <c r="F26" s="508"/>
      <c r="G26" s="157"/>
      <c r="H26" s="157"/>
      <c r="I26" s="157"/>
      <c r="J26" s="157"/>
      <c r="K26" s="157"/>
      <c r="L26" s="157"/>
      <c r="M26" s="157"/>
      <c r="N26" s="157"/>
      <c r="O26" s="157"/>
      <c r="P26" s="157"/>
      <c r="GK26" s="157" t="s">
        <v>357</v>
      </c>
      <c r="GL26" s="157"/>
      <c r="GM26" s="157"/>
      <c r="GN26" s="157"/>
    </row>
    <row r="27" spans="1:196" s="143" customFormat="1" ht="9.75" customHeight="1">
      <c r="A27" s="144"/>
      <c r="B27" s="156"/>
      <c r="C27" s="158"/>
      <c r="D27" s="159"/>
      <c r="E27" s="159"/>
      <c r="F27" s="159"/>
      <c r="G27" s="160"/>
      <c r="H27" s="160"/>
      <c r="I27" s="160"/>
      <c r="J27" s="160"/>
      <c r="K27" s="160"/>
      <c r="L27" s="160"/>
      <c r="M27" s="160"/>
      <c r="N27" s="160"/>
      <c r="O27" s="160"/>
      <c r="P27" s="160"/>
    </row>
    <row r="28" spans="1:196" s="143" customFormat="1" ht="12" customHeight="1">
      <c r="A28" s="155" t="s">
        <v>358</v>
      </c>
      <c r="B28" s="156"/>
      <c r="C28" s="161"/>
      <c r="D28" s="162">
        <v>18971.34</v>
      </c>
      <c r="E28" s="163" t="s">
        <v>359</v>
      </c>
      <c r="G28" s="156"/>
      <c r="H28" s="156"/>
      <c r="I28" s="156"/>
      <c r="J28" s="156"/>
      <c r="K28" s="156"/>
      <c r="L28" s="156"/>
      <c r="M28" s="156"/>
      <c r="N28" s="164"/>
      <c r="O28" s="164"/>
      <c r="P28" s="156"/>
    </row>
    <row r="29" spans="1:196" s="143" customFormat="1" ht="12" customHeight="1">
      <c r="A29" s="144"/>
      <c r="B29" s="165" t="s">
        <v>360</v>
      </c>
      <c r="C29" s="166"/>
      <c r="D29" s="167"/>
      <c r="E29" s="163"/>
      <c r="G29" s="156"/>
    </row>
    <row r="30" spans="1:196" s="143" customFormat="1" ht="12" customHeight="1">
      <c r="A30" s="144"/>
      <c r="B30" s="168" t="s">
        <v>361</v>
      </c>
      <c r="C30" s="161"/>
      <c r="D30" s="162">
        <v>0</v>
      </c>
      <c r="E30" s="163" t="s">
        <v>359</v>
      </c>
      <c r="I30" s="156"/>
      <c r="K30" s="156" t="s">
        <v>362</v>
      </c>
      <c r="L30" s="156"/>
      <c r="M30" s="156"/>
      <c r="N30" s="169"/>
      <c r="O30" s="162">
        <v>9033.9699999999993</v>
      </c>
      <c r="P30" s="163" t="s">
        <v>359</v>
      </c>
    </row>
    <row r="31" spans="1:196" s="143" customFormat="1" ht="12" customHeight="1">
      <c r="A31" s="144"/>
      <c r="B31" s="168" t="s">
        <v>363</v>
      </c>
      <c r="C31" s="170"/>
      <c r="D31" s="171">
        <v>0</v>
      </c>
      <c r="E31" s="163" t="s">
        <v>359</v>
      </c>
      <c r="I31" s="156"/>
      <c r="K31" s="156" t="s">
        <v>364</v>
      </c>
      <c r="L31" s="156"/>
      <c r="M31" s="156"/>
      <c r="N31" s="169"/>
      <c r="O31" s="162">
        <v>0</v>
      </c>
      <c r="P31" s="163" t="s">
        <v>359</v>
      </c>
    </row>
    <row r="32" spans="1:196" s="143" customFormat="1" ht="12" customHeight="1">
      <c r="A32" s="144"/>
      <c r="B32" s="168" t="s">
        <v>365</v>
      </c>
      <c r="C32" s="170"/>
      <c r="D32" s="171">
        <v>0</v>
      </c>
      <c r="E32" s="163" t="s">
        <v>359</v>
      </c>
      <c r="I32" s="156"/>
      <c r="K32" s="156" t="s">
        <v>366</v>
      </c>
      <c r="L32" s="156"/>
      <c r="M32" s="156"/>
      <c r="N32" s="172"/>
      <c r="O32" s="171">
        <v>9458.99</v>
      </c>
      <c r="P32" s="173" t="s">
        <v>367</v>
      </c>
    </row>
    <row r="33" spans="1:206" s="143" customFormat="1" ht="12" customHeight="1">
      <c r="A33" s="144"/>
      <c r="B33" s="168" t="s">
        <v>368</v>
      </c>
      <c r="C33" s="170"/>
      <c r="D33" s="162">
        <v>18971.34</v>
      </c>
      <c r="E33" s="163" t="s">
        <v>359</v>
      </c>
      <c r="I33" s="156"/>
      <c r="K33" s="156" t="s">
        <v>369</v>
      </c>
      <c r="L33" s="156"/>
      <c r="M33" s="156"/>
      <c r="N33" s="172"/>
      <c r="O33" s="171"/>
      <c r="P33" s="173" t="s">
        <v>367</v>
      </c>
    </row>
    <row r="34" spans="1:206" s="143" customFormat="1" ht="9.75" customHeight="1">
      <c r="A34" s="144"/>
      <c r="B34" s="156"/>
      <c r="D34" s="174"/>
      <c r="E34" s="163"/>
      <c r="H34" s="156"/>
      <c r="I34" s="156"/>
      <c r="J34" s="156"/>
      <c r="K34" s="156"/>
      <c r="L34" s="156"/>
      <c r="M34" s="156"/>
      <c r="N34" s="160"/>
      <c r="O34" s="160"/>
      <c r="P34" s="156"/>
    </row>
    <row r="35" spans="1:206" s="143" customFormat="1" ht="11.25" customHeight="1">
      <c r="A35" s="509" t="s">
        <v>370</v>
      </c>
      <c r="B35" s="510" t="s">
        <v>371</v>
      </c>
      <c r="C35" s="510" t="s">
        <v>372</v>
      </c>
      <c r="D35" s="510"/>
      <c r="E35" s="510"/>
      <c r="F35" s="510"/>
      <c r="G35" s="510"/>
      <c r="H35" s="510" t="s">
        <v>373</v>
      </c>
      <c r="I35" s="510" t="s">
        <v>374</v>
      </c>
      <c r="J35" s="510"/>
      <c r="K35" s="510"/>
      <c r="L35" s="510" t="s">
        <v>375</v>
      </c>
      <c r="M35" s="510"/>
      <c r="N35" s="510"/>
      <c r="O35" s="510"/>
      <c r="P35" s="510"/>
    </row>
    <row r="36" spans="1:206" s="143" customFormat="1" ht="11.25" customHeight="1">
      <c r="A36" s="509"/>
      <c r="B36" s="510"/>
      <c r="C36" s="510"/>
      <c r="D36" s="510"/>
      <c r="E36" s="510"/>
      <c r="F36" s="510"/>
      <c r="G36" s="510"/>
      <c r="H36" s="510"/>
      <c r="I36" s="510"/>
      <c r="J36" s="510"/>
      <c r="K36" s="510"/>
      <c r="L36" s="510"/>
      <c r="M36" s="510"/>
      <c r="N36" s="510"/>
      <c r="O36" s="510"/>
      <c r="P36" s="510"/>
    </row>
    <row r="37" spans="1:206" s="143" customFormat="1" ht="54" customHeight="1">
      <c r="A37" s="509"/>
      <c r="B37" s="510"/>
      <c r="C37" s="510"/>
      <c r="D37" s="510"/>
      <c r="E37" s="510"/>
      <c r="F37" s="510"/>
      <c r="G37" s="510"/>
      <c r="H37" s="510"/>
      <c r="I37" s="175" t="s">
        <v>376</v>
      </c>
      <c r="J37" s="175" t="s">
        <v>377</v>
      </c>
      <c r="K37" s="175" t="s">
        <v>378</v>
      </c>
      <c r="L37" s="175" t="s">
        <v>379</v>
      </c>
      <c r="M37" s="175" t="s">
        <v>380</v>
      </c>
      <c r="N37" s="175" t="s">
        <v>381</v>
      </c>
      <c r="O37" s="175" t="s">
        <v>377</v>
      </c>
      <c r="P37" s="175" t="s">
        <v>382</v>
      </c>
    </row>
    <row r="38" spans="1:206" s="143" customFormat="1" ht="13.5" customHeight="1">
      <c r="A38" s="176">
        <v>1</v>
      </c>
      <c r="B38" s="177">
        <v>2</v>
      </c>
      <c r="C38" s="511">
        <v>3</v>
      </c>
      <c r="D38" s="511"/>
      <c r="E38" s="511"/>
      <c r="F38" s="511"/>
      <c r="G38" s="511"/>
      <c r="H38" s="177">
        <v>4</v>
      </c>
      <c r="I38" s="177">
        <v>5</v>
      </c>
      <c r="J38" s="177">
        <v>6</v>
      </c>
      <c r="K38" s="177">
        <v>7</v>
      </c>
      <c r="L38" s="177">
        <v>8</v>
      </c>
      <c r="M38" s="177">
        <v>9</v>
      </c>
      <c r="N38" s="177">
        <v>10</v>
      </c>
      <c r="O38" s="177">
        <v>11</v>
      </c>
      <c r="P38" s="177">
        <v>12</v>
      </c>
    </row>
    <row r="39" spans="1:206" s="143" customFormat="1" ht="15" customHeight="1">
      <c r="A39" s="497" t="s">
        <v>2653</v>
      </c>
      <c r="B39" s="497"/>
      <c r="C39" s="497"/>
      <c r="D39" s="497"/>
      <c r="E39" s="497"/>
      <c r="F39" s="497"/>
      <c r="G39" s="497"/>
      <c r="H39" s="497"/>
      <c r="I39" s="497"/>
      <c r="J39" s="497"/>
      <c r="K39" s="497"/>
      <c r="L39" s="497"/>
      <c r="M39" s="497"/>
      <c r="N39" s="497"/>
      <c r="O39" s="497"/>
      <c r="P39" s="497"/>
      <c r="GO39" s="277" t="s">
        <v>2653</v>
      </c>
    </row>
    <row r="40" spans="1:206" s="143" customFormat="1" ht="15" customHeight="1">
      <c r="A40" s="497" t="s">
        <v>2654</v>
      </c>
      <c r="B40" s="497"/>
      <c r="C40" s="497"/>
      <c r="D40" s="497"/>
      <c r="E40" s="497"/>
      <c r="F40" s="497"/>
      <c r="G40" s="497"/>
      <c r="H40" s="497"/>
      <c r="I40" s="497"/>
      <c r="J40" s="497"/>
      <c r="K40" s="497"/>
      <c r="L40" s="497"/>
      <c r="M40" s="497"/>
      <c r="N40" s="497"/>
      <c r="O40" s="497"/>
      <c r="P40" s="497"/>
      <c r="GO40" s="277"/>
      <c r="GP40" s="277" t="s">
        <v>2654</v>
      </c>
    </row>
    <row r="41" spans="1:206" s="143" customFormat="1" ht="23.25" customHeight="1">
      <c r="A41" s="178" t="s">
        <v>164</v>
      </c>
      <c r="B41" s="179" t="s">
        <v>2655</v>
      </c>
      <c r="C41" s="498" t="s">
        <v>2656</v>
      </c>
      <c r="D41" s="498"/>
      <c r="E41" s="498"/>
      <c r="F41" s="498"/>
      <c r="G41" s="498"/>
      <c r="H41" s="180" t="s">
        <v>2589</v>
      </c>
      <c r="I41" s="181">
        <v>1</v>
      </c>
      <c r="J41" s="182">
        <v>1</v>
      </c>
      <c r="K41" s="182">
        <v>1</v>
      </c>
      <c r="L41" s="183"/>
      <c r="M41" s="181"/>
      <c r="N41" s="184"/>
      <c r="O41" s="181"/>
      <c r="P41" s="185"/>
      <c r="GO41" s="277"/>
      <c r="GP41" s="277"/>
      <c r="GQ41" s="277" t="s">
        <v>2656</v>
      </c>
      <c r="GR41" s="277"/>
      <c r="GS41" s="277"/>
      <c r="GT41" s="277"/>
      <c r="GU41" s="277"/>
    </row>
    <row r="42" spans="1:206" s="143" customFormat="1" ht="34.5" customHeight="1">
      <c r="A42" s="186"/>
      <c r="B42" s="187" t="s">
        <v>2590</v>
      </c>
      <c r="C42" s="499" t="s">
        <v>2591</v>
      </c>
      <c r="D42" s="499"/>
      <c r="E42" s="499"/>
      <c r="F42" s="499"/>
      <c r="G42" s="499"/>
      <c r="H42" s="499"/>
      <c r="I42" s="499"/>
      <c r="J42" s="499"/>
      <c r="K42" s="499"/>
      <c r="L42" s="499"/>
      <c r="M42" s="499"/>
      <c r="N42" s="499"/>
      <c r="O42" s="499"/>
      <c r="P42" s="499"/>
      <c r="GO42" s="277"/>
      <c r="GP42" s="277"/>
      <c r="GQ42" s="277"/>
      <c r="GR42" s="277"/>
      <c r="GS42" s="277"/>
      <c r="GT42" s="277"/>
      <c r="GU42" s="277"/>
      <c r="GV42" s="140" t="s">
        <v>2591</v>
      </c>
    </row>
    <row r="43" spans="1:206" s="143" customFormat="1" ht="23.25" customHeight="1">
      <c r="A43" s="186"/>
      <c r="B43" s="187" t="s">
        <v>2592</v>
      </c>
      <c r="C43" s="499" t="s">
        <v>2593</v>
      </c>
      <c r="D43" s="499"/>
      <c r="E43" s="499"/>
      <c r="F43" s="499"/>
      <c r="G43" s="499"/>
      <c r="H43" s="499"/>
      <c r="I43" s="499"/>
      <c r="J43" s="499"/>
      <c r="K43" s="499"/>
      <c r="L43" s="499"/>
      <c r="M43" s="499"/>
      <c r="N43" s="499"/>
      <c r="O43" s="499"/>
      <c r="P43" s="499"/>
      <c r="GO43" s="277"/>
      <c r="GP43" s="277"/>
      <c r="GQ43" s="277"/>
      <c r="GR43" s="277"/>
      <c r="GS43" s="277"/>
      <c r="GT43" s="277"/>
      <c r="GU43" s="277"/>
      <c r="GV43" s="140" t="s">
        <v>2593</v>
      </c>
    </row>
    <row r="44" spans="1:206" s="143" customFormat="1" ht="22.5" customHeight="1">
      <c r="A44" s="186"/>
      <c r="B44" s="187" t="s">
        <v>2594</v>
      </c>
      <c r="C44" s="499" t="s">
        <v>2695</v>
      </c>
      <c r="D44" s="499"/>
      <c r="E44" s="499"/>
      <c r="F44" s="499"/>
      <c r="G44" s="499"/>
      <c r="H44" s="499"/>
      <c r="I44" s="499"/>
      <c r="J44" s="499"/>
      <c r="K44" s="499"/>
      <c r="L44" s="499"/>
      <c r="M44" s="499"/>
      <c r="N44" s="499"/>
      <c r="O44" s="499"/>
      <c r="P44" s="499"/>
      <c r="GO44" s="277"/>
      <c r="GP44" s="277"/>
      <c r="GQ44" s="277"/>
      <c r="GR44" s="277"/>
      <c r="GS44" s="277"/>
      <c r="GT44" s="277"/>
      <c r="GU44" s="277"/>
      <c r="GV44" s="140" t="s">
        <v>2695</v>
      </c>
    </row>
    <row r="45" spans="1:206" s="143" customFormat="1" ht="15" customHeight="1">
      <c r="A45" s="186"/>
      <c r="B45" s="187"/>
      <c r="C45" s="499" t="s">
        <v>2011</v>
      </c>
      <c r="D45" s="499"/>
      <c r="E45" s="499"/>
      <c r="F45" s="499"/>
      <c r="G45" s="499"/>
      <c r="H45" s="499"/>
      <c r="I45" s="499"/>
      <c r="J45" s="499"/>
      <c r="K45" s="499"/>
      <c r="L45" s="499"/>
      <c r="M45" s="499"/>
      <c r="N45" s="499"/>
      <c r="O45" s="499"/>
      <c r="P45" s="499"/>
      <c r="GO45" s="277"/>
      <c r="GP45" s="277"/>
      <c r="GQ45" s="277"/>
      <c r="GR45" s="277"/>
      <c r="GS45" s="277"/>
      <c r="GT45" s="277"/>
      <c r="GU45" s="277"/>
      <c r="GV45" s="140" t="s">
        <v>2011</v>
      </c>
    </row>
    <row r="46" spans="1:206" s="143" customFormat="1" ht="15" customHeight="1">
      <c r="A46" s="186"/>
      <c r="B46" s="187"/>
      <c r="C46" s="499" t="s">
        <v>2696</v>
      </c>
      <c r="D46" s="499"/>
      <c r="E46" s="499"/>
      <c r="F46" s="499"/>
      <c r="G46" s="499"/>
      <c r="H46" s="499"/>
      <c r="I46" s="499"/>
      <c r="J46" s="499"/>
      <c r="K46" s="499"/>
      <c r="L46" s="499"/>
      <c r="M46" s="499"/>
      <c r="N46" s="499"/>
      <c r="O46" s="499"/>
      <c r="P46" s="499"/>
      <c r="GO46" s="277"/>
      <c r="GP46" s="277"/>
      <c r="GQ46" s="277"/>
      <c r="GR46" s="277"/>
      <c r="GS46" s="277"/>
      <c r="GT46" s="277"/>
      <c r="GU46" s="277"/>
      <c r="GV46" s="140" t="s">
        <v>2696</v>
      </c>
    </row>
    <row r="47" spans="1:206" s="143" customFormat="1" ht="15" customHeight="1">
      <c r="A47" s="188"/>
      <c r="B47" s="189" t="s">
        <v>164</v>
      </c>
      <c r="C47" s="501" t="s">
        <v>391</v>
      </c>
      <c r="D47" s="501"/>
      <c r="E47" s="501"/>
      <c r="F47" s="501"/>
      <c r="G47" s="501"/>
      <c r="H47" s="190" t="s">
        <v>392</v>
      </c>
      <c r="I47" s="191"/>
      <c r="J47" s="191"/>
      <c r="K47" s="215">
        <v>8385.8745937000003</v>
      </c>
      <c r="L47" s="193"/>
      <c r="M47" s="191"/>
      <c r="N47" s="193"/>
      <c r="O47" s="191"/>
      <c r="P47" s="194">
        <v>8192345.3700000001</v>
      </c>
      <c r="GO47" s="277"/>
      <c r="GP47" s="277"/>
      <c r="GQ47" s="277"/>
      <c r="GR47" s="277"/>
      <c r="GS47" s="277"/>
      <c r="GT47" s="277"/>
      <c r="GU47" s="277"/>
      <c r="GW47" s="157" t="s">
        <v>391</v>
      </c>
    </row>
    <row r="48" spans="1:206" s="143" customFormat="1" ht="15" customHeight="1">
      <c r="A48" s="195"/>
      <c r="B48" s="189" t="s">
        <v>1537</v>
      </c>
      <c r="C48" s="501" t="s">
        <v>1538</v>
      </c>
      <c r="D48" s="501"/>
      <c r="E48" s="501"/>
      <c r="F48" s="501"/>
      <c r="G48" s="501"/>
      <c r="H48" s="190" t="s">
        <v>392</v>
      </c>
      <c r="I48" s="201">
        <v>3469.55</v>
      </c>
      <c r="J48" s="215">
        <v>0.84594720000000001</v>
      </c>
      <c r="K48" s="215">
        <v>2935.0561078000001</v>
      </c>
      <c r="L48" s="198"/>
      <c r="M48" s="199"/>
      <c r="N48" s="200">
        <v>929.17</v>
      </c>
      <c r="O48" s="191"/>
      <c r="P48" s="194">
        <v>2727166.08</v>
      </c>
      <c r="Q48" s="278"/>
      <c r="R48" s="278"/>
      <c r="GO48" s="277"/>
      <c r="GP48" s="277"/>
      <c r="GQ48" s="277"/>
      <c r="GR48" s="277"/>
      <c r="GS48" s="277"/>
      <c r="GT48" s="277"/>
      <c r="GU48" s="277"/>
      <c r="GW48" s="157"/>
      <c r="GX48" s="157" t="s">
        <v>1538</v>
      </c>
    </row>
    <row r="49" spans="1:209" s="143" customFormat="1" ht="15" customHeight="1">
      <c r="A49" s="195"/>
      <c r="B49" s="189" t="s">
        <v>2598</v>
      </c>
      <c r="C49" s="501" t="s">
        <v>2599</v>
      </c>
      <c r="D49" s="501"/>
      <c r="E49" s="501"/>
      <c r="F49" s="501"/>
      <c r="G49" s="501"/>
      <c r="H49" s="190" t="s">
        <v>392</v>
      </c>
      <c r="I49" s="201">
        <v>495.65</v>
      </c>
      <c r="J49" s="215">
        <v>0.84594720000000001</v>
      </c>
      <c r="K49" s="215">
        <v>419.29372969999997</v>
      </c>
      <c r="L49" s="198"/>
      <c r="M49" s="199"/>
      <c r="N49" s="200">
        <v>847.05</v>
      </c>
      <c r="O49" s="191"/>
      <c r="P49" s="194">
        <v>355162.75</v>
      </c>
      <c r="Q49" s="278"/>
      <c r="R49" s="278"/>
      <c r="GO49" s="277"/>
      <c r="GP49" s="277"/>
      <c r="GQ49" s="277"/>
      <c r="GR49" s="277"/>
      <c r="GS49" s="277"/>
      <c r="GT49" s="277"/>
      <c r="GU49" s="277"/>
      <c r="GW49" s="157"/>
      <c r="GX49" s="157" t="s">
        <v>2599</v>
      </c>
    </row>
    <row r="50" spans="1:209" s="143" customFormat="1" ht="15" customHeight="1">
      <c r="A50" s="195"/>
      <c r="B50" s="189" t="s">
        <v>1539</v>
      </c>
      <c r="C50" s="501" t="s">
        <v>1540</v>
      </c>
      <c r="D50" s="501"/>
      <c r="E50" s="501"/>
      <c r="F50" s="501"/>
      <c r="G50" s="501"/>
      <c r="H50" s="190" t="s">
        <v>392</v>
      </c>
      <c r="I50" s="196">
        <v>5947.8</v>
      </c>
      <c r="J50" s="215">
        <v>0.84594720000000001</v>
      </c>
      <c r="K50" s="215">
        <v>5031.5247562000004</v>
      </c>
      <c r="L50" s="198"/>
      <c r="M50" s="199"/>
      <c r="N50" s="200">
        <v>1015.6</v>
      </c>
      <c r="O50" s="191"/>
      <c r="P50" s="194">
        <v>5110016.54</v>
      </c>
      <c r="Q50" s="278"/>
      <c r="R50" s="278"/>
      <c r="GO50" s="277"/>
      <c r="GP50" s="277"/>
      <c r="GQ50" s="277"/>
      <c r="GR50" s="277"/>
      <c r="GS50" s="277"/>
      <c r="GT50" s="277"/>
      <c r="GU50" s="277"/>
      <c r="GW50" s="157"/>
      <c r="GX50" s="157" t="s">
        <v>1540</v>
      </c>
    </row>
    <row r="51" spans="1:209" s="143" customFormat="1" ht="15" customHeight="1">
      <c r="A51" s="210"/>
      <c r="B51" s="187"/>
      <c r="C51" s="500" t="s">
        <v>429</v>
      </c>
      <c r="D51" s="500"/>
      <c r="E51" s="500"/>
      <c r="F51" s="500"/>
      <c r="G51" s="500"/>
      <c r="H51" s="180"/>
      <c r="I51" s="181"/>
      <c r="J51" s="181"/>
      <c r="K51" s="181"/>
      <c r="L51" s="183"/>
      <c r="M51" s="181"/>
      <c r="N51" s="211"/>
      <c r="O51" s="181"/>
      <c r="P51" s="212">
        <v>8192345.3700000001</v>
      </c>
      <c r="Q51" s="278"/>
      <c r="R51" s="278"/>
      <c r="GO51" s="277"/>
      <c r="GP51" s="277"/>
      <c r="GQ51" s="277"/>
      <c r="GR51" s="277"/>
      <c r="GS51" s="277"/>
      <c r="GT51" s="277"/>
      <c r="GU51" s="277"/>
      <c r="GW51" s="157"/>
      <c r="GX51" s="157"/>
      <c r="GY51" s="277" t="s">
        <v>429</v>
      </c>
    </row>
    <row r="52" spans="1:209" s="143" customFormat="1" ht="15" customHeight="1">
      <c r="A52" s="203"/>
      <c r="B52" s="189"/>
      <c r="C52" s="501" t="s">
        <v>433</v>
      </c>
      <c r="D52" s="501"/>
      <c r="E52" s="501"/>
      <c r="F52" s="501"/>
      <c r="G52" s="501"/>
      <c r="H52" s="190"/>
      <c r="I52" s="191"/>
      <c r="J52" s="191"/>
      <c r="K52" s="191"/>
      <c r="L52" s="193"/>
      <c r="M52" s="191"/>
      <c r="N52" s="193"/>
      <c r="O52" s="191"/>
      <c r="P52" s="194">
        <v>8192345.3700000001</v>
      </c>
      <c r="GO52" s="277"/>
      <c r="GP52" s="277"/>
      <c r="GQ52" s="277"/>
      <c r="GR52" s="277"/>
      <c r="GS52" s="277"/>
      <c r="GT52" s="277"/>
      <c r="GU52" s="277"/>
      <c r="GW52" s="157"/>
      <c r="GX52" s="157"/>
      <c r="GY52" s="277"/>
      <c r="GZ52" s="157" t="s">
        <v>433</v>
      </c>
    </row>
    <row r="53" spans="1:209" s="143" customFormat="1" ht="23.25" customHeight="1">
      <c r="A53" s="203"/>
      <c r="B53" s="189" t="s">
        <v>2600</v>
      </c>
      <c r="C53" s="501" t="s">
        <v>2601</v>
      </c>
      <c r="D53" s="501"/>
      <c r="E53" s="501"/>
      <c r="F53" s="501"/>
      <c r="G53" s="501"/>
      <c r="H53" s="190" t="s">
        <v>432</v>
      </c>
      <c r="I53" s="209">
        <v>74</v>
      </c>
      <c r="J53" s="191"/>
      <c r="K53" s="209">
        <v>74</v>
      </c>
      <c r="L53" s="193"/>
      <c r="M53" s="191"/>
      <c r="N53" s="193"/>
      <c r="O53" s="191"/>
      <c r="P53" s="194">
        <v>6062335.5700000003</v>
      </c>
      <c r="GO53" s="277"/>
      <c r="GP53" s="277"/>
      <c r="GQ53" s="277"/>
      <c r="GR53" s="277"/>
      <c r="GS53" s="277"/>
      <c r="GT53" s="277"/>
      <c r="GU53" s="277"/>
      <c r="GW53" s="157"/>
      <c r="GX53" s="157"/>
      <c r="GY53" s="277"/>
      <c r="GZ53" s="157" t="s">
        <v>2601</v>
      </c>
    </row>
    <row r="54" spans="1:209" s="143" customFormat="1" ht="23.25" customHeight="1">
      <c r="A54" s="203"/>
      <c r="B54" s="189" t="s">
        <v>2602</v>
      </c>
      <c r="C54" s="501" t="s">
        <v>2603</v>
      </c>
      <c r="D54" s="501"/>
      <c r="E54" s="501"/>
      <c r="F54" s="501"/>
      <c r="G54" s="501"/>
      <c r="H54" s="190" t="s">
        <v>432</v>
      </c>
      <c r="I54" s="209">
        <v>36</v>
      </c>
      <c r="J54" s="191"/>
      <c r="K54" s="209">
        <v>36</v>
      </c>
      <c r="L54" s="193"/>
      <c r="M54" s="191"/>
      <c r="N54" s="193"/>
      <c r="O54" s="191"/>
      <c r="P54" s="194">
        <v>2949244.33</v>
      </c>
      <c r="GO54" s="277"/>
      <c r="GP54" s="277"/>
      <c r="GQ54" s="277"/>
      <c r="GR54" s="277"/>
      <c r="GS54" s="277"/>
      <c r="GT54" s="277"/>
      <c r="GU54" s="277"/>
      <c r="GW54" s="157"/>
      <c r="GX54" s="157"/>
      <c r="GY54" s="277"/>
      <c r="GZ54" s="157" t="s">
        <v>2603</v>
      </c>
    </row>
    <row r="55" spans="1:209" s="143" customFormat="1" ht="15" customHeight="1">
      <c r="A55" s="213"/>
      <c r="B55" s="214"/>
      <c r="C55" s="500" t="s">
        <v>438</v>
      </c>
      <c r="D55" s="500"/>
      <c r="E55" s="500"/>
      <c r="F55" s="500"/>
      <c r="G55" s="500"/>
      <c r="H55" s="180"/>
      <c r="I55" s="181"/>
      <c r="J55" s="181"/>
      <c r="K55" s="181"/>
      <c r="L55" s="183"/>
      <c r="M55" s="181"/>
      <c r="N55" s="211">
        <v>17203925.27</v>
      </c>
      <c r="O55" s="181"/>
      <c r="P55" s="212">
        <v>17203925.27</v>
      </c>
      <c r="GO55" s="277"/>
      <c r="GP55" s="277"/>
      <c r="GQ55" s="277"/>
      <c r="GR55" s="277"/>
      <c r="GS55" s="277"/>
      <c r="GT55" s="277"/>
      <c r="GU55" s="277"/>
      <c r="GW55" s="157"/>
      <c r="GX55" s="157"/>
      <c r="GY55" s="277"/>
      <c r="GZ55" s="157"/>
      <c r="HA55" s="277" t="s">
        <v>438</v>
      </c>
    </row>
    <row r="56" spans="1:209" s="143" customFormat="1" ht="45.75" customHeight="1">
      <c r="A56" s="178" t="s">
        <v>167</v>
      </c>
      <c r="B56" s="179" t="s">
        <v>2657</v>
      </c>
      <c r="C56" s="498" t="s">
        <v>2658</v>
      </c>
      <c r="D56" s="498"/>
      <c r="E56" s="498"/>
      <c r="F56" s="498"/>
      <c r="G56" s="498"/>
      <c r="H56" s="180" t="s">
        <v>2606</v>
      </c>
      <c r="I56" s="181">
        <v>37</v>
      </c>
      <c r="J56" s="182">
        <v>1</v>
      </c>
      <c r="K56" s="182">
        <v>37</v>
      </c>
      <c r="L56" s="183"/>
      <c r="M56" s="181"/>
      <c r="N56" s="184"/>
      <c r="O56" s="181"/>
      <c r="P56" s="185"/>
      <c r="GO56" s="277"/>
      <c r="GP56" s="277"/>
      <c r="GQ56" s="277" t="s">
        <v>2658</v>
      </c>
      <c r="GR56" s="277"/>
      <c r="GS56" s="277"/>
      <c r="GT56" s="277"/>
      <c r="GU56" s="277"/>
      <c r="GW56" s="157"/>
      <c r="GX56" s="157"/>
      <c r="GY56" s="277"/>
      <c r="GZ56" s="157"/>
      <c r="HA56" s="277"/>
    </row>
    <row r="57" spans="1:209" s="143" customFormat="1" ht="34.5" customHeight="1">
      <c r="A57" s="186"/>
      <c r="B57" s="187" t="s">
        <v>2590</v>
      </c>
      <c r="C57" s="499" t="s">
        <v>2591</v>
      </c>
      <c r="D57" s="499"/>
      <c r="E57" s="499"/>
      <c r="F57" s="499"/>
      <c r="G57" s="499"/>
      <c r="H57" s="499"/>
      <c r="I57" s="499"/>
      <c r="J57" s="499"/>
      <c r="K57" s="499"/>
      <c r="L57" s="499"/>
      <c r="M57" s="499"/>
      <c r="N57" s="499"/>
      <c r="O57" s="499"/>
      <c r="P57" s="499"/>
      <c r="GO57" s="277"/>
      <c r="GP57" s="277"/>
      <c r="GQ57" s="277"/>
      <c r="GR57" s="277"/>
      <c r="GS57" s="277"/>
      <c r="GT57" s="277"/>
      <c r="GU57" s="277"/>
      <c r="GV57" s="140" t="s">
        <v>2591</v>
      </c>
      <c r="GW57" s="157"/>
      <c r="GX57" s="157"/>
      <c r="GY57" s="277"/>
      <c r="GZ57" s="157"/>
      <c r="HA57" s="277"/>
    </row>
    <row r="58" spans="1:209" s="143" customFormat="1" ht="23.25" customHeight="1">
      <c r="A58" s="186"/>
      <c r="B58" s="187" t="s">
        <v>2592</v>
      </c>
      <c r="C58" s="499" t="s">
        <v>2593</v>
      </c>
      <c r="D58" s="499"/>
      <c r="E58" s="499"/>
      <c r="F58" s="499"/>
      <c r="G58" s="499"/>
      <c r="H58" s="499"/>
      <c r="I58" s="499"/>
      <c r="J58" s="499"/>
      <c r="K58" s="499"/>
      <c r="L58" s="499"/>
      <c r="M58" s="499"/>
      <c r="N58" s="499"/>
      <c r="O58" s="499"/>
      <c r="P58" s="499"/>
      <c r="GO58" s="277"/>
      <c r="GP58" s="277"/>
      <c r="GQ58" s="277"/>
      <c r="GR58" s="277"/>
      <c r="GS58" s="277"/>
      <c r="GT58" s="277"/>
      <c r="GU58" s="277"/>
      <c r="GV58" s="140" t="s">
        <v>2593</v>
      </c>
      <c r="GW58" s="157"/>
      <c r="GX58" s="157"/>
      <c r="GY58" s="277"/>
      <c r="GZ58" s="157"/>
      <c r="HA58" s="277"/>
    </row>
    <row r="59" spans="1:209" s="143" customFormat="1" ht="22.5" customHeight="1">
      <c r="A59" s="186"/>
      <c r="B59" s="187" t="s">
        <v>2594</v>
      </c>
      <c r="C59" s="499" t="s">
        <v>2695</v>
      </c>
      <c r="D59" s="499"/>
      <c r="E59" s="499"/>
      <c r="F59" s="499"/>
      <c r="G59" s="499"/>
      <c r="H59" s="499"/>
      <c r="I59" s="499"/>
      <c r="J59" s="499"/>
      <c r="K59" s="499"/>
      <c r="L59" s="499"/>
      <c r="M59" s="499"/>
      <c r="N59" s="499"/>
      <c r="O59" s="499"/>
      <c r="P59" s="499"/>
      <c r="GO59" s="277"/>
      <c r="GP59" s="277"/>
      <c r="GQ59" s="277"/>
      <c r="GR59" s="277"/>
      <c r="GS59" s="277"/>
      <c r="GT59" s="277"/>
      <c r="GU59" s="277"/>
      <c r="GV59" s="140" t="s">
        <v>2695</v>
      </c>
      <c r="GW59" s="157"/>
      <c r="GX59" s="157"/>
      <c r="GY59" s="277"/>
      <c r="GZ59" s="157"/>
      <c r="HA59" s="277"/>
    </row>
    <row r="60" spans="1:209" s="143" customFormat="1" ht="15" customHeight="1">
      <c r="A60" s="186"/>
      <c r="B60" s="187"/>
      <c r="C60" s="499" t="s">
        <v>2011</v>
      </c>
      <c r="D60" s="499"/>
      <c r="E60" s="499"/>
      <c r="F60" s="499"/>
      <c r="G60" s="499"/>
      <c r="H60" s="499"/>
      <c r="I60" s="499"/>
      <c r="J60" s="499"/>
      <c r="K60" s="499"/>
      <c r="L60" s="499"/>
      <c r="M60" s="499"/>
      <c r="N60" s="499"/>
      <c r="O60" s="499"/>
      <c r="P60" s="499"/>
      <c r="GO60" s="277"/>
      <c r="GP60" s="277"/>
      <c r="GQ60" s="277"/>
      <c r="GR60" s="277"/>
      <c r="GS60" s="277"/>
      <c r="GT60" s="277"/>
      <c r="GU60" s="277"/>
      <c r="GV60" s="140" t="s">
        <v>2011</v>
      </c>
      <c r="GW60" s="157"/>
      <c r="GX60" s="157"/>
      <c r="GY60" s="277"/>
      <c r="GZ60" s="157"/>
      <c r="HA60" s="277"/>
    </row>
    <row r="61" spans="1:209" s="143" customFormat="1" ht="15" customHeight="1">
      <c r="A61" s="186"/>
      <c r="B61" s="187"/>
      <c r="C61" s="499" t="s">
        <v>2696</v>
      </c>
      <c r="D61" s="499"/>
      <c r="E61" s="499"/>
      <c r="F61" s="499"/>
      <c r="G61" s="499"/>
      <c r="H61" s="499"/>
      <c r="I61" s="499"/>
      <c r="J61" s="499"/>
      <c r="K61" s="499"/>
      <c r="L61" s="499"/>
      <c r="M61" s="499"/>
      <c r="N61" s="499"/>
      <c r="O61" s="499"/>
      <c r="P61" s="499"/>
      <c r="GO61" s="277"/>
      <c r="GP61" s="277"/>
      <c r="GQ61" s="277"/>
      <c r="GR61" s="277"/>
      <c r="GS61" s="277"/>
      <c r="GT61" s="277"/>
      <c r="GU61" s="277"/>
      <c r="GV61" s="140" t="s">
        <v>2696</v>
      </c>
      <c r="GW61" s="157"/>
      <c r="GX61" s="157"/>
      <c r="GY61" s="277"/>
      <c r="GZ61" s="157"/>
      <c r="HA61" s="277"/>
    </row>
    <row r="62" spans="1:209" s="143" customFormat="1" ht="15" customHeight="1">
      <c r="A62" s="188"/>
      <c r="B62" s="189" t="s">
        <v>164</v>
      </c>
      <c r="C62" s="501" t="s">
        <v>391</v>
      </c>
      <c r="D62" s="501"/>
      <c r="E62" s="501"/>
      <c r="F62" s="501"/>
      <c r="G62" s="501"/>
      <c r="H62" s="190" t="s">
        <v>392</v>
      </c>
      <c r="I62" s="191"/>
      <c r="J62" s="191"/>
      <c r="K62" s="215">
        <v>171.21125380000001</v>
      </c>
      <c r="L62" s="193"/>
      <c r="M62" s="191"/>
      <c r="N62" s="193"/>
      <c r="O62" s="191"/>
      <c r="P62" s="194">
        <v>167260.04</v>
      </c>
      <c r="GO62" s="277"/>
      <c r="GP62" s="277"/>
      <c r="GQ62" s="277"/>
      <c r="GR62" s="277"/>
      <c r="GS62" s="277"/>
      <c r="GT62" s="277"/>
      <c r="GU62" s="277"/>
      <c r="GW62" s="157" t="s">
        <v>391</v>
      </c>
      <c r="GX62" s="157"/>
      <c r="GY62" s="277"/>
      <c r="GZ62" s="157"/>
      <c r="HA62" s="277"/>
    </row>
    <row r="63" spans="1:209" s="143" customFormat="1" ht="15" customHeight="1">
      <c r="A63" s="195"/>
      <c r="B63" s="189" t="s">
        <v>1537</v>
      </c>
      <c r="C63" s="501" t="s">
        <v>1538</v>
      </c>
      <c r="D63" s="501"/>
      <c r="E63" s="501"/>
      <c r="F63" s="501"/>
      <c r="G63" s="501"/>
      <c r="H63" s="190" t="s">
        <v>392</v>
      </c>
      <c r="I63" s="202">
        <v>1.9145000000000001</v>
      </c>
      <c r="J63" s="215">
        <v>0.84594720000000001</v>
      </c>
      <c r="K63" s="215">
        <v>59.923938800000002</v>
      </c>
      <c r="L63" s="198"/>
      <c r="M63" s="199"/>
      <c r="N63" s="200">
        <v>929.17</v>
      </c>
      <c r="O63" s="191"/>
      <c r="P63" s="194">
        <v>55679.53</v>
      </c>
      <c r="Q63" s="278"/>
      <c r="R63" s="278"/>
      <c r="GO63" s="277"/>
      <c r="GP63" s="277"/>
      <c r="GQ63" s="277"/>
      <c r="GR63" s="277"/>
      <c r="GS63" s="277"/>
      <c r="GT63" s="277"/>
      <c r="GU63" s="277"/>
      <c r="GW63" s="157"/>
      <c r="GX63" s="157" t="s">
        <v>1538</v>
      </c>
      <c r="GY63" s="277"/>
      <c r="GZ63" s="157"/>
      <c r="HA63" s="277"/>
    </row>
    <row r="64" spans="1:209" s="143" customFormat="1" ht="15" customHeight="1">
      <c r="A64" s="195"/>
      <c r="B64" s="189" t="s">
        <v>2598</v>
      </c>
      <c r="C64" s="501" t="s">
        <v>2599</v>
      </c>
      <c r="D64" s="501"/>
      <c r="E64" s="501"/>
      <c r="F64" s="501"/>
      <c r="G64" s="501"/>
      <c r="H64" s="190" t="s">
        <v>392</v>
      </c>
      <c r="I64" s="202">
        <v>0.27350000000000002</v>
      </c>
      <c r="J64" s="215">
        <v>0.84594720000000001</v>
      </c>
      <c r="K64" s="215">
        <v>8.5605627000000002</v>
      </c>
      <c r="L64" s="198"/>
      <c r="M64" s="199"/>
      <c r="N64" s="200">
        <v>847.05</v>
      </c>
      <c r="O64" s="191"/>
      <c r="P64" s="194">
        <v>7251.22</v>
      </c>
      <c r="Q64" s="278"/>
      <c r="R64" s="278"/>
      <c r="GO64" s="277"/>
      <c r="GP64" s="277"/>
      <c r="GQ64" s="277"/>
      <c r="GR64" s="277"/>
      <c r="GS64" s="277"/>
      <c r="GT64" s="277"/>
      <c r="GU64" s="277"/>
      <c r="GW64" s="157"/>
      <c r="GX64" s="157" t="s">
        <v>2599</v>
      </c>
      <c r="GY64" s="277"/>
      <c r="GZ64" s="157"/>
      <c r="HA64" s="277"/>
    </row>
    <row r="65" spans="1:209" s="143" customFormat="1" ht="15" customHeight="1">
      <c r="A65" s="195"/>
      <c r="B65" s="189" t="s">
        <v>1539</v>
      </c>
      <c r="C65" s="501" t="s">
        <v>1540</v>
      </c>
      <c r="D65" s="501"/>
      <c r="E65" s="501"/>
      <c r="F65" s="501"/>
      <c r="G65" s="501"/>
      <c r="H65" s="190" t="s">
        <v>392</v>
      </c>
      <c r="I65" s="207">
        <v>3.282</v>
      </c>
      <c r="J65" s="215">
        <v>0.84594720000000001</v>
      </c>
      <c r="K65" s="215">
        <v>102.7267523</v>
      </c>
      <c r="L65" s="198"/>
      <c r="M65" s="199"/>
      <c r="N65" s="200">
        <v>1015.6</v>
      </c>
      <c r="O65" s="191"/>
      <c r="P65" s="194">
        <v>104329.29</v>
      </c>
      <c r="Q65" s="278"/>
      <c r="R65" s="278"/>
      <c r="GO65" s="277"/>
      <c r="GP65" s="277"/>
      <c r="GQ65" s="277"/>
      <c r="GR65" s="277"/>
      <c r="GS65" s="277"/>
      <c r="GT65" s="277"/>
      <c r="GU65" s="277"/>
      <c r="GW65" s="157"/>
      <c r="GX65" s="157" t="s">
        <v>1540</v>
      </c>
      <c r="GY65" s="277"/>
      <c r="GZ65" s="157"/>
      <c r="HA65" s="277"/>
    </row>
    <row r="66" spans="1:209" s="143" customFormat="1" ht="15" customHeight="1">
      <c r="A66" s="210"/>
      <c r="B66" s="187"/>
      <c r="C66" s="500" t="s">
        <v>429</v>
      </c>
      <c r="D66" s="500"/>
      <c r="E66" s="500"/>
      <c r="F66" s="500"/>
      <c r="G66" s="500"/>
      <c r="H66" s="180"/>
      <c r="I66" s="181"/>
      <c r="J66" s="181"/>
      <c r="K66" s="181"/>
      <c r="L66" s="183"/>
      <c r="M66" s="181"/>
      <c r="N66" s="211"/>
      <c r="O66" s="181"/>
      <c r="P66" s="212">
        <v>167260.04</v>
      </c>
      <c r="Q66" s="278"/>
      <c r="R66" s="278"/>
      <c r="GO66" s="277"/>
      <c r="GP66" s="277"/>
      <c r="GQ66" s="277"/>
      <c r="GR66" s="277"/>
      <c r="GS66" s="277"/>
      <c r="GT66" s="277"/>
      <c r="GU66" s="277"/>
      <c r="GW66" s="157"/>
      <c r="GX66" s="157"/>
      <c r="GY66" s="277" t="s">
        <v>429</v>
      </c>
      <c r="GZ66" s="157"/>
      <c r="HA66" s="277"/>
    </row>
    <row r="67" spans="1:209" s="143" customFormat="1" ht="15" customHeight="1">
      <c r="A67" s="203"/>
      <c r="B67" s="189"/>
      <c r="C67" s="501" t="s">
        <v>433</v>
      </c>
      <c r="D67" s="501"/>
      <c r="E67" s="501"/>
      <c r="F67" s="501"/>
      <c r="G67" s="501"/>
      <c r="H67" s="190"/>
      <c r="I67" s="191"/>
      <c r="J67" s="191"/>
      <c r="K67" s="191"/>
      <c r="L67" s="193"/>
      <c r="M67" s="191"/>
      <c r="N67" s="193"/>
      <c r="O67" s="191"/>
      <c r="P67" s="194">
        <v>167260.04</v>
      </c>
      <c r="GO67" s="277"/>
      <c r="GP67" s="277"/>
      <c r="GQ67" s="277"/>
      <c r="GR67" s="277"/>
      <c r="GS67" s="277"/>
      <c r="GT67" s="277"/>
      <c r="GU67" s="277"/>
      <c r="GW67" s="157"/>
      <c r="GX67" s="157"/>
      <c r="GY67" s="277"/>
      <c r="GZ67" s="157" t="s">
        <v>433</v>
      </c>
      <c r="HA67" s="277"/>
    </row>
    <row r="68" spans="1:209" s="143" customFormat="1" ht="23.25" customHeight="1">
      <c r="A68" s="203"/>
      <c r="B68" s="189" t="s">
        <v>2600</v>
      </c>
      <c r="C68" s="501" t="s">
        <v>2601</v>
      </c>
      <c r="D68" s="501"/>
      <c r="E68" s="501"/>
      <c r="F68" s="501"/>
      <c r="G68" s="501"/>
      <c r="H68" s="190" t="s">
        <v>432</v>
      </c>
      <c r="I68" s="209">
        <v>74</v>
      </c>
      <c r="J68" s="191"/>
      <c r="K68" s="209">
        <v>74</v>
      </c>
      <c r="L68" s="193"/>
      <c r="M68" s="191"/>
      <c r="N68" s="193"/>
      <c r="O68" s="191"/>
      <c r="P68" s="194">
        <v>123772.43</v>
      </c>
      <c r="GO68" s="277"/>
      <c r="GP68" s="277"/>
      <c r="GQ68" s="277"/>
      <c r="GR68" s="277"/>
      <c r="GS68" s="277"/>
      <c r="GT68" s="277"/>
      <c r="GU68" s="277"/>
      <c r="GW68" s="157"/>
      <c r="GX68" s="157"/>
      <c r="GY68" s="277"/>
      <c r="GZ68" s="157" t="s">
        <v>2601</v>
      </c>
      <c r="HA68" s="277"/>
    </row>
    <row r="69" spans="1:209" s="143" customFormat="1" ht="23.25" customHeight="1">
      <c r="A69" s="203"/>
      <c r="B69" s="189" t="s">
        <v>2602</v>
      </c>
      <c r="C69" s="501" t="s">
        <v>2603</v>
      </c>
      <c r="D69" s="501"/>
      <c r="E69" s="501"/>
      <c r="F69" s="501"/>
      <c r="G69" s="501"/>
      <c r="H69" s="190" t="s">
        <v>432</v>
      </c>
      <c r="I69" s="209">
        <v>36</v>
      </c>
      <c r="J69" s="191"/>
      <c r="K69" s="209">
        <v>36</v>
      </c>
      <c r="L69" s="193"/>
      <c r="M69" s="191"/>
      <c r="N69" s="193"/>
      <c r="O69" s="191"/>
      <c r="P69" s="194">
        <v>60213.61</v>
      </c>
      <c r="GO69" s="277"/>
      <c r="GP69" s="277"/>
      <c r="GQ69" s="277"/>
      <c r="GR69" s="277"/>
      <c r="GS69" s="277"/>
      <c r="GT69" s="277"/>
      <c r="GU69" s="277"/>
      <c r="GW69" s="157"/>
      <c r="GX69" s="157"/>
      <c r="GY69" s="277"/>
      <c r="GZ69" s="157" t="s">
        <v>2603</v>
      </c>
      <c r="HA69" s="277"/>
    </row>
    <row r="70" spans="1:209" s="143" customFormat="1" ht="15" customHeight="1">
      <c r="A70" s="213"/>
      <c r="B70" s="214"/>
      <c r="C70" s="500" t="s">
        <v>438</v>
      </c>
      <c r="D70" s="500"/>
      <c r="E70" s="500"/>
      <c r="F70" s="500"/>
      <c r="G70" s="500"/>
      <c r="H70" s="180"/>
      <c r="I70" s="181"/>
      <c r="J70" s="181"/>
      <c r="K70" s="181"/>
      <c r="L70" s="183"/>
      <c r="M70" s="181"/>
      <c r="N70" s="211">
        <v>9493.14</v>
      </c>
      <c r="O70" s="181"/>
      <c r="P70" s="212">
        <v>351246.08000000002</v>
      </c>
      <c r="GO70" s="277"/>
      <c r="GP70" s="277"/>
      <c r="GQ70" s="277"/>
      <c r="GR70" s="277"/>
      <c r="GS70" s="277"/>
      <c r="GT70" s="277"/>
      <c r="GU70" s="277"/>
      <c r="GW70" s="157"/>
      <c r="GX70" s="157"/>
      <c r="GY70" s="277"/>
      <c r="GZ70" s="157"/>
      <c r="HA70" s="277" t="s">
        <v>438</v>
      </c>
    </row>
    <row r="71" spans="1:209" s="143" customFormat="1" ht="15" customHeight="1">
      <c r="A71" s="497" t="s">
        <v>2659</v>
      </c>
      <c r="B71" s="497"/>
      <c r="C71" s="497"/>
      <c r="D71" s="497"/>
      <c r="E71" s="497"/>
      <c r="F71" s="497"/>
      <c r="G71" s="497"/>
      <c r="H71" s="497"/>
      <c r="I71" s="497"/>
      <c r="J71" s="497"/>
      <c r="K71" s="497"/>
      <c r="L71" s="497"/>
      <c r="M71" s="497"/>
      <c r="N71" s="497"/>
      <c r="O71" s="497"/>
      <c r="P71" s="497"/>
      <c r="GO71" s="277"/>
      <c r="GP71" s="277" t="s">
        <v>2659</v>
      </c>
      <c r="GQ71" s="277"/>
      <c r="GR71" s="277"/>
      <c r="GS71" s="277"/>
      <c r="GT71" s="277"/>
      <c r="GU71" s="277"/>
      <c r="GW71" s="157"/>
      <c r="GX71" s="157"/>
      <c r="GY71" s="277"/>
      <c r="GZ71" s="157"/>
      <c r="HA71" s="277"/>
    </row>
    <row r="72" spans="1:209" s="143" customFormat="1" ht="23.25" customHeight="1">
      <c r="A72" s="178" t="s">
        <v>182</v>
      </c>
      <c r="B72" s="179" t="s">
        <v>2660</v>
      </c>
      <c r="C72" s="498" t="s">
        <v>2661</v>
      </c>
      <c r="D72" s="498"/>
      <c r="E72" s="498"/>
      <c r="F72" s="498"/>
      <c r="G72" s="498"/>
      <c r="H72" s="180" t="s">
        <v>2662</v>
      </c>
      <c r="I72" s="181">
        <v>159</v>
      </c>
      <c r="J72" s="182">
        <v>1</v>
      </c>
      <c r="K72" s="182">
        <v>159</v>
      </c>
      <c r="L72" s="183"/>
      <c r="M72" s="181"/>
      <c r="N72" s="184"/>
      <c r="O72" s="181"/>
      <c r="P72" s="185"/>
      <c r="GO72" s="277"/>
      <c r="GP72" s="277"/>
      <c r="GQ72" s="277" t="s">
        <v>2661</v>
      </c>
      <c r="GR72" s="277"/>
      <c r="GS72" s="277"/>
      <c r="GT72" s="277"/>
      <c r="GU72" s="277"/>
      <c r="GW72" s="157"/>
      <c r="GX72" s="157"/>
      <c r="GY72" s="277"/>
      <c r="GZ72" s="157"/>
      <c r="HA72" s="277"/>
    </row>
    <row r="73" spans="1:209" s="143" customFormat="1" ht="34.5" customHeight="1">
      <c r="A73" s="186"/>
      <c r="B73" s="187" t="s">
        <v>2590</v>
      </c>
      <c r="C73" s="499" t="s">
        <v>2591</v>
      </c>
      <c r="D73" s="499"/>
      <c r="E73" s="499"/>
      <c r="F73" s="499"/>
      <c r="G73" s="499"/>
      <c r="H73" s="499"/>
      <c r="I73" s="499"/>
      <c r="J73" s="499"/>
      <c r="K73" s="499"/>
      <c r="L73" s="499"/>
      <c r="M73" s="499"/>
      <c r="N73" s="499"/>
      <c r="O73" s="499"/>
      <c r="P73" s="499"/>
      <c r="GO73" s="277"/>
      <c r="GP73" s="277"/>
      <c r="GQ73" s="277"/>
      <c r="GR73" s="277"/>
      <c r="GS73" s="277"/>
      <c r="GT73" s="277"/>
      <c r="GU73" s="277"/>
      <c r="GV73" s="140" t="s">
        <v>2591</v>
      </c>
      <c r="GW73" s="157"/>
      <c r="GX73" s="157"/>
      <c r="GY73" s="277"/>
      <c r="GZ73" s="157"/>
      <c r="HA73" s="277"/>
    </row>
    <row r="74" spans="1:209" s="143" customFormat="1" ht="23.25" customHeight="1">
      <c r="A74" s="186"/>
      <c r="B74" s="187" t="s">
        <v>2592</v>
      </c>
      <c r="C74" s="499" t="s">
        <v>2593</v>
      </c>
      <c r="D74" s="499"/>
      <c r="E74" s="499"/>
      <c r="F74" s="499"/>
      <c r="G74" s="499"/>
      <c r="H74" s="499"/>
      <c r="I74" s="499"/>
      <c r="J74" s="499"/>
      <c r="K74" s="499"/>
      <c r="L74" s="499"/>
      <c r="M74" s="499"/>
      <c r="N74" s="499"/>
      <c r="O74" s="499"/>
      <c r="P74" s="499"/>
      <c r="GO74" s="277"/>
      <c r="GP74" s="277"/>
      <c r="GQ74" s="277"/>
      <c r="GR74" s="277"/>
      <c r="GS74" s="277"/>
      <c r="GT74" s="277"/>
      <c r="GU74" s="277"/>
      <c r="GV74" s="140" t="s">
        <v>2593</v>
      </c>
      <c r="GW74" s="157"/>
      <c r="GX74" s="157"/>
      <c r="GY74" s="277"/>
      <c r="GZ74" s="157"/>
      <c r="HA74" s="277"/>
    </row>
    <row r="75" spans="1:209" s="143" customFormat="1" ht="22.5" customHeight="1">
      <c r="A75" s="186"/>
      <c r="B75" s="187" t="s">
        <v>2594</v>
      </c>
      <c r="C75" s="499" t="s">
        <v>2695</v>
      </c>
      <c r="D75" s="499"/>
      <c r="E75" s="499"/>
      <c r="F75" s="499"/>
      <c r="G75" s="499"/>
      <c r="H75" s="499"/>
      <c r="I75" s="499"/>
      <c r="J75" s="499"/>
      <c r="K75" s="499"/>
      <c r="L75" s="499"/>
      <c r="M75" s="499"/>
      <c r="N75" s="499"/>
      <c r="O75" s="499"/>
      <c r="P75" s="499"/>
      <c r="GO75" s="277"/>
      <c r="GP75" s="277"/>
      <c r="GQ75" s="277"/>
      <c r="GR75" s="277"/>
      <c r="GS75" s="277"/>
      <c r="GT75" s="277"/>
      <c r="GU75" s="277"/>
      <c r="GV75" s="140" t="s">
        <v>2695</v>
      </c>
      <c r="GW75" s="157"/>
      <c r="GX75" s="157"/>
      <c r="GY75" s="277"/>
      <c r="GZ75" s="157"/>
      <c r="HA75" s="277"/>
    </row>
    <row r="76" spans="1:209" s="143" customFormat="1" ht="15" customHeight="1">
      <c r="A76" s="186"/>
      <c r="B76" s="187"/>
      <c r="C76" s="499" t="s">
        <v>2011</v>
      </c>
      <c r="D76" s="499"/>
      <c r="E76" s="499"/>
      <c r="F76" s="499"/>
      <c r="G76" s="499"/>
      <c r="H76" s="499"/>
      <c r="I76" s="499"/>
      <c r="J76" s="499"/>
      <c r="K76" s="499"/>
      <c r="L76" s="499"/>
      <c r="M76" s="499"/>
      <c r="N76" s="499"/>
      <c r="O76" s="499"/>
      <c r="P76" s="499"/>
      <c r="GO76" s="277"/>
      <c r="GP76" s="277"/>
      <c r="GQ76" s="277"/>
      <c r="GR76" s="277"/>
      <c r="GS76" s="277"/>
      <c r="GT76" s="277"/>
      <c r="GU76" s="277"/>
      <c r="GV76" s="140" t="s">
        <v>2011</v>
      </c>
      <c r="GW76" s="157"/>
      <c r="GX76" s="157"/>
      <c r="GY76" s="277"/>
      <c r="GZ76" s="157"/>
      <c r="HA76" s="277"/>
    </row>
    <row r="77" spans="1:209" s="143" customFormat="1" ht="15" customHeight="1">
      <c r="A77" s="186"/>
      <c r="B77" s="187"/>
      <c r="C77" s="499" t="s">
        <v>2696</v>
      </c>
      <c r="D77" s="499"/>
      <c r="E77" s="499"/>
      <c r="F77" s="499"/>
      <c r="G77" s="499"/>
      <c r="H77" s="499"/>
      <c r="I77" s="499"/>
      <c r="J77" s="499"/>
      <c r="K77" s="499"/>
      <c r="L77" s="499"/>
      <c r="M77" s="499"/>
      <c r="N77" s="499"/>
      <c r="O77" s="499"/>
      <c r="P77" s="499"/>
      <c r="GO77" s="277"/>
      <c r="GP77" s="277"/>
      <c r="GQ77" s="277"/>
      <c r="GR77" s="277"/>
      <c r="GS77" s="277"/>
      <c r="GT77" s="277"/>
      <c r="GU77" s="277"/>
      <c r="GV77" s="140" t="s">
        <v>2696</v>
      </c>
      <c r="GW77" s="157"/>
      <c r="GX77" s="157"/>
      <c r="GY77" s="277"/>
      <c r="GZ77" s="157"/>
      <c r="HA77" s="277"/>
    </row>
    <row r="78" spans="1:209" s="143" customFormat="1" ht="15" customHeight="1">
      <c r="A78" s="188"/>
      <c r="B78" s="189" t="s">
        <v>164</v>
      </c>
      <c r="C78" s="501" t="s">
        <v>391</v>
      </c>
      <c r="D78" s="501"/>
      <c r="E78" s="501"/>
      <c r="F78" s="501"/>
      <c r="G78" s="501"/>
      <c r="H78" s="190" t="s">
        <v>392</v>
      </c>
      <c r="I78" s="191"/>
      <c r="J78" s="191"/>
      <c r="K78" s="215">
        <v>134.50560479999999</v>
      </c>
      <c r="L78" s="193"/>
      <c r="M78" s="191"/>
      <c r="N78" s="193"/>
      <c r="O78" s="191"/>
      <c r="P78" s="194">
        <v>94401.95</v>
      </c>
      <c r="GO78" s="277"/>
      <c r="GP78" s="277"/>
      <c r="GQ78" s="277"/>
      <c r="GR78" s="277"/>
      <c r="GS78" s="277"/>
      <c r="GT78" s="277"/>
      <c r="GU78" s="277"/>
      <c r="GW78" s="157" t="s">
        <v>391</v>
      </c>
      <c r="GX78" s="157"/>
      <c r="GY78" s="277"/>
      <c r="GZ78" s="157"/>
      <c r="HA78" s="277"/>
    </row>
    <row r="79" spans="1:209" s="143" customFormat="1" ht="15" customHeight="1">
      <c r="A79" s="195"/>
      <c r="B79" s="189" t="s">
        <v>2663</v>
      </c>
      <c r="C79" s="501" t="s">
        <v>2664</v>
      </c>
      <c r="D79" s="501"/>
      <c r="E79" s="501"/>
      <c r="F79" s="501"/>
      <c r="G79" s="501"/>
      <c r="H79" s="190" t="s">
        <v>392</v>
      </c>
      <c r="I79" s="196">
        <v>0.4</v>
      </c>
      <c r="J79" s="215">
        <v>0.84594720000000001</v>
      </c>
      <c r="K79" s="215">
        <v>53.802241899999999</v>
      </c>
      <c r="L79" s="198"/>
      <c r="M79" s="199"/>
      <c r="N79" s="200">
        <v>613.67999999999995</v>
      </c>
      <c r="O79" s="191"/>
      <c r="P79" s="194">
        <v>33017.360000000001</v>
      </c>
      <c r="Q79" s="278"/>
      <c r="R79" s="278"/>
      <c r="GO79" s="277"/>
      <c r="GP79" s="277"/>
      <c r="GQ79" s="277"/>
      <c r="GR79" s="277"/>
      <c r="GS79" s="277"/>
      <c r="GT79" s="277"/>
      <c r="GU79" s="277"/>
      <c r="GW79" s="157"/>
      <c r="GX79" s="157" t="s">
        <v>2664</v>
      </c>
      <c r="GY79" s="277"/>
      <c r="GZ79" s="157"/>
      <c r="HA79" s="277"/>
    </row>
    <row r="80" spans="1:209" s="143" customFormat="1" ht="15" customHeight="1">
      <c r="A80" s="195"/>
      <c r="B80" s="189" t="s">
        <v>2665</v>
      </c>
      <c r="C80" s="501" t="s">
        <v>2666</v>
      </c>
      <c r="D80" s="501"/>
      <c r="E80" s="501"/>
      <c r="F80" s="501"/>
      <c r="G80" s="501"/>
      <c r="H80" s="190" t="s">
        <v>392</v>
      </c>
      <c r="I80" s="196">
        <v>0.6</v>
      </c>
      <c r="J80" s="215">
        <v>0.84594720000000001</v>
      </c>
      <c r="K80" s="215">
        <v>80.703362900000002</v>
      </c>
      <c r="L80" s="198"/>
      <c r="M80" s="199"/>
      <c r="N80" s="200">
        <v>760.62</v>
      </c>
      <c r="O80" s="191"/>
      <c r="P80" s="194">
        <v>61384.59</v>
      </c>
      <c r="Q80" s="278"/>
      <c r="R80" s="278"/>
      <c r="GO80" s="277"/>
      <c r="GP80" s="277"/>
      <c r="GQ80" s="277"/>
      <c r="GR80" s="277"/>
      <c r="GS80" s="277"/>
      <c r="GT80" s="277"/>
      <c r="GU80" s="277"/>
      <c r="GW80" s="157"/>
      <c r="GX80" s="157" t="s">
        <v>2666</v>
      </c>
      <c r="GY80" s="277"/>
      <c r="GZ80" s="157"/>
      <c r="HA80" s="277"/>
    </row>
    <row r="81" spans="1:209" s="143" customFormat="1" ht="15" customHeight="1">
      <c r="A81" s="210"/>
      <c r="B81" s="187"/>
      <c r="C81" s="500" t="s">
        <v>429</v>
      </c>
      <c r="D81" s="500"/>
      <c r="E81" s="500"/>
      <c r="F81" s="500"/>
      <c r="G81" s="500"/>
      <c r="H81" s="180"/>
      <c r="I81" s="181"/>
      <c r="J81" s="181"/>
      <c r="K81" s="181"/>
      <c r="L81" s="183"/>
      <c r="M81" s="181"/>
      <c r="N81" s="211"/>
      <c r="O81" s="181"/>
      <c r="P81" s="212">
        <v>94401.95</v>
      </c>
      <c r="Q81" s="278"/>
      <c r="R81" s="278"/>
      <c r="GO81" s="277"/>
      <c r="GP81" s="277"/>
      <c r="GQ81" s="277"/>
      <c r="GR81" s="277"/>
      <c r="GS81" s="277"/>
      <c r="GT81" s="277"/>
      <c r="GU81" s="277"/>
      <c r="GW81" s="157"/>
      <c r="GX81" s="157"/>
      <c r="GY81" s="277" t="s">
        <v>429</v>
      </c>
      <c r="GZ81" s="157"/>
      <c r="HA81" s="277"/>
    </row>
    <row r="82" spans="1:209" s="143" customFormat="1" ht="15" customHeight="1">
      <c r="A82" s="203"/>
      <c r="B82" s="189"/>
      <c r="C82" s="501" t="s">
        <v>433</v>
      </c>
      <c r="D82" s="501"/>
      <c r="E82" s="501"/>
      <c r="F82" s="501"/>
      <c r="G82" s="501"/>
      <c r="H82" s="190"/>
      <c r="I82" s="191"/>
      <c r="J82" s="191"/>
      <c r="K82" s="191"/>
      <c r="L82" s="193"/>
      <c r="M82" s="191"/>
      <c r="N82" s="193"/>
      <c r="O82" s="191"/>
      <c r="P82" s="194">
        <v>94401.95</v>
      </c>
      <c r="GO82" s="277"/>
      <c r="GP82" s="277"/>
      <c r="GQ82" s="277"/>
      <c r="GR82" s="277"/>
      <c r="GS82" s="277"/>
      <c r="GT82" s="277"/>
      <c r="GU82" s="277"/>
      <c r="GW82" s="157"/>
      <c r="GX82" s="157"/>
      <c r="GY82" s="277"/>
      <c r="GZ82" s="157" t="s">
        <v>433</v>
      </c>
      <c r="HA82" s="277"/>
    </row>
    <row r="83" spans="1:209" s="143" customFormat="1" ht="23.25" customHeight="1">
      <c r="A83" s="203"/>
      <c r="B83" s="189" t="s">
        <v>2600</v>
      </c>
      <c r="C83" s="501" t="s">
        <v>2601</v>
      </c>
      <c r="D83" s="501"/>
      <c r="E83" s="501"/>
      <c r="F83" s="501"/>
      <c r="G83" s="501"/>
      <c r="H83" s="190" t="s">
        <v>432</v>
      </c>
      <c r="I83" s="209">
        <v>74</v>
      </c>
      <c r="J83" s="191"/>
      <c r="K83" s="209">
        <v>74</v>
      </c>
      <c r="L83" s="193"/>
      <c r="M83" s="191"/>
      <c r="N83" s="193"/>
      <c r="O83" s="191"/>
      <c r="P83" s="194">
        <v>69857.440000000002</v>
      </c>
      <c r="GO83" s="277"/>
      <c r="GP83" s="277"/>
      <c r="GQ83" s="277"/>
      <c r="GR83" s="277"/>
      <c r="GS83" s="277"/>
      <c r="GT83" s="277"/>
      <c r="GU83" s="277"/>
      <c r="GW83" s="157"/>
      <c r="GX83" s="157"/>
      <c r="GY83" s="277"/>
      <c r="GZ83" s="157" t="s">
        <v>2601</v>
      </c>
      <c r="HA83" s="277"/>
    </row>
    <row r="84" spans="1:209" s="143" customFormat="1" ht="23.25" customHeight="1">
      <c r="A84" s="203"/>
      <c r="B84" s="189" t="s">
        <v>2602</v>
      </c>
      <c r="C84" s="501" t="s">
        <v>2603</v>
      </c>
      <c r="D84" s="501"/>
      <c r="E84" s="501"/>
      <c r="F84" s="501"/>
      <c r="G84" s="501"/>
      <c r="H84" s="190" t="s">
        <v>432</v>
      </c>
      <c r="I84" s="209">
        <v>36</v>
      </c>
      <c r="J84" s="191"/>
      <c r="K84" s="209">
        <v>36</v>
      </c>
      <c r="L84" s="193"/>
      <c r="M84" s="191"/>
      <c r="N84" s="193"/>
      <c r="O84" s="191"/>
      <c r="P84" s="194">
        <v>33984.699999999997</v>
      </c>
      <c r="GO84" s="277"/>
      <c r="GP84" s="277"/>
      <c r="GQ84" s="277"/>
      <c r="GR84" s="277"/>
      <c r="GS84" s="277"/>
      <c r="GT84" s="277"/>
      <c r="GU84" s="277"/>
      <c r="GW84" s="157"/>
      <c r="GX84" s="157"/>
      <c r="GY84" s="277"/>
      <c r="GZ84" s="157" t="s">
        <v>2603</v>
      </c>
      <c r="HA84" s="277"/>
    </row>
    <row r="85" spans="1:209" s="143" customFormat="1" ht="15" customHeight="1">
      <c r="A85" s="213"/>
      <c r="B85" s="214"/>
      <c r="C85" s="500" t="s">
        <v>438</v>
      </c>
      <c r="D85" s="500"/>
      <c r="E85" s="500"/>
      <c r="F85" s="500"/>
      <c r="G85" s="500"/>
      <c r="H85" s="180"/>
      <c r="I85" s="181"/>
      <c r="J85" s="181"/>
      <c r="K85" s="181"/>
      <c r="L85" s="183"/>
      <c r="M85" s="181"/>
      <c r="N85" s="211">
        <v>1246.82</v>
      </c>
      <c r="O85" s="181"/>
      <c r="P85" s="212">
        <v>198244.09</v>
      </c>
      <c r="GO85" s="277"/>
      <c r="GP85" s="277"/>
      <c r="GQ85" s="277"/>
      <c r="GR85" s="277"/>
      <c r="GS85" s="277"/>
      <c r="GT85" s="277"/>
      <c r="GU85" s="277"/>
      <c r="GW85" s="157"/>
      <c r="GX85" s="157"/>
      <c r="GY85" s="277"/>
      <c r="GZ85" s="157"/>
      <c r="HA85" s="277" t="s">
        <v>438</v>
      </c>
    </row>
    <row r="86" spans="1:209" s="143" customFormat="1" ht="15" customHeight="1">
      <c r="A86" s="497" t="s">
        <v>2111</v>
      </c>
      <c r="B86" s="497"/>
      <c r="C86" s="497"/>
      <c r="D86" s="497"/>
      <c r="E86" s="497"/>
      <c r="F86" s="497"/>
      <c r="G86" s="497"/>
      <c r="H86" s="497"/>
      <c r="I86" s="497"/>
      <c r="J86" s="497"/>
      <c r="K86" s="497"/>
      <c r="L86" s="497"/>
      <c r="M86" s="497"/>
      <c r="N86" s="497"/>
      <c r="O86" s="497"/>
      <c r="P86" s="497"/>
      <c r="GO86" s="277"/>
      <c r="GP86" s="277" t="s">
        <v>2111</v>
      </c>
      <c r="GQ86" s="277"/>
      <c r="GR86" s="277"/>
      <c r="GS86" s="277"/>
      <c r="GT86" s="277"/>
      <c r="GU86" s="277"/>
      <c r="GW86" s="157"/>
      <c r="GX86" s="157"/>
      <c r="GY86" s="277"/>
      <c r="GZ86" s="157"/>
      <c r="HA86" s="277"/>
    </row>
    <row r="87" spans="1:209" s="143" customFormat="1" ht="15" customHeight="1">
      <c r="A87" s="497" t="s">
        <v>2667</v>
      </c>
      <c r="B87" s="497"/>
      <c r="C87" s="497"/>
      <c r="D87" s="497"/>
      <c r="E87" s="497"/>
      <c r="F87" s="497"/>
      <c r="G87" s="497"/>
      <c r="H87" s="497"/>
      <c r="I87" s="497"/>
      <c r="J87" s="497"/>
      <c r="K87" s="497"/>
      <c r="L87" s="497"/>
      <c r="M87" s="497"/>
      <c r="N87" s="497"/>
      <c r="O87" s="497"/>
      <c r="P87" s="497"/>
      <c r="GO87" s="277"/>
      <c r="GP87" s="277" t="s">
        <v>2667</v>
      </c>
      <c r="GQ87" s="277"/>
      <c r="GR87" s="277"/>
      <c r="GS87" s="277"/>
      <c r="GT87" s="277"/>
      <c r="GU87" s="277"/>
      <c r="GW87" s="157"/>
      <c r="GX87" s="157"/>
      <c r="GY87" s="277"/>
      <c r="GZ87" s="157"/>
      <c r="HA87" s="277"/>
    </row>
    <row r="88" spans="1:209" s="143" customFormat="1" ht="15" customHeight="1">
      <c r="A88" s="178" t="s">
        <v>184</v>
      </c>
      <c r="B88" s="179" t="s">
        <v>2668</v>
      </c>
      <c r="C88" s="498" t="s">
        <v>2669</v>
      </c>
      <c r="D88" s="498"/>
      <c r="E88" s="498"/>
      <c r="F88" s="498"/>
      <c r="G88" s="498"/>
      <c r="H88" s="180" t="s">
        <v>142</v>
      </c>
      <c r="I88" s="181">
        <v>1</v>
      </c>
      <c r="J88" s="182">
        <v>1</v>
      </c>
      <c r="K88" s="182">
        <v>1</v>
      </c>
      <c r="L88" s="183"/>
      <c r="M88" s="181"/>
      <c r="N88" s="184"/>
      <c r="O88" s="181"/>
      <c r="P88" s="185"/>
      <c r="GO88" s="277"/>
      <c r="GP88" s="277"/>
      <c r="GQ88" s="277" t="s">
        <v>2669</v>
      </c>
      <c r="GR88" s="277"/>
      <c r="GS88" s="277"/>
      <c r="GT88" s="277"/>
      <c r="GU88" s="277"/>
      <c r="GW88" s="157"/>
      <c r="GX88" s="157"/>
      <c r="GY88" s="277"/>
      <c r="GZ88" s="157"/>
      <c r="HA88" s="277"/>
    </row>
    <row r="89" spans="1:209" s="143" customFormat="1" ht="34.5" customHeight="1">
      <c r="A89" s="186"/>
      <c r="B89" s="187" t="s">
        <v>2590</v>
      </c>
      <c r="C89" s="499" t="s">
        <v>2591</v>
      </c>
      <c r="D89" s="499"/>
      <c r="E89" s="499"/>
      <c r="F89" s="499"/>
      <c r="G89" s="499"/>
      <c r="H89" s="499"/>
      <c r="I89" s="499"/>
      <c r="J89" s="499"/>
      <c r="K89" s="499"/>
      <c r="L89" s="499"/>
      <c r="M89" s="499"/>
      <c r="N89" s="499"/>
      <c r="O89" s="499"/>
      <c r="P89" s="499"/>
      <c r="GO89" s="277"/>
      <c r="GP89" s="277"/>
      <c r="GQ89" s="277"/>
      <c r="GR89" s="277"/>
      <c r="GS89" s="277"/>
      <c r="GT89" s="277"/>
      <c r="GU89" s="277"/>
      <c r="GV89" s="140" t="s">
        <v>2591</v>
      </c>
      <c r="GW89" s="157"/>
      <c r="GX89" s="157"/>
      <c r="GY89" s="277"/>
      <c r="GZ89" s="157"/>
      <c r="HA89" s="277"/>
    </row>
    <row r="90" spans="1:209" s="143" customFormat="1" ht="23.25" customHeight="1">
      <c r="A90" s="186"/>
      <c r="B90" s="187" t="s">
        <v>2592</v>
      </c>
      <c r="C90" s="499" t="s">
        <v>2593</v>
      </c>
      <c r="D90" s="499"/>
      <c r="E90" s="499"/>
      <c r="F90" s="499"/>
      <c r="G90" s="499"/>
      <c r="H90" s="499"/>
      <c r="I90" s="499"/>
      <c r="J90" s="499"/>
      <c r="K90" s="499"/>
      <c r="L90" s="499"/>
      <c r="M90" s="499"/>
      <c r="N90" s="499"/>
      <c r="O90" s="499"/>
      <c r="P90" s="499"/>
      <c r="GO90" s="277"/>
      <c r="GP90" s="277"/>
      <c r="GQ90" s="277"/>
      <c r="GR90" s="277"/>
      <c r="GS90" s="277"/>
      <c r="GT90" s="277"/>
      <c r="GU90" s="277"/>
      <c r="GV90" s="140" t="s">
        <v>2593</v>
      </c>
      <c r="GW90" s="157"/>
      <c r="GX90" s="157"/>
      <c r="GY90" s="277"/>
      <c r="GZ90" s="157"/>
      <c r="HA90" s="277"/>
    </row>
    <row r="91" spans="1:209" s="143" customFormat="1" ht="22.5" customHeight="1">
      <c r="A91" s="186"/>
      <c r="B91" s="187" t="s">
        <v>2594</v>
      </c>
      <c r="C91" s="499" t="s">
        <v>2695</v>
      </c>
      <c r="D91" s="499"/>
      <c r="E91" s="499"/>
      <c r="F91" s="499"/>
      <c r="G91" s="499"/>
      <c r="H91" s="499"/>
      <c r="I91" s="499"/>
      <c r="J91" s="499"/>
      <c r="K91" s="499"/>
      <c r="L91" s="499"/>
      <c r="M91" s="499"/>
      <c r="N91" s="499"/>
      <c r="O91" s="499"/>
      <c r="P91" s="499"/>
      <c r="GO91" s="277"/>
      <c r="GP91" s="277"/>
      <c r="GQ91" s="277"/>
      <c r="GR91" s="277"/>
      <c r="GS91" s="277"/>
      <c r="GT91" s="277"/>
      <c r="GU91" s="277"/>
      <c r="GV91" s="140" t="s">
        <v>2695</v>
      </c>
      <c r="GW91" s="157"/>
      <c r="GX91" s="157"/>
      <c r="GY91" s="277"/>
      <c r="GZ91" s="157"/>
      <c r="HA91" s="277"/>
    </row>
    <row r="92" spans="1:209" s="143" customFormat="1" ht="15" customHeight="1">
      <c r="A92" s="186"/>
      <c r="B92" s="187"/>
      <c r="C92" s="499" t="s">
        <v>2011</v>
      </c>
      <c r="D92" s="499"/>
      <c r="E92" s="499"/>
      <c r="F92" s="499"/>
      <c r="G92" s="499"/>
      <c r="H92" s="499"/>
      <c r="I92" s="499"/>
      <c r="J92" s="499"/>
      <c r="K92" s="499"/>
      <c r="L92" s="499"/>
      <c r="M92" s="499"/>
      <c r="N92" s="499"/>
      <c r="O92" s="499"/>
      <c r="P92" s="499"/>
      <c r="GO92" s="277"/>
      <c r="GP92" s="277"/>
      <c r="GQ92" s="277"/>
      <c r="GR92" s="277"/>
      <c r="GS92" s="277"/>
      <c r="GT92" s="277"/>
      <c r="GU92" s="277"/>
      <c r="GV92" s="140" t="s">
        <v>2011</v>
      </c>
      <c r="GW92" s="157"/>
      <c r="GX92" s="157"/>
      <c r="GY92" s="277"/>
      <c r="GZ92" s="157"/>
      <c r="HA92" s="277"/>
    </row>
    <row r="93" spans="1:209" s="143" customFormat="1" ht="15" customHeight="1">
      <c r="A93" s="186"/>
      <c r="B93" s="187"/>
      <c r="C93" s="499" t="s">
        <v>2696</v>
      </c>
      <c r="D93" s="499"/>
      <c r="E93" s="499"/>
      <c r="F93" s="499"/>
      <c r="G93" s="499"/>
      <c r="H93" s="499"/>
      <c r="I93" s="499"/>
      <c r="J93" s="499"/>
      <c r="K93" s="499"/>
      <c r="L93" s="499"/>
      <c r="M93" s="499"/>
      <c r="N93" s="499"/>
      <c r="O93" s="499"/>
      <c r="P93" s="499"/>
      <c r="GO93" s="277"/>
      <c r="GP93" s="277"/>
      <c r="GQ93" s="277"/>
      <c r="GR93" s="277"/>
      <c r="GS93" s="277"/>
      <c r="GT93" s="277"/>
      <c r="GU93" s="277"/>
      <c r="GV93" s="140" t="s">
        <v>2696</v>
      </c>
      <c r="GW93" s="157"/>
      <c r="GX93" s="157"/>
      <c r="GY93" s="277"/>
      <c r="GZ93" s="157"/>
      <c r="HA93" s="277"/>
    </row>
    <row r="94" spans="1:209" s="143" customFormat="1" ht="15" customHeight="1">
      <c r="A94" s="188"/>
      <c r="B94" s="189" t="s">
        <v>164</v>
      </c>
      <c r="C94" s="501" t="s">
        <v>391</v>
      </c>
      <c r="D94" s="501"/>
      <c r="E94" s="501"/>
      <c r="F94" s="501"/>
      <c r="G94" s="501"/>
      <c r="H94" s="190" t="s">
        <v>392</v>
      </c>
      <c r="I94" s="191"/>
      <c r="J94" s="191"/>
      <c r="K94" s="215">
        <v>19.490623500000002</v>
      </c>
      <c r="L94" s="193"/>
      <c r="M94" s="191"/>
      <c r="N94" s="193"/>
      <c r="O94" s="191"/>
      <c r="P94" s="194">
        <v>14791.72</v>
      </c>
      <c r="GO94" s="277"/>
      <c r="GP94" s="277"/>
      <c r="GQ94" s="277"/>
      <c r="GR94" s="277"/>
      <c r="GS94" s="277"/>
      <c r="GT94" s="277"/>
      <c r="GU94" s="277"/>
      <c r="GW94" s="157" t="s">
        <v>391</v>
      </c>
      <c r="GX94" s="157"/>
      <c r="GY94" s="277"/>
      <c r="GZ94" s="157"/>
      <c r="HA94" s="277"/>
    </row>
    <row r="95" spans="1:209" s="143" customFormat="1" ht="15" customHeight="1">
      <c r="A95" s="195"/>
      <c r="B95" s="189" t="s">
        <v>2636</v>
      </c>
      <c r="C95" s="501" t="s">
        <v>2637</v>
      </c>
      <c r="D95" s="501"/>
      <c r="E95" s="501"/>
      <c r="F95" s="501"/>
      <c r="G95" s="501"/>
      <c r="H95" s="190" t="s">
        <v>392</v>
      </c>
      <c r="I95" s="201">
        <v>6.91</v>
      </c>
      <c r="J95" s="215">
        <v>0.84594720000000001</v>
      </c>
      <c r="K95" s="215">
        <v>5.8454952000000002</v>
      </c>
      <c r="L95" s="198"/>
      <c r="M95" s="199"/>
      <c r="N95" s="200">
        <v>553.17999999999995</v>
      </c>
      <c r="O95" s="191"/>
      <c r="P95" s="194">
        <v>3233.61</v>
      </c>
      <c r="Q95" s="278"/>
      <c r="R95" s="278"/>
      <c r="GO95" s="277"/>
      <c r="GP95" s="277"/>
      <c r="GQ95" s="277"/>
      <c r="GR95" s="277"/>
      <c r="GS95" s="277"/>
      <c r="GT95" s="277"/>
      <c r="GU95" s="277"/>
      <c r="GW95" s="157"/>
      <c r="GX95" s="157" t="s">
        <v>2637</v>
      </c>
      <c r="GY95" s="277"/>
      <c r="GZ95" s="157"/>
      <c r="HA95" s="277"/>
    </row>
    <row r="96" spans="1:209" s="143" customFormat="1" ht="15" customHeight="1">
      <c r="A96" s="195"/>
      <c r="B96" s="189" t="s">
        <v>2598</v>
      </c>
      <c r="C96" s="501" t="s">
        <v>2599</v>
      </c>
      <c r="D96" s="501"/>
      <c r="E96" s="501"/>
      <c r="F96" s="501"/>
      <c r="G96" s="501"/>
      <c r="H96" s="190" t="s">
        <v>392</v>
      </c>
      <c r="I96" s="201">
        <v>16.13</v>
      </c>
      <c r="J96" s="215">
        <v>0.84594720000000001</v>
      </c>
      <c r="K96" s="215">
        <v>13.6451283</v>
      </c>
      <c r="L96" s="198"/>
      <c r="M96" s="199"/>
      <c r="N96" s="200">
        <v>847.05</v>
      </c>
      <c r="O96" s="191"/>
      <c r="P96" s="194">
        <v>11558.11</v>
      </c>
      <c r="Q96" s="278"/>
      <c r="R96" s="278"/>
      <c r="GO96" s="277"/>
      <c r="GP96" s="277"/>
      <c r="GQ96" s="277"/>
      <c r="GR96" s="277"/>
      <c r="GS96" s="277"/>
      <c r="GT96" s="277"/>
      <c r="GU96" s="277"/>
      <c r="GW96" s="157"/>
      <c r="GX96" s="157" t="s">
        <v>2599</v>
      </c>
      <c r="GY96" s="277"/>
      <c r="GZ96" s="157"/>
      <c r="HA96" s="277"/>
    </row>
    <row r="97" spans="1:209" s="143" customFormat="1" ht="15" customHeight="1">
      <c r="A97" s="210"/>
      <c r="B97" s="187"/>
      <c r="C97" s="500" t="s">
        <v>429</v>
      </c>
      <c r="D97" s="500"/>
      <c r="E97" s="500"/>
      <c r="F97" s="500"/>
      <c r="G97" s="500"/>
      <c r="H97" s="180"/>
      <c r="I97" s="181"/>
      <c r="J97" s="181"/>
      <c r="K97" s="181"/>
      <c r="L97" s="183"/>
      <c r="M97" s="181"/>
      <c r="N97" s="211"/>
      <c r="O97" s="181"/>
      <c r="P97" s="212">
        <v>14791.72</v>
      </c>
      <c r="Q97" s="278"/>
      <c r="R97" s="278"/>
      <c r="GO97" s="277"/>
      <c r="GP97" s="277"/>
      <c r="GQ97" s="277"/>
      <c r="GR97" s="277"/>
      <c r="GS97" s="277"/>
      <c r="GT97" s="277"/>
      <c r="GU97" s="277"/>
      <c r="GW97" s="157"/>
      <c r="GX97" s="157"/>
      <c r="GY97" s="277" t="s">
        <v>429</v>
      </c>
      <c r="GZ97" s="157"/>
      <c r="HA97" s="277"/>
    </row>
    <row r="98" spans="1:209" s="143" customFormat="1" ht="15" customHeight="1">
      <c r="A98" s="203"/>
      <c r="B98" s="189"/>
      <c r="C98" s="501" t="s">
        <v>433</v>
      </c>
      <c r="D98" s="501"/>
      <c r="E98" s="501"/>
      <c r="F98" s="501"/>
      <c r="G98" s="501"/>
      <c r="H98" s="190"/>
      <c r="I98" s="191"/>
      <c r="J98" s="191"/>
      <c r="K98" s="191"/>
      <c r="L98" s="193"/>
      <c r="M98" s="191"/>
      <c r="N98" s="193"/>
      <c r="O98" s="191"/>
      <c r="P98" s="194">
        <v>14791.72</v>
      </c>
      <c r="GO98" s="277"/>
      <c r="GP98" s="277"/>
      <c r="GQ98" s="277"/>
      <c r="GR98" s="277"/>
      <c r="GS98" s="277"/>
      <c r="GT98" s="277"/>
      <c r="GU98" s="277"/>
      <c r="GW98" s="157"/>
      <c r="GX98" s="157"/>
      <c r="GY98" s="277"/>
      <c r="GZ98" s="157" t="s">
        <v>433</v>
      </c>
      <c r="HA98" s="277"/>
    </row>
    <row r="99" spans="1:209" s="143" customFormat="1" ht="23.25" customHeight="1">
      <c r="A99" s="203"/>
      <c r="B99" s="189" t="s">
        <v>2600</v>
      </c>
      <c r="C99" s="501" t="s">
        <v>2601</v>
      </c>
      <c r="D99" s="501"/>
      <c r="E99" s="501"/>
      <c r="F99" s="501"/>
      <c r="G99" s="501"/>
      <c r="H99" s="190" t="s">
        <v>432</v>
      </c>
      <c r="I99" s="209">
        <v>74</v>
      </c>
      <c r="J99" s="191"/>
      <c r="K99" s="209">
        <v>74</v>
      </c>
      <c r="L99" s="193"/>
      <c r="M99" s="191"/>
      <c r="N99" s="193"/>
      <c r="O99" s="191"/>
      <c r="P99" s="194">
        <v>10945.87</v>
      </c>
      <c r="GO99" s="277"/>
      <c r="GP99" s="277"/>
      <c r="GQ99" s="277"/>
      <c r="GR99" s="277"/>
      <c r="GS99" s="277"/>
      <c r="GT99" s="277"/>
      <c r="GU99" s="277"/>
      <c r="GW99" s="157"/>
      <c r="GX99" s="157"/>
      <c r="GY99" s="277"/>
      <c r="GZ99" s="157" t="s">
        <v>2601</v>
      </c>
      <c r="HA99" s="277"/>
    </row>
    <row r="100" spans="1:209" s="143" customFormat="1" ht="23.25" customHeight="1">
      <c r="A100" s="203"/>
      <c r="B100" s="189" t="s">
        <v>2602</v>
      </c>
      <c r="C100" s="501" t="s">
        <v>2603</v>
      </c>
      <c r="D100" s="501"/>
      <c r="E100" s="501"/>
      <c r="F100" s="501"/>
      <c r="G100" s="501"/>
      <c r="H100" s="190" t="s">
        <v>432</v>
      </c>
      <c r="I100" s="209">
        <v>36</v>
      </c>
      <c r="J100" s="191"/>
      <c r="K100" s="209">
        <v>36</v>
      </c>
      <c r="L100" s="193"/>
      <c r="M100" s="191"/>
      <c r="N100" s="193"/>
      <c r="O100" s="191"/>
      <c r="P100" s="194">
        <v>5325.02</v>
      </c>
      <c r="GO100" s="277"/>
      <c r="GP100" s="277"/>
      <c r="GQ100" s="277"/>
      <c r="GR100" s="277"/>
      <c r="GS100" s="277"/>
      <c r="GT100" s="277"/>
      <c r="GU100" s="277"/>
      <c r="GW100" s="157"/>
      <c r="GX100" s="157"/>
      <c r="GY100" s="277"/>
      <c r="GZ100" s="157" t="s">
        <v>2603</v>
      </c>
      <c r="HA100" s="277"/>
    </row>
    <row r="101" spans="1:209" s="143" customFormat="1" ht="15" customHeight="1">
      <c r="A101" s="213"/>
      <c r="B101" s="214"/>
      <c r="C101" s="500" t="s">
        <v>438</v>
      </c>
      <c r="D101" s="500"/>
      <c r="E101" s="500"/>
      <c r="F101" s="500"/>
      <c r="G101" s="500"/>
      <c r="H101" s="180"/>
      <c r="I101" s="181"/>
      <c r="J101" s="181"/>
      <c r="K101" s="181"/>
      <c r="L101" s="183"/>
      <c r="M101" s="181"/>
      <c r="N101" s="211">
        <v>31062.61</v>
      </c>
      <c r="O101" s="181"/>
      <c r="P101" s="212">
        <v>31062.61</v>
      </c>
      <c r="GO101" s="277"/>
      <c r="GP101" s="277"/>
      <c r="GQ101" s="277"/>
      <c r="GR101" s="277"/>
      <c r="GS101" s="277"/>
      <c r="GT101" s="277"/>
      <c r="GU101" s="277"/>
      <c r="GW101" s="157"/>
      <c r="GX101" s="157"/>
      <c r="GY101" s="277"/>
      <c r="GZ101" s="157"/>
      <c r="HA101" s="277" t="s">
        <v>438</v>
      </c>
    </row>
    <row r="102" spans="1:209" s="143" customFormat="1" ht="15" customHeight="1">
      <c r="A102" s="497" t="s">
        <v>2670</v>
      </c>
      <c r="B102" s="497"/>
      <c r="C102" s="497"/>
      <c r="D102" s="497"/>
      <c r="E102" s="497"/>
      <c r="F102" s="497"/>
      <c r="G102" s="497"/>
      <c r="H102" s="497"/>
      <c r="I102" s="497"/>
      <c r="J102" s="497"/>
      <c r="K102" s="497"/>
      <c r="L102" s="497"/>
      <c r="M102" s="497"/>
      <c r="N102" s="497"/>
      <c r="O102" s="497"/>
      <c r="P102" s="497"/>
      <c r="GO102" s="277"/>
      <c r="GP102" s="277" t="s">
        <v>2670</v>
      </c>
      <c r="GQ102" s="277"/>
      <c r="GR102" s="277"/>
      <c r="GS102" s="277"/>
      <c r="GT102" s="277"/>
      <c r="GU102" s="277"/>
      <c r="GW102" s="157"/>
      <c r="GX102" s="157"/>
      <c r="GY102" s="277"/>
      <c r="GZ102" s="157"/>
      <c r="HA102" s="277"/>
    </row>
    <row r="103" spans="1:209" s="143" customFormat="1" ht="34.5" customHeight="1">
      <c r="A103" s="178" t="s">
        <v>187</v>
      </c>
      <c r="B103" s="179" t="s">
        <v>2638</v>
      </c>
      <c r="C103" s="498" t="s">
        <v>2639</v>
      </c>
      <c r="D103" s="498"/>
      <c r="E103" s="498"/>
      <c r="F103" s="498"/>
      <c r="G103" s="498"/>
      <c r="H103" s="180" t="s">
        <v>142</v>
      </c>
      <c r="I103" s="181">
        <v>7</v>
      </c>
      <c r="J103" s="182">
        <v>1</v>
      </c>
      <c r="K103" s="182">
        <v>7</v>
      </c>
      <c r="L103" s="183"/>
      <c r="M103" s="181"/>
      <c r="N103" s="184"/>
      <c r="O103" s="181"/>
      <c r="P103" s="185"/>
      <c r="GO103" s="277"/>
      <c r="GP103" s="277"/>
      <c r="GQ103" s="277" t="s">
        <v>2639</v>
      </c>
      <c r="GR103" s="277"/>
      <c r="GS103" s="277"/>
      <c r="GT103" s="277"/>
      <c r="GU103" s="277"/>
      <c r="GW103" s="157"/>
      <c r="GX103" s="157"/>
      <c r="GY103" s="277"/>
      <c r="GZ103" s="157"/>
      <c r="HA103" s="277"/>
    </row>
    <row r="104" spans="1:209" s="143" customFormat="1" ht="34.5" customHeight="1">
      <c r="A104" s="186"/>
      <c r="B104" s="187" t="s">
        <v>2590</v>
      </c>
      <c r="C104" s="499" t="s">
        <v>2591</v>
      </c>
      <c r="D104" s="499"/>
      <c r="E104" s="499"/>
      <c r="F104" s="499"/>
      <c r="G104" s="499"/>
      <c r="H104" s="499"/>
      <c r="I104" s="499"/>
      <c r="J104" s="499"/>
      <c r="K104" s="499"/>
      <c r="L104" s="499"/>
      <c r="M104" s="499"/>
      <c r="N104" s="499"/>
      <c r="O104" s="499"/>
      <c r="P104" s="499"/>
      <c r="GO104" s="277"/>
      <c r="GP104" s="277"/>
      <c r="GQ104" s="277"/>
      <c r="GR104" s="277"/>
      <c r="GS104" s="277"/>
      <c r="GT104" s="277"/>
      <c r="GU104" s="277"/>
      <c r="GV104" s="140" t="s">
        <v>2591</v>
      </c>
      <c r="GW104" s="157"/>
      <c r="GX104" s="157"/>
      <c r="GY104" s="277"/>
      <c r="GZ104" s="157"/>
      <c r="HA104" s="277"/>
    </row>
    <row r="105" spans="1:209" s="143" customFormat="1" ht="23.25" customHeight="1">
      <c r="A105" s="186"/>
      <c r="B105" s="187" t="s">
        <v>2592</v>
      </c>
      <c r="C105" s="499" t="s">
        <v>2593</v>
      </c>
      <c r="D105" s="499"/>
      <c r="E105" s="499"/>
      <c r="F105" s="499"/>
      <c r="G105" s="499"/>
      <c r="H105" s="499"/>
      <c r="I105" s="499"/>
      <c r="J105" s="499"/>
      <c r="K105" s="499"/>
      <c r="L105" s="499"/>
      <c r="M105" s="499"/>
      <c r="N105" s="499"/>
      <c r="O105" s="499"/>
      <c r="P105" s="499"/>
      <c r="GO105" s="277"/>
      <c r="GP105" s="277"/>
      <c r="GQ105" s="277"/>
      <c r="GR105" s="277"/>
      <c r="GS105" s="277"/>
      <c r="GT105" s="277"/>
      <c r="GU105" s="277"/>
      <c r="GV105" s="140" t="s">
        <v>2593</v>
      </c>
      <c r="GW105" s="157"/>
      <c r="GX105" s="157"/>
      <c r="GY105" s="277"/>
      <c r="GZ105" s="157"/>
      <c r="HA105" s="277"/>
    </row>
    <row r="106" spans="1:209" s="143" customFormat="1" ht="15" customHeight="1">
      <c r="A106" s="186"/>
      <c r="B106" s="187" t="s">
        <v>2671</v>
      </c>
      <c r="C106" s="499" t="s">
        <v>2672</v>
      </c>
      <c r="D106" s="499"/>
      <c r="E106" s="499"/>
      <c r="F106" s="499"/>
      <c r="G106" s="499"/>
      <c r="H106" s="499"/>
      <c r="I106" s="499"/>
      <c r="J106" s="499"/>
      <c r="K106" s="499"/>
      <c r="L106" s="499"/>
      <c r="M106" s="499"/>
      <c r="N106" s="499"/>
      <c r="O106" s="499"/>
      <c r="P106" s="499"/>
      <c r="GO106" s="277"/>
      <c r="GP106" s="277"/>
      <c r="GQ106" s="277"/>
      <c r="GR106" s="277"/>
      <c r="GS106" s="277"/>
      <c r="GT106" s="277"/>
      <c r="GU106" s="277"/>
      <c r="GV106" s="140" t="s">
        <v>2672</v>
      </c>
      <c r="GW106" s="157"/>
      <c r="GX106" s="157"/>
      <c r="GY106" s="277"/>
      <c r="GZ106" s="157"/>
      <c r="HA106" s="277"/>
    </row>
    <row r="107" spans="1:209" s="143" customFormat="1" ht="22.5" customHeight="1">
      <c r="A107" s="186"/>
      <c r="B107" s="187" t="s">
        <v>2594</v>
      </c>
      <c r="C107" s="499" t="s">
        <v>2695</v>
      </c>
      <c r="D107" s="499"/>
      <c r="E107" s="499"/>
      <c r="F107" s="499"/>
      <c r="G107" s="499"/>
      <c r="H107" s="499"/>
      <c r="I107" s="499"/>
      <c r="J107" s="499"/>
      <c r="K107" s="499"/>
      <c r="L107" s="499"/>
      <c r="M107" s="499"/>
      <c r="N107" s="499"/>
      <c r="O107" s="499"/>
      <c r="P107" s="499"/>
      <c r="GO107" s="277"/>
      <c r="GP107" s="277"/>
      <c r="GQ107" s="277"/>
      <c r="GR107" s="277"/>
      <c r="GS107" s="277"/>
      <c r="GT107" s="277"/>
      <c r="GU107" s="277"/>
      <c r="GV107" s="140" t="s">
        <v>2695</v>
      </c>
      <c r="GW107" s="157"/>
      <c r="GX107" s="157"/>
      <c r="GY107" s="277"/>
      <c r="GZ107" s="157"/>
      <c r="HA107" s="277"/>
    </row>
    <row r="108" spans="1:209" s="143" customFormat="1" ht="15" customHeight="1">
      <c r="A108" s="186"/>
      <c r="B108" s="187"/>
      <c r="C108" s="499" t="s">
        <v>2011</v>
      </c>
      <c r="D108" s="499"/>
      <c r="E108" s="499"/>
      <c r="F108" s="499"/>
      <c r="G108" s="499"/>
      <c r="H108" s="499"/>
      <c r="I108" s="499"/>
      <c r="J108" s="499"/>
      <c r="K108" s="499"/>
      <c r="L108" s="499"/>
      <c r="M108" s="499"/>
      <c r="N108" s="499"/>
      <c r="O108" s="499"/>
      <c r="P108" s="499"/>
      <c r="GO108" s="277"/>
      <c r="GP108" s="277"/>
      <c r="GQ108" s="277"/>
      <c r="GR108" s="277"/>
      <c r="GS108" s="277"/>
      <c r="GT108" s="277"/>
      <c r="GU108" s="277"/>
      <c r="GV108" s="140" t="s">
        <v>2011</v>
      </c>
      <c r="GW108" s="157"/>
      <c r="GX108" s="157"/>
      <c r="GY108" s="277"/>
      <c r="GZ108" s="157"/>
      <c r="HA108" s="277"/>
    </row>
    <row r="109" spans="1:209" s="143" customFormat="1" ht="15" customHeight="1">
      <c r="A109" s="186"/>
      <c r="B109" s="187"/>
      <c r="C109" s="499" t="s">
        <v>2696</v>
      </c>
      <c r="D109" s="499"/>
      <c r="E109" s="499"/>
      <c r="F109" s="499"/>
      <c r="G109" s="499"/>
      <c r="H109" s="499"/>
      <c r="I109" s="499"/>
      <c r="J109" s="499"/>
      <c r="K109" s="499"/>
      <c r="L109" s="499"/>
      <c r="M109" s="499"/>
      <c r="N109" s="499"/>
      <c r="O109" s="499"/>
      <c r="P109" s="499"/>
      <c r="GO109" s="277"/>
      <c r="GP109" s="277"/>
      <c r="GQ109" s="277"/>
      <c r="GR109" s="277"/>
      <c r="GS109" s="277"/>
      <c r="GT109" s="277"/>
      <c r="GU109" s="277"/>
      <c r="GV109" s="140" t="s">
        <v>2696</v>
      </c>
      <c r="GW109" s="157"/>
      <c r="GX109" s="157"/>
      <c r="GY109" s="277"/>
      <c r="GZ109" s="157"/>
      <c r="HA109" s="277"/>
    </row>
    <row r="110" spans="1:209" s="143" customFormat="1" ht="15" customHeight="1">
      <c r="A110" s="188"/>
      <c r="B110" s="189" t="s">
        <v>164</v>
      </c>
      <c r="C110" s="501" t="s">
        <v>391</v>
      </c>
      <c r="D110" s="501"/>
      <c r="E110" s="501"/>
      <c r="F110" s="501"/>
      <c r="G110" s="501"/>
      <c r="H110" s="190" t="s">
        <v>392</v>
      </c>
      <c r="I110" s="191"/>
      <c r="J110" s="191"/>
      <c r="K110" s="215">
        <v>8.5271481999999992</v>
      </c>
      <c r="L110" s="193"/>
      <c r="M110" s="191"/>
      <c r="N110" s="193"/>
      <c r="O110" s="191"/>
      <c r="P110" s="194">
        <v>4827.6000000000004</v>
      </c>
      <c r="GO110" s="277"/>
      <c r="GP110" s="277"/>
      <c r="GQ110" s="277"/>
      <c r="GR110" s="277"/>
      <c r="GS110" s="277"/>
      <c r="GT110" s="277"/>
      <c r="GU110" s="277"/>
      <c r="GW110" s="157" t="s">
        <v>391</v>
      </c>
      <c r="GX110" s="157"/>
      <c r="GY110" s="277"/>
      <c r="GZ110" s="157"/>
      <c r="HA110" s="277"/>
    </row>
    <row r="111" spans="1:209" s="143" customFormat="1" ht="15" customHeight="1">
      <c r="A111" s="195"/>
      <c r="B111" s="189" t="s">
        <v>1422</v>
      </c>
      <c r="C111" s="501" t="s">
        <v>1423</v>
      </c>
      <c r="D111" s="501"/>
      <c r="E111" s="501"/>
      <c r="F111" s="501"/>
      <c r="G111" s="501"/>
      <c r="H111" s="190" t="s">
        <v>392</v>
      </c>
      <c r="I111" s="196">
        <v>0.9</v>
      </c>
      <c r="J111" s="215">
        <v>0.67675779999999996</v>
      </c>
      <c r="K111" s="215">
        <v>4.2635740999999996</v>
      </c>
      <c r="L111" s="198"/>
      <c r="M111" s="199"/>
      <c r="N111" s="200">
        <v>579.11</v>
      </c>
      <c r="O111" s="191"/>
      <c r="P111" s="194">
        <v>2469.08</v>
      </c>
      <c r="Q111" s="278"/>
      <c r="R111" s="278"/>
      <c r="GO111" s="277"/>
      <c r="GP111" s="277"/>
      <c r="GQ111" s="277"/>
      <c r="GR111" s="277"/>
      <c r="GS111" s="277"/>
      <c r="GT111" s="277"/>
      <c r="GU111" s="277"/>
      <c r="GW111" s="157"/>
      <c r="GX111" s="157" t="s">
        <v>1423</v>
      </c>
      <c r="GY111" s="277"/>
      <c r="GZ111" s="157"/>
      <c r="HA111" s="277"/>
    </row>
    <row r="112" spans="1:209" s="143" customFormat="1" ht="15" customHeight="1">
      <c r="A112" s="195"/>
      <c r="B112" s="189" t="s">
        <v>2636</v>
      </c>
      <c r="C112" s="501" t="s">
        <v>2637</v>
      </c>
      <c r="D112" s="501"/>
      <c r="E112" s="501"/>
      <c r="F112" s="501"/>
      <c r="G112" s="501"/>
      <c r="H112" s="190" t="s">
        <v>392</v>
      </c>
      <c r="I112" s="196">
        <v>0.9</v>
      </c>
      <c r="J112" s="215">
        <v>0.67675779999999996</v>
      </c>
      <c r="K112" s="215">
        <v>4.2635740999999996</v>
      </c>
      <c r="L112" s="198"/>
      <c r="M112" s="199"/>
      <c r="N112" s="200">
        <v>553.17999999999995</v>
      </c>
      <c r="O112" s="191"/>
      <c r="P112" s="194">
        <v>2358.52</v>
      </c>
      <c r="Q112" s="278"/>
      <c r="R112" s="278"/>
      <c r="GO112" s="277"/>
      <c r="GP112" s="277"/>
      <c r="GQ112" s="277"/>
      <c r="GR112" s="277"/>
      <c r="GS112" s="277"/>
      <c r="GT112" s="277"/>
      <c r="GU112" s="277"/>
      <c r="GW112" s="157"/>
      <c r="GX112" s="157" t="s">
        <v>2637</v>
      </c>
      <c r="GY112" s="277"/>
      <c r="GZ112" s="157"/>
      <c r="HA112" s="277"/>
    </row>
    <row r="113" spans="1:209" s="143" customFormat="1" ht="15" customHeight="1">
      <c r="A113" s="210"/>
      <c r="B113" s="187"/>
      <c r="C113" s="500" t="s">
        <v>429</v>
      </c>
      <c r="D113" s="500"/>
      <c r="E113" s="500"/>
      <c r="F113" s="500"/>
      <c r="G113" s="500"/>
      <c r="H113" s="180"/>
      <c r="I113" s="181"/>
      <c r="J113" s="181"/>
      <c r="K113" s="181"/>
      <c r="L113" s="183"/>
      <c r="M113" s="181"/>
      <c r="N113" s="211"/>
      <c r="O113" s="181"/>
      <c r="P113" s="212">
        <v>4827.6000000000004</v>
      </c>
      <c r="Q113" s="278"/>
      <c r="R113" s="278"/>
      <c r="GO113" s="277"/>
      <c r="GP113" s="277"/>
      <c r="GQ113" s="277"/>
      <c r="GR113" s="277"/>
      <c r="GS113" s="277"/>
      <c r="GT113" s="277"/>
      <c r="GU113" s="277"/>
      <c r="GW113" s="157"/>
      <c r="GX113" s="157"/>
      <c r="GY113" s="277" t="s">
        <v>429</v>
      </c>
      <c r="GZ113" s="157"/>
      <c r="HA113" s="277"/>
    </row>
    <row r="114" spans="1:209" s="143" customFormat="1" ht="15" customHeight="1">
      <c r="A114" s="203"/>
      <c r="B114" s="189"/>
      <c r="C114" s="501" t="s">
        <v>433</v>
      </c>
      <c r="D114" s="501"/>
      <c r="E114" s="501"/>
      <c r="F114" s="501"/>
      <c r="G114" s="501"/>
      <c r="H114" s="190"/>
      <c r="I114" s="191"/>
      <c r="J114" s="191"/>
      <c r="K114" s="191"/>
      <c r="L114" s="193"/>
      <c r="M114" s="191"/>
      <c r="N114" s="193"/>
      <c r="O114" s="191"/>
      <c r="P114" s="194">
        <v>4827.6000000000004</v>
      </c>
      <c r="GO114" s="277"/>
      <c r="GP114" s="277"/>
      <c r="GQ114" s="277"/>
      <c r="GR114" s="277"/>
      <c r="GS114" s="277"/>
      <c r="GT114" s="277"/>
      <c r="GU114" s="277"/>
      <c r="GW114" s="157"/>
      <c r="GX114" s="157"/>
      <c r="GY114" s="277"/>
      <c r="GZ114" s="157" t="s">
        <v>433</v>
      </c>
      <c r="HA114" s="277"/>
    </row>
    <row r="115" spans="1:209" s="143" customFormat="1" ht="23.25" customHeight="1">
      <c r="A115" s="203"/>
      <c r="B115" s="189" t="s">
        <v>2600</v>
      </c>
      <c r="C115" s="501" t="s">
        <v>2601</v>
      </c>
      <c r="D115" s="501"/>
      <c r="E115" s="501"/>
      <c r="F115" s="501"/>
      <c r="G115" s="501"/>
      <c r="H115" s="190" t="s">
        <v>432</v>
      </c>
      <c r="I115" s="209">
        <v>74</v>
      </c>
      <c r="J115" s="191"/>
      <c r="K115" s="209">
        <v>74</v>
      </c>
      <c r="L115" s="193"/>
      <c r="M115" s="191"/>
      <c r="N115" s="193"/>
      <c r="O115" s="191"/>
      <c r="P115" s="194">
        <v>3572.42</v>
      </c>
      <c r="GO115" s="277"/>
      <c r="GP115" s="277"/>
      <c r="GQ115" s="277"/>
      <c r="GR115" s="277"/>
      <c r="GS115" s="277"/>
      <c r="GT115" s="277"/>
      <c r="GU115" s="277"/>
      <c r="GW115" s="157"/>
      <c r="GX115" s="157"/>
      <c r="GY115" s="277"/>
      <c r="GZ115" s="157" t="s">
        <v>2601</v>
      </c>
      <c r="HA115" s="277"/>
    </row>
    <row r="116" spans="1:209" s="143" customFormat="1" ht="23.25" customHeight="1">
      <c r="A116" s="203"/>
      <c r="B116" s="189" t="s">
        <v>2602</v>
      </c>
      <c r="C116" s="501" t="s">
        <v>2603</v>
      </c>
      <c r="D116" s="501"/>
      <c r="E116" s="501"/>
      <c r="F116" s="501"/>
      <c r="G116" s="501"/>
      <c r="H116" s="190" t="s">
        <v>432</v>
      </c>
      <c r="I116" s="209">
        <v>36</v>
      </c>
      <c r="J116" s="191"/>
      <c r="K116" s="209">
        <v>36</v>
      </c>
      <c r="L116" s="193"/>
      <c r="M116" s="191"/>
      <c r="N116" s="193"/>
      <c r="O116" s="191"/>
      <c r="P116" s="194">
        <v>1737.94</v>
      </c>
      <c r="GO116" s="277"/>
      <c r="GP116" s="277"/>
      <c r="GQ116" s="277"/>
      <c r="GR116" s="277"/>
      <c r="GS116" s="277"/>
      <c r="GT116" s="277"/>
      <c r="GU116" s="277"/>
      <c r="GW116" s="157"/>
      <c r="GX116" s="157"/>
      <c r="GY116" s="277"/>
      <c r="GZ116" s="157" t="s">
        <v>2603</v>
      </c>
      <c r="HA116" s="277"/>
    </row>
    <row r="117" spans="1:209" s="143" customFormat="1" ht="15" customHeight="1">
      <c r="A117" s="213"/>
      <c r="B117" s="214"/>
      <c r="C117" s="500" t="s">
        <v>438</v>
      </c>
      <c r="D117" s="500"/>
      <c r="E117" s="500"/>
      <c r="F117" s="500"/>
      <c r="G117" s="500"/>
      <c r="H117" s="180"/>
      <c r="I117" s="181"/>
      <c r="J117" s="181"/>
      <c r="K117" s="181"/>
      <c r="L117" s="183"/>
      <c r="M117" s="181"/>
      <c r="N117" s="211">
        <v>1448.28</v>
      </c>
      <c r="O117" s="181"/>
      <c r="P117" s="212">
        <v>10137.959999999999</v>
      </c>
      <c r="GO117" s="277"/>
      <c r="GP117" s="277"/>
      <c r="GQ117" s="277"/>
      <c r="GR117" s="277"/>
      <c r="GS117" s="277"/>
      <c r="GT117" s="277"/>
      <c r="GU117" s="277"/>
      <c r="GW117" s="157"/>
      <c r="GX117" s="157"/>
      <c r="GY117" s="277"/>
      <c r="GZ117" s="157"/>
      <c r="HA117" s="277" t="s">
        <v>438</v>
      </c>
    </row>
    <row r="118" spans="1:209" s="143" customFormat="1" ht="15" customHeight="1">
      <c r="A118" s="497" t="s">
        <v>2673</v>
      </c>
      <c r="B118" s="497"/>
      <c r="C118" s="497"/>
      <c r="D118" s="497"/>
      <c r="E118" s="497"/>
      <c r="F118" s="497"/>
      <c r="G118" s="497"/>
      <c r="H118" s="497"/>
      <c r="I118" s="497"/>
      <c r="J118" s="497"/>
      <c r="K118" s="497"/>
      <c r="L118" s="497"/>
      <c r="M118" s="497"/>
      <c r="N118" s="497"/>
      <c r="O118" s="497"/>
      <c r="P118" s="497"/>
      <c r="GO118" s="277"/>
      <c r="GP118" s="277" t="s">
        <v>2673</v>
      </c>
      <c r="GQ118" s="277"/>
      <c r="GR118" s="277"/>
      <c r="GS118" s="277"/>
      <c r="GT118" s="277"/>
      <c r="GU118" s="277"/>
      <c r="GW118" s="157"/>
      <c r="GX118" s="157"/>
      <c r="GY118" s="277"/>
      <c r="GZ118" s="157"/>
      <c r="HA118" s="277"/>
    </row>
    <row r="119" spans="1:209" s="143" customFormat="1" ht="57" customHeight="1">
      <c r="A119" s="178" t="s">
        <v>130</v>
      </c>
      <c r="B119" s="179" t="s">
        <v>2674</v>
      </c>
      <c r="C119" s="498" t="s">
        <v>2675</v>
      </c>
      <c r="D119" s="498"/>
      <c r="E119" s="498"/>
      <c r="F119" s="498"/>
      <c r="G119" s="498"/>
      <c r="H119" s="180" t="s">
        <v>142</v>
      </c>
      <c r="I119" s="181">
        <v>110</v>
      </c>
      <c r="J119" s="182">
        <v>1</v>
      </c>
      <c r="K119" s="182">
        <v>110</v>
      </c>
      <c r="L119" s="183"/>
      <c r="M119" s="181"/>
      <c r="N119" s="184"/>
      <c r="O119" s="181"/>
      <c r="P119" s="185"/>
      <c r="GO119" s="277"/>
      <c r="GP119" s="277"/>
      <c r="GQ119" s="277" t="s">
        <v>2675</v>
      </c>
      <c r="GR119" s="277"/>
      <c r="GS119" s="277"/>
      <c r="GT119" s="277"/>
      <c r="GU119" s="277"/>
      <c r="GW119" s="157"/>
      <c r="GX119" s="157"/>
      <c r="GY119" s="277"/>
      <c r="GZ119" s="157"/>
      <c r="HA119" s="277"/>
    </row>
    <row r="120" spans="1:209" s="143" customFormat="1" ht="34.5" customHeight="1">
      <c r="A120" s="186"/>
      <c r="B120" s="187" t="s">
        <v>2590</v>
      </c>
      <c r="C120" s="499" t="s">
        <v>2591</v>
      </c>
      <c r="D120" s="499"/>
      <c r="E120" s="499"/>
      <c r="F120" s="499"/>
      <c r="G120" s="499"/>
      <c r="H120" s="499"/>
      <c r="I120" s="499"/>
      <c r="J120" s="499"/>
      <c r="K120" s="499"/>
      <c r="L120" s="499"/>
      <c r="M120" s="499"/>
      <c r="N120" s="499"/>
      <c r="O120" s="499"/>
      <c r="P120" s="499"/>
      <c r="GO120" s="277"/>
      <c r="GP120" s="277"/>
      <c r="GQ120" s="277"/>
      <c r="GR120" s="277"/>
      <c r="GS120" s="277"/>
      <c r="GT120" s="277"/>
      <c r="GU120" s="277"/>
      <c r="GV120" s="140" t="s">
        <v>2591</v>
      </c>
      <c r="GW120" s="157"/>
      <c r="GX120" s="157"/>
      <c r="GY120" s="277"/>
      <c r="GZ120" s="157"/>
      <c r="HA120" s="277"/>
    </row>
    <row r="121" spans="1:209" s="143" customFormat="1" ht="23.25" customHeight="1">
      <c r="A121" s="186"/>
      <c r="B121" s="187" t="s">
        <v>2592</v>
      </c>
      <c r="C121" s="499" t="s">
        <v>2593</v>
      </c>
      <c r="D121" s="499"/>
      <c r="E121" s="499"/>
      <c r="F121" s="499"/>
      <c r="G121" s="499"/>
      <c r="H121" s="499"/>
      <c r="I121" s="499"/>
      <c r="J121" s="499"/>
      <c r="K121" s="499"/>
      <c r="L121" s="499"/>
      <c r="M121" s="499"/>
      <c r="N121" s="499"/>
      <c r="O121" s="499"/>
      <c r="P121" s="499"/>
      <c r="GO121" s="277"/>
      <c r="GP121" s="277"/>
      <c r="GQ121" s="277"/>
      <c r="GR121" s="277"/>
      <c r="GS121" s="277"/>
      <c r="GT121" s="277"/>
      <c r="GU121" s="277"/>
      <c r="GV121" s="140" t="s">
        <v>2593</v>
      </c>
      <c r="GW121" s="157"/>
      <c r="GX121" s="157"/>
      <c r="GY121" s="277"/>
      <c r="GZ121" s="157"/>
      <c r="HA121" s="277"/>
    </row>
    <row r="122" spans="1:209" s="143" customFormat="1" ht="22.5" customHeight="1">
      <c r="A122" s="186"/>
      <c r="B122" s="187" t="s">
        <v>2594</v>
      </c>
      <c r="C122" s="499" t="s">
        <v>2695</v>
      </c>
      <c r="D122" s="499"/>
      <c r="E122" s="499"/>
      <c r="F122" s="499"/>
      <c r="G122" s="499"/>
      <c r="H122" s="499"/>
      <c r="I122" s="499"/>
      <c r="J122" s="499"/>
      <c r="K122" s="499"/>
      <c r="L122" s="499"/>
      <c r="M122" s="499"/>
      <c r="N122" s="499"/>
      <c r="O122" s="499"/>
      <c r="P122" s="499"/>
      <c r="GO122" s="277"/>
      <c r="GP122" s="277"/>
      <c r="GQ122" s="277"/>
      <c r="GR122" s="277"/>
      <c r="GS122" s="277"/>
      <c r="GT122" s="277"/>
      <c r="GU122" s="277"/>
      <c r="GV122" s="140" t="s">
        <v>2695</v>
      </c>
      <c r="GW122" s="157"/>
      <c r="GX122" s="157"/>
      <c r="GY122" s="277"/>
      <c r="GZ122" s="157"/>
      <c r="HA122" s="277"/>
    </row>
    <row r="123" spans="1:209" s="143" customFormat="1" ht="15" customHeight="1">
      <c r="A123" s="186"/>
      <c r="B123" s="187"/>
      <c r="C123" s="499" t="s">
        <v>2011</v>
      </c>
      <c r="D123" s="499"/>
      <c r="E123" s="499"/>
      <c r="F123" s="499"/>
      <c r="G123" s="499"/>
      <c r="H123" s="499"/>
      <c r="I123" s="499"/>
      <c r="J123" s="499"/>
      <c r="K123" s="499"/>
      <c r="L123" s="499"/>
      <c r="M123" s="499"/>
      <c r="N123" s="499"/>
      <c r="O123" s="499"/>
      <c r="P123" s="499"/>
      <c r="GO123" s="277"/>
      <c r="GP123" s="277"/>
      <c r="GQ123" s="277"/>
      <c r="GR123" s="277"/>
      <c r="GS123" s="277"/>
      <c r="GT123" s="277"/>
      <c r="GU123" s="277"/>
      <c r="GV123" s="140" t="s">
        <v>2011</v>
      </c>
      <c r="GW123" s="157"/>
      <c r="GX123" s="157"/>
      <c r="GY123" s="277"/>
      <c r="GZ123" s="157"/>
      <c r="HA123" s="277"/>
    </row>
    <row r="124" spans="1:209" s="143" customFormat="1" ht="15" customHeight="1">
      <c r="A124" s="186"/>
      <c r="B124" s="187"/>
      <c r="C124" s="499" t="s">
        <v>2696</v>
      </c>
      <c r="D124" s="499"/>
      <c r="E124" s="499"/>
      <c r="F124" s="499"/>
      <c r="G124" s="499"/>
      <c r="H124" s="499"/>
      <c r="I124" s="499"/>
      <c r="J124" s="499"/>
      <c r="K124" s="499"/>
      <c r="L124" s="499"/>
      <c r="M124" s="499"/>
      <c r="N124" s="499"/>
      <c r="O124" s="499"/>
      <c r="P124" s="499"/>
      <c r="GO124" s="277"/>
      <c r="GP124" s="277"/>
      <c r="GQ124" s="277"/>
      <c r="GR124" s="277"/>
      <c r="GS124" s="277"/>
      <c r="GT124" s="277"/>
      <c r="GU124" s="277"/>
      <c r="GV124" s="140" t="s">
        <v>2696</v>
      </c>
      <c r="GW124" s="157"/>
      <c r="GX124" s="157"/>
      <c r="GY124" s="277"/>
      <c r="GZ124" s="157"/>
      <c r="HA124" s="277"/>
    </row>
    <row r="125" spans="1:209" s="143" customFormat="1" ht="15" customHeight="1">
      <c r="A125" s="188"/>
      <c r="B125" s="189" t="s">
        <v>164</v>
      </c>
      <c r="C125" s="501" t="s">
        <v>391</v>
      </c>
      <c r="D125" s="501"/>
      <c r="E125" s="501"/>
      <c r="F125" s="501"/>
      <c r="G125" s="501"/>
      <c r="H125" s="190" t="s">
        <v>392</v>
      </c>
      <c r="I125" s="191"/>
      <c r="J125" s="191"/>
      <c r="K125" s="215">
        <v>29.777341400000001</v>
      </c>
      <c r="L125" s="193"/>
      <c r="M125" s="191"/>
      <c r="N125" s="193"/>
      <c r="O125" s="191"/>
      <c r="P125" s="194">
        <v>22906.67</v>
      </c>
      <c r="GO125" s="277"/>
      <c r="GP125" s="277"/>
      <c r="GQ125" s="277"/>
      <c r="GR125" s="277"/>
      <c r="GS125" s="277"/>
      <c r="GT125" s="277"/>
      <c r="GU125" s="277"/>
      <c r="GW125" s="157" t="s">
        <v>391</v>
      </c>
      <c r="GX125" s="157"/>
      <c r="GY125" s="277"/>
      <c r="GZ125" s="157"/>
      <c r="HA125" s="277"/>
    </row>
    <row r="126" spans="1:209" s="143" customFormat="1" ht="15" customHeight="1">
      <c r="A126" s="195"/>
      <c r="B126" s="189" t="s">
        <v>1535</v>
      </c>
      <c r="C126" s="501" t="s">
        <v>1536</v>
      </c>
      <c r="D126" s="501"/>
      <c r="E126" s="501"/>
      <c r="F126" s="501"/>
      <c r="G126" s="501"/>
      <c r="H126" s="190" t="s">
        <v>392</v>
      </c>
      <c r="I126" s="201">
        <v>0.16</v>
      </c>
      <c r="J126" s="215">
        <v>0.84594720000000001</v>
      </c>
      <c r="K126" s="215">
        <v>14.8886707</v>
      </c>
      <c r="L126" s="198"/>
      <c r="M126" s="199"/>
      <c r="N126" s="200">
        <v>777.91</v>
      </c>
      <c r="O126" s="191"/>
      <c r="P126" s="194">
        <v>11582.05</v>
      </c>
      <c r="Q126" s="278"/>
      <c r="R126" s="278"/>
      <c r="GO126" s="277"/>
      <c r="GP126" s="277"/>
      <c r="GQ126" s="277"/>
      <c r="GR126" s="277"/>
      <c r="GS126" s="277"/>
      <c r="GT126" s="277"/>
      <c r="GU126" s="277"/>
      <c r="GW126" s="157"/>
      <c r="GX126" s="157" t="s">
        <v>1536</v>
      </c>
      <c r="GY126" s="277"/>
      <c r="GZ126" s="157"/>
      <c r="HA126" s="277"/>
    </row>
    <row r="127" spans="1:209" s="143" customFormat="1" ht="15" customHeight="1">
      <c r="A127" s="195"/>
      <c r="B127" s="189" t="s">
        <v>2665</v>
      </c>
      <c r="C127" s="501" t="s">
        <v>2666</v>
      </c>
      <c r="D127" s="501"/>
      <c r="E127" s="501"/>
      <c r="F127" s="501"/>
      <c r="G127" s="501"/>
      <c r="H127" s="190" t="s">
        <v>392</v>
      </c>
      <c r="I127" s="201">
        <v>0.16</v>
      </c>
      <c r="J127" s="215">
        <v>0.84594720000000001</v>
      </c>
      <c r="K127" s="215">
        <v>14.8886707</v>
      </c>
      <c r="L127" s="198"/>
      <c r="M127" s="199"/>
      <c r="N127" s="200">
        <v>760.62</v>
      </c>
      <c r="O127" s="191"/>
      <c r="P127" s="194">
        <v>11324.62</v>
      </c>
      <c r="Q127" s="278"/>
      <c r="R127" s="278"/>
      <c r="GO127" s="277"/>
      <c r="GP127" s="277"/>
      <c r="GQ127" s="277"/>
      <c r="GR127" s="277"/>
      <c r="GS127" s="277"/>
      <c r="GT127" s="277"/>
      <c r="GU127" s="277"/>
      <c r="GW127" s="157"/>
      <c r="GX127" s="157" t="s">
        <v>2666</v>
      </c>
      <c r="GY127" s="277"/>
      <c r="GZ127" s="157"/>
      <c r="HA127" s="277"/>
    </row>
    <row r="128" spans="1:209" s="143" customFormat="1" ht="15" customHeight="1">
      <c r="A128" s="210"/>
      <c r="B128" s="187"/>
      <c r="C128" s="500" t="s">
        <v>429</v>
      </c>
      <c r="D128" s="500"/>
      <c r="E128" s="500"/>
      <c r="F128" s="500"/>
      <c r="G128" s="500"/>
      <c r="H128" s="180"/>
      <c r="I128" s="181"/>
      <c r="J128" s="181"/>
      <c r="K128" s="181"/>
      <c r="L128" s="183"/>
      <c r="M128" s="181"/>
      <c r="N128" s="211"/>
      <c r="O128" s="181"/>
      <c r="P128" s="212">
        <v>22906.67</v>
      </c>
      <c r="Q128" s="278"/>
      <c r="R128" s="278"/>
      <c r="GO128" s="277"/>
      <c r="GP128" s="277"/>
      <c r="GQ128" s="277"/>
      <c r="GR128" s="277"/>
      <c r="GS128" s="277"/>
      <c r="GT128" s="277"/>
      <c r="GU128" s="277"/>
      <c r="GW128" s="157"/>
      <c r="GX128" s="157"/>
      <c r="GY128" s="277" t="s">
        <v>429</v>
      </c>
      <c r="GZ128" s="157"/>
      <c r="HA128" s="277"/>
    </row>
    <row r="129" spans="1:211" s="143" customFormat="1" ht="15" customHeight="1">
      <c r="A129" s="203"/>
      <c r="B129" s="189"/>
      <c r="C129" s="501" t="s">
        <v>433</v>
      </c>
      <c r="D129" s="501"/>
      <c r="E129" s="501"/>
      <c r="F129" s="501"/>
      <c r="G129" s="501"/>
      <c r="H129" s="190"/>
      <c r="I129" s="191"/>
      <c r="J129" s="191"/>
      <c r="K129" s="191"/>
      <c r="L129" s="193"/>
      <c r="M129" s="191"/>
      <c r="N129" s="193"/>
      <c r="O129" s="191"/>
      <c r="P129" s="194">
        <v>22906.67</v>
      </c>
      <c r="GO129" s="277"/>
      <c r="GP129" s="277"/>
      <c r="GQ129" s="277"/>
      <c r="GR129" s="277"/>
      <c r="GS129" s="277"/>
      <c r="GT129" s="277"/>
      <c r="GU129" s="277"/>
      <c r="GW129" s="157"/>
      <c r="GX129" s="157"/>
      <c r="GY129" s="277"/>
      <c r="GZ129" s="157" t="s">
        <v>433</v>
      </c>
      <c r="HA129" s="277"/>
    </row>
    <row r="130" spans="1:211" s="143" customFormat="1" ht="23.25" customHeight="1">
      <c r="A130" s="203"/>
      <c r="B130" s="189" t="s">
        <v>2600</v>
      </c>
      <c r="C130" s="501" t="s">
        <v>2601</v>
      </c>
      <c r="D130" s="501"/>
      <c r="E130" s="501"/>
      <c r="F130" s="501"/>
      <c r="G130" s="501"/>
      <c r="H130" s="190" t="s">
        <v>432</v>
      </c>
      <c r="I130" s="209">
        <v>74</v>
      </c>
      <c r="J130" s="191"/>
      <c r="K130" s="209">
        <v>74</v>
      </c>
      <c r="L130" s="193"/>
      <c r="M130" s="191"/>
      <c r="N130" s="193"/>
      <c r="O130" s="191"/>
      <c r="P130" s="194">
        <v>16950.939999999999</v>
      </c>
      <c r="GO130" s="277"/>
      <c r="GP130" s="277"/>
      <c r="GQ130" s="277"/>
      <c r="GR130" s="277"/>
      <c r="GS130" s="277"/>
      <c r="GT130" s="277"/>
      <c r="GU130" s="277"/>
      <c r="GW130" s="157"/>
      <c r="GX130" s="157"/>
      <c r="GY130" s="277"/>
      <c r="GZ130" s="157" t="s">
        <v>2601</v>
      </c>
      <c r="HA130" s="277"/>
    </row>
    <row r="131" spans="1:211" s="143" customFormat="1" ht="23.25" customHeight="1">
      <c r="A131" s="203"/>
      <c r="B131" s="189" t="s">
        <v>2602</v>
      </c>
      <c r="C131" s="501" t="s">
        <v>2603</v>
      </c>
      <c r="D131" s="501"/>
      <c r="E131" s="501"/>
      <c r="F131" s="501"/>
      <c r="G131" s="501"/>
      <c r="H131" s="190" t="s">
        <v>432</v>
      </c>
      <c r="I131" s="209">
        <v>36</v>
      </c>
      <c r="J131" s="191"/>
      <c r="K131" s="209">
        <v>36</v>
      </c>
      <c r="L131" s="193"/>
      <c r="M131" s="191"/>
      <c r="N131" s="193"/>
      <c r="O131" s="191"/>
      <c r="P131" s="194">
        <v>8246.4</v>
      </c>
      <c r="GO131" s="277"/>
      <c r="GP131" s="277"/>
      <c r="GQ131" s="277"/>
      <c r="GR131" s="277"/>
      <c r="GS131" s="277"/>
      <c r="GT131" s="277"/>
      <c r="GU131" s="277"/>
      <c r="GW131" s="157"/>
      <c r="GX131" s="157"/>
      <c r="GY131" s="277"/>
      <c r="GZ131" s="157" t="s">
        <v>2603</v>
      </c>
      <c r="HA131" s="277"/>
    </row>
    <row r="132" spans="1:211" s="143" customFormat="1" ht="15" customHeight="1">
      <c r="A132" s="213"/>
      <c r="B132" s="214"/>
      <c r="C132" s="500" t="s">
        <v>438</v>
      </c>
      <c r="D132" s="500"/>
      <c r="E132" s="500"/>
      <c r="F132" s="500"/>
      <c r="G132" s="500"/>
      <c r="H132" s="180"/>
      <c r="I132" s="181"/>
      <c r="J132" s="181"/>
      <c r="K132" s="181"/>
      <c r="L132" s="183"/>
      <c r="M132" s="181"/>
      <c r="N132" s="218">
        <v>437.31</v>
      </c>
      <c r="O132" s="181"/>
      <c r="P132" s="212">
        <v>48104.01</v>
      </c>
      <c r="GO132" s="277"/>
      <c r="GP132" s="277"/>
      <c r="GQ132" s="277"/>
      <c r="GR132" s="277"/>
      <c r="GS132" s="277"/>
      <c r="GT132" s="277"/>
      <c r="GU132" s="277"/>
      <c r="GW132" s="157"/>
      <c r="GX132" s="157"/>
      <c r="GY132" s="277"/>
      <c r="GZ132" s="157"/>
      <c r="HA132" s="277" t="s">
        <v>438</v>
      </c>
    </row>
    <row r="133" spans="1:211" s="143" customFormat="1" ht="1.5" customHeight="1">
      <c r="A133" s="223"/>
      <c r="B133" s="224"/>
      <c r="C133" s="224"/>
      <c r="D133" s="224"/>
      <c r="E133" s="224"/>
      <c r="F133" s="225"/>
      <c r="G133" s="225"/>
      <c r="H133" s="225"/>
      <c r="I133" s="225"/>
      <c r="J133" s="226"/>
      <c r="K133" s="225"/>
      <c r="L133" s="226"/>
      <c r="M133" s="227"/>
      <c r="N133" s="226"/>
      <c r="O133" s="228"/>
      <c r="P133" s="229"/>
      <c r="Q133" s="279"/>
      <c r="R133" s="280"/>
      <c r="GO133" s="277"/>
      <c r="GP133" s="277"/>
      <c r="GQ133" s="277"/>
      <c r="GR133" s="277"/>
      <c r="GS133" s="277"/>
      <c r="GT133" s="277"/>
      <c r="GU133" s="277"/>
      <c r="GW133" s="157"/>
      <c r="GX133" s="157"/>
      <c r="GY133" s="277"/>
      <c r="GZ133" s="157"/>
      <c r="HA133" s="277"/>
    </row>
    <row r="134" spans="1:211" s="143" customFormat="1" ht="15" customHeight="1">
      <c r="A134" s="210"/>
      <c r="B134" s="230"/>
      <c r="C134" s="496" t="s">
        <v>2676</v>
      </c>
      <c r="D134" s="496"/>
      <c r="E134" s="496"/>
      <c r="F134" s="496"/>
      <c r="G134" s="496"/>
      <c r="H134" s="496"/>
      <c r="I134" s="496"/>
      <c r="J134" s="496"/>
      <c r="K134" s="496"/>
      <c r="L134" s="496"/>
      <c r="M134" s="496"/>
      <c r="N134" s="496"/>
      <c r="O134" s="496"/>
      <c r="P134" s="232"/>
      <c r="Q134" s="279"/>
      <c r="R134" s="280"/>
      <c r="GO134" s="277"/>
      <c r="GP134" s="277"/>
      <c r="GQ134" s="277"/>
      <c r="GR134" s="277"/>
      <c r="GS134" s="277"/>
      <c r="GT134" s="277"/>
      <c r="GU134" s="277"/>
      <c r="GW134" s="157"/>
      <c r="GX134" s="157"/>
      <c r="GY134" s="277"/>
      <c r="GZ134" s="157"/>
      <c r="HA134" s="277"/>
      <c r="HB134" s="277" t="s">
        <v>2676</v>
      </c>
    </row>
    <row r="135" spans="1:211" s="143" customFormat="1" ht="15" customHeight="1">
      <c r="A135" s="210"/>
      <c r="B135" s="187"/>
      <c r="C135" s="495" t="s">
        <v>675</v>
      </c>
      <c r="D135" s="495"/>
      <c r="E135" s="495"/>
      <c r="F135" s="495"/>
      <c r="G135" s="495"/>
      <c r="H135" s="495"/>
      <c r="I135" s="495"/>
      <c r="J135" s="495"/>
      <c r="K135" s="495"/>
      <c r="L135" s="495"/>
      <c r="M135" s="495"/>
      <c r="N135" s="495"/>
      <c r="O135" s="495"/>
      <c r="P135" s="234">
        <v>8496533.3499999996</v>
      </c>
      <c r="Q135" s="279"/>
      <c r="R135" s="280"/>
      <c r="GO135" s="277"/>
      <c r="GP135" s="277"/>
      <c r="GQ135" s="277"/>
      <c r="GR135" s="277"/>
      <c r="GS135" s="277"/>
      <c r="GT135" s="277"/>
      <c r="GU135" s="277"/>
      <c r="GW135" s="157"/>
      <c r="GX135" s="157"/>
      <c r="GY135" s="277"/>
      <c r="GZ135" s="157"/>
      <c r="HA135" s="277"/>
      <c r="HB135" s="277"/>
      <c r="HC135" s="140" t="s">
        <v>675</v>
      </c>
    </row>
    <row r="136" spans="1:211" s="143" customFormat="1" ht="15" customHeight="1">
      <c r="A136" s="210"/>
      <c r="B136" s="187"/>
      <c r="C136" s="495" t="s">
        <v>676</v>
      </c>
      <c r="D136" s="495"/>
      <c r="E136" s="495"/>
      <c r="F136" s="495"/>
      <c r="G136" s="495"/>
      <c r="H136" s="495"/>
      <c r="I136" s="495"/>
      <c r="J136" s="495"/>
      <c r="K136" s="495"/>
      <c r="L136" s="495"/>
      <c r="M136" s="495"/>
      <c r="N136" s="495"/>
      <c r="O136" s="495"/>
      <c r="P136" s="235"/>
      <c r="Q136" s="279"/>
      <c r="R136" s="280"/>
      <c r="GO136" s="277"/>
      <c r="GP136" s="277"/>
      <c r="GQ136" s="277"/>
      <c r="GR136" s="277"/>
      <c r="GS136" s="277"/>
      <c r="GT136" s="277"/>
      <c r="GU136" s="277"/>
      <c r="GW136" s="157"/>
      <c r="GX136" s="157"/>
      <c r="GY136" s="277"/>
      <c r="GZ136" s="157"/>
      <c r="HA136" s="277"/>
      <c r="HB136" s="277"/>
      <c r="HC136" s="140" t="s">
        <v>676</v>
      </c>
    </row>
    <row r="137" spans="1:211" s="143" customFormat="1" ht="15" customHeight="1">
      <c r="A137" s="210"/>
      <c r="B137" s="187"/>
      <c r="C137" s="495" t="s">
        <v>677</v>
      </c>
      <c r="D137" s="495"/>
      <c r="E137" s="495"/>
      <c r="F137" s="495"/>
      <c r="G137" s="495"/>
      <c r="H137" s="495"/>
      <c r="I137" s="495"/>
      <c r="J137" s="495"/>
      <c r="K137" s="495"/>
      <c r="L137" s="495"/>
      <c r="M137" s="495"/>
      <c r="N137" s="495"/>
      <c r="O137" s="495"/>
      <c r="P137" s="234">
        <v>8496533.3499999996</v>
      </c>
      <c r="Q137" s="279"/>
      <c r="R137" s="280"/>
      <c r="GO137" s="277"/>
      <c r="GP137" s="277"/>
      <c r="GQ137" s="277"/>
      <c r="GR137" s="277"/>
      <c r="GS137" s="277"/>
      <c r="GT137" s="277"/>
      <c r="GU137" s="277"/>
      <c r="GW137" s="157"/>
      <c r="GX137" s="157"/>
      <c r="GY137" s="277"/>
      <c r="GZ137" s="157"/>
      <c r="HA137" s="277"/>
      <c r="HB137" s="277"/>
      <c r="HC137" s="140" t="s">
        <v>677</v>
      </c>
    </row>
    <row r="138" spans="1:211" s="143" customFormat="1" ht="15" customHeight="1">
      <c r="A138" s="210"/>
      <c r="B138" s="187"/>
      <c r="C138" s="495" t="s">
        <v>2608</v>
      </c>
      <c r="D138" s="495"/>
      <c r="E138" s="495"/>
      <c r="F138" s="495"/>
      <c r="G138" s="495"/>
      <c r="H138" s="495"/>
      <c r="I138" s="495"/>
      <c r="J138" s="495"/>
      <c r="K138" s="495"/>
      <c r="L138" s="495"/>
      <c r="M138" s="495"/>
      <c r="N138" s="495"/>
      <c r="O138" s="495"/>
      <c r="P138" s="234">
        <v>17842720.02</v>
      </c>
      <c r="Q138" s="279"/>
      <c r="R138" s="280"/>
      <c r="GO138" s="277"/>
      <c r="GP138" s="277"/>
      <c r="GQ138" s="277"/>
      <c r="GR138" s="277"/>
      <c r="GS138" s="277"/>
      <c r="GT138" s="277"/>
      <c r="GU138" s="277"/>
      <c r="GW138" s="157"/>
      <c r="GX138" s="157"/>
      <c r="GY138" s="277"/>
      <c r="GZ138" s="157"/>
      <c r="HA138" s="277"/>
      <c r="HB138" s="277"/>
      <c r="HC138" s="140" t="s">
        <v>2608</v>
      </c>
    </row>
    <row r="139" spans="1:211" s="143" customFormat="1" ht="15" customHeight="1">
      <c r="A139" s="210"/>
      <c r="B139" s="187"/>
      <c r="C139" s="495" t="s">
        <v>2609</v>
      </c>
      <c r="D139" s="495"/>
      <c r="E139" s="495"/>
      <c r="F139" s="495"/>
      <c r="G139" s="495"/>
      <c r="H139" s="495"/>
      <c r="I139" s="495"/>
      <c r="J139" s="495"/>
      <c r="K139" s="495"/>
      <c r="L139" s="495"/>
      <c r="M139" s="495"/>
      <c r="N139" s="495"/>
      <c r="O139" s="495"/>
      <c r="P139" s="234">
        <v>17842720.02</v>
      </c>
      <c r="Q139" s="279"/>
      <c r="R139" s="280"/>
      <c r="GO139" s="277"/>
      <c r="GP139" s="277"/>
      <c r="GQ139" s="277"/>
      <c r="GR139" s="277"/>
      <c r="GS139" s="277"/>
      <c r="GT139" s="277"/>
      <c r="GU139" s="277"/>
      <c r="GW139" s="157"/>
      <c r="GX139" s="157"/>
      <c r="GY139" s="277"/>
      <c r="GZ139" s="157"/>
      <c r="HA139" s="277"/>
      <c r="HB139" s="277"/>
      <c r="HC139" s="140" t="s">
        <v>2609</v>
      </c>
    </row>
    <row r="140" spans="1:211" s="143" customFormat="1" ht="15" customHeight="1">
      <c r="A140" s="210"/>
      <c r="B140" s="187"/>
      <c r="C140" s="495" t="s">
        <v>2610</v>
      </c>
      <c r="D140" s="495"/>
      <c r="E140" s="495"/>
      <c r="F140" s="495"/>
      <c r="G140" s="495"/>
      <c r="H140" s="495"/>
      <c r="I140" s="495"/>
      <c r="J140" s="495"/>
      <c r="K140" s="495"/>
      <c r="L140" s="495"/>
      <c r="M140" s="495"/>
      <c r="N140" s="495"/>
      <c r="O140" s="495"/>
      <c r="P140" s="235"/>
      <c r="Q140" s="279"/>
      <c r="R140" s="280"/>
      <c r="GO140" s="277"/>
      <c r="GP140" s="277"/>
      <c r="GQ140" s="277"/>
      <c r="GR140" s="277"/>
      <c r="GS140" s="277"/>
      <c r="GT140" s="277"/>
      <c r="GU140" s="277"/>
      <c r="GW140" s="157"/>
      <c r="GX140" s="157"/>
      <c r="GY140" s="277"/>
      <c r="GZ140" s="157"/>
      <c r="HA140" s="277"/>
      <c r="HB140" s="277"/>
      <c r="HC140" s="140" t="s">
        <v>2610</v>
      </c>
    </row>
    <row r="141" spans="1:211" s="143" customFormat="1" ht="15" customHeight="1">
      <c r="A141" s="210"/>
      <c r="B141" s="187"/>
      <c r="C141" s="495" t="s">
        <v>2611</v>
      </c>
      <c r="D141" s="495"/>
      <c r="E141" s="495"/>
      <c r="F141" s="495"/>
      <c r="G141" s="495"/>
      <c r="H141" s="495"/>
      <c r="I141" s="495"/>
      <c r="J141" s="495"/>
      <c r="K141" s="495"/>
      <c r="L141" s="495"/>
      <c r="M141" s="495"/>
      <c r="N141" s="495"/>
      <c r="O141" s="495"/>
      <c r="P141" s="234">
        <v>8496533.3499999996</v>
      </c>
      <c r="Q141" s="279"/>
      <c r="R141" s="280"/>
      <c r="GO141" s="277"/>
      <c r="GP141" s="277"/>
      <c r="GQ141" s="277"/>
      <c r="GR141" s="277"/>
      <c r="GS141" s="277"/>
      <c r="GT141" s="277"/>
      <c r="GU141" s="277"/>
      <c r="GW141" s="157"/>
      <c r="GX141" s="157"/>
      <c r="GY141" s="277"/>
      <c r="GZ141" s="157"/>
      <c r="HA141" s="277"/>
      <c r="HB141" s="277"/>
      <c r="HC141" s="140" t="s">
        <v>2611</v>
      </c>
    </row>
    <row r="142" spans="1:211" s="143" customFormat="1" ht="15" customHeight="1">
      <c r="A142" s="210"/>
      <c r="B142" s="187"/>
      <c r="C142" s="495" t="s">
        <v>2612</v>
      </c>
      <c r="D142" s="495"/>
      <c r="E142" s="495"/>
      <c r="F142" s="495"/>
      <c r="G142" s="495"/>
      <c r="H142" s="495"/>
      <c r="I142" s="495"/>
      <c r="J142" s="495"/>
      <c r="K142" s="495"/>
      <c r="L142" s="495"/>
      <c r="M142" s="495"/>
      <c r="N142" s="495"/>
      <c r="O142" s="495"/>
      <c r="P142" s="234">
        <v>6287434.6699999999</v>
      </c>
      <c r="Q142" s="279"/>
      <c r="R142" s="280"/>
      <c r="GO142" s="277"/>
      <c r="GP142" s="277"/>
      <c r="GQ142" s="277"/>
      <c r="GR142" s="277"/>
      <c r="GS142" s="277"/>
      <c r="GT142" s="277"/>
      <c r="GU142" s="277"/>
      <c r="GW142" s="157"/>
      <c r="GX142" s="157"/>
      <c r="GY142" s="277"/>
      <c r="GZ142" s="157"/>
      <c r="HA142" s="277"/>
      <c r="HB142" s="277"/>
      <c r="HC142" s="140" t="s">
        <v>2612</v>
      </c>
    </row>
    <row r="143" spans="1:211" s="143" customFormat="1" ht="15" customHeight="1">
      <c r="A143" s="210"/>
      <c r="B143" s="187"/>
      <c r="C143" s="495" t="s">
        <v>2613</v>
      </c>
      <c r="D143" s="495"/>
      <c r="E143" s="495"/>
      <c r="F143" s="495"/>
      <c r="G143" s="495"/>
      <c r="H143" s="495"/>
      <c r="I143" s="495"/>
      <c r="J143" s="495"/>
      <c r="K143" s="495"/>
      <c r="L143" s="495"/>
      <c r="M143" s="495"/>
      <c r="N143" s="495"/>
      <c r="O143" s="495"/>
      <c r="P143" s="234">
        <v>3058752</v>
      </c>
      <c r="Q143" s="279"/>
      <c r="R143" s="280"/>
      <c r="GO143" s="277"/>
      <c r="GP143" s="277"/>
      <c r="GQ143" s="277"/>
      <c r="GR143" s="277"/>
      <c r="GS143" s="277"/>
      <c r="GT143" s="277"/>
      <c r="GU143" s="277"/>
      <c r="GW143" s="157"/>
      <c r="GX143" s="157"/>
      <c r="GY143" s="277"/>
      <c r="GZ143" s="157"/>
      <c r="HA143" s="277"/>
      <c r="HB143" s="277"/>
      <c r="HC143" s="140" t="s">
        <v>2613</v>
      </c>
    </row>
    <row r="144" spans="1:211" s="143" customFormat="1" ht="15" customHeight="1">
      <c r="A144" s="210"/>
      <c r="B144" s="187"/>
      <c r="C144" s="495" t="s">
        <v>688</v>
      </c>
      <c r="D144" s="495"/>
      <c r="E144" s="495"/>
      <c r="F144" s="495"/>
      <c r="G144" s="495"/>
      <c r="H144" s="495"/>
      <c r="I144" s="495"/>
      <c r="J144" s="495"/>
      <c r="K144" s="495"/>
      <c r="L144" s="495"/>
      <c r="M144" s="495"/>
      <c r="N144" s="495"/>
      <c r="O144" s="495"/>
      <c r="P144" s="234">
        <v>8496533.3499999996</v>
      </c>
      <c r="Q144" s="279"/>
      <c r="R144" s="280"/>
      <c r="GO144" s="277"/>
      <c r="GP144" s="277"/>
      <c r="GQ144" s="277"/>
      <c r="GR144" s="277"/>
      <c r="GS144" s="277"/>
      <c r="GT144" s="277"/>
      <c r="GU144" s="277"/>
      <c r="GW144" s="157"/>
      <c r="GX144" s="157"/>
      <c r="GY144" s="277"/>
      <c r="GZ144" s="157"/>
      <c r="HA144" s="277"/>
      <c r="HB144" s="277"/>
      <c r="HC144" s="140" t="s">
        <v>688</v>
      </c>
    </row>
    <row r="145" spans="1:215" s="143" customFormat="1" ht="15" customHeight="1">
      <c r="A145" s="210"/>
      <c r="B145" s="187"/>
      <c r="C145" s="495" t="s">
        <v>689</v>
      </c>
      <c r="D145" s="495"/>
      <c r="E145" s="495"/>
      <c r="F145" s="495"/>
      <c r="G145" s="495"/>
      <c r="H145" s="495"/>
      <c r="I145" s="495"/>
      <c r="J145" s="495"/>
      <c r="K145" s="495"/>
      <c r="L145" s="495"/>
      <c r="M145" s="495"/>
      <c r="N145" s="495"/>
      <c r="O145" s="495"/>
      <c r="P145" s="234">
        <v>6287434.6699999999</v>
      </c>
      <c r="Q145" s="279"/>
      <c r="R145" s="280"/>
      <c r="GO145" s="277"/>
      <c r="GP145" s="277"/>
      <c r="GQ145" s="277"/>
      <c r="GR145" s="277"/>
      <c r="GS145" s="277"/>
      <c r="GT145" s="277"/>
      <c r="GU145" s="277"/>
      <c r="GW145" s="157"/>
      <c r="GX145" s="157"/>
      <c r="GY145" s="277"/>
      <c r="GZ145" s="157"/>
      <c r="HA145" s="277"/>
      <c r="HB145" s="277"/>
      <c r="HC145" s="140" t="s">
        <v>689</v>
      </c>
    </row>
    <row r="146" spans="1:215" s="143" customFormat="1" ht="15" customHeight="1">
      <c r="A146" s="210"/>
      <c r="B146" s="187"/>
      <c r="C146" s="495" t="s">
        <v>690</v>
      </c>
      <c r="D146" s="495"/>
      <c r="E146" s="495"/>
      <c r="F146" s="495"/>
      <c r="G146" s="495"/>
      <c r="H146" s="495"/>
      <c r="I146" s="495"/>
      <c r="J146" s="495"/>
      <c r="K146" s="495"/>
      <c r="L146" s="495"/>
      <c r="M146" s="495"/>
      <c r="N146" s="495"/>
      <c r="O146" s="495"/>
      <c r="P146" s="234">
        <v>3058752</v>
      </c>
      <c r="Q146" s="279"/>
      <c r="R146" s="280"/>
      <c r="GO146" s="277"/>
      <c r="GP146" s="277"/>
      <c r="GQ146" s="277"/>
      <c r="GR146" s="277"/>
      <c r="GS146" s="277"/>
      <c r="GT146" s="277"/>
      <c r="GU146" s="277"/>
      <c r="GW146" s="157"/>
      <c r="GX146" s="157"/>
      <c r="GY146" s="277"/>
      <c r="GZ146" s="157"/>
      <c r="HA146" s="277"/>
      <c r="HB146" s="277"/>
      <c r="HC146" s="140" t="s">
        <v>690</v>
      </c>
    </row>
    <row r="147" spans="1:215" s="143" customFormat="1" ht="15" customHeight="1">
      <c r="A147" s="210"/>
      <c r="B147" s="230"/>
      <c r="C147" s="496" t="s">
        <v>2677</v>
      </c>
      <c r="D147" s="496"/>
      <c r="E147" s="496"/>
      <c r="F147" s="496"/>
      <c r="G147" s="496"/>
      <c r="H147" s="496"/>
      <c r="I147" s="496"/>
      <c r="J147" s="496"/>
      <c r="K147" s="496"/>
      <c r="L147" s="496"/>
      <c r="M147" s="496"/>
      <c r="N147" s="496"/>
      <c r="O147" s="496"/>
      <c r="P147" s="236">
        <v>17842720.02</v>
      </c>
      <c r="Q147" s="279"/>
      <c r="R147" s="280"/>
      <c r="GO147" s="277"/>
      <c r="GP147" s="277"/>
      <c r="GQ147" s="277"/>
      <c r="GR147" s="277"/>
      <c r="GS147" s="277"/>
      <c r="GT147" s="277"/>
      <c r="GU147" s="277"/>
      <c r="GW147" s="157"/>
      <c r="GX147" s="157"/>
      <c r="GY147" s="277"/>
      <c r="GZ147" s="157"/>
      <c r="HA147" s="277"/>
      <c r="HB147" s="277"/>
      <c r="HD147" s="277" t="s">
        <v>2677</v>
      </c>
    </row>
    <row r="148" spans="1:215" s="143" customFormat="1" ht="15" customHeight="1">
      <c r="A148" s="210"/>
      <c r="B148" s="187"/>
      <c r="C148" s="495" t="s">
        <v>692</v>
      </c>
      <c r="D148" s="495"/>
      <c r="E148" s="495"/>
      <c r="F148" s="495"/>
      <c r="G148" s="495"/>
      <c r="H148" s="495"/>
      <c r="I148" s="495"/>
      <c r="J148" s="495"/>
      <c r="K148" s="495"/>
      <c r="L148" s="495"/>
      <c r="M148" s="495"/>
      <c r="N148" s="495"/>
      <c r="O148" s="495"/>
      <c r="P148" s="235"/>
      <c r="Q148" s="279"/>
      <c r="R148" s="280"/>
      <c r="GO148" s="277"/>
      <c r="GP148" s="277"/>
      <c r="GQ148" s="277"/>
      <c r="GR148" s="277"/>
      <c r="GS148" s="277"/>
      <c r="GT148" s="277"/>
      <c r="GU148" s="277"/>
      <c r="GW148" s="157"/>
      <c r="GX148" s="157"/>
      <c r="GY148" s="277"/>
      <c r="GZ148" s="157"/>
      <c r="HA148" s="277"/>
      <c r="HB148" s="277"/>
      <c r="HC148" s="140" t="s">
        <v>692</v>
      </c>
      <c r="HD148" s="277"/>
    </row>
    <row r="149" spans="1:215" s="143" customFormat="1" ht="15" customHeight="1">
      <c r="A149" s="210"/>
      <c r="B149" s="187"/>
      <c r="C149" s="495" t="s">
        <v>694</v>
      </c>
      <c r="D149" s="495"/>
      <c r="E149" s="495"/>
      <c r="F149" s="495"/>
      <c r="G149" s="495"/>
      <c r="H149" s="495"/>
      <c r="I149" s="495"/>
      <c r="J149" s="495"/>
      <c r="K149" s="237" t="s">
        <v>2697</v>
      </c>
      <c r="L149" s="231"/>
      <c r="M149" s="231"/>
      <c r="O149" s="238"/>
      <c r="P149" s="235"/>
      <c r="Q149" s="279"/>
      <c r="R149" s="280"/>
      <c r="GO149" s="277"/>
      <c r="GP149" s="277"/>
      <c r="GQ149" s="277"/>
      <c r="GR149" s="277"/>
      <c r="GS149" s="277"/>
      <c r="GT149" s="277"/>
      <c r="GU149" s="277"/>
      <c r="GW149" s="157"/>
      <c r="GX149" s="157"/>
      <c r="GY149" s="277"/>
      <c r="GZ149" s="157"/>
      <c r="HA149" s="277"/>
      <c r="HB149" s="277"/>
      <c r="HD149" s="277"/>
      <c r="HE149" s="140" t="s">
        <v>694</v>
      </c>
    </row>
    <row r="150" spans="1:215" s="143" customFormat="1" ht="15" customHeight="1">
      <c r="A150" s="210"/>
      <c r="B150" s="187"/>
      <c r="C150" s="495" t="s">
        <v>2616</v>
      </c>
      <c r="D150" s="495"/>
      <c r="E150" s="495"/>
      <c r="F150" s="495"/>
      <c r="G150" s="495"/>
      <c r="H150" s="495"/>
      <c r="I150" s="495"/>
      <c r="J150" s="495"/>
      <c r="K150" s="495"/>
      <c r="L150" s="495"/>
      <c r="M150" s="495"/>
      <c r="N150" s="495"/>
      <c r="O150" s="495"/>
      <c r="P150" s="234">
        <v>14274176.02</v>
      </c>
      <c r="Q150" s="279"/>
      <c r="R150" s="280"/>
      <c r="GO150" s="277"/>
      <c r="GP150" s="277"/>
      <c r="GQ150" s="277"/>
      <c r="GR150" s="277"/>
      <c r="GS150" s="277"/>
      <c r="GT150" s="277"/>
      <c r="GU150" s="277"/>
      <c r="GW150" s="157"/>
      <c r="GX150" s="157"/>
      <c r="GY150" s="277"/>
      <c r="GZ150" s="157"/>
      <c r="HA150" s="277"/>
      <c r="HB150" s="277"/>
      <c r="HD150" s="277"/>
      <c r="HF150" s="140" t="s">
        <v>2616</v>
      </c>
    </row>
    <row r="151" spans="1:215" s="143" customFormat="1" ht="15" customHeight="1">
      <c r="A151" s="210"/>
      <c r="B151" s="187"/>
      <c r="C151" s="495" t="s">
        <v>2610</v>
      </c>
      <c r="D151" s="495"/>
      <c r="E151" s="495"/>
      <c r="F151" s="495"/>
      <c r="G151" s="495"/>
      <c r="H151" s="495"/>
      <c r="I151" s="495"/>
      <c r="J151" s="495"/>
      <c r="K151" s="495"/>
      <c r="L151" s="495"/>
      <c r="M151" s="495"/>
      <c r="N151" s="495"/>
      <c r="O151" s="495"/>
      <c r="P151" s="235"/>
      <c r="Q151" s="279"/>
      <c r="R151" s="280"/>
      <c r="GO151" s="277"/>
      <c r="GP151" s="277"/>
      <c r="GQ151" s="277"/>
      <c r="GR151" s="277"/>
      <c r="GS151" s="277"/>
      <c r="GT151" s="277"/>
      <c r="GU151" s="277"/>
      <c r="GW151" s="157"/>
      <c r="GX151" s="157"/>
      <c r="GY151" s="277"/>
      <c r="GZ151" s="157"/>
      <c r="HA151" s="277"/>
      <c r="HB151" s="277"/>
      <c r="HC151" s="140" t="s">
        <v>2610</v>
      </c>
      <c r="HD151" s="277"/>
    </row>
    <row r="152" spans="1:215" s="143" customFormat="1" ht="22.5" customHeight="1">
      <c r="A152" s="210"/>
      <c r="B152" s="187" t="s">
        <v>2617</v>
      </c>
      <c r="C152" s="495" t="s">
        <v>2618</v>
      </c>
      <c r="D152" s="495"/>
      <c r="E152" s="495"/>
      <c r="F152" s="495"/>
      <c r="G152" s="495"/>
      <c r="H152" s="243" t="s">
        <v>432</v>
      </c>
      <c r="I152" s="233"/>
      <c r="J152" s="233"/>
      <c r="K152" s="237" t="s">
        <v>761</v>
      </c>
      <c r="L152" s="231"/>
      <c r="M152" s="231"/>
      <c r="O152" s="238"/>
      <c r="P152" s="234">
        <v>14044137.08</v>
      </c>
      <c r="Q152" s="279"/>
      <c r="R152" s="280"/>
      <c r="GO152" s="277"/>
      <c r="GP152" s="277"/>
      <c r="GQ152" s="277"/>
      <c r="GR152" s="277"/>
      <c r="GS152" s="277"/>
      <c r="GT152" s="277"/>
      <c r="GU152" s="277"/>
      <c r="GW152" s="157"/>
      <c r="GX152" s="157"/>
      <c r="GY152" s="277"/>
      <c r="GZ152" s="157"/>
      <c r="HA152" s="277"/>
      <c r="HB152" s="277"/>
      <c r="HD152" s="277"/>
      <c r="HG152" s="140" t="s">
        <v>2618</v>
      </c>
    </row>
    <row r="153" spans="1:215" s="143" customFormat="1" ht="22.5" customHeight="1">
      <c r="A153" s="210"/>
      <c r="B153" s="187" t="s">
        <v>2647</v>
      </c>
      <c r="C153" s="495" t="s">
        <v>2648</v>
      </c>
      <c r="D153" s="495"/>
      <c r="E153" s="495"/>
      <c r="F153" s="495"/>
      <c r="G153" s="495"/>
      <c r="H153" s="243" t="s">
        <v>432</v>
      </c>
      <c r="I153" s="233"/>
      <c r="J153" s="233"/>
      <c r="K153" s="237" t="s">
        <v>761</v>
      </c>
      <c r="L153" s="231"/>
      <c r="M153" s="231"/>
      <c r="O153" s="238"/>
      <c r="P153" s="234">
        <v>230038.94</v>
      </c>
      <c r="Q153" s="279"/>
      <c r="R153" s="280"/>
      <c r="GO153" s="277"/>
      <c r="GP153" s="277"/>
      <c r="GQ153" s="277"/>
      <c r="GR153" s="277"/>
      <c r="GS153" s="277"/>
      <c r="GT153" s="277"/>
      <c r="GU153" s="277"/>
      <c r="GW153" s="157"/>
      <c r="GX153" s="157"/>
      <c r="GY153" s="277"/>
      <c r="GZ153" s="157"/>
      <c r="HA153" s="277"/>
      <c r="HB153" s="277"/>
      <c r="HD153" s="277"/>
      <c r="HG153" s="140" t="s">
        <v>2648</v>
      </c>
    </row>
    <row r="154" spans="1:215" s="143" customFormat="1" ht="15" customHeight="1">
      <c r="A154" s="210"/>
      <c r="B154" s="187"/>
      <c r="C154" s="495" t="s">
        <v>2619</v>
      </c>
      <c r="D154" s="495"/>
      <c r="E154" s="495"/>
      <c r="F154" s="495"/>
      <c r="G154" s="495"/>
      <c r="H154" s="495"/>
      <c r="I154" s="495"/>
      <c r="J154" s="495"/>
      <c r="K154" s="495"/>
      <c r="L154" s="495"/>
      <c r="M154" s="495"/>
      <c r="N154" s="495"/>
      <c r="O154" s="495"/>
      <c r="P154" s="234">
        <v>3568544</v>
      </c>
      <c r="Q154" s="279"/>
      <c r="R154" s="280"/>
      <c r="GO154" s="277"/>
      <c r="GP154" s="277"/>
      <c r="GQ154" s="277"/>
      <c r="GR154" s="277"/>
      <c r="GS154" s="277"/>
      <c r="GT154" s="277"/>
      <c r="GU154" s="277"/>
      <c r="GW154" s="157"/>
      <c r="GX154" s="157"/>
      <c r="GY154" s="277"/>
      <c r="GZ154" s="157"/>
      <c r="HA154" s="277"/>
      <c r="HB154" s="277"/>
      <c r="HD154" s="277"/>
      <c r="HF154" s="140" t="s">
        <v>2619</v>
      </c>
    </row>
    <row r="155" spans="1:215" s="143" customFormat="1" ht="15" customHeight="1">
      <c r="A155" s="210"/>
      <c r="B155" s="187"/>
      <c r="C155" s="495" t="s">
        <v>2610</v>
      </c>
      <c r="D155" s="495"/>
      <c r="E155" s="495"/>
      <c r="F155" s="495"/>
      <c r="G155" s="495"/>
      <c r="H155" s="495"/>
      <c r="I155" s="495"/>
      <c r="J155" s="495"/>
      <c r="K155" s="495"/>
      <c r="L155" s="495"/>
      <c r="M155" s="495"/>
      <c r="N155" s="495"/>
      <c r="O155" s="495"/>
      <c r="P155" s="235"/>
      <c r="Q155" s="279"/>
      <c r="R155" s="280"/>
      <c r="GO155" s="277"/>
      <c r="GP155" s="277"/>
      <c r="GQ155" s="277"/>
      <c r="GR155" s="277"/>
      <c r="GS155" s="277"/>
      <c r="GT155" s="277"/>
      <c r="GU155" s="277"/>
      <c r="GW155" s="157"/>
      <c r="GX155" s="157"/>
      <c r="GY155" s="277"/>
      <c r="GZ155" s="157"/>
      <c r="HA155" s="277"/>
      <c r="HB155" s="277"/>
      <c r="HC155" s="140" t="s">
        <v>2610</v>
      </c>
      <c r="HD155" s="277"/>
    </row>
    <row r="156" spans="1:215" s="143" customFormat="1" ht="22.5" customHeight="1">
      <c r="A156" s="210"/>
      <c r="B156" s="187" t="s">
        <v>2620</v>
      </c>
      <c r="C156" s="495" t="s">
        <v>2618</v>
      </c>
      <c r="D156" s="495"/>
      <c r="E156" s="495"/>
      <c r="F156" s="495"/>
      <c r="G156" s="495"/>
      <c r="H156" s="243" t="s">
        <v>432</v>
      </c>
      <c r="I156" s="233"/>
      <c r="J156" s="233"/>
      <c r="K156" s="237" t="s">
        <v>487</v>
      </c>
      <c r="L156" s="231"/>
      <c r="M156" s="231"/>
      <c r="O156" s="238"/>
      <c r="P156" s="234">
        <v>3511034.27</v>
      </c>
      <c r="Q156" s="279"/>
      <c r="R156" s="280"/>
      <c r="GO156" s="277"/>
      <c r="GP156" s="277"/>
      <c r="GQ156" s="277"/>
      <c r="GR156" s="277"/>
      <c r="GS156" s="277"/>
      <c r="GT156" s="277"/>
      <c r="GU156" s="277"/>
      <c r="GW156" s="157"/>
      <c r="GX156" s="157"/>
      <c r="GY156" s="277"/>
      <c r="GZ156" s="157"/>
      <c r="HA156" s="277"/>
      <c r="HB156" s="277"/>
      <c r="HD156" s="277"/>
      <c r="HG156" s="140" t="s">
        <v>2618</v>
      </c>
    </row>
    <row r="157" spans="1:215" s="143" customFormat="1" ht="22.5" customHeight="1">
      <c r="A157" s="210"/>
      <c r="B157" s="187" t="s">
        <v>2649</v>
      </c>
      <c r="C157" s="495" t="s">
        <v>2648</v>
      </c>
      <c r="D157" s="495"/>
      <c r="E157" s="495"/>
      <c r="F157" s="495"/>
      <c r="G157" s="495"/>
      <c r="H157" s="243" t="s">
        <v>432</v>
      </c>
      <c r="I157" s="233"/>
      <c r="J157" s="233"/>
      <c r="K157" s="237" t="s">
        <v>487</v>
      </c>
      <c r="L157" s="231"/>
      <c r="M157" s="231"/>
      <c r="O157" s="238"/>
      <c r="P157" s="234">
        <v>57509.73</v>
      </c>
      <c r="Q157" s="279"/>
      <c r="R157" s="280"/>
      <c r="GO157" s="277"/>
      <c r="GP157" s="277"/>
      <c r="GQ157" s="277"/>
      <c r="GR157" s="277"/>
      <c r="GS157" s="277"/>
      <c r="GT157" s="277"/>
      <c r="GU157" s="277"/>
      <c r="GW157" s="157"/>
      <c r="GX157" s="157"/>
      <c r="GY157" s="277"/>
      <c r="GZ157" s="157"/>
      <c r="HA157" s="277"/>
      <c r="HB157" s="277"/>
      <c r="HD157" s="277"/>
      <c r="HG157" s="140" t="s">
        <v>2648</v>
      </c>
    </row>
    <row r="158" spans="1:215" s="143" customFormat="1" ht="15" customHeight="1">
      <c r="A158" s="497" t="s">
        <v>2679</v>
      </c>
      <c r="B158" s="497"/>
      <c r="C158" s="497"/>
      <c r="D158" s="497"/>
      <c r="E158" s="497"/>
      <c r="F158" s="497"/>
      <c r="G158" s="497"/>
      <c r="H158" s="497"/>
      <c r="I158" s="497"/>
      <c r="J158" s="497"/>
      <c r="K158" s="497"/>
      <c r="L158" s="497"/>
      <c r="M158" s="497"/>
      <c r="N158" s="497"/>
      <c r="O158" s="497"/>
      <c r="P158" s="497"/>
      <c r="GO158" s="277" t="s">
        <v>2679</v>
      </c>
      <c r="GP158" s="277"/>
      <c r="GQ158" s="277"/>
      <c r="GR158" s="277"/>
      <c r="GS158" s="277"/>
      <c r="GT158" s="277"/>
      <c r="GU158" s="277"/>
      <c r="GW158" s="157"/>
      <c r="GX158" s="157"/>
      <c r="GY158" s="277"/>
      <c r="GZ158" s="157"/>
      <c r="HA158" s="277"/>
      <c r="HB158" s="277"/>
      <c r="HD158" s="277"/>
    </row>
    <row r="159" spans="1:215" s="143" customFormat="1" ht="15" customHeight="1">
      <c r="A159" s="497" t="s">
        <v>2670</v>
      </c>
      <c r="B159" s="497"/>
      <c r="C159" s="497"/>
      <c r="D159" s="497"/>
      <c r="E159" s="497"/>
      <c r="F159" s="497"/>
      <c r="G159" s="497"/>
      <c r="H159" s="497"/>
      <c r="I159" s="497"/>
      <c r="J159" s="497"/>
      <c r="K159" s="497"/>
      <c r="L159" s="497"/>
      <c r="M159" s="497"/>
      <c r="N159" s="497"/>
      <c r="O159" s="497"/>
      <c r="P159" s="497"/>
      <c r="GO159" s="277"/>
      <c r="GP159" s="277" t="s">
        <v>2670</v>
      </c>
      <c r="GQ159" s="277"/>
      <c r="GR159" s="277"/>
      <c r="GS159" s="277"/>
      <c r="GT159" s="277"/>
      <c r="GU159" s="277"/>
      <c r="GW159" s="157"/>
      <c r="GX159" s="157"/>
      <c r="GY159" s="277"/>
      <c r="GZ159" s="157"/>
      <c r="HA159" s="277"/>
      <c r="HB159" s="277"/>
      <c r="HD159" s="277"/>
    </row>
    <row r="160" spans="1:215" s="143" customFormat="1" ht="34.5" customHeight="1">
      <c r="A160" s="178" t="s">
        <v>134</v>
      </c>
      <c r="B160" s="179" t="s">
        <v>2638</v>
      </c>
      <c r="C160" s="498" t="s">
        <v>2639</v>
      </c>
      <c r="D160" s="498"/>
      <c r="E160" s="498"/>
      <c r="F160" s="498"/>
      <c r="G160" s="498"/>
      <c r="H160" s="180" t="s">
        <v>142</v>
      </c>
      <c r="I160" s="181">
        <v>4</v>
      </c>
      <c r="J160" s="182">
        <v>1</v>
      </c>
      <c r="K160" s="182">
        <v>4</v>
      </c>
      <c r="L160" s="183"/>
      <c r="M160" s="181"/>
      <c r="N160" s="184"/>
      <c r="O160" s="181"/>
      <c r="P160" s="185"/>
      <c r="GO160" s="277"/>
      <c r="GP160" s="277"/>
      <c r="GQ160" s="277" t="s">
        <v>2639</v>
      </c>
      <c r="GR160" s="277"/>
      <c r="GS160" s="277"/>
      <c r="GT160" s="277"/>
      <c r="GU160" s="277"/>
      <c r="GW160" s="157"/>
      <c r="GX160" s="157"/>
      <c r="GY160" s="277"/>
      <c r="GZ160" s="157"/>
      <c r="HA160" s="277"/>
      <c r="HB160" s="277"/>
      <c r="HD160" s="277"/>
    </row>
    <row r="161" spans="1:212" s="143" customFormat="1" ht="34.5" customHeight="1">
      <c r="A161" s="186"/>
      <c r="B161" s="187" t="s">
        <v>2590</v>
      </c>
      <c r="C161" s="499" t="s">
        <v>2591</v>
      </c>
      <c r="D161" s="499"/>
      <c r="E161" s="499"/>
      <c r="F161" s="499"/>
      <c r="G161" s="499"/>
      <c r="H161" s="499"/>
      <c r="I161" s="499"/>
      <c r="J161" s="499"/>
      <c r="K161" s="499"/>
      <c r="L161" s="499"/>
      <c r="M161" s="499"/>
      <c r="N161" s="499"/>
      <c r="O161" s="499"/>
      <c r="P161" s="499"/>
      <c r="GO161" s="277"/>
      <c r="GP161" s="277"/>
      <c r="GQ161" s="277"/>
      <c r="GR161" s="277"/>
      <c r="GS161" s="277"/>
      <c r="GT161" s="277"/>
      <c r="GU161" s="277"/>
      <c r="GV161" s="140" t="s">
        <v>2591</v>
      </c>
      <c r="GW161" s="157"/>
      <c r="GX161" s="157"/>
      <c r="GY161" s="277"/>
      <c r="GZ161" s="157"/>
      <c r="HA161" s="277"/>
      <c r="HB161" s="277"/>
      <c r="HD161" s="277"/>
    </row>
    <row r="162" spans="1:212" s="143" customFormat="1" ht="23.25" customHeight="1">
      <c r="A162" s="186"/>
      <c r="B162" s="187" t="s">
        <v>2592</v>
      </c>
      <c r="C162" s="499" t="s">
        <v>2593</v>
      </c>
      <c r="D162" s="499"/>
      <c r="E162" s="499"/>
      <c r="F162" s="499"/>
      <c r="G162" s="499"/>
      <c r="H162" s="499"/>
      <c r="I162" s="499"/>
      <c r="J162" s="499"/>
      <c r="K162" s="499"/>
      <c r="L162" s="499"/>
      <c r="M162" s="499"/>
      <c r="N162" s="499"/>
      <c r="O162" s="499"/>
      <c r="P162" s="499"/>
      <c r="GO162" s="277"/>
      <c r="GP162" s="277"/>
      <c r="GQ162" s="277"/>
      <c r="GR162" s="277"/>
      <c r="GS162" s="277"/>
      <c r="GT162" s="277"/>
      <c r="GU162" s="277"/>
      <c r="GV162" s="140" t="s">
        <v>2593</v>
      </c>
      <c r="GW162" s="157"/>
      <c r="GX162" s="157"/>
      <c r="GY162" s="277"/>
      <c r="GZ162" s="157"/>
      <c r="HA162" s="277"/>
      <c r="HB162" s="277"/>
      <c r="HD162" s="277"/>
    </row>
    <row r="163" spans="1:212" s="143" customFormat="1" ht="15" customHeight="1">
      <c r="A163" s="186"/>
      <c r="B163" s="187" t="s">
        <v>2671</v>
      </c>
      <c r="C163" s="499" t="s">
        <v>2672</v>
      </c>
      <c r="D163" s="499"/>
      <c r="E163" s="499"/>
      <c r="F163" s="499"/>
      <c r="G163" s="499"/>
      <c r="H163" s="499"/>
      <c r="I163" s="499"/>
      <c r="J163" s="499"/>
      <c r="K163" s="499"/>
      <c r="L163" s="499"/>
      <c r="M163" s="499"/>
      <c r="N163" s="499"/>
      <c r="O163" s="499"/>
      <c r="P163" s="499"/>
      <c r="GO163" s="277"/>
      <c r="GP163" s="277"/>
      <c r="GQ163" s="277"/>
      <c r="GR163" s="277"/>
      <c r="GS163" s="277"/>
      <c r="GT163" s="277"/>
      <c r="GU163" s="277"/>
      <c r="GV163" s="140" t="s">
        <v>2672</v>
      </c>
      <c r="GW163" s="157"/>
      <c r="GX163" s="157"/>
      <c r="GY163" s="277"/>
      <c r="GZ163" s="157"/>
      <c r="HA163" s="277"/>
      <c r="HB163" s="277"/>
      <c r="HD163" s="277"/>
    </row>
    <row r="164" spans="1:212" s="143" customFormat="1" ht="22.5" customHeight="1">
      <c r="A164" s="186"/>
      <c r="B164" s="187" t="s">
        <v>2594</v>
      </c>
      <c r="C164" s="499" t="s">
        <v>2695</v>
      </c>
      <c r="D164" s="499"/>
      <c r="E164" s="499"/>
      <c r="F164" s="499"/>
      <c r="G164" s="499"/>
      <c r="H164" s="499"/>
      <c r="I164" s="499"/>
      <c r="J164" s="499"/>
      <c r="K164" s="499"/>
      <c r="L164" s="499"/>
      <c r="M164" s="499"/>
      <c r="N164" s="499"/>
      <c r="O164" s="499"/>
      <c r="P164" s="499"/>
      <c r="GO164" s="277"/>
      <c r="GP164" s="277"/>
      <c r="GQ164" s="277"/>
      <c r="GR164" s="277"/>
      <c r="GS164" s="277"/>
      <c r="GT164" s="277"/>
      <c r="GU164" s="277"/>
      <c r="GV164" s="140" t="s">
        <v>2695</v>
      </c>
      <c r="GW164" s="157"/>
      <c r="GX164" s="157"/>
      <c r="GY164" s="277"/>
      <c r="GZ164" s="157"/>
      <c r="HA164" s="277"/>
      <c r="HB164" s="277"/>
      <c r="HD164" s="277"/>
    </row>
    <row r="165" spans="1:212" s="143" customFormat="1" ht="15" customHeight="1">
      <c r="A165" s="186"/>
      <c r="B165" s="187"/>
      <c r="C165" s="499" t="s">
        <v>2011</v>
      </c>
      <c r="D165" s="499"/>
      <c r="E165" s="499"/>
      <c r="F165" s="499"/>
      <c r="G165" s="499"/>
      <c r="H165" s="499"/>
      <c r="I165" s="499"/>
      <c r="J165" s="499"/>
      <c r="K165" s="499"/>
      <c r="L165" s="499"/>
      <c r="M165" s="499"/>
      <c r="N165" s="499"/>
      <c r="O165" s="499"/>
      <c r="P165" s="499"/>
      <c r="GO165" s="277"/>
      <c r="GP165" s="277"/>
      <c r="GQ165" s="277"/>
      <c r="GR165" s="277"/>
      <c r="GS165" s="277"/>
      <c r="GT165" s="277"/>
      <c r="GU165" s="277"/>
      <c r="GV165" s="140" t="s">
        <v>2011</v>
      </c>
      <c r="GW165" s="157"/>
      <c r="GX165" s="157"/>
      <c r="GY165" s="277"/>
      <c r="GZ165" s="157"/>
      <c r="HA165" s="277"/>
      <c r="HB165" s="277"/>
      <c r="HD165" s="277"/>
    </row>
    <row r="166" spans="1:212" s="143" customFormat="1" ht="15" customHeight="1">
      <c r="A166" s="188"/>
      <c r="B166" s="189" t="s">
        <v>164</v>
      </c>
      <c r="C166" s="501" t="s">
        <v>391</v>
      </c>
      <c r="D166" s="501"/>
      <c r="E166" s="501"/>
      <c r="F166" s="501"/>
      <c r="G166" s="501"/>
      <c r="H166" s="190" t="s">
        <v>392</v>
      </c>
      <c r="I166" s="191"/>
      <c r="J166" s="191"/>
      <c r="K166" s="215">
        <v>6.4968745999999999</v>
      </c>
      <c r="L166" s="193"/>
      <c r="M166" s="191"/>
      <c r="N166" s="193"/>
      <c r="O166" s="191"/>
      <c r="P166" s="194">
        <v>3678.17</v>
      </c>
      <c r="GO166" s="277"/>
      <c r="GP166" s="277"/>
      <c r="GQ166" s="277"/>
      <c r="GR166" s="277"/>
      <c r="GS166" s="277"/>
      <c r="GT166" s="277"/>
      <c r="GU166" s="277"/>
      <c r="GW166" s="157" t="s">
        <v>391</v>
      </c>
      <c r="GX166" s="157"/>
      <c r="GY166" s="277"/>
      <c r="GZ166" s="157"/>
      <c r="HA166" s="277"/>
      <c r="HB166" s="277"/>
      <c r="HD166" s="277"/>
    </row>
    <row r="167" spans="1:212" s="143" customFormat="1" ht="15" customHeight="1">
      <c r="A167" s="195"/>
      <c r="B167" s="189" t="s">
        <v>1422</v>
      </c>
      <c r="C167" s="501" t="s">
        <v>1423</v>
      </c>
      <c r="D167" s="501"/>
      <c r="E167" s="501"/>
      <c r="F167" s="501"/>
      <c r="G167" s="501"/>
      <c r="H167" s="190" t="s">
        <v>392</v>
      </c>
      <c r="I167" s="196">
        <v>0.9</v>
      </c>
      <c r="J167" s="215">
        <v>0.90234369999999997</v>
      </c>
      <c r="K167" s="215">
        <v>3.2484373</v>
      </c>
      <c r="L167" s="198"/>
      <c r="M167" s="199"/>
      <c r="N167" s="200">
        <v>579.11</v>
      </c>
      <c r="O167" s="191"/>
      <c r="P167" s="194">
        <v>1881.2</v>
      </c>
      <c r="Q167" s="278"/>
      <c r="R167" s="278"/>
      <c r="GO167" s="277"/>
      <c r="GP167" s="277"/>
      <c r="GQ167" s="277"/>
      <c r="GR167" s="277"/>
      <c r="GS167" s="277"/>
      <c r="GT167" s="277"/>
      <c r="GU167" s="277"/>
      <c r="GW167" s="157"/>
      <c r="GX167" s="157" t="s">
        <v>1423</v>
      </c>
      <c r="GY167" s="277"/>
      <c r="GZ167" s="157"/>
      <c r="HA167" s="277"/>
      <c r="HB167" s="277"/>
      <c r="HD167" s="277"/>
    </row>
    <row r="168" spans="1:212" s="143" customFormat="1" ht="15" customHeight="1">
      <c r="A168" s="195"/>
      <c r="B168" s="189" t="s">
        <v>2636</v>
      </c>
      <c r="C168" s="501" t="s">
        <v>2637</v>
      </c>
      <c r="D168" s="501"/>
      <c r="E168" s="501"/>
      <c r="F168" s="501"/>
      <c r="G168" s="501"/>
      <c r="H168" s="190" t="s">
        <v>392</v>
      </c>
      <c r="I168" s="196">
        <v>0.9</v>
      </c>
      <c r="J168" s="215">
        <v>0.90234369999999997</v>
      </c>
      <c r="K168" s="215">
        <v>3.2484373</v>
      </c>
      <c r="L168" s="198"/>
      <c r="M168" s="199"/>
      <c r="N168" s="200">
        <v>553.17999999999995</v>
      </c>
      <c r="O168" s="191"/>
      <c r="P168" s="194">
        <v>1796.97</v>
      </c>
      <c r="Q168" s="278"/>
      <c r="R168" s="278"/>
      <c r="GO168" s="277"/>
      <c r="GP168" s="277"/>
      <c r="GQ168" s="277"/>
      <c r="GR168" s="277"/>
      <c r="GS168" s="277"/>
      <c r="GT168" s="277"/>
      <c r="GU168" s="277"/>
      <c r="GW168" s="157"/>
      <c r="GX168" s="157" t="s">
        <v>2637</v>
      </c>
      <c r="GY168" s="277"/>
      <c r="GZ168" s="157"/>
      <c r="HA168" s="277"/>
      <c r="HB168" s="277"/>
      <c r="HD168" s="277"/>
    </row>
    <row r="169" spans="1:212" s="143" customFormat="1" ht="15" customHeight="1">
      <c r="A169" s="210"/>
      <c r="B169" s="187"/>
      <c r="C169" s="500" t="s">
        <v>429</v>
      </c>
      <c r="D169" s="500"/>
      <c r="E169" s="500"/>
      <c r="F169" s="500"/>
      <c r="G169" s="500"/>
      <c r="H169" s="180"/>
      <c r="I169" s="181"/>
      <c r="J169" s="181"/>
      <c r="K169" s="181"/>
      <c r="L169" s="183"/>
      <c r="M169" s="181"/>
      <c r="N169" s="211"/>
      <c r="O169" s="181"/>
      <c r="P169" s="212">
        <v>3678.17</v>
      </c>
      <c r="Q169" s="278"/>
      <c r="R169" s="278"/>
      <c r="GO169" s="277"/>
      <c r="GP169" s="277"/>
      <c r="GQ169" s="277"/>
      <c r="GR169" s="277"/>
      <c r="GS169" s="277"/>
      <c r="GT169" s="277"/>
      <c r="GU169" s="277"/>
      <c r="GW169" s="157"/>
      <c r="GX169" s="157"/>
      <c r="GY169" s="277" t="s">
        <v>429</v>
      </c>
      <c r="GZ169" s="157"/>
      <c r="HA169" s="277"/>
      <c r="HB169" s="277"/>
      <c r="HD169" s="277"/>
    </row>
    <row r="170" spans="1:212" s="143" customFormat="1" ht="15" customHeight="1">
      <c r="A170" s="203"/>
      <c r="B170" s="189"/>
      <c r="C170" s="501" t="s">
        <v>433</v>
      </c>
      <c r="D170" s="501"/>
      <c r="E170" s="501"/>
      <c r="F170" s="501"/>
      <c r="G170" s="501"/>
      <c r="H170" s="190"/>
      <c r="I170" s="191"/>
      <c r="J170" s="191"/>
      <c r="K170" s="191"/>
      <c r="L170" s="193"/>
      <c r="M170" s="191"/>
      <c r="N170" s="193"/>
      <c r="O170" s="191"/>
      <c r="P170" s="194">
        <v>3678.17</v>
      </c>
      <c r="GO170" s="277"/>
      <c r="GP170" s="277"/>
      <c r="GQ170" s="277"/>
      <c r="GR170" s="277"/>
      <c r="GS170" s="277"/>
      <c r="GT170" s="277"/>
      <c r="GU170" s="277"/>
      <c r="GW170" s="157"/>
      <c r="GX170" s="157"/>
      <c r="GY170" s="277"/>
      <c r="GZ170" s="157" t="s">
        <v>433</v>
      </c>
      <c r="HA170" s="277"/>
      <c r="HB170" s="277"/>
      <c r="HD170" s="277"/>
    </row>
    <row r="171" spans="1:212" s="143" customFormat="1" ht="23.25" customHeight="1">
      <c r="A171" s="203"/>
      <c r="B171" s="189" t="s">
        <v>2600</v>
      </c>
      <c r="C171" s="501" t="s">
        <v>2601</v>
      </c>
      <c r="D171" s="501"/>
      <c r="E171" s="501"/>
      <c r="F171" s="501"/>
      <c r="G171" s="501"/>
      <c r="H171" s="190" t="s">
        <v>432</v>
      </c>
      <c r="I171" s="209">
        <v>74</v>
      </c>
      <c r="J171" s="191"/>
      <c r="K171" s="209">
        <v>74</v>
      </c>
      <c r="L171" s="193"/>
      <c r="M171" s="191"/>
      <c r="N171" s="193"/>
      <c r="O171" s="191"/>
      <c r="P171" s="194">
        <v>2721.85</v>
      </c>
      <c r="GO171" s="277"/>
      <c r="GP171" s="277"/>
      <c r="GQ171" s="277"/>
      <c r="GR171" s="277"/>
      <c r="GS171" s="277"/>
      <c r="GT171" s="277"/>
      <c r="GU171" s="277"/>
      <c r="GW171" s="157"/>
      <c r="GX171" s="157"/>
      <c r="GY171" s="277"/>
      <c r="GZ171" s="157" t="s">
        <v>2601</v>
      </c>
      <c r="HA171" s="277"/>
      <c r="HB171" s="277"/>
      <c r="HD171" s="277"/>
    </row>
    <row r="172" spans="1:212" s="143" customFormat="1" ht="23.25" customHeight="1">
      <c r="A172" s="203"/>
      <c r="B172" s="189" t="s">
        <v>2602</v>
      </c>
      <c r="C172" s="501" t="s">
        <v>2603</v>
      </c>
      <c r="D172" s="501"/>
      <c r="E172" s="501"/>
      <c r="F172" s="501"/>
      <c r="G172" s="501"/>
      <c r="H172" s="190" t="s">
        <v>432</v>
      </c>
      <c r="I172" s="209">
        <v>36</v>
      </c>
      <c r="J172" s="191"/>
      <c r="K172" s="209">
        <v>36</v>
      </c>
      <c r="L172" s="193"/>
      <c r="M172" s="191"/>
      <c r="N172" s="193"/>
      <c r="O172" s="191"/>
      <c r="P172" s="194">
        <v>1324.14</v>
      </c>
      <c r="GO172" s="277"/>
      <c r="GP172" s="277"/>
      <c r="GQ172" s="277"/>
      <c r="GR172" s="277"/>
      <c r="GS172" s="277"/>
      <c r="GT172" s="277"/>
      <c r="GU172" s="277"/>
      <c r="GW172" s="157"/>
      <c r="GX172" s="157"/>
      <c r="GY172" s="277"/>
      <c r="GZ172" s="157" t="s">
        <v>2603</v>
      </c>
      <c r="HA172" s="277"/>
      <c r="HB172" s="277"/>
      <c r="HD172" s="277"/>
    </row>
    <row r="173" spans="1:212" s="143" customFormat="1" ht="15" customHeight="1">
      <c r="A173" s="213"/>
      <c r="B173" s="214"/>
      <c r="C173" s="500" t="s">
        <v>438</v>
      </c>
      <c r="D173" s="500"/>
      <c r="E173" s="500"/>
      <c r="F173" s="500"/>
      <c r="G173" s="500"/>
      <c r="H173" s="180"/>
      <c r="I173" s="181"/>
      <c r="J173" s="181"/>
      <c r="K173" s="181"/>
      <c r="L173" s="183"/>
      <c r="M173" s="181"/>
      <c r="N173" s="211">
        <v>1931.04</v>
      </c>
      <c r="O173" s="181"/>
      <c r="P173" s="212">
        <v>7724.16</v>
      </c>
      <c r="GO173" s="277"/>
      <c r="GP173" s="277"/>
      <c r="GQ173" s="277"/>
      <c r="GR173" s="277"/>
      <c r="GS173" s="277"/>
      <c r="GT173" s="277"/>
      <c r="GU173" s="277"/>
      <c r="GW173" s="157"/>
      <c r="GX173" s="157"/>
      <c r="GY173" s="277"/>
      <c r="GZ173" s="157"/>
      <c r="HA173" s="277" t="s">
        <v>438</v>
      </c>
      <c r="HB173" s="277"/>
      <c r="HD173" s="277"/>
    </row>
    <row r="174" spans="1:212" s="143" customFormat="1" ht="15" customHeight="1">
      <c r="A174" s="497" t="s">
        <v>2673</v>
      </c>
      <c r="B174" s="497"/>
      <c r="C174" s="497"/>
      <c r="D174" s="497"/>
      <c r="E174" s="497"/>
      <c r="F174" s="497"/>
      <c r="G174" s="497"/>
      <c r="H174" s="497"/>
      <c r="I174" s="497"/>
      <c r="J174" s="497"/>
      <c r="K174" s="497"/>
      <c r="L174" s="497"/>
      <c r="M174" s="497"/>
      <c r="N174" s="497"/>
      <c r="O174" s="497"/>
      <c r="P174" s="497"/>
      <c r="GO174" s="277"/>
      <c r="GP174" s="277" t="s">
        <v>2673</v>
      </c>
      <c r="GQ174" s="277"/>
      <c r="GR174" s="277"/>
      <c r="GS174" s="277"/>
      <c r="GT174" s="277"/>
      <c r="GU174" s="277"/>
      <c r="GW174" s="157"/>
      <c r="GX174" s="157"/>
      <c r="GY174" s="277"/>
      <c r="GZ174" s="157"/>
      <c r="HA174" s="277"/>
      <c r="HB174" s="277"/>
      <c r="HD174" s="277"/>
    </row>
    <row r="175" spans="1:212" s="143" customFormat="1" ht="57" customHeight="1">
      <c r="A175" s="178" t="s">
        <v>463</v>
      </c>
      <c r="B175" s="179" t="s">
        <v>2674</v>
      </c>
      <c r="C175" s="498" t="s">
        <v>2675</v>
      </c>
      <c r="D175" s="498"/>
      <c r="E175" s="498"/>
      <c r="F175" s="498"/>
      <c r="G175" s="498"/>
      <c r="H175" s="180" t="s">
        <v>142</v>
      </c>
      <c r="I175" s="181">
        <v>160</v>
      </c>
      <c r="J175" s="182">
        <v>1</v>
      </c>
      <c r="K175" s="182">
        <v>160</v>
      </c>
      <c r="L175" s="183"/>
      <c r="M175" s="181"/>
      <c r="N175" s="184"/>
      <c r="O175" s="181"/>
      <c r="P175" s="185"/>
      <c r="GO175" s="277"/>
      <c r="GP175" s="277"/>
      <c r="GQ175" s="277" t="s">
        <v>2675</v>
      </c>
      <c r="GR175" s="277"/>
      <c r="GS175" s="277"/>
      <c r="GT175" s="277"/>
      <c r="GU175" s="277"/>
      <c r="GW175" s="157"/>
      <c r="GX175" s="157"/>
      <c r="GY175" s="277"/>
      <c r="GZ175" s="157"/>
      <c r="HA175" s="277"/>
      <c r="HB175" s="277"/>
      <c r="HD175" s="277"/>
    </row>
    <row r="176" spans="1:212" s="143" customFormat="1" ht="34.5" customHeight="1">
      <c r="A176" s="186"/>
      <c r="B176" s="187" t="s">
        <v>2590</v>
      </c>
      <c r="C176" s="499" t="s">
        <v>2591</v>
      </c>
      <c r="D176" s="499"/>
      <c r="E176" s="499"/>
      <c r="F176" s="499"/>
      <c r="G176" s="499"/>
      <c r="H176" s="499"/>
      <c r="I176" s="499"/>
      <c r="J176" s="499"/>
      <c r="K176" s="499"/>
      <c r="L176" s="499"/>
      <c r="M176" s="499"/>
      <c r="N176" s="499"/>
      <c r="O176" s="499"/>
      <c r="P176" s="499"/>
      <c r="GO176" s="277"/>
      <c r="GP176" s="277"/>
      <c r="GQ176" s="277"/>
      <c r="GR176" s="277"/>
      <c r="GS176" s="277"/>
      <c r="GT176" s="277"/>
      <c r="GU176" s="277"/>
      <c r="GV176" s="140" t="s">
        <v>2591</v>
      </c>
      <c r="GW176" s="157"/>
      <c r="GX176" s="157"/>
      <c r="GY176" s="277"/>
      <c r="GZ176" s="157"/>
      <c r="HA176" s="277"/>
      <c r="HB176" s="277"/>
      <c r="HD176" s="277"/>
    </row>
    <row r="177" spans="1:212" s="143" customFormat="1" ht="23.25" customHeight="1">
      <c r="A177" s="186"/>
      <c r="B177" s="187" t="s">
        <v>2592</v>
      </c>
      <c r="C177" s="499" t="s">
        <v>2593</v>
      </c>
      <c r="D177" s="499"/>
      <c r="E177" s="499"/>
      <c r="F177" s="499"/>
      <c r="G177" s="499"/>
      <c r="H177" s="499"/>
      <c r="I177" s="499"/>
      <c r="J177" s="499"/>
      <c r="K177" s="499"/>
      <c r="L177" s="499"/>
      <c r="M177" s="499"/>
      <c r="N177" s="499"/>
      <c r="O177" s="499"/>
      <c r="P177" s="499"/>
      <c r="GO177" s="277"/>
      <c r="GP177" s="277"/>
      <c r="GQ177" s="277"/>
      <c r="GR177" s="277"/>
      <c r="GS177" s="277"/>
      <c r="GT177" s="277"/>
      <c r="GU177" s="277"/>
      <c r="GV177" s="140" t="s">
        <v>2593</v>
      </c>
      <c r="GW177" s="157"/>
      <c r="GX177" s="157"/>
      <c r="GY177" s="277"/>
      <c r="GZ177" s="157"/>
      <c r="HA177" s="277"/>
      <c r="HB177" s="277"/>
      <c r="HD177" s="277"/>
    </row>
    <row r="178" spans="1:212" s="143" customFormat="1" ht="22.5" customHeight="1">
      <c r="A178" s="186"/>
      <c r="B178" s="187" t="s">
        <v>2594</v>
      </c>
      <c r="C178" s="499" t="s">
        <v>2695</v>
      </c>
      <c r="D178" s="499"/>
      <c r="E178" s="499"/>
      <c r="F178" s="499"/>
      <c r="G178" s="499"/>
      <c r="H178" s="499"/>
      <c r="I178" s="499"/>
      <c r="J178" s="499"/>
      <c r="K178" s="499"/>
      <c r="L178" s="499"/>
      <c r="M178" s="499"/>
      <c r="N178" s="499"/>
      <c r="O178" s="499"/>
      <c r="P178" s="499"/>
      <c r="GO178" s="277"/>
      <c r="GP178" s="277"/>
      <c r="GQ178" s="277"/>
      <c r="GR178" s="277"/>
      <c r="GS178" s="277"/>
      <c r="GT178" s="277"/>
      <c r="GU178" s="277"/>
      <c r="GV178" s="140" t="s">
        <v>2695</v>
      </c>
      <c r="GW178" s="157"/>
      <c r="GX178" s="157"/>
      <c r="GY178" s="277"/>
      <c r="GZ178" s="157"/>
      <c r="HA178" s="277"/>
      <c r="HB178" s="277"/>
      <c r="HD178" s="277"/>
    </row>
    <row r="179" spans="1:212" s="143" customFormat="1" ht="15" customHeight="1">
      <c r="A179" s="186"/>
      <c r="B179" s="187"/>
      <c r="C179" s="499" t="s">
        <v>2011</v>
      </c>
      <c r="D179" s="499"/>
      <c r="E179" s="499"/>
      <c r="F179" s="499"/>
      <c r="G179" s="499"/>
      <c r="H179" s="499"/>
      <c r="I179" s="499"/>
      <c r="J179" s="499"/>
      <c r="K179" s="499"/>
      <c r="L179" s="499"/>
      <c r="M179" s="499"/>
      <c r="N179" s="499"/>
      <c r="O179" s="499"/>
      <c r="P179" s="499"/>
      <c r="GO179" s="277"/>
      <c r="GP179" s="277"/>
      <c r="GQ179" s="277"/>
      <c r="GR179" s="277"/>
      <c r="GS179" s="277"/>
      <c r="GT179" s="277"/>
      <c r="GU179" s="277"/>
      <c r="GV179" s="140" t="s">
        <v>2011</v>
      </c>
      <c r="GW179" s="157"/>
      <c r="GX179" s="157"/>
      <c r="GY179" s="277"/>
      <c r="GZ179" s="157"/>
      <c r="HA179" s="277"/>
      <c r="HB179" s="277"/>
      <c r="HD179" s="277"/>
    </row>
    <row r="180" spans="1:212" s="143" customFormat="1" ht="15" customHeight="1">
      <c r="A180" s="188"/>
      <c r="B180" s="189" t="s">
        <v>164</v>
      </c>
      <c r="C180" s="501" t="s">
        <v>391</v>
      </c>
      <c r="D180" s="501"/>
      <c r="E180" s="501"/>
      <c r="F180" s="501"/>
      <c r="G180" s="501"/>
      <c r="H180" s="190" t="s">
        <v>392</v>
      </c>
      <c r="I180" s="191"/>
      <c r="J180" s="191"/>
      <c r="K180" s="215">
        <v>57.749995599999998</v>
      </c>
      <c r="L180" s="193"/>
      <c r="M180" s="191"/>
      <c r="N180" s="193"/>
      <c r="O180" s="191"/>
      <c r="P180" s="194">
        <v>44425.05</v>
      </c>
      <c r="GO180" s="277"/>
      <c r="GP180" s="277"/>
      <c r="GQ180" s="277"/>
      <c r="GR180" s="277"/>
      <c r="GS180" s="277"/>
      <c r="GT180" s="277"/>
      <c r="GU180" s="277"/>
      <c r="GW180" s="157" t="s">
        <v>391</v>
      </c>
      <c r="GX180" s="157"/>
      <c r="GY180" s="277"/>
      <c r="GZ180" s="157"/>
      <c r="HA180" s="277"/>
      <c r="HB180" s="277"/>
      <c r="HD180" s="277"/>
    </row>
    <row r="181" spans="1:212" s="143" customFormat="1" ht="15" customHeight="1">
      <c r="A181" s="195"/>
      <c r="B181" s="189" t="s">
        <v>1535</v>
      </c>
      <c r="C181" s="501" t="s">
        <v>1536</v>
      </c>
      <c r="D181" s="501"/>
      <c r="E181" s="501"/>
      <c r="F181" s="501"/>
      <c r="G181" s="501"/>
      <c r="H181" s="190" t="s">
        <v>392</v>
      </c>
      <c r="I181" s="201">
        <v>0.16</v>
      </c>
      <c r="J181" s="215">
        <v>1.1279296000000001</v>
      </c>
      <c r="K181" s="215">
        <v>28.874997799999999</v>
      </c>
      <c r="L181" s="198"/>
      <c r="M181" s="199"/>
      <c r="N181" s="200">
        <v>777.91</v>
      </c>
      <c r="O181" s="191"/>
      <c r="P181" s="194">
        <v>22462.15</v>
      </c>
      <c r="Q181" s="278"/>
      <c r="R181" s="278"/>
      <c r="GO181" s="277"/>
      <c r="GP181" s="277"/>
      <c r="GQ181" s="277"/>
      <c r="GR181" s="277"/>
      <c r="GS181" s="277"/>
      <c r="GT181" s="277"/>
      <c r="GU181" s="277"/>
      <c r="GW181" s="157"/>
      <c r="GX181" s="157" t="s">
        <v>1536</v>
      </c>
      <c r="GY181" s="277"/>
      <c r="GZ181" s="157"/>
      <c r="HA181" s="277"/>
      <c r="HB181" s="277"/>
      <c r="HD181" s="277"/>
    </row>
    <row r="182" spans="1:212" s="143" customFormat="1" ht="15" customHeight="1">
      <c r="A182" s="195"/>
      <c r="B182" s="189" t="s">
        <v>2665</v>
      </c>
      <c r="C182" s="501" t="s">
        <v>2666</v>
      </c>
      <c r="D182" s="501"/>
      <c r="E182" s="501"/>
      <c r="F182" s="501"/>
      <c r="G182" s="501"/>
      <c r="H182" s="190" t="s">
        <v>392</v>
      </c>
      <c r="I182" s="201">
        <v>0.16</v>
      </c>
      <c r="J182" s="215">
        <v>1.1279296000000001</v>
      </c>
      <c r="K182" s="215">
        <v>28.874997799999999</v>
      </c>
      <c r="L182" s="198"/>
      <c r="M182" s="199"/>
      <c r="N182" s="200">
        <v>760.62</v>
      </c>
      <c r="O182" s="191"/>
      <c r="P182" s="194">
        <v>21962.9</v>
      </c>
      <c r="Q182" s="278"/>
      <c r="R182" s="278"/>
      <c r="GO182" s="277"/>
      <c r="GP182" s="277"/>
      <c r="GQ182" s="277"/>
      <c r="GR182" s="277"/>
      <c r="GS182" s="277"/>
      <c r="GT182" s="277"/>
      <c r="GU182" s="277"/>
      <c r="GW182" s="157"/>
      <c r="GX182" s="157" t="s">
        <v>2666</v>
      </c>
      <c r="GY182" s="277"/>
      <c r="GZ182" s="157"/>
      <c r="HA182" s="277"/>
      <c r="HB182" s="277"/>
      <c r="HD182" s="277"/>
    </row>
    <row r="183" spans="1:212" s="143" customFormat="1" ht="15" customHeight="1">
      <c r="A183" s="210"/>
      <c r="B183" s="187"/>
      <c r="C183" s="500" t="s">
        <v>429</v>
      </c>
      <c r="D183" s="500"/>
      <c r="E183" s="500"/>
      <c r="F183" s="500"/>
      <c r="G183" s="500"/>
      <c r="H183" s="180"/>
      <c r="I183" s="181"/>
      <c r="J183" s="181"/>
      <c r="K183" s="181"/>
      <c r="L183" s="183"/>
      <c r="M183" s="181"/>
      <c r="N183" s="211"/>
      <c r="O183" s="181"/>
      <c r="P183" s="212">
        <v>44425.05</v>
      </c>
      <c r="Q183" s="278"/>
      <c r="R183" s="278"/>
      <c r="GO183" s="277"/>
      <c r="GP183" s="277"/>
      <c r="GQ183" s="277"/>
      <c r="GR183" s="277"/>
      <c r="GS183" s="277"/>
      <c r="GT183" s="277"/>
      <c r="GU183" s="277"/>
      <c r="GW183" s="157"/>
      <c r="GX183" s="157"/>
      <c r="GY183" s="277" t="s">
        <v>429</v>
      </c>
      <c r="GZ183" s="157"/>
      <c r="HA183" s="277"/>
      <c r="HB183" s="277"/>
      <c r="HD183" s="277"/>
    </row>
    <row r="184" spans="1:212" s="143" customFormat="1" ht="15" customHeight="1">
      <c r="A184" s="203"/>
      <c r="B184" s="189"/>
      <c r="C184" s="501" t="s">
        <v>433</v>
      </c>
      <c r="D184" s="501"/>
      <c r="E184" s="501"/>
      <c r="F184" s="501"/>
      <c r="G184" s="501"/>
      <c r="H184" s="190"/>
      <c r="I184" s="191"/>
      <c r="J184" s="191"/>
      <c r="K184" s="191"/>
      <c r="L184" s="193"/>
      <c r="M184" s="191"/>
      <c r="N184" s="193"/>
      <c r="O184" s="191"/>
      <c r="P184" s="194">
        <v>44425.05</v>
      </c>
      <c r="GO184" s="277"/>
      <c r="GP184" s="277"/>
      <c r="GQ184" s="277"/>
      <c r="GR184" s="277"/>
      <c r="GS184" s="277"/>
      <c r="GT184" s="277"/>
      <c r="GU184" s="277"/>
      <c r="GW184" s="157"/>
      <c r="GX184" s="157"/>
      <c r="GY184" s="277"/>
      <c r="GZ184" s="157" t="s">
        <v>433</v>
      </c>
      <c r="HA184" s="277"/>
      <c r="HB184" s="277"/>
      <c r="HD184" s="277"/>
    </row>
    <row r="185" spans="1:212" s="143" customFormat="1" ht="23.25" customHeight="1">
      <c r="A185" s="203"/>
      <c r="B185" s="189" t="s">
        <v>2600</v>
      </c>
      <c r="C185" s="501" t="s">
        <v>2601</v>
      </c>
      <c r="D185" s="501"/>
      <c r="E185" s="501"/>
      <c r="F185" s="501"/>
      <c r="G185" s="501"/>
      <c r="H185" s="190" t="s">
        <v>432</v>
      </c>
      <c r="I185" s="209">
        <v>74</v>
      </c>
      <c r="J185" s="191"/>
      <c r="K185" s="209">
        <v>74</v>
      </c>
      <c r="L185" s="193"/>
      <c r="M185" s="191"/>
      <c r="N185" s="193"/>
      <c r="O185" s="191"/>
      <c r="P185" s="194">
        <v>32874.54</v>
      </c>
      <c r="GO185" s="277"/>
      <c r="GP185" s="277"/>
      <c r="GQ185" s="277"/>
      <c r="GR185" s="277"/>
      <c r="GS185" s="277"/>
      <c r="GT185" s="277"/>
      <c r="GU185" s="277"/>
      <c r="GW185" s="157"/>
      <c r="GX185" s="157"/>
      <c r="GY185" s="277"/>
      <c r="GZ185" s="157" t="s">
        <v>2601</v>
      </c>
      <c r="HA185" s="277"/>
      <c r="HB185" s="277"/>
      <c r="HD185" s="277"/>
    </row>
    <row r="186" spans="1:212" s="143" customFormat="1" ht="23.25" customHeight="1">
      <c r="A186" s="203"/>
      <c r="B186" s="189" t="s">
        <v>2602</v>
      </c>
      <c r="C186" s="501" t="s">
        <v>2603</v>
      </c>
      <c r="D186" s="501"/>
      <c r="E186" s="501"/>
      <c r="F186" s="501"/>
      <c r="G186" s="501"/>
      <c r="H186" s="190" t="s">
        <v>432</v>
      </c>
      <c r="I186" s="209">
        <v>36</v>
      </c>
      <c r="J186" s="191"/>
      <c r="K186" s="209">
        <v>36</v>
      </c>
      <c r="L186" s="193"/>
      <c r="M186" s="191"/>
      <c r="N186" s="193"/>
      <c r="O186" s="191"/>
      <c r="P186" s="194">
        <v>15993.02</v>
      </c>
      <c r="GO186" s="277"/>
      <c r="GP186" s="277"/>
      <c r="GQ186" s="277"/>
      <c r="GR186" s="277"/>
      <c r="GS186" s="277"/>
      <c r="GT186" s="277"/>
      <c r="GU186" s="277"/>
      <c r="GW186" s="157"/>
      <c r="GX186" s="157"/>
      <c r="GY186" s="277"/>
      <c r="GZ186" s="157" t="s">
        <v>2603</v>
      </c>
      <c r="HA186" s="277"/>
      <c r="HB186" s="277"/>
      <c r="HD186" s="277"/>
    </row>
    <row r="187" spans="1:212" s="143" customFormat="1" ht="15" customHeight="1">
      <c r="A187" s="213"/>
      <c r="B187" s="214"/>
      <c r="C187" s="500" t="s">
        <v>438</v>
      </c>
      <c r="D187" s="500"/>
      <c r="E187" s="500"/>
      <c r="F187" s="500"/>
      <c r="G187" s="500"/>
      <c r="H187" s="180"/>
      <c r="I187" s="181"/>
      <c r="J187" s="181"/>
      <c r="K187" s="181"/>
      <c r="L187" s="183"/>
      <c r="M187" s="181"/>
      <c r="N187" s="218">
        <v>583.08000000000004</v>
      </c>
      <c r="O187" s="181"/>
      <c r="P187" s="212">
        <v>93292.61</v>
      </c>
      <c r="GO187" s="277"/>
      <c r="GP187" s="277"/>
      <c r="GQ187" s="277"/>
      <c r="GR187" s="277"/>
      <c r="GS187" s="277"/>
      <c r="GT187" s="277"/>
      <c r="GU187" s="277"/>
      <c r="GW187" s="157"/>
      <c r="GX187" s="157"/>
      <c r="GY187" s="277"/>
      <c r="GZ187" s="157"/>
      <c r="HA187" s="277" t="s">
        <v>438</v>
      </c>
      <c r="HB187" s="277"/>
      <c r="HD187" s="277"/>
    </row>
    <row r="188" spans="1:212" s="143" customFormat="1" ht="1.5" customHeight="1">
      <c r="A188" s="223"/>
      <c r="B188" s="224"/>
      <c r="C188" s="224"/>
      <c r="D188" s="224"/>
      <c r="E188" s="224"/>
      <c r="F188" s="225"/>
      <c r="G188" s="225"/>
      <c r="H188" s="225"/>
      <c r="I188" s="225"/>
      <c r="J188" s="226"/>
      <c r="K188" s="225"/>
      <c r="L188" s="226"/>
      <c r="M188" s="227"/>
      <c r="N188" s="226"/>
      <c r="O188" s="228"/>
      <c r="P188" s="229"/>
      <c r="Q188" s="279"/>
      <c r="R188" s="280"/>
      <c r="GO188" s="277"/>
      <c r="GP188" s="277"/>
      <c r="GQ188" s="277"/>
      <c r="GR188" s="277"/>
      <c r="GS188" s="277"/>
      <c r="GT188" s="277"/>
      <c r="GU188" s="277"/>
      <c r="GW188" s="157"/>
      <c r="GX188" s="157"/>
      <c r="GY188" s="277"/>
      <c r="GZ188" s="157"/>
      <c r="HA188" s="277"/>
      <c r="HB188" s="277"/>
      <c r="HD188" s="277"/>
    </row>
    <row r="189" spans="1:212" s="143" customFormat="1" ht="15" customHeight="1">
      <c r="A189" s="210"/>
      <c r="B189" s="230"/>
      <c r="C189" s="496" t="s">
        <v>2680</v>
      </c>
      <c r="D189" s="496"/>
      <c r="E189" s="496"/>
      <c r="F189" s="496"/>
      <c r="G189" s="496"/>
      <c r="H189" s="496"/>
      <c r="I189" s="496"/>
      <c r="J189" s="496"/>
      <c r="K189" s="496"/>
      <c r="L189" s="496"/>
      <c r="M189" s="496"/>
      <c r="N189" s="496"/>
      <c r="O189" s="496"/>
      <c r="P189" s="232"/>
      <c r="Q189" s="279"/>
      <c r="R189" s="280"/>
      <c r="GO189" s="277"/>
      <c r="GP189" s="277"/>
      <c r="GQ189" s="277"/>
      <c r="GR189" s="277"/>
      <c r="GS189" s="277"/>
      <c r="GT189" s="277"/>
      <c r="GU189" s="277"/>
      <c r="GW189" s="157"/>
      <c r="GX189" s="157"/>
      <c r="GY189" s="277"/>
      <c r="GZ189" s="157"/>
      <c r="HA189" s="277"/>
      <c r="HB189" s="277" t="s">
        <v>2680</v>
      </c>
      <c r="HD189" s="277"/>
    </row>
    <row r="190" spans="1:212" s="143" customFormat="1" ht="15" customHeight="1">
      <c r="A190" s="210"/>
      <c r="B190" s="187"/>
      <c r="C190" s="495" t="s">
        <v>675</v>
      </c>
      <c r="D190" s="495"/>
      <c r="E190" s="495"/>
      <c r="F190" s="495"/>
      <c r="G190" s="495"/>
      <c r="H190" s="495"/>
      <c r="I190" s="495"/>
      <c r="J190" s="495"/>
      <c r="K190" s="495"/>
      <c r="L190" s="495"/>
      <c r="M190" s="495"/>
      <c r="N190" s="495"/>
      <c r="O190" s="495"/>
      <c r="P190" s="234">
        <v>48103.22</v>
      </c>
      <c r="Q190" s="279"/>
      <c r="R190" s="280"/>
      <c r="GO190" s="277"/>
      <c r="GP190" s="277"/>
      <c r="GQ190" s="277"/>
      <c r="GR190" s="277"/>
      <c r="GS190" s="277"/>
      <c r="GT190" s="277"/>
      <c r="GU190" s="277"/>
      <c r="GW190" s="157"/>
      <c r="GX190" s="157"/>
      <c r="GY190" s="277"/>
      <c r="GZ190" s="157"/>
      <c r="HA190" s="277"/>
      <c r="HB190" s="277"/>
      <c r="HC190" s="140" t="s">
        <v>675</v>
      </c>
      <c r="HD190" s="277"/>
    </row>
    <row r="191" spans="1:212" s="143" customFormat="1" ht="15" customHeight="1">
      <c r="A191" s="210"/>
      <c r="B191" s="187"/>
      <c r="C191" s="495" t="s">
        <v>676</v>
      </c>
      <c r="D191" s="495"/>
      <c r="E191" s="495"/>
      <c r="F191" s="495"/>
      <c r="G191" s="495"/>
      <c r="H191" s="495"/>
      <c r="I191" s="495"/>
      <c r="J191" s="495"/>
      <c r="K191" s="495"/>
      <c r="L191" s="495"/>
      <c r="M191" s="495"/>
      <c r="N191" s="495"/>
      <c r="O191" s="495"/>
      <c r="P191" s="235"/>
      <c r="Q191" s="279"/>
      <c r="R191" s="280"/>
      <c r="GO191" s="277"/>
      <c r="GP191" s="277"/>
      <c r="GQ191" s="277"/>
      <c r="GR191" s="277"/>
      <c r="GS191" s="277"/>
      <c r="GT191" s="277"/>
      <c r="GU191" s="277"/>
      <c r="GW191" s="157"/>
      <c r="GX191" s="157"/>
      <c r="GY191" s="277"/>
      <c r="GZ191" s="157"/>
      <c r="HA191" s="277"/>
      <c r="HB191" s="277"/>
      <c r="HC191" s="140" t="s">
        <v>676</v>
      </c>
      <c r="HD191" s="277"/>
    </row>
    <row r="192" spans="1:212" s="143" customFormat="1" ht="15" customHeight="1">
      <c r="A192" s="210"/>
      <c r="B192" s="187"/>
      <c r="C192" s="495" t="s">
        <v>677</v>
      </c>
      <c r="D192" s="495"/>
      <c r="E192" s="495"/>
      <c r="F192" s="495"/>
      <c r="G192" s="495"/>
      <c r="H192" s="495"/>
      <c r="I192" s="495"/>
      <c r="J192" s="495"/>
      <c r="K192" s="495"/>
      <c r="L192" s="495"/>
      <c r="M192" s="495"/>
      <c r="N192" s="495"/>
      <c r="O192" s="495"/>
      <c r="P192" s="234">
        <v>48103.22</v>
      </c>
      <c r="Q192" s="279"/>
      <c r="R192" s="280"/>
      <c r="GO192" s="277"/>
      <c r="GP192" s="277"/>
      <c r="GQ192" s="277"/>
      <c r="GR192" s="277"/>
      <c r="GS192" s="277"/>
      <c r="GT192" s="277"/>
      <c r="GU192" s="277"/>
      <c r="GW192" s="157"/>
      <c r="GX192" s="157"/>
      <c r="GY192" s="277"/>
      <c r="GZ192" s="157"/>
      <c r="HA192" s="277"/>
      <c r="HB192" s="277"/>
      <c r="HC192" s="140" t="s">
        <v>677</v>
      </c>
      <c r="HD192" s="277"/>
    </row>
    <row r="193" spans="1:215" s="143" customFormat="1" ht="15" customHeight="1">
      <c r="A193" s="210"/>
      <c r="B193" s="187"/>
      <c r="C193" s="495" t="s">
        <v>2608</v>
      </c>
      <c r="D193" s="495"/>
      <c r="E193" s="495"/>
      <c r="F193" s="495"/>
      <c r="G193" s="495"/>
      <c r="H193" s="495"/>
      <c r="I193" s="495"/>
      <c r="J193" s="495"/>
      <c r="K193" s="495"/>
      <c r="L193" s="495"/>
      <c r="M193" s="495"/>
      <c r="N193" s="495"/>
      <c r="O193" s="495"/>
      <c r="P193" s="234">
        <v>101016.77</v>
      </c>
      <c r="Q193" s="279"/>
      <c r="R193" s="280"/>
      <c r="GO193" s="277"/>
      <c r="GP193" s="277"/>
      <c r="GQ193" s="277"/>
      <c r="GR193" s="277"/>
      <c r="GS193" s="277"/>
      <c r="GT193" s="277"/>
      <c r="GU193" s="277"/>
      <c r="GW193" s="157"/>
      <c r="GX193" s="157"/>
      <c r="GY193" s="277"/>
      <c r="GZ193" s="157"/>
      <c r="HA193" s="277"/>
      <c r="HB193" s="277"/>
      <c r="HC193" s="140" t="s">
        <v>2608</v>
      </c>
      <c r="HD193" s="277"/>
    </row>
    <row r="194" spans="1:215" s="143" customFormat="1" ht="15" customHeight="1">
      <c r="A194" s="210"/>
      <c r="B194" s="187"/>
      <c r="C194" s="495" t="s">
        <v>2609</v>
      </c>
      <c r="D194" s="495"/>
      <c r="E194" s="495"/>
      <c r="F194" s="495"/>
      <c r="G194" s="495"/>
      <c r="H194" s="495"/>
      <c r="I194" s="495"/>
      <c r="J194" s="495"/>
      <c r="K194" s="495"/>
      <c r="L194" s="495"/>
      <c r="M194" s="495"/>
      <c r="N194" s="495"/>
      <c r="O194" s="495"/>
      <c r="P194" s="234">
        <v>101016.77</v>
      </c>
      <c r="Q194" s="279"/>
      <c r="R194" s="280"/>
      <c r="GO194" s="277"/>
      <c r="GP194" s="277"/>
      <c r="GQ194" s="277"/>
      <c r="GR194" s="277"/>
      <c r="GS194" s="277"/>
      <c r="GT194" s="277"/>
      <c r="GU194" s="277"/>
      <c r="GW194" s="157"/>
      <c r="GX194" s="157"/>
      <c r="GY194" s="277"/>
      <c r="GZ194" s="157"/>
      <c r="HA194" s="277"/>
      <c r="HB194" s="277"/>
      <c r="HC194" s="140" t="s">
        <v>2609</v>
      </c>
      <c r="HD194" s="277"/>
    </row>
    <row r="195" spans="1:215" s="143" customFormat="1" ht="15" customHeight="1">
      <c r="A195" s="210"/>
      <c r="B195" s="187"/>
      <c r="C195" s="495" t="s">
        <v>2610</v>
      </c>
      <c r="D195" s="495"/>
      <c r="E195" s="495"/>
      <c r="F195" s="495"/>
      <c r="G195" s="495"/>
      <c r="H195" s="495"/>
      <c r="I195" s="495"/>
      <c r="J195" s="495"/>
      <c r="K195" s="495"/>
      <c r="L195" s="495"/>
      <c r="M195" s="495"/>
      <c r="N195" s="495"/>
      <c r="O195" s="495"/>
      <c r="P195" s="235"/>
      <c r="Q195" s="279"/>
      <c r="R195" s="280"/>
      <c r="GO195" s="277"/>
      <c r="GP195" s="277"/>
      <c r="GQ195" s="277"/>
      <c r="GR195" s="277"/>
      <c r="GS195" s="277"/>
      <c r="GT195" s="277"/>
      <c r="GU195" s="277"/>
      <c r="GW195" s="157"/>
      <c r="GX195" s="157"/>
      <c r="GY195" s="277"/>
      <c r="GZ195" s="157"/>
      <c r="HA195" s="277"/>
      <c r="HB195" s="277"/>
      <c r="HC195" s="140" t="s">
        <v>2610</v>
      </c>
      <c r="HD195" s="277"/>
    </row>
    <row r="196" spans="1:215" s="143" customFormat="1" ht="15" customHeight="1">
      <c r="A196" s="210"/>
      <c r="B196" s="187"/>
      <c r="C196" s="495" t="s">
        <v>2611</v>
      </c>
      <c r="D196" s="495"/>
      <c r="E196" s="495"/>
      <c r="F196" s="495"/>
      <c r="G196" s="495"/>
      <c r="H196" s="495"/>
      <c r="I196" s="495"/>
      <c r="J196" s="495"/>
      <c r="K196" s="495"/>
      <c r="L196" s="495"/>
      <c r="M196" s="495"/>
      <c r="N196" s="495"/>
      <c r="O196" s="495"/>
      <c r="P196" s="234">
        <v>48103.22</v>
      </c>
      <c r="Q196" s="279"/>
      <c r="R196" s="280"/>
      <c r="GO196" s="277"/>
      <c r="GP196" s="277"/>
      <c r="GQ196" s="277"/>
      <c r="GR196" s="277"/>
      <c r="GS196" s="277"/>
      <c r="GT196" s="277"/>
      <c r="GU196" s="277"/>
      <c r="GW196" s="157"/>
      <c r="GX196" s="157"/>
      <c r="GY196" s="277"/>
      <c r="GZ196" s="157"/>
      <c r="HA196" s="277"/>
      <c r="HB196" s="277"/>
      <c r="HC196" s="140" t="s">
        <v>2611</v>
      </c>
      <c r="HD196" s="277"/>
    </row>
    <row r="197" spans="1:215" s="143" customFormat="1" ht="15" customHeight="1">
      <c r="A197" s="210"/>
      <c r="B197" s="187"/>
      <c r="C197" s="495" t="s">
        <v>2612</v>
      </c>
      <c r="D197" s="495"/>
      <c r="E197" s="495"/>
      <c r="F197" s="495"/>
      <c r="G197" s="495"/>
      <c r="H197" s="495"/>
      <c r="I197" s="495"/>
      <c r="J197" s="495"/>
      <c r="K197" s="495"/>
      <c r="L197" s="495"/>
      <c r="M197" s="495"/>
      <c r="N197" s="495"/>
      <c r="O197" s="495"/>
      <c r="P197" s="234">
        <v>35596.39</v>
      </c>
      <c r="Q197" s="279"/>
      <c r="R197" s="280"/>
      <c r="GO197" s="277"/>
      <c r="GP197" s="277"/>
      <c r="GQ197" s="277"/>
      <c r="GR197" s="277"/>
      <c r="GS197" s="277"/>
      <c r="GT197" s="277"/>
      <c r="GU197" s="277"/>
      <c r="GW197" s="157"/>
      <c r="GX197" s="157"/>
      <c r="GY197" s="277"/>
      <c r="GZ197" s="157"/>
      <c r="HA197" s="277"/>
      <c r="HB197" s="277"/>
      <c r="HC197" s="140" t="s">
        <v>2612</v>
      </c>
      <c r="HD197" s="277"/>
    </row>
    <row r="198" spans="1:215" s="143" customFormat="1" ht="15" customHeight="1">
      <c r="A198" s="210"/>
      <c r="B198" s="187"/>
      <c r="C198" s="495" t="s">
        <v>2613</v>
      </c>
      <c r="D198" s="495"/>
      <c r="E198" s="495"/>
      <c r="F198" s="495"/>
      <c r="G198" s="495"/>
      <c r="H198" s="495"/>
      <c r="I198" s="495"/>
      <c r="J198" s="495"/>
      <c r="K198" s="495"/>
      <c r="L198" s="495"/>
      <c r="M198" s="495"/>
      <c r="N198" s="495"/>
      <c r="O198" s="495"/>
      <c r="P198" s="234">
        <v>17317.16</v>
      </c>
      <c r="Q198" s="279"/>
      <c r="R198" s="280"/>
      <c r="GO198" s="277"/>
      <c r="GP198" s="277"/>
      <c r="GQ198" s="277"/>
      <c r="GR198" s="277"/>
      <c r="GS198" s="277"/>
      <c r="GT198" s="277"/>
      <c r="GU198" s="277"/>
      <c r="GW198" s="157"/>
      <c r="GX198" s="157"/>
      <c r="GY198" s="277"/>
      <c r="GZ198" s="157"/>
      <c r="HA198" s="277"/>
      <c r="HB198" s="277"/>
      <c r="HC198" s="140" t="s">
        <v>2613</v>
      </c>
      <c r="HD198" s="277"/>
    </row>
    <row r="199" spans="1:215" s="143" customFormat="1" ht="15" customHeight="1">
      <c r="A199" s="210"/>
      <c r="B199" s="187"/>
      <c r="C199" s="495" t="s">
        <v>688</v>
      </c>
      <c r="D199" s="495"/>
      <c r="E199" s="495"/>
      <c r="F199" s="495"/>
      <c r="G199" s="495"/>
      <c r="H199" s="495"/>
      <c r="I199" s="495"/>
      <c r="J199" s="495"/>
      <c r="K199" s="495"/>
      <c r="L199" s="495"/>
      <c r="M199" s="495"/>
      <c r="N199" s="495"/>
      <c r="O199" s="495"/>
      <c r="P199" s="234">
        <v>48103.22</v>
      </c>
      <c r="Q199" s="279"/>
      <c r="R199" s="280"/>
      <c r="GO199" s="277"/>
      <c r="GP199" s="277"/>
      <c r="GQ199" s="277"/>
      <c r="GR199" s="277"/>
      <c r="GS199" s="277"/>
      <c r="GT199" s="277"/>
      <c r="GU199" s="277"/>
      <c r="GW199" s="157"/>
      <c r="GX199" s="157"/>
      <c r="GY199" s="277"/>
      <c r="GZ199" s="157"/>
      <c r="HA199" s="277"/>
      <c r="HB199" s="277"/>
      <c r="HC199" s="140" t="s">
        <v>688</v>
      </c>
      <c r="HD199" s="277"/>
    </row>
    <row r="200" spans="1:215" s="143" customFormat="1" ht="15" customHeight="1">
      <c r="A200" s="210"/>
      <c r="B200" s="187"/>
      <c r="C200" s="495" t="s">
        <v>689</v>
      </c>
      <c r="D200" s="495"/>
      <c r="E200" s="495"/>
      <c r="F200" s="495"/>
      <c r="G200" s="495"/>
      <c r="H200" s="495"/>
      <c r="I200" s="495"/>
      <c r="J200" s="495"/>
      <c r="K200" s="495"/>
      <c r="L200" s="495"/>
      <c r="M200" s="495"/>
      <c r="N200" s="495"/>
      <c r="O200" s="495"/>
      <c r="P200" s="234">
        <v>35596.39</v>
      </c>
      <c r="Q200" s="279"/>
      <c r="R200" s="280"/>
      <c r="GO200" s="277"/>
      <c r="GP200" s="277"/>
      <c r="GQ200" s="277"/>
      <c r="GR200" s="277"/>
      <c r="GS200" s="277"/>
      <c r="GT200" s="277"/>
      <c r="GU200" s="277"/>
      <c r="GW200" s="157"/>
      <c r="GX200" s="157"/>
      <c r="GY200" s="277"/>
      <c r="GZ200" s="157"/>
      <c r="HA200" s="277"/>
      <c r="HB200" s="277"/>
      <c r="HC200" s="140" t="s">
        <v>689</v>
      </c>
      <c r="HD200" s="277"/>
    </row>
    <row r="201" spans="1:215" s="143" customFormat="1" ht="15" customHeight="1">
      <c r="A201" s="210"/>
      <c r="B201" s="187"/>
      <c r="C201" s="495" t="s">
        <v>690</v>
      </c>
      <c r="D201" s="495"/>
      <c r="E201" s="495"/>
      <c r="F201" s="495"/>
      <c r="G201" s="495"/>
      <c r="H201" s="495"/>
      <c r="I201" s="495"/>
      <c r="J201" s="495"/>
      <c r="K201" s="495"/>
      <c r="L201" s="495"/>
      <c r="M201" s="495"/>
      <c r="N201" s="495"/>
      <c r="O201" s="495"/>
      <c r="P201" s="234">
        <v>17317.16</v>
      </c>
      <c r="Q201" s="279"/>
      <c r="R201" s="280"/>
      <c r="GO201" s="277"/>
      <c r="GP201" s="277"/>
      <c r="GQ201" s="277"/>
      <c r="GR201" s="277"/>
      <c r="GS201" s="277"/>
      <c r="GT201" s="277"/>
      <c r="GU201" s="277"/>
      <c r="GW201" s="157"/>
      <c r="GX201" s="157"/>
      <c r="GY201" s="277"/>
      <c r="GZ201" s="157"/>
      <c r="HA201" s="277"/>
      <c r="HB201" s="277"/>
      <c r="HC201" s="140" t="s">
        <v>690</v>
      </c>
      <c r="HD201" s="277"/>
    </row>
    <row r="202" spans="1:215" s="143" customFormat="1" ht="15" customHeight="1">
      <c r="A202" s="210"/>
      <c r="B202" s="230"/>
      <c r="C202" s="496" t="s">
        <v>2681</v>
      </c>
      <c r="D202" s="496"/>
      <c r="E202" s="496"/>
      <c r="F202" s="496"/>
      <c r="G202" s="496"/>
      <c r="H202" s="496"/>
      <c r="I202" s="496"/>
      <c r="J202" s="496"/>
      <c r="K202" s="496"/>
      <c r="L202" s="496"/>
      <c r="M202" s="496"/>
      <c r="N202" s="496"/>
      <c r="O202" s="496"/>
      <c r="P202" s="236">
        <v>101016.77</v>
      </c>
      <c r="Q202" s="279"/>
      <c r="R202" s="280"/>
      <c r="GO202" s="277"/>
      <c r="GP202" s="277"/>
      <c r="GQ202" s="277"/>
      <c r="GR202" s="277"/>
      <c r="GS202" s="277"/>
      <c r="GT202" s="277"/>
      <c r="GU202" s="277"/>
      <c r="GW202" s="157"/>
      <c r="GX202" s="157"/>
      <c r="GY202" s="277"/>
      <c r="GZ202" s="157"/>
      <c r="HA202" s="277"/>
      <c r="HB202" s="277"/>
      <c r="HD202" s="277" t="s">
        <v>2681</v>
      </c>
    </row>
    <row r="203" spans="1:215" s="143" customFormat="1" ht="15" customHeight="1">
      <c r="A203" s="210"/>
      <c r="B203" s="187"/>
      <c r="C203" s="495" t="s">
        <v>692</v>
      </c>
      <c r="D203" s="495"/>
      <c r="E203" s="495"/>
      <c r="F203" s="495"/>
      <c r="G203" s="495"/>
      <c r="H203" s="495"/>
      <c r="I203" s="495"/>
      <c r="J203" s="495"/>
      <c r="K203" s="495"/>
      <c r="L203" s="495"/>
      <c r="M203" s="495"/>
      <c r="N203" s="495"/>
      <c r="O203" s="495"/>
      <c r="P203" s="235"/>
      <c r="Q203" s="279"/>
      <c r="R203" s="280"/>
      <c r="GO203" s="277"/>
      <c r="GP203" s="277"/>
      <c r="GQ203" s="277"/>
      <c r="GR203" s="277"/>
      <c r="GS203" s="277"/>
      <c r="GT203" s="277"/>
      <c r="GU203" s="277"/>
      <c r="GW203" s="157"/>
      <c r="GX203" s="157"/>
      <c r="GY203" s="277"/>
      <c r="GZ203" s="157"/>
      <c r="HA203" s="277"/>
      <c r="HB203" s="277"/>
      <c r="HC203" s="140" t="s">
        <v>692</v>
      </c>
      <c r="HD203" s="277"/>
    </row>
    <row r="204" spans="1:215" s="143" customFormat="1" ht="15" customHeight="1">
      <c r="A204" s="210"/>
      <c r="B204" s="187"/>
      <c r="C204" s="495" t="s">
        <v>694</v>
      </c>
      <c r="D204" s="495"/>
      <c r="E204" s="495"/>
      <c r="F204" s="495"/>
      <c r="G204" s="495"/>
      <c r="H204" s="495"/>
      <c r="I204" s="495"/>
      <c r="J204" s="495"/>
      <c r="K204" s="237" t="s">
        <v>2698</v>
      </c>
      <c r="L204" s="231"/>
      <c r="M204" s="231"/>
      <c r="O204" s="238"/>
      <c r="P204" s="235"/>
      <c r="Q204" s="279"/>
      <c r="R204" s="280"/>
      <c r="GO204" s="277"/>
      <c r="GP204" s="277"/>
      <c r="GQ204" s="277"/>
      <c r="GR204" s="277"/>
      <c r="GS204" s="277"/>
      <c r="GT204" s="277"/>
      <c r="GU204" s="277"/>
      <c r="GW204" s="157"/>
      <c r="GX204" s="157"/>
      <c r="GY204" s="277"/>
      <c r="GZ204" s="157"/>
      <c r="HA204" s="277"/>
      <c r="HB204" s="277"/>
      <c r="HD204" s="277"/>
      <c r="HE204" s="140" t="s">
        <v>694</v>
      </c>
    </row>
    <row r="205" spans="1:215" s="143" customFormat="1" ht="15" customHeight="1">
      <c r="A205" s="210"/>
      <c r="B205" s="187"/>
      <c r="C205" s="495" t="s">
        <v>2616</v>
      </c>
      <c r="D205" s="495"/>
      <c r="E205" s="495"/>
      <c r="F205" s="495"/>
      <c r="G205" s="495"/>
      <c r="H205" s="495"/>
      <c r="I205" s="495"/>
      <c r="J205" s="495"/>
      <c r="K205" s="495"/>
      <c r="L205" s="495"/>
      <c r="M205" s="495"/>
      <c r="N205" s="495"/>
      <c r="O205" s="495"/>
      <c r="P205" s="234">
        <v>80813.42</v>
      </c>
      <c r="Q205" s="279"/>
      <c r="R205" s="280"/>
      <c r="GO205" s="277"/>
      <c r="GP205" s="277"/>
      <c r="GQ205" s="277"/>
      <c r="GR205" s="277"/>
      <c r="GS205" s="277"/>
      <c r="GT205" s="277"/>
      <c r="GU205" s="277"/>
      <c r="GW205" s="157"/>
      <c r="GX205" s="157"/>
      <c r="GY205" s="277"/>
      <c r="GZ205" s="157"/>
      <c r="HA205" s="277"/>
      <c r="HB205" s="277"/>
      <c r="HD205" s="277"/>
      <c r="HF205" s="140" t="s">
        <v>2616</v>
      </c>
    </row>
    <row r="206" spans="1:215" s="143" customFormat="1" ht="15" customHeight="1">
      <c r="A206" s="210"/>
      <c r="B206" s="187"/>
      <c r="C206" s="495" t="s">
        <v>2610</v>
      </c>
      <c r="D206" s="495"/>
      <c r="E206" s="495"/>
      <c r="F206" s="495"/>
      <c r="G206" s="495"/>
      <c r="H206" s="495"/>
      <c r="I206" s="495"/>
      <c r="J206" s="495"/>
      <c r="K206" s="495"/>
      <c r="L206" s="495"/>
      <c r="M206" s="495"/>
      <c r="N206" s="495"/>
      <c r="O206" s="495"/>
      <c r="P206" s="235"/>
      <c r="Q206" s="279"/>
      <c r="R206" s="280"/>
      <c r="GO206" s="277"/>
      <c r="GP206" s="277"/>
      <c r="GQ206" s="277"/>
      <c r="GR206" s="277"/>
      <c r="GS206" s="277"/>
      <c r="GT206" s="277"/>
      <c r="GU206" s="277"/>
      <c r="GW206" s="157"/>
      <c r="GX206" s="157"/>
      <c r="GY206" s="277"/>
      <c r="GZ206" s="157"/>
      <c r="HA206" s="277"/>
      <c r="HB206" s="277"/>
      <c r="HC206" s="140" t="s">
        <v>2610</v>
      </c>
      <c r="HD206" s="277"/>
    </row>
    <row r="207" spans="1:215" s="143" customFormat="1" ht="22.5" customHeight="1">
      <c r="A207" s="210"/>
      <c r="B207" s="187" t="s">
        <v>2647</v>
      </c>
      <c r="C207" s="495" t="s">
        <v>2648</v>
      </c>
      <c r="D207" s="495"/>
      <c r="E207" s="495"/>
      <c r="F207" s="495"/>
      <c r="G207" s="495"/>
      <c r="H207" s="243" t="s">
        <v>432</v>
      </c>
      <c r="I207" s="233"/>
      <c r="J207" s="233"/>
      <c r="K207" s="237" t="s">
        <v>761</v>
      </c>
      <c r="L207" s="231"/>
      <c r="M207" s="231"/>
      <c r="O207" s="238"/>
      <c r="P207" s="234">
        <v>80813.42</v>
      </c>
      <c r="Q207" s="279"/>
      <c r="R207" s="280"/>
      <c r="GO207" s="277"/>
      <c r="GP207" s="277"/>
      <c r="GQ207" s="277"/>
      <c r="GR207" s="277"/>
      <c r="GS207" s="277"/>
      <c r="GT207" s="277"/>
      <c r="GU207" s="277"/>
      <c r="GW207" s="157"/>
      <c r="GX207" s="157"/>
      <c r="GY207" s="277"/>
      <c r="GZ207" s="157"/>
      <c r="HA207" s="277"/>
      <c r="HB207" s="277"/>
      <c r="HD207" s="277"/>
      <c r="HG207" s="140" t="s">
        <v>2648</v>
      </c>
    </row>
    <row r="208" spans="1:215" s="143" customFormat="1" ht="15" customHeight="1">
      <c r="A208" s="210"/>
      <c r="B208" s="187"/>
      <c r="C208" s="495" t="s">
        <v>2619</v>
      </c>
      <c r="D208" s="495"/>
      <c r="E208" s="495"/>
      <c r="F208" s="495"/>
      <c r="G208" s="495"/>
      <c r="H208" s="495"/>
      <c r="I208" s="495"/>
      <c r="J208" s="495"/>
      <c r="K208" s="495"/>
      <c r="L208" s="495"/>
      <c r="M208" s="495"/>
      <c r="N208" s="495"/>
      <c r="O208" s="495"/>
      <c r="P208" s="234">
        <v>20203.349999999999</v>
      </c>
      <c r="Q208" s="279"/>
      <c r="R208" s="280"/>
      <c r="GO208" s="277"/>
      <c r="GP208" s="277"/>
      <c r="GQ208" s="277"/>
      <c r="GR208" s="277"/>
      <c r="GS208" s="277"/>
      <c r="GT208" s="277"/>
      <c r="GU208" s="277"/>
      <c r="GW208" s="157"/>
      <c r="GX208" s="157"/>
      <c r="GY208" s="277"/>
      <c r="GZ208" s="157"/>
      <c r="HA208" s="277"/>
      <c r="HB208" s="277"/>
      <c r="HD208" s="277"/>
      <c r="HF208" s="140" t="s">
        <v>2619</v>
      </c>
    </row>
    <row r="209" spans="1:215" s="143" customFormat="1" ht="15" customHeight="1">
      <c r="A209" s="210"/>
      <c r="B209" s="187"/>
      <c r="C209" s="495" t="s">
        <v>2610</v>
      </c>
      <c r="D209" s="495"/>
      <c r="E209" s="495"/>
      <c r="F209" s="495"/>
      <c r="G209" s="495"/>
      <c r="H209" s="495"/>
      <c r="I209" s="495"/>
      <c r="J209" s="495"/>
      <c r="K209" s="495"/>
      <c r="L209" s="495"/>
      <c r="M209" s="495"/>
      <c r="N209" s="495"/>
      <c r="O209" s="495"/>
      <c r="P209" s="235"/>
      <c r="Q209" s="279"/>
      <c r="R209" s="280"/>
      <c r="GO209" s="277"/>
      <c r="GP209" s="277"/>
      <c r="GQ209" s="277"/>
      <c r="GR209" s="277"/>
      <c r="GS209" s="277"/>
      <c r="GT209" s="277"/>
      <c r="GU209" s="277"/>
      <c r="GW209" s="157"/>
      <c r="GX209" s="157"/>
      <c r="GY209" s="277"/>
      <c r="GZ209" s="157"/>
      <c r="HA209" s="277"/>
      <c r="HB209" s="277"/>
      <c r="HC209" s="140" t="s">
        <v>2610</v>
      </c>
      <c r="HD209" s="277"/>
    </row>
    <row r="210" spans="1:215" s="143" customFormat="1" ht="22.5" customHeight="1">
      <c r="A210" s="210"/>
      <c r="B210" s="187" t="s">
        <v>2649</v>
      </c>
      <c r="C210" s="495" t="s">
        <v>2648</v>
      </c>
      <c r="D210" s="495"/>
      <c r="E210" s="495"/>
      <c r="F210" s="495"/>
      <c r="G210" s="495"/>
      <c r="H210" s="243" t="s">
        <v>432</v>
      </c>
      <c r="I210" s="233"/>
      <c r="J210" s="233"/>
      <c r="K210" s="237" t="s">
        <v>487</v>
      </c>
      <c r="L210" s="231"/>
      <c r="M210" s="231"/>
      <c r="O210" s="238"/>
      <c r="P210" s="234">
        <v>20203.349999999999</v>
      </c>
      <c r="Q210" s="279"/>
      <c r="R210" s="280"/>
      <c r="GO210" s="277"/>
      <c r="GP210" s="277"/>
      <c r="GQ210" s="277"/>
      <c r="GR210" s="277"/>
      <c r="GS210" s="277"/>
      <c r="GT210" s="277"/>
      <c r="GU210" s="277"/>
      <c r="GW210" s="157"/>
      <c r="GX210" s="157"/>
      <c r="GY210" s="277"/>
      <c r="GZ210" s="157"/>
      <c r="HA210" s="277"/>
      <c r="HB210" s="277"/>
      <c r="HD210" s="277"/>
      <c r="HG210" s="140" t="s">
        <v>2648</v>
      </c>
    </row>
    <row r="211" spans="1:215" s="143" customFormat="1" ht="15" customHeight="1">
      <c r="A211" s="497" t="s">
        <v>2683</v>
      </c>
      <c r="B211" s="497"/>
      <c r="C211" s="497"/>
      <c r="D211" s="497"/>
      <c r="E211" s="497"/>
      <c r="F211" s="497"/>
      <c r="G211" s="497"/>
      <c r="H211" s="497"/>
      <c r="I211" s="497"/>
      <c r="J211" s="497"/>
      <c r="K211" s="497"/>
      <c r="L211" s="497"/>
      <c r="M211" s="497"/>
      <c r="N211" s="497"/>
      <c r="O211" s="497"/>
      <c r="P211" s="497"/>
      <c r="GO211" s="277" t="s">
        <v>2683</v>
      </c>
      <c r="GP211" s="277"/>
      <c r="GQ211" s="277"/>
      <c r="GR211" s="277"/>
      <c r="GS211" s="277"/>
      <c r="GT211" s="277"/>
      <c r="GU211" s="277"/>
      <c r="GW211" s="157"/>
      <c r="GX211" s="157"/>
      <c r="GY211" s="277"/>
      <c r="GZ211" s="157"/>
      <c r="HA211" s="277"/>
      <c r="HB211" s="277"/>
      <c r="HD211" s="277"/>
    </row>
    <row r="212" spans="1:215" s="143" customFormat="1" ht="15" customHeight="1">
      <c r="A212" s="497" t="s">
        <v>2684</v>
      </c>
      <c r="B212" s="497"/>
      <c r="C212" s="497"/>
      <c r="D212" s="497"/>
      <c r="E212" s="497"/>
      <c r="F212" s="497"/>
      <c r="G212" s="497"/>
      <c r="H212" s="497"/>
      <c r="I212" s="497"/>
      <c r="J212" s="497"/>
      <c r="K212" s="497"/>
      <c r="L212" s="497"/>
      <c r="M212" s="497"/>
      <c r="N212" s="497"/>
      <c r="O212" s="497"/>
      <c r="P212" s="497"/>
      <c r="GO212" s="277"/>
      <c r="GP212" s="277" t="s">
        <v>2684</v>
      </c>
      <c r="GQ212" s="277"/>
      <c r="GR212" s="277"/>
      <c r="GS212" s="277"/>
      <c r="GT212" s="277"/>
      <c r="GU212" s="277"/>
      <c r="GW212" s="157"/>
      <c r="GX212" s="157"/>
      <c r="GY212" s="277"/>
      <c r="GZ212" s="157"/>
      <c r="HA212" s="277"/>
      <c r="HB212" s="277"/>
      <c r="HD212" s="277"/>
    </row>
    <row r="213" spans="1:215" s="143" customFormat="1" ht="15" customHeight="1">
      <c r="A213" s="178" t="s">
        <v>466</v>
      </c>
      <c r="B213" s="179" t="s">
        <v>2668</v>
      </c>
      <c r="C213" s="498" t="s">
        <v>2669</v>
      </c>
      <c r="D213" s="498"/>
      <c r="E213" s="498"/>
      <c r="F213" s="498"/>
      <c r="G213" s="498"/>
      <c r="H213" s="180" t="s">
        <v>142</v>
      </c>
      <c r="I213" s="181">
        <v>24</v>
      </c>
      <c r="J213" s="182">
        <v>1</v>
      </c>
      <c r="K213" s="182">
        <v>24</v>
      </c>
      <c r="L213" s="183"/>
      <c r="M213" s="181"/>
      <c r="N213" s="184"/>
      <c r="O213" s="181"/>
      <c r="P213" s="185"/>
      <c r="GO213" s="277"/>
      <c r="GP213" s="277"/>
      <c r="GQ213" s="277" t="s">
        <v>2669</v>
      </c>
      <c r="GR213" s="277"/>
      <c r="GS213" s="277"/>
      <c r="GT213" s="277"/>
      <c r="GU213" s="277"/>
      <c r="GW213" s="157"/>
      <c r="GX213" s="157"/>
      <c r="GY213" s="277"/>
      <c r="GZ213" s="157"/>
      <c r="HA213" s="277"/>
      <c r="HB213" s="277"/>
      <c r="HD213" s="277"/>
    </row>
    <row r="214" spans="1:215" s="143" customFormat="1" ht="34.5" customHeight="1">
      <c r="A214" s="186"/>
      <c r="B214" s="187" t="s">
        <v>2590</v>
      </c>
      <c r="C214" s="499" t="s">
        <v>2591</v>
      </c>
      <c r="D214" s="499"/>
      <c r="E214" s="499"/>
      <c r="F214" s="499"/>
      <c r="G214" s="499"/>
      <c r="H214" s="499"/>
      <c r="I214" s="499"/>
      <c r="J214" s="499"/>
      <c r="K214" s="499"/>
      <c r="L214" s="499"/>
      <c r="M214" s="499"/>
      <c r="N214" s="499"/>
      <c r="O214" s="499"/>
      <c r="P214" s="499"/>
      <c r="GO214" s="277"/>
      <c r="GP214" s="277"/>
      <c r="GQ214" s="277"/>
      <c r="GR214" s="277"/>
      <c r="GS214" s="277"/>
      <c r="GT214" s="277"/>
      <c r="GU214" s="277"/>
      <c r="GV214" s="140" t="s">
        <v>2591</v>
      </c>
      <c r="GW214" s="157"/>
      <c r="GX214" s="157"/>
      <c r="GY214" s="277"/>
      <c r="GZ214" s="157"/>
      <c r="HA214" s="277"/>
      <c r="HB214" s="277"/>
      <c r="HD214" s="277"/>
    </row>
    <row r="215" spans="1:215" s="143" customFormat="1" ht="23.25" customHeight="1">
      <c r="A215" s="186"/>
      <c r="B215" s="187" t="s">
        <v>2592</v>
      </c>
      <c r="C215" s="499" t="s">
        <v>2593</v>
      </c>
      <c r="D215" s="499"/>
      <c r="E215" s="499"/>
      <c r="F215" s="499"/>
      <c r="G215" s="499"/>
      <c r="H215" s="499"/>
      <c r="I215" s="499"/>
      <c r="J215" s="499"/>
      <c r="K215" s="499"/>
      <c r="L215" s="499"/>
      <c r="M215" s="499"/>
      <c r="N215" s="499"/>
      <c r="O215" s="499"/>
      <c r="P215" s="499"/>
      <c r="GO215" s="277"/>
      <c r="GP215" s="277"/>
      <c r="GQ215" s="277"/>
      <c r="GR215" s="277"/>
      <c r="GS215" s="277"/>
      <c r="GT215" s="277"/>
      <c r="GU215" s="277"/>
      <c r="GV215" s="140" t="s">
        <v>2593</v>
      </c>
      <c r="GW215" s="157"/>
      <c r="GX215" s="157"/>
      <c r="GY215" s="277"/>
      <c r="GZ215" s="157"/>
      <c r="HA215" s="277"/>
      <c r="HB215" s="277"/>
      <c r="HD215" s="277"/>
    </row>
    <row r="216" spans="1:215" s="143" customFormat="1" ht="22.5" customHeight="1">
      <c r="A216" s="186"/>
      <c r="B216" s="187" t="s">
        <v>2594</v>
      </c>
      <c r="C216" s="499" t="s">
        <v>2695</v>
      </c>
      <c r="D216" s="499"/>
      <c r="E216" s="499"/>
      <c r="F216" s="499"/>
      <c r="G216" s="499"/>
      <c r="H216" s="499"/>
      <c r="I216" s="499"/>
      <c r="J216" s="499"/>
      <c r="K216" s="499"/>
      <c r="L216" s="499"/>
      <c r="M216" s="499"/>
      <c r="N216" s="499"/>
      <c r="O216" s="499"/>
      <c r="P216" s="499"/>
      <c r="GO216" s="277"/>
      <c r="GP216" s="277"/>
      <c r="GQ216" s="277"/>
      <c r="GR216" s="277"/>
      <c r="GS216" s="277"/>
      <c r="GT216" s="277"/>
      <c r="GU216" s="277"/>
      <c r="GV216" s="140" t="s">
        <v>2695</v>
      </c>
      <c r="GW216" s="157"/>
      <c r="GX216" s="157"/>
      <c r="GY216" s="277"/>
      <c r="GZ216" s="157"/>
      <c r="HA216" s="277"/>
      <c r="HB216" s="277"/>
      <c r="HD216" s="277"/>
    </row>
    <row r="217" spans="1:215" s="143" customFormat="1" ht="15" customHeight="1">
      <c r="A217" s="186"/>
      <c r="B217" s="187"/>
      <c r="C217" s="499" t="s">
        <v>2011</v>
      </c>
      <c r="D217" s="499"/>
      <c r="E217" s="499"/>
      <c r="F217" s="499"/>
      <c r="G217" s="499"/>
      <c r="H217" s="499"/>
      <c r="I217" s="499"/>
      <c r="J217" s="499"/>
      <c r="K217" s="499"/>
      <c r="L217" s="499"/>
      <c r="M217" s="499"/>
      <c r="N217" s="499"/>
      <c r="O217" s="499"/>
      <c r="P217" s="499"/>
      <c r="GO217" s="277"/>
      <c r="GP217" s="277"/>
      <c r="GQ217" s="277"/>
      <c r="GR217" s="277"/>
      <c r="GS217" s="277"/>
      <c r="GT217" s="277"/>
      <c r="GU217" s="277"/>
      <c r="GV217" s="140" t="s">
        <v>2011</v>
      </c>
      <c r="GW217" s="157"/>
      <c r="GX217" s="157"/>
      <c r="GY217" s="277"/>
      <c r="GZ217" s="157"/>
      <c r="HA217" s="277"/>
      <c r="HB217" s="277"/>
      <c r="HD217" s="277"/>
    </row>
    <row r="218" spans="1:215" s="143" customFormat="1" ht="15" customHeight="1">
      <c r="A218" s="188"/>
      <c r="B218" s="189" t="s">
        <v>164</v>
      </c>
      <c r="C218" s="501" t="s">
        <v>391</v>
      </c>
      <c r="D218" s="501"/>
      <c r="E218" s="501"/>
      <c r="F218" s="501"/>
      <c r="G218" s="501"/>
      <c r="H218" s="190" t="s">
        <v>392</v>
      </c>
      <c r="I218" s="191"/>
      <c r="J218" s="191"/>
      <c r="K218" s="215">
        <v>623.69995170000004</v>
      </c>
      <c r="L218" s="193"/>
      <c r="M218" s="191"/>
      <c r="N218" s="193"/>
      <c r="O218" s="191"/>
      <c r="P218" s="194">
        <v>473334.94</v>
      </c>
      <c r="GO218" s="277"/>
      <c r="GP218" s="277"/>
      <c r="GQ218" s="277"/>
      <c r="GR218" s="277"/>
      <c r="GS218" s="277"/>
      <c r="GT218" s="277"/>
      <c r="GU218" s="277"/>
      <c r="GW218" s="157" t="s">
        <v>391</v>
      </c>
      <c r="GX218" s="157"/>
      <c r="GY218" s="277"/>
      <c r="GZ218" s="157"/>
      <c r="HA218" s="277"/>
      <c r="HB218" s="277"/>
      <c r="HD218" s="277"/>
    </row>
    <row r="219" spans="1:215" s="143" customFormat="1" ht="15" customHeight="1">
      <c r="A219" s="195"/>
      <c r="B219" s="189" t="s">
        <v>2636</v>
      </c>
      <c r="C219" s="501" t="s">
        <v>2637</v>
      </c>
      <c r="D219" s="501"/>
      <c r="E219" s="501"/>
      <c r="F219" s="501"/>
      <c r="G219" s="501"/>
      <c r="H219" s="190" t="s">
        <v>392</v>
      </c>
      <c r="I219" s="201">
        <v>6.91</v>
      </c>
      <c r="J219" s="215">
        <v>1.1279296000000001</v>
      </c>
      <c r="K219" s="215">
        <v>187.05584490000001</v>
      </c>
      <c r="L219" s="198"/>
      <c r="M219" s="199"/>
      <c r="N219" s="200">
        <v>553.17999999999995</v>
      </c>
      <c r="O219" s="191"/>
      <c r="P219" s="194">
        <v>103475.55</v>
      </c>
      <c r="Q219" s="278"/>
      <c r="R219" s="278"/>
      <c r="GO219" s="277"/>
      <c r="GP219" s="277"/>
      <c r="GQ219" s="277"/>
      <c r="GR219" s="277"/>
      <c r="GS219" s="277"/>
      <c r="GT219" s="277"/>
      <c r="GU219" s="277"/>
      <c r="GW219" s="157"/>
      <c r="GX219" s="157" t="s">
        <v>2637</v>
      </c>
      <c r="GY219" s="277"/>
      <c r="GZ219" s="157"/>
      <c r="HA219" s="277"/>
      <c r="HB219" s="277"/>
      <c r="HD219" s="277"/>
    </row>
    <row r="220" spans="1:215" s="143" customFormat="1" ht="15" customHeight="1">
      <c r="A220" s="195"/>
      <c r="B220" s="189" t="s">
        <v>2598</v>
      </c>
      <c r="C220" s="501" t="s">
        <v>2599</v>
      </c>
      <c r="D220" s="501"/>
      <c r="E220" s="501"/>
      <c r="F220" s="501"/>
      <c r="G220" s="501"/>
      <c r="H220" s="190" t="s">
        <v>392</v>
      </c>
      <c r="I220" s="201">
        <v>16.13</v>
      </c>
      <c r="J220" s="215">
        <v>1.1279296000000001</v>
      </c>
      <c r="K220" s="215">
        <v>436.64410679999997</v>
      </c>
      <c r="L220" s="198"/>
      <c r="M220" s="199"/>
      <c r="N220" s="200">
        <v>847.05</v>
      </c>
      <c r="O220" s="191"/>
      <c r="P220" s="194">
        <v>369859.39</v>
      </c>
      <c r="Q220" s="278"/>
      <c r="R220" s="278"/>
      <c r="GO220" s="277"/>
      <c r="GP220" s="277"/>
      <c r="GQ220" s="277"/>
      <c r="GR220" s="277"/>
      <c r="GS220" s="277"/>
      <c r="GT220" s="277"/>
      <c r="GU220" s="277"/>
      <c r="GW220" s="157"/>
      <c r="GX220" s="157" t="s">
        <v>2599</v>
      </c>
      <c r="GY220" s="277"/>
      <c r="GZ220" s="157"/>
      <c r="HA220" s="277"/>
      <c r="HB220" s="277"/>
      <c r="HD220" s="277"/>
    </row>
    <row r="221" spans="1:215" s="143" customFormat="1" ht="15" customHeight="1">
      <c r="A221" s="210"/>
      <c r="B221" s="187"/>
      <c r="C221" s="500" t="s">
        <v>429</v>
      </c>
      <c r="D221" s="500"/>
      <c r="E221" s="500"/>
      <c r="F221" s="500"/>
      <c r="G221" s="500"/>
      <c r="H221" s="180"/>
      <c r="I221" s="181"/>
      <c r="J221" s="181"/>
      <c r="K221" s="181"/>
      <c r="L221" s="183"/>
      <c r="M221" s="181"/>
      <c r="N221" s="211"/>
      <c r="O221" s="181"/>
      <c r="P221" s="212">
        <v>473334.94</v>
      </c>
      <c r="Q221" s="278"/>
      <c r="R221" s="278"/>
      <c r="GO221" s="277"/>
      <c r="GP221" s="277"/>
      <c r="GQ221" s="277"/>
      <c r="GR221" s="277"/>
      <c r="GS221" s="277"/>
      <c r="GT221" s="277"/>
      <c r="GU221" s="277"/>
      <c r="GW221" s="157"/>
      <c r="GX221" s="157"/>
      <c r="GY221" s="277" t="s">
        <v>429</v>
      </c>
      <c r="GZ221" s="157"/>
      <c r="HA221" s="277"/>
      <c r="HB221" s="277"/>
      <c r="HD221" s="277"/>
    </row>
    <row r="222" spans="1:215" s="143" customFormat="1" ht="15" customHeight="1">
      <c r="A222" s="203"/>
      <c r="B222" s="189"/>
      <c r="C222" s="501" t="s">
        <v>433</v>
      </c>
      <c r="D222" s="501"/>
      <c r="E222" s="501"/>
      <c r="F222" s="501"/>
      <c r="G222" s="501"/>
      <c r="H222" s="190"/>
      <c r="I222" s="191"/>
      <c r="J222" s="191"/>
      <c r="K222" s="191"/>
      <c r="L222" s="193"/>
      <c r="M222" s="191"/>
      <c r="N222" s="193"/>
      <c r="O222" s="191"/>
      <c r="P222" s="194">
        <v>473334.94</v>
      </c>
      <c r="GO222" s="277"/>
      <c r="GP222" s="277"/>
      <c r="GQ222" s="277"/>
      <c r="GR222" s="277"/>
      <c r="GS222" s="277"/>
      <c r="GT222" s="277"/>
      <c r="GU222" s="277"/>
      <c r="GW222" s="157"/>
      <c r="GX222" s="157"/>
      <c r="GY222" s="277"/>
      <c r="GZ222" s="157" t="s">
        <v>433</v>
      </c>
      <c r="HA222" s="277"/>
      <c r="HB222" s="277"/>
      <c r="HD222" s="277"/>
    </row>
    <row r="223" spans="1:215" s="143" customFormat="1" ht="23.25" customHeight="1">
      <c r="A223" s="203"/>
      <c r="B223" s="189" t="s">
        <v>2600</v>
      </c>
      <c r="C223" s="501" t="s">
        <v>2601</v>
      </c>
      <c r="D223" s="501"/>
      <c r="E223" s="501"/>
      <c r="F223" s="501"/>
      <c r="G223" s="501"/>
      <c r="H223" s="190" t="s">
        <v>432</v>
      </c>
      <c r="I223" s="209">
        <v>74</v>
      </c>
      <c r="J223" s="191"/>
      <c r="K223" s="209">
        <v>74</v>
      </c>
      <c r="L223" s="193"/>
      <c r="M223" s="191"/>
      <c r="N223" s="193"/>
      <c r="O223" s="191"/>
      <c r="P223" s="194">
        <v>350267.86</v>
      </c>
      <c r="GO223" s="277"/>
      <c r="GP223" s="277"/>
      <c r="GQ223" s="277"/>
      <c r="GR223" s="277"/>
      <c r="GS223" s="277"/>
      <c r="GT223" s="277"/>
      <c r="GU223" s="277"/>
      <c r="GW223" s="157"/>
      <c r="GX223" s="157"/>
      <c r="GY223" s="277"/>
      <c r="GZ223" s="157" t="s">
        <v>2601</v>
      </c>
      <c r="HA223" s="277"/>
      <c r="HB223" s="277"/>
      <c r="HD223" s="277"/>
    </row>
    <row r="224" spans="1:215" s="143" customFormat="1" ht="23.25" customHeight="1">
      <c r="A224" s="203"/>
      <c r="B224" s="189" t="s">
        <v>2602</v>
      </c>
      <c r="C224" s="501" t="s">
        <v>2603</v>
      </c>
      <c r="D224" s="501"/>
      <c r="E224" s="501"/>
      <c r="F224" s="501"/>
      <c r="G224" s="501"/>
      <c r="H224" s="190" t="s">
        <v>432</v>
      </c>
      <c r="I224" s="209">
        <v>36</v>
      </c>
      <c r="J224" s="191"/>
      <c r="K224" s="209">
        <v>36</v>
      </c>
      <c r="L224" s="193"/>
      <c r="M224" s="191"/>
      <c r="N224" s="193"/>
      <c r="O224" s="191"/>
      <c r="P224" s="194">
        <v>170400.58</v>
      </c>
      <c r="GO224" s="277"/>
      <c r="GP224" s="277"/>
      <c r="GQ224" s="277"/>
      <c r="GR224" s="277"/>
      <c r="GS224" s="277"/>
      <c r="GT224" s="277"/>
      <c r="GU224" s="277"/>
      <c r="GW224" s="157"/>
      <c r="GX224" s="157"/>
      <c r="GY224" s="277"/>
      <c r="GZ224" s="157" t="s">
        <v>2603</v>
      </c>
      <c r="HA224" s="277"/>
      <c r="HB224" s="277"/>
      <c r="HD224" s="277"/>
    </row>
    <row r="225" spans="1:212" s="143" customFormat="1" ht="15" customHeight="1">
      <c r="A225" s="213"/>
      <c r="B225" s="214"/>
      <c r="C225" s="500" t="s">
        <v>438</v>
      </c>
      <c r="D225" s="500"/>
      <c r="E225" s="500"/>
      <c r="F225" s="500"/>
      <c r="G225" s="500"/>
      <c r="H225" s="180"/>
      <c r="I225" s="181"/>
      <c r="J225" s="181"/>
      <c r="K225" s="181"/>
      <c r="L225" s="183"/>
      <c r="M225" s="181"/>
      <c r="N225" s="211">
        <v>41416.81</v>
      </c>
      <c r="O225" s="181"/>
      <c r="P225" s="212">
        <v>994003.38</v>
      </c>
      <c r="GO225" s="277"/>
      <c r="GP225" s="277"/>
      <c r="GQ225" s="277"/>
      <c r="GR225" s="277"/>
      <c r="GS225" s="277"/>
      <c r="GT225" s="277"/>
      <c r="GU225" s="277"/>
      <c r="GW225" s="157"/>
      <c r="GX225" s="157"/>
      <c r="GY225" s="277"/>
      <c r="GZ225" s="157"/>
      <c r="HA225" s="277" t="s">
        <v>438</v>
      </c>
      <c r="HB225" s="277"/>
      <c r="HD225" s="277"/>
    </row>
    <row r="226" spans="1:212" s="143" customFormat="1" ht="15" customHeight="1">
      <c r="A226" s="497" t="s">
        <v>2673</v>
      </c>
      <c r="B226" s="497"/>
      <c r="C226" s="497"/>
      <c r="D226" s="497"/>
      <c r="E226" s="497"/>
      <c r="F226" s="497"/>
      <c r="G226" s="497"/>
      <c r="H226" s="497"/>
      <c r="I226" s="497"/>
      <c r="J226" s="497"/>
      <c r="K226" s="497"/>
      <c r="L226" s="497"/>
      <c r="M226" s="497"/>
      <c r="N226" s="497"/>
      <c r="O226" s="497"/>
      <c r="P226" s="497"/>
      <c r="GO226" s="277"/>
      <c r="GP226" s="277" t="s">
        <v>2673</v>
      </c>
      <c r="GQ226" s="277"/>
      <c r="GR226" s="277"/>
      <c r="GS226" s="277"/>
      <c r="GT226" s="277"/>
      <c r="GU226" s="277"/>
      <c r="GW226" s="157"/>
      <c r="GX226" s="157"/>
      <c r="GY226" s="277"/>
      <c r="GZ226" s="157"/>
      <c r="HA226" s="277"/>
      <c r="HB226" s="277"/>
      <c r="HD226" s="277"/>
    </row>
    <row r="227" spans="1:212" s="143" customFormat="1" ht="57" customHeight="1">
      <c r="A227" s="178" t="s">
        <v>469</v>
      </c>
      <c r="B227" s="179" t="s">
        <v>2674</v>
      </c>
      <c r="C227" s="498" t="s">
        <v>2675</v>
      </c>
      <c r="D227" s="498"/>
      <c r="E227" s="498"/>
      <c r="F227" s="498"/>
      <c r="G227" s="498"/>
      <c r="H227" s="180" t="s">
        <v>142</v>
      </c>
      <c r="I227" s="181">
        <v>27</v>
      </c>
      <c r="J227" s="182">
        <v>1</v>
      </c>
      <c r="K227" s="182">
        <v>27</v>
      </c>
      <c r="L227" s="183"/>
      <c r="M227" s="181"/>
      <c r="N227" s="184"/>
      <c r="O227" s="181"/>
      <c r="P227" s="185"/>
      <c r="GO227" s="277"/>
      <c r="GP227" s="277"/>
      <c r="GQ227" s="277" t="s">
        <v>2675</v>
      </c>
      <c r="GR227" s="277"/>
      <c r="GS227" s="277"/>
      <c r="GT227" s="277"/>
      <c r="GU227" s="277"/>
      <c r="GW227" s="157"/>
      <c r="GX227" s="157"/>
      <c r="GY227" s="277"/>
      <c r="GZ227" s="157"/>
      <c r="HA227" s="277"/>
      <c r="HB227" s="277"/>
      <c r="HD227" s="277"/>
    </row>
    <row r="228" spans="1:212" s="143" customFormat="1" ht="34.5" customHeight="1">
      <c r="A228" s="186"/>
      <c r="B228" s="187" t="s">
        <v>2590</v>
      </c>
      <c r="C228" s="499" t="s">
        <v>2591</v>
      </c>
      <c r="D228" s="499"/>
      <c r="E228" s="499"/>
      <c r="F228" s="499"/>
      <c r="G228" s="499"/>
      <c r="H228" s="499"/>
      <c r="I228" s="499"/>
      <c r="J228" s="499"/>
      <c r="K228" s="499"/>
      <c r="L228" s="499"/>
      <c r="M228" s="499"/>
      <c r="N228" s="499"/>
      <c r="O228" s="499"/>
      <c r="P228" s="499"/>
      <c r="GO228" s="277"/>
      <c r="GP228" s="277"/>
      <c r="GQ228" s="277"/>
      <c r="GR228" s="277"/>
      <c r="GS228" s="277"/>
      <c r="GT228" s="277"/>
      <c r="GU228" s="277"/>
      <c r="GV228" s="140" t="s">
        <v>2591</v>
      </c>
      <c r="GW228" s="157"/>
      <c r="GX228" s="157"/>
      <c r="GY228" s="277"/>
      <c r="GZ228" s="157"/>
      <c r="HA228" s="277"/>
      <c r="HB228" s="277"/>
      <c r="HD228" s="277"/>
    </row>
    <row r="229" spans="1:212" s="143" customFormat="1" ht="23.25" customHeight="1">
      <c r="A229" s="186"/>
      <c r="B229" s="187" t="s">
        <v>2592</v>
      </c>
      <c r="C229" s="499" t="s">
        <v>2593</v>
      </c>
      <c r="D229" s="499"/>
      <c r="E229" s="499"/>
      <c r="F229" s="499"/>
      <c r="G229" s="499"/>
      <c r="H229" s="499"/>
      <c r="I229" s="499"/>
      <c r="J229" s="499"/>
      <c r="K229" s="499"/>
      <c r="L229" s="499"/>
      <c r="M229" s="499"/>
      <c r="N229" s="499"/>
      <c r="O229" s="499"/>
      <c r="P229" s="499"/>
      <c r="GO229" s="277"/>
      <c r="GP229" s="277"/>
      <c r="GQ229" s="277"/>
      <c r="GR229" s="277"/>
      <c r="GS229" s="277"/>
      <c r="GT229" s="277"/>
      <c r="GU229" s="277"/>
      <c r="GV229" s="140" t="s">
        <v>2593</v>
      </c>
      <c r="GW229" s="157"/>
      <c r="GX229" s="157"/>
      <c r="GY229" s="277"/>
      <c r="GZ229" s="157"/>
      <c r="HA229" s="277"/>
      <c r="HB229" s="277"/>
      <c r="HD229" s="277"/>
    </row>
    <row r="230" spans="1:212" s="143" customFormat="1" ht="22.5" customHeight="1">
      <c r="A230" s="186"/>
      <c r="B230" s="187" t="s">
        <v>2594</v>
      </c>
      <c r="C230" s="499" t="s">
        <v>2695</v>
      </c>
      <c r="D230" s="499"/>
      <c r="E230" s="499"/>
      <c r="F230" s="499"/>
      <c r="G230" s="499"/>
      <c r="H230" s="499"/>
      <c r="I230" s="499"/>
      <c r="J230" s="499"/>
      <c r="K230" s="499"/>
      <c r="L230" s="499"/>
      <c r="M230" s="499"/>
      <c r="N230" s="499"/>
      <c r="O230" s="499"/>
      <c r="P230" s="499"/>
      <c r="GO230" s="277"/>
      <c r="GP230" s="277"/>
      <c r="GQ230" s="277"/>
      <c r="GR230" s="277"/>
      <c r="GS230" s="277"/>
      <c r="GT230" s="277"/>
      <c r="GU230" s="277"/>
      <c r="GV230" s="140" t="s">
        <v>2695</v>
      </c>
      <c r="GW230" s="157"/>
      <c r="GX230" s="157"/>
      <c r="GY230" s="277"/>
      <c r="GZ230" s="157"/>
      <c r="HA230" s="277"/>
      <c r="HB230" s="277"/>
      <c r="HD230" s="277"/>
    </row>
    <row r="231" spans="1:212" s="143" customFormat="1" ht="15" customHeight="1">
      <c r="A231" s="186"/>
      <c r="B231" s="187"/>
      <c r="C231" s="499" t="s">
        <v>2011</v>
      </c>
      <c r="D231" s="499"/>
      <c r="E231" s="499"/>
      <c r="F231" s="499"/>
      <c r="G231" s="499"/>
      <c r="H231" s="499"/>
      <c r="I231" s="499"/>
      <c r="J231" s="499"/>
      <c r="K231" s="499"/>
      <c r="L231" s="499"/>
      <c r="M231" s="499"/>
      <c r="N231" s="499"/>
      <c r="O231" s="499"/>
      <c r="P231" s="499"/>
      <c r="GO231" s="277"/>
      <c r="GP231" s="277"/>
      <c r="GQ231" s="277"/>
      <c r="GR231" s="277"/>
      <c r="GS231" s="277"/>
      <c r="GT231" s="277"/>
      <c r="GU231" s="277"/>
      <c r="GV231" s="140" t="s">
        <v>2011</v>
      </c>
      <c r="GW231" s="157"/>
      <c r="GX231" s="157"/>
      <c r="GY231" s="277"/>
      <c r="GZ231" s="157"/>
      <c r="HA231" s="277"/>
      <c r="HB231" s="277"/>
      <c r="HD231" s="277"/>
    </row>
    <row r="232" spans="1:212" s="143" customFormat="1" ht="15" customHeight="1">
      <c r="A232" s="188"/>
      <c r="B232" s="189" t="s">
        <v>164</v>
      </c>
      <c r="C232" s="501" t="s">
        <v>391</v>
      </c>
      <c r="D232" s="501"/>
      <c r="E232" s="501"/>
      <c r="F232" s="501"/>
      <c r="G232" s="501"/>
      <c r="H232" s="190" t="s">
        <v>392</v>
      </c>
      <c r="I232" s="191"/>
      <c r="J232" s="191"/>
      <c r="K232" s="215">
        <v>9.7453117999999996</v>
      </c>
      <c r="L232" s="193"/>
      <c r="M232" s="191"/>
      <c r="N232" s="193"/>
      <c r="O232" s="191"/>
      <c r="P232" s="194">
        <v>7496.73</v>
      </c>
      <c r="GO232" s="277"/>
      <c r="GP232" s="277"/>
      <c r="GQ232" s="277"/>
      <c r="GR232" s="277"/>
      <c r="GS232" s="277"/>
      <c r="GT232" s="277"/>
      <c r="GU232" s="277"/>
      <c r="GW232" s="157" t="s">
        <v>391</v>
      </c>
      <c r="GX232" s="157"/>
      <c r="GY232" s="277"/>
      <c r="GZ232" s="157"/>
      <c r="HA232" s="277"/>
      <c r="HB232" s="277"/>
      <c r="HD232" s="277"/>
    </row>
    <row r="233" spans="1:212" s="143" customFormat="1" ht="15" customHeight="1">
      <c r="A233" s="195"/>
      <c r="B233" s="189" t="s">
        <v>1535</v>
      </c>
      <c r="C233" s="501" t="s">
        <v>1536</v>
      </c>
      <c r="D233" s="501"/>
      <c r="E233" s="501"/>
      <c r="F233" s="501"/>
      <c r="G233" s="501"/>
      <c r="H233" s="190" t="s">
        <v>392</v>
      </c>
      <c r="I233" s="201">
        <v>0.16</v>
      </c>
      <c r="J233" s="215">
        <v>1.1279296000000001</v>
      </c>
      <c r="K233" s="215">
        <v>4.8726558999999998</v>
      </c>
      <c r="L233" s="198"/>
      <c r="M233" s="199"/>
      <c r="N233" s="200">
        <v>777.91</v>
      </c>
      <c r="O233" s="191"/>
      <c r="P233" s="194">
        <v>3790.49</v>
      </c>
      <c r="Q233" s="278"/>
      <c r="R233" s="278"/>
      <c r="GO233" s="277"/>
      <c r="GP233" s="277"/>
      <c r="GQ233" s="277"/>
      <c r="GR233" s="277"/>
      <c r="GS233" s="277"/>
      <c r="GT233" s="277"/>
      <c r="GU233" s="277"/>
      <c r="GW233" s="157"/>
      <c r="GX233" s="157" t="s">
        <v>1536</v>
      </c>
      <c r="GY233" s="277"/>
      <c r="GZ233" s="157"/>
      <c r="HA233" s="277"/>
      <c r="HB233" s="277"/>
      <c r="HD233" s="277"/>
    </row>
    <row r="234" spans="1:212" s="143" customFormat="1" ht="15" customHeight="1">
      <c r="A234" s="195"/>
      <c r="B234" s="189" t="s">
        <v>2665</v>
      </c>
      <c r="C234" s="501" t="s">
        <v>2666</v>
      </c>
      <c r="D234" s="501"/>
      <c r="E234" s="501"/>
      <c r="F234" s="501"/>
      <c r="G234" s="501"/>
      <c r="H234" s="190" t="s">
        <v>392</v>
      </c>
      <c r="I234" s="201">
        <v>0.16</v>
      </c>
      <c r="J234" s="215">
        <v>1.1279296000000001</v>
      </c>
      <c r="K234" s="215">
        <v>4.8726558999999998</v>
      </c>
      <c r="L234" s="198"/>
      <c r="M234" s="199"/>
      <c r="N234" s="200">
        <v>760.62</v>
      </c>
      <c r="O234" s="191"/>
      <c r="P234" s="194">
        <v>3706.24</v>
      </c>
      <c r="Q234" s="278"/>
      <c r="R234" s="278"/>
      <c r="GO234" s="277"/>
      <c r="GP234" s="277"/>
      <c r="GQ234" s="277"/>
      <c r="GR234" s="277"/>
      <c r="GS234" s="277"/>
      <c r="GT234" s="277"/>
      <c r="GU234" s="277"/>
      <c r="GW234" s="157"/>
      <c r="GX234" s="157" t="s">
        <v>2666</v>
      </c>
      <c r="GY234" s="277"/>
      <c r="GZ234" s="157"/>
      <c r="HA234" s="277"/>
      <c r="HB234" s="277"/>
      <c r="HD234" s="277"/>
    </row>
    <row r="235" spans="1:212" s="143" customFormat="1" ht="15" customHeight="1">
      <c r="A235" s="210"/>
      <c r="B235" s="187"/>
      <c r="C235" s="500" t="s">
        <v>429</v>
      </c>
      <c r="D235" s="500"/>
      <c r="E235" s="500"/>
      <c r="F235" s="500"/>
      <c r="G235" s="500"/>
      <c r="H235" s="180"/>
      <c r="I235" s="181"/>
      <c r="J235" s="181"/>
      <c r="K235" s="181"/>
      <c r="L235" s="183"/>
      <c r="M235" s="181"/>
      <c r="N235" s="211"/>
      <c r="O235" s="181"/>
      <c r="P235" s="212">
        <v>7496.73</v>
      </c>
      <c r="Q235" s="278"/>
      <c r="R235" s="278"/>
      <c r="GO235" s="277"/>
      <c r="GP235" s="277"/>
      <c r="GQ235" s="277"/>
      <c r="GR235" s="277"/>
      <c r="GS235" s="277"/>
      <c r="GT235" s="277"/>
      <c r="GU235" s="277"/>
      <c r="GW235" s="157"/>
      <c r="GX235" s="157"/>
      <c r="GY235" s="277" t="s">
        <v>429</v>
      </c>
      <c r="GZ235" s="157"/>
      <c r="HA235" s="277"/>
      <c r="HB235" s="277"/>
      <c r="HD235" s="277"/>
    </row>
    <row r="236" spans="1:212" s="143" customFormat="1" ht="15" customHeight="1">
      <c r="A236" s="203"/>
      <c r="B236" s="189"/>
      <c r="C236" s="501" t="s">
        <v>433</v>
      </c>
      <c r="D236" s="501"/>
      <c r="E236" s="501"/>
      <c r="F236" s="501"/>
      <c r="G236" s="501"/>
      <c r="H236" s="190"/>
      <c r="I236" s="191"/>
      <c r="J236" s="191"/>
      <c r="K236" s="191"/>
      <c r="L236" s="193"/>
      <c r="M236" s="191"/>
      <c r="N236" s="193"/>
      <c r="O236" s="191"/>
      <c r="P236" s="194">
        <v>7496.73</v>
      </c>
      <c r="GO236" s="277"/>
      <c r="GP236" s="277"/>
      <c r="GQ236" s="277"/>
      <c r="GR236" s="277"/>
      <c r="GS236" s="277"/>
      <c r="GT236" s="277"/>
      <c r="GU236" s="277"/>
      <c r="GW236" s="157"/>
      <c r="GX236" s="157"/>
      <c r="GY236" s="277"/>
      <c r="GZ236" s="157" t="s">
        <v>433</v>
      </c>
      <c r="HA236" s="277"/>
      <c r="HB236" s="277"/>
      <c r="HD236" s="277"/>
    </row>
    <row r="237" spans="1:212" s="143" customFormat="1" ht="23.25" customHeight="1">
      <c r="A237" s="203"/>
      <c r="B237" s="189" t="s">
        <v>2600</v>
      </c>
      <c r="C237" s="501" t="s">
        <v>2601</v>
      </c>
      <c r="D237" s="501"/>
      <c r="E237" s="501"/>
      <c r="F237" s="501"/>
      <c r="G237" s="501"/>
      <c r="H237" s="190" t="s">
        <v>432</v>
      </c>
      <c r="I237" s="209">
        <v>74</v>
      </c>
      <c r="J237" s="191"/>
      <c r="K237" s="209">
        <v>74</v>
      </c>
      <c r="L237" s="193"/>
      <c r="M237" s="191"/>
      <c r="N237" s="193"/>
      <c r="O237" s="191"/>
      <c r="P237" s="194">
        <v>5547.58</v>
      </c>
      <c r="GO237" s="277"/>
      <c r="GP237" s="277"/>
      <c r="GQ237" s="277"/>
      <c r="GR237" s="277"/>
      <c r="GS237" s="277"/>
      <c r="GT237" s="277"/>
      <c r="GU237" s="277"/>
      <c r="GW237" s="157"/>
      <c r="GX237" s="157"/>
      <c r="GY237" s="277"/>
      <c r="GZ237" s="157" t="s">
        <v>2601</v>
      </c>
      <c r="HA237" s="277"/>
      <c r="HB237" s="277"/>
      <c r="HD237" s="277"/>
    </row>
    <row r="238" spans="1:212" s="143" customFormat="1" ht="23.25" customHeight="1">
      <c r="A238" s="203"/>
      <c r="B238" s="189" t="s">
        <v>2602</v>
      </c>
      <c r="C238" s="501" t="s">
        <v>2603</v>
      </c>
      <c r="D238" s="501"/>
      <c r="E238" s="501"/>
      <c r="F238" s="501"/>
      <c r="G238" s="501"/>
      <c r="H238" s="190" t="s">
        <v>432</v>
      </c>
      <c r="I238" s="209">
        <v>36</v>
      </c>
      <c r="J238" s="191"/>
      <c r="K238" s="209">
        <v>36</v>
      </c>
      <c r="L238" s="193"/>
      <c r="M238" s="191"/>
      <c r="N238" s="193"/>
      <c r="O238" s="191"/>
      <c r="P238" s="194">
        <v>2698.82</v>
      </c>
      <c r="GO238" s="277"/>
      <c r="GP238" s="277"/>
      <c r="GQ238" s="277"/>
      <c r="GR238" s="277"/>
      <c r="GS238" s="277"/>
      <c r="GT238" s="277"/>
      <c r="GU238" s="277"/>
      <c r="GW238" s="157"/>
      <c r="GX238" s="157"/>
      <c r="GY238" s="277"/>
      <c r="GZ238" s="157" t="s">
        <v>2603</v>
      </c>
      <c r="HA238" s="277"/>
      <c r="HB238" s="277"/>
      <c r="HD238" s="277"/>
    </row>
    <row r="239" spans="1:212" s="143" customFormat="1" ht="15" customHeight="1">
      <c r="A239" s="213"/>
      <c r="B239" s="214"/>
      <c r="C239" s="500" t="s">
        <v>438</v>
      </c>
      <c r="D239" s="500"/>
      <c r="E239" s="500"/>
      <c r="F239" s="500"/>
      <c r="G239" s="500"/>
      <c r="H239" s="180"/>
      <c r="I239" s="181"/>
      <c r="J239" s="181"/>
      <c r="K239" s="181"/>
      <c r="L239" s="183"/>
      <c r="M239" s="181"/>
      <c r="N239" s="218">
        <v>583.08000000000004</v>
      </c>
      <c r="O239" s="181"/>
      <c r="P239" s="212">
        <v>15743.13</v>
      </c>
      <c r="GO239" s="277"/>
      <c r="GP239" s="277"/>
      <c r="GQ239" s="277"/>
      <c r="GR239" s="277"/>
      <c r="GS239" s="277"/>
      <c r="GT239" s="277"/>
      <c r="GU239" s="277"/>
      <c r="GW239" s="157"/>
      <c r="GX239" s="157"/>
      <c r="GY239" s="277"/>
      <c r="GZ239" s="157"/>
      <c r="HA239" s="277" t="s">
        <v>438</v>
      </c>
      <c r="HB239" s="277"/>
      <c r="HD239" s="277"/>
    </row>
    <row r="240" spans="1:212" s="143" customFormat="1" ht="1.5" customHeight="1">
      <c r="A240" s="223"/>
      <c r="B240" s="224"/>
      <c r="C240" s="224"/>
      <c r="D240" s="224"/>
      <c r="E240" s="224"/>
      <c r="F240" s="225"/>
      <c r="G240" s="225"/>
      <c r="H240" s="225"/>
      <c r="I240" s="225"/>
      <c r="J240" s="226"/>
      <c r="K240" s="225"/>
      <c r="L240" s="226"/>
      <c r="M240" s="227"/>
      <c r="N240" s="226"/>
      <c r="O240" s="228"/>
      <c r="P240" s="229"/>
      <c r="Q240" s="279"/>
      <c r="R240" s="280"/>
      <c r="GO240" s="277"/>
      <c r="GP240" s="277"/>
      <c r="GQ240" s="277"/>
      <c r="GR240" s="277"/>
      <c r="GS240" s="277"/>
      <c r="GT240" s="277"/>
      <c r="GU240" s="277"/>
      <c r="GW240" s="157"/>
      <c r="GX240" s="157"/>
      <c r="GY240" s="277"/>
      <c r="GZ240" s="157"/>
      <c r="HA240" s="277"/>
      <c r="HB240" s="277"/>
      <c r="HD240" s="277"/>
    </row>
    <row r="241" spans="1:213" s="143" customFormat="1" ht="15" customHeight="1">
      <c r="A241" s="210"/>
      <c r="B241" s="230"/>
      <c r="C241" s="496" t="s">
        <v>2685</v>
      </c>
      <c r="D241" s="496"/>
      <c r="E241" s="496"/>
      <c r="F241" s="496"/>
      <c r="G241" s="496"/>
      <c r="H241" s="496"/>
      <c r="I241" s="496"/>
      <c r="J241" s="496"/>
      <c r="K241" s="496"/>
      <c r="L241" s="496"/>
      <c r="M241" s="496"/>
      <c r="N241" s="496"/>
      <c r="O241" s="496"/>
      <c r="P241" s="232"/>
      <c r="Q241" s="279"/>
      <c r="R241" s="280"/>
      <c r="GO241" s="277"/>
      <c r="GP241" s="277"/>
      <c r="GQ241" s="277"/>
      <c r="GR241" s="277"/>
      <c r="GS241" s="277"/>
      <c r="GT241" s="277"/>
      <c r="GU241" s="277"/>
      <c r="GW241" s="157"/>
      <c r="GX241" s="157"/>
      <c r="GY241" s="277"/>
      <c r="GZ241" s="157"/>
      <c r="HA241" s="277"/>
      <c r="HB241" s="277" t="s">
        <v>2685</v>
      </c>
      <c r="HD241" s="277"/>
    </row>
    <row r="242" spans="1:213" s="143" customFormat="1" ht="15" customHeight="1">
      <c r="A242" s="210"/>
      <c r="B242" s="187"/>
      <c r="C242" s="495" t="s">
        <v>675</v>
      </c>
      <c r="D242" s="495"/>
      <c r="E242" s="495"/>
      <c r="F242" s="495"/>
      <c r="G242" s="495"/>
      <c r="H242" s="495"/>
      <c r="I242" s="495"/>
      <c r="J242" s="495"/>
      <c r="K242" s="495"/>
      <c r="L242" s="495"/>
      <c r="M242" s="495"/>
      <c r="N242" s="495"/>
      <c r="O242" s="495"/>
      <c r="P242" s="234">
        <v>480831.67</v>
      </c>
      <c r="Q242" s="279"/>
      <c r="R242" s="280"/>
      <c r="GO242" s="277"/>
      <c r="GP242" s="277"/>
      <c r="GQ242" s="277"/>
      <c r="GR242" s="277"/>
      <c r="GS242" s="277"/>
      <c r="GT242" s="277"/>
      <c r="GU242" s="277"/>
      <c r="GW242" s="157"/>
      <c r="GX242" s="157"/>
      <c r="GY242" s="277"/>
      <c r="GZ242" s="157"/>
      <c r="HA242" s="277"/>
      <c r="HB242" s="277"/>
      <c r="HC242" s="140" t="s">
        <v>675</v>
      </c>
      <c r="HD242" s="277"/>
    </row>
    <row r="243" spans="1:213" s="143" customFormat="1" ht="15" customHeight="1">
      <c r="A243" s="210"/>
      <c r="B243" s="187"/>
      <c r="C243" s="495" t="s">
        <v>676</v>
      </c>
      <c r="D243" s="495"/>
      <c r="E243" s="495"/>
      <c r="F243" s="495"/>
      <c r="G243" s="495"/>
      <c r="H243" s="495"/>
      <c r="I243" s="495"/>
      <c r="J243" s="495"/>
      <c r="K243" s="495"/>
      <c r="L243" s="495"/>
      <c r="M243" s="495"/>
      <c r="N243" s="495"/>
      <c r="O243" s="495"/>
      <c r="P243" s="235"/>
      <c r="Q243" s="279"/>
      <c r="R243" s="280"/>
      <c r="GO243" s="277"/>
      <c r="GP243" s="277"/>
      <c r="GQ243" s="277"/>
      <c r="GR243" s="277"/>
      <c r="GS243" s="277"/>
      <c r="GT243" s="277"/>
      <c r="GU243" s="277"/>
      <c r="GW243" s="157"/>
      <c r="GX243" s="157"/>
      <c r="GY243" s="277"/>
      <c r="GZ243" s="157"/>
      <c r="HA243" s="277"/>
      <c r="HB243" s="277"/>
      <c r="HC243" s="140" t="s">
        <v>676</v>
      </c>
      <c r="HD243" s="277"/>
    </row>
    <row r="244" spans="1:213" s="143" customFormat="1" ht="15" customHeight="1">
      <c r="A244" s="210"/>
      <c r="B244" s="187"/>
      <c r="C244" s="495" t="s">
        <v>677</v>
      </c>
      <c r="D244" s="495"/>
      <c r="E244" s="495"/>
      <c r="F244" s="495"/>
      <c r="G244" s="495"/>
      <c r="H244" s="495"/>
      <c r="I244" s="495"/>
      <c r="J244" s="495"/>
      <c r="K244" s="495"/>
      <c r="L244" s="495"/>
      <c r="M244" s="495"/>
      <c r="N244" s="495"/>
      <c r="O244" s="495"/>
      <c r="P244" s="234">
        <v>480831.67</v>
      </c>
      <c r="Q244" s="279"/>
      <c r="R244" s="280"/>
      <c r="GO244" s="277"/>
      <c r="GP244" s="277"/>
      <c r="GQ244" s="277"/>
      <c r="GR244" s="277"/>
      <c r="GS244" s="277"/>
      <c r="GT244" s="277"/>
      <c r="GU244" s="277"/>
      <c r="GW244" s="157"/>
      <c r="GX244" s="157"/>
      <c r="GY244" s="277"/>
      <c r="GZ244" s="157"/>
      <c r="HA244" s="277"/>
      <c r="HB244" s="277"/>
      <c r="HC244" s="140" t="s">
        <v>677</v>
      </c>
      <c r="HD244" s="277"/>
    </row>
    <row r="245" spans="1:213" s="143" customFormat="1" ht="15" customHeight="1">
      <c r="A245" s="210"/>
      <c r="B245" s="187"/>
      <c r="C245" s="495" t="s">
        <v>2608</v>
      </c>
      <c r="D245" s="495"/>
      <c r="E245" s="495"/>
      <c r="F245" s="495"/>
      <c r="G245" s="495"/>
      <c r="H245" s="495"/>
      <c r="I245" s="495"/>
      <c r="J245" s="495"/>
      <c r="K245" s="495"/>
      <c r="L245" s="495"/>
      <c r="M245" s="495"/>
      <c r="N245" s="495"/>
      <c r="O245" s="495"/>
      <c r="P245" s="234">
        <v>1009746.51</v>
      </c>
      <c r="Q245" s="279"/>
      <c r="R245" s="280"/>
      <c r="GO245" s="277"/>
      <c r="GP245" s="277"/>
      <c r="GQ245" s="277"/>
      <c r="GR245" s="277"/>
      <c r="GS245" s="277"/>
      <c r="GT245" s="277"/>
      <c r="GU245" s="277"/>
      <c r="GW245" s="157"/>
      <c r="GX245" s="157"/>
      <c r="GY245" s="277"/>
      <c r="GZ245" s="157"/>
      <c r="HA245" s="277"/>
      <c r="HB245" s="277"/>
      <c r="HC245" s="140" t="s">
        <v>2608</v>
      </c>
      <c r="HD245" s="277"/>
    </row>
    <row r="246" spans="1:213" s="143" customFormat="1" ht="15" customHeight="1">
      <c r="A246" s="210"/>
      <c r="B246" s="187"/>
      <c r="C246" s="495" t="s">
        <v>2609</v>
      </c>
      <c r="D246" s="495"/>
      <c r="E246" s="495"/>
      <c r="F246" s="495"/>
      <c r="G246" s="495"/>
      <c r="H246" s="495"/>
      <c r="I246" s="495"/>
      <c r="J246" s="495"/>
      <c r="K246" s="495"/>
      <c r="L246" s="495"/>
      <c r="M246" s="495"/>
      <c r="N246" s="495"/>
      <c r="O246" s="495"/>
      <c r="P246" s="234">
        <v>1009746.51</v>
      </c>
      <c r="Q246" s="279"/>
      <c r="R246" s="280"/>
      <c r="GO246" s="277"/>
      <c r="GP246" s="277"/>
      <c r="GQ246" s="277"/>
      <c r="GR246" s="277"/>
      <c r="GS246" s="277"/>
      <c r="GT246" s="277"/>
      <c r="GU246" s="277"/>
      <c r="GW246" s="157"/>
      <c r="GX246" s="157"/>
      <c r="GY246" s="277"/>
      <c r="GZ246" s="157"/>
      <c r="HA246" s="277"/>
      <c r="HB246" s="277"/>
      <c r="HC246" s="140" t="s">
        <v>2609</v>
      </c>
      <c r="HD246" s="277"/>
    </row>
    <row r="247" spans="1:213" s="143" customFormat="1" ht="15" customHeight="1">
      <c r="A247" s="210"/>
      <c r="B247" s="187"/>
      <c r="C247" s="495" t="s">
        <v>2610</v>
      </c>
      <c r="D247" s="495"/>
      <c r="E247" s="495"/>
      <c r="F247" s="495"/>
      <c r="G247" s="495"/>
      <c r="H247" s="495"/>
      <c r="I247" s="495"/>
      <c r="J247" s="495"/>
      <c r="K247" s="495"/>
      <c r="L247" s="495"/>
      <c r="M247" s="495"/>
      <c r="N247" s="495"/>
      <c r="O247" s="495"/>
      <c r="P247" s="235"/>
      <c r="Q247" s="279"/>
      <c r="R247" s="280"/>
      <c r="GO247" s="277"/>
      <c r="GP247" s="277"/>
      <c r="GQ247" s="277"/>
      <c r="GR247" s="277"/>
      <c r="GS247" s="277"/>
      <c r="GT247" s="277"/>
      <c r="GU247" s="277"/>
      <c r="GW247" s="157"/>
      <c r="GX247" s="157"/>
      <c r="GY247" s="277"/>
      <c r="GZ247" s="157"/>
      <c r="HA247" s="277"/>
      <c r="HB247" s="277"/>
      <c r="HC247" s="140" t="s">
        <v>2610</v>
      </c>
      <c r="HD247" s="277"/>
    </row>
    <row r="248" spans="1:213" s="143" customFormat="1" ht="15" customHeight="1">
      <c r="A248" s="210"/>
      <c r="B248" s="187"/>
      <c r="C248" s="495" t="s">
        <v>2611</v>
      </c>
      <c r="D248" s="495"/>
      <c r="E248" s="495"/>
      <c r="F248" s="495"/>
      <c r="G248" s="495"/>
      <c r="H248" s="495"/>
      <c r="I248" s="495"/>
      <c r="J248" s="495"/>
      <c r="K248" s="495"/>
      <c r="L248" s="495"/>
      <c r="M248" s="495"/>
      <c r="N248" s="495"/>
      <c r="O248" s="495"/>
      <c r="P248" s="234">
        <v>480831.67</v>
      </c>
      <c r="Q248" s="279"/>
      <c r="R248" s="280"/>
      <c r="GO248" s="277"/>
      <c r="GP248" s="277"/>
      <c r="GQ248" s="277"/>
      <c r="GR248" s="277"/>
      <c r="GS248" s="277"/>
      <c r="GT248" s="277"/>
      <c r="GU248" s="277"/>
      <c r="GW248" s="157"/>
      <c r="GX248" s="157"/>
      <c r="GY248" s="277"/>
      <c r="GZ248" s="157"/>
      <c r="HA248" s="277"/>
      <c r="HB248" s="277"/>
      <c r="HC248" s="140" t="s">
        <v>2611</v>
      </c>
      <c r="HD248" s="277"/>
    </row>
    <row r="249" spans="1:213" s="143" customFormat="1" ht="15" customHeight="1">
      <c r="A249" s="210"/>
      <c r="B249" s="187"/>
      <c r="C249" s="495" t="s">
        <v>2612</v>
      </c>
      <c r="D249" s="495"/>
      <c r="E249" s="495"/>
      <c r="F249" s="495"/>
      <c r="G249" s="495"/>
      <c r="H249" s="495"/>
      <c r="I249" s="495"/>
      <c r="J249" s="495"/>
      <c r="K249" s="495"/>
      <c r="L249" s="495"/>
      <c r="M249" s="495"/>
      <c r="N249" s="495"/>
      <c r="O249" s="495"/>
      <c r="P249" s="234">
        <v>355815.44</v>
      </c>
      <c r="Q249" s="279"/>
      <c r="R249" s="280"/>
      <c r="GO249" s="277"/>
      <c r="GP249" s="277"/>
      <c r="GQ249" s="277"/>
      <c r="GR249" s="277"/>
      <c r="GS249" s="277"/>
      <c r="GT249" s="277"/>
      <c r="GU249" s="277"/>
      <c r="GW249" s="157"/>
      <c r="GX249" s="157"/>
      <c r="GY249" s="277"/>
      <c r="GZ249" s="157"/>
      <c r="HA249" s="277"/>
      <c r="HB249" s="277"/>
      <c r="HC249" s="140" t="s">
        <v>2612</v>
      </c>
      <c r="HD249" s="277"/>
    </row>
    <row r="250" spans="1:213" s="143" customFormat="1" ht="15" customHeight="1">
      <c r="A250" s="210"/>
      <c r="B250" s="187"/>
      <c r="C250" s="495" t="s">
        <v>2613</v>
      </c>
      <c r="D250" s="495"/>
      <c r="E250" s="495"/>
      <c r="F250" s="495"/>
      <c r="G250" s="495"/>
      <c r="H250" s="495"/>
      <c r="I250" s="495"/>
      <c r="J250" s="495"/>
      <c r="K250" s="495"/>
      <c r="L250" s="495"/>
      <c r="M250" s="495"/>
      <c r="N250" s="495"/>
      <c r="O250" s="495"/>
      <c r="P250" s="234">
        <v>173099.4</v>
      </c>
      <c r="Q250" s="279"/>
      <c r="R250" s="280"/>
      <c r="GO250" s="277"/>
      <c r="GP250" s="277"/>
      <c r="GQ250" s="277"/>
      <c r="GR250" s="277"/>
      <c r="GS250" s="277"/>
      <c r="GT250" s="277"/>
      <c r="GU250" s="277"/>
      <c r="GW250" s="157"/>
      <c r="GX250" s="157"/>
      <c r="GY250" s="277"/>
      <c r="GZ250" s="157"/>
      <c r="HA250" s="277"/>
      <c r="HB250" s="277"/>
      <c r="HC250" s="140" t="s">
        <v>2613</v>
      </c>
      <c r="HD250" s="277"/>
    </row>
    <row r="251" spans="1:213" s="143" customFormat="1" ht="15" customHeight="1">
      <c r="A251" s="210"/>
      <c r="B251" s="187"/>
      <c r="C251" s="495" t="s">
        <v>688</v>
      </c>
      <c r="D251" s="495"/>
      <c r="E251" s="495"/>
      <c r="F251" s="495"/>
      <c r="G251" s="495"/>
      <c r="H251" s="495"/>
      <c r="I251" s="495"/>
      <c r="J251" s="495"/>
      <c r="K251" s="495"/>
      <c r="L251" s="495"/>
      <c r="M251" s="495"/>
      <c r="N251" s="495"/>
      <c r="O251" s="495"/>
      <c r="P251" s="234">
        <v>480831.67</v>
      </c>
      <c r="Q251" s="279"/>
      <c r="R251" s="280"/>
      <c r="GO251" s="277"/>
      <c r="GP251" s="277"/>
      <c r="GQ251" s="277"/>
      <c r="GR251" s="277"/>
      <c r="GS251" s="277"/>
      <c r="GT251" s="277"/>
      <c r="GU251" s="277"/>
      <c r="GW251" s="157"/>
      <c r="GX251" s="157"/>
      <c r="GY251" s="277"/>
      <c r="GZ251" s="157"/>
      <c r="HA251" s="277"/>
      <c r="HB251" s="277"/>
      <c r="HC251" s="140" t="s">
        <v>688</v>
      </c>
      <c r="HD251" s="277"/>
    </row>
    <row r="252" spans="1:213" s="143" customFormat="1" ht="15" customHeight="1">
      <c r="A252" s="210"/>
      <c r="B252" s="187"/>
      <c r="C252" s="495" t="s">
        <v>689</v>
      </c>
      <c r="D252" s="495"/>
      <c r="E252" s="495"/>
      <c r="F252" s="495"/>
      <c r="G252" s="495"/>
      <c r="H252" s="495"/>
      <c r="I252" s="495"/>
      <c r="J252" s="495"/>
      <c r="K252" s="495"/>
      <c r="L252" s="495"/>
      <c r="M252" s="495"/>
      <c r="N252" s="495"/>
      <c r="O252" s="495"/>
      <c r="P252" s="234">
        <v>355815.44</v>
      </c>
      <c r="Q252" s="279"/>
      <c r="R252" s="280"/>
      <c r="GO252" s="277"/>
      <c r="GP252" s="277"/>
      <c r="GQ252" s="277"/>
      <c r="GR252" s="277"/>
      <c r="GS252" s="277"/>
      <c r="GT252" s="277"/>
      <c r="GU252" s="277"/>
      <c r="GW252" s="157"/>
      <c r="GX252" s="157"/>
      <c r="GY252" s="277"/>
      <c r="GZ252" s="157"/>
      <c r="HA252" s="277"/>
      <c r="HB252" s="277"/>
      <c r="HC252" s="140" t="s">
        <v>689</v>
      </c>
      <c r="HD252" s="277"/>
    </row>
    <row r="253" spans="1:213" s="143" customFormat="1" ht="15" customHeight="1">
      <c r="A253" s="210"/>
      <c r="B253" s="187"/>
      <c r="C253" s="495" t="s">
        <v>690</v>
      </c>
      <c r="D253" s="495"/>
      <c r="E253" s="495"/>
      <c r="F253" s="495"/>
      <c r="G253" s="495"/>
      <c r="H253" s="495"/>
      <c r="I253" s="495"/>
      <c r="J253" s="495"/>
      <c r="K253" s="495"/>
      <c r="L253" s="495"/>
      <c r="M253" s="495"/>
      <c r="N253" s="495"/>
      <c r="O253" s="495"/>
      <c r="P253" s="234">
        <v>173099.4</v>
      </c>
      <c r="Q253" s="279"/>
      <c r="R253" s="280"/>
      <c r="GO253" s="277"/>
      <c r="GP253" s="277"/>
      <c r="GQ253" s="277"/>
      <c r="GR253" s="277"/>
      <c r="GS253" s="277"/>
      <c r="GT253" s="277"/>
      <c r="GU253" s="277"/>
      <c r="GW253" s="157"/>
      <c r="GX253" s="157"/>
      <c r="GY253" s="277"/>
      <c r="GZ253" s="157"/>
      <c r="HA253" s="277"/>
      <c r="HB253" s="277"/>
      <c r="HC253" s="140" t="s">
        <v>690</v>
      </c>
      <c r="HD253" s="277"/>
    </row>
    <row r="254" spans="1:213" s="143" customFormat="1" ht="15" customHeight="1">
      <c r="A254" s="210"/>
      <c r="B254" s="230"/>
      <c r="C254" s="496" t="s">
        <v>2686</v>
      </c>
      <c r="D254" s="496"/>
      <c r="E254" s="496"/>
      <c r="F254" s="496"/>
      <c r="G254" s="496"/>
      <c r="H254" s="496"/>
      <c r="I254" s="496"/>
      <c r="J254" s="496"/>
      <c r="K254" s="496"/>
      <c r="L254" s="496"/>
      <c r="M254" s="496"/>
      <c r="N254" s="496"/>
      <c r="O254" s="496"/>
      <c r="P254" s="236">
        <v>1009746.51</v>
      </c>
      <c r="Q254" s="279"/>
      <c r="R254" s="280"/>
      <c r="GO254" s="277"/>
      <c r="GP254" s="277"/>
      <c r="GQ254" s="277"/>
      <c r="GR254" s="277"/>
      <c r="GS254" s="277"/>
      <c r="GT254" s="277"/>
      <c r="GU254" s="277"/>
      <c r="GW254" s="157"/>
      <c r="GX254" s="157"/>
      <c r="GY254" s="277"/>
      <c r="GZ254" s="157"/>
      <c r="HA254" s="277"/>
      <c r="HB254" s="277"/>
      <c r="HD254" s="277" t="s">
        <v>2686</v>
      </c>
    </row>
    <row r="255" spans="1:213" s="143" customFormat="1" ht="15" customHeight="1">
      <c r="A255" s="210"/>
      <c r="B255" s="187"/>
      <c r="C255" s="495" t="s">
        <v>692</v>
      </c>
      <c r="D255" s="495"/>
      <c r="E255" s="495"/>
      <c r="F255" s="495"/>
      <c r="G255" s="495"/>
      <c r="H255" s="495"/>
      <c r="I255" s="495"/>
      <c r="J255" s="495"/>
      <c r="K255" s="495"/>
      <c r="L255" s="495"/>
      <c r="M255" s="495"/>
      <c r="N255" s="495"/>
      <c r="O255" s="495"/>
      <c r="P255" s="235"/>
      <c r="Q255" s="279"/>
      <c r="R255" s="280"/>
      <c r="GO255" s="277"/>
      <c r="GP255" s="277"/>
      <c r="GQ255" s="277"/>
      <c r="GR255" s="277"/>
      <c r="GS255" s="277"/>
      <c r="GT255" s="277"/>
      <c r="GU255" s="277"/>
      <c r="GW255" s="157"/>
      <c r="GX255" s="157"/>
      <c r="GY255" s="277"/>
      <c r="GZ255" s="157"/>
      <c r="HA255" s="277"/>
      <c r="HB255" s="277"/>
      <c r="HC255" s="140" t="s">
        <v>692</v>
      </c>
      <c r="HD255" s="277"/>
    </row>
    <row r="256" spans="1:213" s="143" customFormat="1" ht="15" customHeight="1">
      <c r="A256" s="210"/>
      <c r="B256" s="187"/>
      <c r="C256" s="495" t="s">
        <v>694</v>
      </c>
      <c r="D256" s="495"/>
      <c r="E256" s="495"/>
      <c r="F256" s="495"/>
      <c r="G256" s="495"/>
      <c r="H256" s="495"/>
      <c r="I256" s="495"/>
      <c r="J256" s="495"/>
      <c r="K256" s="237" t="s">
        <v>2699</v>
      </c>
      <c r="L256" s="231"/>
      <c r="M256" s="231"/>
      <c r="O256" s="238"/>
      <c r="P256" s="235"/>
      <c r="Q256" s="279"/>
      <c r="R256" s="280"/>
      <c r="GO256" s="277"/>
      <c r="GP256" s="277"/>
      <c r="GQ256" s="277"/>
      <c r="GR256" s="277"/>
      <c r="GS256" s="277"/>
      <c r="GT256" s="277"/>
      <c r="GU256" s="277"/>
      <c r="GW256" s="157"/>
      <c r="GX256" s="157"/>
      <c r="GY256" s="277"/>
      <c r="GZ256" s="157"/>
      <c r="HA256" s="277"/>
      <c r="HB256" s="277"/>
      <c r="HD256" s="277"/>
      <c r="HE256" s="140" t="s">
        <v>694</v>
      </c>
    </row>
    <row r="257" spans="1:215" s="143" customFormat="1" ht="15" customHeight="1">
      <c r="A257" s="210"/>
      <c r="B257" s="187"/>
      <c r="C257" s="495" t="s">
        <v>2616</v>
      </c>
      <c r="D257" s="495"/>
      <c r="E257" s="495"/>
      <c r="F257" s="495"/>
      <c r="G257" s="495"/>
      <c r="H257" s="495"/>
      <c r="I257" s="495"/>
      <c r="J257" s="495"/>
      <c r="K257" s="495"/>
      <c r="L257" s="495"/>
      <c r="M257" s="495"/>
      <c r="N257" s="495"/>
      <c r="O257" s="495"/>
      <c r="P257" s="234">
        <v>807797.21</v>
      </c>
      <c r="Q257" s="279"/>
      <c r="R257" s="280"/>
      <c r="GO257" s="277"/>
      <c r="GP257" s="277"/>
      <c r="GQ257" s="277"/>
      <c r="GR257" s="277"/>
      <c r="GS257" s="277"/>
      <c r="GT257" s="277"/>
      <c r="GU257" s="277"/>
      <c r="GW257" s="157"/>
      <c r="GX257" s="157"/>
      <c r="GY257" s="277"/>
      <c r="GZ257" s="157"/>
      <c r="HA257" s="277"/>
      <c r="HB257" s="277"/>
      <c r="HD257" s="277"/>
      <c r="HF257" s="140" t="s">
        <v>2616</v>
      </c>
    </row>
    <row r="258" spans="1:215" s="143" customFormat="1" ht="15" customHeight="1">
      <c r="A258" s="210"/>
      <c r="B258" s="187"/>
      <c r="C258" s="495" t="s">
        <v>2610</v>
      </c>
      <c r="D258" s="495"/>
      <c r="E258" s="495"/>
      <c r="F258" s="495"/>
      <c r="G258" s="495"/>
      <c r="H258" s="495"/>
      <c r="I258" s="495"/>
      <c r="J258" s="495"/>
      <c r="K258" s="495"/>
      <c r="L258" s="495"/>
      <c r="M258" s="495"/>
      <c r="N258" s="495"/>
      <c r="O258" s="495"/>
      <c r="P258" s="235"/>
      <c r="Q258" s="279"/>
      <c r="R258" s="280"/>
      <c r="GO258" s="277"/>
      <c r="GP258" s="277"/>
      <c r="GQ258" s="277"/>
      <c r="GR258" s="277"/>
      <c r="GS258" s="277"/>
      <c r="GT258" s="277"/>
      <c r="GU258" s="277"/>
      <c r="GW258" s="157"/>
      <c r="GX258" s="157"/>
      <c r="GY258" s="277"/>
      <c r="GZ258" s="157"/>
      <c r="HA258" s="277"/>
      <c r="HB258" s="277"/>
      <c r="HC258" s="140" t="s">
        <v>2610</v>
      </c>
      <c r="HD258" s="277"/>
    </row>
    <row r="259" spans="1:215" s="143" customFormat="1" ht="22.5" customHeight="1">
      <c r="A259" s="210"/>
      <c r="B259" s="187" t="s">
        <v>2647</v>
      </c>
      <c r="C259" s="495" t="s">
        <v>2648</v>
      </c>
      <c r="D259" s="495"/>
      <c r="E259" s="495"/>
      <c r="F259" s="495"/>
      <c r="G259" s="495"/>
      <c r="H259" s="243" t="s">
        <v>432</v>
      </c>
      <c r="I259" s="233"/>
      <c r="J259" s="233"/>
      <c r="K259" s="237" t="s">
        <v>761</v>
      </c>
      <c r="L259" s="231"/>
      <c r="M259" s="231"/>
      <c r="O259" s="238"/>
      <c r="P259" s="234">
        <v>807797.21</v>
      </c>
      <c r="Q259" s="279"/>
      <c r="R259" s="280"/>
      <c r="GO259" s="277"/>
      <c r="GP259" s="277"/>
      <c r="GQ259" s="277"/>
      <c r="GR259" s="277"/>
      <c r="GS259" s="277"/>
      <c r="GT259" s="277"/>
      <c r="GU259" s="277"/>
      <c r="GW259" s="157"/>
      <c r="GX259" s="157"/>
      <c r="GY259" s="277"/>
      <c r="GZ259" s="157"/>
      <c r="HA259" s="277"/>
      <c r="HB259" s="277"/>
      <c r="HD259" s="277"/>
      <c r="HG259" s="140" t="s">
        <v>2648</v>
      </c>
    </row>
    <row r="260" spans="1:215" s="143" customFormat="1" ht="15" customHeight="1">
      <c r="A260" s="210"/>
      <c r="B260" s="187"/>
      <c r="C260" s="495" t="s">
        <v>2619</v>
      </c>
      <c r="D260" s="495"/>
      <c r="E260" s="495"/>
      <c r="F260" s="495"/>
      <c r="G260" s="495"/>
      <c r="H260" s="495"/>
      <c r="I260" s="495"/>
      <c r="J260" s="495"/>
      <c r="K260" s="495"/>
      <c r="L260" s="495"/>
      <c r="M260" s="495"/>
      <c r="N260" s="495"/>
      <c r="O260" s="495"/>
      <c r="P260" s="234">
        <v>201949.3</v>
      </c>
      <c r="Q260" s="279"/>
      <c r="R260" s="280"/>
      <c r="GO260" s="277"/>
      <c r="GP260" s="277"/>
      <c r="GQ260" s="277"/>
      <c r="GR260" s="277"/>
      <c r="GS260" s="277"/>
      <c r="GT260" s="277"/>
      <c r="GU260" s="277"/>
      <c r="GW260" s="157"/>
      <c r="GX260" s="157"/>
      <c r="GY260" s="277"/>
      <c r="GZ260" s="157"/>
      <c r="HA260" s="277"/>
      <c r="HB260" s="277"/>
      <c r="HD260" s="277"/>
      <c r="HF260" s="140" t="s">
        <v>2619</v>
      </c>
    </row>
    <row r="261" spans="1:215" s="143" customFormat="1" ht="15" customHeight="1">
      <c r="A261" s="210"/>
      <c r="B261" s="187"/>
      <c r="C261" s="495" t="s">
        <v>2610</v>
      </c>
      <c r="D261" s="495"/>
      <c r="E261" s="495"/>
      <c r="F261" s="495"/>
      <c r="G261" s="495"/>
      <c r="H261" s="495"/>
      <c r="I261" s="495"/>
      <c r="J261" s="495"/>
      <c r="K261" s="495"/>
      <c r="L261" s="495"/>
      <c r="M261" s="495"/>
      <c r="N261" s="495"/>
      <c r="O261" s="495"/>
      <c r="P261" s="235"/>
      <c r="Q261" s="279"/>
      <c r="R261" s="280"/>
      <c r="GO261" s="277"/>
      <c r="GP261" s="277"/>
      <c r="GQ261" s="277"/>
      <c r="GR261" s="277"/>
      <c r="GS261" s="277"/>
      <c r="GT261" s="277"/>
      <c r="GU261" s="277"/>
      <c r="GW261" s="157"/>
      <c r="GX261" s="157"/>
      <c r="GY261" s="277"/>
      <c r="GZ261" s="157"/>
      <c r="HA261" s="277"/>
      <c r="HB261" s="277"/>
      <c r="HC261" s="140" t="s">
        <v>2610</v>
      </c>
      <c r="HD261" s="277"/>
    </row>
    <row r="262" spans="1:215" s="143" customFormat="1" ht="22.5" customHeight="1">
      <c r="A262" s="210"/>
      <c r="B262" s="187" t="s">
        <v>2649</v>
      </c>
      <c r="C262" s="495" t="s">
        <v>2648</v>
      </c>
      <c r="D262" s="495"/>
      <c r="E262" s="495"/>
      <c r="F262" s="495"/>
      <c r="G262" s="495"/>
      <c r="H262" s="243" t="s">
        <v>432</v>
      </c>
      <c r="I262" s="233"/>
      <c r="J262" s="233"/>
      <c r="K262" s="237" t="s">
        <v>487</v>
      </c>
      <c r="L262" s="231"/>
      <c r="M262" s="231"/>
      <c r="O262" s="238"/>
      <c r="P262" s="234">
        <v>201949.3</v>
      </c>
      <c r="Q262" s="279"/>
      <c r="R262" s="280"/>
      <c r="GO262" s="277"/>
      <c r="GP262" s="277"/>
      <c r="GQ262" s="277"/>
      <c r="GR262" s="277"/>
      <c r="GS262" s="277"/>
      <c r="GT262" s="277"/>
      <c r="GU262" s="277"/>
      <c r="GW262" s="157"/>
      <c r="GX262" s="157"/>
      <c r="GY262" s="277"/>
      <c r="GZ262" s="157"/>
      <c r="HA262" s="277"/>
      <c r="HB262" s="277"/>
      <c r="HD262" s="277"/>
      <c r="HG262" s="140" t="s">
        <v>2648</v>
      </c>
    </row>
    <row r="263" spans="1:215" s="143" customFormat="1" ht="15" customHeight="1">
      <c r="A263" s="497" t="s">
        <v>2688</v>
      </c>
      <c r="B263" s="497"/>
      <c r="C263" s="497"/>
      <c r="D263" s="497"/>
      <c r="E263" s="497"/>
      <c r="F263" s="497"/>
      <c r="G263" s="497"/>
      <c r="H263" s="497"/>
      <c r="I263" s="497"/>
      <c r="J263" s="497"/>
      <c r="K263" s="497"/>
      <c r="L263" s="497"/>
      <c r="M263" s="497"/>
      <c r="N263" s="497"/>
      <c r="O263" s="497"/>
      <c r="P263" s="497"/>
      <c r="GO263" s="277" t="s">
        <v>2688</v>
      </c>
      <c r="GP263" s="277"/>
      <c r="GQ263" s="277"/>
      <c r="GR263" s="277"/>
      <c r="GS263" s="277"/>
      <c r="GT263" s="277"/>
      <c r="GU263" s="277"/>
      <c r="GW263" s="157"/>
      <c r="GX263" s="157"/>
      <c r="GY263" s="277"/>
      <c r="GZ263" s="157"/>
      <c r="HA263" s="277"/>
      <c r="HB263" s="277"/>
      <c r="HD263" s="277"/>
    </row>
    <row r="264" spans="1:215" s="143" customFormat="1" ht="15" customHeight="1">
      <c r="A264" s="497" t="s">
        <v>2670</v>
      </c>
      <c r="B264" s="497"/>
      <c r="C264" s="497"/>
      <c r="D264" s="497"/>
      <c r="E264" s="497"/>
      <c r="F264" s="497"/>
      <c r="G264" s="497"/>
      <c r="H264" s="497"/>
      <c r="I264" s="497"/>
      <c r="J264" s="497"/>
      <c r="K264" s="497"/>
      <c r="L264" s="497"/>
      <c r="M264" s="497"/>
      <c r="N264" s="497"/>
      <c r="O264" s="497"/>
      <c r="P264" s="497"/>
      <c r="GO264" s="277"/>
      <c r="GP264" s="277" t="s">
        <v>2670</v>
      </c>
      <c r="GQ264" s="277"/>
      <c r="GR264" s="277"/>
      <c r="GS264" s="277"/>
      <c r="GT264" s="277"/>
      <c r="GU264" s="277"/>
      <c r="GW264" s="157"/>
      <c r="GX264" s="157"/>
      <c r="GY264" s="277"/>
      <c r="GZ264" s="157"/>
      <c r="HA264" s="277"/>
      <c r="HB264" s="277"/>
      <c r="HD264" s="277"/>
    </row>
    <row r="265" spans="1:215" s="143" customFormat="1" ht="34.5" customHeight="1">
      <c r="A265" s="178" t="s">
        <v>472</v>
      </c>
      <c r="B265" s="179" t="s">
        <v>2638</v>
      </c>
      <c r="C265" s="498" t="s">
        <v>2639</v>
      </c>
      <c r="D265" s="498"/>
      <c r="E265" s="498"/>
      <c r="F265" s="498"/>
      <c r="G265" s="498"/>
      <c r="H265" s="180" t="s">
        <v>142</v>
      </c>
      <c r="I265" s="181">
        <v>2</v>
      </c>
      <c r="J265" s="182">
        <v>1</v>
      </c>
      <c r="K265" s="182">
        <v>2</v>
      </c>
      <c r="L265" s="183"/>
      <c r="M265" s="181"/>
      <c r="N265" s="184"/>
      <c r="O265" s="181"/>
      <c r="P265" s="185"/>
      <c r="GO265" s="277"/>
      <c r="GP265" s="277"/>
      <c r="GQ265" s="277" t="s">
        <v>2639</v>
      </c>
      <c r="GR265" s="277"/>
      <c r="GS265" s="277"/>
      <c r="GT265" s="277"/>
      <c r="GU265" s="277"/>
      <c r="GW265" s="157"/>
      <c r="GX265" s="157"/>
      <c r="GY265" s="277"/>
      <c r="GZ265" s="157"/>
      <c r="HA265" s="277"/>
      <c r="HB265" s="277"/>
      <c r="HD265" s="277"/>
    </row>
    <row r="266" spans="1:215" s="143" customFormat="1" ht="34.5" customHeight="1">
      <c r="A266" s="186"/>
      <c r="B266" s="187" t="s">
        <v>2590</v>
      </c>
      <c r="C266" s="499" t="s">
        <v>2591</v>
      </c>
      <c r="D266" s="499"/>
      <c r="E266" s="499"/>
      <c r="F266" s="499"/>
      <c r="G266" s="499"/>
      <c r="H266" s="499"/>
      <c r="I266" s="499"/>
      <c r="J266" s="499"/>
      <c r="K266" s="499"/>
      <c r="L266" s="499"/>
      <c r="M266" s="499"/>
      <c r="N266" s="499"/>
      <c r="O266" s="499"/>
      <c r="P266" s="499"/>
      <c r="GO266" s="277"/>
      <c r="GP266" s="277"/>
      <c r="GQ266" s="277"/>
      <c r="GR266" s="277"/>
      <c r="GS266" s="277"/>
      <c r="GT266" s="277"/>
      <c r="GU266" s="277"/>
      <c r="GV266" s="140" t="s">
        <v>2591</v>
      </c>
      <c r="GW266" s="157"/>
      <c r="GX266" s="157"/>
      <c r="GY266" s="277"/>
      <c r="GZ266" s="157"/>
      <c r="HA266" s="277"/>
      <c r="HB266" s="277"/>
      <c r="HD266" s="277"/>
    </row>
    <row r="267" spans="1:215" s="143" customFormat="1" ht="23.25" customHeight="1">
      <c r="A267" s="186"/>
      <c r="B267" s="187" t="s">
        <v>2592</v>
      </c>
      <c r="C267" s="499" t="s">
        <v>2593</v>
      </c>
      <c r="D267" s="499"/>
      <c r="E267" s="499"/>
      <c r="F267" s="499"/>
      <c r="G267" s="499"/>
      <c r="H267" s="499"/>
      <c r="I267" s="499"/>
      <c r="J267" s="499"/>
      <c r="K267" s="499"/>
      <c r="L267" s="499"/>
      <c r="M267" s="499"/>
      <c r="N267" s="499"/>
      <c r="O267" s="499"/>
      <c r="P267" s="499"/>
      <c r="GO267" s="277"/>
      <c r="GP267" s="277"/>
      <c r="GQ267" s="277"/>
      <c r="GR267" s="277"/>
      <c r="GS267" s="277"/>
      <c r="GT267" s="277"/>
      <c r="GU267" s="277"/>
      <c r="GV267" s="140" t="s">
        <v>2593</v>
      </c>
      <c r="GW267" s="157"/>
      <c r="GX267" s="157"/>
      <c r="GY267" s="277"/>
      <c r="GZ267" s="157"/>
      <c r="HA267" s="277"/>
      <c r="HB267" s="277"/>
      <c r="HD267" s="277"/>
    </row>
    <row r="268" spans="1:215" s="143" customFormat="1" ht="15" customHeight="1">
      <c r="A268" s="186"/>
      <c r="B268" s="187" t="s">
        <v>2671</v>
      </c>
      <c r="C268" s="499" t="s">
        <v>2672</v>
      </c>
      <c r="D268" s="499"/>
      <c r="E268" s="499"/>
      <c r="F268" s="499"/>
      <c r="G268" s="499"/>
      <c r="H268" s="499"/>
      <c r="I268" s="499"/>
      <c r="J268" s="499"/>
      <c r="K268" s="499"/>
      <c r="L268" s="499"/>
      <c r="M268" s="499"/>
      <c r="N268" s="499"/>
      <c r="O268" s="499"/>
      <c r="P268" s="499"/>
      <c r="GO268" s="277"/>
      <c r="GP268" s="277"/>
      <c r="GQ268" s="277"/>
      <c r="GR268" s="277"/>
      <c r="GS268" s="277"/>
      <c r="GT268" s="277"/>
      <c r="GU268" s="277"/>
      <c r="GV268" s="140" t="s">
        <v>2672</v>
      </c>
      <c r="GW268" s="157"/>
      <c r="GX268" s="157"/>
      <c r="GY268" s="277"/>
      <c r="GZ268" s="157"/>
      <c r="HA268" s="277"/>
      <c r="HB268" s="277"/>
      <c r="HD268" s="277"/>
    </row>
    <row r="269" spans="1:215" s="143" customFormat="1" ht="22.5" customHeight="1">
      <c r="A269" s="186"/>
      <c r="B269" s="187" t="s">
        <v>2594</v>
      </c>
      <c r="C269" s="499" t="s">
        <v>2695</v>
      </c>
      <c r="D269" s="499"/>
      <c r="E269" s="499"/>
      <c r="F269" s="499"/>
      <c r="G269" s="499"/>
      <c r="H269" s="499"/>
      <c r="I269" s="499"/>
      <c r="J269" s="499"/>
      <c r="K269" s="499"/>
      <c r="L269" s="499"/>
      <c r="M269" s="499"/>
      <c r="N269" s="499"/>
      <c r="O269" s="499"/>
      <c r="P269" s="499"/>
      <c r="GO269" s="277"/>
      <c r="GP269" s="277"/>
      <c r="GQ269" s="277"/>
      <c r="GR269" s="277"/>
      <c r="GS269" s="277"/>
      <c r="GT269" s="277"/>
      <c r="GU269" s="277"/>
      <c r="GV269" s="140" t="s">
        <v>2695</v>
      </c>
      <c r="GW269" s="157"/>
      <c r="GX269" s="157"/>
      <c r="GY269" s="277"/>
      <c r="GZ269" s="157"/>
      <c r="HA269" s="277"/>
      <c r="HB269" s="277"/>
      <c r="HD269" s="277"/>
    </row>
    <row r="270" spans="1:215" s="143" customFormat="1" ht="15" customHeight="1">
      <c r="A270" s="186"/>
      <c r="B270" s="187"/>
      <c r="C270" s="499" t="s">
        <v>2011</v>
      </c>
      <c r="D270" s="499"/>
      <c r="E270" s="499"/>
      <c r="F270" s="499"/>
      <c r="G270" s="499"/>
      <c r="H270" s="499"/>
      <c r="I270" s="499"/>
      <c r="J270" s="499"/>
      <c r="K270" s="499"/>
      <c r="L270" s="499"/>
      <c r="M270" s="499"/>
      <c r="N270" s="499"/>
      <c r="O270" s="499"/>
      <c r="P270" s="499"/>
      <c r="GO270" s="277"/>
      <c r="GP270" s="277"/>
      <c r="GQ270" s="277"/>
      <c r="GR270" s="277"/>
      <c r="GS270" s="277"/>
      <c r="GT270" s="277"/>
      <c r="GU270" s="277"/>
      <c r="GV270" s="140" t="s">
        <v>2011</v>
      </c>
      <c r="GW270" s="157"/>
      <c r="GX270" s="157"/>
      <c r="GY270" s="277"/>
      <c r="GZ270" s="157"/>
      <c r="HA270" s="277"/>
      <c r="HB270" s="277"/>
      <c r="HD270" s="277"/>
    </row>
    <row r="271" spans="1:215" s="143" customFormat="1" ht="15" customHeight="1">
      <c r="A271" s="188"/>
      <c r="B271" s="189" t="s">
        <v>164</v>
      </c>
      <c r="C271" s="501" t="s">
        <v>391</v>
      </c>
      <c r="D271" s="501"/>
      <c r="E271" s="501"/>
      <c r="F271" s="501"/>
      <c r="G271" s="501"/>
      <c r="H271" s="190" t="s">
        <v>392</v>
      </c>
      <c r="I271" s="191"/>
      <c r="J271" s="191"/>
      <c r="K271" s="215">
        <v>3.2484373999999998</v>
      </c>
      <c r="L271" s="193"/>
      <c r="M271" s="191"/>
      <c r="N271" s="193"/>
      <c r="O271" s="191"/>
      <c r="P271" s="194">
        <v>1839.09</v>
      </c>
      <c r="GO271" s="277"/>
      <c r="GP271" s="277"/>
      <c r="GQ271" s="277"/>
      <c r="GR271" s="277"/>
      <c r="GS271" s="277"/>
      <c r="GT271" s="277"/>
      <c r="GU271" s="277"/>
      <c r="GW271" s="157" t="s">
        <v>391</v>
      </c>
      <c r="GX271" s="157"/>
      <c r="GY271" s="277"/>
      <c r="GZ271" s="157"/>
      <c r="HA271" s="277"/>
      <c r="HB271" s="277"/>
      <c r="HD271" s="277"/>
    </row>
    <row r="272" spans="1:215" s="143" customFormat="1" ht="15" customHeight="1">
      <c r="A272" s="195"/>
      <c r="B272" s="189" t="s">
        <v>1422</v>
      </c>
      <c r="C272" s="501" t="s">
        <v>1423</v>
      </c>
      <c r="D272" s="501"/>
      <c r="E272" s="501"/>
      <c r="F272" s="501"/>
      <c r="G272" s="501"/>
      <c r="H272" s="190" t="s">
        <v>392</v>
      </c>
      <c r="I272" s="196">
        <v>0.9</v>
      </c>
      <c r="J272" s="215">
        <v>0.90234369999999997</v>
      </c>
      <c r="K272" s="215">
        <v>1.6242186999999999</v>
      </c>
      <c r="L272" s="198"/>
      <c r="M272" s="199"/>
      <c r="N272" s="200">
        <v>579.11</v>
      </c>
      <c r="O272" s="191"/>
      <c r="P272" s="194">
        <v>940.6</v>
      </c>
      <c r="Q272" s="278"/>
      <c r="R272" s="278"/>
      <c r="GO272" s="277"/>
      <c r="GP272" s="277"/>
      <c r="GQ272" s="277"/>
      <c r="GR272" s="277"/>
      <c r="GS272" s="277"/>
      <c r="GT272" s="277"/>
      <c r="GU272" s="277"/>
      <c r="GW272" s="157"/>
      <c r="GX272" s="157" t="s">
        <v>1423</v>
      </c>
      <c r="GY272" s="277"/>
      <c r="GZ272" s="157"/>
      <c r="HA272" s="277"/>
      <c r="HB272" s="277"/>
      <c r="HD272" s="277"/>
    </row>
    <row r="273" spans="1:212" s="143" customFormat="1" ht="15" customHeight="1">
      <c r="A273" s="195"/>
      <c r="B273" s="189" t="s">
        <v>2636</v>
      </c>
      <c r="C273" s="501" t="s">
        <v>2637</v>
      </c>
      <c r="D273" s="501"/>
      <c r="E273" s="501"/>
      <c r="F273" s="501"/>
      <c r="G273" s="501"/>
      <c r="H273" s="190" t="s">
        <v>392</v>
      </c>
      <c r="I273" s="196">
        <v>0.9</v>
      </c>
      <c r="J273" s="215">
        <v>0.90234369999999997</v>
      </c>
      <c r="K273" s="215">
        <v>1.6242186999999999</v>
      </c>
      <c r="L273" s="198"/>
      <c r="M273" s="199"/>
      <c r="N273" s="200">
        <v>553.17999999999995</v>
      </c>
      <c r="O273" s="191"/>
      <c r="P273" s="194">
        <v>898.49</v>
      </c>
      <c r="Q273" s="278"/>
      <c r="R273" s="278"/>
      <c r="GO273" s="277"/>
      <c r="GP273" s="277"/>
      <c r="GQ273" s="277"/>
      <c r="GR273" s="277"/>
      <c r="GS273" s="277"/>
      <c r="GT273" s="277"/>
      <c r="GU273" s="277"/>
      <c r="GW273" s="157"/>
      <c r="GX273" s="157" t="s">
        <v>2637</v>
      </c>
      <c r="GY273" s="277"/>
      <c r="GZ273" s="157"/>
      <c r="HA273" s="277"/>
      <c r="HB273" s="277"/>
      <c r="HD273" s="277"/>
    </row>
    <row r="274" spans="1:212" s="143" customFormat="1" ht="15" customHeight="1">
      <c r="A274" s="210"/>
      <c r="B274" s="187"/>
      <c r="C274" s="500" t="s">
        <v>429</v>
      </c>
      <c r="D274" s="500"/>
      <c r="E274" s="500"/>
      <c r="F274" s="500"/>
      <c r="G274" s="500"/>
      <c r="H274" s="180"/>
      <c r="I274" s="181"/>
      <c r="J274" s="181"/>
      <c r="K274" s="181"/>
      <c r="L274" s="183"/>
      <c r="M274" s="181"/>
      <c r="N274" s="211"/>
      <c r="O274" s="181"/>
      <c r="P274" s="212">
        <v>1839.09</v>
      </c>
      <c r="Q274" s="278"/>
      <c r="R274" s="278"/>
      <c r="GO274" s="277"/>
      <c r="GP274" s="277"/>
      <c r="GQ274" s="277"/>
      <c r="GR274" s="277"/>
      <c r="GS274" s="277"/>
      <c r="GT274" s="277"/>
      <c r="GU274" s="277"/>
      <c r="GW274" s="157"/>
      <c r="GX274" s="157"/>
      <c r="GY274" s="277" t="s">
        <v>429</v>
      </c>
      <c r="GZ274" s="157"/>
      <c r="HA274" s="277"/>
      <c r="HB274" s="277"/>
      <c r="HD274" s="277"/>
    </row>
    <row r="275" spans="1:212" s="143" customFormat="1" ht="15" customHeight="1">
      <c r="A275" s="203"/>
      <c r="B275" s="189"/>
      <c r="C275" s="501" t="s">
        <v>433</v>
      </c>
      <c r="D275" s="501"/>
      <c r="E275" s="501"/>
      <c r="F275" s="501"/>
      <c r="G275" s="501"/>
      <c r="H275" s="190"/>
      <c r="I275" s="191"/>
      <c r="J275" s="191"/>
      <c r="K275" s="191"/>
      <c r="L275" s="193"/>
      <c r="M275" s="191"/>
      <c r="N275" s="193"/>
      <c r="O275" s="191"/>
      <c r="P275" s="194">
        <v>1839.09</v>
      </c>
      <c r="GO275" s="277"/>
      <c r="GP275" s="277"/>
      <c r="GQ275" s="277"/>
      <c r="GR275" s="277"/>
      <c r="GS275" s="277"/>
      <c r="GT275" s="277"/>
      <c r="GU275" s="277"/>
      <c r="GW275" s="157"/>
      <c r="GX275" s="157"/>
      <c r="GY275" s="277"/>
      <c r="GZ275" s="157" t="s">
        <v>433</v>
      </c>
      <c r="HA275" s="277"/>
      <c r="HB275" s="277"/>
      <c r="HD275" s="277"/>
    </row>
    <row r="276" spans="1:212" s="143" customFormat="1" ht="23.25" customHeight="1">
      <c r="A276" s="203"/>
      <c r="B276" s="189" t="s">
        <v>2600</v>
      </c>
      <c r="C276" s="501" t="s">
        <v>2601</v>
      </c>
      <c r="D276" s="501"/>
      <c r="E276" s="501"/>
      <c r="F276" s="501"/>
      <c r="G276" s="501"/>
      <c r="H276" s="190" t="s">
        <v>432</v>
      </c>
      <c r="I276" s="209">
        <v>74</v>
      </c>
      <c r="J276" s="191"/>
      <c r="K276" s="209">
        <v>74</v>
      </c>
      <c r="L276" s="193"/>
      <c r="M276" s="191"/>
      <c r="N276" s="193"/>
      <c r="O276" s="191"/>
      <c r="P276" s="194">
        <v>1360.93</v>
      </c>
      <c r="GO276" s="277"/>
      <c r="GP276" s="277"/>
      <c r="GQ276" s="277"/>
      <c r="GR276" s="277"/>
      <c r="GS276" s="277"/>
      <c r="GT276" s="277"/>
      <c r="GU276" s="277"/>
      <c r="GW276" s="157"/>
      <c r="GX276" s="157"/>
      <c r="GY276" s="277"/>
      <c r="GZ276" s="157" t="s">
        <v>2601</v>
      </c>
      <c r="HA276" s="277"/>
      <c r="HB276" s="277"/>
      <c r="HD276" s="277"/>
    </row>
    <row r="277" spans="1:212" s="143" customFormat="1" ht="23.25" customHeight="1">
      <c r="A277" s="203"/>
      <c r="B277" s="189" t="s">
        <v>2602</v>
      </c>
      <c r="C277" s="501" t="s">
        <v>2603</v>
      </c>
      <c r="D277" s="501"/>
      <c r="E277" s="501"/>
      <c r="F277" s="501"/>
      <c r="G277" s="501"/>
      <c r="H277" s="190" t="s">
        <v>432</v>
      </c>
      <c r="I277" s="209">
        <v>36</v>
      </c>
      <c r="J277" s="191"/>
      <c r="K277" s="209">
        <v>36</v>
      </c>
      <c r="L277" s="193"/>
      <c r="M277" s="191"/>
      <c r="N277" s="193"/>
      <c r="O277" s="191"/>
      <c r="P277" s="216">
        <v>662.07</v>
      </c>
      <c r="GO277" s="277"/>
      <c r="GP277" s="277"/>
      <c r="GQ277" s="277"/>
      <c r="GR277" s="277"/>
      <c r="GS277" s="277"/>
      <c r="GT277" s="277"/>
      <c r="GU277" s="277"/>
      <c r="GW277" s="157"/>
      <c r="GX277" s="157"/>
      <c r="GY277" s="277"/>
      <c r="GZ277" s="157" t="s">
        <v>2603</v>
      </c>
      <c r="HA277" s="277"/>
      <c r="HB277" s="277"/>
      <c r="HD277" s="277"/>
    </row>
    <row r="278" spans="1:212" s="143" customFormat="1" ht="15" customHeight="1">
      <c r="A278" s="213"/>
      <c r="B278" s="214"/>
      <c r="C278" s="500" t="s">
        <v>438</v>
      </c>
      <c r="D278" s="500"/>
      <c r="E278" s="500"/>
      <c r="F278" s="500"/>
      <c r="G278" s="500"/>
      <c r="H278" s="180"/>
      <c r="I278" s="181"/>
      <c r="J278" s="181"/>
      <c r="K278" s="181"/>
      <c r="L278" s="183"/>
      <c r="M278" s="181"/>
      <c r="N278" s="211">
        <v>1931.05</v>
      </c>
      <c r="O278" s="181"/>
      <c r="P278" s="212">
        <v>3862.09</v>
      </c>
      <c r="GO278" s="277"/>
      <c r="GP278" s="277"/>
      <c r="GQ278" s="277"/>
      <c r="GR278" s="277"/>
      <c r="GS278" s="277"/>
      <c r="GT278" s="277"/>
      <c r="GU278" s="277"/>
      <c r="GW278" s="157"/>
      <c r="GX278" s="157"/>
      <c r="GY278" s="277"/>
      <c r="GZ278" s="157"/>
      <c r="HA278" s="277" t="s">
        <v>438</v>
      </c>
      <c r="HB278" s="277"/>
      <c r="HD278" s="277"/>
    </row>
    <row r="279" spans="1:212" s="143" customFormat="1" ht="15" customHeight="1">
      <c r="A279" s="497" t="s">
        <v>2673</v>
      </c>
      <c r="B279" s="497"/>
      <c r="C279" s="497"/>
      <c r="D279" s="497"/>
      <c r="E279" s="497"/>
      <c r="F279" s="497"/>
      <c r="G279" s="497"/>
      <c r="H279" s="497"/>
      <c r="I279" s="497"/>
      <c r="J279" s="497"/>
      <c r="K279" s="497"/>
      <c r="L279" s="497"/>
      <c r="M279" s="497"/>
      <c r="N279" s="497"/>
      <c r="O279" s="497"/>
      <c r="P279" s="497"/>
      <c r="GO279" s="277"/>
      <c r="GP279" s="277" t="s">
        <v>2673</v>
      </c>
      <c r="GQ279" s="277"/>
      <c r="GR279" s="277"/>
      <c r="GS279" s="277"/>
      <c r="GT279" s="277"/>
      <c r="GU279" s="277"/>
      <c r="GW279" s="157"/>
      <c r="GX279" s="157"/>
      <c r="GY279" s="277"/>
      <c r="GZ279" s="157"/>
      <c r="HA279" s="277"/>
      <c r="HB279" s="277"/>
      <c r="HD279" s="277"/>
    </row>
    <row r="280" spans="1:212" s="143" customFormat="1" ht="57" customHeight="1">
      <c r="A280" s="178" t="s">
        <v>475</v>
      </c>
      <c r="B280" s="179" t="s">
        <v>2674</v>
      </c>
      <c r="C280" s="498" t="s">
        <v>2675</v>
      </c>
      <c r="D280" s="498"/>
      <c r="E280" s="498"/>
      <c r="F280" s="498"/>
      <c r="G280" s="498"/>
      <c r="H280" s="180" t="s">
        <v>142</v>
      </c>
      <c r="I280" s="181">
        <v>24</v>
      </c>
      <c r="J280" s="182">
        <v>1</v>
      </c>
      <c r="K280" s="182">
        <v>24</v>
      </c>
      <c r="L280" s="183"/>
      <c r="M280" s="181"/>
      <c r="N280" s="184"/>
      <c r="O280" s="181"/>
      <c r="P280" s="185"/>
      <c r="GO280" s="277"/>
      <c r="GP280" s="277"/>
      <c r="GQ280" s="277" t="s">
        <v>2675</v>
      </c>
      <c r="GR280" s="277"/>
      <c r="GS280" s="277"/>
      <c r="GT280" s="277"/>
      <c r="GU280" s="277"/>
      <c r="GW280" s="157"/>
      <c r="GX280" s="157"/>
      <c r="GY280" s="277"/>
      <c r="GZ280" s="157"/>
      <c r="HA280" s="277"/>
      <c r="HB280" s="277"/>
      <c r="HD280" s="277"/>
    </row>
    <row r="281" spans="1:212" s="143" customFormat="1" ht="34.5" customHeight="1">
      <c r="A281" s="186"/>
      <c r="B281" s="187" t="s">
        <v>2590</v>
      </c>
      <c r="C281" s="499" t="s">
        <v>2591</v>
      </c>
      <c r="D281" s="499"/>
      <c r="E281" s="499"/>
      <c r="F281" s="499"/>
      <c r="G281" s="499"/>
      <c r="H281" s="499"/>
      <c r="I281" s="499"/>
      <c r="J281" s="499"/>
      <c r="K281" s="499"/>
      <c r="L281" s="499"/>
      <c r="M281" s="499"/>
      <c r="N281" s="499"/>
      <c r="O281" s="499"/>
      <c r="P281" s="499"/>
      <c r="GO281" s="277"/>
      <c r="GP281" s="277"/>
      <c r="GQ281" s="277"/>
      <c r="GR281" s="277"/>
      <c r="GS281" s="277"/>
      <c r="GT281" s="277"/>
      <c r="GU281" s="277"/>
      <c r="GV281" s="140" t="s">
        <v>2591</v>
      </c>
      <c r="GW281" s="157"/>
      <c r="GX281" s="157"/>
      <c r="GY281" s="277"/>
      <c r="GZ281" s="157"/>
      <c r="HA281" s="277"/>
      <c r="HB281" s="277"/>
      <c r="HD281" s="277"/>
    </row>
    <row r="282" spans="1:212" s="143" customFormat="1" ht="23.25" customHeight="1">
      <c r="A282" s="186"/>
      <c r="B282" s="187" t="s">
        <v>2592</v>
      </c>
      <c r="C282" s="499" t="s">
        <v>2593</v>
      </c>
      <c r="D282" s="499"/>
      <c r="E282" s="499"/>
      <c r="F282" s="499"/>
      <c r="G282" s="499"/>
      <c r="H282" s="499"/>
      <c r="I282" s="499"/>
      <c r="J282" s="499"/>
      <c r="K282" s="499"/>
      <c r="L282" s="499"/>
      <c r="M282" s="499"/>
      <c r="N282" s="499"/>
      <c r="O282" s="499"/>
      <c r="P282" s="499"/>
      <c r="GO282" s="277"/>
      <c r="GP282" s="277"/>
      <c r="GQ282" s="277"/>
      <c r="GR282" s="277"/>
      <c r="GS282" s="277"/>
      <c r="GT282" s="277"/>
      <c r="GU282" s="277"/>
      <c r="GV282" s="140" t="s">
        <v>2593</v>
      </c>
      <c r="GW282" s="157"/>
      <c r="GX282" s="157"/>
      <c r="GY282" s="277"/>
      <c r="GZ282" s="157"/>
      <c r="HA282" s="277"/>
      <c r="HB282" s="277"/>
      <c r="HD282" s="277"/>
    </row>
    <row r="283" spans="1:212" s="143" customFormat="1" ht="22.5" customHeight="1">
      <c r="A283" s="186"/>
      <c r="B283" s="187" t="s">
        <v>2594</v>
      </c>
      <c r="C283" s="499" t="s">
        <v>2695</v>
      </c>
      <c r="D283" s="499"/>
      <c r="E283" s="499"/>
      <c r="F283" s="499"/>
      <c r="G283" s="499"/>
      <c r="H283" s="499"/>
      <c r="I283" s="499"/>
      <c r="J283" s="499"/>
      <c r="K283" s="499"/>
      <c r="L283" s="499"/>
      <c r="M283" s="499"/>
      <c r="N283" s="499"/>
      <c r="O283" s="499"/>
      <c r="P283" s="499"/>
      <c r="GO283" s="277"/>
      <c r="GP283" s="277"/>
      <c r="GQ283" s="277"/>
      <c r="GR283" s="277"/>
      <c r="GS283" s="277"/>
      <c r="GT283" s="277"/>
      <c r="GU283" s="277"/>
      <c r="GV283" s="140" t="s">
        <v>2695</v>
      </c>
      <c r="GW283" s="157"/>
      <c r="GX283" s="157"/>
      <c r="GY283" s="277"/>
      <c r="GZ283" s="157"/>
      <c r="HA283" s="277"/>
      <c r="HB283" s="277"/>
      <c r="HD283" s="277"/>
    </row>
    <row r="284" spans="1:212" s="143" customFormat="1" ht="15" customHeight="1">
      <c r="A284" s="186"/>
      <c r="B284" s="187"/>
      <c r="C284" s="499" t="s">
        <v>2011</v>
      </c>
      <c r="D284" s="499"/>
      <c r="E284" s="499"/>
      <c r="F284" s="499"/>
      <c r="G284" s="499"/>
      <c r="H284" s="499"/>
      <c r="I284" s="499"/>
      <c r="J284" s="499"/>
      <c r="K284" s="499"/>
      <c r="L284" s="499"/>
      <c r="M284" s="499"/>
      <c r="N284" s="499"/>
      <c r="O284" s="499"/>
      <c r="P284" s="499"/>
      <c r="GO284" s="277"/>
      <c r="GP284" s="277"/>
      <c r="GQ284" s="277"/>
      <c r="GR284" s="277"/>
      <c r="GS284" s="277"/>
      <c r="GT284" s="277"/>
      <c r="GU284" s="277"/>
      <c r="GV284" s="140" t="s">
        <v>2011</v>
      </c>
      <c r="GW284" s="157"/>
      <c r="GX284" s="157"/>
      <c r="GY284" s="277"/>
      <c r="GZ284" s="157"/>
      <c r="HA284" s="277"/>
      <c r="HB284" s="277"/>
      <c r="HD284" s="277"/>
    </row>
    <row r="285" spans="1:212" s="143" customFormat="1" ht="15" customHeight="1">
      <c r="A285" s="188"/>
      <c r="B285" s="189" t="s">
        <v>164</v>
      </c>
      <c r="C285" s="501" t="s">
        <v>391</v>
      </c>
      <c r="D285" s="501"/>
      <c r="E285" s="501"/>
      <c r="F285" s="501"/>
      <c r="G285" s="501"/>
      <c r="H285" s="190" t="s">
        <v>392</v>
      </c>
      <c r="I285" s="191"/>
      <c r="J285" s="191"/>
      <c r="K285" s="215">
        <v>8.6624993999999997</v>
      </c>
      <c r="L285" s="193"/>
      <c r="M285" s="191"/>
      <c r="N285" s="193"/>
      <c r="O285" s="191"/>
      <c r="P285" s="194">
        <v>6663.76</v>
      </c>
      <c r="GO285" s="277"/>
      <c r="GP285" s="277"/>
      <c r="GQ285" s="277"/>
      <c r="GR285" s="277"/>
      <c r="GS285" s="277"/>
      <c r="GT285" s="277"/>
      <c r="GU285" s="277"/>
      <c r="GW285" s="157" t="s">
        <v>391</v>
      </c>
      <c r="GX285" s="157"/>
      <c r="GY285" s="277"/>
      <c r="GZ285" s="157"/>
      <c r="HA285" s="277"/>
      <c r="HB285" s="277"/>
      <c r="HD285" s="277"/>
    </row>
    <row r="286" spans="1:212" s="143" customFormat="1" ht="15" customHeight="1">
      <c r="A286" s="195"/>
      <c r="B286" s="189" t="s">
        <v>1535</v>
      </c>
      <c r="C286" s="501" t="s">
        <v>1536</v>
      </c>
      <c r="D286" s="501"/>
      <c r="E286" s="501"/>
      <c r="F286" s="501"/>
      <c r="G286" s="501"/>
      <c r="H286" s="190" t="s">
        <v>392</v>
      </c>
      <c r="I286" s="201">
        <v>0.16</v>
      </c>
      <c r="J286" s="215">
        <v>1.1279296000000001</v>
      </c>
      <c r="K286" s="215">
        <v>4.3312496999999999</v>
      </c>
      <c r="L286" s="198"/>
      <c r="M286" s="199"/>
      <c r="N286" s="200">
        <v>777.91</v>
      </c>
      <c r="O286" s="191"/>
      <c r="P286" s="194">
        <v>3369.32</v>
      </c>
      <c r="Q286" s="278"/>
      <c r="R286" s="278"/>
      <c r="GO286" s="277"/>
      <c r="GP286" s="277"/>
      <c r="GQ286" s="277"/>
      <c r="GR286" s="277"/>
      <c r="GS286" s="277"/>
      <c r="GT286" s="277"/>
      <c r="GU286" s="277"/>
      <c r="GW286" s="157"/>
      <c r="GX286" s="157" t="s">
        <v>1536</v>
      </c>
      <c r="GY286" s="277"/>
      <c r="GZ286" s="157"/>
      <c r="HA286" s="277"/>
      <c r="HB286" s="277"/>
      <c r="HD286" s="277"/>
    </row>
    <row r="287" spans="1:212" s="143" customFormat="1" ht="15" customHeight="1">
      <c r="A287" s="195"/>
      <c r="B287" s="189" t="s">
        <v>2665</v>
      </c>
      <c r="C287" s="501" t="s">
        <v>2666</v>
      </c>
      <c r="D287" s="501"/>
      <c r="E287" s="501"/>
      <c r="F287" s="501"/>
      <c r="G287" s="501"/>
      <c r="H287" s="190" t="s">
        <v>392</v>
      </c>
      <c r="I287" s="201">
        <v>0.16</v>
      </c>
      <c r="J287" s="215">
        <v>1.1279296000000001</v>
      </c>
      <c r="K287" s="215">
        <v>4.3312496999999999</v>
      </c>
      <c r="L287" s="198"/>
      <c r="M287" s="199"/>
      <c r="N287" s="200">
        <v>760.62</v>
      </c>
      <c r="O287" s="191"/>
      <c r="P287" s="194">
        <v>3294.44</v>
      </c>
      <c r="Q287" s="278"/>
      <c r="R287" s="278"/>
      <c r="GO287" s="277"/>
      <c r="GP287" s="277"/>
      <c r="GQ287" s="277"/>
      <c r="GR287" s="277"/>
      <c r="GS287" s="277"/>
      <c r="GT287" s="277"/>
      <c r="GU287" s="277"/>
      <c r="GW287" s="157"/>
      <c r="GX287" s="157" t="s">
        <v>2666</v>
      </c>
      <c r="GY287" s="277"/>
      <c r="GZ287" s="157"/>
      <c r="HA287" s="277"/>
      <c r="HB287" s="277"/>
      <c r="HD287" s="277"/>
    </row>
    <row r="288" spans="1:212" s="143" customFormat="1" ht="15" customHeight="1">
      <c r="A288" s="210"/>
      <c r="B288" s="187"/>
      <c r="C288" s="500" t="s">
        <v>429</v>
      </c>
      <c r="D288" s="500"/>
      <c r="E288" s="500"/>
      <c r="F288" s="500"/>
      <c r="G288" s="500"/>
      <c r="H288" s="180"/>
      <c r="I288" s="181"/>
      <c r="J288" s="181"/>
      <c r="K288" s="181"/>
      <c r="L288" s="183"/>
      <c r="M288" s="181"/>
      <c r="N288" s="211"/>
      <c r="O288" s="181"/>
      <c r="P288" s="212">
        <v>6663.76</v>
      </c>
      <c r="Q288" s="278"/>
      <c r="R288" s="278"/>
      <c r="GO288" s="277"/>
      <c r="GP288" s="277"/>
      <c r="GQ288" s="277"/>
      <c r="GR288" s="277"/>
      <c r="GS288" s="277"/>
      <c r="GT288" s="277"/>
      <c r="GU288" s="277"/>
      <c r="GW288" s="157"/>
      <c r="GX288" s="157"/>
      <c r="GY288" s="277" t="s">
        <v>429</v>
      </c>
      <c r="GZ288" s="157"/>
      <c r="HA288" s="277"/>
      <c r="HB288" s="277"/>
      <c r="HD288" s="277"/>
    </row>
    <row r="289" spans="1:212" s="143" customFormat="1" ht="15" customHeight="1">
      <c r="A289" s="203"/>
      <c r="B289" s="189"/>
      <c r="C289" s="501" t="s">
        <v>433</v>
      </c>
      <c r="D289" s="501"/>
      <c r="E289" s="501"/>
      <c r="F289" s="501"/>
      <c r="G289" s="501"/>
      <c r="H289" s="190"/>
      <c r="I289" s="191"/>
      <c r="J289" s="191"/>
      <c r="K289" s="191"/>
      <c r="L289" s="193"/>
      <c r="M289" s="191"/>
      <c r="N289" s="193"/>
      <c r="O289" s="191"/>
      <c r="P289" s="194">
        <v>6663.76</v>
      </c>
      <c r="GO289" s="277"/>
      <c r="GP289" s="277"/>
      <c r="GQ289" s="277"/>
      <c r="GR289" s="277"/>
      <c r="GS289" s="277"/>
      <c r="GT289" s="277"/>
      <c r="GU289" s="277"/>
      <c r="GW289" s="157"/>
      <c r="GX289" s="157"/>
      <c r="GY289" s="277"/>
      <c r="GZ289" s="157" t="s">
        <v>433</v>
      </c>
      <c r="HA289" s="277"/>
      <c r="HB289" s="277"/>
      <c r="HD289" s="277"/>
    </row>
    <row r="290" spans="1:212" s="143" customFormat="1" ht="23.25" customHeight="1">
      <c r="A290" s="203"/>
      <c r="B290" s="189" t="s">
        <v>2600</v>
      </c>
      <c r="C290" s="501" t="s">
        <v>2601</v>
      </c>
      <c r="D290" s="501"/>
      <c r="E290" s="501"/>
      <c r="F290" s="501"/>
      <c r="G290" s="501"/>
      <c r="H290" s="190" t="s">
        <v>432</v>
      </c>
      <c r="I290" s="209">
        <v>74</v>
      </c>
      <c r="J290" s="191"/>
      <c r="K290" s="209">
        <v>74</v>
      </c>
      <c r="L290" s="193"/>
      <c r="M290" s="191"/>
      <c r="N290" s="193"/>
      <c r="O290" s="191"/>
      <c r="P290" s="194">
        <v>4931.18</v>
      </c>
      <c r="GO290" s="277"/>
      <c r="GP290" s="277"/>
      <c r="GQ290" s="277"/>
      <c r="GR290" s="277"/>
      <c r="GS290" s="277"/>
      <c r="GT290" s="277"/>
      <c r="GU290" s="277"/>
      <c r="GW290" s="157"/>
      <c r="GX290" s="157"/>
      <c r="GY290" s="277"/>
      <c r="GZ290" s="157" t="s">
        <v>2601</v>
      </c>
      <c r="HA290" s="277"/>
      <c r="HB290" s="277"/>
      <c r="HD290" s="277"/>
    </row>
    <row r="291" spans="1:212" s="143" customFormat="1" ht="23.25" customHeight="1">
      <c r="A291" s="203"/>
      <c r="B291" s="189" t="s">
        <v>2602</v>
      </c>
      <c r="C291" s="501" t="s">
        <v>2603</v>
      </c>
      <c r="D291" s="501"/>
      <c r="E291" s="501"/>
      <c r="F291" s="501"/>
      <c r="G291" s="501"/>
      <c r="H291" s="190" t="s">
        <v>432</v>
      </c>
      <c r="I291" s="209">
        <v>36</v>
      </c>
      <c r="J291" s="191"/>
      <c r="K291" s="209">
        <v>36</v>
      </c>
      <c r="L291" s="193"/>
      <c r="M291" s="191"/>
      <c r="N291" s="193"/>
      <c r="O291" s="191"/>
      <c r="P291" s="194">
        <v>2398.9499999999998</v>
      </c>
      <c r="GO291" s="277"/>
      <c r="GP291" s="277"/>
      <c r="GQ291" s="277"/>
      <c r="GR291" s="277"/>
      <c r="GS291" s="277"/>
      <c r="GT291" s="277"/>
      <c r="GU291" s="277"/>
      <c r="GW291" s="157"/>
      <c r="GX291" s="157"/>
      <c r="GY291" s="277"/>
      <c r="GZ291" s="157" t="s">
        <v>2603</v>
      </c>
      <c r="HA291" s="277"/>
      <c r="HB291" s="277"/>
      <c r="HD291" s="277"/>
    </row>
    <row r="292" spans="1:212" s="143" customFormat="1" ht="15" customHeight="1">
      <c r="A292" s="213"/>
      <c r="B292" s="214"/>
      <c r="C292" s="500" t="s">
        <v>438</v>
      </c>
      <c r="D292" s="500"/>
      <c r="E292" s="500"/>
      <c r="F292" s="500"/>
      <c r="G292" s="500"/>
      <c r="H292" s="180"/>
      <c r="I292" s="181"/>
      <c r="J292" s="181"/>
      <c r="K292" s="181"/>
      <c r="L292" s="183"/>
      <c r="M292" s="181"/>
      <c r="N292" s="218">
        <v>583.08000000000004</v>
      </c>
      <c r="O292" s="181"/>
      <c r="P292" s="212">
        <v>13993.89</v>
      </c>
      <c r="GO292" s="277"/>
      <c r="GP292" s="277"/>
      <c r="GQ292" s="277"/>
      <c r="GR292" s="277"/>
      <c r="GS292" s="277"/>
      <c r="GT292" s="277"/>
      <c r="GU292" s="277"/>
      <c r="GW292" s="157"/>
      <c r="GX292" s="157"/>
      <c r="GY292" s="277"/>
      <c r="GZ292" s="157"/>
      <c r="HA292" s="277" t="s">
        <v>438</v>
      </c>
      <c r="HB292" s="277"/>
      <c r="HD292" s="277"/>
    </row>
    <row r="293" spans="1:212" s="143" customFormat="1" ht="1.5" customHeight="1">
      <c r="A293" s="223"/>
      <c r="B293" s="224"/>
      <c r="C293" s="224"/>
      <c r="D293" s="224"/>
      <c r="E293" s="224"/>
      <c r="F293" s="225"/>
      <c r="G293" s="225"/>
      <c r="H293" s="225"/>
      <c r="I293" s="225"/>
      <c r="J293" s="226"/>
      <c r="K293" s="225"/>
      <c r="L293" s="226"/>
      <c r="M293" s="227"/>
      <c r="N293" s="226"/>
      <c r="O293" s="228"/>
      <c r="P293" s="229"/>
      <c r="Q293" s="279"/>
      <c r="R293" s="280"/>
      <c r="GO293" s="277"/>
      <c r="GP293" s="277"/>
      <c r="GQ293" s="277"/>
      <c r="GR293" s="277"/>
      <c r="GS293" s="277"/>
      <c r="GT293" s="277"/>
      <c r="GU293" s="277"/>
      <c r="GW293" s="157"/>
      <c r="GX293" s="157"/>
      <c r="GY293" s="277"/>
      <c r="GZ293" s="157"/>
      <c r="HA293" s="277"/>
      <c r="HB293" s="277"/>
      <c r="HD293" s="277"/>
    </row>
    <row r="294" spans="1:212" s="143" customFormat="1" ht="15" customHeight="1">
      <c r="A294" s="210"/>
      <c r="B294" s="230"/>
      <c r="C294" s="496" t="s">
        <v>2689</v>
      </c>
      <c r="D294" s="496"/>
      <c r="E294" s="496"/>
      <c r="F294" s="496"/>
      <c r="G294" s="496"/>
      <c r="H294" s="496"/>
      <c r="I294" s="496"/>
      <c r="J294" s="496"/>
      <c r="K294" s="496"/>
      <c r="L294" s="496"/>
      <c r="M294" s="496"/>
      <c r="N294" s="496"/>
      <c r="O294" s="496"/>
      <c r="P294" s="232"/>
      <c r="Q294" s="279"/>
      <c r="R294" s="280"/>
      <c r="GO294" s="277"/>
      <c r="GP294" s="277"/>
      <c r="GQ294" s="277"/>
      <c r="GR294" s="277"/>
      <c r="GS294" s="277"/>
      <c r="GT294" s="277"/>
      <c r="GU294" s="277"/>
      <c r="GW294" s="157"/>
      <c r="GX294" s="157"/>
      <c r="GY294" s="277"/>
      <c r="GZ294" s="157"/>
      <c r="HA294" s="277"/>
      <c r="HB294" s="277" t="s">
        <v>2689</v>
      </c>
      <c r="HD294" s="277"/>
    </row>
    <row r="295" spans="1:212" s="143" customFormat="1" ht="15" customHeight="1">
      <c r="A295" s="210"/>
      <c r="B295" s="187"/>
      <c r="C295" s="495" t="s">
        <v>675</v>
      </c>
      <c r="D295" s="495"/>
      <c r="E295" s="495"/>
      <c r="F295" s="495"/>
      <c r="G295" s="495"/>
      <c r="H295" s="495"/>
      <c r="I295" s="495"/>
      <c r="J295" s="495"/>
      <c r="K295" s="495"/>
      <c r="L295" s="495"/>
      <c r="M295" s="495"/>
      <c r="N295" s="495"/>
      <c r="O295" s="495"/>
      <c r="P295" s="234">
        <v>8502.85</v>
      </c>
      <c r="Q295" s="279"/>
      <c r="R295" s="280"/>
      <c r="GO295" s="277"/>
      <c r="GP295" s="277"/>
      <c r="GQ295" s="277"/>
      <c r="GR295" s="277"/>
      <c r="GS295" s="277"/>
      <c r="GT295" s="277"/>
      <c r="GU295" s="277"/>
      <c r="GW295" s="157"/>
      <c r="GX295" s="157"/>
      <c r="GY295" s="277"/>
      <c r="GZ295" s="157"/>
      <c r="HA295" s="277"/>
      <c r="HB295" s="277"/>
      <c r="HC295" s="140" t="s">
        <v>675</v>
      </c>
      <c r="HD295" s="277"/>
    </row>
    <row r="296" spans="1:212" s="143" customFormat="1" ht="15" customHeight="1">
      <c r="A296" s="210"/>
      <c r="B296" s="187"/>
      <c r="C296" s="495" t="s">
        <v>676</v>
      </c>
      <c r="D296" s="495"/>
      <c r="E296" s="495"/>
      <c r="F296" s="495"/>
      <c r="G296" s="495"/>
      <c r="H296" s="495"/>
      <c r="I296" s="495"/>
      <c r="J296" s="495"/>
      <c r="K296" s="495"/>
      <c r="L296" s="495"/>
      <c r="M296" s="495"/>
      <c r="N296" s="495"/>
      <c r="O296" s="495"/>
      <c r="P296" s="235"/>
      <c r="Q296" s="279"/>
      <c r="R296" s="280"/>
      <c r="GO296" s="277"/>
      <c r="GP296" s="277"/>
      <c r="GQ296" s="277"/>
      <c r="GR296" s="277"/>
      <c r="GS296" s="277"/>
      <c r="GT296" s="277"/>
      <c r="GU296" s="277"/>
      <c r="GW296" s="157"/>
      <c r="GX296" s="157"/>
      <c r="GY296" s="277"/>
      <c r="GZ296" s="157"/>
      <c r="HA296" s="277"/>
      <c r="HB296" s="277"/>
      <c r="HC296" s="140" t="s">
        <v>676</v>
      </c>
      <c r="HD296" s="277"/>
    </row>
    <row r="297" spans="1:212" s="143" customFormat="1" ht="15" customHeight="1">
      <c r="A297" s="210"/>
      <c r="B297" s="187"/>
      <c r="C297" s="495" t="s">
        <v>677</v>
      </c>
      <c r="D297" s="495"/>
      <c r="E297" s="495"/>
      <c r="F297" s="495"/>
      <c r="G297" s="495"/>
      <c r="H297" s="495"/>
      <c r="I297" s="495"/>
      <c r="J297" s="495"/>
      <c r="K297" s="495"/>
      <c r="L297" s="495"/>
      <c r="M297" s="495"/>
      <c r="N297" s="495"/>
      <c r="O297" s="495"/>
      <c r="P297" s="234">
        <v>8502.85</v>
      </c>
      <c r="Q297" s="279"/>
      <c r="R297" s="280"/>
      <c r="GO297" s="277"/>
      <c r="GP297" s="277"/>
      <c r="GQ297" s="277"/>
      <c r="GR297" s="277"/>
      <c r="GS297" s="277"/>
      <c r="GT297" s="277"/>
      <c r="GU297" s="277"/>
      <c r="GW297" s="157"/>
      <c r="GX297" s="157"/>
      <c r="GY297" s="277"/>
      <c r="GZ297" s="157"/>
      <c r="HA297" s="277"/>
      <c r="HB297" s="277"/>
      <c r="HC297" s="140" t="s">
        <v>677</v>
      </c>
      <c r="HD297" s="277"/>
    </row>
    <row r="298" spans="1:212" s="143" customFormat="1" ht="15" customHeight="1">
      <c r="A298" s="210"/>
      <c r="B298" s="187"/>
      <c r="C298" s="495" t="s">
        <v>2608</v>
      </c>
      <c r="D298" s="495"/>
      <c r="E298" s="495"/>
      <c r="F298" s="495"/>
      <c r="G298" s="495"/>
      <c r="H298" s="495"/>
      <c r="I298" s="495"/>
      <c r="J298" s="495"/>
      <c r="K298" s="495"/>
      <c r="L298" s="495"/>
      <c r="M298" s="495"/>
      <c r="N298" s="495"/>
      <c r="O298" s="495"/>
      <c r="P298" s="234">
        <v>17855.98</v>
      </c>
      <c r="Q298" s="279"/>
      <c r="R298" s="280"/>
      <c r="GO298" s="277"/>
      <c r="GP298" s="277"/>
      <c r="GQ298" s="277"/>
      <c r="GR298" s="277"/>
      <c r="GS298" s="277"/>
      <c r="GT298" s="277"/>
      <c r="GU298" s="277"/>
      <c r="GW298" s="157"/>
      <c r="GX298" s="157"/>
      <c r="GY298" s="277"/>
      <c r="GZ298" s="157"/>
      <c r="HA298" s="277"/>
      <c r="HB298" s="277"/>
      <c r="HC298" s="140" t="s">
        <v>2608</v>
      </c>
      <c r="HD298" s="277"/>
    </row>
    <row r="299" spans="1:212" s="143" customFormat="1" ht="15" customHeight="1">
      <c r="A299" s="210"/>
      <c r="B299" s="187"/>
      <c r="C299" s="495" t="s">
        <v>2609</v>
      </c>
      <c r="D299" s="495"/>
      <c r="E299" s="495"/>
      <c r="F299" s="495"/>
      <c r="G299" s="495"/>
      <c r="H299" s="495"/>
      <c r="I299" s="495"/>
      <c r="J299" s="495"/>
      <c r="K299" s="495"/>
      <c r="L299" s="495"/>
      <c r="M299" s="495"/>
      <c r="N299" s="495"/>
      <c r="O299" s="495"/>
      <c r="P299" s="234">
        <v>17855.98</v>
      </c>
      <c r="Q299" s="279"/>
      <c r="R299" s="280"/>
      <c r="GO299" s="277"/>
      <c r="GP299" s="277"/>
      <c r="GQ299" s="277"/>
      <c r="GR299" s="277"/>
      <c r="GS299" s="277"/>
      <c r="GT299" s="277"/>
      <c r="GU299" s="277"/>
      <c r="GW299" s="157"/>
      <c r="GX299" s="157"/>
      <c r="GY299" s="277"/>
      <c r="GZ299" s="157"/>
      <c r="HA299" s="277"/>
      <c r="HB299" s="277"/>
      <c r="HC299" s="140" t="s">
        <v>2609</v>
      </c>
      <c r="HD299" s="277"/>
    </row>
    <row r="300" spans="1:212" s="143" customFormat="1" ht="15" customHeight="1">
      <c r="A300" s="210"/>
      <c r="B300" s="187"/>
      <c r="C300" s="495" t="s">
        <v>2610</v>
      </c>
      <c r="D300" s="495"/>
      <c r="E300" s="495"/>
      <c r="F300" s="495"/>
      <c r="G300" s="495"/>
      <c r="H300" s="495"/>
      <c r="I300" s="495"/>
      <c r="J300" s="495"/>
      <c r="K300" s="495"/>
      <c r="L300" s="495"/>
      <c r="M300" s="495"/>
      <c r="N300" s="495"/>
      <c r="O300" s="495"/>
      <c r="P300" s="235"/>
      <c r="Q300" s="279"/>
      <c r="R300" s="280"/>
      <c r="GO300" s="277"/>
      <c r="GP300" s="277"/>
      <c r="GQ300" s="277"/>
      <c r="GR300" s="277"/>
      <c r="GS300" s="277"/>
      <c r="GT300" s="277"/>
      <c r="GU300" s="277"/>
      <c r="GW300" s="157"/>
      <c r="GX300" s="157"/>
      <c r="GY300" s="277"/>
      <c r="GZ300" s="157"/>
      <c r="HA300" s="277"/>
      <c r="HB300" s="277"/>
      <c r="HC300" s="140" t="s">
        <v>2610</v>
      </c>
      <c r="HD300" s="277"/>
    </row>
    <row r="301" spans="1:212" s="143" customFormat="1" ht="15" customHeight="1">
      <c r="A301" s="210"/>
      <c r="B301" s="187"/>
      <c r="C301" s="495" t="s">
        <v>2611</v>
      </c>
      <c r="D301" s="495"/>
      <c r="E301" s="495"/>
      <c r="F301" s="495"/>
      <c r="G301" s="495"/>
      <c r="H301" s="495"/>
      <c r="I301" s="495"/>
      <c r="J301" s="495"/>
      <c r="K301" s="495"/>
      <c r="L301" s="495"/>
      <c r="M301" s="495"/>
      <c r="N301" s="495"/>
      <c r="O301" s="495"/>
      <c r="P301" s="234">
        <v>8502.85</v>
      </c>
      <c r="Q301" s="279"/>
      <c r="R301" s="280"/>
      <c r="GO301" s="277"/>
      <c r="GP301" s="277"/>
      <c r="GQ301" s="277"/>
      <c r="GR301" s="277"/>
      <c r="GS301" s="277"/>
      <c r="GT301" s="277"/>
      <c r="GU301" s="277"/>
      <c r="GW301" s="157"/>
      <c r="GX301" s="157"/>
      <c r="GY301" s="277"/>
      <c r="GZ301" s="157"/>
      <c r="HA301" s="277"/>
      <c r="HB301" s="277"/>
      <c r="HC301" s="140" t="s">
        <v>2611</v>
      </c>
      <c r="HD301" s="277"/>
    </row>
    <row r="302" spans="1:212" s="143" customFormat="1" ht="15" customHeight="1">
      <c r="A302" s="210"/>
      <c r="B302" s="187"/>
      <c r="C302" s="495" t="s">
        <v>2612</v>
      </c>
      <c r="D302" s="495"/>
      <c r="E302" s="495"/>
      <c r="F302" s="495"/>
      <c r="G302" s="495"/>
      <c r="H302" s="495"/>
      <c r="I302" s="495"/>
      <c r="J302" s="495"/>
      <c r="K302" s="495"/>
      <c r="L302" s="495"/>
      <c r="M302" s="495"/>
      <c r="N302" s="495"/>
      <c r="O302" s="495"/>
      <c r="P302" s="234">
        <v>6292.11</v>
      </c>
      <c r="Q302" s="279"/>
      <c r="R302" s="280"/>
      <c r="GO302" s="277"/>
      <c r="GP302" s="277"/>
      <c r="GQ302" s="277"/>
      <c r="GR302" s="277"/>
      <c r="GS302" s="277"/>
      <c r="GT302" s="277"/>
      <c r="GU302" s="277"/>
      <c r="GW302" s="157"/>
      <c r="GX302" s="157"/>
      <c r="GY302" s="277"/>
      <c r="GZ302" s="157"/>
      <c r="HA302" s="277"/>
      <c r="HB302" s="277"/>
      <c r="HC302" s="140" t="s">
        <v>2612</v>
      </c>
      <c r="HD302" s="277"/>
    </row>
    <row r="303" spans="1:212" s="143" customFormat="1" ht="15" customHeight="1">
      <c r="A303" s="210"/>
      <c r="B303" s="187"/>
      <c r="C303" s="495" t="s">
        <v>2613</v>
      </c>
      <c r="D303" s="495"/>
      <c r="E303" s="495"/>
      <c r="F303" s="495"/>
      <c r="G303" s="495"/>
      <c r="H303" s="495"/>
      <c r="I303" s="495"/>
      <c r="J303" s="495"/>
      <c r="K303" s="495"/>
      <c r="L303" s="495"/>
      <c r="M303" s="495"/>
      <c r="N303" s="495"/>
      <c r="O303" s="495"/>
      <c r="P303" s="234">
        <v>3061.02</v>
      </c>
      <c r="Q303" s="279"/>
      <c r="R303" s="280"/>
      <c r="GO303" s="277"/>
      <c r="GP303" s="277"/>
      <c r="GQ303" s="277"/>
      <c r="GR303" s="277"/>
      <c r="GS303" s="277"/>
      <c r="GT303" s="277"/>
      <c r="GU303" s="277"/>
      <c r="GW303" s="157"/>
      <c r="GX303" s="157"/>
      <c r="GY303" s="277"/>
      <c r="GZ303" s="157"/>
      <c r="HA303" s="277"/>
      <c r="HB303" s="277"/>
      <c r="HC303" s="140" t="s">
        <v>2613</v>
      </c>
      <c r="HD303" s="277"/>
    </row>
    <row r="304" spans="1:212" s="143" customFormat="1" ht="15" customHeight="1">
      <c r="A304" s="210"/>
      <c r="B304" s="187"/>
      <c r="C304" s="495" t="s">
        <v>688</v>
      </c>
      <c r="D304" s="495"/>
      <c r="E304" s="495"/>
      <c r="F304" s="495"/>
      <c r="G304" s="495"/>
      <c r="H304" s="495"/>
      <c r="I304" s="495"/>
      <c r="J304" s="495"/>
      <c r="K304" s="495"/>
      <c r="L304" s="495"/>
      <c r="M304" s="495"/>
      <c r="N304" s="495"/>
      <c r="O304" s="495"/>
      <c r="P304" s="234">
        <v>8502.85</v>
      </c>
      <c r="Q304" s="279"/>
      <c r="R304" s="280"/>
      <c r="GO304" s="277"/>
      <c r="GP304" s="277"/>
      <c r="GQ304" s="277"/>
      <c r="GR304" s="277"/>
      <c r="GS304" s="277"/>
      <c r="GT304" s="277"/>
      <c r="GU304" s="277"/>
      <c r="GW304" s="157"/>
      <c r="GX304" s="157"/>
      <c r="GY304" s="277"/>
      <c r="GZ304" s="157"/>
      <c r="HA304" s="277"/>
      <c r="HB304" s="277"/>
      <c r="HC304" s="140" t="s">
        <v>688</v>
      </c>
      <c r="HD304" s="277"/>
    </row>
    <row r="305" spans="1:217" s="143" customFormat="1" ht="15" customHeight="1">
      <c r="A305" s="210"/>
      <c r="B305" s="187"/>
      <c r="C305" s="495" t="s">
        <v>689</v>
      </c>
      <c r="D305" s="495"/>
      <c r="E305" s="495"/>
      <c r="F305" s="495"/>
      <c r="G305" s="495"/>
      <c r="H305" s="495"/>
      <c r="I305" s="495"/>
      <c r="J305" s="495"/>
      <c r="K305" s="495"/>
      <c r="L305" s="495"/>
      <c r="M305" s="495"/>
      <c r="N305" s="495"/>
      <c r="O305" s="495"/>
      <c r="P305" s="234">
        <v>6292.11</v>
      </c>
      <c r="Q305" s="279"/>
      <c r="R305" s="280"/>
      <c r="GO305" s="277"/>
      <c r="GP305" s="277"/>
      <c r="GQ305" s="277"/>
      <c r="GR305" s="277"/>
      <c r="GS305" s="277"/>
      <c r="GT305" s="277"/>
      <c r="GU305" s="277"/>
      <c r="GW305" s="157"/>
      <c r="GX305" s="157"/>
      <c r="GY305" s="277"/>
      <c r="GZ305" s="157"/>
      <c r="HA305" s="277"/>
      <c r="HB305" s="277"/>
      <c r="HC305" s="140" t="s">
        <v>689</v>
      </c>
      <c r="HD305" s="277"/>
    </row>
    <row r="306" spans="1:217" s="143" customFormat="1" ht="15" customHeight="1">
      <c r="A306" s="210"/>
      <c r="B306" s="187"/>
      <c r="C306" s="495" t="s">
        <v>690</v>
      </c>
      <c r="D306" s="495"/>
      <c r="E306" s="495"/>
      <c r="F306" s="495"/>
      <c r="G306" s="495"/>
      <c r="H306" s="495"/>
      <c r="I306" s="495"/>
      <c r="J306" s="495"/>
      <c r="K306" s="495"/>
      <c r="L306" s="495"/>
      <c r="M306" s="495"/>
      <c r="N306" s="495"/>
      <c r="O306" s="495"/>
      <c r="P306" s="234">
        <v>3061.02</v>
      </c>
      <c r="Q306" s="279"/>
      <c r="R306" s="280"/>
      <c r="GO306" s="277"/>
      <c r="GP306" s="277"/>
      <c r="GQ306" s="277"/>
      <c r="GR306" s="277"/>
      <c r="GS306" s="277"/>
      <c r="GT306" s="277"/>
      <c r="GU306" s="277"/>
      <c r="GW306" s="157"/>
      <c r="GX306" s="157"/>
      <c r="GY306" s="277"/>
      <c r="GZ306" s="157"/>
      <c r="HA306" s="277"/>
      <c r="HB306" s="277"/>
      <c r="HC306" s="140" t="s">
        <v>690</v>
      </c>
      <c r="HD306" s="277"/>
    </row>
    <row r="307" spans="1:217" s="143" customFormat="1" ht="15" customHeight="1">
      <c r="A307" s="210"/>
      <c r="B307" s="230"/>
      <c r="C307" s="496" t="s">
        <v>2690</v>
      </c>
      <c r="D307" s="496"/>
      <c r="E307" s="496"/>
      <c r="F307" s="496"/>
      <c r="G307" s="496"/>
      <c r="H307" s="496"/>
      <c r="I307" s="496"/>
      <c r="J307" s="496"/>
      <c r="K307" s="496"/>
      <c r="L307" s="496"/>
      <c r="M307" s="496"/>
      <c r="N307" s="496"/>
      <c r="O307" s="496"/>
      <c r="P307" s="236">
        <v>17855.98</v>
      </c>
      <c r="Q307" s="279"/>
      <c r="R307" s="280"/>
      <c r="GO307" s="277"/>
      <c r="GP307" s="277"/>
      <c r="GQ307" s="277"/>
      <c r="GR307" s="277"/>
      <c r="GS307" s="277"/>
      <c r="GT307" s="277"/>
      <c r="GU307" s="277"/>
      <c r="GW307" s="157"/>
      <c r="GX307" s="157"/>
      <c r="GY307" s="277"/>
      <c r="GZ307" s="157"/>
      <c r="HA307" s="277"/>
      <c r="HB307" s="277"/>
      <c r="HD307" s="277" t="s">
        <v>2690</v>
      </c>
    </row>
    <row r="308" spans="1:217" s="143" customFormat="1" ht="15" customHeight="1">
      <c r="A308" s="210"/>
      <c r="B308" s="187"/>
      <c r="C308" s="495" t="s">
        <v>692</v>
      </c>
      <c r="D308" s="495"/>
      <c r="E308" s="495"/>
      <c r="F308" s="495"/>
      <c r="G308" s="495"/>
      <c r="H308" s="495"/>
      <c r="I308" s="495"/>
      <c r="J308" s="495"/>
      <c r="K308" s="495"/>
      <c r="L308" s="495"/>
      <c r="M308" s="495"/>
      <c r="N308" s="495"/>
      <c r="O308" s="495"/>
      <c r="P308" s="235"/>
      <c r="Q308" s="279"/>
      <c r="R308" s="280"/>
      <c r="GO308" s="277"/>
      <c r="GP308" s="277"/>
      <c r="GQ308" s="277"/>
      <c r="GR308" s="277"/>
      <c r="GS308" s="277"/>
      <c r="GT308" s="277"/>
      <c r="GU308" s="277"/>
      <c r="GW308" s="157"/>
      <c r="GX308" s="157"/>
      <c r="GY308" s="277"/>
      <c r="GZ308" s="157"/>
      <c r="HA308" s="277"/>
      <c r="HB308" s="277"/>
      <c r="HC308" s="140" t="s">
        <v>692</v>
      </c>
      <c r="HD308" s="277"/>
    </row>
    <row r="309" spans="1:217" s="143" customFormat="1" ht="15" customHeight="1">
      <c r="A309" s="210"/>
      <c r="B309" s="187"/>
      <c r="C309" s="495" t="s">
        <v>694</v>
      </c>
      <c r="D309" s="495"/>
      <c r="E309" s="495"/>
      <c r="F309" s="495"/>
      <c r="G309" s="495"/>
      <c r="H309" s="495"/>
      <c r="I309" s="495"/>
      <c r="J309" s="495"/>
      <c r="K309" s="237" t="s">
        <v>2700</v>
      </c>
      <c r="L309" s="231"/>
      <c r="M309" s="231"/>
      <c r="O309" s="238"/>
      <c r="P309" s="235"/>
      <c r="Q309" s="279"/>
      <c r="R309" s="280"/>
      <c r="GO309" s="277"/>
      <c r="GP309" s="277"/>
      <c r="GQ309" s="277"/>
      <c r="GR309" s="277"/>
      <c r="GS309" s="277"/>
      <c r="GT309" s="277"/>
      <c r="GU309" s="277"/>
      <c r="GW309" s="157"/>
      <c r="GX309" s="157"/>
      <c r="GY309" s="277"/>
      <c r="GZ309" s="157"/>
      <c r="HA309" s="277"/>
      <c r="HB309" s="277"/>
      <c r="HD309" s="277"/>
      <c r="HE309" s="140" t="s">
        <v>694</v>
      </c>
    </row>
    <row r="310" spans="1:217" s="143" customFormat="1" ht="15" customHeight="1">
      <c r="A310" s="210"/>
      <c r="B310" s="187"/>
      <c r="C310" s="495" t="s">
        <v>2616</v>
      </c>
      <c r="D310" s="495"/>
      <c r="E310" s="495"/>
      <c r="F310" s="495"/>
      <c r="G310" s="495"/>
      <c r="H310" s="495"/>
      <c r="I310" s="495"/>
      <c r="J310" s="495"/>
      <c r="K310" s="495"/>
      <c r="L310" s="495"/>
      <c r="M310" s="495"/>
      <c r="N310" s="495"/>
      <c r="O310" s="495"/>
      <c r="P310" s="234">
        <v>14284.78</v>
      </c>
      <c r="Q310" s="279"/>
      <c r="R310" s="280"/>
      <c r="GO310" s="277"/>
      <c r="GP310" s="277"/>
      <c r="GQ310" s="277"/>
      <c r="GR310" s="277"/>
      <c r="GS310" s="277"/>
      <c r="GT310" s="277"/>
      <c r="GU310" s="277"/>
      <c r="GW310" s="157"/>
      <c r="GX310" s="157"/>
      <c r="GY310" s="277"/>
      <c r="GZ310" s="157"/>
      <c r="HA310" s="277"/>
      <c r="HB310" s="277"/>
      <c r="HD310" s="277"/>
      <c r="HF310" s="140" t="s">
        <v>2616</v>
      </c>
    </row>
    <row r="311" spans="1:217" s="143" customFormat="1" ht="15" customHeight="1">
      <c r="A311" s="210"/>
      <c r="B311" s="187"/>
      <c r="C311" s="495" t="s">
        <v>2610</v>
      </c>
      <c r="D311" s="495"/>
      <c r="E311" s="495"/>
      <c r="F311" s="495"/>
      <c r="G311" s="495"/>
      <c r="H311" s="495"/>
      <c r="I311" s="495"/>
      <c r="J311" s="495"/>
      <c r="K311" s="495"/>
      <c r="L311" s="495"/>
      <c r="M311" s="495"/>
      <c r="N311" s="495"/>
      <c r="O311" s="495"/>
      <c r="P311" s="235"/>
      <c r="Q311" s="279"/>
      <c r="R311" s="280"/>
      <c r="GO311" s="277"/>
      <c r="GP311" s="277"/>
      <c r="GQ311" s="277"/>
      <c r="GR311" s="277"/>
      <c r="GS311" s="277"/>
      <c r="GT311" s="277"/>
      <c r="GU311" s="277"/>
      <c r="GW311" s="157"/>
      <c r="GX311" s="157"/>
      <c r="GY311" s="277"/>
      <c r="GZ311" s="157"/>
      <c r="HA311" s="277"/>
      <c r="HB311" s="277"/>
      <c r="HC311" s="140" t="s">
        <v>2610</v>
      </c>
      <c r="HD311" s="277"/>
    </row>
    <row r="312" spans="1:217" s="143" customFormat="1" ht="22.5" customHeight="1">
      <c r="A312" s="210"/>
      <c r="B312" s="187" t="s">
        <v>2647</v>
      </c>
      <c r="C312" s="495" t="s">
        <v>2648</v>
      </c>
      <c r="D312" s="495"/>
      <c r="E312" s="495"/>
      <c r="F312" s="495"/>
      <c r="G312" s="495"/>
      <c r="H312" s="243" t="s">
        <v>432</v>
      </c>
      <c r="I312" s="233"/>
      <c r="J312" s="233"/>
      <c r="K312" s="237" t="s">
        <v>761</v>
      </c>
      <c r="L312" s="231"/>
      <c r="M312" s="231"/>
      <c r="O312" s="238"/>
      <c r="P312" s="234">
        <v>14284.78</v>
      </c>
      <c r="Q312" s="279"/>
      <c r="R312" s="280"/>
      <c r="GO312" s="277"/>
      <c r="GP312" s="277"/>
      <c r="GQ312" s="277"/>
      <c r="GR312" s="277"/>
      <c r="GS312" s="277"/>
      <c r="GT312" s="277"/>
      <c r="GU312" s="277"/>
      <c r="GW312" s="157"/>
      <c r="GX312" s="157"/>
      <c r="GY312" s="277"/>
      <c r="GZ312" s="157"/>
      <c r="HA312" s="277"/>
      <c r="HB312" s="277"/>
      <c r="HD312" s="277"/>
      <c r="HG312" s="140" t="s">
        <v>2648</v>
      </c>
    </row>
    <row r="313" spans="1:217" s="143" customFormat="1" ht="15" customHeight="1">
      <c r="A313" s="210"/>
      <c r="B313" s="187"/>
      <c r="C313" s="495" t="s">
        <v>2619</v>
      </c>
      <c r="D313" s="495"/>
      <c r="E313" s="495"/>
      <c r="F313" s="495"/>
      <c r="G313" s="495"/>
      <c r="H313" s="495"/>
      <c r="I313" s="495"/>
      <c r="J313" s="495"/>
      <c r="K313" s="495"/>
      <c r="L313" s="495"/>
      <c r="M313" s="495"/>
      <c r="N313" s="495"/>
      <c r="O313" s="495"/>
      <c r="P313" s="234">
        <v>3571.2</v>
      </c>
      <c r="Q313" s="279"/>
      <c r="R313" s="280"/>
      <c r="GO313" s="277"/>
      <c r="GP313" s="277"/>
      <c r="GQ313" s="277"/>
      <c r="GR313" s="277"/>
      <c r="GS313" s="277"/>
      <c r="GT313" s="277"/>
      <c r="GU313" s="277"/>
      <c r="GW313" s="157"/>
      <c r="GX313" s="157"/>
      <c r="GY313" s="277"/>
      <c r="GZ313" s="157"/>
      <c r="HA313" s="277"/>
      <c r="HB313" s="277"/>
      <c r="HD313" s="277"/>
      <c r="HF313" s="140" t="s">
        <v>2619</v>
      </c>
    </row>
    <row r="314" spans="1:217" s="143" customFormat="1" ht="15" customHeight="1">
      <c r="A314" s="210"/>
      <c r="B314" s="187"/>
      <c r="C314" s="495" t="s">
        <v>2610</v>
      </c>
      <c r="D314" s="495"/>
      <c r="E314" s="495"/>
      <c r="F314" s="495"/>
      <c r="G314" s="495"/>
      <c r="H314" s="495"/>
      <c r="I314" s="495"/>
      <c r="J314" s="495"/>
      <c r="K314" s="495"/>
      <c r="L314" s="495"/>
      <c r="M314" s="495"/>
      <c r="N314" s="495"/>
      <c r="O314" s="495"/>
      <c r="P314" s="235"/>
      <c r="Q314" s="279"/>
      <c r="R314" s="280"/>
      <c r="GO314" s="277"/>
      <c r="GP314" s="277"/>
      <c r="GQ314" s="277"/>
      <c r="GR314" s="277"/>
      <c r="GS314" s="277"/>
      <c r="GT314" s="277"/>
      <c r="GU314" s="277"/>
      <c r="GW314" s="157"/>
      <c r="GX314" s="157"/>
      <c r="GY314" s="277"/>
      <c r="GZ314" s="157"/>
      <c r="HA314" s="277"/>
      <c r="HB314" s="277"/>
      <c r="HC314" s="140" t="s">
        <v>2610</v>
      </c>
      <c r="HD314" s="277"/>
    </row>
    <row r="315" spans="1:217" s="143" customFormat="1" ht="22.5" customHeight="1">
      <c r="A315" s="210"/>
      <c r="B315" s="187" t="s">
        <v>2649</v>
      </c>
      <c r="C315" s="495" t="s">
        <v>2648</v>
      </c>
      <c r="D315" s="495"/>
      <c r="E315" s="495"/>
      <c r="F315" s="495"/>
      <c r="G315" s="495"/>
      <c r="H315" s="243" t="s">
        <v>432</v>
      </c>
      <c r="I315" s="233"/>
      <c r="J315" s="233"/>
      <c r="K315" s="237" t="s">
        <v>487</v>
      </c>
      <c r="L315" s="231"/>
      <c r="M315" s="231"/>
      <c r="O315" s="238"/>
      <c r="P315" s="234">
        <v>3571.2</v>
      </c>
      <c r="Q315" s="279"/>
      <c r="R315" s="280"/>
      <c r="GO315" s="277"/>
      <c r="GP315" s="277"/>
      <c r="GQ315" s="277"/>
      <c r="GR315" s="277"/>
      <c r="GS315" s="277"/>
      <c r="GT315" s="277"/>
      <c r="GU315" s="277"/>
      <c r="GW315" s="157"/>
      <c r="GX315" s="157"/>
      <c r="GY315" s="277"/>
      <c r="GZ315" s="157"/>
      <c r="HA315" s="277"/>
      <c r="HB315" s="277"/>
      <c r="HD315" s="277"/>
      <c r="HG315" s="140" t="s">
        <v>2648</v>
      </c>
    </row>
    <row r="316" spans="1:217" s="143" customFormat="1" ht="1.5" customHeight="1">
      <c r="A316" s="255"/>
      <c r="B316" s="256"/>
      <c r="C316" s="256"/>
      <c r="D316" s="256"/>
      <c r="E316" s="256"/>
      <c r="F316" s="256"/>
      <c r="G316" s="256"/>
      <c r="H316" s="256"/>
      <c r="I316" s="256"/>
      <c r="J316" s="256"/>
      <c r="K316" s="256"/>
      <c r="L316" s="256"/>
      <c r="M316" s="256"/>
      <c r="N316" s="161"/>
      <c r="O316" s="257"/>
      <c r="P316" s="258"/>
      <c r="Q316" s="279"/>
      <c r="R316" s="280"/>
    </row>
    <row r="317" spans="1:217" s="143" customFormat="1" ht="15" customHeight="1">
      <c r="A317" s="210"/>
      <c r="B317" s="230"/>
      <c r="C317" s="496" t="s">
        <v>1773</v>
      </c>
      <c r="D317" s="496"/>
      <c r="E317" s="496"/>
      <c r="F317" s="496"/>
      <c r="G317" s="496"/>
      <c r="H317" s="496"/>
      <c r="I317" s="496"/>
      <c r="J317" s="496"/>
      <c r="K317" s="496"/>
      <c r="L317" s="496"/>
      <c r="M317" s="496"/>
      <c r="N317" s="496"/>
      <c r="O317" s="496"/>
      <c r="P317" s="232"/>
      <c r="Q317" s="279"/>
      <c r="R317" s="280"/>
      <c r="HH317" s="277" t="s">
        <v>1773</v>
      </c>
    </row>
    <row r="318" spans="1:217" s="143" customFormat="1" ht="15" customHeight="1">
      <c r="A318" s="210"/>
      <c r="B318" s="187"/>
      <c r="C318" s="495" t="s">
        <v>675</v>
      </c>
      <c r="D318" s="495"/>
      <c r="E318" s="495"/>
      <c r="F318" s="495"/>
      <c r="G318" s="495"/>
      <c r="H318" s="495"/>
      <c r="I318" s="495"/>
      <c r="J318" s="495"/>
      <c r="K318" s="495"/>
      <c r="L318" s="495"/>
      <c r="M318" s="495"/>
      <c r="N318" s="495"/>
      <c r="O318" s="495"/>
      <c r="P318" s="234">
        <v>9033971.0899999999</v>
      </c>
      <c r="Q318" s="282"/>
      <c r="R318" s="283"/>
      <c r="HH318" s="277"/>
      <c r="HI318" s="140" t="s">
        <v>675</v>
      </c>
    </row>
    <row r="319" spans="1:217" s="143" customFormat="1" ht="15" customHeight="1">
      <c r="A319" s="210"/>
      <c r="B319" s="187"/>
      <c r="C319" s="495" t="s">
        <v>676</v>
      </c>
      <c r="D319" s="495"/>
      <c r="E319" s="495"/>
      <c r="F319" s="495"/>
      <c r="G319" s="495"/>
      <c r="H319" s="495"/>
      <c r="I319" s="495"/>
      <c r="J319" s="495"/>
      <c r="K319" s="495"/>
      <c r="L319" s="495"/>
      <c r="M319" s="495"/>
      <c r="N319" s="495"/>
      <c r="O319" s="495"/>
      <c r="P319" s="235"/>
      <c r="Q319" s="282"/>
      <c r="R319" s="283"/>
      <c r="HH319" s="277"/>
      <c r="HI319" s="140" t="s">
        <v>676</v>
      </c>
    </row>
    <row r="320" spans="1:217" s="143" customFormat="1" ht="15" customHeight="1">
      <c r="A320" s="210"/>
      <c r="B320" s="187"/>
      <c r="C320" s="495" t="s">
        <v>677</v>
      </c>
      <c r="D320" s="495"/>
      <c r="E320" s="495"/>
      <c r="F320" s="495"/>
      <c r="G320" s="495"/>
      <c r="H320" s="495"/>
      <c r="I320" s="495"/>
      <c r="J320" s="495"/>
      <c r="K320" s="495"/>
      <c r="L320" s="495"/>
      <c r="M320" s="495"/>
      <c r="N320" s="495"/>
      <c r="O320" s="495"/>
      <c r="P320" s="234">
        <v>9033971.0899999999</v>
      </c>
      <c r="Q320" s="282"/>
      <c r="R320" s="283"/>
      <c r="HH320" s="277"/>
      <c r="HI320" s="140" t="s">
        <v>677</v>
      </c>
    </row>
    <row r="321" spans="1:221" s="143" customFormat="1" ht="15" customHeight="1">
      <c r="A321" s="210"/>
      <c r="B321" s="187"/>
      <c r="C321" s="495" t="s">
        <v>2608</v>
      </c>
      <c r="D321" s="495"/>
      <c r="E321" s="495"/>
      <c r="F321" s="495"/>
      <c r="G321" s="495"/>
      <c r="H321" s="495"/>
      <c r="I321" s="495"/>
      <c r="J321" s="495"/>
      <c r="K321" s="495"/>
      <c r="L321" s="495"/>
      <c r="M321" s="495"/>
      <c r="N321" s="495"/>
      <c r="O321" s="495"/>
      <c r="P321" s="234">
        <v>18971339.280000001</v>
      </c>
      <c r="Q321" s="282"/>
      <c r="R321" s="283"/>
      <c r="HH321" s="277"/>
      <c r="HI321" s="140" t="s">
        <v>2608</v>
      </c>
    </row>
    <row r="322" spans="1:221" s="143" customFormat="1" ht="15" customHeight="1">
      <c r="A322" s="210"/>
      <c r="B322" s="187"/>
      <c r="C322" s="495" t="s">
        <v>2609</v>
      </c>
      <c r="D322" s="495"/>
      <c r="E322" s="495"/>
      <c r="F322" s="495"/>
      <c r="G322" s="495"/>
      <c r="H322" s="495"/>
      <c r="I322" s="495"/>
      <c r="J322" s="495"/>
      <c r="K322" s="495"/>
      <c r="L322" s="495"/>
      <c r="M322" s="495"/>
      <c r="N322" s="495"/>
      <c r="O322" s="495"/>
      <c r="P322" s="234">
        <v>18971339.280000001</v>
      </c>
      <c r="Q322" s="282"/>
      <c r="R322" s="283"/>
      <c r="HH322" s="277"/>
      <c r="HI322" s="140" t="s">
        <v>2609</v>
      </c>
    </row>
    <row r="323" spans="1:221" s="143" customFormat="1" ht="15" customHeight="1">
      <c r="A323" s="210"/>
      <c r="B323" s="187"/>
      <c r="C323" s="495" t="s">
        <v>2610</v>
      </c>
      <c r="D323" s="495"/>
      <c r="E323" s="495"/>
      <c r="F323" s="495"/>
      <c r="G323" s="495"/>
      <c r="H323" s="495"/>
      <c r="I323" s="495"/>
      <c r="J323" s="495"/>
      <c r="K323" s="495"/>
      <c r="L323" s="495"/>
      <c r="M323" s="495"/>
      <c r="N323" s="495"/>
      <c r="O323" s="495"/>
      <c r="P323" s="235"/>
      <c r="Q323" s="282"/>
      <c r="R323" s="283"/>
      <c r="HH323" s="277"/>
      <c r="HI323" s="140" t="s">
        <v>2610</v>
      </c>
    </row>
    <row r="324" spans="1:221" s="143" customFormat="1" ht="15" customHeight="1">
      <c r="A324" s="210"/>
      <c r="B324" s="187"/>
      <c r="C324" s="495" t="s">
        <v>2611</v>
      </c>
      <c r="D324" s="495"/>
      <c r="E324" s="495"/>
      <c r="F324" s="495"/>
      <c r="G324" s="495"/>
      <c r="H324" s="495"/>
      <c r="I324" s="495"/>
      <c r="J324" s="495"/>
      <c r="K324" s="495"/>
      <c r="L324" s="495"/>
      <c r="M324" s="495"/>
      <c r="N324" s="495"/>
      <c r="O324" s="495"/>
      <c r="P324" s="234">
        <v>9033971.0899999999</v>
      </c>
      <c r="Q324" s="282"/>
      <c r="R324" s="283"/>
      <c r="HH324" s="277"/>
      <c r="HI324" s="140" t="s">
        <v>2611</v>
      </c>
    </row>
    <row r="325" spans="1:221" s="143" customFormat="1" ht="15" customHeight="1">
      <c r="A325" s="210"/>
      <c r="B325" s="187"/>
      <c r="C325" s="495" t="s">
        <v>2612</v>
      </c>
      <c r="D325" s="495"/>
      <c r="E325" s="495"/>
      <c r="F325" s="495"/>
      <c r="G325" s="495"/>
      <c r="H325" s="495"/>
      <c r="I325" s="495"/>
      <c r="J325" s="495"/>
      <c r="K325" s="495"/>
      <c r="L325" s="495"/>
      <c r="M325" s="495"/>
      <c r="N325" s="495"/>
      <c r="O325" s="495"/>
      <c r="P325" s="234">
        <v>6685138.6100000003</v>
      </c>
      <c r="Q325" s="282"/>
      <c r="R325" s="283"/>
      <c r="HH325" s="277"/>
      <c r="HI325" s="140" t="s">
        <v>2612</v>
      </c>
    </row>
    <row r="326" spans="1:221" s="143" customFormat="1" ht="15" customHeight="1">
      <c r="A326" s="210"/>
      <c r="B326" s="187"/>
      <c r="C326" s="495" t="s">
        <v>2613</v>
      </c>
      <c r="D326" s="495"/>
      <c r="E326" s="495"/>
      <c r="F326" s="495"/>
      <c r="G326" s="495"/>
      <c r="H326" s="495"/>
      <c r="I326" s="495"/>
      <c r="J326" s="495"/>
      <c r="K326" s="495"/>
      <c r="L326" s="495"/>
      <c r="M326" s="495"/>
      <c r="N326" s="495"/>
      <c r="O326" s="495"/>
      <c r="P326" s="234">
        <v>3252229.58</v>
      </c>
      <c r="Q326" s="282"/>
      <c r="R326" s="283"/>
      <c r="HH326" s="277"/>
      <c r="HI326" s="140" t="s">
        <v>2613</v>
      </c>
    </row>
    <row r="327" spans="1:221" s="143" customFormat="1" ht="15" customHeight="1">
      <c r="A327" s="210"/>
      <c r="B327" s="187"/>
      <c r="C327" s="495" t="s">
        <v>688</v>
      </c>
      <c r="D327" s="495"/>
      <c r="E327" s="495"/>
      <c r="F327" s="495"/>
      <c r="G327" s="495"/>
      <c r="H327" s="495"/>
      <c r="I327" s="495"/>
      <c r="J327" s="495"/>
      <c r="K327" s="495"/>
      <c r="L327" s="495"/>
      <c r="M327" s="495"/>
      <c r="N327" s="495"/>
      <c r="O327" s="495"/>
      <c r="P327" s="234">
        <v>9033971.0899999999</v>
      </c>
      <c r="Q327" s="282"/>
      <c r="R327" s="283"/>
      <c r="HH327" s="277"/>
      <c r="HI327" s="140" t="s">
        <v>688</v>
      </c>
    </row>
    <row r="328" spans="1:221" s="143" customFormat="1" ht="15" customHeight="1">
      <c r="A328" s="210"/>
      <c r="B328" s="187"/>
      <c r="C328" s="495" t="s">
        <v>689</v>
      </c>
      <c r="D328" s="495"/>
      <c r="E328" s="495"/>
      <c r="F328" s="495"/>
      <c r="G328" s="495"/>
      <c r="H328" s="495"/>
      <c r="I328" s="495"/>
      <c r="J328" s="495"/>
      <c r="K328" s="495"/>
      <c r="L328" s="495"/>
      <c r="M328" s="495"/>
      <c r="N328" s="495"/>
      <c r="O328" s="495"/>
      <c r="P328" s="234">
        <v>6685138.6100000003</v>
      </c>
      <c r="Q328" s="282"/>
      <c r="R328" s="283"/>
      <c r="HH328" s="277"/>
      <c r="HI328" s="140" t="s">
        <v>689</v>
      </c>
    </row>
    <row r="329" spans="1:221" s="143" customFormat="1" ht="15" customHeight="1">
      <c r="A329" s="210"/>
      <c r="B329" s="187"/>
      <c r="C329" s="495" t="s">
        <v>690</v>
      </c>
      <c r="D329" s="495"/>
      <c r="E329" s="495"/>
      <c r="F329" s="495"/>
      <c r="G329" s="495"/>
      <c r="H329" s="495"/>
      <c r="I329" s="495"/>
      <c r="J329" s="495"/>
      <c r="K329" s="495"/>
      <c r="L329" s="495"/>
      <c r="M329" s="495"/>
      <c r="N329" s="495"/>
      <c r="O329" s="495"/>
      <c r="P329" s="234">
        <v>3252229.58</v>
      </c>
      <c r="Q329" s="282"/>
      <c r="R329" s="283"/>
      <c r="HH329" s="277"/>
      <c r="HI329" s="140" t="s">
        <v>690</v>
      </c>
    </row>
    <row r="330" spans="1:221" s="143" customFormat="1" ht="15" customHeight="1">
      <c r="A330" s="210"/>
      <c r="B330" s="230"/>
      <c r="C330" s="496" t="s">
        <v>1774</v>
      </c>
      <c r="D330" s="496"/>
      <c r="E330" s="496"/>
      <c r="F330" s="496"/>
      <c r="G330" s="496"/>
      <c r="H330" s="496"/>
      <c r="I330" s="496"/>
      <c r="J330" s="496"/>
      <c r="K330" s="496"/>
      <c r="L330" s="496"/>
      <c r="M330" s="496"/>
      <c r="N330" s="496"/>
      <c r="O330" s="496"/>
      <c r="P330" s="236">
        <v>18971339.280000001</v>
      </c>
      <c r="Q330" s="282"/>
      <c r="R330" s="284"/>
      <c r="HH330" s="277"/>
      <c r="HJ330" s="277" t="s">
        <v>1774</v>
      </c>
    </row>
    <row r="331" spans="1:221" s="143" customFormat="1" ht="15" customHeight="1">
      <c r="A331" s="210"/>
      <c r="B331" s="187"/>
      <c r="C331" s="495" t="s">
        <v>692</v>
      </c>
      <c r="D331" s="495"/>
      <c r="E331" s="495"/>
      <c r="F331" s="495"/>
      <c r="G331" s="495"/>
      <c r="H331" s="495"/>
      <c r="I331" s="495"/>
      <c r="J331" s="495"/>
      <c r="K331" s="495"/>
      <c r="L331" s="495"/>
      <c r="M331" s="495"/>
      <c r="N331" s="495"/>
      <c r="O331" s="495"/>
      <c r="P331" s="235"/>
      <c r="Q331" s="282"/>
      <c r="R331" s="283"/>
      <c r="HH331" s="277"/>
      <c r="HI331" s="140" t="s">
        <v>692</v>
      </c>
      <c r="HJ331" s="277"/>
    </row>
    <row r="332" spans="1:221" s="143" customFormat="1" ht="15" customHeight="1">
      <c r="A332" s="210"/>
      <c r="B332" s="187"/>
      <c r="C332" s="495" t="s">
        <v>694</v>
      </c>
      <c r="D332" s="495"/>
      <c r="E332" s="495"/>
      <c r="F332" s="495"/>
      <c r="G332" s="495"/>
      <c r="H332" s="495"/>
      <c r="I332" s="495"/>
      <c r="J332" s="495"/>
      <c r="K332" s="237" t="s">
        <v>2701</v>
      </c>
      <c r="L332" s="231"/>
      <c r="M332" s="231"/>
      <c r="O332" s="238"/>
      <c r="P332" s="235"/>
      <c r="Q332" s="282"/>
      <c r="R332" s="284"/>
      <c r="HH332" s="277"/>
      <c r="HJ332" s="277"/>
      <c r="HK332" s="140" t="s">
        <v>694</v>
      </c>
    </row>
    <row r="333" spans="1:221" s="143" customFormat="1" ht="15" customHeight="1">
      <c r="A333" s="210"/>
      <c r="B333" s="187"/>
      <c r="C333" s="495" t="s">
        <v>2616</v>
      </c>
      <c r="D333" s="495"/>
      <c r="E333" s="495"/>
      <c r="F333" s="495"/>
      <c r="G333" s="495"/>
      <c r="H333" s="495"/>
      <c r="I333" s="495"/>
      <c r="J333" s="495"/>
      <c r="K333" s="495"/>
      <c r="L333" s="495"/>
      <c r="M333" s="495"/>
      <c r="N333" s="495"/>
      <c r="O333" s="495"/>
      <c r="P333" s="234">
        <v>15177071.42</v>
      </c>
      <c r="Q333" s="282"/>
      <c r="R333" s="283"/>
      <c r="HH333" s="277"/>
      <c r="HJ333" s="277"/>
      <c r="HL333" s="140" t="s">
        <v>2616</v>
      </c>
    </row>
    <row r="334" spans="1:221" s="143" customFormat="1" ht="15" customHeight="1">
      <c r="A334" s="210"/>
      <c r="B334" s="187"/>
      <c r="C334" s="495" t="s">
        <v>2610</v>
      </c>
      <c r="D334" s="495"/>
      <c r="E334" s="495"/>
      <c r="F334" s="495"/>
      <c r="G334" s="495"/>
      <c r="H334" s="495"/>
      <c r="I334" s="495"/>
      <c r="J334" s="495"/>
      <c r="K334" s="495"/>
      <c r="L334" s="495"/>
      <c r="M334" s="495"/>
      <c r="N334" s="495"/>
      <c r="O334" s="495"/>
      <c r="P334" s="235"/>
      <c r="Q334" s="282"/>
      <c r="R334" s="283"/>
      <c r="HH334" s="277"/>
      <c r="HI334" s="140" t="s">
        <v>2610</v>
      </c>
      <c r="HJ334" s="277"/>
    </row>
    <row r="335" spans="1:221" s="143" customFormat="1" ht="22.5" customHeight="1">
      <c r="A335" s="210"/>
      <c r="B335" s="187" t="s">
        <v>2617</v>
      </c>
      <c r="C335" s="495" t="s">
        <v>2618</v>
      </c>
      <c r="D335" s="495"/>
      <c r="E335" s="495"/>
      <c r="F335" s="495"/>
      <c r="G335" s="495"/>
      <c r="H335" s="243" t="s">
        <v>432</v>
      </c>
      <c r="I335" s="233"/>
      <c r="J335" s="233"/>
      <c r="K335" s="237" t="s">
        <v>761</v>
      </c>
      <c r="L335" s="231"/>
      <c r="M335" s="231"/>
      <c r="O335" s="238"/>
      <c r="P335" s="234">
        <v>14044137.08</v>
      </c>
      <c r="Q335" s="282"/>
      <c r="R335" s="283"/>
      <c r="HH335" s="277"/>
      <c r="HJ335" s="277"/>
      <c r="HM335" s="140" t="s">
        <v>2618</v>
      </c>
    </row>
    <row r="336" spans="1:221" s="143" customFormat="1" ht="22.5" customHeight="1">
      <c r="A336" s="210"/>
      <c r="B336" s="187" t="s">
        <v>2647</v>
      </c>
      <c r="C336" s="495" t="s">
        <v>2648</v>
      </c>
      <c r="D336" s="495"/>
      <c r="E336" s="495"/>
      <c r="F336" s="495"/>
      <c r="G336" s="495"/>
      <c r="H336" s="243" t="s">
        <v>432</v>
      </c>
      <c r="I336" s="233"/>
      <c r="J336" s="233"/>
      <c r="K336" s="237" t="s">
        <v>761</v>
      </c>
      <c r="L336" s="231"/>
      <c r="M336" s="231"/>
      <c r="O336" s="238"/>
      <c r="P336" s="234">
        <v>1132934.3400000001</v>
      </c>
      <c r="Q336" s="282"/>
      <c r="R336" s="283"/>
      <c r="HH336" s="277"/>
      <c r="HJ336" s="277"/>
      <c r="HM336" s="140" t="s">
        <v>2648</v>
      </c>
    </row>
    <row r="337" spans="1:245" s="143" customFormat="1" ht="15" customHeight="1">
      <c r="A337" s="210"/>
      <c r="B337" s="187"/>
      <c r="C337" s="495" t="s">
        <v>2619</v>
      </c>
      <c r="D337" s="495"/>
      <c r="E337" s="495"/>
      <c r="F337" s="495"/>
      <c r="G337" s="495"/>
      <c r="H337" s="495"/>
      <c r="I337" s="495"/>
      <c r="J337" s="495"/>
      <c r="K337" s="495"/>
      <c r="L337" s="495"/>
      <c r="M337" s="495"/>
      <c r="N337" s="495"/>
      <c r="O337" s="495"/>
      <c r="P337" s="234">
        <v>3794267.86</v>
      </c>
      <c r="Q337" s="282"/>
      <c r="R337" s="283"/>
      <c r="HH337" s="277"/>
      <c r="HJ337" s="277"/>
      <c r="HL337" s="140" t="s">
        <v>2619</v>
      </c>
    </row>
    <row r="338" spans="1:245" s="143" customFormat="1" ht="15" customHeight="1">
      <c r="A338" s="210"/>
      <c r="B338" s="187"/>
      <c r="C338" s="495" t="s">
        <v>2610</v>
      </c>
      <c r="D338" s="495"/>
      <c r="E338" s="495"/>
      <c r="F338" s="495"/>
      <c r="G338" s="495"/>
      <c r="H338" s="495"/>
      <c r="I338" s="495"/>
      <c r="J338" s="495"/>
      <c r="K338" s="495"/>
      <c r="L338" s="495"/>
      <c r="M338" s="495"/>
      <c r="N338" s="495"/>
      <c r="O338" s="495"/>
      <c r="P338" s="235"/>
      <c r="Q338" s="282"/>
      <c r="R338" s="283"/>
      <c r="HH338" s="277"/>
      <c r="HI338" s="140" t="s">
        <v>2610</v>
      </c>
      <c r="HJ338" s="277"/>
    </row>
    <row r="339" spans="1:245" s="143" customFormat="1" ht="22.5" customHeight="1">
      <c r="A339" s="210"/>
      <c r="B339" s="187" t="s">
        <v>2620</v>
      </c>
      <c r="C339" s="495" t="s">
        <v>2618</v>
      </c>
      <c r="D339" s="495"/>
      <c r="E339" s="495"/>
      <c r="F339" s="495"/>
      <c r="G339" s="495"/>
      <c r="H339" s="243" t="s">
        <v>432</v>
      </c>
      <c r="I339" s="233"/>
      <c r="J339" s="233"/>
      <c r="K339" s="237" t="s">
        <v>487</v>
      </c>
      <c r="L339" s="231"/>
      <c r="M339" s="231"/>
      <c r="O339" s="238"/>
      <c r="P339" s="234">
        <v>3511034.27</v>
      </c>
      <c r="Q339" s="282"/>
      <c r="R339" s="283"/>
      <c r="HH339" s="277"/>
      <c r="HJ339" s="277"/>
      <c r="HM339" s="140" t="s">
        <v>2618</v>
      </c>
    </row>
    <row r="340" spans="1:245" s="143" customFormat="1" ht="22.5" customHeight="1">
      <c r="A340" s="210"/>
      <c r="B340" s="187" t="s">
        <v>2649</v>
      </c>
      <c r="C340" s="495" t="s">
        <v>2648</v>
      </c>
      <c r="D340" s="495"/>
      <c r="E340" s="495"/>
      <c r="F340" s="495"/>
      <c r="G340" s="495"/>
      <c r="H340" s="243" t="s">
        <v>432</v>
      </c>
      <c r="I340" s="233"/>
      <c r="J340" s="233"/>
      <c r="K340" s="237" t="s">
        <v>487</v>
      </c>
      <c r="L340" s="231"/>
      <c r="M340" s="231"/>
      <c r="O340" s="238"/>
      <c r="P340" s="234">
        <v>283233.59000000003</v>
      </c>
      <c r="Q340" s="282"/>
      <c r="R340" s="283"/>
      <c r="HH340" s="277"/>
      <c r="HJ340" s="277"/>
      <c r="HM340" s="140" t="s">
        <v>2648</v>
      </c>
    </row>
    <row r="341" spans="1:245" s="286" customFormat="1" ht="1.5" customHeight="1">
      <c r="A341" s="255"/>
      <c r="B341" s="226"/>
      <c r="C341" s="224"/>
      <c r="D341" s="224"/>
      <c r="E341" s="224"/>
      <c r="F341" s="224"/>
      <c r="G341" s="224"/>
      <c r="H341" s="224"/>
      <c r="I341" s="224"/>
      <c r="J341" s="224"/>
      <c r="K341" s="224"/>
      <c r="L341" s="259"/>
      <c r="M341" s="260"/>
      <c r="N341" s="261"/>
      <c r="O341" s="262"/>
      <c r="P341" s="263"/>
      <c r="Q341" s="285"/>
      <c r="R341" s="285"/>
      <c r="AB341" s="272"/>
      <c r="AC341" s="272"/>
      <c r="AD341" s="272"/>
      <c r="AE341" s="272"/>
      <c r="AF341" s="272"/>
      <c r="AG341" s="272"/>
      <c r="AH341" s="272"/>
      <c r="AI341" s="272"/>
      <c r="AJ341" s="272"/>
      <c r="AK341" s="272"/>
      <c r="AL341" s="272"/>
      <c r="AM341" s="272"/>
      <c r="AN341" s="272"/>
      <c r="AO341" s="272"/>
      <c r="AP341" s="272"/>
      <c r="AQ341" s="272"/>
      <c r="AR341" s="272"/>
      <c r="AS341" s="272"/>
      <c r="AT341" s="272"/>
      <c r="AU341" s="272"/>
      <c r="AV341" s="272"/>
      <c r="AW341" s="272"/>
      <c r="AX341" s="272"/>
      <c r="AY341" s="272"/>
      <c r="AZ341" s="272"/>
      <c r="BA341" s="272"/>
      <c r="BB341" s="272"/>
      <c r="BC341" s="272"/>
      <c r="BD341" s="272"/>
      <c r="BE341" s="272"/>
      <c r="BF341" s="272"/>
      <c r="BG341" s="272"/>
      <c r="BH341" s="272"/>
      <c r="BI341" s="272"/>
      <c r="BJ341" s="272"/>
      <c r="BK341" s="272"/>
      <c r="BL341" s="272"/>
      <c r="BM341" s="272"/>
      <c r="BN341" s="272"/>
      <c r="BO341" s="272"/>
      <c r="BP341" s="272"/>
      <c r="BQ341" s="272"/>
      <c r="BR341" s="272"/>
      <c r="BS341" s="272"/>
      <c r="BT341" s="272"/>
      <c r="BU341" s="272"/>
      <c r="BV341" s="272"/>
      <c r="BW341" s="272"/>
      <c r="BX341" s="272"/>
      <c r="BY341" s="272"/>
      <c r="BZ341" s="272"/>
      <c r="CA341" s="272"/>
      <c r="CB341" s="272"/>
      <c r="CC341" s="272"/>
      <c r="CD341" s="272"/>
      <c r="CE341" s="272"/>
      <c r="CF341" s="272"/>
      <c r="CG341" s="272"/>
      <c r="CH341" s="272"/>
      <c r="CI341" s="272"/>
      <c r="CJ341" s="272"/>
      <c r="CK341" s="272"/>
      <c r="CL341" s="272"/>
      <c r="CM341" s="272"/>
      <c r="CN341" s="272"/>
      <c r="CO341" s="272"/>
      <c r="CP341" s="272"/>
      <c r="CQ341" s="272"/>
      <c r="CR341" s="272"/>
      <c r="CS341" s="272"/>
      <c r="CT341" s="272"/>
      <c r="CU341" s="272"/>
      <c r="CV341" s="272"/>
      <c r="CW341" s="272"/>
      <c r="CX341" s="272"/>
      <c r="CY341" s="272"/>
      <c r="CZ341" s="272"/>
      <c r="DA341" s="272"/>
      <c r="DB341" s="272"/>
      <c r="DC341" s="272"/>
      <c r="DD341" s="272"/>
      <c r="DE341" s="272"/>
      <c r="DF341" s="272"/>
      <c r="DG341" s="272"/>
      <c r="DH341" s="272"/>
      <c r="DI341" s="272"/>
      <c r="DJ341" s="272"/>
      <c r="DK341" s="272"/>
      <c r="DL341" s="272"/>
      <c r="DM341" s="272"/>
      <c r="DN341" s="272"/>
      <c r="DO341" s="272"/>
      <c r="DP341" s="272"/>
      <c r="DQ341" s="272"/>
      <c r="DR341" s="272"/>
      <c r="DS341" s="272"/>
      <c r="DT341" s="272"/>
      <c r="DU341" s="272"/>
      <c r="DV341" s="272"/>
      <c r="DW341" s="272"/>
      <c r="DX341" s="272"/>
      <c r="DY341" s="272"/>
      <c r="DZ341" s="272"/>
      <c r="EA341" s="272"/>
      <c r="EB341" s="272"/>
      <c r="EC341" s="272"/>
      <c r="ED341" s="272"/>
      <c r="EE341" s="272"/>
      <c r="EF341" s="272"/>
      <c r="EG341" s="272"/>
      <c r="EH341" s="272"/>
      <c r="EI341" s="272"/>
      <c r="EJ341" s="272"/>
      <c r="EK341" s="272"/>
      <c r="EL341" s="272"/>
      <c r="EM341" s="272"/>
      <c r="EN341" s="272"/>
      <c r="EO341" s="272"/>
      <c r="EP341" s="272"/>
      <c r="EQ341" s="272"/>
      <c r="ER341" s="272"/>
      <c r="ES341" s="272"/>
      <c r="ET341" s="272"/>
      <c r="EU341" s="272"/>
      <c r="EV341" s="272"/>
      <c r="EW341" s="272"/>
      <c r="EX341" s="272"/>
      <c r="EY341" s="272"/>
      <c r="EZ341" s="272"/>
      <c r="FA341" s="272"/>
      <c r="FB341" s="272"/>
      <c r="FC341" s="272"/>
      <c r="FD341" s="272"/>
      <c r="FE341" s="272"/>
      <c r="FF341" s="272"/>
      <c r="FG341" s="272"/>
      <c r="FH341" s="272"/>
      <c r="FI341" s="272"/>
      <c r="FJ341" s="272"/>
      <c r="FK341" s="272"/>
      <c r="FL341" s="272"/>
      <c r="FM341" s="272"/>
      <c r="FN341" s="272"/>
      <c r="FO341" s="272"/>
      <c r="FP341" s="272"/>
      <c r="FQ341" s="272"/>
      <c r="FR341" s="272"/>
      <c r="FS341" s="272"/>
      <c r="FT341" s="272"/>
      <c r="FU341" s="272"/>
      <c r="FV341" s="272"/>
      <c r="FW341" s="272"/>
      <c r="FX341" s="272"/>
      <c r="FY341" s="272"/>
      <c r="FZ341" s="272"/>
      <c r="GA341" s="272"/>
      <c r="GB341" s="272"/>
      <c r="GC341" s="272"/>
      <c r="GD341" s="272"/>
      <c r="GE341" s="272"/>
      <c r="GF341" s="272"/>
      <c r="GG341" s="272"/>
      <c r="GH341" s="272"/>
      <c r="GI341" s="272"/>
      <c r="GJ341" s="272"/>
      <c r="GK341" s="272"/>
      <c r="GL341" s="272"/>
      <c r="GM341" s="272"/>
      <c r="GN341" s="272"/>
      <c r="GO341" s="272"/>
      <c r="GP341" s="272"/>
      <c r="GQ341" s="272"/>
      <c r="GR341" s="272"/>
      <c r="GS341" s="272"/>
      <c r="GT341" s="272"/>
      <c r="GU341" s="272"/>
      <c r="GV341" s="272"/>
      <c r="GW341" s="272"/>
      <c r="GX341" s="272"/>
      <c r="GY341" s="272"/>
      <c r="GZ341" s="272"/>
      <c r="HA341" s="272"/>
      <c r="HB341" s="272"/>
      <c r="HC341" s="272"/>
      <c r="HD341" s="272"/>
      <c r="HE341" s="272"/>
      <c r="HF341" s="272"/>
      <c r="HG341" s="272"/>
      <c r="HH341" s="272"/>
      <c r="HI341" s="272"/>
      <c r="HJ341" s="272"/>
      <c r="HK341" s="272"/>
      <c r="HL341" s="272"/>
      <c r="HM341" s="272"/>
      <c r="HN341" s="272"/>
      <c r="HO341" s="272"/>
      <c r="HP341" s="272"/>
      <c r="HQ341" s="272"/>
      <c r="HR341" s="272"/>
      <c r="HS341" s="272"/>
      <c r="HT341" s="272"/>
      <c r="HU341" s="272"/>
      <c r="HV341" s="272"/>
      <c r="HW341" s="272"/>
      <c r="HX341" s="272"/>
      <c r="HY341" s="272"/>
      <c r="HZ341" s="272"/>
      <c r="IA341" s="272"/>
      <c r="IB341" s="272"/>
      <c r="IC341" s="272"/>
      <c r="ID341" s="272"/>
      <c r="IE341" s="272"/>
      <c r="IF341" s="272"/>
      <c r="IG341" s="272"/>
      <c r="IH341" s="272"/>
      <c r="II341" s="272"/>
      <c r="IJ341" s="272"/>
      <c r="IK341" s="272"/>
    </row>
    <row r="342" spans="1:245" s="286" customFormat="1" ht="14.25" customHeight="1">
      <c r="A342" s="141"/>
      <c r="B342" s="264"/>
      <c r="C342" s="265"/>
      <c r="D342" s="265"/>
      <c r="E342" s="265"/>
      <c r="F342" s="265"/>
      <c r="G342" s="265"/>
      <c r="H342" s="265"/>
      <c r="I342" s="265"/>
      <c r="J342" s="265"/>
      <c r="K342" s="265"/>
      <c r="L342" s="266"/>
      <c r="M342" s="267"/>
      <c r="N342" s="268"/>
      <c r="O342" s="141"/>
      <c r="P342" s="141"/>
      <c r="Q342" s="285"/>
      <c r="R342" s="285"/>
      <c r="AB342" s="272"/>
      <c r="AC342" s="272"/>
      <c r="AD342" s="272"/>
      <c r="AE342" s="272"/>
      <c r="AF342" s="272"/>
      <c r="AG342" s="272"/>
      <c r="AH342" s="272"/>
      <c r="AI342" s="272"/>
      <c r="AJ342" s="272"/>
      <c r="AK342" s="272"/>
      <c r="AL342" s="272"/>
      <c r="AM342" s="272"/>
      <c r="AN342" s="272"/>
      <c r="AO342" s="272"/>
      <c r="AP342" s="272"/>
      <c r="AQ342" s="272"/>
      <c r="AR342" s="272"/>
      <c r="AS342" s="272"/>
      <c r="AT342" s="272"/>
      <c r="AU342" s="272"/>
      <c r="AV342" s="272"/>
      <c r="AW342" s="272"/>
      <c r="AX342" s="272"/>
      <c r="AY342" s="272"/>
      <c r="AZ342" s="272"/>
      <c r="BA342" s="272"/>
      <c r="BB342" s="272"/>
      <c r="BC342" s="272"/>
      <c r="BD342" s="272"/>
      <c r="BE342" s="272"/>
      <c r="BF342" s="272"/>
      <c r="BG342" s="272"/>
      <c r="BH342" s="272"/>
      <c r="BI342" s="272"/>
      <c r="BJ342" s="272"/>
      <c r="BK342" s="272"/>
      <c r="BL342" s="272"/>
      <c r="BM342" s="272"/>
      <c r="BN342" s="272"/>
      <c r="BO342" s="272"/>
      <c r="BP342" s="272"/>
      <c r="BQ342" s="272"/>
      <c r="BR342" s="272"/>
      <c r="BS342" s="272"/>
      <c r="BT342" s="272"/>
      <c r="BU342" s="272"/>
      <c r="BV342" s="272"/>
      <c r="BW342" s="272"/>
      <c r="BX342" s="272"/>
      <c r="BY342" s="272"/>
      <c r="BZ342" s="272"/>
      <c r="CA342" s="272"/>
      <c r="CB342" s="272"/>
      <c r="CC342" s="272"/>
      <c r="CD342" s="272"/>
      <c r="CE342" s="272"/>
      <c r="CF342" s="272"/>
      <c r="CG342" s="272"/>
      <c r="CH342" s="272"/>
      <c r="CI342" s="272"/>
      <c r="CJ342" s="272"/>
      <c r="CK342" s="272"/>
      <c r="CL342" s="272"/>
      <c r="CM342" s="272"/>
      <c r="CN342" s="272"/>
      <c r="CO342" s="272"/>
      <c r="CP342" s="272"/>
      <c r="CQ342" s="272"/>
      <c r="CR342" s="272"/>
      <c r="CS342" s="272"/>
      <c r="CT342" s="272"/>
      <c r="CU342" s="272"/>
      <c r="CV342" s="272"/>
      <c r="CW342" s="272"/>
      <c r="CX342" s="272"/>
      <c r="CY342" s="272"/>
      <c r="CZ342" s="272"/>
      <c r="DA342" s="272"/>
      <c r="DB342" s="272"/>
      <c r="DC342" s="272"/>
      <c r="DD342" s="272"/>
      <c r="DE342" s="272"/>
      <c r="DF342" s="272"/>
      <c r="DG342" s="272"/>
      <c r="DH342" s="272"/>
      <c r="DI342" s="272"/>
      <c r="DJ342" s="272"/>
      <c r="DK342" s="272"/>
      <c r="DL342" s="272"/>
      <c r="DM342" s="272"/>
      <c r="DN342" s="272"/>
      <c r="DO342" s="272"/>
      <c r="DP342" s="272"/>
      <c r="DQ342" s="272"/>
      <c r="DR342" s="272"/>
      <c r="DS342" s="272"/>
      <c r="DT342" s="272"/>
      <c r="DU342" s="272"/>
      <c r="DV342" s="272"/>
      <c r="DW342" s="272"/>
      <c r="DX342" s="272"/>
      <c r="DY342" s="272"/>
      <c r="DZ342" s="272"/>
      <c r="EA342" s="272"/>
      <c r="EB342" s="272"/>
      <c r="EC342" s="272"/>
      <c r="ED342" s="272"/>
      <c r="EE342" s="272"/>
      <c r="EF342" s="272"/>
      <c r="EG342" s="272"/>
      <c r="EH342" s="272"/>
      <c r="EI342" s="272"/>
      <c r="EJ342" s="272"/>
      <c r="EK342" s="272"/>
      <c r="EL342" s="272"/>
      <c r="EM342" s="272"/>
      <c r="EN342" s="272"/>
      <c r="EO342" s="272"/>
      <c r="EP342" s="272"/>
      <c r="EQ342" s="272"/>
      <c r="ER342" s="272"/>
      <c r="ES342" s="272"/>
      <c r="ET342" s="272"/>
      <c r="EU342" s="272"/>
      <c r="EV342" s="272"/>
      <c r="EW342" s="272"/>
      <c r="EX342" s="272"/>
      <c r="EY342" s="272"/>
      <c r="EZ342" s="272"/>
      <c r="FA342" s="272"/>
      <c r="FB342" s="272"/>
      <c r="FC342" s="272"/>
      <c r="FD342" s="272"/>
      <c r="FE342" s="272"/>
      <c r="FF342" s="272"/>
      <c r="FG342" s="272"/>
      <c r="FH342" s="272"/>
      <c r="FI342" s="272"/>
      <c r="FJ342" s="272"/>
      <c r="FK342" s="272"/>
      <c r="FL342" s="272"/>
      <c r="FM342" s="272"/>
      <c r="FN342" s="272"/>
      <c r="FO342" s="272"/>
      <c r="FP342" s="272"/>
      <c r="FQ342" s="272"/>
      <c r="FR342" s="272"/>
      <c r="FS342" s="272"/>
      <c r="FT342" s="272"/>
      <c r="FU342" s="272"/>
      <c r="FV342" s="272"/>
      <c r="FW342" s="272"/>
      <c r="FX342" s="272"/>
      <c r="FY342" s="272"/>
      <c r="FZ342" s="272"/>
      <c r="GA342" s="272"/>
      <c r="GB342" s="272"/>
      <c r="GC342" s="272"/>
      <c r="GD342" s="272"/>
      <c r="GE342" s="272"/>
      <c r="GF342" s="272"/>
      <c r="GG342" s="272"/>
      <c r="GH342" s="272"/>
      <c r="GI342" s="272"/>
      <c r="GJ342" s="272"/>
      <c r="GK342" s="272"/>
      <c r="GL342" s="272"/>
      <c r="GM342" s="272"/>
      <c r="GN342" s="272"/>
      <c r="GO342" s="272"/>
      <c r="GP342" s="272"/>
      <c r="GQ342" s="272"/>
      <c r="GR342" s="272"/>
      <c r="GS342" s="272"/>
      <c r="GT342" s="272"/>
      <c r="GU342" s="272"/>
      <c r="GV342" s="272"/>
      <c r="GW342" s="272"/>
      <c r="GX342" s="272"/>
      <c r="GY342" s="272"/>
      <c r="GZ342" s="272"/>
      <c r="HA342" s="272"/>
      <c r="HB342" s="272"/>
      <c r="HC342" s="272"/>
      <c r="HD342" s="272"/>
      <c r="HE342" s="272"/>
      <c r="HF342" s="272"/>
      <c r="HG342" s="272"/>
      <c r="HH342" s="272"/>
      <c r="HI342" s="272"/>
      <c r="HJ342" s="272"/>
      <c r="HK342" s="272"/>
      <c r="HL342" s="272"/>
      <c r="HM342" s="272"/>
      <c r="HN342" s="272"/>
      <c r="HO342" s="272"/>
      <c r="HP342" s="272"/>
      <c r="HQ342" s="272"/>
      <c r="HR342" s="272"/>
      <c r="HS342" s="272"/>
      <c r="HT342" s="272"/>
      <c r="HU342" s="272"/>
      <c r="HV342" s="272"/>
      <c r="HW342" s="272"/>
      <c r="HX342" s="272"/>
      <c r="HY342" s="272"/>
      <c r="HZ342" s="272"/>
      <c r="IA342" s="272"/>
      <c r="IB342" s="272"/>
      <c r="IC342" s="272"/>
      <c r="ID342" s="272"/>
      <c r="IE342" s="272"/>
      <c r="IF342" s="272"/>
      <c r="IG342" s="272"/>
      <c r="IH342" s="272"/>
      <c r="II342" s="272"/>
      <c r="IJ342" s="272"/>
      <c r="IK342" s="272"/>
    </row>
    <row r="343" spans="1:245" s="156" customFormat="1" ht="15">
      <c r="A343" s="144"/>
      <c r="B343" s="269" t="s">
        <v>1777</v>
      </c>
      <c r="C343" s="491"/>
      <c r="D343" s="491"/>
      <c r="E343" s="491"/>
      <c r="F343" s="491"/>
      <c r="G343" s="491"/>
      <c r="H343" s="491"/>
      <c r="I343" s="492"/>
      <c r="J343" s="492"/>
      <c r="K343" s="492"/>
      <c r="L343" s="492"/>
      <c r="M343" s="492"/>
      <c r="N343" s="492"/>
      <c r="O343" s="143"/>
      <c r="P343" s="143"/>
      <c r="Q343" s="274"/>
      <c r="R343" s="274"/>
      <c r="S343" s="143"/>
      <c r="T343" s="143"/>
      <c r="U343" s="143"/>
      <c r="V343" s="143"/>
      <c r="W343" s="143"/>
      <c r="X343" s="143"/>
      <c r="Y343" s="143"/>
      <c r="Z343" s="143"/>
      <c r="AA343" s="143"/>
      <c r="AB343" s="157"/>
      <c r="AC343" s="157"/>
      <c r="AD343" s="157"/>
      <c r="AE343" s="157"/>
      <c r="AF343" s="157"/>
      <c r="AG343" s="157"/>
      <c r="AH343" s="157"/>
      <c r="AI343" s="157"/>
      <c r="AJ343" s="157"/>
      <c r="AK343" s="157"/>
      <c r="AL343" s="157"/>
      <c r="AM343" s="157"/>
      <c r="AN343" s="157"/>
      <c r="AO343" s="157"/>
      <c r="AP343" s="157"/>
      <c r="AQ343" s="157"/>
      <c r="AR343" s="157"/>
      <c r="AS343" s="157"/>
      <c r="AT343" s="157"/>
      <c r="AU343" s="157"/>
      <c r="AV343" s="157"/>
      <c r="AW343" s="157"/>
      <c r="AX343" s="157"/>
      <c r="AY343" s="157"/>
      <c r="AZ343" s="157"/>
      <c r="BA343" s="157"/>
      <c r="BB343" s="157"/>
      <c r="BC343" s="157"/>
      <c r="BD343" s="157"/>
      <c r="BE343" s="157"/>
      <c r="BF343" s="157"/>
      <c r="BG343" s="157"/>
      <c r="BH343" s="157"/>
      <c r="BI343" s="157"/>
      <c r="BJ343" s="157"/>
      <c r="BK343" s="157"/>
      <c r="BL343" s="157"/>
      <c r="BM343" s="157"/>
      <c r="BN343" s="157"/>
      <c r="BO343" s="157"/>
      <c r="BP343" s="157"/>
      <c r="BQ343" s="157"/>
      <c r="BR343" s="157"/>
      <c r="BS343" s="157"/>
      <c r="BT343" s="157"/>
      <c r="BU343" s="157"/>
      <c r="BV343" s="157"/>
      <c r="BW343" s="157"/>
      <c r="BX343" s="157"/>
      <c r="BY343" s="157"/>
      <c r="BZ343" s="157"/>
      <c r="CA343" s="157"/>
      <c r="CB343" s="157"/>
      <c r="CC343" s="157"/>
      <c r="CD343" s="157"/>
      <c r="CE343" s="157"/>
      <c r="CF343" s="157"/>
      <c r="CG343" s="157"/>
      <c r="CH343" s="157"/>
      <c r="CI343" s="157"/>
      <c r="CJ343" s="157"/>
      <c r="CK343" s="157"/>
      <c r="CL343" s="157"/>
      <c r="CM343" s="157"/>
      <c r="CN343" s="157"/>
      <c r="CO343" s="157"/>
      <c r="CP343" s="157"/>
      <c r="CQ343" s="157"/>
      <c r="CR343" s="157"/>
      <c r="CS343" s="157"/>
      <c r="CT343" s="157"/>
      <c r="CU343" s="157"/>
      <c r="CV343" s="157"/>
      <c r="CW343" s="157"/>
      <c r="CX343" s="157"/>
      <c r="CY343" s="157"/>
      <c r="CZ343" s="157"/>
      <c r="DA343" s="157"/>
      <c r="DB343" s="157"/>
      <c r="DC343" s="157"/>
      <c r="DD343" s="157"/>
      <c r="DE343" s="157"/>
      <c r="DF343" s="157"/>
      <c r="DG343" s="157"/>
      <c r="DH343" s="157"/>
      <c r="DI343" s="157"/>
      <c r="DJ343" s="157"/>
      <c r="DK343" s="157"/>
      <c r="DL343" s="157"/>
      <c r="DM343" s="157"/>
      <c r="DN343" s="157"/>
      <c r="DO343" s="157"/>
      <c r="DP343" s="157"/>
      <c r="DQ343" s="157"/>
      <c r="DR343" s="157"/>
      <c r="DS343" s="157"/>
      <c r="DT343" s="157"/>
      <c r="DU343" s="157"/>
      <c r="DV343" s="157"/>
      <c r="DW343" s="157"/>
      <c r="DX343" s="157"/>
      <c r="DY343" s="157"/>
      <c r="DZ343" s="157"/>
      <c r="EA343" s="157"/>
      <c r="EB343" s="157"/>
      <c r="EC343" s="157"/>
      <c r="ED343" s="157"/>
      <c r="EE343" s="157"/>
      <c r="EF343" s="157"/>
      <c r="EG343" s="157"/>
      <c r="EH343" s="157"/>
      <c r="EI343" s="157"/>
      <c r="EJ343" s="157"/>
      <c r="EK343" s="157"/>
      <c r="EL343" s="157"/>
      <c r="EM343" s="157"/>
      <c r="EN343" s="157"/>
      <c r="EO343" s="157"/>
      <c r="EP343" s="157"/>
      <c r="EQ343" s="157"/>
      <c r="ER343" s="157"/>
      <c r="ES343" s="157"/>
      <c r="ET343" s="157"/>
      <c r="EU343" s="157"/>
      <c r="EV343" s="157"/>
      <c r="EW343" s="157"/>
      <c r="EX343" s="157"/>
      <c r="EY343" s="157"/>
      <c r="EZ343" s="157"/>
      <c r="FA343" s="157"/>
      <c r="FB343" s="157"/>
      <c r="FC343" s="157"/>
      <c r="FD343" s="157"/>
      <c r="FE343" s="157"/>
      <c r="FF343" s="157"/>
      <c r="FG343" s="157"/>
      <c r="FH343" s="157"/>
      <c r="FI343" s="157"/>
      <c r="FJ343" s="157"/>
      <c r="FK343" s="157"/>
      <c r="FL343" s="157"/>
      <c r="FM343" s="157"/>
      <c r="FN343" s="157"/>
      <c r="FO343" s="157"/>
      <c r="FP343" s="157"/>
      <c r="FQ343" s="157"/>
      <c r="FR343" s="157"/>
      <c r="FS343" s="157"/>
      <c r="FT343" s="157"/>
      <c r="FU343" s="157"/>
      <c r="FV343" s="157"/>
      <c r="FW343" s="157"/>
      <c r="FX343" s="157"/>
      <c r="FY343" s="157"/>
      <c r="FZ343" s="157"/>
      <c r="GA343" s="157"/>
      <c r="GB343" s="157"/>
      <c r="GC343" s="157"/>
      <c r="GD343" s="157"/>
      <c r="GE343" s="157"/>
      <c r="GF343" s="157"/>
      <c r="GG343" s="157"/>
      <c r="GH343" s="157"/>
      <c r="GI343" s="157"/>
      <c r="GJ343" s="157"/>
      <c r="GK343" s="157"/>
      <c r="GL343" s="157"/>
      <c r="GM343" s="157"/>
      <c r="GN343" s="157"/>
      <c r="GO343" s="157"/>
      <c r="GP343" s="157"/>
      <c r="GQ343" s="157"/>
      <c r="GR343" s="157"/>
      <c r="GS343" s="157"/>
      <c r="GT343" s="157"/>
      <c r="GU343" s="157"/>
      <c r="GV343" s="157"/>
      <c r="GW343" s="157"/>
      <c r="GX343" s="157"/>
      <c r="GY343" s="157"/>
      <c r="GZ343" s="157"/>
      <c r="HA343" s="157"/>
      <c r="HB343" s="157"/>
      <c r="HC343" s="157"/>
      <c r="HD343" s="157"/>
      <c r="HE343" s="157"/>
      <c r="HF343" s="157"/>
      <c r="HG343" s="157"/>
      <c r="HH343" s="157"/>
      <c r="HI343" s="157"/>
      <c r="HJ343" s="157"/>
      <c r="HK343" s="157"/>
      <c r="HL343" s="157"/>
      <c r="HM343" s="157"/>
      <c r="HN343" s="157"/>
      <c r="HO343" s="157"/>
      <c r="HP343" s="157"/>
      <c r="HQ343" s="157"/>
      <c r="HR343" s="157"/>
      <c r="HS343" s="157"/>
      <c r="HT343" s="157"/>
      <c r="HU343" s="157"/>
      <c r="HV343" s="157"/>
      <c r="HW343" s="157"/>
      <c r="HX343" s="157"/>
      <c r="HY343" s="157"/>
      <c r="HZ343" s="157"/>
      <c r="IA343" s="157"/>
      <c r="IB343" s="157"/>
      <c r="IC343" s="157"/>
      <c r="ID343" s="157"/>
      <c r="IE343" s="157"/>
      <c r="IF343" s="157"/>
      <c r="IG343" s="157"/>
      <c r="IH343" s="157"/>
      <c r="II343" s="157"/>
      <c r="IJ343" s="157"/>
      <c r="IK343" s="157"/>
    </row>
    <row r="344" spans="1:245" s="270" customFormat="1" ht="16.5" customHeight="1">
      <c r="A344" s="146"/>
      <c r="B344" s="269"/>
      <c r="C344" s="493" t="s">
        <v>1778</v>
      </c>
      <c r="D344" s="493"/>
      <c r="E344" s="493"/>
      <c r="F344" s="493"/>
      <c r="G344" s="493"/>
      <c r="H344" s="493"/>
      <c r="I344" s="493"/>
      <c r="J344" s="493"/>
      <c r="K344" s="493"/>
      <c r="L344" s="493"/>
      <c r="M344" s="493"/>
      <c r="N344" s="493"/>
      <c r="Q344" s="287"/>
      <c r="R344" s="287"/>
      <c r="AB344" s="273"/>
      <c r="AC344" s="273"/>
      <c r="AD344" s="273"/>
      <c r="AE344" s="273"/>
      <c r="AF344" s="273"/>
      <c r="AG344" s="273"/>
      <c r="AH344" s="273"/>
      <c r="AI344" s="273"/>
      <c r="AJ344" s="273"/>
      <c r="AK344" s="273"/>
      <c r="AL344" s="273"/>
      <c r="AM344" s="273"/>
      <c r="AN344" s="273"/>
      <c r="AO344" s="273"/>
      <c r="AP344" s="273"/>
      <c r="AQ344" s="273"/>
      <c r="AR344" s="273"/>
      <c r="AS344" s="273"/>
      <c r="AT344" s="273"/>
      <c r="AU344" s="273"/>
      <c r="AV344" s="273"/>
      <c r="AW344" s="273"/>
      <c r="AX344" s="273"/>
      <c r="AY344" s="273"/>
      <c r="AZ344" s="273"/>
      <c r="BA344" s="273"/>
      <c r="BB344" s="273"/>
      <c r="BC344" s="273"/>
      <c r="BD344" s="273"/>
      <c r="BE344" s="273"/>
      <c r="BF344" s="273"/>
      <c r="BG344" s="273"/>
      <c r="BH344" s="273"/>
      <c r="BI344" s="273"/>
      <c r="BJ344" s="273"/>
      <c r="BK344" s="273"/>
      <c r="BL344" s="273"/>
      <c r="BM344" s="273"/>
      <c r="BN344" s="273"/>
      <c r="BO344" s="273"/>
      <c r="BP344" s="273"/>
      <c r="BQ344" s="273"/>
      <c r="BR344" s="273"/>
      <c r="BS344" s="273"/>
      <c r="BT344" s="273"/>
      <c r="BU344" s="273"/>
      <c r="BV344" s="273"/>
      <c r="BW344" s="273"/>
      <c r="BX344" s="273"/>
      <c r="BY344" s="273"/>
      <c r="BZ344" s="273"/>
      <c r="CA344" s="273"/>
      <c r="CB344" s="273"/>
      <c r="CC344" s="273"/>
      <c r="CD344" s="273"/>
      <c r="CE344" s="273"/>
      <c r="CF344" s="273"/>
      <c r="CG344" s="273"/>
      <c r="CH344" s="273"/>
      <c r="CI344" s="273"/>
      <c r="CJ344" s="273"/>
      <c r="CK344" s="273"/>
      <c r="CL344" s="273"/>
      <c r="CM344" s="273"/>
      <c r="CN344" s="273"/>
      <c r="CO344" s="273"/>
      <c r="CP344" s="273"/>
      <c r="CQ344" s="273"/>
      <c r="CR344" s="273"/>
      <c r="CS344" s="273"/>
      <c r="CT344" s="273"/>
      <c r="CU344" s="273"/>
      <c r="CV344" s="273"/>
      <c r="CW344" s="273"/>
      <c r="CX344" s="273"/>
      <c r="CY344" s="273"/>
      <c r="CZ344" s="273"/>
      <c r="DA344" s="273"/>
      <c r="DB344" s="273"/>
      <c r="DC344" s="273"/>
      <c r="DD344" s="273"/>
      <c r="DE344" s="273"/>
      <c r="DF344" s="273"/>
      <c r="DG344" s="273"/>
      <c r="DH344" s="273"/>
      <c r="DI344" s="273"/>
      <c r="DJ344" s="273"/>
      <c r="DK344" s="273"/>
      <c r="DL344" s="273"/>
      <c r="DM344" s="273"/>
      <c r="DN344" s="273"/>
      <c r="DO344" s="273"/>
      <c r="DP344" s="273"/>
      <c r="DQ344" s="273"/>
      <c r="DR344" s="273"/>
      <c r="DS344" s="273"/>
      <c r="DT344" s="273"/>
      <c r="DU344" s="273"/>
      <c r="DV344" s="273"/>
      <c r="DW344" s="273"/>
      <c r="DX344" s="273"/>
      <c r="DY344" s="273"/>
      <c r="DZ344" s="273"/>
      <c r="EA344" s="273"/>
      <c r="EB344" s="273"/>
      <c r="EC344" s="273"/>
      <c r="ED344" s="273"/>
      <c r="EE344" s="273"/>
      <c r="EF344" s="273"/>
      <c r="EG344" s="273"/>
      <c r="EH344" s="273"/>
      <c r="EI344" s="273"/>
      <c r="EJ344" s="273"/>
      <c r="EK344" s="273"/>
      <c r="EL344" s="273"/>
      <c r="EM344" s="273"/>
      <c r="EN344" s="273"/>
      <c r="EO344" s="273"/>
      <c r="EP344" s="273"/>
      <c r="EQ344" s="273"/>
      <c r="ER344" s="273"/>
      <c r="ES344" s="273"/>
      <c r="ET344" s="273"/>
      <c r="EU344" s="273"/>
      <c r="EV344" s="273"/>
      <c r="EW344" s="273"/>
      <c r="EX344" s="273"/>
      <c r="EY344" s="273"/>
      <c r="EZ344" s="273"/>
      <c r="FA344" s="273"/>
      <c r="FB344" s="273"/>
      <c r="FC344" s="273"/>
      <c r="FD344" s="273"/>
      <c r="FE344" s="273"/>
      <c r="FF344" s="273"/>
      <c r="FG344" s="273"/>
      <c r="FH344" s="273"/>
      <c r="FI344" s="273"/>
      <c r="FJ344" s="273"/>
      <c r="FK344" s="273"/>
      <c r="FL344" s="273"/>
      <c r="FM344" s="273"/>
      <c r="FN344" s="273"/>
      <c r="FO344" s="273"/>
      <c r="FP344" s="273"/>
      <c r="FQ344" s="273"/>
      <c r="FR344" s="273"/>
      <c r="FS344" s="273"/>
      <c r="FT344" s="273"/>
      <c r="FU344" s="273"/>
      <c r="FV344" s="273"/>
      <c r="FW344" s="273"/>
      <c r="FX344" s="273"/>
      <c r="FY344" s="273"/>
      <c r="FZ344" s="273"/>
      <c r="GA344" s="273"/>
      <c r="GB344" s="273"/>
      <c r="GC344" s="273"/>
      <c r="GD344" s="273"/>
      <c r="GE344" s="273"/>
      <c r="GF344" s="273"/>
      <c r="GG344" s="273"/>
      <c r="GH344" s="273"/>
      <c r="GI344" s="273"/>
      <c r="GJ344" s="273"/>
      <c r="GK344" s="273"/>
      <c r="GL344" s="273"/>
      <c r="GM344" s="273"/>
      <c r="GN344" s="273"/>
      <c r="GO344" s="273"/>
      <c r="GP344" s="273"/>
      <c r="GQ344" s="273"/>
      <c r="GR344" s="273"/>
      <c r="GS344" s="273"/>
      <c r="GT344" s="273"/>
      <c r="GU344" s="273"/>
      <c r="GV344" s="273"/>
      <c r="GW344" s="273"/>
      <c r="GX344" s="273"/>
      <c r="GY344" s="273"/>
      <c r="GZ344" s="273"/>
      <c r="HA344" s="273"/>
      <c r="HB344" s="273"/>
      <c r="HC344" s="273"/>
      <c r="HD344" s="273"/>
      <c r="HE344" s="273"/>
      <c r="HF344" s="273"/>
      <c r="HG344" s="273"/>
      <c r="HH344" s="273"/>
      <c r="HI344" s="273"/>
      <c r="HJ344" s="273"/>
      <c r="HK344" s="273"/>
      <c r="HL344" s="273"/>
      <c r="HM344" s="273"/>
      <c r="HN344" s="273"/>
      <c r="HO344" s="273"/>
      <c r="HP344" s="273"/>
      <c r="HQ344" s="273"/>
      <c r="HR344" s="273"/>
      <c r="HS344" s="273"/>
      <c r="HT344" s="273"/>
      <c r="HU344" s="273"/>
      <c r="HV344" s="273"/>
      <c r="HW344" s="273"/>
      <c r="HX344" s="273"/>
      <c r="HY344" s="273"/>
      <c r="HZ344" s="273"/>
      <c r="IA344" s="273"/>
      <c r="IB344" s="273"/>
      <c r="IC344" s="273"/>
      <c r="ID344" s="273"/>
      <c r="IE344" s="273"/>
      <c r="IF344" s="273"/>
      <c r="IG344" s="273"/>
      <c r="IH344" s="273"/>
      <c r="II344" s="273"/>
      <c r="IJ344" s="273"/>
      <c r="IK344" s="273"/>
    </row>
    <row r="345" spans="1:245" s="156" customFormat="1" ht="15">
      <c r="A345" s="144"/>
      <c r="B345" s="269" t="s">
        <v>1779</v>
      </c>
      <c r="C345" s="491"/>
      <c r="D345" s="491"/>
      <c r="E345" s="491"/>
      <c r="F345" s="491"/>
      <c r="G345" s="491"/>
      <c r="H345" s="491"/>
      <c r="I345" s="492"/>
      <c r="J345" s="492"/>
      <c r="K345" s="492"/>
      <c r="L345" s="492"/>
      <c r="M345" s="492"/>
      <c r="N345" s="492"/>
      <c r="O345" s="143"/>
      <c r="P345" s="143"/>
      <c r="Q345" s="274"/>
      <c r="R345" s="274"/>
      <c r="S345" s="143"/>
      <c r="T345" s="143"/>
      <c r="U345" s="143"/>
      <c r="V345" s="143"/>
      <c r="W345" s="143"/>
      <c r="X345" s="143"/>
      <c r="Y345" s="143"/>
      <c r="Z345" s="143"/>
      <c r="AA345" s="143"/>
      <c r="AB345" s="157"/>
      <c r="AC345" s="157"/>
      <c r="AD345" s="157"/>
      <c r="AE345" s="157"/>
      <c r="AF345" s="157"/>
      <c r="AG345" s="157"/>
      <c r="AH345" s="157"/>
      <c r="AI345" s="157"/>
      <c r="AJ345" s="157"/>
      <c r="AK345" s="157"/>
      <c r="AL345" s="157"/>
      <c r="AM345" s="157"/>
      <c r="AN345" s="157"/>
      <c r="AO345" s="157"/>
      <c r="AP345" s="157"/>
      <c r="AQ345" s="157"/>
      <c r="AR345" s="157"/>
      <c r="AS345" s="157"/>
      <c r="AT345" s="157"/>
      <c r="AU345" s="157"/>
      <c r="AV345" s="157"/>
      <c r="AW345" s="157"/>
      <c r="AX345" s="157"/>
      <c r="AY345" s="157"/>
      <c r="AZ345" s="157"/>
      <c r="BA345" s="157"/>
      <c r="BB345" s="157"/>
      <c r="BC345" s="157"/>
      <c r="BD345" s="157"/>
      <c r="BE345" s="157"/>
      <c r="BF345" s="157"/>
      <c r="BG345" s="157"/>
      <c r="BH345" s="157"/>
      <c r="BI345" s="157"/>
      <c r="BJ345" s="157"/>
      <c r="BK345" s="157"/>
      <c r="BL345" s="157"/>
      <c r="BM345" s="157"/>
      <c r="BN345" s="157"/>
      <c r="BO345" s="157"/>
      <c r="BP345" s="157"/>
      <c r="BQ345" s="157"/>
      <c r="BR345" s="157"/>
      <c r="BS345" s="157"/>
      <c r="BT345" s="157"/>
      <c r="BU345" s="157"/>
      <c r="BV345" s="157"/>
      <c r="BW345" s="157"/>
      <c r="BX345" s="157"/>
      <c r="BY345" s="157"/>
      <c r="BZ345" s="157"/>
      <c r="CA345" s="157"/>
      <c r="CB345" s="157"/>
      <c r="CC345" s="157"/>
      <c r="CD345" s="157"/>
      <c r="CE345" s="157"/>
      <c r="CF345" s="157"/>
      <c r="CG345" s="157"/>
      <c r="CH345" s="157"/>
      <c r="CI345" s="157"/>
      <c r="CJ345" s="157"/>
      <c r="CK345" s="157"/>
      <c r="CL345" s="157"/>
      <c r="CM345" s="157"/>
      <c r="CN345" s="157"/>
      <c r="CO345" s="157"/>
      <c r="CP345" s="157"/>
      <c r="CQ345" s="157"/>
      <c r="CR345" s="157"/>
      <c r="CS345" s="157"/>
      <c r="CT345" s="157"/>
      <c r="CU345" s="157"/>
      <c r="CV345" s="157"/>
      <c r="CW345" s="157"/>
      <c r="CX345" s="157"/>
      <c r="CY345" s="157"/>
      <c r="CZ345" s="157"/>
      <c r="DA345" s="157"/>
      <c r="DB345" s="157"/>
      <c r="DC345" s="157"/>
      <c r="DD345" s="157"/>
      <c r="DE345" s="157"/>
      <c r="DF345" s="157"/>
      <c r="DG345" s="157"/>
      <c r="DH345" s="157"/>
      <c r="DI345" s="157"/>
      <c r="DJ345" s="157"/>
      <c r="DK345" s="157"/>
      <c r="DL345" s="157"/>
      <c r="DM345" s="157"/>
      <c r="DN345" s="157"/>
      <c r="DO345" s="157"/>
      <c r="DP345" s="157"/>
      <c r="DQ345" s="157"/>
      <c r="DR345" s="157"/>
      <c r="DS345" s="157"/>
      <c r="DT345" s="157"/>
      <c r="DU345" s="157"/>
      <c r="DV345" s="157"/>
      <c r="DW345" s="157"/>
      <c r="DX345" s="157"/>
      <c r="DY345" s="157"/>
      <c r="DZ345" s="157"/>
      <c r="EA345" s="157"/>
      <c r="EB345" s="157"/>
      <c r="EC345" s="157"/>
      <c r="ED345" s="157"/>
      <c r="EE345" s="157"/>
      <c r="EF345" s="157"/>
      <c r="EG345" s="157"/>
      <c r="EH345" s="157"/>
      <c r="EI345" s="157"/>
      <c r="EJ345" s="157"/>
      <c r="EK345" s="157"/>
      <c r="EL345" s="157"/>
      <c r="EM345" s="157"/>
      <c r="EN345" s="157"/>
      <c r="EO345" s="157"/>
      <c r="EP345" s="157"/>
      <c r="EQ345" s="157"/>
      <c r="ER345" s="157"/>
      <c r="ES345" s="157"/>
      <c r="ET345" s="157"/>
      <c r="EU345" s="157"/>
      <c r="EV345" s="157"/>
      <c r="EW345" s="157"/>
      <c r="EX345" s="157"/>
      <c r="EY345" s="157"/>
      <c r="EZ345" s="157"/>
      <c r="FA345" s="157"/>
      <c r="FB345" s="157"/>
      <c r="FC345" s="157"/>
      <c r="FD345" s="157"/>
      <c r="FE345" s="157"/>
      <c r="FF345" s="157"/>
      <c r="FG345" s="157"/>
      <c r="FH345" s="157"/>
      <c r="FI345" s="157"/>
      <c r="FJ345" s="157"/>
      <c r="FK345" s="157"/>
      <c r="FL345" s="157"/>
      <c r="FM345" s="157"/>
      <c r="FN345" s="157"/>
      <c r="FO345" s="157"/>
      <c r="FP345" s="157"/>
      <c r="FQ345" s="157"/>
      <c r="FR345" s="157"/>
      <c r="FS345" s="157"/>
      <c r="FT345" s="157"/>
      <c r="FU345" s="157"/>
      <c r="FV345" s="157"/>
      <c r="FW345" s="157"/>
      <c r="FX345" s="157"/>
      <c r="FY345" s="157"/>
      <c r="FZ345" s="157"/>
      <c r="GA345" s="157"/>
      <c r="GB345" s="157"/>
      <c r="GC345" s="157"/>
      <c r="GD345" s="157"/>
      <c r="GE345" s="157"/>
      <c r="GF345" s="157"/>
      <c r="GG345" s="157"/>
      <c r="GH345" s="157"/>
      <c r="GI345" s="157"/>
      <c r="GJ345" s="157"/>
      <c r="GK345" s="157"/>
      <c r="GL345" s="157"/>
      <c r="GM345" s="157"/>
      <c r="GN345" s="157"/>
      <c r="GO345" s="157"/>
      <c r="GP345" s="157"/>
      <c r="GQ345" s="157"/>
      <c r="GR345" s="157"/>
      <c r="GS345" s="157"/>
      <c r="GT345" s="157"/>
      <c r="GU345" s="157"/>
      <c r="GV345" s="157"/>
      <c r="GW345" s="157"/>
      <c r="GX345" s="157"/>
      <c r="GY345" s="157"/>
      <c r="GZ345" s="157"/>
      <c r="HA345" s="157"/>
      <c r="HB345" s="157"/>
      <c r="HC345" s="157"/>
      <c r="HD345" s="157"/>
      <c r="HE345" s="157"/>
      <c r="HF345" s="157"/>
      <c r="HG345" s="157"/>
      <c r="HH345" s="157"/>
      <c r="HI345" s="157"/>
      <c r="HJ345" s="157"/>
      <c r="HK345" s="157"/>
      <c r="HL345" s="157"/>
      <c r="HM345" s="157"/>
      <c r="HN345" s="157"/>
      <c r="HO345" s="157"/>
      <c r="HP345" s="157"/>
      <c r="HQ345" s="157"/>
      <c r="HR345" s="157"/>
      <c r="HS345" s="157"/>
      <c r="HT345" s="157"/>
      <c r="HU345" s="157"/>
      <c r="HV345" s="157"/>
      <c r="HW345" s="157"/>
      <c r="HX345" s="157"/>
      <c r="HY345" s="157"/>
      <c r="HZ345" s="157"/>
      <c r="IA345" s="157"/>
      <c r="IB345" s="157"/>
      <c r="IC345" s="157"/>
      <c r="ID345" s="157"/>
      <c r="IE345" s="157"/>
      <c r="IF345" s="157"/>
      <c r="IG345" s="157"/>
      <c r="IH345" s="157"/>
      <c r="II345" s="157"/>
      <c r="IJ345" s="157"/>
      <c r="IK345" s="157"/>
    </row>
    <row r="346" spans="1:245" s="270" customFormat="1" ht="16.5" customHeight="1">
      <c r="A346" s="146"/>
      <c r="C346" s="493" t="s">
        <v>1778</v>
      </c>
      <c r="D346" s="493"/>
      <c r="E346" s="493"/>
      <c r="F346" s="493"/>
      <c r="G346" s="493"/>
      <c r="H346" s="493"/>
      <c r="I346" s="493"/>
      <c r="J346" s="493"/>
      <c r="K346" s="493"/>
      <c r="L346" s="493"/>
      <c r="M346" s="493"/>
      <c r="N346" s="493"/>
      <c r="Q346" s="287"/>
      <c r="R346" s="287"/>
      <c r="AB346" s="273"/>
      <c r="AC346" s="273"/>
      <c r="AD346" s="273"/>
      <c r="AE346" s="273"/>
      <c r="AF346" s="273"/>
      <c r="AG346" s="273"/>
      <c r="AH346" s="273"/>
      <c r="AI346" s="273"/>
      <c r="AJ346" s="273"/>
      <c r="AK346" s="273"/>
      <c r="AL346" s="273"/>
      <c r="AM346" s="273"/>
      <c r="AN346" s="273"/>
      <c r="AO346" s="273"/>
      <c r="AP346" s="273"/>
      <c r="AQ346" s="273"/>
      <c r="AR346" s="273"/>
      <c r="AS346" s="273"/>
      <c r="AT346" s="273"/>
      <c r="AU346" s="273"/>
      <c r="AV346" s="273"/>
      <c r="AW346" s="273"/>
      <c r="AX346" s="273"/>
      <c r="AY346" s="273"/>
      <c r="AZ346" s="273"/>
      <c r="BA346" s="273"/>
      <c r="BB346" s="273"/>
      <c r="BC346" s="273"/>
      <c r="BD346" s="273"/>
      <c r="BE346" s="273"/>
      <c r="BF346" s="273"/>
      <c r="BG346" s="273"/>
      <c r="BH346" s="273"/>
      <c r="BI346" s="273"/>
      <c r="BJ346" s="273"/>
      <c r="BK346" s="273"/>
      <c r="BL346" s="273"/>
      <c r="BM346" s="273"/>
      <c r="BN346" s="273"/>
      <c r="BO346" s="273"/>
      <c r="BP346" s="273"/>
      <c r="BQ346" s="273"/>
      <c r="BR346" s="273"/>
      <c r="BS346" s="273"/>
      <c r="BT346" s="273"/>
      <c r="BU346" s="273"/>
      <c r="BV346" s="273"/>
      <c r="BW346" s="273"/>
      <c r="BX346" s="273"/>
      <c r="BY346" s="273"/>
      <c r="BZ346" s="273"/>
      <c r="CA346" s="273"/>
      <c r="CB346" s="273"/>
      <c r="CC346" s="273"/>
      <c r="CD346" s="273"/>
      <c r="CE346" s="273"/>
      <c r="CF346" s="273"/>
      <c r="CG346" s="273"/>
      <c r="CH346" s="273"/>
      <c r="CI346" s="273"/>
      <c r="CJ346" s="273"/>
      <c r="CK346" s="273"/>
      <c r="CL346" s="273"/>
      <c r="CM346" s="273"/>
      <c r="CN346" s="273"/>
      <c r="CO346" s="273"/>
      <c r="CP346" s="273"/>
      <c r="CQ346" s="273"/>
      <c r="CR346" s="273"/>
      <c r="CS346" s="273"/>
      <c r="CT346" s="273"/>
      <c r="CU346" s="273"/>
      <c r="CV346" s="273"/>
      <c r="CW346" s="273"/>
      <c r="CX346" s="273"/>
      <c r="CY346" s="273"/>
      <c r="CZ346" s="273"/>
      <c r="DA346" s="273"/>
      <c r="DB346" s="273"/>
      <c r="DC346" s="273"/>
      <c r="DD346" s="273"/>
      <c r="DE346" s="273"/>
      <c r="DF346" s="273"/>
      <c r="DG346" s="273"/>
      <c r="DH346" s="273"/>
      <c r="DI346" s="273"/>
      <c r="DJ346" s="273"/>
      <c r="DK346" s="273"/>
      <c r="DL346" s="273"/>
      <c r="DM346" s="273"/>
      <c r="DN346" s="273"/>
      <c r="DO346" s="273"/>
      <c r="DP346" s="273"/>
      <c r="DQ346" s="273"/>
      <c r="DR346" s="273"/>
      <c r="DS346" s="273"/>
      <c r="DT346" s="273"/>
      <c r="DU346" s="273"/>
      <c r="DV346" s="273"/>
      <c r="DW346" s="273"/>
      <c r="DX346" s="273"/>
      <c r="DY346" s="273"/>
      <c r="DZ346" s="273"/>
      <c r="EA346" s="273"/>
      <c r="EB346" s="273"/>
      <c r="EC346" s="273"/>
      <c r="ED346" s="273"/>
      <c r="EE346" s="273"/>
      <c r="EF346" s="273"/>
      <c r="EG346" s="273"/>
      <c r="EH346" s="273"/>
      <c r="EI346" s="273"/>
      <c r="EJ346" s="273"/>
      <c r="EK346" s="273"/>
      <c r="EL346" s="273"/>
      <c r="EM346" s="273"/>
      <c r="EN346" s="273"/>
      <c r="EO346" s="273"/>
      <c r="EP346" s="273"/>
      <c r="EQ346" s="273"/>
      <c r="ER346" s="273"/>
      <c r="ES346" s="273"/>
      <c r="ET346" s="273"/>
      <c r="EU346" s="273"/>
      <c r="EV346" s="273"/>
      <c r="EW346" s="273"/>
      <c r="EX346" s="273"/>
      <c r="EY346" s="273"/>
      <c r="EZ346" s="273"/>
      <c r="FA346" s="273"/>
      <c r="FB346" s="273"/>
      <c r="FC346" s="273"/>
      <c r="FD346" s="273"/>
      <c r="FE346" s="273"/>
      <c r="FF346" s="273"/>
      <c r="FG346" s="273"/>
      <c r="FH346" s="273"/>
      <c r="FI346" s="273"/>
      <c r="FJ346" s="273"/>
      <c r="FK346" s="273"/>
      <c r="FL346" s="273"/>
      <c r="FM346" s="273"/>
      <c r="FN346" s="273"/>
      <c r="FO346" s="273"/>
      <c r="FP346" s="273"/>
      <c r="FQ346" s="273"/>
      <c r="FR346" s="273"/>
      <c r="FS346" s="273"/>
      <c r="FT346" s="273"/>
      <c r="FU346" s="273"/>
      <c r="FV346" s="273"/>
      <c r="FW346" s="273"/>
      <c r="FX346" s="273"/>
      <c r="FY346" s="273"/>
      <c r="FZ346" s="273"/>
      <c r="GA346" s="273"/>
      <c r="GB346" s="273"/>
      <c r="GC346" s="273"/>
      <c r="GD346" s="273"/>
      <c r="GE346" s="273"/>
      <c r="GF346" s="273"/>
      <c r="GG346" s="273"/>
      <c r="GH346" s="273"/>
      <c r="GI346" s="273"/>
      <c r="GJ346" s="273"/>
      <c r="GK346" s="273"/>
      <c r="GL346" s="273"/>
      <c r="GM346" s="273"/>
      <c r="GN346" s="273"/>
      <c r="GO346" s="273"/>
      <c r="GP346" s="273"/>
      <c r="GQ346" s="273"/>
      <c r="GR346" s="273"/>
      <c r="GS346" s="273"/>
      <c r="GT346" s="273"/>
      <c r="GU346" s="273"/>
      <c r="GV346" s="273"/>
      <c r="GW346" s="273"/>
      <c r="GX346" s="273"/>
      <c r="GY346" s="273"/>
      <c r="GZ346" s="273"/>
      <c r="HA346" s="273"/>
      <c r="HB346" s="273"/>
      <c r="HC346" s="273"/>
      <c r="HD346" s="273"/>
      <c r="HE346" s="273"/>
      <c r="HF346" s="273"/>
      <c r="HG346" s="273"/>
      <c r="HH346" s="273"/>
      <c r="HI346" s="273"/>
      <c r="HJ346" s="273"/>
      <c r="HK346" s="273"/>
      <c r="HL346" s="273"/>
      <c r="HM346" s="273"/>
      <c r="HN346" s="273"/>
      <c r="HO346" s="273"/>
      <c r="HP346" s="273"/>
      <c r="HQ346" s="273"/>
      <c r="HR346" s="273"/>
      <c r="HS346" s="273"/>
      <c r="HT346" s="273"/>
      <c r="HU346" s="273"/>
      <c r="HV346" s="273"/>
      <c r="HW346" s="273"/>
      <c r="HX346" s="273"/>
      <c r="HY346" s="273"/>
      <c r="HZ346" s="273"/>
      <c r="IA346" s="273"/>
      <c r="IB346" s="273"/>
      <c r="IC346" s="273"/>
      <c r="ID346" s="273"/>
      <c r="IE346" s="273"/>
      <c r="IF346" s="273"/>
      <c r="IG346" s="273"/>
      <c r="IH346" s="273"/>
      <c r="II346" s="273"/>
      <c r="IJ346" s="273"/>
      <c r="IK346" s="273"/>
    </row>
    <row r="347" spans="1:245" s="143" customFormat="1" ht="13.5" customHeight="1">
      <c r="A347" s="141"/>
      <c r="B347" s="141"/>
      <c r="C347" s="141"/>
      <c r="D347" s="141"/>
      <c r="E347" s="141"/>
      <c r="F347" s="141"/>
      <c r="G347" s="141"/>
      <c r="H347" s="141"/>
      <c r="I347" s="141"/>
      <c r="J347" s="141"/>
      <c r="K347" s="141"/>
      <c r="L347" s="141"/>
      <c r="M347" s="141"/>
      <c r="N347" s="141"/>
      <c r="O347" s="141"/>
      <c r="P347" s="141"/>
    </row>
    <row r="348" spans="1:245" s="143" customFormat="1" ht="27" customHeight="1">
      <c r="A348" s="494" t="s">
        <v>1780</v>
      </c>
      <c r="B348" s="494"/>
      <c r="C348" s="494"/>
      <c r="D348" s="494"/>
      <c r="E348" s="494"/>
      <c r="F348" s="494"/>
      <c r="G348" s="494"/>
      <c r="H348" s="494"/>
      <c r="I348" s="494"/>
      <c r="J348" s="494"/>
      <c r="K348" s="494"/>
      <c r="L348" s="494"/>
      <c r="M348" s="494"/>
      <c r="N348" s="494"/>
      <c r="O348" s="494"/>
      <c r="P348" s="494"/>
    </row>
    <row r="349" spans="1:245" s="143" customFormat="1" ht="16.5" customHeight="1">
      <c r="A349" s="494" t="s">
        <v>1781</v>
      </c>
      <c r="B349" s="494"/>
      <c r="C349" s="494"/>
      <c r="D349" s="494"/>
      <c r="E349" s="494"/>
      <c r="F349" s="494"/>
      <c r="G349" s="494"/>
      <c r="H349" s="494"/>
      <c r="I349" s="494"/>
      <c r="J349" s="494"/>
      <c r="K349" s="494"/>
      <c r="L349" s="494"/>
      <c r="M349" s="494"/>
      <c r="N349" s="494"/>
      <c r="O349" s="494"/>
      <c r="P349" s="494"/>
    </row>
    <row r="350" spans="1:245" s="143" customFormat="1" ht="14.25" customHeight="1">
      <c r="A350" s="494" t="s">
        <v>1782</v>
      </c>
      <c r="B350" s="494"/>
      <c r="C350" s="494"/>
      <c r="D350" s="494"/>
      <c r="E350" s="494"/>
      <c r="F350" s="494"/>
      <c r="G350" s="494"/>
      <c r="H350" s="494"/>
      <c r="I350" s="494"/>
      <c r="J350" s="494"/>
      <c r="K350" s="494"/>
      <c r="L350" s="494"/>
      <c r="M350" s="494"/>
      <c r="N350" s="494"/>
      <c r="O350" s="494"/>
      <c r="P350" s="494"/>
    </row>
    <row r="352" spans="1:245" s="143" customFormat="1" ht="15">
      <c r="A352" s="141"/>
    </row>
    <row r="353" spans="1:1" s="143" customFormat="1" ht="15">
      <c r="A353" s="141"/>
    </row>
    <row r="354" spans="1:1" s="143" customFormat="1" ht="15">
      <c r="A354" s="141"/>
    </row>
    <row r="355" spans="1:1" s="143" customFormat="1" ht="15">
      <c r="A355" s="141"/>
    </row>
    <row r="356" spans="1:1" s="143" customFormat="1" ht="15">
      <c r="A356" s="141"/>
    </row>
    <row r="357" spans="1:1" s="143" customFormat="1" ht="15">
      <c r="A357" s="141"/>
    </row>
    <row r="358" spans="1:1" s="143" customFormat="1" ht="15">
      <c r="A358" s="141"/>
    </row>
    <row r="359" spans="1:1" s="143" customFormat="1" ht="15">
      <c r="A359" s="141"/>
    </row>
    <row r="360" spans="1:1" s="143" customFormat="1" ht="15">
      <c r="A360" s="141"/>
    </row>
    <row r="361" spans="1:1" s="143" customFormat="1" ht="15">
      <c r="A361" s="141"/>
    </row>
    <row r="362" spans="1:1" s="143" customFormat="1" ht="15">
      <c r="A362" s="141"/>
    </row>
    <row r="363" spans="1:1" s="143" customFormat="1" ht="15">
      <c r="A363" s="141"/>
    </row>
    <row r="364" spans="1:1" s="143" customFormat="1" ht="15">
      <c r="A364" s="141"/>
    </row>
    <row r="365" spans="1:1" s="143" customFormat="1" ht="15">
      <c r="A365" s="141"/>
    </row>
    <row r="366" spans="1:1" s="143" customFormat="1" ht="15">
      <c r="A366" s="141"/>
    </row>
    <row r="367" spans="1:1" s="143" customFormat="1" ht="15">
      <c r="A367" s="141"/>
    </row>
    <row r="368" spans="1:1" s="143" customFormat="1" ht="15">
      <c r="A368" s="141"/>
    </row>
    <row r="369" spans="1:1" s="143" customFormat="1" ht="15">
      <c r="A369" s="141"/>
    </row>
    <row r="370" spans="1:1" s="143" customFormat="1" ht="15">
      <c r="A370" s="141"/>
    </row>
    <row r="371" spans="1:1" s="143" customFormat="1" ht="15">
      <c r="A371" s="141"/>
    </row>
    <row r="372" spans="1:1" s="143" customFormat="1" ht="15">
      <c r="A372" s="141"/>
    </row>
    <row r="373" spans="1:1" s="143" customFormat="1" ht="15">
      <c r="A373" s="141"/>
    </row>
    <row r="374" spans="1:1" s="143" customFormat="1" ht="15">
      <c r="A374" s="141"/>
    </row>
    <row r="375" spans="1:1" s="143" customFormat="1" ht="15">
      <c r="A375" s="141"/>
    </row>
    <row r="376" spans="1:1" s="143" customFormat="1" ht="15">
      <c r="A376" s="141"/>
    </row>
    <row r="377" spans="1:1" s="143" customFormat="1" ht="15">
      <c r="A377" s="141"/>
    </row>
    <row r="378" spans="1:1" s="143" customFormat="1" ht="15">
      <c r="A378" s="141"/>
    </row>
    <row r="379" spans="1:1" s="143" customFormat="1" ht="15">
      <c r="A379" s="141"/>
    </row>
    <row r="380" spans="1:1" s="143" customFormat="1" ht="15">
      <c r="A380" s="141"/>
    </row>
    <row r="381" spans="1:1" s="143" customFormat="1" ht="15">
      <c r="A381" s="141"/>
    </row>
    <row r="382" spans="1:1" s="143" customFormat="1" ht="15">
      <c r="A382" s="141"/>
    </row>
    <row r="383" spans="1:1" s="143" customFormat="1" ht="15">
      <c r="A383" s="141"/>
    </row>
    <row r="384" spans="1:1" s="143" customFormat="1" ht="15">
      <c r="A384" s="141"/>
    </row>
  </sheetData>
  <mergeCells count="339">
    <mergeCell ref="A4:F4"/>
    <mergeCell ref="G4:P4"/>
    <mergeCell ref="A5:F5"/>
    <mergeCell ref="G5:P5"/>
    <mergeCell ref="A6:F6"/>
    <mergeCell ref="G6:P6"/>
    <mergeCell ref="A7:F7"/>
    <mergeCell ref="G7:P7"/>
    <mergeCell ref="A8:F8"/>
    <mergeCell ref="G8:P8"/>
    <mergeCell ref="A9:F9"/>
    <mergeCell ref="G9:P9"/>
    <mergeCell ref="A10:F10"/>
    <mergeCell ref="G10:P10"/>
    <mergeCell ref="A11:F11"/>
    <mergeCell ref="G11:P11"/>
    <mergeCell ref="A13:P13"/>
    <mergeCell ref="A14:P14"/>
    <mergeCell ref="A16:P16"/>
    <mergeCell ref="A17:P17"/>
    <mergeCell ref="A18:P18"/>
    <mergeCell ref="A20:P20"/>
    <mergeCell ref="A21:P21"/>
    <mergeCell ref="B23:F23"/>
    <mergeCell ref="B24:F24"/>
    <mergeCell ref="C26:F26"/>
    <mergeCell ref="A35:A37"/>
    <mergeCell ref="B35:B37"/>
    <mergeCell ref="C35:G37"/>
    <mergeCell ref="H35:H37"/>
    <mergeCell ref="I35:K36"/>
    <mergeCell ref="L35:P36"/>
    <mergeCell ref="C38:G38"/>
    <mergeCell ref="A39:P39"/>
    <mergeCell ref="A40:P40"/>
    <mergeCell ref="C41:G41"/>
    <mergeCell ref="C42:P42"/>
    <mergeCell ref="C43:P43"/>
    <mergeCell ref="C44:P44"/>
    <mergeCell ref="C45:P45"/>
    <mergeCell ref="C46:P46"/>
    <mergeCell ref="C47:G47"/>
    <mergeCell ref="C48:G48"/>
    <mergeCell ref="C49:G49"/>
    <mergeCell ref="C50:G50"/>
    <mergeCell ref="C51:G51"/>
    <mergeCell ref="C52:G52"/>
    <mergeCell ref="C53:G53"/>
    <mergeCell ref="C54:G54"/>
    <mergeCell ref="C55:G55"/>
    <mergeCell ref="C56:G56"/>
    <mergeCell ref="C57:P57"/>
    <mergeCell ref="C58:P58"/>
    <mergeCell ref="C59:P59"/>
    <mergeCell ref="C60:P60"/>
    <mergeCell ref="C61:P61"/>
    <mergeCell ref="C62:G62"/>
    <mergeCell ref="C63:G63"/>
    <mergeCell ref="C64:G64"/>
    <mergeCell ref="C65:G65"/>
    <mergeCell ref="C66:G66"/>
    <mergeCell ref="C67:G67"/>
    <mergeCell ref="C68:G68"/>
    <mergeCell ref="C69:G69"/>
    <mergeCell ref="C70:G70"/>
    <mergeCell ref="A71:P71"/>
    <mergeCell ref="C72:G72"/>
    <mergeCell ref="C73:P73"/>
    <mergeCell ref="C74:P74"/>
    <mergeCell ref="C75:P75"/>
    <mergeCell ref="C76:P76"/>
    <mergeCell ref="C77:P77"/>
    <mergeCell ref="C78:G78"/>
    <mergeCell ref="C79:G79"/>
    <mergeCell ref="C80:G80"/>
    <mergeCell ref="C81:G81"/>
    <mergeCell ref="C82:G82"/>
    <mergeCell ref="C83:G83"/>
    <mergeCell ref="C84:G84"/>
    <mergeCell ref="C85:G85"/>
    <mergeCell ref="A86:P86"/>
    <mergeCell ref="A87:P87"/>
    <mergeCell ref="C88:G88"/>
    <mergeCell ref="C89:P89"/>
    <mergeCell ref="C90:P90"/>
    <mergeCell ref="C91:P91"/>
    <mergeCell ref="C92:P92"/>
    <mergeCell ref="C93:P93"/>
    <mergeCell ref="C94:G94"/>
    <mergeCell ref="C95:G95"/>
    <mergeCell ref="C96:G96"/>
    <mergeCell ref="C97:G97"/>
    <mergeCell ref="C98:G98"/>
    <mergeCell ref="C99:G99"/>
    <mergeCell ref="C100:G100"/>
    <mergeCell ref="C101:G101"/>
    <mergeCell ref="A102:P102"/>
    <mergeCell ref="C103:G103"/>
    <mergeCell ref="C104:P104"/>
    <mergeCell ref="C105:P105"/>
    <mergeCell ref="C106:P106"/>
    <mergeCell ref="C107:P107"/>
    <mergeCell ref="C108:P108"/>
    <mergeCell ref="C109:P109"/>
    <mergeCell ref="C110:G110"/>
    <mergeCell ref="C111:G111"/>
    <mergeCell ref="C112:G112"/>
    <mergeCell ref="C113:G113"/>
    <mergeCell ref="C114:G114"/>
    <mergeCell ref="C115:G115"/>
    <mergeCell ref="C116:G116"/>
    <mergeCell ref="C117:G117"/>
    <mergeCell ref="A118:P118"/>
    <mergeCell ref="C119:G119"/>
    <mergeCell ref="C120:P120"/>
    <mergeCell ref="C121:P121"/>
    <mergeCell ref="C122:P122"/>
    <mergeCell ref="C123:P123"/>
    <mergeCell ref="C124:P124"/>
    <mergeCell ref="C125:G125"/>
    <mergeCell ref="C126:G126"/>
    <mergeCell ref="C127:G127"/>
    <mergeCell ref="C128:G128"/>
    <mergeCell ref="C129:G129"/>
    <mergeCell ref="C130:G130"/>
    <mergeCell ref="C131:G131"/>
    <mergeCell ref="C132:G132"/>
    <mergeCell ref="C134:O134"/>
    <mergeCell ref="C135:O135"/>
    <mergeCell ref="C136:O136"/>
    <mergeCell ref="C137:O137"/>
    <mergeCell ref="C138:O138"/>
    <mergeCell ref="C139:O139"/>
    <mergeCell ref="C140:O140"/>
    <mergeCell ref="C141:O141"/>
    <mergeCell ref="C142:O142"/>
    <mergeCell ref="C143:O143"/>
    <mergeCell ref="C144:O144"/>
    <mergeCell ref="C145:O145"/>
    <mergeCell ref="C146:O146"/>
    <mergeCell ref="C147:O147"/>
    <mergeCell ref="C148:O148"/>
    <mergeCell ref="C149:J149"/>
    <mergeCell ref="C150:O150"/>
    <mergeCell ref="C151:O151"/>
    <mergeCell ref="C152:G152"/>
    <mergeCell ref="C153:G153"/>
    <mergeCell ref="C154:O154"/>
    <mergeCell ref="C155:O155"/>
    <mergeCell ref="C156:G156"/>
    <mergeCell ref="C157:G157"/>
    <mergeCell ref="A158:P158"/>
    <mergeCell ref="A159:P159"/>
    <mergeCell ref="C160:G160"/>
    <mergeCell ref="C161:P161"/>
    <mergeCell ref="C162:P162"/>
    <mergeCell ref="C163:P163"/>
    <mergeCell ref="C164:P164"/>
    <mergeCell ref="C165:P165"/>
    <mergeCell ref="C166:G166"/>
    <mergeCell ref="C167:G167"/>
    <mergeCell ref="C168:G168"/>
    <mergeCell ref="C169:G169"/>
    <mergeCell ref="C170:G170"/>
    <mergeCell ref="C171:G171"/>
    <mergeCell ref="C172:G172"/>
    <mergeCell ref="C173:G173"/>
    <mergeCell ref="A174:P174"/>
    <mergeCell ref="C175:G175"/>
    <mergeCell ref="C176:P176"/>
    <mergeCell ref="C177:P177"/>
    <mergeCell ref="C178:P178"/>
    <mergeCell ref="C179:P179"/>
    <mergeCell ref="C180:G180"/>
    <mergeCell ref="C181:G181"/>
    <mergeCell ref="C182:G182"/>
    <mergeCell ref="C183:G183"/>
    <mergeCell ref="C184:G184"/>
    <mergeCell ref="C185:G185"/>
    <mergeCell ref="C186:G186"/>
    <mergeCell ref="C187:G187"/>
    <mergeCell ref="C189:O189"/>
    <mergeCell ref="C190:O190"/>
    <mergeCell ref="C191:O191"/>
    <mergeCell ref="C192:O192"/>
    <mergeCell ref="C193:O193"/>
    <mergeCell ref="C194:O194"/>
    <mergeCell ref="C195:O195"/>
    <mergeCell ref="C196:O196"/>
    <mergeCell ref="C197:O197"/>
    <mergeCell ref="C198:O198"/>
    <mergeCell ref="C199:O199"/>
    <mergeCell ref="C200:O200"/>
    <mergeCell ref="C201:O201"/>
    <mergeCell ref="C202:O202"/>
    <mergeCell ref="C203:O203"/>
    <mergeCell ref="C204:J204"/>
    <mergeCell ref="C205:O205"/>
    <mergeCell ref="C206:O206"/>
    <mergeCell ref="C207:G207"/>
    <mergeCell ref="C208:O208"/>
    <mergeCell ref="C209:O209"/>
    <mergeCell ref="C210:G210"/>
    <mergeCell ref="A211:P211"/>
    <mergeCell ref="A212:P212"/>
    <mergeCell ref="C213:G213"/>
    <mergeCell ref="C214:P214"/>
    <mergeCell ref="C215:P215"/>
    <mergeCell ref="C216:P216"/>
    <mergeCell ref="C217:P217"/>
    <mergeCell ref="C218:G218"/>
    <mergeCell ref="C219:G219"/>
    <mergeCell ref="C220:G220"/>
    <mergeCell ref="C221:G221"/>
    <mergeCell ref="C222:G222"/>
    <mergeCell ref="C223:G223"/>
    <mergeCell ref="C224:G224"/>
    <mergeCell ref="C225:G225"/>
    <mergeCell ref="A226:P226"/>
    <mergeCell ref="C227:G227"/>
    <mergeCell ref="C228:P228"/>
    <mergeCell ref="C229:P229"/>
    <mergeCell ref="C230:P230"/>
    <mergeCell ref="C231:P231"/>
    <mergeCell ref="C232:G232"/>
    <mergeCell ref="C233:G233"/>
    <mergeCell ref="C234:G234"/>
    <mergeCell ref="C235:G235"/>
    <mergeCell ref="C236:G236"/>
    <mergeCell ref="C237:G237"/>
    <mergeCell ref="C238:G238"/>
    <mergeCell ref="C239:G239"/>
    <mergeCell ref="C241:O241"/>
    <mergeCell ref="C242:O242"/>
    <mergeCell ref="C243:O243"/>
    <mergeCell ref="C244:O244"/>
    <mergeCell ref="C245:O245"/>
    <mergeCell ref="C246:O246"/>
    <mergeCell ref="C247:O247"/>
    <mergeCell ref="C248:O248"/>
    <mergeCell ref="C249:O249"/>
    <mergeCell ref="C250:O250"/>
    <mergeCell ref="C251:O251"/>
    <mergeCell ref="C252:O252"/>
    <mergeCell ref="C253:O253"/>
    <mergeCell ref="C254:O254"/>
    <mergeCell ref="C255:O255"/>
    <mergeCell ref="C256:J256"/>
    <mergeCell ref="C257:O257"/>
    <mergeCell ref="C258:O258"/>
    <mergeCell ref="C259:G259"/>
    <mergeCell ref="C260:O260"/>
    <mergeCell ref="C261:O261"/>
    <mergeCell ref="C262:G262"/>
    <mergeCell ref="A263:P263"/>
    <mergeCell ref="A264:P264"/>
    <mergeCell ref="C265:G265"/>
    <mergeCell ref="C266:P266"/>
    <mergeCell ref="C267:P267"/>
    <mergeCell ref="C268:P268"/>
    <mergeCell ref="C269:P269"/>
    <mergeCell ref="C270:P270"/>
    <mergeCell ref="C271:G271"/>
    <mergeCell ref="C272:G272"/>
    <mergeCell ref="C273:G273"/>
    <mergeCell ref="C274:G274"/>
    <mergeCell ref="C275:G275"/>
    <mergeCell ref="C276:G276"/>
    <mergeCell ref="C277:G277"/>
    <mergeCell ref="C278:G278"/>
    <mergeCell ref="A279:P279"/>
    <mergeCell ref="C280:G280"/>
    <mergeCell ref="C281:P281"/>
    <mergeCell ref="C282:P282"/>
    <mergeCell ref="C283:P283"/>
    <mergeCell ref="C284:P284"/>
    <mergeCell ref="C285:G285"/>
    <mergeCell ref="C286:G286"/>
    <mergeCell ref="C287:G287"/>
    <mergeCell ref="C288:G288"/>
    <mergeCell ref="C289:G289"/>
    <mergeCell ref="C290:G290"/>
    <mergeCell ref="C291:G291"/>
    <mergeCell ref="C292:G292"/>
    <mergeCell ref="C294:O294"/>
    <mergeCell ref="C295:O295"/>
    <mergeCell ref="C296:O296"/>
    <mergeCell ref="C297:O297"/>
    <mergeCell ref="C298:O298"/>
    <mergeCell ref="C299:O299"/>
    <mergeCell ref="C300:O300"/>
    <mergeCell ref="C301:O301"/>
    <mergeCell ref="C302:O302"/>
    <mergeCell ref="C303:O303"/>
    <mergeCell ref="C304:O304"/>
    <mergeCell ref="C305:O305"/>
    <mergeCell ref="C306:O306"/>
    <mergeCell ref="C307:O307"/>
    <mergeCell ref="C308:O308"/>
    <mergeCell ref="C309:J309"/>
    <mergeCell ref="C310:O310"/>
    <mergeCell ref="C311:O311"/>
    <mergeCell ref="C312:G312"/>
    <mergeCell ref="C313:O313"/>
    <mergeCell ref="C314:O314"/>
    <mergeCell ref="C315:G315"/>
    <mergeCell ref="C317:O317"/>
    <mergeCell ref="C318:O318"/>
    <mergeCell ref="C319:O319"/>
    <mergeCell ref="C320:O320"/>
    <mergeCell ref="C321:O321"/>
    <mergeCell ref="C322:O322"/>
    <mergeCell ref="C323:O323"/>
    <mergeCell ref="C324:O324"/>
    <mergeCell ref="C325:O325"/>
    <mergeCell ref="C326:O326"/>
    <mergeCell ref="C327:O327"/>
    <mergeCell ref="C328:O328"/>
    <mergeCell ref="C329:O329"/>
    <mergeCell ref="C330:O330"/>
    <mergeCell ref="C331:O331"/>
    <mergeCell ref="C332:J332"/>
    <mergeCell ref="C333:O333"/>
    <mergeCell ref="C334:O334"/>
    <mergeCell ref="C335:G335"/>
    <mergeCell ref="C336:G336"/>
    <mergeCell ref="C337:O337"/>
    <mergeCell ref="C338:O338"/>
    <mergeCell ref="C339:G339"/>
    <mergeCell ref="A350:P350"/>
    <mergeCell ref="C340:G340"/>
    <mergeCell ref="C343:H343"/>
    <mergeCell ref="I343:N343"/>
    <mergeCell ref="C344:N344"/>
    <mergeCell ref="C345:H345"/>
    <mergeCell ref="I345:N345"/>
    <mergeCell ref="C346:N346"/>
    <mergeCell ref="A348:P348"/>
    <mergeCell ref="A349:P349"/>
  </mergeCells>
  <pageMargins left="0.7" right="0.7" top="0.75" bottom="0.75" header="0.511811023622047" footer="0.511811023622047"/>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F136"/>
  <sheetViews>
    <sheetView view="pageBreakPreview" topLeftCell="A13" zoomScale="85" zoomScaleNormal="100" zoomScalePageLayoutView="85" workbookViewId="0">
      <selection activeCell="J18" sqref="J18"/>
    </sheetView>
  </sheetViews>
  <sheetFormatPr defaultColWidth="11.5703125" defaultRowHeight="14.25"/>
  <cols>
    <col min="1" max="1" width="6.42578125" style="292" customWidth="1"/>
    <col min="2" max="2" width="26.85546875" style="292" customWidth="1"/>
    <col min="3" max="3" width="14.42578125" style="292" customWidth="1"/>
    <col min="4" max="4" width="26.85546875" style="292" customWidth="1"/>
    <col min="5" max="5" width="8.42578125" style="292" customWidth="1"/>
    <col min="6" max="6" width="9.42578125" style="292" customWidth="1"/>
    <col min="7" max="7" width="13.85546875" style="292" customWidth="1"/>
    <col min="8" max="8" width="16.28515625" style="292" customWidth="1"/>
    <col min="9" max="9" width="21.140625" style="292" customWidth="1"/>
    <col min="10" max="12" width="13.85546875" style="292" customWidth="1"/>
    <col min="13" max="13" width="9.7109375" style="292" customWidth="1"/>
    <col min="14" max="14" width="11.5703125" style="292"/>
    <col min="15" max="15" width="9.7109375" style="292" customWidth="1"/>
    <col min="16" max="16" width="11.5703125" style="292"/>
    <col min="17" max="17" width="35.7109375" style="292" customWidth="1"/>
    <col min="18" max="18" width="9.7109375" style="292" customWidth="1"/>
    <col min="19" max="19" width="11.5703125" style="292"/>
    <col min="20" max="20" width="13.85546875" style="292" customWidth="1"/>
    <col min="21" max="21" width="26.85546875" style="292" customWidth="1"/>
    <col min="22" max="22" width="11.140625" style="292" customWidth="1"/>
    <col min="23" max="23" width="4.85546875" style="292" customWidth="1"/>
    <col min="24" max="24" width="5.140625" style="292" customWidth="1"/>
    <col min="25" max="25" width="26.85546875" style="292" customWidth="1"/>
    <col min="26" max="26" width="13.85546875" style="292" customWidth="1"/>
    <col min="27" max="27" width="6.7109375" style="292" customWidth="1"/>
    <col min="28" max="30" width="8.85546875" style="292" customWidth="1"/>
    <col min="31" max="58" width="59.42578125" style="293" customWidth="1"/>
  </cols>
  <sheetData>
    <row r="1" spans="1:58" ht="15">
      <c r="A1" s="294"/>
      <c r="B1" s="294"/>
      <c r="C1" s="294"/>
      <c r="D1" s="294"/>
      <c r="E1" s="294"/>
      <c r="F1" s="294"/>
      <c r="G1" s="294"/>
      <c r="H1" s="294"/>
      <c r="I1" s="294"/>
      <c r="J1" s="294"/>
      <c r="K1" s="294"/>
      <c r="L1" s="294"/>
      <c r="M1" s="294"/>
      <c r="N1" s="294"/>
      <c r="O1" s="294"/>
      <c r="P1" s="294"/>
      <c r="Q1" s="294"/>
      <c r="R1" s="294"/>
      <c r="S1" s="294"/>
      <c r="T1" s="294"/>
      <c r="U1" s="295"/>
      <c r="V1" s="295"/>
      <c r="W1" s="296"/>
      <c r="X1" s="296"/>
      <c r="Y1" s="296"/>
      <c r="Z1" s="297"/>
      <c r="AA1" s="298" t="s">
        <v>2702</v>
      </c>
      <c r="AB1" s="294"/>
      <c r="AC1" s="294"/>
      <c r="AD1" s="294"/>
      <c r="AE1" s="294"/>
      <c r="AF1" s="294"/>
      <c r="AG1" s="294"/>
      <c r="AH1" s="294"/>
      <c r="AI1" s="294"/>
      <c r="AJ1" s="294"/>
      <c r="AK1" s="294"/>
      <c r="AL1" s="294"/>
      <c r="AM1" s="294"/>
      <c r="AN1" s="294"/>
      <c r="AO1" s="294"/>
      <c r="AP1" s="294"/>
      <c r="AQ1" s="294"/>
      <c r="AR1" s="294"/>
      <c r="AS1" s="294"/>
      <c r="AT1" s="294"/>
      <c r="AU1" s="294"/>
      <c r="AV1" s="294"/>
      <c r="AW1" s="294"/>
      <c r="AX1" s="294"/>
      <c r="AY1" s="294"/>
      <c r="AZ1" s="294"/>
      <c r="BA1" s="294"/>
      <c r="BB1" s="294"/>
      <c r="BC1" s="294"/>
      <c r="BD1" s="294"/>
      <c r="BE1" s="294"/>
      <c r="BF1" s="294"/>
    </row>
    <row r="2" spans="1:58" ht="15">
      <c r="A2" s="294"/>
      <c r="B2" s="294"/>
      <c r="C2" s="294"/>
      <c r="D2" s="294"/>
      <c r="E2" s="294"/>
      <c r="F2" s="294"/>
      <c r="G2" s="294"/>
      <c r="H2" s="294"/>
      <c r="I2" s="294"/>
      <c r="J2" s="294"/>
      <c r="K2" s="294"/>
      <c r="L2" s="294"/>
      <c r="M2" s="294"/>
      <c r="N2" s="294"/>
      <c r="O2" s="294"/>
      <c r="P2" s="294"/>
      <c r="Q2" s="294"/>
      <c r="R2" s="294"/>
      <c r="S2" s="294"/>
      <c r="T2" s="294"/>
      <c r="U2" s="295"/>
      <c r="V2" s="295"/>
      <c r="W2" s="295"/>
      <c r="X2" s="295"/>
      <c r="Y2" s="295"/>
      <c r="Z2" s="299"/>
      <c r="AA2" s="300" t="s">
        <v>2703</v>
      </c>
      <c r="AB2" s="294"/>
      <c r="AC2" s="294"/>
      <c r="AD2" s="294"/>
      <c r="AE2" s="294"/>
      <c r="AF2" s="294"/>
      <c r="AG2" s="294"/>
      <c r="AH2" s="294"/>
      <c r="AI2" s="294"/>
      <c r="AJ2" s="294"/>
      <c r="AK2" s="294"/>
      <c r="AL2" s="294"/>
      <c r="AM2" s="294"/>
      <c r="AN2" s="294"/>
      <c r="AO2" s="294"/>
      <c r="AP2" s="294"/>
      <c r="AQ2" s="294"/>
      <c r="AR2" s="294"/>
      <c r="AS2" s="294"/>
      <c r="AT2" s="294"/>
      <c r="AU2" s="294"/>
      <c r="AV2" s="294"/>
      <c r="AW2" s="294"/>
      <c r="AX2" s="294"/>
      <c r="AY2" s="294"/>
      <c r="AZ2" s="294"/>
      <c r="BA2" s="294"/>
      <c r="BB2" s="294"/>
      <c r="BC2" s="294"/>
      <c r="BD2" s="294"/>
      <c r="BE2" s="294"/>
      <c r="BF2" s="294"/>
    </row>
    <row r="3" spans="1:58" ht="15">
      <c r="A3" s="294"/>
      <c r="B3" s="294"/>
      <c r="C3" s="294"/>
      <c r="D3" s="294"/>
      <c r="E3" s="294"/>
      <c r="F3" s="294"/>
      <c r="G3" s="294"/>
      <c r="H3" s="294"/>
      <c r="I3" s="294"/>
      <c r="J3" s="294"/>
      <c r="K3" s="294"/>
      <c r="L3" s="294"/>
      <c r="M3" s="294"/>
      <c r="N3" s="294"/>
      <c r="O3" s="294"/>
      <c r="P3" s="294"/>
      <c r="Q3" s="294"/>
      <c r="R3" s="294"/>
      <c r="S3" s="294"/>
      <c r="T3" s="294"/>
      <c r="U3" s="295"/>
      <c r="V3" s="295"/>
      <c r="W3" s="295"/>
      <c r="X3" s="295"/>
      <c r="Y3" s="295"/>
      <c r="Z3" s="299"/>
      <c r="AA3" s="294"/>
      <c r="AB3" s="294"/>
      <c r="AC3" s="294"/>
      <c r="AD3" s="294"/>
      <c r="AE3" s="294"/>
      <c r="AF3" s="294"/>
      <c r="AG3" s="294"/>
      <c r="AH3" s="294"/>
      <c r="AI3" s="294"/>
      <c r="AJ3" s="294"/>
      <c r="AK3" s="294"/>
      <c r="AL3" s="294"/>
      <c r="AM3" s="294"/>
      <c r="AN3" s="294"/>
      <c r="AO3" s="294"/>
      <c r="AP3" s="294"/>
      <c r="AQ3" s="294"/>
      <c r="AR3" s="294"/>
      <c r="AS3" s="294"/>
      <c r="AT3" s="294"/>
      <c r="AU3" s="294"/>
      <c r="AV3" s="294"/>
      <c r="AW3" s="294"/>
      <c r="AX3" s="294"/>
      <c r="AY3" s="294"/>
      <c r="AZ3" s="294"/>
      <c r="BA3" s="294"/>
      <c r="BB3" s="294"/>
      <c r="BC3" s="294"/>
      <c r="BD3" s="294"/>
      <c r="BE3" s="294"/>
      <c r="BF3" s="294"/>
    </row>
    <row r="4" spans="1:58" ht="26.25" customHeight="1">
      <c r="A4" s="518" t="s">
        <v>2704</v>
      </c>
      <c r="B4" s="518"/>
      <c r="C4" s="518"/>
      <c r="D4" s="518"/>
      <c r="E4" s="518"/>
      <c r="F4" s="518"/>
      <c r="G4" s="518"/>
      <c r="H4" s="518"/>
      <c r="I4" s="518"/>
      <c r="J4" s="518"/>
      <c r="K4" s="518"/>
      <c r="L4" s="518"/>
      <c r="M4" s="518"/>
      <c r="N4" s="518"/>
      <c r="O4" s="518"/>
      <c r="P4" s="518"/>
      <c r="Q4" s="518"/>
      <c r="R4" s="518"/>
      <c r="S4" s="518"/>
      <c r="T4" s="518"/>
      <c r="U4" s="518"/>
      <c r="V4" s="518"/>
      <c r="W4" s="518"/>
      <c r="X4" s="518"/>
      <c r="Y4" s="518"/>
      <c r="Z4" s="518"/>
      <c r="AA4" s="518"/>
      <c r="AB4" s="294"/>
      <c r="AC4" s="294"/>
      <c r="AD4" s="294"/>
      <c r="AE4" s="294"/>
      <c r="AF4" s="294"/>
      <c r="AG4" s="294"/>
      <c r="AH4" s="294"/>
      <c r="AI4" s="294"/>
      <c r="AJ4" s="294"/>
      <c r="AK4" s="294"/>
      <c r="AL4" s="294"/>
      <c r="AM4" s="294"/>
      <c r="AN4" s="294"/>
      <c r="AO4" s="294"/>
      <c r="AP4" s="294"/>
      <c r="AQ4" s="294"/>
      <c r="AR4" s="294"/>
      <c r="AS4" s="294"/>
      <c r="AT4" s="294"/>
      <c r="AU4" s="294"/>
      <c r="AV4" s="294"/>
      <c r="AW4" s="294"/>
      <c r="AX4" s="294"/>
      <c r="AY4" s="294"/>
      <c r="AZ4" s="294"/>
      <c r="BA4" s="294"/>
      <c r="BB4" s="294"/>
      <c r="BC4" s="294"/>
      <c r="BD4" s="294"/>
      <c r="BE4" s="294"/>
      <c r="BF4" s="294"/>
    </row>
    <row r="6" spans="1:58" ht="15">
      <c r="A6" s="519"/>
      <c r="B6" s="519"/>
      <c r="C6" s="519"/>
      <c r="D6" s="519"/>
      <c r="E6" s="519"/>
      <c r="F6" s="519"/>
      <c r="G6" s="519"/>
      <c r="H6" s="519"/>
      <c r="I6" s="519"/>
      <c r="J6" s="519"/>
      <c r="K6" s="519"/>
      <c r="L6" s="519"/>
      <c r="M6" s="519"/>
      <c r="N6" s="519"/>
      <c r="O6" s="519"/>
      <c r="P6" s="519"/>
      <c r="Q6" s="519"/>
      <c r="R6" s="519"/>
      <c r="S6" s="519"/>
      <c r="T6" s="519"/>
      <c r="U6" s="519"/>
      <c r="V6" s="519"/>
      <c r="W6" s="519"/>
      <c r="X6" s="519"/>
      <c r="Y6" s="519"/>
      <c r="Z6" s="519"/>
      <c r="AA6" s="519"/>
      <c r="AB6" s="294"/>
      <c r="AC6" s="294"/>
      <c r="AD6" s="294"/>
      <c r="AE6" s="296"/>
      <c r="AF6" s="296"/>
      <c r="AG6" s="296"/>
      <c r="AH6" s="296"/>
      <c r="AI6" s="296"/>
      <c r="AJ6" s="296"/>
      <c r="AK6" s="296"/>
      <c r="AL6" s="296"/>
      <c r="AM6" s="296"/>
      <c r="AN6" s="296"/>
      <c r="AO6" s="296"/>
      <c r="AP6" s="296"/>
      <c r="AQ6" s="296"/>
      <c r="AR6" s="296"/>
      <c r="AS6" s="296"/>
      <c r="AT6" s="296"/>
      <c r="AU6" s="296"/>
      <c r="AV6" s="296"/>
      <c r="AW6" s="296"/>
      <c r="AX6" s="296"/>
      <c r="AY6" s="296"/>
      <c r="AZ6" s="296"/>
      <c r="BA6" s="296"/>
      <c r="BB6" s="296"/>
      <c r="BC6" s="296"/>
      <c r="BD6" s="296"/>
      <c r="BE6" s="296"/>
      <c r="BF6" s="294"/>
    </row>
    <row r="7" spans="1:58" ht="20.25" customHeight="1">
      <c r="A7" s="520" t="s">
        <v>346</v>
      </c>
      <c r="B7" s="520"/>
      <c r="C7" s="520"/>
      <c r="D7" s="520"/>
      <c r="E7" s="520"/>
      <c r="F7" s="520"/>
      <c r="G7" s="520"/>
      <c r="H7" s="520"/>
      <c r="I7" s="520"/>
      <c r="J7" s="520"/>
      <c r="K7" s="520"/>
      <c r="L7" s="520"/>
      <c r="M7" s="520"/>
      <c r="N7" s="520"/>
      <c r="O7" s="520"/>
      <c r="P7" s="520"/>
      <c r="Q7" s="520"/>
      <c r="R7" s="520"/>
      <c r="S7" s="520"/>
      <c r="T7" s="520"/>
      <c r="U7" s="520"/>
      <c r="V7" s="520"/>
      <c r="W7" s="520"/>
      <c r="X7" s="520"/>
      <c r="Y7" s="520"/>
      <c r="Z7" s="520"/>
      <c r="AA7" s="520"/>
      <c r="AB7" s="294"/>
      <c r="AC7" s="294"/>
      <c r="AD7" s="294"/>
      <c r="AE7" s="294"/>
      <c r="AF7" s="294"/>
      <c r="AG7" s="294"/>
      <c r="AH7" s="294"/>
      <c r="AI7" s="294"/>
      <c r="AJ7" s="294"/>
      <c r="AK7" s="294"/>
      <c r="AL7" s="294"/>
      <c r="AM7" s="294"/>
      <c r="AN7" s="294"/>
      <c r="AO7" s="294"/>
      <c r="AP7" s="294"/>
      <c r="AQ7" s="294"/>
      <c r="AR7" s="294"/>
      <c r="AS7" s="294"/>
      <c r="AT7" s="294"/>
      <c r="AU7" s="294"/>
      <c r="AV7" s="294"/>
      <c r="AW7" s="294"/>
      <c r="AX7" s="294"/>
      <c r="AY7" s="294"/>
      <c r="AZ7" s="294"/>
      <c r="BA7" s="294"/>
      <c r="BB7" s="294"/>
      <c r="BC7" s="294"/>
      <c r="BD7" s="294"/>
      <c r="BE7" s="294"/>
      <c r="BF7" s="294"/>
    </row>
    <row r="8" spans="1:58" ht="15">
      <c r="A8" s="301"/>
      <c r="B8" s="301"/>
      <c r="C8" s="301"/>
      <c r="D8" s="301"/>
      <c r="E8" s="301"/>
      <c r="F8" s="301"/>
      <c r="G8" s="301"/>
      <c r="H8" s="301"/>
      <c r="I8" s="301"/>
      <c r="J8" s="301"/>
      <c r="K8" s="301"/>
      <c r="L8" s="301"/>
      <c r="M8" s="301"/>
      <c r="N8" s="301"/>
      <c r="O8" s="301"/>
      <c r="P8" s="301"/>
      <c r="Q8" s="301"/>
      <c r="R8" s="301"/>
      <c r="S8" s="301"/>
      <c r="T8" s="301"/>
      <c r="U8" s="300" t="s">
        <v>2705</v>
      </c>
      <c r="V8" s="302"/>
      <c r="W8" s="294"/>
      <c r="X8" s="294"/>
      <c r="Y8" s="294"/>
      <c r="Z8" s="301"/>
      <c r="AA8" s="301"/>
      <c r="AB8" s="294"/>
      <c r="AC8" s="294"/>
      <c r="AD8" s="294"/>
      <c r="AE8" s="294"/>
      <c r="AF8" s="294"/>
      <c r="AG8" s="294"/>
      <c r="AH8" s="294"/>
      <c r="AI8" s="294"/>
      <c r="AJ8" s="294"/>
      <c r="AK8" s="294"/>
      <c r="AL8" s="294"/>
      <c r="AM8" s="294"/>
      <c r="AN8" s="294"/>
      <c r="AO8" s="294"/>
      <c r="AP8" s="294"/>
      <c r="AQ8" s="294"/>
      <c r="AR8" s="294"/>
      <c r="AS8" s="294"/>
      <c r="AT8" s="294"/>
      <c r="AU8" s="294"/>
      <c r="AV8" s="294"/>
      <c r="AW8" s="294"/>
      <c r="AX8" s="294"/>
      <c r="AY8" s="294"/>
      <c r="AZ8" s="294"/>
      <c r="BA8" s="294"/>
      <c r="BB8" s="294"/>
      <c r="BC8" s="294"/>
      <c r="BD8" s="294"/>
      <c r="BE8" s="294"/>
      <c r="BF8" s="294"/>
    </row>
    <row r="9" spans="1:58" ht="15">
      <c r="A9" s="301"/>
      <c r="B9" s="301"/>
      <c r="C9" s="301"/>
      <c r="D9" s="301"/>
      <c r="E9" s="301"/>
      <c r="F9" s="301"/>
      <c r="G9" s="301"/>
      <c r="H9" s="301"/>
      <c r="I9" s="301"/>
      <c r="J9" s="301"/>
      <c r="K9" s="301"/>
      <c r="L9" s="301"/>
      <c r="M9" s="301"/>
      <c r="N9" s="301"/>
      <c r="O9" s="301"/>
      <c r="P9" s="301"/>
      <c r="Q9" s="301"/>
      <c r="R9" s="301"/>
      <c r="S9" s="301"/>
      <c r="T9" s="301"/>
      <c r="U9" s="300" t="s">
        <v>340</v>
      </c>
      <c r="V9" s="302"/>
      <c r="W9" s="294"/>
      <c r="X9" s="294"/>
      <c r="Y9" s="294"/>
      <c r="Z9" s="301"/>
      <c r="AA9" s="301"/>
      <c r="AB9" s="294"/>
      <c r="AC9" s="294"/>
      <c r="AD9" s="294"/>
      <c r="AE9" s="294"/>
      <c r="AF9" s="294"/>
      <c r="AG9" s="294"/>
      <c r="AH9" s="294"/>
      <c r="AI9" s="294"/>
      <c r="AJ9" s="294"/>
      <c r="AK9" s="294"/>
      <c r="AL9" s="294"/>
      <c r="AM9" s="294"/>
      <c r="AN9" s="294"/>
      <c r="AO9" s="294"/>
      <c r="AP9" s="294"/>
      <c r="AQ9" s="294"/>
      <c r="AR9" s="294"/>
      <c r="AS9" s="294"/>
      <c r="AT9" s="294"/>
      <c r="AU9" s="294"/>
      <c r="AV9" s="294"/>
      <c r="AW9" s="294"/>
      <c r="AX9" s="294"/>
      <c r="AY9" s="294"/>
      <c r="AZ9" s="294"/>
      <c r="BA9" s="294"/>
      <c r="BB9" s="294"/>
      <c r="BC9" s="294"/>
      <c r="BD9" s="294"/>
      <c r="BE9" s="294"/>
      <c r="BF9" s="294"/>
    </row>
    <row r="10" spans="1:58" ht="15">
      <c r="A10" s="301"/>
      <c r="B10" s="301"/>
      <c r="C10" s="301"/>
      <c r="D10" s="301"/>
      <c r="E10" s="301"/>
      <c r="F10" s="301"/>
      <c r="G10" s="301"/>
      <c r="H10" s="301"/>
      <c r="I10" s="301"/>
      <c r="J10" s="301"/>
      <c r="K10" s="301"/>
      <c r="L10" s="301"/>
      <c r="M10" s="301"/>
      <c r="N10" s="301"/>
      <c r="O10" s="301"/>
      <c r="P10" s="301"/>
      <c r="Q10" s="301"/>
      <c r="R10" s="301"/>
      <c r="S10" s="301"/>
      <c r="T10" s="301"/>
      <c r="U10" s="300" t="s">
        <v>2706</v>
      </c>
      <c r="V10" s="302"/>
      <c r="W10" s="294"/>
      <c r="X10" s="294"/>
      <c r="Y10" s="294"/>
      <c r="Z10" s="301"/>
      <c r="AA10" s="301"/>
      <c r="AB10" s="294"/>
      <c r="AC10" s="294"/>
      <c r="AD10" s="294"/>
      <c r="AE10" s="294"/>
      <c r="AF10" s="294"/>
      <c r="AG10" s="294"/>
      <c r="AH10" s="294"/>
      <c r="AI10" s="294"/>
      <c r="AJ10" s="294"/>
      <c r="AK10" s="294"/>
      <c r="AL10" s="294"/>
      <c r="AM10" s="294"/>
      <c r="AN10" s="294"/>
      <c r="AO10" s="294"/>
      <c r="AP10" s="294"/>
      <c r="AQ10" s="294"/>
      <c r="AR10" s="294"/>
      <c r="AS10" s="294"/>
      <c r="AT10" s="294"/>
      <c r="AU10" s="294"/>
      <c r="AV10" s="294"/>
      <c r="AW10" s="294"/>
      <c r="AX10" s="294"/>
      <c r="AY10" s="294"/>
      <c r="AZ10" s="294"/>
      <c r="BA10" s="294"/>
      <c r="BB10" s="294"/>
      <c r="BC10" s="294"/>
      <c r="BD10" s="294"/>
      <c r="BE10" s="294"/>
      <c r="BF10" s="294"/>
    </row>
    <row r="11" spans="1:58" ht="13.5" customHeight="1">
      <c r="A11" s="299"/>
      <c r="B11" s="303"/>
      <c r="C11" s="303"/>
      <c r="D11" s="303"/>
      <c r="E11" s="303"/>
      <c r="F11" s="303"/>
      <c r="G11" s="303"/>
      <c r="H11" s="303"/>
      <c r="I11" s="303"/>
      <c r="J11" s="303"/>
      <c r="K11" s="303"/>
      <c r="L11" s="303"/>
      <c r="M11" s="303"/>
      <c r="N11" s="303"/>
      <c r="O11" s="303"/>
      <c r="P11" s="303"/>
      <c r="Q11" s="303"/>
      <c r="R11" s="303"/>
      <c r="S11" s="303"/>
      <c r="T11" s="303"/>
      <c r="U11" s="303"/>
      <c r="V11" s="303"/>
      <c r="W11" s="303"/>
      <c r="X11" s="303"/>
      <c r="Y11" s="303"/>
      <c r="Z11" s="299"/>
      <c r="AA11" s="299"/>
      <c r="AB11" s="294"/>
      <c r="AC11" s="294"/>
      <c r="AD11" s="294"/>
      <c r="AE11" s="294"/>
      <c r="AF11" s="294"/>
      <c r="AG11" s="294"/>
      <c r="AH11" s="294"/>
      <c r="AI11" s="294"/>
      <c r="AJ11" s="294"/>
      <c r="AK11" s="294"/>
      <c r="AL11" s="294"/>
      <c r="AM11" s="294"/>
      <c r="AN11" s="294"/>
      <c r="AO11" s="294"/>
      <c r="AP11" s="294"/>
      <c r="AQ11" s="294"/>
      <c r="AR11" s="294"/>
      <c r="AS11" s="294"/>
      <c r="AT11" s="294"/>
      <c r="AU11" s="294"/>
      <c r="AV11" s="294"/>
      <c r="AW11" s="294"/>
      <c r="AX11" s="294"/>
      <c r="AY11" s="294"/>
      <c r="AZ11" s="294"/>
      <c r="BA11" s="294"/>
      <c r="BB11" s="294"/>
      <c r="BC11" s="294"/>
      <c r="BD11" s="294"/>
      <c r="BE11" s="294"/>
      <c r="BF11" s="294"/>
    </row>
    <row r="12" spans="1:58" ht="99" customHeight="1">
      <c r="A12" s="516" t="s">
        <v>2707</v>
      </c>
      <c r="B12" s="516" t="s">
        <v>2708</v>
      </c>
      <c r="C12" s="516" t="s">
        <v>2709</v>
      </c>
      <c r="D12" s="516" t="s">
        <v>2710</v>
      </c>
      <c r="E12" s="516" t="s">
        <v>2711</v>
      </c>
      <c r="F12" s="516" t="s">
        <v>2712</v>
      </c>
      <c r="G12" s="516" t="s">
        <v>2713</v>
      </c>
      <c r="H12" s="516" t="s">
        <v>2714</v>
      </c>
      <c r="I12" s="516" t="s">
        <v>2715</v>
      </c>
      <c r="J12" s="516" t="s">
        <v>2716</v>
      </c>
      <c r="K12" s="516" t="s">
        <v>2717</v>
      </c>
      <c r="L12" s="516" t="s">
        <v>2718</v>
      </c>
      <c r="M12" s="517" t="s">
        <v>2719</v>
      </c>
      <c r="N12" s="517"/>
      <c r="O12" s="517" t="s">
        <v>2720</v>
      </c>
      <c r="P12" s="517"/>
      <c r="Q12" s="517" t="s">
        <v>2721</v>
      </c>
      <c r="R12" s="517"/>
      <c r="S12" s="517"/>
      <c r="T12" s="516" t="s">
        <v>2722</v>
      </c>
      <c r="U12" s="516" t="s">
        <v>2723</v>
      </c>
      <c r="V12" s="516" t="s">
        <v>2724</v>
      </c>
      <c r="W12" s="516" t="s">
        <v>2725</v>
      </c>
      <c r="X12" s="516" t="s">
        <v>2726</v>
      </c>
      <c r="Y12" s="516" t="s">
        <v>2727</v>
      </c>
      <c r="Z12" s="516" t="s">
        <v>2728</v>
      </c>
      <c r="AA12" s="516" t="s">
        <v>2729</v>
      </c>
      <c r="AB12" s="293"/>
      <c r="AC12" s="293"/>
      <c r="AD12" s="306"/>
    </row>
    <row r="13" spans="1:58" ht="107.25" customHeight="1">
      <c r="A13" s="516"/>
      <c r="B13" s="516"/>
      <c r="C13" s="516"/>
      <c r="D13" s="516"/>
      <c r="E13" s="516"/>
      <c r="F13" s="516"/>
      <c r="G13" s="516"/>
      <c r="H13" s="516"/>
      <c r="I13" s="516"/>
      <c r="J13" s="516"/>
      <c r="K13" s="516"/>
      <c r="L13" s="516"/>
      <c r="M13" s="304" t="s">
        <v>432</v>
      </c>
      <c r="N13" s="307" t="s">
        <v>2730</v>
      </c>
      <c r="O13" s="304" t="s">
        <v>432</v>
      </c>
      <c r="P13" s="304" t="s">
        <v>2731</v>
      </c>
      <c r="Q13" s="305" t="s">
        <v>2732</v>
      </c>
      <c r="R13" s="304" t="s">
        <v>432</v>
      </c>
      <c r="S13" s="304" t="s">
        <v>2731</v>
      </c>
      <c r="T13" s="516"/>
      <c r="U13" s="516"/>
      <c r="V13" s="516"/>
      <c r="W13" s="516"/>
      <c r="X13" s="516"/>
      <c r="Y13" s="516"/>
      <c r="Z13" s="516"/>
      <c r="AA13" s="516"/>
      <c r="AB13" s="293"/>
      <c r="AC13" s="293"/>
      <c r="AD13" s="306"/>
    </row>
    <row r="14" spans="1:58" ht="15">
      <c r="A14" s="308">
        <v>1</v>
      </c>
      <c r="B14" s="308">
        <v>2</v>
      </c>
      <c r="C14" s="308">
        <v>3</v>
      </c>
      <c r="D14" s="308">
        <v>4</v>
      </c>
      <c r="E14" s="308">
        <v>5</v>
      </c>
      <c r="F14" s="308">
        <v>6</v>
      </c>
      <c r="G14" s="308">
        <v>7</v>
      </c>
      <c r="H14" s="308">
        <v>8</v>
      </c>
      <c r="I14" s="308">
        <v>9</v>
      </c>
      <c r="J14" s="308">
        <v>10</v>
      </c>
      <c r="K14" s="308">
        <v>11</v>
      </c>
      <c r="L14" s="308">
        <v>12</v>
      </c>
      <c r="M14" s="308">
        <v>13</v>
      </c>
      <c r="N14" s="308">
        <v>14</v>
      </c>
      <c r="O14" s="308">
        <v>15</v>
      </c>
      <c r="P14" s="308">
        <v>16</v>
      </c>
      <c r="Q14" s="308">
        <v>17</v>
      </c>
      <c r="R14" s="308">
        <v>18</v>
      </c>
      <c r="S14" s="308">
        <v>19</v>
      </c>
      <c r="T14" s="308">
        <v>20</v>
      </c>
      <c r="U14" s="308">
        <v>21</v>
      </c>
      <c r="V14" s="308">
        <v>22</v>
      </c>
      <c r="W14" s="308">
        <v>23</v>
      </c>
      <c r="X14" s="308">
        <v>24</v>
      </c>
      <c r="Y14" s="308">
        <v>25</v>
      </c>
      <c r="Z14" s="308">
        <v>26</v>
      </c>
      <c r="AA14" s="308">
        <v>27</v>
      </c>
      <c r="AB14" s="294"/>
      <c r="AC14" s="294"/>
      <c r="AD14" s="294"/>
      <c r="AE14" s="294"/>
      <c r="AF14" s="294"/>
      <c r="AG14" s="294"/>
      <c r="AH14" s="294"/>
      <c r="AI14" s="294"/>
      <c r="AJ14" s="294"/>
      <c r="AK14" s="294"/>
      <c r="AL14" s="294"/>
      <c r="AM14" s="294"/>
      <c r="AN14" s="294"/>
      <c r="AO14" s="294"/>
      <c r="AP14" s="294"/>
      <c r="AQ14" s="294"/>
      <c r="AR14" s="294"/>
      <c r="AS14" s="294"/>
      <c r="AT14" s="294"/>
      <c r="AU14" s="294"/>
      <c r="AV14" s="294"/>
      <c r="AW14" s="294"/>
      <c r="AX14" s="294"/>
      <c r="AY14" s="294"/>
      <c r="AZ14" s="294"/>
      <c r="BA14" s="294"/>
      <c r="BB14" s="294"/>
      <c r="BC14" s="294"/>
      <c r="BD14" s="294"/>
      <c r="BE14" s="294"/>
      <c r="BF14" s="294"/>
    </row>
    <row r="15" spans="1:58" ht="15">
      <c r="A15" s="515" t="s">
        <v>2733</v>
      </c>
      <c r="B15" s="515"/>
      <c r="C15" s="515"/>
      <c r="D15" s="515"/>
      <c r="E15" s="515"/>
      <c r="F15" s="515"/>
      <c r="G15" s="515"/>
      <c r="H15" s="515"/>
      <c r="I15" s="515"/>
      <c r="J15" s="515"/>
      <c r="K15" s="515"/>
      <c r="L15" s="515"/>
      <c r="M15" s="515"/>
      <c r="N15" s="515"/>
      <c r="O15" s="515"/>
      <c r="P15" s="515"/>
      <c r="Q15" s="515"/>
      <c r="R15" s="515"/>
      <c r="S15" s="515"/>
      <c r="T15" s="515"/>
      <c r="U15" s="515"/>
      <c r="V15" s="515"/>
      <c r="W15" s="515"/>
      <c r="X15" s="515"/>
      <c r="Y15" s="515"/>
      <c r="Z15" s="515"/>
      <c r="AA15" s="515"/>
      <c r="AB15" s="294"/>
      <c r="AC15" s="294"/>
      <c r="AD15" s="294"/>
      <c r="AE15" s="294"/>
      <c r="AF15" s="294"/>
      <c r="AG15" s="294"/>
      <c r="AH15" s="294"/>
      <c r="AI15" s="294"/>
      <c r="AJ15" s="294"/>
      <c r="AK15" s="294"/>
      <c r="AL15" s="294"/>
      <c r="AM15" s="294"/>
      <c r="AN15" s="294"/>
      <c r="AO15" s="294"/>
      <c r="AP15" s="294"/>
      <c r="AQ15" s="294"/>
      <c r="AR15" s="294"/>
      <c r="AS15" s="294"/>
      <c r="AT15" s="294"/>
      <c r="AU15" s="294"/>
      <c r="AV15" s="294"/>
      <c r="AW15" s="294"/>
      <c r="AX15" s="294"/>
      <c r="AY15" s="294"/>
      <c r="AZ15" s="294"/>
      <c r="BA15" s="294"/>
      <c r="BB15" s="294"/>
      <c r="BC15" s="294"/>
      <c r="BD15" s="294"/>
      <c r="BE15" s="294"/>
      <c r="BF15" s="309" t="s">
        <v>2733</v>
      </c>
    </row>
    <row r="16" spans="1:58" ht="57.75">
      <c r="A16" s="310" t="s">
        <v>10</v>
      </c>
      <c r="B16" s="311" t="s">
        <v>666</v>
      </c>
      <c r="C16" s="311" t="s">
        <v>667</v>
      </c>
      <c r="D16" s="312" t="s">
        <v>667</v>
      </c>
      <c r="E16" s="313" t="s">
        <v>142</v>
      </c>
      <c r="F16" s="314" t="s">
        <v>142</v>
      </c>
      <c r="G16" s="315">
        <v>508.34</v>
      </c>
      <c r="H16" s="315">
        <v>416.67</v>
      </c>
      <c r="I16" s="313" t="s">
        <v>2734</v>
      </c>
      <c r="J16" s="315"/>
      <c r="K16" s="315"/>
      <c r="L16" s="316">
        <v>416.67</v>
      </c>
      <c r="M16" s="314" t="s">
        <v>2735</v>
      </c>
      <c r="N16" s="316">
        <v>12.5</v>
      </c>
      <c r="O16" s="317" t="s">
        <v>2736</v>
      </c>
      <c r="P16" s="318">
        <v>8.58</v>
      </c>
      <c r="Q16" s="319"/>
      <c r="R16" s="314"/>
      <c r="S16" s="320"/>
      <c r="T16" s="321">
        <v>437.75</v>
      </c>
      <c r="U16" s="314" t="s">
        <v>2737</v>
      </c>
      <c r="V16" s="314" t="s">
        <v>2738</v>
      </c>
      <c r="W16" s="322" t="s">
        <v>2739</v>
      </c>
      <c r="X16" s="322" t="s">
        <v>2740</v>
      </c>
      <c r="Y16" s="323" t="s">
        <v>2741</v>
      </c>
      <c r="Z16" s="312" t="s">
        <v>2742</v>
      </c>
      <c r="AA16" s="310">
        <v>1</v>
      </c>
      <c r="AB16" s="294"/>
      <c r="AC16" s="294"/>
      <c r="AD16" s="294"/>
      <c r="AE16" s="294"/>
      <c r="AF16" s="294"/>
      <c r="AG16" s="294"/>
      <c r="AH16" s="294"/>
      <c r="AI16" s="294"/>
      <c r="AJ16" s="294"/>
      <c r="AK16" s="294"/>
      <c r="AL16" s="294"/>
      <c r="AM16" s="294"/>
      <c r="AN16" s="294"/>
      <c r="AO16" s="294"/>
      <c r="AP16" s="294"/>
      <c r="AQ16" s="294"/>
      <c r="AR16" s="294"/>
      <c r="AS16" s="294"/>
      <c r="AT16" s="294"/>
      <c r="AU16" s="294"/>
      <c r="AV16" s="294"/>
      <c r="AW16" s="294"/>
      <c r="AX16" s="294"/>
      <c r="AY16" s="294"/>
      <c r="AZ16" s="294"/>
      <c r="BA16" s="294"/>
      <c r="BB16" s="294"/>
      <c r="BC16" s="294"/>
      <c r="BD16" s="294"/>
      <c r="BE16" s="294"/>
      <c r="BF16" s="309"/>
    </row>
    <row r="17" spans="1:58" ht="57.75">
      <c r="A17" s="324" t="s">
        <v>16</v>
      </c>
      <c r="B17" s="325" t="s">
        <v>2743</v>
      </c>
      <c r="C17" s="325" t="s">
        <v>667</v>
      </c>
      <c r="D17" s="326" t="s">
        <v>667</v>
      </c>
      <c r="E17" s="327" t="s">
        <v>142</v>
      </c>
      <c r="F17" s="328" t="s">
        <v>142</v>
      </c>
      <c r="G17" s="329">
        <v>534.05999999999995</v>
      </c>
      <c r="H17" s="329">
        <v>437.75</v>
      </c>
      <c r="I17" s="328" t="s">
        <v>2734</v>
      </c>
      <c r="J17" s="329"/>
      <c r="K17" s="329"/>
      <c r="L17" s="329">
        <v>437.75</v>
      </c>
      <c r="M17" s="328" t="s">
        <v>2735</v>
      </c>
      <c r="N17" s="329">
        <v>13.13</v>
      </c>
      <c r="O17" s="330" t="s">
        <v>2736</v>
      </c>
      <c r="P17" s="331">
        <v>9.02</v>
      </c>
      <c r="Q17" s="332"/>
      <c r="R17" s="328"/>
      <c r="S17" s="333"/>
      <c r="T17" s="334">
        <v>459.9</v>
      </c>
      <c r="U17" s="328" t="s">
        <v>2744</v>
      </c>
      <c r="V17" s="328" t="s">
        <v>2738</v>
      </c>
      <c r="W17" s="335" t="s">
        <v>2745</v>
      </c>
      <c r="X17" s="335" t="s">
        <v>2746</v>
      </c>
      <c r="Y17" s="336" t="s">
        <v>2747</v>
      </c>
      <c r="Z17" s="326" t="s">
        <v>2742</v>
      </c>
      <c r="AA17" s="324">
        <v>1</v>
      </c>
      <c r="AB17" s="294"/>
      <c r="AC17" s="294"/>
      <c r="AD17" s="294"/>
      <c r="AE17" s="294"/>
      <c r="AF17" s="294"/>
      <c r="AG17" s="294"/>
      <c r="AH17" s="294"/>
      <c r="AI17" s="294"/>
      <c r="AJ17" s="294"/>
      <c r="AK17" s="294"/>
      <c r="AL17" s="294"/>
      <c r="AM17" s="294"/>
      <c r="AN17" s="294"/>
      <c r="AO17" s="294"/>
      <c r="AP17" s="294"/>
      <c r="AQ17" s="294"/>
      <c r="AR17" s="294"/>
      <c r="AS17" s="294"/>
      <c r="AT17" s="294"/>
      <c r="AU17" s="294"/>
      <c r="AV17" s="294"/>
      <c r="AW17" s="294"/>
      <c r="AX17" s="294"/>
      <c r="AY17" s="294"/>
      <c r="AZ17" s="294"/>
      <c r="BA17" s="294"/>
      <c r="BB17" s="294"/>
      <c r="BC17" s="294"/>
      <c r="BD17" s="294"/>
      <c r="BE17" s="294"/>
      <c r="BF17" s="309"/>
    </row>
    <row r="18" spans="1:58" ht="57.75">
      <c r="A18" s="324" t="s">
        <v>19</v>
      </c>
      <c r="B18" s="325" t="s">
        <v>2748</v>
      </c>
      <c r="C18" s="325" t="s">
        <v>667</v>
      </c>
      <c r="D18" s="326" t="s">
        <v>667</v>
      </c>
      <c r="E18" s="327" t="s">
        <v>142</v>
      </c>
      <c r="F18" s="328" t="s">
        <v>142</v>
      </c>
      <c r="G18" s="329">
        <v>523.59</v>
      </c>
      <c r="H18" s="329">
        <v>429.17</v>
      </c>
      <c r="I18" s="328" t="s">
        <v>2734</v>
      </c>
      <c r="J18" s="329"/>
      <c r="K18" s="329"/>
      <c r="L18" s="329">
        <v>429.17</v>
      </c>
      <c r="M18" s="328" t="s">
        <v>2735</v>
      </c>
      <c r="N18" s="329">
        <v>12.88</v>
      </c>
      <c r="O18" s="330" t="s">
        <v>2736</v>
      </c>
      <c r="P18" s="331">
        <v>8.84</v>
      </c>
      <c r="Q18" s="332"/>
      <c r="R18" s="328"/>
      <c r="S18" s="333"/>
      <c r="T18" s="334">
        <v>450.89</v>
      </c>
      <c r="U18" s="328" t="s">
        <v>2749</v>
      </c>
      <c r="V18" s="328" t="s">
        <v>2738</v>
      </c>
      <c r="W18" s="335" t="s">
        <v>2750</v>
      </c>
      <c r="X18" s="335" t="s">
        <v>2751</v>
      </c>
      <c r="Y18" s="336" t="s">
        <v>2752</v>
      </c>
      <c r="Z18" s="326" t="s">
        <v>2742</v>
      </c>
      <c r="AA18" s="324">
        <v>1</v>
      </c>
      <c r="AB18" s="294"/>
      <c r="AC18" s="294"/>
      <c r="AD18" s="294"/>
      <c r="AE18" s="294"/>
      <c r="AF18" s="294"/>
      <c r="AG18" s="294"/>
      <c r="AH18" s="294"/>
      <c r="AI18" s="294"/>
      <c r="AJ18" s="294"/>
      <c r="AK18" s="294"/>
      <c r="AL18" s="294"/>
      <c r="AM18" s="294"/>
      <c r="AN18" s="294"/>
      <c r="AO18" s="294"/>
      <c r="AP18" s="294"/>
      <c r="AQ18" s="294"/>
      <c r="AR18" s="294"/>
      <c r="AS18" s="294"/>
      <c r="AT18" s="294"/>
      <c r="AU18" s="294"/>
      <c r="AV18" s="294"/>
      <c r="AW18" s="294"/>
      <c r="AX18" s="294"/>
      <c r="AY18" s="294"/>
      <c r="AZ18" s="294"/>
      <c r="BA18" s="294"/>
      <c r="BB18" s="294"/>
      <c r="BC18" s="294"/>
      <c r="BD18" s="294"/>
      <c r="BE18" s="294"/>
      <c r="BF18" s="309"/>
    </row>
    <row r="19" spans="1:58" ht="72">
      <c r="A19" s="310" t="s">
        <v>42</v>
      </c>
      <c r="B19" s="311" t="s">
        <v>758</v>
      </c>
      <c r="C19" s="311" t="s">
        <v>759</v>
      </c>
      <c r="D19" s="312" t="s">
        <v>759</v>
      </c>
      <c r="E19" s="313" t="s">
        <v>142</v>
      </c>
      <c r="F19" s="314" t="s">
        <v>142</v>
      </c>
      <c r="G19" s="315">
        <v>362.34</v>
      </c>
      <c r="H19" s="315">
        <v>297</v>
      </c>
      <c r="I19" s="313" t="s">
        <v>2734</v>
      </c>
      <c r="J19" s="315"/>
      <c r="K19" s="315"/>
      <c r="L19" s="316">
        <v>297</v>
      </c>
      <c r="M19" s="314" t="s">
        <v>2735</v>
      </c>
      <c r="N19" s="316">
        <v>8.91</v>
      </c>
      <c r="O19" s="317" t="s">
        <v>2736</v>
      </c>
      <c r="P19" s="318">
        <v>6.12</v>
      </c>
      <c r="Q19" s="319"/>
      <c r="R19" s="314"/>
      <c r="S19" s="320"/>
      <c r="T19" s="321">
        <v>312.02999999999997</v>
      </c>
      <c r="U19" s="314" t="s">
        <v>2737</v>
      </c>
      <c r="V19" s="314" t="s">
        <v>2738</v>
      </c>
      <c r="W19" s="322" t="s">
        <v>2739</v>
      </c>
      <c r="X19" s="322" t="s">
        <v>2740</v>
      </c>
      <c r="Y19" s="323" t="s">
        <v>2741</v>
      </c>
      <c r="Z19" s="312" t="s">
        <v>2742</v>
      </c>
      <c r="AA19" s="310">
        <v>1</v>
      </c>
      <c r="AB19" s="294"/>
      <c r="AC19" s="294"/>
      <c r="AD19" s="294"/>
      <c r="AE19" s="294"/>
      <c r="AF19" s="294"/>
      <c r="AG19" s="294"/>
      <c r="AH19" s="294"/>
      <c r="AI19" s="294"/>
      <c r="AJ19" s="294"/>
      <c r="AK19" s="294"/>
      <c r="AL19" s="294"/>
      <c r="AM19" s="294"/>
      <c r="AN19" s="294"/>
      <c r="AO19" s="294"/>
      <c r="AP19" s="294"/>
      <c r="AQ19" s="294"/>
      <c r="AR19" s="294"/>
      <c r="AS19" s="294"/>
      <c r="AT19" s="294"/>
      <c r="AU19" s="294"/>
      <c r="AV19" s="294"/>
      <c r="AW19" s="294"/>
      <c r="AX19" s="294"/>
      <c r="AY19" s="294"/>
      <c r="AZ19" s="294"/>
      <c r="BA19" s="294"/>
      <c r="BB19" s="294"/>
      <c r="BC19" s="294"/>
      <c r="BD19" s="294"/>
      <c r="BE19" s="294"/>
      <c r="BF19" s="309"/>
    </row>
    <row r="20" spans="1:58" ht="72">
      <c r="A20" s="324" t="s">
        <v>47</v>
      </c>
      <c r="B20" s="325" t="s">
        <v>2753</v>
      </c>
      <c r="C20" s="325" t="s">
        <v>759</v>
      </c>
      <c r="D20" s="326" t="s">
        <v>759</v>
      </c>
      <c r="E20" s="327" t="s">
        <v>142</v>
      </c>
      <c r="F20" s="328" t="s">
        <v>142</v>
      </c>
      <c r="G20" s="329">
        <v>380.68</v>
      </c>
      <c r="H20" s="329">
        <v>312.02999999999997</v>
      </c>
      <c r="I20" s="328" t="s">
        <v>2734</v>
      </c>
      <c r="J20" s="329"/>
      <c r="K20" s="329"/>
      <c r="L20" s="329">
        <v>312.02999999999997</v>
      </c>
      <c r="M20" s="328" t="s">
        <v>2735</v>
      </c>
      <c r="N20" s="329">
        <v>9.36</v>
      </c>
      <c r="O20" s="330" t="s">
        <v>2736</v>
      </c>
      <c r="P20" s="331">
        <v>6.43</v>
      </c>
      <c r="Q20" s="332"/>
      <c r="R20" s="328"/>
      <c r="S20" s="333"/>
      <c r="T20" s="334">
        <v>327.82</v>
      </c>
      <c r="U20" s="328" t="s">
        <v>2744</v>
      </c>
      <c r="V20" s="328" t="s">
        <v>2738</v>
      </c>
      <c r="W20" s="335" t="s">
        <v>2745</v>
      </c>
      <c r="X20" s="335" t="s">
        <v>2746</v>
      </c>
      <c r="Y20" s="336" t="s">
        <v>2747</v>
      </c>
      <c r="Z20" s="326" t="s">
        <v>2742</v>
      </c>
      <c r="AA20" s="324">
        <v>1</v>
      </c>
      <c r="AB20" s="294"/>
      <c r="AC20" s="294"/>
      <c r="AD20" s="294"/>
      <c r="AE20" s="294"/>
      <c r="AF20" s="294"/>
      <c r="AG20" s="294"/>
      <c r="AH20" s="294"/>
      <c r="AI20" s="294"/>
      <c r="AJ20" s="294"/>
      <c r="AK20" s="294"/>
      <c r="AL20" s="294"/>
      <c r="AM20" s="294"/>
      <c r="AN20" s="294"/>
      <c r="AO20" s="294"/>
      <c r="AP20" s="294"/>
      <c r="AQ20" s="294"/>
      <c r="AR20" s="294"/>
      <c r="AS20" s="294"/>
      <c r="AT20" s="294"/>
      <c r="AU20" s="294"/>
      <c r="AV20" s="294"/>
      <c r="AW20" s="294"/>
      <c r="AX20" s="294"/>
      <c r="AY20" s="294"/>
      <c r="AZ20" s="294"/>
      <c r="BA20" s="294"/>
      <c r="BB20" s="294"/>
      <c r="BC20" s="294"/>
      <c r="BD20" s="294"/>
      <c r="BE20" s="294"/>
      <c r="BF20" s="309"/>
    </row>
    <row r="21" spans="1:58" ht="72">
      <c r="A21" s="324" t="s">
        <v>50</v>
      </c>
      <c r="B21" s="325" t="s">
        <v>2754</v>
      </c>
      <c r="C21" s="325" t="s">
        <v>759</v>
      </c>
      <c r="D21" s="326" t="s">
        <v>759</v>
      </c>
      <c r="E21" s="327" t="s">
        <v>142</v>
      </c>
      <c r="F21" s="328" t="s">
        <v>142</v>
      </c>
      <c r="G21" s="329">
        <v>373.21</v>
      </c>
      <c r="H21" s="329">
        <v>305.91000000000003</v>
      </c>
      <c r="I21" s="328" t="s">
        <v>2734</v>
      </c>
      <c r="J21" s="329"/>
      <c r="K21" s="329"/>
      <c r="L21" s="329">
        <v>305.91000000000003</v>
      </c>
      <c r="M21" s="328" t="s">
        <v>2735</v>
      </c>
      <c r="N21" s="329">
        <v>9.18</v>
      </c>
      <c r="O21" s="330" t="s">
        <v>2736</v>
      </c>
      <c r="P21" s="331">
        <v>6.3</v>
      </c>
      <c r="Q21" s="332"/>
      <c r="R21" s="328"/>
      <c r="S21" s="333"/>
      <c r="T21" s="334">
        <v>321.39</v>
      </c>
      <c r="U21" s="328" t="s">
        <v>2749</v>
      </c>
      <c r="V21" s="328" t="s">
        <v>2738</v>
      </c>
      <c r="W21" s="335" t="s">
        <v>2750</v>
      </c>
      <c r="X21" s="335" t="s">
        <v>2751</v>
      </c>
      <c r="Y21" s="336" t="s">
        <v>2752</v>
      </c>
      <c r="Z21" s="326" t="s">
        <v>2742</v>
      </c>
      <c r="AA21" s="324">
        <v>1</v>
      </c>
      <c r="AB21" s="294"/>
      <c r="AC21" s="294"/>
      <c r="AD21" s="294"/>
      <c r="AE21" s="294"/>
      <c r="AF21" s="294"/>
      <c r="AG21" s="294"/>
      <c r="AH21" s="294"/>
      <c r="AI21" s="294"/>
      <c r="AJ21" s="294"/>
      <c r="AK21" s="294"/>
      <c r="AL21" s="294"/>
      <c r="AM21" s="294"/>
      <c r="AN21" s="294"/>
      <c r="AO21" s="294"/>
      <c r="AP21" s="294"/>
      <c r="AQ21" s="294"/>
      <c r="AR21" s="294"/>
      <c r="AS21" s="294"/>
      <c r="AT21" s="294"/>
      <c r="AU21" s="294"/>
      <c r="AV21" s="294"/>
      <c r="AW21" s="294"/>
      <c r="AX21" s="294"/>
      <c r="AY21" s="294"/>
      <c r="AZ21" s="294"/>
      <c r="BA21" s="294"/>
      <c r="BB21" s="294"/>
      <c r="BC21" s="294"/>
      <c r="BD21" s="294"/>
      <c r="BE21" s="294"/>
      <c r="BF21" s="309"/>
    </row>
    <row r="22" spans="1:58" ht="60">
      <c r="A22" s="310" t="s">
        <v>59</v>
      </c>
      <c r="B22" s="311" t="s">
        <v>672</v>
      </c>
      <c r="C22" s="311" t="s">
        <v>673</v>
      </c>
      <c r="D22" s="312" t="s">
        <v>673</v>
      </c>
      <c r="E22" s="313" t="s">
        <v>142</v>
      </c>
      <c r="F22" s="314" t="s">
        <v>142</v>
      </c>
      <c r="G22" s="315">
        <v>642.15</v>
      </c>
      <c r="H22" s="315">
        <v>526.35</v>
      </c>
      <c r="I22" s="313" t="s">
        <v>2734</v>
      </c>
      <c r="J22" s="315"/>
      <c r="K22" s="315"/>
      <c r="L22" s="316">
        <v>526.35</v>
      </c>
      <c r="M22" s="314" t="s">
        <v>2735</v>
      </c>
      <c r="N22" s="316">
        <v>15.79</v>
      </c>
      <c r="O22" s="317" t="s">
        <v>2736</v>
      </c>
      <c r="P22" s="318">
        <v>10.84</v>
      </c>
      <c r="Q22" s="319"/>
      <c r="R22" s="314"/>
      <c r="S22" s="320"/>
      <c r="T22" s="321">
        <v>552.98</v>
      </c>
      <c r="U22" s="314" t="s">
        <v>2737</v>
      </c>
      <c r="V22" s="314" t="s">
        <v>2738</v>
      </c>
      <c r="W22" s="322" t="s">
        <v>2739</v>
      </c>
      <c r="X22" s="322" t="s">
        <v>2740</v>
      </c>
      <c r="Y22" s="323" t="s">
        <v>2741</v>
      </c>
      <c r="Z22" s="312" t="s">
        <v>2742</v>
      </c>
      <c r="AA22" s="310">
        <v>1</v>
      </c>
      <c r="AB22" s="294"/>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309"/>
    </row>
    <row r="23" spans="1:58" ht="60">
      <c r="A23" s="324" t="s">
        <v>64</v>
      </c>
      <c r="B23" s="325" t="s">
        <v>2755</v>
      </c>
      <c r="C23" s="325" t="s">
        <v>673</v>
      </c>
      <c r="D23" s="326" t="s">
        <v>673</v>
      </c>
      <c r="E23" s="327" t="s">
        <v>142</v>
      </c>
      <c r="F23" s="328" t="s">
        <v>142</v>
      </c>
      <c r="G23" s="329">
        <v>674.64</v>
      </c>
      <c r="H23" s="329">
        <v>552.98</v>
      </c>
      <c r="I23" s="328" t="s">
        <v>2734</v>
      </c>
      <c r="J23" s="329"/>
      <c r="K23" s="329"/>
      <c r="L23" s="329">
        <v>552.98</v>
      </c>
      <c r="M23" s="328" t="s">
        <v>2735</v>
      </c>
      <c r="N23" s="329">
        <v>16.59</v>
      </c>
      <c r="O23" s="330" t="s">
        <v>2736</v>
      </c>
      <c r="P23" s="331">
        <v>11.39</v>
      </c>
      <c r="Q23" s="332"/>
      <c r="R23" s="328"/>
      <c r="S23" s="333"/>
      <c r="T23" s="334">
        <v>580.96</v>
      </c>
      <c r="U23" s="328" t="s">
        <v>2744</v>
      </c>
      <c r="V23" s="328" t="s">
        <v>2738</v>
      </c>
      <c r="W23" s="335" t="s">
        <v>2745</v>
      </c>
      <c r="X23" s="335" t="s">
        <v>2746</v>
      </c>
      <c r="Y23" s="336" t="s">
        <v>2747</v>
      </c>
      <c r="Z23" s="326" t="s">
        <v>2742</v>
      </c>
      <c r="AA23" s="324">
        <v>1</v>
      </c>
      <c r="AB23" s="294"/>
      <c r="AC23" s="294"/>
      <c r="AD23" s="294"/>
      <c r="AE23" s="294"/>
      <c r="AF23" s="294"/>
      <c r="AG23" s="294"/>
      <c r="AH23" s="294"/>
      <c r="AI23" s="294"/>
      <c r="AJ23" s="294"/>
      <c r="AK23" s="294"/>
      <c r="AL23" s="294"/>
      <c r="AM23" s="294"/>
      <c r="AN23" s="294"/>
      <c r="AO23" s="294"/>
      <c r="AP23" s="294"/>
      <c r="AQ23" s="294"/>
      <c r="AR23" s="294"/>
      <c r="AS23" s="294"/>
      <c r="AT23" s="294"/>
      <c r="AU23" s="294"/>
      <c r="AV23" s="294"/>
      <c r="AW23" s="294"/>
      <c r="AX23" s="294"/>
      <c r="AY23" s="294"/>
      <c r="AZ23" s="294"/>
      <c r="BA23" s="294"/>
      <c r="BB23" s="294"/>
      <c r="BC23" s="294"/>
      <c r="BD23" s="294"/>
      <c r="BE23" s="294"/>
      <c r="BF23" s="309"/>
    </row>
    <row r="24" spans="1:58" ht="60">
      <c r="A24" s="324" t="s">
        <v>2756</v>
      </c>
      <c r="B24" s="325" t="s">
        <v>2757</v>
      </c>
      <c r="C24" s="325" t="s">
        <v>673</v>
      </c>
      <c r="D24" s="326" t="s">
        <v>673</v>
      </c>
      <c r="E24" s="327" t="s">
        <v>142</v>
      </c>
      <c r="F24" s="328" t="s">
        <v>142</v>
      </c>
      <c r="G24" s="329">
        <v>661.41</v>
      </c>
      <c r="H24" s="329">
        <v>542.14</v>
      </c>
      <c r="I24" s="328" t="s">
        <v>2734</v>
      </c>
      <c r="J24" s="329"/>
      <c r="K24" s="329"/>
      <c r="L24" s="329">
        <v>542.14</v>
      </c>
      <c r="M24" s="328" t="s">
        <v>2735</v>
      </c>
      <c r="N24" s="329">
        <v>16.260000000000002</v>
      </c>
      <c r="O24" s="330" t="s">
        <v>2736</v>
      </c>
      <c r="P24" s="331">
        <v>11.17</v>
      </c>
      <c r="Q24" s="332"/>
      <c r="R24" s="328"/>
      <c r="S24" s="333"/>
      <c r="T24" s="334">
        <v>569.57000000000005</v>
      </c>
      <c r="U24" s="328" t="s">
        <v>2749</v>
      </c>
      <c r="V24" s="328" t="s">
        <v>2738</v>
      </c>
      <c r="W24" s="335" t="s">
        <v>2750</v>
      </c>
      <c r="X24" s="335" t="s">
        <v>2751</v>
      </c>
      <c r="Y24" s="336" t="s">
        <v>2752</v>
      </c>
      <c r="Z24" s="326" t="s">
        <v>2742</v>
      </c>
      <c r="AA24" s="324">
        <v>1</v>
      </c>
      <c r="AB24" s="294"/>
      <c r="AC24" s="294"/>
      <c r="AD24" s="294"/>
      <c r="AE24" s="294"/>
      <c r="AF24" s="294"/>
      <c r="AG24" s="294"/>
      <c r="AH24" s="294"/>
      <c r="AI24" s="294"/>
      <c r="AJ24" s="294"/>
      <c r="AK24" s="294"/>
      <c r="AL24" s="294"/>
      <c r="AM24" s="294"/>
      <c r="AN24" s="294"/>
      <c r="AO24" s="294"/>
      <c r="AP24" s="294"/>
      <c r="AQ24" s="294"/>
      <c r="AR24" s="294"/>
      <c r="AS24" s="294"/>
      <c r="AT24" s="294"/>
      <c r="AU24" s="294"/>
      <c r="AV24" s="294"/>
      <c r="AW24" s="294"/>
      <c r="AX24" s="294"/>
      <c r="AY24" s="294"/>
      <c r="AZ24" s="294"/>
      <c r="BA24" s="294"/>
      <c r="BB24" s="294"/>
      <c r="BC24" s="294"/>
      <c r="BD24" s="294"/>
      <c r="BE24" s="294"/>
      <c r="BF24" s="309"/>
    </row>
    <row r="25" spans="1:58" ht="60">
      <c r="A25" s="310" t="s">
        <v>66</v>
      </c>
      <c r="B25" s="311" t="s">
        <v>896</v>
      </c>
      <c r="C25" s="311" t="s">
        <v>897</v>
      </c>
      <c r="D25" s="312" t="s">
        <v>897</v>
      </c>
      <c r="E25" s="313" t="s">
        <v>142</v>
      </c>
      <c r="F25" s="314" t="s">
        <v>142</v>
      </c>
      <c r="G25" s="315">
        <v>681.52</v>
      </c>
      <c r="H25" s="315">
        <v>558.62</v>
      </c>
      <c r="I25" s="313" t="s">
        <v>2734</v>
      </c>
      <c r="J25" s="315"/>
      <c r="K25" s="315"/>
      <c r="L25" s="316">
        <v>558.62</v>
      </c>
      <c r="M25" s="314" t="s">
        <v>2735</v>
      </c>
      <c r="N25" s="316">
        <v>16.760000000000002</v>
      </c>
      <c r="O25" s="317" t="s">
        <v>2736</v>
      </c>
      <c r="P25" s="318">
        <v>11.51</v>
      </c>
      <c r="Q25" s="319"/>
      <c r="R25" s="314"/>
      <c r="S25" s="320"/>
      <c r="T25" s="321">
        <v>586.89</v>
      </c>
      <c r="U25" s="314" t="s">
        <v>2737</v>
      </c>
      <c r="V25" s="314" t="s">
        <v>2738</v>
      </c>
      <c r="W25" s="322" t="s">
        <v>2739</v>
      </c>
      <c r="X25" s="322" t="s">
        <v>2740</v>
      </c>
      <c r="Y25" s="323" t="s">
        <v>2741</v>
      </c>
      <c r="Z25" s="312" t="s">
        <v>2742</v>
      </c>
      <c r="AA25" s="310">
        <v>1</v>
      </c>
      <c r="AB25" s="294"/>
      <c r="AC25" s="294"/>
      <c r="AD25" s="294"/>
      <c r="AE25" s="294"/>
      <c r="AF25" s="294"/>
      <c r="AG25" s="294"/>
      <c r="AH25" s="294"/>
      <c r="AI25" s="294"/>
      <c r="AJ25" s="294"/>
      <c r="AK25" s="294"/>
      <c r="AL25" s="294"/>
      <c r="AM25" s="294"/>
      <c r="AN25" s="294"/>
      <c r="AO25" s="294"/>
      <c r="AP25" s="294"/>
      <c r="AQ25" s="294"/>
      <c r="AR25" s="294"/>
      <c r="AS25" s="294"/>
      <c r="AT25" s="294"/>
      <c r="AU25" s="294"/>
      <c r="AV25" s="294"/>
      <c r="AW25" s="294"/>
      <c r="AX25" s="294"/>
      <c r="AY25" s="294"/>
      <c r="AZ25" s="294"/>
      <c r="BA25" s="294"/>
      <c r="BB25" s="294"/>
      <c r="BC25" s="294"/>
      <c r="BD25" s="294"/>
      <c r="BE25" s="294"/>
      <c r="BF25" s="309"/>
    </row>
    <row r="26" spans="1:58" ht="60">
      <c r="A26" s="324" t="s">
        <v>68</v>
      </c>
      <c r="B26" s="325" t="s">
        <v>2758</v>
      </c>
      <c r="C26" s="325" t="s">
        <v>897</v>
      </c>
      <c r="D26" s="326" t="s">
        <v>897</v>
      </c>
      <c r="E26" s="327" t="s">
        <v>142</v>
      </c>
      <c r="F26" s="328" t="s">
        <v>142</v>
      </c>
      <c r="G26" s="329">
        <v>716.01</v>
      </c>
      <c r="H26" s="329">
        <v>586.89</v>
      </c>
      <c r="I26" s="328" t="s">
        <v>2734</v>
      </c>
      <c r="J26" s="329"/>
      <c r="K26" s="329"/>
      <c r="L26" s="329">
        <v>586.89</v>
      </c>
      <c r="M26" s="328" t="s">
        <v>2735</v>
      </c>
      <c r="N26" s="329">
        <v>17.61</v>
      </c>
      <c r="O26" s="330" t="s">
        <v>2736</v>
      </c>
      <c r="P26" s="331">
        <v>12.09</v>
      </c>
      <c r="Q26" s="332"/>
      <c r="R26" s="328"/>
      <c r="S26" s="333"/>
      <c r="T26" s="334">
        <v>616.59</v>
      </c>
      <c r="U26" s="328" t="s">
        <v>2744</v>
      </c>
      <c r="V26" s="328" t="s">
        <v>2738</v>
      </c>
      <c r="W26" s="335" t="s">
        <v>2745</v>
      </c>
      <c r="X26" s="335" t="s">
        <v>2746</v>
      </c>
      <c r="Y26" s="336" t="s">
        <v>2747</v>
      </c>
      <c r="Z26" s="326" t="s">
        <v>2742</v>
      </c>
      <c r="AA26" s="324">
        <v>1</v>
      </c>
      <c r="AB26" s="294"/>
      <c r="AC26" s="294"/>
      <c r="AD26" s="294"/>
      <c r="AE26" s="294"/>
      <c r="AF26" s="294"/>
      <c r="AG26" s="294"/>
      <c r="AH26" s="294"/>
      <c r="AI26" s="294"/>
      <c r="AJ26" s="294"/>
      <c r="AK26" s="294"/>
      <c r="AL26" s="294"/>
      <c r="AM26" s="294"/>
      <c r="AN26" s="294"/>
      <c r="AO26" s="294"/>
      <c r="AP26" s="294"/>
      <c r="AQ26" s="294"/>
      <c r="AR26" s="294"/>
      <c r="AS26" s="294"/>
      <c r="AT26" s="294"/>
      <c r="AU26" s="294"/>
      <c r="AV26" s="294"/>
      <c r="AW26" s="294"/>
      <c r="AX26" s="294"/>
      <c r="AY26" s="294"/>
      <c r="AZ26" s="294"/>
      <c r="BA26" s="294"/>
      <c r="BB26" s="294"/>
      <c r="BC26" s="294"/>
      <c r="BD26" s="294"/>
      <c r="BE26" s="294"/>
      <c r="BF26" s="309"/>
    </row>
    <row r="27" spans="1:58" ht="60">
      <c r="A27" s="324" t="s">
        <v>69</v>
      </c>
      <c r="B27" s="325" t="s">
        <v>2759</v>
      </c>
      <c r="C27" s="325" t="s">
        <v>897</v>
      </c>
      <c r="D27" s="326" t="s">
        <v>897</v>
      </c>
      <c r="E27" s="327" t="s">
        <v>142</v>
      </c>
      <c r="F27" s="328" t="s">
        <v>142</v>
      </c>
      <c r="G27" s="329">
        <v>701.96</v>
      </c>
      <c r="H27" s="329">
        <v>575.38</v>
      </c>
      <c r="I27" s="328" t="s">
        <v>2734</v>
      </c>
      <c r="J27" s="329"/>
      <c r="K27" s="329"/>
      <c r="L27" s="329">
        <v>575.38</v>
      </c>
      <c r="M27" s="328" t="s">
        <v>2735</v>
      </c>
      <c r="N27" s="329">
        <v>17.260000000000002</v>
      </c>
      <c r="O27" s="330" t="s">
        <v>2736</v>
      </c>
      <c r="P27" s="331">
        <v>11.85</v>
      </c>
      <c r="Q27" s="332"/>
      <c r="R27" s="328"/>
      <c r="S27" s="333"/>
      <c r="T27" s="334">
        <v>604.49</v>
      </c>
      <c r="U27" s="328" t="s">
        <v>2749</v>
      </c>
      <c r="V27" s="328" t="s">
        <v>2738</v>
      </c>
      <c r="W27" s="335" t="s">
        <v>2750</v>
      </c>
      <c r="X27" s="335" t="s">
        <v>2751</v>
      </c>
      <c r="Y27" s="336" t="s">
        <v>2752</v>
      </c>
      <c r="Z27" s="326" t="s">
        <v>2742</v>
      </c>
      <c r="AA27" s="324">
        <v>1</v>
      </c>
      <c r="AB27" s="294"/>
      <c r="AC27" s="294"/>
      <c r="AD27" s="294"/>
      <c r="AE27" s="294"/>
      <c r="AF27" s="294"/>
      <c r="AG27" s="294"/>
      <c r="AH27" s="294"/>
      <c r="AI27" s="294"/>
      <c r="AJ27" s="294"/>
      <c r="AK27" s="294"/>
      <c r="AL27" s="294"/>
      <c r="AM27" s="294"/>
      <c r="AN27" s="294"/>
      <c r="AO27" s="294"/>
      <c r="AP27" s="294"/>
      <c r="AQ27" s="294"/>
      <c r="AR27" s="294"/>
      <c r="AS27" s="294"/>
      <c r="AT27" s="294"/>
      <c r="AU27" s="294"/>
      <c r="AV27" s="294"/>
      <c r="AW27" s="294"/>
      <c r="AX27" s="294"/>
      <c r="AY27" s="294"/>
      <c r="AZ27" s="294"/>
      <c r="BA27" s="294"/>
      <c r="BB27" s="294"/>
      <c r="BC27" s="294"/>
      <c r="BD27" s="294"/>
      <c r="BE27" s="294"/>
      <c r="BF27" s="309"/>
    </row>
    <row r="28" spans="1:58" ht="96">
      <c r="A28" s="310" t="s">
        <v>76</v>
      </c>
      <c r="B28" s="311" t="s">
        <v>738</v>
      </c>
      <c r="C28" s="311" t="s">
        <v>739</v>
      </c>
      <c r="D28" s="312" t="s">
        <v>739</v>
      </c>
      <c r="E28" s="313" t="s">
        <v>142</v>
      </c>
      <c r="F28" s="314" t="s">
        <v>142</v>
      </c>
      <c r="G28" s="315">
        <v>223.66</v>
      </c>
      <c r="H28" s="315">
        <v>183.33</v>
      </c>
      <c r="I28" s="313" t="s">
        <v>2734</v>
      </c>
      <c r="J28" s="315"/>
      <c r="K28" s="315"/>
      <c r="L28" s="316">
        <v>183.33</v>
      </c>
      <c r="M28" s="314" t="s">
        <v>2735</v>
      </c>
      <c r="N28" s="316">
        <v>5.5</v>
      </c>
      <c r="O28" s="317" t="s">
        <v>2736</v>
      </c>
      <c r="P28" s="318">
        <v>3.78</v>
      </c>
      <c r="Q28" s="319"/>
      <c r="R28" s="314"/>
      <c r="S28" s="320"/>
      <c r="T28" s="321">
        <v>192.61</v>
      </c>
      <c r="U28" s="314" t="s">
        <v>2737</v>
      </c>
      <c r="V28" s="314" t="s">
        <v>2738</v>
      </c>
      <c r="W28" s="322" t="s">
        <v>2739</v>
      </c>
      <c r="X28" s="322" t="s">
        <v>2740</v>
      </c>
      <c r="Y28" s="323" t="s">
        <v>2741</v>
      </c>
      <c r="Z28" s="312" t="s">
        <v>2742</v>
      </c>
      <c r="AA28" s="310">
        <v>1</v>
      </c>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309"/>
    </row>
    <row r="29" spans="1:58" ht="96">
      <c r="A29" s="324" t="s">
        <v>80</v>
      </c>
      <c r="B29" s="325" t="s">
        <v>2760</v>
      </c>
      <c r="C29" s="325" t="s">
        <v>739</v>
      </c>
      <c r="D29" s="326" t="s">
        <v>739</v>
      </c>
      <c r="E29" s="327" t="s">
        <v>142</v>
      </c>
      <c r="F29" s="328" t="s">
        <v>142</v>
      </c>
      <c r="G29" s="329">
        <v>234.98</v>
      </c>
      <c r="H29" s="329">
        <v>192.61</v>
      </c>
      <c r="I29" s="328" t="s">
        <v>2734</v>
      </c>
      <c r="J29" s="329"/>
      <c r="K29" s="329"/>
      <c r="L29" s="329">
        <v>192.61</v>
      </c>
      <c r="M29" s="328" t="s">
        <v>2735</v>
      </c>
      <c r="N29" s="329">
        <v>5.78</v>
      </c>
      <c r="O29" s="330" t="s">
        <v>2736</v>
      </c>
      <c r="P29" s="331">
        <v>3.97</v>
      </c>
      <c r="Q29" s="332"/>
      <c r="R29" s="328"/>
      <c r="S29" s="333"/>
      <c r="T29" s="334">
        <v>202.36</v>
      </c>
      <c r="U29" s="328" t="s">
        <v>2744</v>
      </c>
      <c r="V29" s="328" t="s">
        <v>2738</v>
      </c>
      <c r="W29" s="335" t="s">
        <v>2745</v>
      </c>
      <c r="X29" s="335" t="s">
        <v>2746</v>
      </c>
      <c r="Y29" s="336" t="s">
        <v>2747</v>
      </c>
      <c r="Z29" s="326" t="s">
        <v>2742</v>
      </c>
      <c r="AA29" s="324">
        <v>1</v>
      </c>
      <c r="AB29" s="294"/>
      <c r="AC29" s="294"/>
      <c r="AD29" s="294"/>
      <c r="AE29" s="294"/>
      <c r="AF29" s="294"/>
      <c r="AG29" s="294"/>
      <c r="AH29" s="294"/>
      <c r="AI29" s="294"/>
      <c r="AJ29" s="294"/>
      <c r="AK29" s="294"/>
      <c r="AL29" s="294"/>
      <c r="AM29" s="294"/>
      <c r="AN29" s="294"/>
      <c r="AO29" s="294"/>
      <c r="AP29" s="294"/>
      <c r="AQ29" s="294"/>
      <c r="AR29" s="294"/>
      <c r="AS29" s="294"/>
      <c r="AT29" s="294"/>
      <c r="AU29" s="294"/>
      <c r="AV29" s="294"/>
      <c r="AW29" s="294"/>
      <c r="AX29" s="294"/>
      <c r="AY29" s="294"/>
      <c r="AZ29" s="294"/>
      <c r="BA29" s="294"/>
      <c r="BB29" s="294"/>
      <c r="BC29" s="294"/>
      <c r="BD29" s="294"/>
      <c r="BE29" s="294"/>
      <c r="BF29" s="309"/>
    </row>
    <row r="30" spans="1:58" ht="96">
      <c r="A30" s="324" t="s">
        <v>83</v>
      </c>
      <c r="B30" s="325" t="s">
        <v>2761</v>
      </c>
      <c r="C30" s="325" t="s">
        <v>739</v>
      </c>
      <c r="D30" s="326" t="s">
        <v>739</v>
      </c>
      <c r="E30" s="327" t="s">
        <v>142</v>
      </c>
      <c r="F30" s="328" t="s">
        <v>142</v>
      </c>
      <c r="G30" s="329">
        <v>230.37</v>
      </c>
      <c r="H30" s="329">
        <v>188.83</v>
      </c>
      <c r="I30" s="328" t="s">
        <v>2734</v>
      </c>
      <c r="J30" s="329"/>
      <c r="K30" s="329"/>
      <c r="L30" s="329">
        <v>188.83</v>
      </c>
      <c r="M30" s="328" t="s">
        <v>2735</v>
      </c>
      <c r="N30" s="329">
        <v>5.66</v>
      </c>
      <c r="O30" s="330" t="s">
        <v>2736</v>
      </c>
      <c r="P30" s="331">
        <v>3.89</v>
      </c>
      <c r="Q30" s="332"/>
      <c r="R30" s="328"/>
      <c r="S30" s="333"/>
      <c r="T30" s="334">
        <v>198.38</v>
      </c>
      <c r="U30" s="328" t="s">
        <v>2749</v>
      </c>
      <c r="V30" s="328" t="s">
        <v>2738</v>
      </c>
      <c r="W30" s="335" t="s">
        <v>2750</v>
      </c>
      <c r="X30" s="335" t="s">
        <v>2751</v>
      </c>
      <c r="Y30" s="336" t="s">
        <v>2752</v>
      </c>
      <c r="Z30" s="326" t="s">
        <v>2742</v>
      </c>
      <c r="AA30" s="324">
        <v>1</v>
      </c>
      <c r="AB30" s="294"/>
      <c r="AC30" s="294"/>
      <c r="AD30" s="294"/>
      <c r="AE30" s="294"/>
      <c r="AF30" s="294"/>
      <c r="AG30" s="294"/>
      <c r="AH30" s="294"/>
      <c r="AI30" s="294"/>
      <c r="AJ30" s="294"/>
      <c r="AK30" s="294"/>
      <c r="AL30" s="294"/>
      <c r="AM30" s="294"/>
      <c r="AN30" s="294"/>
      <c r="AO30" s="294"/>
      <c r="AP30" s="294"/>
      <c r="AQ30" s="294"/>
      <c r="AR30" s="294"/>
      <c r="AS30" s="294"/>
      <c r="AT30" s="294"/>
      <c r="AU30" s="294"/>
      <c r="AV30" s="294"/>
      <c r="AW30" s="294"/>
      <c r="AX30" s="294"/>
      <c r="AY30" s="294"/>
      <c r="AZ30" s="294"/>
      <c r="BA30" s="294"/>
      <c r="BB30" s="294"/>
      <c r="BC30" s="294"/>
      <c r="BD30" s="294"/>
      <c r="BE30" s="294"/>
      <c r="BF30" s="309"/>
    </row>
    <row r="31" spans="1:58" ht="57.75">
      <c r="A31" s="310" t="s">
        <v>103</v>
      </c>
      <c r="B31" s="311" t="s">
        <v>752</v>
      </c>
      <c r="C31" s="311" t="s">
        <v>753</v>
      </c>
      <c r="D31" s="312" t="s">
        <v>753</v>
      </c>
      <c r="E31" s="313" t="s">
        <v>142</v>
      </c>
      <c r="F31" s="314" t="s">
        <v>142</v>
      </c>
      <c r="G31" s="315">
        <v>10.83</v>
      </c>
      <c r="H31" s="315">
        <v>8.8800000000000008</v>
      </c>
      <c r="I31" s="313" t="s">
        <v>2734</v>
      </c>
      <c r="J31" s="315"/>
      <c r="K31" s="315"/>
      <c r="L31" s="316">
        <v>8.8800000000000008</v>
      </c>
      <c r="M31" s="314" t="s">
        <v>2735</v>
      </c>
      <c r="N31" s="316">
        <v>0.27</v>
      </c>
      <c r="O31" s="317" t="s">
        <v>2736</v>
      </c>
      <c r="P31" s="318">
        <v>0.18</v>
      </c>
      <c r="Q31" s="319"/>
      <c r="R31" s="314"/>
      <c r="S31" s="320"/>
      <c r="T31" s="321">
        <v>9.33</v>
      </c>
      <c r="U31" s="314" t="s">
        <v>2737</v>
      </c>
      <c r="V31" s="314" t="s">
        <v>2738</v>
      </c>
      <c r="W31" s="322" t="s">
        <v>2739</v>
      </c>
      <c r="X31" s="322" t="s">
        <v>2740</v>
      </c>
      <c r="Y31" s="323" t="s">
        <v>2741</v>
      </c>
      <c r="Z31" s="312" t="s">
        <v>2742</v>
      </c>
      <c r="AA31" s="310">
        <v>1</v>
      </c>
      <c r="AB31" s="294"/>
      <c r="AC31" s="294"/>
      <c r="AD31" s="294"/>
      <c r="AE31" s="294"/>
      <c r="AF31" s="294"/>
      <c r="AG31" s="294"/>
      <c r="AH31" s="294"/>
      <c r="AI31" s="294"/>
      <c r="AJ31" s="294"/>
      <c r="AK31" s="294"/>
      <c r="AL31" s="294"/>
      <c r="AM31" s="294"/>
      <c r="AN31" s="294"/>
      <c r="AO31" s="294"/>
      <c r="AP31" s="294"/>
      <c r="AQ31" s="294"/>
      <c r="AR31" s="294"/>
      <c r="AS31" s="294"/>
      <c r="AT31" s="294"/>
      <c r="AU31" s="294"/>
      <c r="AV31" s="294"/>
      <c r="AW31" s="294"/>
      <c r="AX31" s="294"/>
      <c r="AY31" s="294"/>
      <c r="AZ31" s="294"/>
      <c r="BA31" s="294"/>
      <c r="BB31" s="294"/>
      <c r="BC31" s="294"/>
      <c r="BD31" s="294"/>
      <c r="BE31" s="294"/>
      <c r="BF31" s="309"/>
    </row>
    <row r="32" spans="1:58" ht="57.75">
      <c r="A32" s="324" t="s">
        <v>106</v>
      </c>
      <c r="B32" s="325" t="s">
        <v>2762</v>
      </c>
      <c r="C32" s="325" t="s">
        <v>753</v>
      </c>
      <c r="D32" s="326" t="s">
        <v>753</v>
      </c>
      <c r="E32" s="327" t="s">
        <v>142</v>
      </c>
      <c r="F32" s="328" t="s">
        <v>142</v>
      </c>
      <c r="G32" s="329">
        <v>11.38</v>
      </c>
      <c r="H32" s="329">
        <v>9.33</v>
      </c>
      <c r="I32" s="328" t="s">
        <v>2734</v>
      </c>
      <c r="J32" s="329"/>
      <c r="K32" s="329"/>
      <c r="L32" s="329">
        <v>9.33</v>
      </c>
      <c r="M32" s="328" t="s">
        <v>2735</v>
      </c>
      <c r="N32" s="329">
        <v>0.28000000000000003</v>
      </c>
      <c r="O32" s="330" t="s">
        <v>2736</v>
      </c>
      <c r="P32" s="331">
        <v>0.19</v>
      </c>
      <c r="Q32" s="332"/>
      <c r="R32" s="328"/>
      <c r="S32" s="333"/>
      <c r="T32" s="334">
        <v>9.8000000000000007</v>
      </c>
      <c r="U32" s="328" t="s">
        <v>2744</v>
      </c>
      <c r="V32" s="328" t="s">
        <v>2738</v>
      </c>
      <c r="W32" s="335" t="s">
        <v>2745</v>
      </c>
      <c r="X32" s="335" t="s">
        <v>2746</v>
      </c>
      <c r="Y32" s="336" t="s">
        <v>2747</v>
      </c>
      <c r="Z32" s="326" t="s">
        <v>2742</v>
      </c>
      <c r="AA32" s="324">
        <v>1</v>
      </c>
      <c r="AB32" s="294"/>
      <c r="AC32" s="294"/>
      <c r="AD32" s="294"/>
      <c r="AE32" s="294"/>
      <c r="AF32" s="294"/>
      <c r="AG32" s="294"/>
      <c r="AH32" s="294"/>
      <c r="AI32" s="294"/>
      <c r="AJ32" s="294"/>
      <c r="AK32" s="294"/>
      <c r="AL32" s="294"/>
      <c r="AM32" s="294"/>
      <c r="AN32" s="294"/>
      <c r="AO32" s="294"/>
      <c r="AP32" s="294"/>
      <c r="AQ32" s="294"/>
      <c r="AR32" s="294"/>
      <c r="AS32" s="294"/>
      <c r="AT32" s="294"/>
      <c r="AU32" s="294"/>
      <c r="AV32" s="294"/>
      <c r="AW32" s="294"/>
      <c r="AX32" s="294"/>
      <c r="AY32" s="294"/>
      <c r="AZ32" s="294"/>
      <c r="BA32" s="294"/>
      <c r="BB32" s="294"/>
      <c r="BC32" s="294"/>
      <c r="BD32" s="294"/>
      <c r="BE32" s="294"/>
      <c r="BF32" s="309"/>
    </row>
    <row r="33" spans="1:58" ht="57.75">
      <c r="A33" s="324" t="s">
        <v>110</v>
      </c>
      <c r="B33" s="325" t="s">
        <v>2763</v>
      </c>
      <c r="C33" s="325" t="s">
        <v>753</v>
      </c>
      <c r="D33" s="326" t="s">
        <v>753</v>
      </c>
      <c r="E33" s="327" t="s">
        <v>142</v>
      </c>
      <c r="F33" s="328" t="s">
        <v>142</v>
      </c>
      <c r="G33" s="329">
        <v>11.16</v>
      </c>
      <c r="H33" s="329">
        <v>9.15</v>
      </c>
      <c r="I33" s="328" t="s">
        <v>2734</v>
      </c>
      <c r="J33" s="329"/>
      <c r="K33" s="329"/>
      <c r="L33" s="329">
        <v>9.15</v>
      </c>
      <c r="M33" s="328" t="s">
        <v>2735</v>
      </c>
      <c r="N33" s="329">
        <v>0.27</v>
      </c>
      <c r="O33" s="330" t="s">
        <v>2736</v>
      </c>
      <c r="P33" s="331">
        <v>0.19</v>
      </c>
      <c r="Q33" s="332"/>
      <c r="R33" s="328"/>
      <c r="S33" s="333"/>
      <c r="T33" s="334">
        <v>9.61</v>
      </c>
      <c r="U33" s="328" t="s">
        <v>2749</v>
      </c>
      <c r="V33" s="328" t="s">
        <v>2738</v>
      </c>
      <c r="W33" s="335" t="s">
        <v>2750</v>
      </c>
      <c r="X33" s="335" t="s">
        <v>2751</v>
      </c>
      <c r="Y33" s="336" t="s">
        <v>2752</v>
      </c>
      <c r="Z33" s="326" t="s">
        <v>2742</v>
      </c>
      <c r="AA33" s="324">
        <v>1</v>
      </c>
      <c r="AB33" s="294"/>
      <c r="AC33" s="294"/>
      <c r="AD33" s="294"/>
      <c r="AE33" s="294"/>
      <c r="AF33" s="294"/>
      <c r="AG33" s="294"/>
      <c r="AH33" s="294"/>
      <c r="AI33" s="294"/>
      <c r="AJ33" s="294"/>
      <c r="AK33" s="294"/>
      <c r="AL33" s="294"/>
      <c r="AM33" s="294"/>
      <c r="AN33" s="294"/>
      <c r="AO33" s="294"/>
      <c r="AP33" s="294"/>
      <c r="AQ33" s="294"/>
      <c r="AR33" s="294"/>
      <c r="AS33" s="294"/>
      <c r="AT33" s="294"/>
      <c r="AU33" s="294"/>
      <c r="AV33" s="294"/>
      <c r="AW33" s="294"/>
      <c r="AX33" s="294"/>
      <c r="AY33" s="294"/>
      <c r="AZ33" s="294"/>
      <c r="BA33" s="294"/>
      <c r="BB33" s="294"/>
      <c r="BC33" s="294"/>
      <c r="BD33" s="294"/>
      <c r="BE33" s="294"/>
      <c r="BF33" s="309"/>
    </row>
    <row r="34" spans="1:58" ht="57.75">
      <c r="A34" s="310" t="s">
        <v>115</v>
      </c>
      <c r="B34" s="311" t="s">
        <v>989</v>
      </c>
      <c r="C34" s="311" t="s">
        <v>990</v>
      </c>
      <c r="D34" s="312" t="s">
        <v>990</v>
      </c>
      <c r="E34" s="313" t="s">
        <v>142</v>
      </c>
      <c r="F34" s="314" t="s">
        <v>142</v>
      </c>
      <c r="G34" s="315">
        <v>61.51</v>
      </c>
      <c r="H34" s="315">
        <v>50.42</v>
      </c>
      <c r="I34" s="313" t="s">
        <v>2734</v>
      </c>
      <c r="J34" s="315"/>
      <c r="K34" s="315"/>
      <c r="L34" s="316">
        <v>50.42</v>
      </c>
      <c r="M34" s="314" t="s">
        <v>2735</v>
      </c>
      <c r="N34" s="316">
        <v>1.51</v>
      </c>
      <c r="O34" s="317" t="s">
        <v>2736</v>
      </c>
      <c r="P34" s="318">
        <v>1.04</v>
      </c>
      <c r="Q34" s="319"/>
      <c r="R34" s="314"/>
      <c r="S34" s="320"/>
      <c r="T34" s="321">
        <v>52.97</v>
      </c>
      <c r="U34" s="314" t="s">
        <v>2737</v>
      </c>
      <c r="V34" s="314" t="s">
        <v>2738</v>
      </c>
      <c r="W34" s="322" t="s">
        <v>2739</v>
      </c>
      <c r="X34" s="322" t="s">
        <v>2740</v>
      </c>
      <c r="Y34" s="323" t="s">
        <v>2741</v>
      </c>
      <c r="Z34" s="312" t="s">
        <v>2742</v>
      </c>
      <c r="AA34" s="310">
        <v>1</v>
      </c>
      <c r="AB34" s="294"/>
      <c r="AC34" s="294"/>
      <c r="AD34" s="294"/>
      <c r="AE34" s="294"/>
      <c r="AF34" s="294"/>
      <c r="AG34" s="294"/>
      <c r="AH34" s="294"/>
      <c r="AI34" s="294"/>
      <c r="AJ34" s="294"/>
      <c r="AK34" s="294"/>
      <c r="AL34" s="294"/>
      <c r="AM34" s="294"/>
      <c r="AN34" s="294"/>
      <c r="AO34" s="294"/>
      <c r="AP34" s="294"/>
      <c r="AQ34" s="294"/>
      <c r="AR34" s="294"/>
      <c r="AS34" s="294"/>
      <c r="AT34" s="294"/>
      <c r="AU34" s="294"/>
      <c r="AV34" s="294"/>
      <c r="AW34" s="294"/>
      <c r="AX34" s="294"/>
      <c r="AY34" s="294"/>
      <c r="AZ34" s="294"/>
      <c r="BA34" s="294"/>
      <c r="BB34" s="294"/>
      <c r="BC34" s="294"/>
      <c r="BD34" s="294"/>
      <c r="BE34" s="294"/>
      <c r="BF34" s="309"/>
    </row>
    <row r="35" spans="1:58" ht="57.75">
      <c r="A35" s="324" t="s">
        <v>119</v>
      </c>
      <c r="B35" s="325" t="s">
        <v>2764</v>
      </c>
      <c r="C35" s="325" t="s">
        <v>990</v>
      </c>
      <c r="D35" s="326" t="s">
        <v>990</v>
      </c>
      <c r="E35" s="327" t="s">
        <v>142</v>
      </c>
      <c r="F35" s="328" t="s">
        <v>142</v>
      </c>
      <c r="G35" s="329">
        <v>64.62</v>
      </c>
      <c r="H35" s="329">
        <v>52.97</v>
      </c>
      <c r="I35" s="328" t="s">
        <v>2734</v>
      </c>
      <c r="J35" s="329"/>
      <c r="K35" s="329"/>
      <c r="L35" s="329">
        <v>52.97</v>
      </c>
      <c r="M35" s="328" t="s">
        <v>2735</v>
      </c>
      <c r="N35" s="329">
        <v>1.59</v>
      </c>
      <c r="O35" s="330" t="s">
        <v>2736</v>
      </c>
      <c r="P35" s="331">
        <v>1.0900000000000001</v>
      </c>
      <c r="Q35" s="332"/>
      <c r="R35" s="328"/>
      <c r="S35" s="333"/>
      <c r="T35" s="334">
        <v>55.65</v>
      </c>
      <c r="U35" s="328" t="s">
        <v>2744</v>
      </c>
      <c r="V35" s="328" t="s">
        <v>2738</v>
      </c>
      <c r="W35" s="335" t="s">
        <v>2745</v>
      </c>
      <c r="X35" s="335" t="s">
        <v>2746</v>
      </c>
      <c r="Y35" s="336" t="s">
        <v>2747</v>
      </c>
      <c r="Z35" s="326" t="s">
        <v>2742</v>
      </c>
      <c r="AA35" s="324">
        <v>1</v>
      </c>
      <c r="AB35" s="294"/>
      <c r="AC35" s="294"/>
      <c r="AD35" s="294"/>
      <c r="AE35" s="294"/>
      <c r="AF35" s="294"/>
      <c r="AG35" s="294"/>
      <c r="AH35" s="294"/>
      <c r="AI35" s="294"/>
      <c r="AJ35" s="294"/>
      <c r="AK35" s="294"/>
      <c r="AL35" s="294"/>
      <c r="AM35" s="294"/>
      <c r="AN35" s="294"/>
      <c r="AO35" s="294"/>
      <c r="AP35" s="294"/>
      <c r="AQ35" s="294"/>
      <c r="AR35" s="294"/>
      <c r="AS35" s="294"/>
      <c r="AT35" s="294"/>
      <c r="AU35" s="294"/>
      <c r="AV35" s="294"/>
      <c r="AW35" s="294"/>
      <c r="AX35" s="294"/>
      <c r="AY35" s="294"/>
      <c r="AZ35" s="294"/>
      <c r="BA35" s="294"/>
      <c r="BB35" s="294"/>
      <c r="BC35" s="294"/>
      <c r="BD35" s="294"/>
      <c r="BE35" s="294"/>
      <c r="BF35" s="309"/>
    </row>
    <row r="36" spans="1:58" ht="57.75">
      <c r="A36" s="324" t="s">
        <v>122</v>
      </c>
      <c r="B36" s="325" t="s">
        <v>2765</v>
      </c>
      <c r="C36" s="325" t="s">
        <v>990</v>
      </c>
      <c r="D36" s="326" t="s">
        <v>990</v>
      </c>
      <c r="E36" s="327" t="s">
        <v>142</v>
      </c>
      <c r="F36" s="328" t="s">
        <v>142</v>
      </c>
      <c r="G36" s="329">
        <v>63.35</v>
      </c>
      <c r="H36" s="329">
        <v>51.93</v>
      </c>
      <c r="I36" s="328" t="s">
        <v>2734</v>
      </c>
      <c r="J36" s="329"/>
      <c r="K36" s="329"/>
      <c r="L36" s="329">
        <v>51.93</v>
      </c>
      <c r="M36" s="328" t="s">
        <v>2735</v>
      </c>
      <c r="N36" s="329">
        <v>1.56</v>
      </c>
      <c r="O36" s="330" t="s">
        <v>2736</v>
      </c>
      <c r="P36" s="331">
        <v>1.07</v>
      </c>
      <c r="Q36" s="332"/>
      <c r="R36" s="328"/>
      <c r="S36" s="333"/>
      <c r="T36" s="334">
        <v>54.56</v>
      </c>
      <c r="U36" s="328" t="s">
        <v>2749</v>
      </c>
      <c r="V36" s="328" t="s">
        <v>2738</v>
      </c>
      <c r="W36" s="335" t="s">
        <v>2750</v>
      </c>
      <c r="X36" s="335" t="s">
        <v>2751</v>
      </c>
      <c r="Y36" s="336" t="s">
        <v>2752</v>
      </c>
      <c r="Z36" s="326" t="s">
        <v>2742</v>
      </c>
      <c r="AA36" s="324">
        <v>1</v>
      </c>
      <c r="AB36" s="294"/>
      <c r="AC36" s="294"/>
      <c r="AD36" s="294"/>
      <c r="AE36" s="294"/>
      <c r="AF36" s="294"/>
      <c r="AG36" s="294"/>
      <c r="AH36" s="294"/>
      <c r="AI36" s="294"/>
      <c r="AJ36" s="294"/>
      <c r="AK36" s="294"/>
      <c r="AL36" s="294"/>
      <c r="AM36" s="294"/>
      <c r="AN36" s="294"/>
      <c r="AO36" s="294"/>
      <c r="AP36" s="294"/>
      <c r="AQ36" s="294"/>
      <c r="AR36" s="294"/>
      <c r="AS36" s="294"/>
      <c r="AT36" s="294"/>
      <c r="AU36" s="294"/>
      <c r="AV36" s="294"/>
      <c r="AW36" s="294"/>
      <c r="AX36" s="294"/>
      <c r="AY36" s="294"/>
      <c r="AZ36" s="294"/>
      <c r="BA36" s="294"/>
      <c r="BB36" s="294"/>
      <c r="BC36" s="294"/>
      <c r="BD36" s="294"/>
      <c r="BE36" s="294"/>
      <c r="BF36" s="309"/>
    </row>
    <row r="37" spans="1:58" ht="72">
      <c r="A37" s="310" t="s">
        <v>1799</v>
      </c>
      <c r="B37" s="311" t="s">
        <v>817</v>
      </c>
      <c r="C37" s="311" t="s">
        <v>818</v>
      </c>
      <c r="D37" s="312" t="s">
        <v>818</v>
      </c>
      <c r="E37" s="313" t="s">
        <v>142</v>
      </c>
      <c r="F37" s="314" t="s">
        <v>142</v>
      </c>
      <c r="G37" s="315">
        <v>5061.6899999999996</v>
      </c>
      <c r="H37" s="315">
        <v>4148.93</v>
      </c>
      <c r="I37" s="313" t="s">
        <v>2734</v>
      </c>
      <c r="J37" s="315"/>
      <c r="K37" s="315"/>
      <c r="L37" s="316">
        <v>4148.93</v>
      </c>
      <c r="M37" s="314" t="s">
        <v>2735</v>
      </c>
      <c r="N37" s="316">
        <v>124.47</v>
      </c>
      <c r="O37" s="317" t="s">
        <v>2736</v>
      </c>
      <c r="P37" s="318">
        <v>85.47</v>
      </c>
      <c r="Q37" s="319"/>
      <c r="R37" s="314"/>
      <c r="S37" s="320"/>
      <c r="T37" s="321">
        <v>4358.87</v>
      </c>
      <c r="U37" s="314" t="s">
        <v>2737</v>
      </c>
      <c r="V37" s="314" t="s">
        <v>2738</v>
      </c>
      <c r="W37" s="322" t="s">
        <v>2739</v>
      </c>
      <c r="X37" s="322" t="s">
        <v>2740</v>
      </c>
      <c r="Y37" s="323" t="s">
        <v>2741</v>
      </c>
      <c r="Z37" s="312" t="s">
        <v>2742</v>
      </c>
      <c r="AA37" s="310">
        <v>1</v>
      </c>
      <c r="AB37" s="294"/>
      <c r="AC37" s="294"/>
      <c r="AD37" s="294"/>
      <c r="AE37" s="294"/>
      <c r="AF37" s="294"/>
      <c r="AG37" s="294"/>
      <c r="AH37" s="294"/>
      <c r="AI37" s="294"/>
      <c r="AJ37" s="294"/>
      <c r="AK37" s="294"/>
      <c r="AL37" s="294"/>
      <c r="AM37" s="294"/>
      <c r="AN37" s="294"/>
      <c r="AO37" s="294"/>
      <c r="AP37" s="294"/>
      <c r="AQ37" s="294"/>
      <c r="AR37" s="294"/>
      <c r="AS37" s="294"/>
      <c r="AT37" s="294"/>
      <c r="AU37" s="294"/>
      <c r="AV37" s="294"/>
      <c r="AW37" s="294"/>
      <c r="AX37" s="294"/>
      <c r="AY37" s="294"/>
      <c r="AZ37" s="294"/>
      <c r="BA37" s="294"/>
      <c r="BB37" s="294"/>
      <c r="BC37" s="294"/>
      <c r="BD37" s="294"/>
      <c r="BE37" s="294"/>
      <c r="BF37" s="309"/>
    </row>
    <row r="38" spans="1:58" ht="72">
      <c r="A38" s="324" t="s">
        <v>2766</v>
      </c>
      <c r="B38" s="325" t="s">
        <v>2767</v>
      </c>
      <c r="C38" s="325" t="s">
        <v>818</v>
      </c>
      <c r="D38" s="326" t="s">
        <v>818</v>
      </c>
      <c r="E38" s="327" t="s">
        <v>142</v>
      </c>
      <c r="F38" s="328" t="s">
        <v>142</v>
      </c>
      <c r="G38" s="329">
        <v>5317.82</v>
      </c>
      <c r="H38" s="329">
        <v>4358.87</v>
      </c>
      <c r="I38" s="328" t="s">
        <v>2734</v>
      </c>
      <c r="J38" s="329"/>
      <c r="K38" s="329"/>
      <c r="L38" s="329">
        <v>4358.87</v>
      </c>
      <c r="M38" s="328" t="s">
        <v>2735</v>
      </c>
      <c r="N38" s="329">
        <v>130.77000000000001</v>
      </c>
      <c r="O38" s="330" t="s">
        <v>2736</v>
      </c>
      <c r="P38" s="331">
        <v>89.79</v>
      </c>
      <c r="Q38" s="332"/>
      <c r="R38" s="328"/>
      <c r="S38" s="333"/>
      <c r="T38" s="334">
        <v>4579.43</v>
      </c>
      <c r="U38" s="328" t="s">
        <v>2744</v>
      </c>
      <c r="V38" s="328" t="s">
        <v>2738</v>
      </c>
      <c r="W38" s="335" t="s">
        <v>2745</v>
      </c>
      <c r="X38" s="335" t="s">
        <v>2746</v>
      </c>
      <c r="Y38" s="336" t="s">
        <v>2747</v>
      </c>
      <c r="Z38" s="326" t="s">
        <v>2742</v>
      </c>
      <c r="AA38" s="324">
        <v>1</v>
      </c>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294"/>
      <c r="BD38" s="294"/>
      <c r="BE38" s="294"/>
      <c r="BF38" s="309"/>
    </row>
    <row r="39" spans="1:58" ht="72">
      <c r="A39" s="324" t="s">
        <v>2768</v>
      </c>
      <c r="B39" s="325" t="s">
        <v>2769</v>
      </c>
      <c r="C39" s="325" t="s">
        <v>818</v>
      </c>
      <c r="D39" s="326" t="s">
        <v>818</v>
      </c>
      <c r="E39" s="327" t="s">
        <v>142</v>
      </c>
      <c r="F39" s="328" t="s">
        <v>142</v>
      </c>
      <c r="G39" s="329">
        <v>5213.55</v>
      </c>
      <c r="H39" s="329">
        <v>4273.3999999999996</v>
      </c>
      <c r="I39" s="328" t="s">
        <v>2734</v>
      </c>
      <c r="J39" s="329"/>
      <c r="K39" s="329"/>
      <c r="L39" s="329">
        <v>4273.3999999999996</v>
      </c>
      <c r="M39" s="328" t="s">
        <v>2735</v>
      </c>
      <c r="N39" s="329">
        <v>128.19999999999999</v>
      </c>
      <c r="O39" s="330" t="s">
        <v>2736</v>
      </c>
      <c r="P39" s="331">
        <v>88.03</v>
      </c>
      <c r="Q39" s="332"/>
      <c r="R39" s="328"/>
      <c r="S39" s="333"/>
      <c r="T39" s="334">
        <v>4489.63</v>
      </c>
      <c r="U39" s="328" t="s">
        <v>2749</v>
      </c>
      <c r="V39" s="328" t="s">
        <v>2738</v>
      </c>
      <c r="W39" s="335" t="s">
        <v>2750</v>
      </c>
      <c r="X39" s="335" t="s">
        <v>2751</v>
      </c>
      <c r="Y39" s="336" t="s">
        <v>2752</v>
      </c>
      <c r="Z39" s="326" t="s">
        <v>2742</v>
      </c>
      <c r="AA39" s="324">
        <v>1</v>
      </c>
      <c r="AB39" s="294"/>
      <c r="AC39" s="294"/>
      <c r="AD39" s="294"/>
      <c r="AE39" s="294"/>
      <c r="AF39" s="294"/>
      <c r="AG39" s="294"/>
      <c r="AH39" s="294"/>
      <c r="AI39" s="294"/>
      <c r="AJ39" s="294"/>
      <c r="AK39" s="294"/>
      <c r="AL39" s="294"/>
      <c r="AM39" s="294"/>
      <c r="AN39" s="294"/>
      <c r="AO39" s="294"/>
      <c r="AP39" s="294"/>
      <c r="AQ39" s="294"/>
      <c r="AR39" s="294"/>
      <c r="AS39" s="294"/>
      <c r="AT39" s="294"/>
      <c r="AU39" s="294"/>
      <c r="AV39" s="294"/>
      <c r="AW39" s="294"/>
      <c r="AX39" s="294"/>
      <c r="AY39" s="294"/>
      <c r="AZ39" s="294"/>
      <c r="BA39" s="294"/>
      <c r="BB39" s="294"/>
      <c r="BC39" s="294"/>
      <c r="BD39" s="294"/>
      <c r="BE39" s="294"/>
      <c r="BF39" s="309"/>
    </row>
    <row r="40" spans="1:58" ht="57.75">
      <c r="A40" s="310" t="s">
        <v>1807</v>
      </c>
      <c r="B40" s="311" t="s">
        <v>954</v>
      </c>
      <c r="C40" s="311" t="s">
        <v>955</v>
      </c>
      <c r="D40" s="312" t="s">
        <v>955</v>
      </c>
      <c r="E40" s="313" t="s">
        <v>142</v>
      </c>
      <c r="F40" s="314" t="s">
        <v>142</v>
      </c>
      <c r="G40" s="315">
        <v>212.48</v>
      </c>
      <c r="H40" s="315">
        <v>174.16</v>
      </c>
      <c r="I40" s="313" t="s">
        <v>2734</v>
      </c>
      <c r="J40" s="315"/>
      <c r="K40" s="315"/>
      <c r="L40" s="316">
        <v>174.16</v>
      </c>
      <c r="M40" s="314" t="s">
        <v>2735</v>
      </c>
      <c r="N40" s="316">
        <v>5.22</v>
      </c>
      <c r="O40" s="317" t="s">
        <v>2736</v>
      </c>
      <c r="P40" s="318">
        <v>3.59</v>
      </c>
      <c r="Q40" s="319"/>
      <c r="R40" s="314"/>
      <c r="S40" s="320"/>
      <c r="T40" s="321">
        <v>182.97</v>
      </c>
      <c r="U40" s="314" t="s">
        <v>2737</v>
      </c>
      <c r="V40" s="314" t="s">
        <v>2738</v>
      </c>
      <c r="W40" s="322" t="s">
        <v>2739</v>
      </c>
      <c r="X40" s="322" t="s">
        <v>2740</v>
      </c>
      <c r="Y40" s="323" t="s">
        <v>2741</v>
      </c>
      <c r="Z40" s="312" t="s">
        <v>2742</v>
      </c>
      <c r="AA40" s="310">
        <v>1</v>
      </c>
      <c r="AB40" s="294"/>
      <c r="AC40" s="294"/>
      <c r="AD40" s="294"/>
      <c r="AE40" s="294"/>
      <c r="AF40" s="294"/>
      <c r="AG40" s="294"/>
      <c r="AH40" s="294"/>
      <c r="AI40" s="294"/>
      <c r="AJ40" s="294"/>
      <c r="AK40" s="294"/>
      <c r="AL40" s="294"/>
      <c r="AM40" s="294"/>
      <c r="AN40" s="294"/>
      <c r="AO40" s="294"/>
      <c r="AP40" s="294"/>
      <c r="AQ40" s="294"/>
      <c r="AR40" s="294"/>
      <c r="AS40" s="294"/>
      <c r="AT40" s="294"/>
      <c r="AU40" s="294"/>
      <c r="AV40" s="294"/>
      <c r="AW40" s="294"/>
      <c r="AX40" s="294"/>
      <c r="AY40" s="294"/>
      <c r="AZ40" s="294"/>
      <c r="BA40" s="294"/>
      <c r="BB40" s="294"/>
      <c r="BC40" s="294"/>
      <c r="BD40" s="294"/>
      <c r="BE40" s="294"/>
      <c r="BF40" s="309"/>
    </row>
    <row r="41" spans="1:58" ht="57.75">
      <c r="A41" s="324" t="s">
        <v>2770</v>
      </c>
      <c r="B41" s="325" t="s">
        <v>2771</v>
      </c>
      <c r="C41" s="325" t="s">
        <v>955</v>
      </c>
      <c r="D41" s="326" t="s">
        <v>955</v>
      </c>
      <c r="E41" s="327" t="s">
        <v>142</v>
      </c>
      <c r="F41" s="328" t="s">
        <v>142</v>
      </c>
      <c r="G41" s="329">
        <v>223.22</v>
      </c>
      <c r="H41" s="329">
        <v>182.97</v>
      </c>
      <c r="I41" s="328" t="s">
        <v>2734</v>
      </c>
      <c r="J41" s="329"/>
      <c r="K41" s="329"/>
      <c r="L41" s="329">
        <v>182.97</v>
      </c>
      <c r="M41" s="328" t="s">
        <v>2735</v>
      </c>
      <c r="N41" s="329">
        <v>5.49</v>
      </c>
      <c r="O41" s="330" t="s">
        <v>2736</v>
      </c>
      <c r="P41" s="331">
        <v>3.77</v>
      </c>
      <c r="Q41" s="332"/>
      <c r="R41" s="328"/>
      <c r="S41" s="333"/>
      <c r="T41" s="334">
        <v>192.23</v>
      </c>
      <c r="U41" s="328" t="s">
        <v>2744</v>
      </c>
      <c r="V41" s="328" t="s">
        <v>2738</v>
      </c>
      <c r="W41" s="335" t="s">
        <v>2745</v>
      </c>
      <c r="X41" s="335" t="s">
        <v>2746</v>
      </c>
      <c r="Y41" s="336" t="s">
        <v>2747</v>
      </c>
      <c r="Z41" s="326" t="s">
        <v>2742</v>
      </c>
      <c r="AA41" s="324">
        <v>1</v>
      </c>
      <c r="AB41" s="294"/>
      <c r="AC41" s="294"/>
      <c r="AD41" s="294"/>
      <c r="AE41" s="294"/>
      <c r="AF41" s="294"/>
      <c r="AG41" s="294"/>
      <c r="AH41" s="294"/>
      <c r="AI41" s="294"/>
      <c r="AJ41" s="294"/>
      <c r="AK41" s="294"/>
      <c r="AL41" s="294"/>
      <c r="AM41" s="294"/>
      <c r="AN41" s="294"/>
      <c r="AO41" s="294"/>
      <c r="AP41" s="294"/>
      <c r="AQ41" s="294"/>
      <c r="AR41" s="294"/>
      <c r="AS41" s="294"/>
      <c r="AT41" s="294"/>
      <c r="AU41" s="294"/>
      <c r="AV41" s="294"/>
      <c r="AW41" s="294"/>
      <c r="AX41" s="294"/>
      <c r="AY41" s="294"/>
      <c r="AZ41" s="294"/>
      <c r="BA41" s="294"/>
      <c r="BB41" s="294"/>
      <c r="BC41" s="294"/>
      <c r="BD41" s="294"/>
      <c r="BE41" s="294"/>
      <c r="BF41" s="309"/>
    </row>
    <row r="42" spans="1:58" ht="57.75">
      <c r="A42" s="324" t="s">
        <v>2772</v>
      </c>
      <c r="B42" s="325" t="s">
        <v>2773</v>
      </c>
      <c r="C42" s="325" t="s">
        <v>955</v>
      </c>
      <c r="D42" s="326" t="s">
        <v>955</v>
      </c>
      <c r="E42" s="327" t="s">
        <v>142</v>
      </c>
      <c r="F42" s="328" t="s">
        <v>142</v>
      </c>
      <c r="G42" s="329">
        <v>218.84</v>
      </c>
      <c r="H42" s="329">
        <v>179.38</v>
      </c>
      <c r="I42" s="328" t="s">
        <v>2734</v>
      </c>
      <c r="J42" s="329"/>
      <c r="K42" s="329"/>
      <c r="L42" s="329">
        <v>179.38</v>
      </c>
      <c r="M42" s="328" t="s">
        <v>2735</v>
      </c>
      <c r="N42" s="329">
        <v>5.38</v>
      </c>
      <c r="O42" s="330" t="s">
        <v>2736</v>
      </c>
      <c r="P42" s="331">
        <v>3.7</v>
      </c>
      <c r="Q42" s="332"/>
      <c r="R42" s="328"/>
      <c r="S42" s="333"/>
      <c r="T42" s="334">
        <v>188.46</v>
      </c>
      <c r="U42" s="328" t="s">
        <v>2749</v>
      </c>
      <c r="V42" s="328" t="s">
        <v>2738</v>
      </c>
      <c r="W42" s="335" t="s">
        <v>2750</v>
      </c>
      <c r="X42" s="335" t="s">
        <v>2751</v>
      </c>
      <c r="Y42" s="336" t="s">
        <v>2752</v>
      </c>
      <c r="Z42" s="326" t="s">
        <v>2742</v>
      </c>
      <c r="AA42" s="324">
        <v>1</v>
      </c>
      <c r="AB42" s="294"/>
      <c r="AC42" s="294"/>
      <c r="AD42" s="294"/>
      <c r="AE42" s="294"/>
      <c r="AF42" s="294"/>
      <c r="AG42" s="294"/>
      <c r="AH42" s="294"/>
      <c r="AI42" s="294"/>
      <c r="AJ42" s="294"/>
      <c r="AK42" s="294"/>
      <c r="AL42" s="294"/>
      <c r="AM42" s="294"/>
      <c r="AN42" s="294"/>
      <c r="AO42" s="294"/>
      <c r="AP42" s="294"/>
      <c r="AQ42" s="294"/>
      <c r="AR42" s="294"/>
      <c r="AS42" s="294"/>
      <c r="AT42" s="294"/>
      <c r="AU42" s="294"/>
      <c r="AV42" s="294"/>
      <c r="AW42" s="294"/>
      <c r="AX42" s="294"/>
      <c r="AY42" s="294"/>
      <c r="AZ42" s="294"/>
      <c r="BA42" s="294"/>
      <c r="BB42" s="294"/>
      <c r="BC42" s="294"/>
      <c r="BD42" s="294"/>
      <c r="BE42" s="294"/>
      <c r="BF42" s="309"/>
    </row>
    <row r="43" spans="1:58" ht="72">
      <c r="A43" s="310" t="s">
        <v>1808</v>
      </c>
      <c r="B43" s="311" t="s">
        <v>957</v>
      </c>
      <c r="C43" s="311" t="s">
        <v>958</v>
      </c>
      <c r="D43" s="312" t="s">
        <v>958</v>
      </c>
      <c r="E43" s="313" t="s">
        <v>142</v>
      </c>
      <c r="F43" s="314" t="s">
        <v>142</v>
      </c>
      <c r="G43" s="315">
        <v>681.52</v>
      </c>
      <c r="H43" s="315">
        <v>558.62</v>
      </c>
      <c r="I43" s="313" t="s">
        <v>2734</v>
      </c>
      <c r="J43" s="315"/>
      <c r="K43" s="315"/>
      <c r="L43" s="316">
        <v>558.62</v>
      </c>
      <c r="M43" s="314" t="s">
        <v>2735</v>
      </c>
      <c r="N43" s="316">
        <v>16.760000000000002</v>
      </c>
      <c r="O43" s="317" t="s">
        <v>2736</v>
      </c>
      <c r="P43" s="318">
        <v>11.51</v>
      </c>
      <c r="Q43" s="319"/>
      <c r="R43" s="314"/>
      <c r="S43" s="320"/>
      <c r="T43" s="321">
        <v>586.89</v>
      </c>
      <c r="U43" s="314" t="s">
        <v>2737</v>
      </c>
      <c r="V43" s="314" t="s">
        <v>2738</v>
      </c>
      <c r="W43" s="322" t="s">
        <v>2739</v>
      </c>
      <c r="X43" s="322" t="s">
        <v>2740</v>
      </c>
      <c r="Y43" s="323" t="s">
        <v>2741</v>
      </c>
      <c r="Z43" s="312" t="s">
        <v>2742</v>
      </c>
      <c r="AA43" s="310">
        <v>1</v>
      </c>
      <c r="AB43" s="294"/>
      <c r="AC43" s="294"/>
      <c r="AD43" s="294"/>
      <c r="AE43" s="294"/>
      <c r="AF43" s="294"/>
      <c r="AG43" s="294"/>
      <c r="AH43" s="294"/>
      <c r="AI43" s="294"/>
      <c r="AJ43" s="294"/>
      <c r="AK43" s="294"/>
      <c r="AL43" s="294"/>
      <c r="AM43" s="294"/>
      <c r="AN43" s="294"/>
      <c r="AO43" s="294"/>
      <c r="AP43" s="294"/>
      <c r="AQ43" s="294"/>
      <c r="AR43" s="294"/>
      <c r="AS43" s="294"/>
      <c r="AT43" s="294"/>
      <c r="AU43" s="294"/>
      <c r="AV43" s="294"/>
      <c r="AW43" s="294"/>
      <c r="AX43" s="294"/>
      <c r="AY43" s="294"/>
      <c r="AZ43" s="294"/>
      <c r="BA43" s="294"/>
      <c r="BB43" s="294"/>
      <c r="BC43" s="294"/>
      <c r="BD43" s="294"/>
      <c r="BE43" s="294"/>
      <c r="BF43" s="309"/>
    </row>
    <row r="44" spans="1:58" ht="72">
      <c r="A44" s="324" t="s">
        <v>2774</v>
      </c>
      <c r="B44" s="325" t="s">
        <v>2775</v>
      </c>
      <c r="C44" s="325" t="s">
        <v>958</v>
      </c>
      <c r="D44" s="326" t="s">
        <v>958</v>
      </c>
      <c r="E44" s="327" t="s">
        <v>142</v>
      </c>
      <c r="F44" s="328" t="s">
        <v>142</v>
      </c>
      <c r="G44" s="329">
        <v>716.01</v>
      </c>
      <c r="H44" s="329">
        <v>586.89</v>
      </c>
      <c r="I44" s="328" t="s">
        <v>2734</v>
      </c>
      <c r="J44" s="329"/>
      <c r="K44" s="329"/>
      <c r="L44" s="329">
        <v>586.89</v>
      </c>
      <c r="M44" s="328" t="s">
        <v>2735</v>
      </c>
      <c r="N44" s="329">
        <v>17.61</v>
      </c>
      <c r="O44" s="330" t="s">
        <v>2736</v>
      </c>
      <c r="P44" s="331">
        <v>12.09</v>
      </c>
      <c r="Q44" s="332"/>
      <c r="R44" s="328"/>
      <c r="S44" s="333"/>
      <c r="T44" s="334">
        <v>616.59</v>
      </c>
      <c r="U44" s="328" t="s">
        <v>2744</v>
      </c>
      <c r="V44" s="328" t="s">
        <v>2738</v>
      </c>
      <c r="W44" s="335" t="s">
        <v>2745</v>
      </c>
      <c r="X44" s="335" t="s">
        <v>2746</v>
      </c>
      <c r="Y44" s="336" t="s">
        <v>2747</v>
      </c>
      <c r="Z44" s="326" t="s">
        <v>2742</v>
      </c>
      <c r="AA44" s="324">
        <v>1</v>
      </c>
      <c r="AB44" s="294"/>
      <c r="AC44" s="294"/>
      <c r="AD44" s="294"/>
      <c r="AE44" s="294"/>
      <c r="AF44" s="294"/>
      <c r="AG44" s="294"/>
      <c r="AH44" s="294"/>
      <c r="AI44" s="294"/>
      <c r="AJ44" s="294"/>
      <c r="AK44" s="294"/>
      <c r="AL44" s="294"/>
      <c r="AM44" s="294"/>
      <c r="AN44" s="294"/>
      <c r="AO44" s="294"/>
      <c r="AP44" s="294"/>
      <c r="AQ44" s="294"/>
      <c r="AR44" s="294"/>
      <c r="AS44" s="294"/>
      <c r="AT44" s="294"/>
      <c r="AU44" s="294"/>
      <c r="AV44" s="294"/>
      <c r="AW44" s="294"/>
      <c r="AX44" s="294"/>
      <c r="AY44" s="294"/>
      <c r="AZ44" s="294"/>
      <c r="BA44" s="294"/>
      <c r="BB44" s="294"/>
      <c r="BC44" s="294"/>
      <c r="BD44" s="294"/>
      <c r="BE44" s="294"/>
      <c r="BF44" s="309"/>
    </row>
    <row r="45" spans="1:58" ht="72">
      <c r="A45" s="324" t="s">
        <v>2776</v>
      </c>
      <c r="B45" s="325" t="s">
        <v>2777</v>
      </c>
      <c r="C45" s="325" t="s">
        <v>958</v>
      </c>
      <c r="D45" s="326" t="s">
        <v>958</v>
      </c>
      <c r="E45" s="327" t="s">
        <v>142</v>
      </c>
      <c r="F45" s="328" t="s">
        <v>142</v>
      </c>
      <c r="G45" s="329">
        <v>701.96</v>
      </c>
      <c r="H45" s="329">
        <v>575.38</v>
      </c>
      <c r="I45" s="328" t="s">
        <v>2734</v>
      </c>
      <c r="J45" s="329"/>
      <c r="K45" s="329"/>
      <c r="L45" s="329">
        <v>575.38</v>
      </c>
      <c r="M45" s="328" t="s">
        <v>2735</v>
      </c>
      <c r="N45" s="329">
        <v>17.260000000000002</v>
      </c>
      <c r="O45" s="330" t="s">
        <v>2736</v>
      </c>
      <c r="P45" s="331">
        <v>11.85</v>
      </c>
      <c r="Q45" s="332"/>
      <c r="R45" s="328"/>
      <c r="S45" s="333"/>
      <c r="T45" s="334">
        <v>604.49</v>
      </c>
      <c r="U45" s="328" t="s">
        <v>2749</v>
      </c>
      <c r="V45" s="328" t="s">
        <v>2738</v>
      </c>
      <c r="W45" s="335" t="s">
        <v>2750</v>
      </c>
      <c r="X45" s="335" t="s">
        <v>2751</v>
      </c>
      <c r="Y45" s="336" t="s">
        <v>2752</v>
      </c>
      <c r="Z45" s="326" t="s">
        <v>2742</v>
      </c>
      <c r="AA45" s="324">
        <v>1</v>
      </c>
      <c r="AB45" s="294"/>
      <c r="AC45" s="294"/>
      <c r="AD45" s="294"/>
      <c r="AE45" s="294"/>
      <c r="AF45" s="294"/>
      <c r="AG45" s="294"/>
      <c r="AH45" s="294"/>
      <c r="AI45" s="294"/>
      <c r="AJ45" s="294"/>
      <c r="AK45" s="294"/>
      <c r="AL45" s="294"/>
      <c r="AM45" s="294"/>
      <c r="AN45" s="294"/>
      <c r="AO45" s="294"/>
      <c r="AP45" s="294"/>
      <c r="AQ45" s="294"/>
      <c r="AR45" s="294"/>
      <c r="AS45" s="294"/>
      <c r="AT45" s="294"/>
      <c r="AU45" s="294"/>
      <c r="AV45" s="294"/>
      <c r="AW45" s="294"/>
      <c r="AX45" s="294"/>
      <c r="AY45" s="294"/>
      <c r="AZ45" s="294"/>
      <c r="BA45" s="294"/>
      <c r="BB45" s="294"/>
      <c r="BC45" s="294"/>
      <c r="BD45" s="294"/>
      <c r="BE45" s="294"/>
      <c r="BF45" s="309"/>
    </row>
    <row r="46" spans="1:58" ht="72">
      <c r="A46" s="310" t="s">
        <v>1815</v>
      </c>
      <c r="B46" s="311" t="s">
        <v>997</v>
      </c>
      <c r="C46" s="311" t="s">
        <v>998</v>
      </c>
      <c r="D46" s="312" t="s">
        <v>998</v>
      </c>
      <c r="E46" s="313" t="s">
        <v>142</v>
      </c>
      <c r="F46" s="314" t="s">
        <v>142</v>
      </c>
      <c r="G46" s="315">
        <v>681.52</v>
      </c>
      <c r="H46" s="315">
        <v>558.62</v>
      </c>
      <c r="I46" s="313" t="s">
        <v>2734</v>
      </c>
      <c r="J46" s="315"/>
      <c r="K46" s="315"/>
      <c r="L46" s="316">
        <v>558.62</v>
      </c>
      <c r="M46" s="314" t="s">
        <v>2735</v>
      </c>
      <c r="N46" s="316">
        <v>16.760000000000002</v>
      </c>
      <c r="O46" s="317" t="s">
        <v>2736</v>
      </c>
      <c r="P46" s="318">
        <v>11.51</v>
      </c>
      <c r="Q46" s="319"/>
      <c r="R46" s="314"/>
      <c r="S46" s="320"/>
      <c r="T46" s="321">
        <v>586.89</v>
      </c>
      <c r="U46" s="314" t="s">
        <v>2737</v>
      </c>
      <c r="V46" s="314" t="s">
        <v>2738</v>
      </c>
      <c r="W46" s="322" t="s">
        <v>2739</v>
      </c>
      <c r="X46" s="322" t="s">
        <v>2740</v>
      </c>
      <c r="Y46" s="323" t="s">
        <v>2741</v>
      </c>
      <c r="Z46" s="312" t="s">
        <v>2742</v>
      </c>
      <c r="AA46" s="310">
        <v>1</v>
      </c>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294"/>
      <c r="BD46" s="294"/>
      <c r="BE46" s="294"/>
      <c r="BF46" s="309"/>
    </row>
    <row r="47" spans="1:58" ht="72">
      <c r="A47" s="324" t="s">
        <v>2778</v>
      </c>
      <c r="B47" s="325" t="s">
        <v>2779</v>
      </c>
      <c r="C47" s="325" t="s">
        <v>998</v>
      </c>
      <c r="D47" s="326" t="s">
        <v>998</v>
      </c>
      <c r="E47" s="327" t="s">
        <v>142</v>
      </c>
      <c r="F47" s="328" t="s">
        <v>142</v>
      </c>
      <c r="G47" s="329">
        <v>716.01</v>
      </c>
      <c r="H47" s="329">
        <v>586.89</v>
      </c>
      <c r="I47" s="328" t="s">
        <v>2734</v>
      </c>
      <c r="J47" s="329"/>
      <c r="K47" s="329"/>
      <c r="L47" s="329">
        <v>586.89</v>
      </c>
      <c r="M47" s="328" t="s">
        <v>2735</v>
      </c>
      <c r="N47" s="329">
        <v>17.61</v>
      </c>
      <c r="O47" s="330" t="s">
        <v>2736</v>
      </c>
      <c r="P47" s="331">
        <v>12.09</v>
      </c>
      <c r="Q47" s="332"/>
      <c r="R47" s="328"/>
      <c r="S47" s="333"/>
      <c r="T47" s="334">
        <v>616.59</v>
      </c>
      <c r="U47" s="328" t="s">
        <v>2744</v>
      </c>
      <c r="V47" s="328" t="s">
        <v>2738</v>
      </c>
      <c r="W47" s="335" t="s">
        <v>2745</v>
      </c>
      <c r="X47" s="335" t="s">
        <v>2746</v>
      </c>
      <c r="Y47" s="336" t="s">
        <v>2747</v>
      </c>
      <c r="Z47" s="326" t="s">
        <v>2742</v>
      </c>
      <c r="AA47" s="324">
        <v>1</v>
      </c>
      <c r="AB47" s="294"/>
      <c r="AC47" s="294"/>
      <c r="AD47" s="294"/>
      <c r="AE47" s="294"/>
      <c r="AF47" s="294"/>
      <c r="AG47" s="294"/>
      <c r="AH47" s="294"/>
      <c r="AI47" s="294"/>
      <c r="AJ47" s="294"/>
      <c r="AK47" s="294"/>
      <c r="AL47" s="294"/>
      <c r="AM47" s="294"/>
      <c r="AN47" s="294"/>
      <c r="AO47" s="294"/>
      <c r="AP47" s="294"/>
      <c r="AQ47" s="294"/>
      <c r="AR47" s="294"/>
      <c r="AS47" s="294"/>
      <c r="AT47" s="294"/>
      <c r="AU47" s="294"/>
      <c r="AV47" s="294"/>
      <c r="AW47" s="294"/>
      <c r="AX47" s="294"/>
      <c r="AY47" s="294"/>
      <c r="AZ47" s="294"/>
      <c r="BA47" s="294"/>
      <c r="BB47" s="294"/>
      <c r="BC47" s="294"/>
      <c r="BD47" s="294"/>
      <c r="BE47" s="294"/>
      <c r="BF47" s="309"/>
    </row>
    <row r="48" spans="1:58" ht="72">
      <c r="A48" s="324" t="s">
        <v>2780</v>
      </c>
      <c r="B48" s="325" t="s">
        <v>2781</v>
      </c>
      <c r="C48" s="325" t="s">
        <v>998</v>
      </c>
      <c r="D48" s="326" t="s">
        <v>998</v>
      </c>
      <c r="E48" s="327" t="s">
        <v>142</v>
      </c>
      <c r="F48" s="328" t="s">
        <v>142</v>
      </c>
      <c r="G48" s="329">
        <v>701.96</v>
      </c>
      <c r="H48" s="329">
        <v>575.38</v>
      </c>
      <c r="I48" s="328" t="s">
        <v>2734</v>
      </c>
      <c r="J48" s="329"/>
      <c r="K48" s="329"/>
      <c r="L48" s="329">
        <v>575.38</v>
      </c>
      <c r="M48" s="328" t="s">
        <v>2735</v>
      </c>
      <c r="N48" s="329">
        <v>17.260000000000002</v>
      </c>
      <c r="O48" s="330" t="s">
        <v>2736</v>
      </c>
      <c r="P48" s="331">
        <v>11.85</v>
      </c>
      <c r="Q48" s="332"/>
      <c r="R48" s="328"/>
      <c r="S48" s="333"/>
      <c r="T48" s="334">
        <v>604.49</v>
      </c>
      <c r="U48" s="328" t="s">
        <v>2749</v>
      </c>
      <c r="V48" s="328" t="s">
        <v>2738</v>
      </c>
      <c r="W48" s="335" t="s">
        <v>2750</v>
      </c>
      <c r="X48" s="335" t="s">
        <v>2751</v>
      </c>
      <c r="Y48" s="336" t="s">
        <v>2752</v>
      </c>
      <c r="Z48" s="326" t="s">
        <v>2742</v>
      </c>
      <c r="AA48" s="324">
        <v>1</v>
      </c>
      <c r="AB48" s="294"/>
      <c r="AC48" s="294"/>
      <c r="AD48" s="294"/>
      <c r="AE48" s="294"/>
      <c r="AF48" s="294"/>
      <c r="AG48" s="294"/>
      <c r="AH48" s="294"/>
      <c r="AI48" s="294"/>
      <c r="AJ48" s="294"/>
      <c r="AK48" s="294"/>
      <c r="AL48" s="294"/>
      <c r="AM48" s="294"/>
      <c r="AN48" s="294"/>
      <c r="AO48" s="294"/>
      <c r="AP48" s="294"/>
      <c r="AQ48" s="294"/>
      <c r="AR48" s="294"/>
      <c r="AS48" s="294"/>
      <c r="AT48" s="294"/>
      <c r="AU48" s="294"/>
      <c r="AV48" s="294"/>
      <c r="AW48" s="294"/>
      <c r="AX48" s="294"/>
      <c r="AY48" s="294"/>
      <c r="AZ48" s="294"/>
      <c r="BA48" s="294"/>
      <c r="BB48" s="294"/>
      <c r="BC48" s="294"/>
      <c r="BD48" s="294"/>
      <c r="BE48" s="294"/>
      <c r="BF48" s="309"/>
    </row>
    <row r="49" spans="1:58" ht="57.75">
      <c r="A49" s="310" t="s">
        <v>1816</v>
      </c>
      <c r="B49" s="311" t="s">
        <v>1107</v>
      </c>
      <c r="C49" s="311" t="s">
        <v>1108</v>
      </c>
      <c r="D49" s="312" t="s">
        <v>1108</v>
      </c>
      <c r="E49" s="313" t="s">
        <v>142</v>
      </c>
      <c r="F49" s="314" t="s">
        <v>142</v>
      </c>
      <c r="G49" s="315">
        <v>709.86</v>
      </c>
      <c r="H49" s="315">
        <v>581.85</v>
      </c>
      <c r="I49" s="313" t="s">
        <v>2734</v>
      </c>
      <c r="J49" s="315"/>
      <c r="K49" s="315"/>
      <c r="L49" s="316">
        <v>581.85</v>
      </c>
      <c r="M49" s="314" t="s">
        <v>2735</v>
      </c>
      <c r="N49" s="316">
        <v>17.46</v>
      </c>
      <c r="O49" s="317" t="s">
        <v>2736</v>
      </c>
      <c r="P49" s="318">
        <v>11.99</v>
      </c>
      <c r="Q49" s="319"/>
      <c r="R49" s="314"/>
      <c r="S49" s="320"/>
      <c r="T49" s="321">
        <v>611.29999999999995</v>
      </c>
      <c r="U49" s="314" t="s">
        <v>2737</v>
      </c>
      <c r="V49" s="314" t="s">
        <v>2738</v>
      </c>
      <c r="W49" s="322" t="s">
        <v>2739</v>
      </c>
      <c r="X49" s="322" t="s">
        <v>2740</v>
      </c>
      <c r="Y49" s="323" t="s">
        <v>2741</v>
      </c>
      <c r="Z49" s="312" t="s">
        <v>2742</v>
      </c>
      <c r="AA49" s="310">
        <v>1</v>
      </c>
      <c r="AB49" s="294"/>
      <c r="AC49" s="294"/>
      <c r="AD49" s="294"/>
      <c r="AE49" s="294"/>
      <c r="AF49" s="294"/>
      <c r="AG49" s="294"/>
      <c r="AH49" s="294"/>
      <c r="AI49" s="294"/>
      <c r="AJ49" s="294"/>
      <c r="AK49" s="294"/>
      <c r="AL49" s="294"/>
      <c r="AM49" s="294"/>
      <c r="AN49" s="294"/>
      <c r="AO49" s="294"/>
      <c r="AP49" s="294"/>
      <c r="AQ49" s="294"/>
      <c r="AR49" s="294"/>
      <c r="AS49" s="294"/>
      <c r="AT49" s="294"/>
      <c r="AU49" s="294"/>
      <c r="AV49" s="294"/>
      <c r="AW49" s="294"/>
      <c r="AX49" s="294"/>
      <c r="AY49" s="294"/>
      <c r="AZ49" s="294"/>
      <c r="BA49" s="294"/>
      <c r="BB49" s="294"/>
      <c r="BC49" s="294"/>
      <c r="BD49" s="294"/>
      <c r="BE49" s="294"/>
      <c r="BF49" s="309"/>
    </row>
    <row r="50" spans="1:58" ht="57.75">
      <c r="A50" s="324" t="s">
        <v>2782</v>
      </c>
      <c r="B50" s="325" t="s">
        <v>2783</v>
      </c>
      <c r="C50" s="325" t="s">
        <v>1108</v>
      </c>
      <c r="D50" s="326" t="s">
        <v>1108</v>
      </c>
      <c r="E50" s="327" t="s">
        <v>142</v>
      </c>
      <c r="F50" s="328" t="s">
        <v>142</v>
      </c>
      <c r="G50" s="329">
        <v>745.79</v>
      </c>
      <c r="H50" s="329">
        <v>611.29999999999995</v>
      </c>
      <c r="I50" s="328" t="s">
        <v>2734</v>
      </c>
      <c r="J50" s="329"/>
      <c r="K50" s="329"/>
      <c r="L50" s="329">
        <v>611.29999999999995</v>
      </c>
      <c r="M50" s="328" t="s">
        <v>2735</v>
      </c>
      <c r="N50" s="329">
        <v>18.34</v>
      </c>
      <c r="O50" s="330" t="s">
        <v>2736</v>
      </c>
      <c r="P50" s="331">
        <v>12.59</v>
      </c>
      <c r="Q50" s="332"/>
      <c r="R50" s="328"/>
      <c r="S50" s="333"/>
      <c r="T50" s="334">
        <v>642.23</v>
      </c>
      <c r="U50" s="328" t="s">
        <v>2744</v>
      </c>
      <c r="V50" s="328" t="s">
        <v>2738</v>
      </c>
      <c r="W50" s="335" t="s">
        <v>2745</v>
      </c>
      <c r="X50" s="335" t="s">
        <v>2746</v>
      </c>
      <c r="Y50" s="336" t="s">
        <v>2747</v>
      </c>
      <c r="Z50" s="326" t="s">
        <v>2742</v>
      </c>
      <c r="AA50" s="324">
        <v>1</v>
      </c>
      <c r="AB50" s="294"/>
      <c r="AC50" s="294"/>
      <c r="AD50" s="294"/>
      <c r="AE50" s="294"/>
      <c r="AF50" s="294"/>
      <c r="AG50" s="294"/>
      <c r="AH50" s="294"/>
      <c r="AI50" s="294"/>
      <c r="AJ50" s="294"/>
      <c r="AK50" s="294"/>
      <c r="AL50" s="294"/>
      <c r="AM50" s="294"/>
      <c r="AN50" s="294"/>
      <c r="AO50" s="294"/>
      <c r="AP50" s="294"/>
      <c r="AQ50" s="294"/>
      <c r="AR50" s="294"/>
      <c r="AS50" s="294"/>
      <c r="AT50" s="294"/>
      <c r="AU50" s="294"/>
      <c r="AV50" s="294"/>
      <c r="AW50" s="294"/>
      <c r="AX50" s="294"/>
      <c r="AY50" s="294"/>
      <c r="AZ50" s="294"/>
      <c r="BA50" s="294"/>
      <c r="BB50" s="294"/>
      <c r="BC50" s="294"/>
      <c r="BD50" s="294"/>
      <c r="BE50" s="294"/>
      <c r="BF50" s="309"/>
    </row>
    <row r="51" spans="1:58" ht="57.75">
      <c r="A51" s="324" t="s">
        <v>2784</v>
      </c>
      <c r="B51" s="325" t="s">
        <v>2785</v>
      </c>
      <c r="C51" s="325" t="s">
        <v>1108</v>
      </c>
      <c r="D51" s="326" t="s">
        <v>1108</v>
      </c>
      <c r="E51" s="327" t="s">
        <v>142</v>
      </c>
      <c r="F51" s="328" t="s">
        <v>142</v>
      </c>
      <c r="G51" s="329">
        <v>731.16</v>
      </c>
      <c r="H51" s="329">
        <v>599.30999999999995</v>
      </c>
      <c r="I51" s="328" t="s">
        <v>2734</v>
      </c>
      <c r="J51" s="329"/>
      <c r="K51" s="329"/>
      <c r="L51" s="329">
        <v>599.30999999999995</v>
      </c>
      <c r="M51" s="328" t="s">
        <v>2735</v>
      </c>
      <c r="N51" s="329">
        <v>17.98</v>
      </c>
      <c r="O51" s="330" t="s">
        <v>2736</v>
      </c>
      <c r="P51" s="331">
        <v>12.35</v>
      </c>
      <c r="Q51" s="332"/>
      <c r="R51" s="328"/>
      <c r="S51" s="333"/>
      <c r="T51" s="334">
        <v>629.64</v>
      </c>
      <c r="U51" s="328" t="s">
        <v>2749</v>
      </c>
      <c r="V51" s="328" t="s">
        <v>2738</v>
      </c>
      <c r="W51" s="335" t="s">
        <v>2750</v>
      </c>
      <c r="X51" s="335" t="s">
        <v>2751</v>
      </c>
      <c r="Y51" s="336" t="s">
        <v>2752</v>
      </c>
      <c r="Z51" s="326" t="s">
        <v>2742</v>
      </c>
      <c r="AA51" s="324">
        <v>1</v>
      </c>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309"/>
    </row>
    <row r="52" spans="1:58" ht="84">
      <c r="A52" s="310" t="s">
        <v>1820</v>
      </c>
      <c r="B52" s="311" t="s">
        <v>1126</v>
      </c>
      <c r="C52" s="311" t="s">
        <v>1127</v>
      </c>
      <c r="D52" s="312" t="s">
        <v>1127</v>
      </c>
      <c r="E52" s="313" t="s">
        <v>142</v>
      </c>
      <c r="F52" s="314" t="s">
        <v>142</v>
      </c>
      <c r="G52" s="315">
        <v>90.68</v>
      </c>
      <c r="H52" s="315">
        <v>74.33</v>
      </c>
      <c r="I52" s="313" t="s">
        <v>2734</v>
      </c>
      <c r="J52" s="315"/>
      <c r="K52" s="315"/>
      <c r="L52" s="316">
        <v>74.33</v>
      </c>
      <c r="M52" s="314" t="s">
        <v>2735</v>
      </c>
      <c r="N52" s="316">
        <v>2.23</v>
      </c>
      <c r="O52" s="317" t="s">
        <v>2736</v>
      </c>
      <c r="P52" s="318">
        <v>1.53</v>
      </c>
      <c r="Q52" s="319"/>
      <c r="R52" s="314"/>
      <c r="S52" s="320"/>
      <c r="T52" s="321">
        <v>78.09</v>
      </c>
      <c r="U52" s="314" t="s">
        <v>2737</v>
      </c>
      <c r="V52" s="314" t="s">
        <v>2738</v>
      </c>
      <c r="W52" s="322" t="s">
        <v>2739</v>
      </c>
      <c r="X52" s="322" t="s">
        <v>2740</v>
      </c>
      <c r="Y52" s="323" t="s">
        <v>2741</v>
      </c>
      <c r="Z52" s="312" t="s">
        <v>2742</v>
      </c>
      <c r="AA52" s="310">
        <v>1</v>
      </c>
      <c r="AB52" s="294"/>
      <c r="AC52" s="294"/>
      <c r="AD52" s="294"/>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294"/>
      <c r="BD52" s="294"/>
      <c r="BE52" s="294"/>
      <c r="BF52" s="309"/>
    </row>
    <row r="53" spans="1:58" ht="72">
      <c r="A53" s="324" t="s">
        <v>2786</v>
      </c>
      <c r="B53" s="325" t="s">
        <v>2787</v>
      </c>
      <c r="C53" s="325" t="s">
        <v>1127</v>
      </c>
      <c r="D53" s="326" t="s">
        <v>1127</v>
      </c>
      <c r="E53" s="327" t="s">
        <v>142</v>
      </c>
      <c r="F53" s="328" t="s">
        <v>142</v>
      </c>
      <c r="G53" s="329">
        <v>95.27</v>
      </c>
      <c r="H53" s="329">
        <v>78.09</v>
      </c>
      <c r="I53" s="328" t="s">
        <v>2734</v>
      </c>
      <c r="J53" s="329"/>
      <c r="K53" s="329"/>
      <c r="L53" s="329">
        <v>78.09</v>
      </c>
      <c r="M53" s="328" t="s">
        <v>2735</v>
      </c>
      <c r="N53" s="329">
        <v>2.34</v>
      </c>
      <c r="O53" s="330" t="s">
        <v>2736</v>
      </c>
      <c r="P53" s="331">
        <v>1.61</v>
      </c>
      <c r="Q53" s="332"/>
      <c r="R53" s="328"/>
      <c r="S53" s="333"/>
      <c r="T53" s="334">
        <v>82.04</v>
      </c>
      <c r="U53" s="328" t="s">
        <v>2744</v>
      </c>
      <c r="V53" s="328" t="s">
        <v>2738</v>
      </c>
      <c r="W53" s="335" t="s">
        <v>2745</v>
      </c>
      <c r="X53" s="335" t="s">
        <v>2746</v>
      </c>
      <c r="Y53" s="336" t="s">
        <v>2747</v>
      </c>
      <c r="Z53" s="326" t="s">
        <v>2742</v>
      </c>
      <c r="AA53" s="324">
        <v>1</v>
      </c>
      <c r="AB53" s="294"/>
      <c r="AC53" s="294"/>
      <c r="AD53" s="294"/>
      <c r="AE53" s="294"/>
      <c r="AF53" s="294"/>
      <c r="AG53" s="294"/>
      <c r="AH53" s="294"/>
      <c r="AI53" s="294"/>
      <c r="AJ53" s="294"/>
      <c r="AK53" s="294"/>
      <c r="AL53" s="294"/>
      <c r="AM53" s="294"/>
      <c r="AN53" s="294"/>
      <c r="AO53" s="294"/>
      <c r="AP53" s="294"/>
      <c r="AQ53" s="294"/>
      <c r="AR53" s="294"/>
      <c r="AS53" s="294"/>
      <c r="AT53" s="294"/>
      <c r="AU53" s="294"/>
      <c r="AV53" s="294"/>
      <c r="AW53" s="294"/>
      <c r="AX53" s="294"/>
      <c r="AY53" s="294"/>
      <c r="AZ53" s="294"/>
      <c r="BA53" s="294"/>
      <c r="BB53" s="294"/>
      <c r="BC53" s="294"/>
      <c r="BD53" s="294"/>
      <c r="BE53" s="294"/>
      <c r="BF53" s="309"/>
    </row>
    <row r="54" spans="1:58" ht="72">
      <c r="A54" s="324" t="s">
        <v>2788</v>
      </c>
      <c r="B54" s="325" t="s">
        <v>2789</v>
      </c>
      <c r="C54" s="325" t="s">
        <v>1127</v>
      </c>
      <c r="D54" s="326" t="s">
        <v>1127</v>
      </c>
      <c r="E54" s="327" t="s">
        <v>142</v>
      </c>
      <c r="F54" s="328" t="s">
        <v>142</v>
      </c>
      <c r="G54" s="329">
        <v>93.4</v>
      </c>
      <c r="H54" s="329">
        <v>76.56</v>
      </c>
      <c r="I54" s="328" t="s">
        <v>2734</v>
      </c>
      <c r="J54" s="329"/>
      <c r="K54" s="329"/>
      <c r="L54" s="329">
        <v>76.56</v>
      </c>
      <c r="M54" s="328" t="s">
        <v>2735</v>
      </c>
      <c r="N54" s="329">
        <v>2.2999999999999998</v>
      </c>
      <c r="O54" s="330" t="s">
        <v>2736</v>
      </c>
      <c r="P54" s="331">
        <v>1.58</v>
      </c>
      <c r="Q54" s="332"/>
      <c r="R54" s="328"/>
      <c r="S54" s="333"/>
      <c r="T54" s="334">
        <v>80.44</v>
      </c>
      <c r="U54" s="328" t="s">
        <v>2749</v>
      </c>
      <c r="V54" s="328" t="s">
        <v>2738</v>
      </c>
      <c r="W54" s="335" t="s">
        <v>2750</v>
      </c>
      <c r="X54" s="335" t="s">
        <v>2751</v>
      </c>
      <c r="Y54" s="336" t="s">
        <v>2752</v>
      </c>
      <c r="Z54" s="326" t="s">
        <v>2742</v>
      </c>
      <c r="AA54" s="324">
        <v>1</v>
      </c>
      <c r="AB54" s="294"/>
      <c r="AC54" s="294"/>
      <c r="AD54" s="294"/>
      <c r="AE54" s="294"/>
      <c r="AF54" s="294"/>
      <c r="AG54" s="294"/>
      <c r="AH54" s="294"/>
      <c r="AI54" s="294"/>
      <c r="AJ54" s="294"/>
      <c r="AK54" s="294"/>
      <c r="AL54" s="294"/>
      <c r="AM54" s="294"/>
      <c r="AN54" s="294"/>
      <c r="AO54" s="294"/>
      <c r="AP54" s="294"/>
      <c r="AQ54" s="294"/>
      <c r="AR54" s="294"/>
      <c r="AS54" s="294"/>
      <c r="AT54" s="294"/>
      <c r="AU54" s="294"/>
      <c r="AV54" s="294"/>
      <c r="AW54" s="294"/>
      <c r="AX54" s="294"/>
      <c r="AY54" s="294"/>
      <c r="AZ54" s="294"/>
      <c r="BA54" s="294"/>
      <c r="BB54" s="294"/>
      <c r="BC54" s="294"/>
      <c r="BD54" s="294"/>
      <c r="BE54" s="294"/>
      <c r="BF54" s="309"/>
    </row>
    <row r="55" spans="1:58" ht="60">
      <c r="A55" s="310" t="s">
        <v>1821</v>
      </c>
      <c r="B55" s="311" t="s">
        <v>1113</v>
      </c>
      <c r="C55" s="311" t="s">
        <v>1114</v>
      </c>
      <c r="D55" s="312" t="s">
        <v>1114</v>
      </c>
      <c r="E55" s="313" t="s">
        <v>142</v>
      </c>
      <c r="F55" s="314" t="s">
        <v>142</v>
      </c>
      <c r="G55" s="315">
        <v>140.9</v>
      </c>
      <c r="H55" s="315">
        <v>115.49</v>
      </c>
      <c r="I55" s="313" t="s">
        <v>2734</v>
      </c>
      <c r="J55" s="315"/>
      <c r="K55" s="315"/>
      <c r="L55" s="316">
        <v>115.49</v>
      </c>
      <c r="M55" s="314" t="s">
        <v>2735</v>
      </c>
      <c r="N55" s="316">
        <v>3.46</v>
      </c>
      <c r="O55" s="317" t="s">
        <v>2736</v>
      </c>
      <c r="P55" s="318">
        <v>2.38</v>
      </c>
      <c r="Q55" s="319"/>
      <c r="R55" s="314"/>
      <c r="S55" s="320"/>
      <c r="T55" s="321">
        <v>121.33</v>
      </c>
      <c r="U55" s="314" t="s">
        <v>2737</v>
      </c>
      <c r="V55" s="314" t="s">
        <v>2738</v>
      </c>
      <c r="W55" s="322" t="s">
        <v>2739</v>
      </c>
      <c r="X55" s="322" t="s">
        <v>2740</v>
      </c>
      <c r="Y55" s="323" t="s">
        <v>2741</v>
      </c>
      <c r="Z55" s="312" t="s">
        <v>2742</v>
      </c>
      <c r="AA55" s="310">
        <v>1</v>
      </c>
      <c r="AB55" s="294"/>
      <c r="AC55" s="294"/>
      <c r="AD55" s="294"/>
      <c r="AE55" s="294"/>
      <c r="AF55" s="294"/>
      <c r="AG55" s="294"/>
      <c r="AH55" s="294"/>
      <c r="AI55" s="294"/>
      <c r="AJ55" s="294"/>
      <c r="AK55" s="294"/>
      <c r="AL55" s="294"/>
      <c r="AM55" s="294"/>
      <c r="AN55" s="294"/>
      <c r="AO55" s="294"/>
      <c r="AP55" s="294"/>
      <c r="AQ55" s="294"/>
      <c r="AR55" s="294"/>
      <c r="AS55" s="294"/>
      <c r="AT55" s="294"/>
      <c r="AU55" s="294"/>
      <c r="AV55" s="294"/>
      <c r="AW55" s="294"/>
      <c r="AX55" s="294"/>
      <c r="AY55" s="294"/>
      <c r="AZ55" s="294"/>
      <c r="BA55" s="294"/>
      <c r="BB55" s="294"/>
      <c r="BC55" s="294"/>
      <c r="BD55" s="294"/>
      <c r="BE55" s="294"/>
      <c r="BF55" s="309"/>
    </row>
    <row r="56" spans="1:58" ht="60">
      <c r="A56" s="324" t="s">
        <v>2790</v>
      </c>
      <c r="B56" s="325" t="s">
        <v>2791</v>
      </c>
      <c r="C56" s="325" t="s">
        <v>1114</v>
      </c>
      <c r="D56" s="326" t="s">
        <v>1114</v>
      </c>
      <c r="E56" s="327" t="s">
        <v>142</v>
      </c>
      <c r="F56" s="328" t="s">
        <v>142</v>
      </c>
      <c r="G56" s="329">
        <v>148.02000000000001</v>
      </c>
      <c r="H56" s="329">
        <v>121.33</v>
      </c>
      <c r="I56" s="328" t="s">
        <v>2734</v>
      </c>
      <c r="J56" s="329"/>
      <c r="K56" s="329"/>
      <c r="L56" s="329">
        <v>121.33</v>
      </c>
      <c r="M56" s="328" t="s">
        <v>2735</v>
      </c>
      <c r="N56" s="329">
        <v>3.64</v>
      </c>
      <c r="O56" s="330" t="s">
        <v>2736</v>
      </c>
      <c r="P56" s="331">
        <v>2.5</v>
      </c>
      <c r="Q56" s="332"/>
      <c r="R56" s="328"/>
      <c r="S56" s="333"/>
      <c r="T56" s="334">
        <v>127.47</v>
      </c>
      <c r="U56" s="328" t="s">
        <v>2744</v>
      </c>
      <c r="V56" s="328" t="s">
        <v>2738</v>
      </c>
      <c r="W56" s="335" t="s">
        <v>2745</v>
      </c>
      <c r="X56" s="335" t="s">
        <v>2746</v>
      </c>
      <c r="Y56" s="336" t="s">
        <v>2747</v>
      </c>
      <c r="Z56" s="326" t="s">
        <v>2742</v>
      </c>
      <c r="AA56" s="324">
        <v>1</v>
      </c>
      <c r="AB56" s="294"/>
      <c r="AC56" s="294"/>
      <c r="AD56" s="294"/>
      <c r="AE56" s="294"/>
      <c r="AF56" s="294"/>
      <c r="AG56" s="294"/>
      <c r="AH56" s="294"/>
      <c r="AI56" s="294"/>
      <c r="AJ56" s="294"/>
      <c r="AK56" s="294"/>
      <c r="AL56" s="294"/>
      <c r="AM56" s="294"/>
      <c r="AN56" s="294"/>
      <c r="AO56" s="294"/>
      <c r="AP56" s="294"/>
      <c r="AQ56" s="294"/>
      <c r="AR56" s="294"/>
      <c r="AS56" s="294"/>
      <c r="AT56" s="294"/>
      <c r="AU56" s="294"/>
      <c r="AV56" s="294"/>
      <c r="AW56" s="294"/>
      <c r="AX56" s="294"/>
      <c r="AY56" s="294"/>
      <c r="AZ56" s="294"/>
      <c r="BA56" s="294"/>
      <c r="BB56" s="294"/>
      <c r="BC56" s="294"/>
      <c r="BD56" s="294"/>
      <c r="BE56" s="294"/>
      <c r="BF56" s="309"/>
    </row>
    <row r="57" spans="1:58" ht="60">
      <c r="A57" s="324" t="s">
        <v>2792</v>
      </c>
      <c r="B57" s="325" t="s">
        <v>2793</v>
      </c>
      <c r="C57" s="325" t="s">
        <v>1114</v>
      </c>
      <c r="D57" s="326" t="s">
        <v>1114</v>
      </c>
      <c r="E57" s="327" t="s">
        <v>142</v>
      </c>
      <c r="F57" s="328" t="s">
        <v>142</v>
      </c>
      <c r="G57" s="329">
        <v>145.12</v>
      </c>
      <c r="H57" s="329">
        <v>118.95</v>
      </c>
      <c r="I57" s="328" t="s">
        <v>2734</v>
      </c>
      <c r="J57" s="329"/>
      <c r="K57" s="329"/>
      <c r="L57" s="329">
        <v>118.95</v>
      </c>
      <c r="M57" s="328" t="s">
        <v>2735</v>
      </c>
      <c r="N57" s="329">
        <v>3.57</v>
      </c>
      <c r="O57" s="330" t="s">
        <v>2736</v>
      </c>
      <c r="P57" s="331">
        <v>2.4500000000000002</v>
      </c>
      <c r="Q57" s="332"/>
      <c r="R57" s="328"/>
      <c r="S57" s="333"/>
      <c r="T57" s="334">
        <v>124.97</v>
      </c>
      <c r="U57" s="328" t="s">
        <v>2749</v>
      </c>
      <c r="V57" s="328" t="s">
        <v>2738</v>
      </c>
      <c r="W57" s="335" t="s">
        <v>2750</v>
      </c>
      <c r="X57" s="335" t="s">
        <v>2751</v>
      </c>
      <c r="Y57" s="336" t="s">
        <v>2752</v>
      </c>
      <c r="Z57" s="326" t="s">
        <v>2742</v>
      </c>
      <c r="AA57" s="324">
        <v>1</v>
      </c>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309"/>
    </row>
    <row r="58" spans="1:58" ht="60">
      <c r="A58" s="310" t="s">
        <v>1826</v>
      </c>
      <c r="B58" s="311" t="s">
        <v>2794</v>
      </c>
      <c r="C58" s="311" t="s">
        <v>2795</v>
      </c>
      <c r="D58" s="312" t="s">
        <v>2795</v>
      </c>
      <c r="E58" s="313" t="s">
        <v>142</v>
      </c>
      <c r="F58" s="314" t="s">
        <v>142</v>
      </c>
      <c r="G58" s="315">
        <v>4.21</v>
      </c>
      <c r="H58" s="315">
        <v>3.45</v>
      </c>
      <c r="I58" s="313" t="s">
        <v>2734</v>
      </c>
      <c r="J58" s="315"/>
      <c r="K58" s="315"/>
      <c r="L58" s="316">
        <v>3.45</v>
      </c>
      <c r="M58" s="314" t="s">
        <v>2735</v>
      </c>
      <c r="N58" s="316">
        <v>0.1</v>
      </c>
      <c r="O58" s="317" t="s">
        <v>2736</v>
      </c>
      <c r="P58" s="318">
        <v>7.0000000000000007E-2</v>
      </c>
      <c r="Q58" s="319"/>
      <c r="R58" s="314"/>
      <c r="S58" s="320"/>
      <c r="T58" s="321">
        <v>3.62</v>
      </c>
      <c r="U58" s="314" t="s">
        <v>2737</v>
      </c>
      <c r="V58" s="314" t="s">
        <v>2738</v>
      </c>
      <c r="W58" s="322" t="s">
        <v>2739</v>
      </c>
      <c r="X58" s="322" t="s">
        <v>2740</v>
      </c>
      <c r="Y58" s="323" t="s">
        <v>2741</v>
      </c>
      <c r="Z58" s="312" t="s">
        <v>2742</v>
      </c>
      <c r="AA58" s="310">
        <v>1</v>
      </c>
      <c r="AB58" s="294"/>
      <c r="AC58" s="294"/>
      <c r="AD58" s="294"/>
      <c r="AE58" s="294"/>
      <c r="AF58" s="294"/>
      <c r="AG58" s="294"/>
      <c r="AH58" s="294"/>
      <c r="AI58" s="294"/>
      <c r="AJ58" s="294"/>
      <c r="AK58" s="294"/>
      <c r="AL58" s="294"/>
      <c r="AM58" s="294"/>
      <c r="AN58" s="294"/>
      <c r="AO58" s="294"/>
      <c r="AP58" s="294"/>
      <c r="AQ58" s="294"/>
      <c r="AR58" s="294"/>
      <c r="AS58" s="294"/>
      <c r="AT58" s="294"/>
      <c r="AU58" s="294"/>
      <c r="AV58" s="294"/>
      <c r="AW58" s="294"/>
      <c r="AX58" s="294"/>
      <c r="AY58" s="294"/>
      <c r="AZ58" s="294"/>
      <c r="BA58" s="294"/>
      <c r="BB58" s="294"/>
      <c r="BC58" s="294"/>
      <c r="BD58" s="294"/>
      <c r="BE58" s="294"/>
      <c r="BF58" s="309"/>
    </row>
    <row r="59" spans="1:58" ht="60">
      <c r="A59" s="324" t="s">
        <v>2796</v>
      </c>
      <c r="B59" s="325" t="s">
        <v>2797</v>
      </c>
      <c r="C59" s="325" t="s">
        <v>2795</v>
      </c>
      <c r="D59" s="326" t="s">
        <v>2795</v>
      </c>
      <c r="E59" s="327" t="s">
        <v>142</v>
      </c>
      <c r="F59" s="328" t="s">
        <v>142</v>
      </c>
      <c r="G59" s="329">
        <v>4.42</v>
      </c>
      <c r="H59" s="329">
        <v>3.62</v>
      </c>
      <c r="I59" s="328" t="s">
        <v>2734</v>
      </c>
      <c r="J59" s="329"/>
      <c r="K59" s="329"/>
      <c r="L59" s="329">
        <v>3.62</v>
      </c>
      <c r="M59" s="328" t="s">
        <v>2735</v>
      </c>
      <c r="N59" s="329">
        <v>0.11</v>
      </c>
      <c r="O59" s="330" t="s">
        <v>2736</v>
      </c>
      <c r="P59" s="331">
        <v>7.0000000000000007E-2</v>
      </c>
      <c r="Q59" s="332"/>
      <c r="R59" s="328"/>
      <c r="S59" s="333"/>
      <c r="T59" s="334">
        <v>3.8</v>
      </c>
      <c r="U59" s="328" t="s">
        <v>2744</v>
      </c>
      <c r="V59" s="328" t="s">
        <v>2738</v>
      </c>
      <c r="W59" s="335" t="s">
        <v>2745</v>
      </c>
      <c r="X59" s="335" t="s">
        <v>2746</v>
      </c>
      <c r="Y59" s="336" t="s">
        <v>2747</v>
      </c>
      <c r="Z59" s="326" t="s">
        <v>2742</v>
      </c>
      <c r="AA59" s="324">
        <v>1</v>
      </c>
      <c r="AB59" s="294"/>
      <c r="AC59" s="294"/>
      <c r="AD59" s="294"/>
      <c r="AE59" s="294"/>
      <c r="AF59" s="294"/>
      <c r="AG59" s="294"/>
      <c r="AH59" s="294"/>
      <c r="AI59" s="294"/>
      <c r="AJ59" s="294"/>
      <c r="AK59" s="294"/>
      <c r="AL59" s="294"/>
      <c r="AM59" s="294"/>
      <c r="AN59" s="294"/>
      <c r="AO59" s="294"/>
      <c r="AP59" s="294"/>
      <c r="AQ59" s="294"/>
      <c r="AR59" s="294"/>
      <c r="AS59" s="294"/>
      <c r="AT59" s="294"/>
      <c r="AU59" s="294"/>
      <c r="AV59" s="294"/>
      <c r="AW59" s="294"/>
      <c r="AX59" s="294"/>
      <c r="AY59" s="294"/>
      <c r="AZ59" s="294"/>
      <c r="BA59" s="294"/>
      <c r="BB59" s="294"/>
      <c r="BC59" s="294"/>
      <c r="BD59" s="294"/>
      <c r="BE59" s="294"/>
      <c r="BF59" s="309"/>
    </row>
    <row r="60" spans="1:58" ht="60">
      <c r="A60" s="324" t="s">
        <v>2798</v>
      </c>
      <c r="B60" s="325" t="s">
        <v>2799</v>
      </c>
      <c r="C60" s="325" t="s">
        <v>2795</v>
      </c>
      <c r="D60" s="326" t="s">
        <v>2795</v>
      </c>
      <c r="E60" s="327" t="s">
        <v>142</v>
      </c>
      <c r="F60" s="328" t="s">
        <v>142</v>
      </c>
      <c r="G60" s="329">
        <v>4.33</v>
      </c>
      <c r="H60" s="329">
        <v>3.55</v>
      </c>
      <c r="I60" s="328" t="s">
        <v>2734</v>
      </c>
      <c r="J60" s="329"/>
      <c r="K60" s="329"/>
      <c r="L60" s="329">
        <v>3.55</v>
      </c>
      <c r="M60" s="328" t="s">
        <v>2735</v>
      </c>
      <c r="N60" s="329">
        <v>0.11</v>
      </c>
      <c r="O60" s="330" t="s">
        <v>2736</v>
      </c>
      <c r="P60" s="331">
        <v>7.0000000000000007E-2</v>
      </c>
      <c r="Q60" s="332"/>
      <c r="R60" s="328"/>
      <c r="S60" s="333"/>
      <c r="T60" s="334">
        <v>3.73</v>
      </c>
      <c r="U60" s="328" t="s">
        <v>2749</v>
      </c>
      <c r="V60" s="328" t="s">
        <v>2738</v>
      </c>
      <c r="W60" s="335" t="s">
        <v>2750</v>
      </c>
      <c r="X60" s="335" t="s">
        <v>2751</v>
      </c>
      <c r="Y60" s="336" t="s">
        <v>2752</v>
      </c>
      <c r="Z60" s="326" t="s">
        <v>2742</v>
      </c>
      <c r="AA60" s="324">
        <v>1</v>
      </c>
      <c r="AB60" s="294"/>
      <c r="AC60" s="294"/>
      <c r="AD60" s="294"/>
      <c r="AE60" s="294"/>
      <c r="AF60" s="294"/>
      <c r="AG60" s="294"/>
      <c r="AH60" s="294"/>
      <c r="AI60" s="294"/>
      <c r="AJ60" s="294"/>
      <c r="AK60" s="294"/>
      <c r="AL60" s="294"/>
      <c r="AM60" s="294"/>
      <c r="AN60" s="294"/>
      <c r="AO60" s="294"/>
      <c r="AP60" s="294"/>
      <c r="AQ60" s="294"/>
      <c r="AR60" s="294"/>
      <c r="AS60" s="294"/>
      <c r="AT60" s="294"/>
      <c r="AU60" s="294"/>
      <c r="AV60" s="294"/>
      <c r="AW60" s="294"/>
      <c r="AX60" s="294"/>
      <c r="AY60" s="294"/>
      <c r="AZ60" s="294"/>
      <c r="BA60" s="294"/>
      <c r="BB60" s="294"/>
      <c r="BC60" s="294"/>
      <c r="BD60" s="294"/>
      <c r="BE60" s="294"/>
      <c r="BF60" s="309"/>
    </row>
    <row r="61" spans="1:58" ht="72">
      <c r="A61" s="310" t="s">
        <v>1827</v>
      </c>
      <c r="B61" s="311" t="s">
        <v>1119</v>
      </c>
      <c r="C61" s="311" t="s">
        <v>1120</v>
      </c>
      <c r="D61" s="312" t="s">
        <v>1120</v>
      </c>
      <c r="E61" s="313" t="s">
        <v>142</v>
      </c>
      <c r="F61" s="314" t="s">
        <v>142</v>
      </c>
      <c r="G61" s="315">
        <v>681.52</v>
      </c>
      <c r="H61" s="315">
        <v>558.62</v>
      </c>
      <c r="I61" s="313" t="s">
        <v>2734</v>
      </c>
      <c r="J61" s="315"/>
      <c r="K61" s="315"/>
      <c r="L61" s="316">
        <v>558.62</v>
      </c>
      <c r="M61" s="314" t="s">
        <v>2735</v>
      </c>
      <c r="N61" s="316">
        <v>16.760000000000002</v>
      </c>
      <c r="O61" s="317" t="s">
        <v>2736</v>
      </c>
      <c r="P61" s="318">
        <v>11.51</v>
      </c>
      <c r="Q61" s="319"/>
      <c r="R61" s="314"/>
      <c r="S61" s="320"/>
      <c r="T61" s="321">
        <v>586.89</v>
      </c>
      <c r="U61" s="314" t="s">
        <v>2737</v>
      </c>
      <c r="V61" s="314" t="s">
        <v>2738</v>
      </c>
      <c r="W61" s="322" t="s">
        <v>2739</v>
      </c>
      <c r="X61" s="322" t="s">
        <v>2740</v>
      </c>
      <c r="Y61" s="323" t="s">
        <v>2741</v>
      </c>
      <c r="Z61" s="312" t="s">
        <v>2742</v>
      </c>
      <c r="AA61" s="310">
        <v>1</v>
      </c>
      <c r="AB61" s="294"/>
      <c r="AC61" s="294"/>
      <c r="AD61" s="294"/>
      <c r="AE61" s="294"/>
      <c r="AF61" s="294"/>
      <c r="AG61" s="294"/>
      <c r="AH61" s="294"/>
      <c r="AI61" s="294"/>
      <c r="AJ61" s="294"/>
      <c r="AK61" s="294"/>
      <c r="AL61" s="294"/>
      <c r="AM61" s="294"/>
      <c r="AN61" s="294"/>
      <c r="AO61" s="294"/>
      <c r="AP61" s="294"/>
      <c r="AQ61" s="294"/>
      <c r="AR61" s="294"/>
      <c r="AS61" s="294"/>
      <c r="AT61" s="294"/>
      <c r="AU61" s="294"/>
      <c r="AV61" s="294"/>
      <c r="AW61" s="294"/>
      <c r="AX61" s="294"/>
      <c r="AY61" s="294"/>
      <c r="AZ61" s="294"/>
      <c r="BA61" s="294"/>
      <c r="BB61" s="294"/>
      <c r="BC61" s="294"/>
      <c r="BD61" s="294"/>
      <c r="BE61" s="294"/>
      <c r="BF61" s="309"/>
    </row>
    <row r="62" spans="1:58" ht="72">
      <c r="A62" s="324" t="s">
        <v>2800</v>
      </c>
      <c r="B62" s="325" t="s">
        <v>2801</v>
      </c>
      <c r="C62" s="325" t="s">
        <v>1120</v>
      </c>
      <c r="D62" s="326" t="s">
        <v>1120</v>
      </c>
      <c r="E62" s="327" t="s">
        <v>142</v>
      </c>
      <c r="F62" s="328" t="s">
        <v>142</v>
      </c>
      <c r="G62" s="329">
        <v>716.01</v>
      </c>
      <c r="H62" s="329">
        <v>586.89</v>
      </c>
      <c r="I62" s="328" t="s">
        <v>2734</v>
      </c>
      <c r="J62" s="329"/>
      <c r="K62" s="329"/>
      <c r="L62" s="329">
        <v>586.89</v>
      </c>
      <c r="M62" s="328" t="s">
        <v>2735</v>
      </c>
      <c r="N62" s="329">
        <v>17.61</v>
      </c>
      <c r="O62" s="330" t="s">
        <v>2736</v>
      </c>
      <c r="P62" s="331">
        <v>12.09</v>
      </c>
      <c r="Q62" s="332"/>
      <c r="R62" s="328"/>
      <c r="S62" s="333"/>
      <c r="T62" s="334">
        <v>616.59</v>
      </c>
      <c r="U62" s="328" t="s">
        <v>2744</v>
      </c>
      <c r="V62" s="328" t="s">
        <v>2738</v>
      </c>
      <c r="W62" s="335" t="s">
        <v>2745</v>
      </c>
      <c r="X62" s="335" t="s">
        <v>2746</v>
      </c>
      <c r="Y62" s="336" t="s">
        <v>2747</v>
      </c>
      <c r="Z62" s="326" t="s">
        <v>2742</v>
      </c>
      <c r="AA62" s="324">
        <v>1</v>
      </c>
      <c r="AB62" s="294"/>
      <c r="AC62" s="294"/>
      <c r="AD62" s="294"/>
      <c r="AE62" s="294"/>
      <c r="AF62" s="294"/>
      <c r="AG62" s="294"/>
      <c r="AH62" s="294"/>
      <c r="AI62" s="294"/>
      <c r="AJ62" s="294"/>
      <c r="AK62" s="294"/>
      <c r="AL62" s="294"/>
      <c r="AM62" s="294"/>
      <c r="AN62" s="294"/>
      <c r="AO62" s="294"/>
      <c r="AP62" s="294"/>
      <c r="AQ62" s="294"/>
      <c r="AR62" s="294"/>
      <c r="AS62" s="294"/>
      <c r="AT62" s="294"/>
      <c r="AU62" s="294"/>
      <c r="AV62" s="294"/>
      <c r="AW62" s="294"/>
      <c r="AX62" s="294"/>
      <c r="AY62" s="294"/>
      <c r="AZ62" s="294"/>
      <c r="BA62" s="294"/>
      <c r="BB62" s="294"/>
      <c r="BC62" s="294"/>
      <c r="BD62" s="294"/>
      <c r="BE62" s="294"/>
      <c r="BF62" s="309"/>
    </row>
    <row r="63" spans="1:58" ht="72">
      <c r="A63" s="324" t="s">
        <v>2802</v>
      </c>
      <c r="B63" s="325" t="s">
        <v>2803</v>
      </c>
      <c r="C63" s="325" t="s">
        <v>1120</v>
      </c>
      <c r="D63" s="326" t="s">
        <v>1120</v>
      </c>
      <c r="E63" s="327" t="s">
        <v>142</v>
      </c>
      <c r="F63" s="328" t="s">
        <v>142</v>
      </c>
      <c r="G63" s="329">
        <v>701.96</v>
      </c>
      <c r="H63" s="329">
        <v>575.38</v>
      </c>
      <c r="I63" s="328" t="s">
        <v>2734</v>
      </c>
      <c r="J63" s="329"/>
      <c r="K63" s="329"/>
      <c r="L63" s="329">
        <v>575.38</v>
      </c>
      <c r="M63" s="328" t="s">
        <v>2735</v>
      </c>
      <c r="N63" s="329">
        <v>17.260000000000002</v>
      </c>
      <c r="O63" s="330" t="s">
        <v>2736</v>
      </c>
      <c r="P63" s="331">
        <v>11.85</v>
      </c>
      <c r="Q63" s="332"/>
      <c r="R63" s="328"/>
      <c r="S63" s="333"/>
      <c r="T63" s="334">
        <v>604.49</v>
      </c>
      <c r="U63" s="328" t="s">
        <v>2749</v>
      </c>
      <c r="V63" s="328" t="s">
        <v>2738</v>
      </c>
      <c r="W63" s="335" t="s">
        <v>2750</v>
      </c>
      <c r="X63" s="335" t="s">
        <v>2751</v>
      </c>
      <c r="Y63" s="336" t="s">
        <v>2752</v>
      </c>
      <c r="Z63" s="326" t="s">
        <v>2742</v>
      </c>
      <c r="AA63" s="324">
        <v>1</v>
      </c>
      <c r="AB63" s="294"/>
      <c r="AC63" s="294"/>
      <c r="AD63" s="294"/>
      <c r="AE63" s="294"/>
      <c r="AF63" s="294"/>
      <c r="AG63" s="294"/>
      <c r="AH63" s="294"/>
      <c r="AI63" s="294"/>
      <c r="AJ63" s="294"/>
      <c r="AK63" s="294"/>
      <c r="AL63" s="294"/>
      <c r="AM63" s="294"/>
      <c r="AN63" s="294"/>
      <c r="AO63" s="294"/>
      <c r="AP63" s="294"/>
      <c r="AQ63" s="294"/>
      <c r="AR63" s="294"/>
      <c r="AS63" s="294"/>
      <c r="AT63" s="294"/>
      <c r="AU63" s="294"/>
      <c r="AV63" s="294"/>
      <c r="AW63" s="294"/>
      <c r="AX63" s="294"/>
      <c r="AY63" s="294"/>
      <c r="AZ63" s="294"/>
      <c r="BA63" s="294"/>
      <c r="BB63" s="294"/>
      <c r="BC63" s="294"/>
      <c r="BD63" s="294"/>
      <c r="BE63" s="294"/>
      <c r="BF63" s="309"/>
    </row>
    <row r="64" spans="1:58" ht="108">
      <c r="A64" s="310" t="s">
        <v>1829</v>
      </c>
      <c r="B64" s="311" t="s">
        <v>1133</v>
      </c>
      <c r="C64" s="311" t="s">
        <v>1134</v>
      </c>
      <c r="D64" s="312" t="s">
        <v>1134</v>
      </c>
      <c r="E64" s="313" t="s">
        <v>142</v>
      </c>
      <c r="F64" s="314" t="s">
        <v>142</v>
      </c>
      <c r="G64" s="315">
        <v>19432.77</v>
      </c>
      <c r="H64" s="315">
        <v>15928.5</v>
      </c>
      <c r="I64" s="313" t="s">
        <v>2734</v>
      </c>
      <c r="J64" s="315"/>
      <c r="K64" s="315"/>
      <c r="L64" s="316">
        <v>15928.5</v>
      </c>
      <c r="M64" s="314" t="s">
        <v>2735</v>
      </c>
      <c r="N64" s="316">
        <v>477.86</v>
      </c>
      <c r="O64" s="317" t="s">
        <v>2736</v>
      </c>
      <c r="P64" s="318">
        <v>328.13</v>
      </c>
      <c r="Q64" s="319"/>
      <c r="R64" s="314"/>
      <c r="S64" s="320"/>
      <c r="T64" s="321">
        <v>16734.490000000002</v>
      </c>
      <c r="U64" s="314" t="s">
        <v>2737</v>
      </c>
      <c r="V64" s="314" t="s">
        <v>2738</v>
      </c>
      <c r="W64" s="322" t="s">
        <v>2739</v>
      </c>
      <c r="X64" s="322" t="s">
        <v>2740</v>
      </c>
      <c r="Y64" s="323" t="s">
        <v>2741</v>
      </c>
      <c r="Z64" s="312" t="s">
        <v>2742</v>
      </c>
      <c r="AA64" s="310">
        <v>1</v>
      </c>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294"/>
      <c r="BD64" s="294"/>
      <c r="BE64" s="294"/>
      <c r="BF64" s="309"/>
    </row>
    <row r="65" spans="1:58" ht="96">
      <c r="A65" s="324" t="s">
        <v>2804</v>
      </c>
      <c r="B65" s="325" t="s">
        <v>2805</v>
      </c>
      <c r="C65" s="325" t="s">
        <v>1134</v>
      </c>
      <c r="D65" s="326" t="s">
        <v>1134</v>
      </c>
      <c r="E65" s="327" t="s">
        <v>142</v>
      </c>
      <c r="F65" s="328" t="s">
        <v>142</v>
      </c>
      <c r="G65" s="329">
        <v>20416.080000000002</v>
      </c>
      <c r="H65" s="329">
        <v>16734.490000000002</v>
      </c>
      <c r="I65" s="328" t="s">
        <v>2734</v>
      </c>
      <c r="J65" s="329"/>
      <c r="K65" s="329"/>
      <c r="L65" s="329">
        <v>16734.490000000002</v>
      </c>
      <c r="M65" s="328" t="s">
        <v>2735</v>
      </c>
      <c r="N65" s="329">
        <v>502.03</v>
      </c>
      <c r="O65" s="330" t="s">
        <v>2736</v>
      </c>
      <c r="P65" s="331">
        <v>344.73</v>
      </c>
      <c r="Q65" s="332"/>
      <c r="R65" s="328"/>
      <c r="S65" s="333"/>
      <c r="T65" s="334">
        <v>17581.25</v>
      </c>
      <c r="U65" s="328" t="s">
        <v>2744</v>
      </c>
      <c r="V65" s="328" t="s">
        <v>2738</v>
      </c>
      <c r="W65" s="335" t="s">
        <v>2745</v>
      </c>
      <c r="X65" s="335" t="s">
        <v>2746</v>
      </c>
      <c r="Y65" s="336" t="s">
        <v>2747</v>
      </c>
      <c r="Z65" s="326" t="s">
        <v>2742</v>
      </c>
      <c r="AA65" s="324">
        <v>1</v>
      </c>
      <c r="AB65" s="294"/>
      <c r="AC65" s="294"/>
      <c r="AD65" s="294"/>
      <c r="AE65" s="294"/>
      <c r="AF65" s="294"/>
      <c r="AG65" s="294"/>
      <c r="AH65" s="294"/>
      <c r="AI65" s="294"/>
      <c r="AJ65" s="294"/>
      <c r="AK65" s="294"/>
      <c r="AL65" s="294"/>
      <c r="AM65" s="294"/>
      <c r="AN65" s="294"/>
      <c r="AO65" s="294"/>
      <c r="AP65" s="294"/>
      <c r="AQ65" s="294"/>
      <c r="AR65" s="294"/>
      <c r="AS65" s="294"/>
      <c r="AT65" s="294"/>
      <c r="AU65" s="294"/>
      <c r="AV65" s="294"/>
      <c r="AW65" s="294"/>
      <c r="AX65" s="294"/>
      <c r="AY65" s="294"/>
      <c r="AZ65" s="294"/>
      <c r="BA65" s="294"/>
      <c r="BB65" s="294"/>
      <c r="BC65" s="294"/>
      <c r="BD65" s="294"/>
      <c r="BE65" s="294"/>
      <c r="BF65" s="309"/>
    </row>
    <row r="66" spans="1:58" ht="96">
      <c r="A66" s="324" t="s">
        <v>2806</v>
      </c>
      <c r="B66" s="325" t="s">
        <v>2807</v>
      </c>
      <c r="C66" s="325" t="s">
        <v>1134</v>
      </c>
      <c r="D66" s="326" t="s">
        <v>1134</v>
      </c>
      <c r="E66" s="327" t="s">
        <v>142</v>
      </c>
      <c r="F66" s="328" t="s">
        <v>142</v>
      </c>
      <c r="G66" s="329">
        <v>20015.759999999998</v>
      </c>
      <c r="H66" s="329">
        <v>16406.36</v>
      </c>
      <c r="I66" s="328" t="s">
        <v>2734</v>
      </c>
      <c r="J66" s="329"/>
      <c r="K66" s="329"/>
      <c r="L66" s="329">
        <v>16406.36</v>
      </c>
      <c r="M66" s="328" t="s">
        <v>2735</v>
      </c>
      <c r="N66" s="329">
        <v>492.19</v>
      </c>
      <c r="O66" s="330" t="s">
        <v>2736</v>
      </c>
      <c r="P66" s="331">
        <v>337.97</v>
      </c>
      <c r="Q66" s="332"/>
      <c r="R66" s="328"/>
      <c r="S66" s="333"/>
      <c r="T66" s="334">
        <v>17236.52</v>
      </c>
      <c r="U66" s="328" t="s">
        <v>2749</v>
      </c>
      <c r="V66" s="328" t="s">
        <v>2738</v>
      </c>
      <c r="W66" s="335" t="s">
        <v>2750</v>
      </c>
      <c r="X66" s="335" t="s">
        <v>2751</v>
      </c>
      <c r="Y66" s="336" t="s">
        <v>2752</v>
      </c>
      <c r="Z66" s="326" t="s">
        <v>2742</v>
      </c>
      <c r="AA66" s="324">
        <v>1</v>
      </c>
      <c r="AB66" s="294"/>
      <c r="AC66" s="294"/>
      <c r="AD66" s="294"/>
      <c r="AE66" s="294"/>
      <c r="AF66" s="294"/>
      <c r="AG66" s="294"/>
      <c r="AH66" s="294"/>
      <c r="AI66" s="294"/>
      <c r="AJ66" s="294"/>
      <c r="AK66" s="294"/>
      <c r="AL66" s="294"/>
      <c r="AM66" s="294"/>
      <c r="AN66" s="294"/>
      <c r="AO66" s="294"/>
      <c r="AP66" s="294"/>
      <c r="AQ66" s="294"/>
      <c r="AR66" s="294"/>
      <c r="AS66" s="294"/>
      <c r="AT66" s="294"/>
      <c r="AU66" s="294"/>
      <c r="AV66" s="294"/>
      <c r="AW66" s="294"/>
      <c r="AX66" s="294"/>
      <c r="AY66" s="294"/>
      <c r="AZ66" s="294"/>
      <c r="BA66" s="294"/>
      <c r="BB66" s="294"/>
      <c r="BC66" s="294"/>
      <c r="BD66" s="294"/>
      <c r="BE66" s="294"/>
      <c r="BF66" s="309"/>
    </row>
    <row r="67" spans="1:58" ht="120">
      <c r="A67" s="310" t="s">
        <v>1831</v>
      </c>
      <c r="B67" s="311" t="s">
        <v>1243</v>
      </c>
      <c r="C67" s="311" t="s">
        <v>1244</v>
      </c>
      <c r="D67" s="312" t="s">
        <v>1244</v>
      </c>
      <c r="E67" s="313" t="s">
        <v>142</v>
      </c>
      <c r="F67" s="314" t="s">
        <v>142</v>
      </c>
      <c r="G67" s="315">
        <v>5133.1400000000003</v>
      </c>
      <c r="H67" s="315">
        <v>4207.49</v>
      </c>
      <c r="I67" s="313" t="s">
        <v>2734</v>
      </c>
      <c r="J67" s="315"/>
      <c r="K67" s="315"/>
      <c r="L67" s="316">
        <v>4207.49</v>
      </c>
      <c r="M67" s="314" t="s">
        <v>2735</v>
      </c>
      <c r="N67" s="316">
        <v>126.22</v>
      </c>
      <c r="O67" s="317" t="s">
        <v>2736</v>
      </c>
      <c r="P67" s="318">
        <v>86.67</v>
      </c>
      <c r="Q67" s="319"/>
      <c r="R67" s="314"/>
      <c r="S67" s="320"/>
      <c r="T67" s="321">
        <v>4420.38</v>
      </c>
      <c r="U67" s="314" t="s">
        <v>2737</v>
      </c>
      <c r="V67" s="314" t="s">
        <v>2738</v>
      </c>
      <c r="W67" s="322" t="s">
        <v>2739</v>
      </c>
      <c r="X67" s="322" t="s">
        <v>2740</v>
      </c>
      <c r="Y67" s="323" t="s">
        <v>2741</v>
      </c>
      <c r="Z67" s="312" t="s">
        <v>2742</v>
      </c>
      <c r="AA67" s="310">
        <v>1</v>
      </c>
      <c r="AB67" s="294"/>
      <c r="AC67" s="294"/>
      <c r="AD67" s="294"/>
      <c r="AE67" s="294"/>
      <c r="AF67" s="294"/>
      <c r="AG67" s="294"/>
      <c r="AH67" s="294"/>
      <c r="AI67" s="294"/>
      <c r="AJ67" s="294"/>
      <c r="AK67" s="294"/>
      <c r="AL67" s="294"/>
      <c r="AM67" s="294"/>
      <c r="AN67" s="294"/>
      <c r="AO67" s="294"/>
      <c r="AP67" s="294"/>
      <c r="AQ67" s="294"/>
      <c r="AR67" s="294"/>
      <c r="AS67" s="294"/>
      <c r="AT67" s="294"/>
      <c r="AU67" s="294"/>
      <c r="AV67" s="294"/>
      <c r="AW67" s="294"/>
      <c r="AX67" s="294"/>
      <c r="AY67" s="294"/>
      <c r="AZ67" s="294"/>
      <c r="BA67" s="294"/>
      <c r="BB67" s="294"/>
      <c r="BC67" s="294"/>
      <c r="BD67" s="294"/>
      <c r="BE67" s="294"/>
      <c r="BF67" s="309"/>
    </row>
    <row r="68" spans="1:58" ht="108">
      <c r="A68" s="324" t="s">
        <v>2808</v>
      </c>
      <c r="B68" s="325" t="s">
        <v>2809</v>
      </c>
      <c r="C68" s="325" t="s">
        <v>1244</v>
      </c>
      <c r="D68" s="326" t="s">
        <v>1244</v>
      </c>
      <c r="E68" s="327" t="s">
        <v>142</v>
      </c>
      <c r="F68" s="328" t="s">
        <v>142</v>
      </c>
      <c r="G68" s="329">
        <v>5392.86</v>
      </c>
      <c r="H68" s="329">
        <v>4420.38</v>
      </c>
      <c r="I68" s="328" t="s">
        <v>2734</v>
      </c>
      <c r="J68" s="329"/>
      <c r="K68" s="329"/>
      <c r="L68" s="329">
        <v>4420.38</v>
      </c>
      <c r="M68" s="328" t="s">
        <v>2735</v>
      </c>
      <c r="N68" s="329">
        <v>132.61000000000001</v>
      </c>
      <c r="O68" s="330" t="s">
        <v>2736</v>
      </c>
      <c r="P68" s="331">
        <v>91.06</v>
      </c>
      <c r="Q68" s="332"/>
      <c r="R68" s="328"/>
      <c r="S68" s="333"/>
      <c r="T68" s="334">
        <v>4644.05</v>
      </c>
      <c r="U68" s="328" t="s">
        <v>2744</v>
      </c>
      <c r="V68" s="328" t="s">
        <v>2738</v>
      </c>
      <c r="W68" s="335" t="s">
        <v>2745</v>
      </c>
      <c r="X68" s="335" t="s">
        <v>2746</v>
      </c>
      <c r="Y68" s="336" t="s">
        <v>2747</v>
      </c>
      <c r="Z68" s="326" t="s">
        <v>2742</v>
      </c>
      <c r="AA68" s="324">
        <v>1</v>
      </c>
      <c r="AB68" s="294"/>
      <c r="AC68" s="294"/>
      <c r="AD68" s="294"/>
      <c r="AE68" s="294"/>
      <c r="AF68" s="294"/>
      <c r="AG68" s="294"/>
      <c r="AH68" s="294"/>
      <c r="AI68" s="294"/>
      <c r="AJ68" s="294"/>
      <c r="AK68" s="294"/>
      <c r="AL68" s="294"/>
      <c r="AM68" s="294"/>
      <c r="AN68" s="294"/>
      <c r="AO68" s="294"/>
      <c r="AP68" s="294"/>
      <c r="AQ68" s="294"/>
      <c r="AR68" s="294"/>
      <c r="AS68" s="294"/>
      <c r="AT68" s="294"/>
      <c r="AU68" s="294"/>
      <c r="AV68" s="294"/>
      <c r="AW68" s="294"/>
      <c r="AX68" s="294"/>
      <c r="AY68" s="294"/>
      <c r="AZ68" s="294"/>
      <c r="BA68" s="294"/>
      <c r="BB68" s="294"/>
      <c r="BC68" s="294"/>
      <c r="BD68" s="294"/>
      <c r="BE68" s="294"/>
      <c r="BF68" s="309"/>
    </row>
    <row r="69" spans="1:58" ht="108">
      <c r="A69" s="324" t="s">
        <v>2810</v>
      </c>
      <c r="B69" s="325" t="s">
        <v>2811</v>
      </c>
      <c r="C69" s="325" t="s">
        <v>1244</v>
      </c>
      <c r="D69" s="326" t="s">
        <v>1244</v>
      </c>
      <c r="E69" s="327" t="s">
        <v>142</v>
      </c>
      <c r="F69" s="328" t="s">
        <v>142</v>
      </c>
      <c r="G69" s="329">
        <v>5287.13</v>
      </c>
      <c r="H69" s="329">
        <v>4333.71</v>
      </c>
      <c r="I69" s="328" t="s">
        <v>2734</v>
      </c>
      <c r="J69" s="329"/>
      <c r="K69" s="329"/>
      <c r="L69" s="329">
        <v>4333.71</v>
      </c>
      <c r="M69" s="328" t="s">
        <v>2735</v>
      </c>
      <c r="N69" s="329">
        <v>130.01</v>
      </c>
      <c r="O69" s="330" t="s">
        <v>2736</v>
      </c>
      <c r="P69" s="331">
        <v>89.27</v>
      </c>
      <c r="Q69" s="332"/>
      <c r="R69" s="328"/>
      <c r="S69" s="333"/>
      <c r="T69" s="334">
        <v>4552.99</v>
      </c>
      <c r="U69" s="328" t="s">
        <v>2749</v>
      </c>
      <c r="V69" s="328" t="s">
        <v>2738</v>
      </c>
      <c r="W69" s="335" t="s">
        <v>2750</v>
      </c>
      <c r="X69" s="335" t="s">
        <v>2751</v>
      </c>
      <c r="Y69" s="336" t="s">
        <v>2752</v>
      </c>
      <c r="Z69" s="326" t="s">
        <v>2742</v>
      </c>
      <c r="AA69" s="324">
        <v>1</v>
      </c>
      <c r="AB69" s="294"/>
      <c r="AC69" s="294"/>
      <c r="AD69" s="294"/>
      <c r="AE69" s="294"/>
      <c r="AF69" s="294"/>
      <c r="AG69" s="294"/>
      <c r="AH69" s="294"/>
      <c r="AI69" s="294"/>
      <c r="AJ69" s="294"/>
      <c r="AK69" s="294"/>
      <c r="AL69" s="294"/>
      <c r="AM69" s="294"/>
      <c r="AN69" s="294"/>
      <c r="AO69" s="294"/>
      <c r="AP69" s="294"/>
      <c r="AQ69" s="294"/>
      <c r="AR69" s="294"/>
      <c r="AS69" s="294"/>
      <c r="AT69" s="294"/>
      <c r="AU69" s="294"/>
      <c r="AV69" s="294"/>
      <c r="AW69" s="294"/>
      <c r="AX69" s="294"/>
      <c r="AY69" s="294"/>
      <c r="AZ69" s="294"/>
      <c r="BA69" s="294"/>
      <c r="BB69" s="294"/>
      <c r="BC69" s="294"/>
      <c r="BD69" s="294"/>
      <c r="BE69" s="294"/>
      <c r="BF69" s="309"/>
    </row>
    <row r="70" spans="1:58" ht="57.75">
      <c r="A70" s="310" t="s">
        <v>1834</v>
      </c>
      <c r="B70" s="311" t="s">
        <v>1257</v>
      </c>
      <c r="C70" s="311" t="s">
        <v>1258</v>
      </c>
      <c r="D70" s="312" t="s">
        <v>1258</v>
      </c>
      <c r="E70" s="313" t="s">
        <v>142</v>
      </c>
      <c r="F70" s="314" t="s">
        <v>142</v>
      </c>
      <c r="G70" s="315">
        <v>109.91</v>
      </c>
      <c r="H70" s="315">
        <v>90.09</v>
      </c>
      <c r="I70" s="313" t="s">
        <v>2734</v>
      </c>
      <c r="J70" s="315"/>
      <c r="K70" s="315"/>
      <c r="L70" s="316">
        <v>90.09</v>
      </c>
      <c r="M70" s="314" t="s">
        <v>2735</v>
      </c>
      <c r="N70" s="316">
        <v>2.7</v>
      </c>
      <c r="O70" s="317" t="s">
        <v>2736</v>
      </c>
      <c r="P70" s="318">
        <v>1.86</v>
      </c>
      <c r="Q70" s="319"/>
      <c r="R70" s="314"/>
      <c r="S70" s="320"/>
      <c r="T70" s="321">
        <v>94.65</v>
      </c>
      <c r="U70" s="314" t="s">
        <v>2737</v>
      </c>
      <c r="V70" s="314" t="s">
        <v>2738</v>
      </c>
      <c r="W70" s="322" t="s">
        <v>2739</v>
      </c>
      <c r="X70" s="322" t="s">
        <v>2740</v>
      </c>
      <c r="Y70" s="323" t="s">
        <v>2741</v>
      </c>
      <c r="Z70" s="312" t="s">
        <v>2742</v>
      </c>
      <c r="AA70" s="310">
        <v>1</v>
      </c>
      <c r="AB70" s="294"/>
      <c r="AC70" s="294"/>
      <c r="AD70" s="294"/>
      <c r="AE70" s="294"/>
      <c r="AF70" s="294"/>
      <c r="AG70" s="294"/>
      <c r="AH70" s="294"/>
      <c r="AI70" s="294"/>
      <c r="AJ70" s="294"/>
      <c r="AK70" s="294"/>
      <c r="AL70" s="294"/>
      <c r="AM70" s="294"/>
      <c r="AN70" s="294"/>
      <c r="AO70" s="294"/>
      <c r="AP70" s="294"/>
      <c r="AQ70" s="294"/>
      <c r="AR70" s="294"/>
      <c r="AS70" s="294"/>
      <c r="AT70" s="294"/>
      <c r="AU70" s="294"/>
      <c r="AV70" s="294"/>
      <c r="AW70" s="294"/>
      <c r="AX70" s="294"/>
      <c r="AY70" s="294"/>
      <c r="AZ70" s="294"/>
      <c r="BA70" s="294"/>
      <c r="BB70" s="294"/>
      <c r="BC70" s="294"/>
      <c r="BD70" s="294"/>
      <c r="BE70" s="294"/>
      <c r="BF70" s="309"/>
    </row>
    <row r="71" spans="1:58" ht="57.75">
      <c r="A71" s="324" t="s">
        <v>2812</v>
      </c>
      <c r="B71" s="325" t="s">
        <v>2813</v>
      </c>
      <c r="C71" s="325" t="s">
        <v>1258</v>
      </c>
      <c r="D71" s="326" t="s">
        <v>1258</v>
      </c>
      <c r="E71" s="327" t="s">
        <v>142</v>
      </c>
      <c r="F71" s="328" t="s">
        <v>142</v>
      </c>
      <c r="G71" s="329">
        <v>115.47</v>
      </c>
      <c r="H71" s="329">
        <v>94.65</v>
      </c>
      <c r="I71" s="328" t="s">
        <v>2734</v>
      </c>
      <c r="J71" s="329"/>
      <c r="K71" s="329"/>
      <c r="L71" s="329">
        <v>94.65</v>
      </c>
      <c r="M71" s="328" t="s">
        <v>2735</v>
      </c>
      <c r="N71" s="329">
        <v>2.84</v>
      </c>
      <c r="O71" s="330" t="s">
        <v>2736</v>
      </c>
      <c r="P71" s="331">
        <v>1.95</v>
      </c>
      <c r="Q71" s="332"/>
      <c r="R71" s="328"/>
      <c r="S71" s="333"/>
      <c r="T71" s="334">
        <v>99.44</v>
      </c>
      <c r="U71" s="328" t="s">
        <v>2744</v>
      </c>
      <c r="V71" s="328" t="s">
        <v>2738</v>
      </c>
      <c r="W71" s="335" t="s">
        <v>2745</v>
      </c>
      <c r="X71" s="335" t="s">
        <v>2746</v>
      </c>
      <c r="Y71" s="336" t="s">
        <v>2747</v>
      </c>
      <c r="Z71" s="326" t="s">
        <v>2742</v>
      </c>
      <c r="AA71" s="324">
        <v>1</v>
      </c>
      <c r="AB71" s="294"/>
      <c r="AC71" s="294"/>
      <c r="AD71" s="294"/>
      <c r="AE71" s="294"/>
      <c r="AF71" s="294"/>
      <c r="AG71" s="294"/>
      <c r="AH71" s="294"/>
      <c r="AI71" s="294"/>
      <c r="AJ71" s="294"/>
      <c r="AK71" s="294"/>
      <c r="AL71" s="294"/>
      <c r="AM71" s="294"/>
      <c r="AN71" s="294"/>
      <c r="AO71" s="294"/>
      <c r="AP71" s="294"/>
      <c r="AQ71" s="294"/>
      <c r="AR71" s="294"/>
      <c r="AS71" s="294"/>
      <c r="AT71" s="294"/>
      <c r="AU71" s="294"/>
      <c r="AV71" s="294"/>
      <c r="AW71" s="294"/>
      <c r="AX71" s="294"/>
      <c r="AY71" s="294"/>
      <c r="AZ71" s="294"/>
      <c r="BA71" s="294"/>
      <c r="BB71" s="294"/>
      <c r="BC71" s="294"/>
      <c r="BD71" s="294"/>
      <c r="BE71" s="294"/>
      <c r="BF71" s="309"/>
    </row>
    <row r="72" spans="1:58" ht="57.75">
      <c r="A72" s="324" t="s">
        <v>2814</v>
      </c>
      <c r="B72" s="325" t="s">
        <v>2815</v>
      </c>
      <c r="C72" s="325" t="s">
        <v>1258</v>
      </c>
      <c r="D72" s="326" t="s">
        <v>1258</v>
      </c>
      <c r="E72" s="327" t="s">
        <v>142</v>
      </c>
      <c r="F72" s="328" t="s">
        <v>142</v>
      </c>
      <c r="G72" s="329">
        <v>113.2</v>
      </c>
      <c r="H72" s="329">
        <v>92.79</v>
      </c>
      <c r="I72" s="328" t="s">
        <v>2734</v>
      </c>
      <c r="J72" s="329"/>
      <c r="K72" s="329"/>
      <c r="L72" s="329">
        <v>92.79</v>
      </c>
      <c r="M72" s="328" t="s">
        <v>2735</v>
      </c>
      <c r="N72" s="329">
        <v>2.78</v>
      </c>
      <c r="O72" s="330" t="s">
        <v>2736</v>
      </c>
      <c r="P72" s="331">
        <v>1.91</v>
      </c>
      <c r="Q72" s="332"/>
      <c r="R72" s="328"/>
      <c r="S72" s="333"/>
      <c r="T72" s="334">
        <v>97.48</v>
      </c>
      <c r="U72" s="328" t="s">
        <v>2749</v>
      </c>
      <c r="V72" s="328" t="s">
        <v>2738</v>
      </c>
      <c r="W72" s="335" t="s">
        <v>2750</v>
      </c>
      <c r="X72" s="335" t="s">
        <v>2751</v>
      </c>
      <c r="Y72" s="336" t="s">
        <v>2752</v>
      </c>
      <c r="Z72" s="326" t="s">
        <v>2742</v>
      </c>
      <c r="AA72" s="324">
        <v>1</v>
      </c>
      <c r="AB72" s="294"/>
      <c r="AC72" s="294"/>
      <c r="AD72" s="294"/>
      <c r="AE72" s="294"/>
      <c r="AF72" s="294"/>
      <c r="AG72" s="294"/>
      <c r="AH72" s="294"/>
      <c r="AI72" s="294"/>
      <c r="AJ72" s="294"/>
      <c r="AK72" s="294"/>
      <c r="AL72" s="294"/>
      <c r="AM72" s="294"/>
      <c r="AN72" s="294"/>
      <c r="AO72" s="294"/>
      <c r="AP72" s="294"/>
      <c r="AQ72" s="294"/>
      <c r="AR72" s="294"/>
      <c r="AS72" s="294"/>
      <c r="AT72" s="294"/>
      <c r="AU72" s="294"/>
      <c r="AV72" s="294"/>
      <c r="AW72" s="294"/>
      <c r="AX72" s="294"/>
      <c r="AY72" s="294"/>
      <c r="AZ72" s="294"/>
      <c r="BA72" s="294"/>
      <c r="BB72" s="294"/>
      <c r="BC72" s="294"/>
      <c r="BD72" s="294"/>
      <c r="BE72" s="294"/>
      <c r="BF72" s="309"/>
    </row>
    <row r="73" spans="1:58" ht="57.75">
      <c r="A73" s="310" t="s">
        <v>1835</v>
      </c>
      <c r="B73" s="311" t="s">
        <v>1254</v>
      </c>
      <c r="C73" s="311" t="s">
        <v>1255</v>
      </c>
      <c r="D73" s="312" t="s">
        <v>1255</v>
      </c>
      <c r="E73" s="313" t="s">
        <v>142</v>
      </c>
      <c r="F73" s="314" t="s">
        <v>142</v>
      </c>
      <c r="G73" s="315">
        <v>249.28</v>
      </c>
      <c r="H73" s="315">
        <v>204.33</v>
      </c>
      <c r="I73" s="313" t="s">
        <v>2734</v>
      </c>
      <c r="J73" s="315"/>
      <c r="K73" s="315"/>
      <c r="L73" s="316">
        <v>204.33</v>
      </c>
      <c r="M73" s="314" t="s">
        <v>2735</v>
      </c>
      <c r="N73" s="316">
        <v>6.13</v>
      </c>
      <c r="O73" s="317" t="s">
        <v>2736</v>
      </c>
      <c r="P73" s="318">
        <v>4.21</v>
      </c>
      <c r="Q73" s="319"/>
      <c r="R73" s="314"/>
      <c r="S73" s="320"/>
      <c r="T73" s="321">
        <v>214.67</v>
      </c>
      <c r="U73" s="314" t="s">
        <v>2737</v>
      </c>
      <c r="V73" s="314" t="s">
        <v>2738</v>
      </c>
      <c r="W73" s="322" t="s">
        <v>2739</v>
      </c>
      <c r="X73" s="322" t="s">
        <v>2740</v>
      </c>
      <c r="Y73" s="323" t="s">
        <v>2741</v>
      </c>
      <c r="Z73" s="312" t="s">
        <v>2742</v>
      </c>
      <c r="AA73" s="310">
        <v>1</v>
      </c>
      <c r="AB73" s="294"/>
      <c r="AC73" s="294"/>
      <c r="AD73" s="294"/>
      <c r="AE73" s="294"/>
      <c r="AF73" s="294"/>
      <c r="AG73" s="294"/>
      <c r="AH73" s="294"/>
      <c r="AI73" s="294"/>
      <c r="AJ73" s="294"/>
      <c r="AK73" s="294"/>
      <c r="AL73" s="294"/>
      <c r="AM73" s="294"/>
      <c r="AN73" s="294"/>
      <c r="AO73" s="294"/>
      <c r="AP73" s="294"/>
      <c r="AQ73" s="294"/>
      <c r="AR73" s="294"/>
      <c r="AS73" s="294"/>
      <c r="AT73" s="294"/>
      <c r="AU73" s="294"/>
      <c r="AV73" s="294"/>
      <c r="AW73" s="294"/>
      <c r="AX73" s="294"/>
      <c r="AY73" s="294"/>
      <c r="AZ73" s="294"/>
      <c r="BA73" s="294"/>
      <c r="BB73" s="294"/>
      <c r="BC73" s="294"/>
      <c r="BD73" s="294"/>
      <c r="BE73" s="294"/>
      <c r="BF73" s="309"/>
    </row>
    <row r="74" spans="1:58" ht="57.75">
      <c r="A74" s="324" t="s">
        <v>2816</v>
      </c>
      <c r="B74" s="325" t="s">
        <v>2817</v>
      </c>
      <c r="C74" s="325" t="s">
        <v>1255</v>
      </c>
      <c r="D74" s="326" t="s">
        <v>1255</v>
      </c>
      <c r="E74" s="327" t="s">
        <v>142</v>
      </c>
      <c r="F74" s="328" t="s">
        <v>142</v>
      </c>
      <c r="G74" s="329">
        <v>261.89999999999998</v>
      </c>
      <c r="H74" s="329">
        <v>214.67</v>
      </c>
      <c r="I74" s="328" t="s">
        <v>2734</v>
      </c>
      <c r="J74" s="329"/>
      <c r="K74" s="329"/>
      <c r="L74" s="329">
        <v>214.67</v>
      </c>
      <c r="M74" s="328" t="s">
        <v>2735</v>
      </c>
      <c r="N74" s="329">
        <v>6.44</v>
      </c>
      <c r="O74" s="330" t="s">
        <v>2736</v>
      </c>
      <c r="P74" s="331">
        <v>4.42</v>
      </c>
      <c r="Q74" s="332"/>
      <c r="R74" s="328"/>
      <c r="S74" s="333"/>
      <c r="T74" s="334">
        <v>225.53</v>
      </c>
      <c r="U74" s="328" t="s">
        <v>2744</v>
      </c>
      <c r="V74" s="328" t="s">
        <v>2738</v>
      </c>
      <c r="W74" s="335" t="s">
        <v>2745</v>
      </c>
      <c r="X74" s="335" t="s">
        <v>2746</v>
      </c>
      <c r="Y74" s="336" t="s">
        <v>2747</v>
      </c>
      <c r="Z74" s="326" t="s">
        <v>2742</v>
      </c>
      <c r="AA74" s="324">
        <v>1</v>
      </c>
      <c r="AB74" s="294"/>
      <c r="AC74" s="294"/>
      <c r="AD74" s="294"/>
      <c r="AE74" s="294"/>
      <c r="AF74" s="294"/>
      <c r="AG74" s="294"/>
      <c r="AH74" s="294"/>
      <c r="AI74" s="294"/>
      <c r="AJ74" s="294"/>
      <c r="AK74" s="294"/>
      <c r="AL74" s="294"/>
      <c r="AM74" s="294"/>
      <c r="AN74" s="294"/>
      <c r="AO74" s="294"/>
      <c r="AP74" s="294"/>
      <c r="AQ74" s="294"/>
      <c r="AR74" s="294"/>
      <c r="AS74" s="294"/>
      <c r="AT74" s="294"/>
      <c r="AU74" s="294"/>
      <c r="AV74" s="294"/>
      <c r="AW74" s="294"/>
      <c r="AX74" s="294"/>
      <c r="AY74" s="294"/>
      <c r="AZ74" s="294"/>
      <c r="BA74" s="294"/>
      <c r="BB74" s="294"/>
      <c r="BC74" s="294"/>
      <c r="BD74" s="294"/>
      <c r="BE74" s="294"/>
      <c r="BF74" s="309"/>
    </row>
    <row r="75" spans="1:58" ht="57.75">
      <c r="A75" s="324" t="s">
        <v>2818</v>
      </c>
      <c r="B75" s="325" t="s">
        <v>2819</v>
      </c>
      <c r="C75" s="325" t="s">
        <v>1255</v>
      </c>
      <c r="D75" s="326" t="s">
        <v>1255</v>
      </c>
      <c r="E75" s="327" t="s">
        <v>142</v>
      </c>
      <c r="F75" s="328" t="s">
        <v>142</v>
      </c>
      <c r="G75" s="329">
        <v>256.76</v>
      </c>
      <c r="H75" s="329">
        <v>210.46</v>
      </c>
      <c r="I75" s="328" t="s">
        <v>2734</v>
      </c>
      <c r="J75" s="329"/>
      <c r="K75" s="329"/>
      <c r="L75" s="329">
        <v>210.46</v>
      </c>
      <c r="M75" s="328" t="s">
        <v>2735</v>
      </c>
      <c r="N75" s="329">
        <v>6.31</v>
      </c>
      <c r="O75" s="330" t="s">
        <v>2736</v>
      </c>
      <c r="P75" s="331">
        <v>4.34</v>
      </c>
      <c r="Q75" s="332"/>
      <c r="R75" s="328"/>
      <c r="S75" s="333"/>
      <c r="T75" s="334">
        <v>221.11</v>
      </c>
      <c r="U75" s="328" t="s">
        <v>2749</v>
      </c>
      <c r="V75" s="328" t="s">
        <v>2738</v>
      </c>
      <c r="W75" s="335" t="s">
        <v>2750</v>
      </c>
      <c r="X75" s="335" t="s">
        <v>2751</v>
      </c>
      <c r="Y75" s="336" t="s">
        <v>2752</v>
      </c>
      <c r="Z75" s="326" t="s">
        <v>2742</v>
      </c>
      <c r="AA75" s="324">
        <v>1</v>
      </c>
      <c r="AB75" s="294"/>
      <c r="AC75" s="294"/>
      <c r="AD75" s="294"/>
      <c r="AE75" s="294"/>
      <c r="AF75" s="294"/>
      <c r="AG75" s="294"/>
      <c r="AH75" s="294"/>
      <c r="AI75" s="294"/>
      <c r="AJ75" s="294"/>
      <c r="AK75" s="294"/>
      <c r="AL75" s="294"/>
      <c r="AM75" s="294"/>
      <c r="AN75" s="294"/>
      <c r="AO75" s="294"/>
      <c r="AP75" s="294"/>
      <c r="AQ75" s="294"/>
      <c r="AR75" s="294"/>
      <c r="AS75" s="294"/>
      <c r="AT75" s="294"/>
      <c r="AU75" s="294"/>
      <c r="AV75" s="294"/>
      <c r="AW75" s="294"/>
      <c r="AX75" s="294"/>
      <c r="AY75" s="294"/>
      <c r="AZ75" s="294"/>
      <c r="BA75" s="294"/>
      <c r="BB75" s="294"/>
      <c r="BC75" s="294"/>
      <c r="BD75" s="294"/>
      <c r="BE75" s="294"/>
      <c r="BF75" s="309"/>
    </row>
    <row r="76" spans="1:58" ht="108">
      <c r="A76" s="310" t="s">
        <v>1842</v>
      </c>
      <c r="B76" s="311" t="s">
        <v>1264</v>
      </c>
      <c r="C76" s="311" t="s">
        <v>1265</v>
      </c>
      <c r="D76" s="312" t="s">
        <v>1265</v>
      </c>
      <c r="E76" s="313" t="s">
        <v>142</v>
      </c>
      <c r="F76" s="314" t="s">
        <v>142</v>
      </c>
      <c r="G76" s="315">
        <v>2318</v>
      </c>
      <c r="H76" s="315">
        <v>1900</v>
      </c>
      <c r="I76" s="313" t="s">
        <v>2820</v>
      </c>
      <c r="J76" s="315"/>
      <c r="K76" s="315"/>
      <c r="L76" s="316">
        <v>1900</v>
      </c>
      <c r="M76" s="314" t="s">
        <v>2735</v>
      </c>
      <c r="N76" s="316">
        <v>57</v>
      </c>
      <c r="O76" s="317" t="s">
        <v>2736</v>
      </c>
      <c r="P76" s="318">
        <v>39.14</v>
      </c>
      <c r="Q76" s="319"/>
      <c r="R76" s="314"/>
      <c r="S76" s="320"/>
      <c r="T76" s="321">
        <v>1996.14</v>
      </c>
      <c r="U76" s="314" t="s">
        <v>2737</v>
      </c>
      <c r="V76" s="314" t="s">
        <v>2738</v>
      </c>
      <c r="W76" s="322" t="s">
        <v>2739</v>
      </c>
      <c r="X76" s="322" t="s">
        <v>2740</v>
      </c>
      <c r="Y76" s="323" t="s">
        <v>2741</v>
      </c>
      <c r="Z76" s="312" t="s">
        <v>2742</v>
      </c>
      <c r="AA76" s="310">
        <v>1</v>
      </c>
      <c r="AB76" s="294"/>
      <c r="AC76" s="294"/>
      <c r="AD76" s="294"/>
      <c r="AE76" s="294"/>
      <c r="AF76" s="294"/>
      <c r="AG76" s="294"/>
      <c r="AH76" s="294"/>
      <c r="AI76" s="294"/>
      <c r="AJ76" s="294"/>
      <c r="AK76" s="294"/>
      <c r="AL76" s="294"/>
      <c r="AM76" s="294"/>
      <c r="AN76" s="294"/>
      <c r="AO76" s="294"/>
      <c r="AP76" s="294"/>
      <c r="AQ76" s="294"/>
      <c r="AR76" s="294"/>
      <c r="AS76" s="294"/>
      <c r="AT76" s="294"/>
      <c r="AU76" s="294"/>
      <c r="AV76" s="294"/>
      <c r="AW76" s="294"/>
      <c r="AX76" s="294"/>
      <c r="AY76" s="294"/>
      <c r="AZ76" s="294"/>
      <c r="BA76" s="294"/>
      <c r="BB76" s="294"/>
      <c r="BC76" s="294"/>
      <c r="BD76" s="294"/>
      <c r="BE76" s="294"/>
      <c r="BF76" s="309"/>
    </row>
    <row r="77" spans="1:58" ht="108">
      <c r="A77" s="324" t="s">
        <v>2821</v>
      </c>
      <c r="B77" s="325" t="s">
        <v>2822</v>
      </c>
      <c r="C77" s="325" t="s">
        <v>1265</v>
      </c>
      <c r="D77" s="326" t="s">
        <v>1265</v>
      </c>
      <c r="E77" s="327" t="s">
        <v>142</v>
      </c>
      <c r="F77" s="328" t="s">
        <v>142</v>
      </c>
      <c r="G77" s="329">
        <v>2989</v>
      </c>
      <c r="H77" s="329">
        <v>2450</v>
      </c>
      <c r="I77" s="328" t="s">
        <v>2820</v>
      </c>
      <c r="J77" s="329"/>
      <c r="K77" s="329"/>
      <c r="L77" s="329">
        <v>2450</v>
      </c>
      <c r="M77" s="328" t="s">
        <v>2735</v>
      </c>
      <c r="N77" s="329">
        <v>73.5</v>
      </c>
      <c r="O77" s="330" t="s">
        <v>2736</v>
      </c>
      <c r="P77" s="331">
        <v>50.47</v>
      </c>
      <c r="Q77" s="332"/>
      <c r="R77" s="328"/>
      <c r="S77" s="333"/>
      <c r="T77" s="334">
        <v>2573.9699999999998</v>
      </c>
      <c r="U77" s="328" t="s">
        <v>2744</v>
      </c>
      <c r="V77" s="328" t="s">
        <v>2738</v>
      </c>
      <c r="W77" s="335" t="s">
        <v>2745</v>
      </c>
      <c r="X77" s="335" t="s">
        <v>2746</v>
      </c>
      <c r="Y77" s="336" t="s">
        <v>2747</v>
      </c>
      <c r="Z77" s="326" t="s">
        <v>2742</v>
      </c>
      <c r="AA77" s="324">
        <v>1</v>
      </c>
      <c r="AB77" s="294"/>
      <c r="AC77" s="294"/>
      <c r="AD77" s="294"/>
      <c r="AE77" s="294"/>
      <c r="AF77" s="294"/>
      <c r="AG77" s="294"/>
      <c r="AH77" s="294"/>
      <c r="AI77" s="294"/>
      <c r="AJ77" s="294"/>
      <c r="AK77" s="294"/>
      <c r="AL77" s="294"/>
      <c r="AM77" s="294"/>
      <c r="AN77" s="294"/>
      <c r="AO77" s="294"/>
      <c r="AP77" s="294"/>
      <c r="AQ77" s="294"/>
      <c r="AR77" s="294"/>
      <c r="AS77" s="294"/>
      <c r="AT77" s="294"/>
      <c r="AU77" s="294"/>
      <c r="AV77" s="294"/>
      <c r="AW77" s="294"/>
      <c r="AX77" s="294"/>
      <c r="AY77" s="294"/>
      <c r="AZ77" s="294"/>
      <c r="BA77" s="294"/>
      <c r="BB77" s="294"/>
      <c r="BC77" s="294"/>
      <c r="BD77" s="294"/>
      <c r="BE77" s="294"/>
      <c r="BF77" s="309"/>
    </row>
    <row r="78" spans="1:58" ht="108">
      <c r="A78" s="324" t="s">
        <v>2823</v>
      </c>
      <c r="B78" s="325" t="s">
        <v>2824</v>
      </c>
      <c r="C78" s="325" t="s">
        <v>1265</v>
      </c>
      <c r="D78" s="326" t="s">
        <v>1265</v>
      </c>
      <c r="E78" s="327" t="s">
        <v>142</v>
      </c>
      <c r="F78" s="328" t="s">
        <v>142</v>
      </c>
      <c r="G78" s="329">
        <v>2623</v>
      </c>
      <c r="H78" s="329">
        <v>2150</v>
      </c>
      <c r="I78" s="328" t="s">
        <v>2820</v>
      </c>
      <c r="J78" s="329"/>
      <c r="K78" s="329"/>
      <c r="L78" s="329">
        <v>2150</v>
      </c>
      <c r="M78" s="328" t="s">
        <v>2735</v>
      </c>
      <c r="N78" s="329">
        <v>64.5</v>
      </c>
      <c r="O78" s="330" t="s">
        <v>2736</v>
      </c>
      <c r="P78" s="331">
        <v>44.29</v>
      </c>
      <c r="Q78" s="332"/>
      <c r="R78" s="328"/>
      <c r="S78" s="333"/>
      <c r="T78" s="334">
        <v>2258.79</v>
      </c>
      <c r="U78" s="328" t="s">
        <v>2749</v>
      </c>
      <c r="V78" s="328" t="s">
        <v>2738</v>
      </c>
      <c r="W78" s="335" t="s">
        <v>2750</v>
      </c>
      <c r="X78" s="335" t="s">
        <v>2751</v>
      </c>
      <c r="Y78" s="336" t="s">
        <v>2752</v>
      </c>
      <c r="Z78" s="326" t="s">
        <v>2742</v>
      </c>
      <c r="AA78" s="324">
        <v>1</v>
      </c>
      <c r="AB78" s="294"/>
      <c r="AC78" s="294"/>
      <c r="AD78" s="294"/>
      <c r="AE78" s="294"/>
      <c r="AF78" s="294"/>
      <c r="AG78" s="294"/>
      <c r="AH78" s="294"/>
      <c r="AI78" s="294"/>
      <c r="AJ78" s="294"/>
      <c r="AK78" s="294"/>
      <c r="AL78" s="294"/>
      <c r="AM78" s="294"/>
      <c r="AN78" s="294"/>
      <c r="AO78" s="294"/>
      <c r="AP78" s="294"/>
      <c r="AQ78" s="294"/>
      <c r="AR78" s="294"/>
      <c r="AS78" s="294"/>
      <c r="AT78" s="294"/>
      <c r="AU78" s="294"/>
      <c r="AV78" s="294"/>
      <c r="AW78" s="294"/>
      <c r="AX78" s="294"/>
      <c r="AY78" s="294"/>
      <c r="AZ78" s="294"/>
      <c r="BA78" s="294"/>
      <c r="BB78" s="294"/>
      <c r="BC78" s="294"/>
      <c r="BD78" s="294"/>
      <c r="BE78" s="294"/>
      <c r="BF78" s="309"/>
    </row>
    <row r="79" spans="1:58" ht="204">
      <c r="A79" s="310" t="s">
        <v>1843</v>
      </c>
      <c r="B79" s="311" t="s">
        <v>1276</v>
      </c>
      <c r="C79" s="311" t="s">
        <v>1277</v>
      </c>
      <c r="D79" s="312" t="s">
        <v>1277</v>
      </c>
      <c r="E79" s="313" t="s">
        <v>142</v>
      </c>
      <c r="F79" s="314" t="s">
        <v>142</v>
      </c>
      <c r="G79" s="315">
        <v>323.18</v>
      </c>
      <c r="H79" s="315">
        <v>264.89999999999998</v>
      </c>
      <c r="I79" s="313" t="s">
        <v>2734</v>
      </c>
      <c r="J79" s="315"/>
      <c r="K79" s="315"/>
      <c r="L79" s="316">
        <v>264.89999999999998</v>
      </c>
      <c r="M79" s="314" t="s">
        <v>2735</v>
      </c>
      <c r="N79" s="316">
        <v>7.95</v>
      </c>
      <c r="O79" s="317" t="s">
        <v>2736</v>
      </c>
      <c r="P79" s="318">
        <v>5.46</v>
      </c>
      <c r="Q79" s="319"/>
      <c r="R79" s="314"/>
      <c r="S79" s="320"/>
      <c r="T79" s="321">
        <v>278.31</v>
      </c>
      <c r="U79" s="314" t="s">
        <v>2737</v>
      </c>
      <c r="V79" s="314" t="s">
        <v>2738</v>
      </c>
      <c r="W79" s="322" t="s">
        <v>2739</v>
      </c>
      <c r="X79" s="322" t="s">
        <v>2740</v>
      </c>
      <c r="Y79" s="323" t="s">
        <v>2741</v>
      </c>
      <c r="Z79" s="312" t="s">
        <v>2742</v>
      </c>
      <c r="AA79" s="310">
        <v>1</v>
      </c>
      <c r="AB79" s="294"/>
      <c r="AC79" s="294"/>
      <c r="AD79" s="294"/>
      <c r="AE79" s="294"/>
      <c r="AF79" s="294"/>
      <c r="AG79" s="294"/>
      <c r="AH79" s="294"/>
      <c r="AI79" s="294"/>
      <c r="AJ79" s="294"/>
      <c r="AK79" s="294"/>
      <c r="AL79" s="294"/>
      <c r="AM79" s="294"/>
      <c r="AN79" s="294"/>
      <c r="AO79" s="294"/>
      <c r="AP79" s="294"/>
      <c r="AQ79" s="294"/>
      <c r="AR79" s="294"/>
      <c r="AS79" s="294"/>
      <c r="AT79" s="294"/>
      <c r="AU79" s="294"/>
      <c r="AV79" s="294"/>
      <c r="AW79" s="294"/>
      <c r="AX79" s="294"/>
      <c r="AY79" s="294"/>
      <c r="AZ79" s="294"/>
      <c r="BA79" s="294"/>
      <c r="BB79" s="294"/>
      <c r="BC79" s="294"/>
      <c r="BD79" s="294"/>
      <c r="BE79" s="294"/>
      <c r="BF79" s="309"/>
    </row>
    <row r="80" spans="1:58" ht="192">
      <c r="A80" s="324" t="s">
        <v>2825</v>
      </c>
      <c r="B80" s="325" t="s">
        <v>2826</v>
      </c>
      <c r="C80" s="325" t="s">
        <v>1277</v>
      </c>
      <c r="D80" s="326" t="s">
        <v>1277</v>
      </c>
      <c r="E80" s="327" t="s">
        <v>142</v>
      </c>
      <c r="F80" s="328" t="s">
        <v>142</v>
      </c>
      <c r="G80" s="329">
        <v>339.54</v>
      </c>
      <c r="H80" s="329">
        <v>278.31</v>
      </c>
      <c r="I80" s="328" t="s">
        <v>2734</v>
      </c>
      <c r="J80" s="329"/>
      <c r="K80" s="329"/>
      <c r="L80" s="329">
        <v>278.31</v>
      </c>
      <c r="M80" s="328" t="s">
        <v>2735</v>
      </c>
      <c r="N80" s="329">
        <v>8.35</v>
      </c>
      <c r="O80" s="330" t="s">
        <v>2736</v>
      </c>
      <c r="P80" s="331">
        <v>5.73</v>
      </c>
      <c r="Q80" s="332"/>
      <c r="R80" s="328"/>
      <c r="S80" s="333"/>
      <c r="T80" s="334">
        <v>292.39</v>
      </c>
      <c r="U80" s="328" t="s">
        <v>2744</v>
      </c>
      <c r="V80" s="328" t="s">
        <v>2738</v>
      </c>
      <c r="W80" s="335" t="s">
        <v>2745</v>
      </c>
      <c r="X80" s="335" t="s">
        <v>2746</v>
      </c>
      <c r="Y80" s="336" t="s">
        <v>2747</v>
      </c>
      <c r="Z80" s="326" t="s">
        <v>2742</v>
      </c>
      <c r="AA80" s="324">
        <v>1</v>
      </c>
      <c r="AB80" s="294"/>
      <c r="AC80" s="294"/>
      <c r="AD80" s="294"/>
      <c r="AE80" s="294"/>
      <c r="AF80" s="294"/>
      <c r="AG80" s="294"/>
      <c r="AH80" s="294"/>
      <c r="AI80" s="294"/>
      <c r="AJ80" s="294"/>
      <c r="AK80" s="294"/>
      <c r="AL80" s="294"/>
      <c r="AM80" s="294"/>
      <c r="AN80" s="294"/>
      <c r="AO80" s="294"/>
      <c r="AP80" s="294"/>
      <c r="AQ80" s="294"/>
      <c r="AR80" s="294"/>
      <c r="AS80" s="294"/>
      <c r="AT80" s="294"/>
      <c r="AU80" s="294"/>
      <c r="AV80" s="294"/>
      <c r="AW80" s="294"/>
      <c r="AX80" s="294"/>
      <c r="AY80" s="294"/>
      <c r="AZ80" s="294"/>
      <c r="BA80" s="294"/>
      <c r="BB80" s="294"/>
      <c r="BC80" s="294"/>
      <c r="BD80" s="294"/>
      <c r="BE80" s="294"/>
      <c r="BF80" s="309"/>
    </row>
    <row r="81" spans="1:58" ht="192">
      <c r="A81" s="324" t="s">
        <v>2827</v>
      </c>
      <c r="B81" s="325" t="s">
        <v>2828</v>
      </c>
      <c r="C81" s="325" t="s">
        <v>1277</v>
      </c>
      <c r="D81" s="326" t="s">
        <v>1277</v>
      </c>
      <c r="E81" s="327" t="s">
        <v>142</v>
      </c>
      <c r="F81" s="328" t="s">
        <v>142</v>
      </c>
      <c r="G81" s="329">
        <v>332.88</v>
      </c>
      <c r="H81" s="329">
        <v>272.85000000000002</v>
      </c>
      <c r="I81" s="328" t="s">
        <v>2734</v>
      </c>
      <c r="J81" s="329"/>
      <c r="K81" s="329"/>
      <c r="L81" s="329">
        <v>272.85000000000002</v>
      </c>
      <c r="M81" s="328" t="s">
        <v>2735</v>
      </c>
      <c r="N81" s="329">
        <v>8.19</v>
      </c>
      <c r="O81" s="330" t="s">
        <v>2736</v>
      </c>
      <c r="P81" s="331">
        <v>5.62</v>
      </c>
      <c r="Q81" s="332"/>
      <c r="R81" s="328"/>
      <c r="S81" s="333"/>
      <c r="T81" s="334">
        <v>286.66000000000003</v>
      </c>
      <c r="U81" s="328" t="s">
        <v>2749</v>
      </c>
      <c r="V81" s="328" t="s">
        <v>2738</v>
      </c>
      <c r="W81" s="335" t="s">
        <v>2750</v>
      </c>
      <c r="X81" s="335" t="s">
        <v>2751</v>
      </c>
      <c r="Y81" s="336" t="s">
        <v>2752</v>
      </c>
      <c r="Z81" s="326" t="s">
        <v>2742</v>
      </c>
      <c r="AA81" s="324">
        <v>1</v>
      </c>
      <c r="AB81" s="294"/>
      <c r="AC81" s="294"/>
      <c r="AD81" s="294"/>
      <c r="AE81" s="294"/>
      <c r="AF81" s="294"/>
      <c r="AG81" s="294"/>
      <c r="AH81" s="294"/>
      <c r="AI81" s="294"/>
      <c r="AJ81" s="294"/>
      <c r="AK81" s="294"/>
      <c r="AL81" s="294"/>
      <c r="AM81" s="294"/>
      <c r="AN81" s="294"/>
      <c r="AO81" s="294"/>
      <c r="AP81" s="294"/>
      <c r="AQ81" s="294"/>
      <c r="AR81" s="294"/>
      <c r="AS81" s="294"/>
      <c r="AT81" s="294"/>
      <c r="AU81" s="294"/>
      <c r="AV81" s="294"/>
      <c r="AW81" s="294"/>
      <c r="AX81" s="294"/>
      <c r="AY81" s="294"/>
      <c r="AZ81" s="294"/>
      <c r="BA81" s="294"/>
      <c r="BB81" s="294"/>
      <c r="BC81" s="294"/>
      <c r="BD81" s="294"/>
      <c r="BE81" s="294"/>
      <c r="BF81" s="309"/>
    </row>
    <row r="82" spans="1:58" ht="96">
      <c r="A82" s="324" t="s">
        <v>1888</v>
      </c>
      <c r="B82" s="325" t="s">
        <v>2829</v>
      </c>
      <c r="C82" s="325" t="s">
        <v>620</v>
      </c>
      <c r="D82" s="326" t="s">
        <v>620</v>
      </c>
      <c r="E82" s="327" t="s">
        <v>142</v>
      </c>
      <c r="F82" s="328" t="s">
        <v>142</v>
      </c>
      <c r="G82" s="329">
        <v>974.07</v>
      </c>
      <c r="H82" s="329">
        <v>798.42</v>
      </c>
      <c r="I82" s="328" t="s">
        <v>2734</v>
      </c>
      <c r="J82" s="329"/>
      <c r="K82" s="329"/>
      <c r="L82" s="329">
        <v>798.42</v>
      </c>
      <c r="M82" s="328" t="s">
        <v>2735</v>
      </c>
      <c r="N82" s="329">
        <v>23.95</v>
      </c>
      <c r="O82" s="330" t="s">
        <v>2736</v>
      </c>
      <c r="P82" s="331">
        <v>16.45</v>
      </c>
      <c r="Q82" s="332"/>
      <c r="R82" s="328"/>
      <c r="S82" s="333"/>
      <c r="T82" s="334">
        <v>838.82</v>
      </c>
      <c r="U82" s="328" t="s">
        <v>2830</v>
      </c>
      <c r="V82" s="328" t="s">
        <v>2738</v>
      </c>
      <c r="W82" s="335" t="s">
        <v>2831</v>
      </c>
      <c r="X82" s="335" t="s">
        <v>2832</v>
      </c>
      <c r="Y82" s="336" t="s">
        <v>2833</v>
      </c>
      <c r="Z82" s="326" t="s">
        <v>2742</v>
      </c>
      <c r="AA82" s="324">
        <v>2</v>
      </c>
      <c r="AB82" s="294"/>
      <c r="AC82" s="294"/>
      <c r="AD82" s="294"/>
      <c r="AE82" s="294"/>
      <c r="AF82" s="294"/>
      <c r="AG82" s="294"/>
      <c r="AH82" s="294"/>
      <c r="AI82" s="294"/>
      <c r="AJ82" s="294"/>
      <c r="AK82" s="294"/>
      <c r="AL82" s="294"/>
      <c r="AM82" s="294"/>
      <c r="AN82" s="294"/>
      <c r="AO82" s="294"/>
      <c r="AP82" s="294"/>
      <c r="AQ82" s="294"/>
      <c r="AR82" s="294"/>
      <c r="AS82" s="294"/>
      <c r="AT82" s="294"/>
      <c r="AU82" s="294"/>
      <c r="AV82" s="294"/>
      <c r="AW82" s="294"/>
      <c r="AX82" s="294"/>
      <c r="AY82" s="294"/>
      <c r="AZ82" s="294"/>
      <c r="BA82" s="294"/>
      <c r="BB82" s="294"/>
      <c r="BC82" s="294"/>
      <c r="BD82" s="294"/>
      <c r="BE82" s="294"/>
      <c r="BF82" s="309"/>
    </row>
    <row r="83" spans="1:58" ht="96">
      <c r="A83" s="324" t="s">
        <v>2834</v>
      </c>
      <c r="B83" s="325" t="s">
        <v>2835</v>
      </c>
      <c r="C83" s="325" t="s">
        <v>620</v>
      </c>
      <c r="D83" s="326" t="s">
        <v>620</v>
      </c>
      <c r="E83" s="327" t="s">
        <v>142</v>
      </c>
      <c r="F83" s="328" t="s">
        <v>142</v>
      </c>
      <c r="G83" s="329">
        <v>1094.3399999999999</v>
      </c>
      <c r="H83" s="329">
        <v>897</v>
      </c>
      <c r="I83" s="328" t="s">
        <v>2734</v>
      </c>
      <c r="J83" s="329"/>
      <c r="K83" s="329"/>
      <c r="L83" s="329">
        <v>897</v>
      </c>
      <c r="M83" s="328" t="s">
        <v>2735</v>
      </c>
      <c r="N83" s="329">
        <v>26.91</v>
      </c>
      <c r="O83" s="330" t="s">
        <v>2736</v>
      </c>
      <c r="P83" s="331">
        <v>18.48</v>
      </c>
      <c r="Q83" s="332"/>
      <c r="R83" s="328"/>
      <c r="S83" s="333"/>
      <c r="T83" s="334">
        <v>942.39</v>
      </c>
      <c r="U83" s="328" t="s">
        <v>2836</v>
      </c>
      <c r="V83" s="328" t="s">
        <v>2738</v>
      </c>
      <c r="W83" s="335" t="s">
        <v>2837</v>
      </c>
      <c r="X83" s="335" t="s">
        <v>2838</v>
      </c>
      <c r="Y83" s="336" t="s">
        <v>2839</v>
      </c>
      <c r="Z83" s="326" t="s">
        <v>2742</v>
      </c>
      <c r="AA83" s="324">
        <v>2</v>
      </c>
      <c r="AB83" s="294"/>
      <c r="AC83" s="294"/>
      <c r="AD83" s="294"/>
      <c r="AE83" s="294"/>
      <c r="AF83" s="294"/>
      <c r="AG83" s="294"/>
      <c r="AH83" s="294"/>
      <c r="AI83" s="294"/>
      <c r="AJ83" s="294"/>
      <c r="AK83" s="294"/>
      <c r="AL83" s="294"/>
      <c r="AM83" s="294"/>
      <c r="AN83" s="294"/>
      <c r="AO83" s="294"/>
      <c r="AP83" s="294"/>
      <c r="AQ83" s="294"/>
      <c r="AR83" s="294"/>
      <c r="AS83" s="294"/>
      <c r="AT83" s="294"/>
      <c r="AU83" s="294"/>
      <c r="AV83" s="294"/>
      <c r="AW83" s="294"/>
      <c r="AX83" s="294"/>
      <c r="AY83" s="294"/>
      <c r="AZ83" s="294"/>
      <c r="BA83" s="294"/>
      <c r="BB83" s="294"/>
      <c r="BC83" s="294"/>
      <c r="BD83" s="294"/>
      <c r="BE83" s="294"/>
      <c r="BF83" s="309"/>
    </row>
    <row r="84" spans="1:58" ht="96">
      <c r="A84" s="310" t="s">
        <v>2840</v>
      </c>
      <c r="B84" s="311" t="s">
        <v>619</v>
      </c>
      <c r="C84" s="311" t="s">
        <v>620</v>
      </c>
      <c r="D84" s="312" t="s">
        <v>620</v>
      </c>
      <c r="E84" s="313" t="s">
        <v>142</v>
      </c>
      <c r="F84" s="314" t="s">
        <v>142</v>
      </c>
      <c r="G84" s="315">
        <v>939.89</v>
      </c>
      <c r="H84" s="315">
        <v>770.4</v>
      </c>
      <c r="I84" s="313" t="s">
        <v>2734</v>
      </c>
      <c r="J84" s="315"/>
      <c r="K84" s="315"/>
      <c r="L84" s="316">
        <v>770.4</v>
      </c>
      <c r="M84" s="314" t="s">
        <v>2735</v>
      </c>
      <c r="N84" s="316">
        <v>23.11</v>
      </c>
      <c r="O84" s="317" t="s">
        <v>2736</v>
      </c>
      <c r="P84" s="318">
        <v>15.87</v>
      </c>
      <c r="Q84" s="319"/>
      <c r="R84" s="314"/>
      <c r="S84" s="320"/>
      <c r="T84" s="321">
        <v>809.38</v>
      </c>
      <c r="U84" s="314" t="s">
        <v>2841</v>
      </c>
      <c r="V84" s="314" t="s">
        <v>2738</v>
      </c>
      <c r="W84" s="322" t="s">
        <v>2842</v>
      </c>
      <c r="X84" s="322" t="s">
        <v>2843</v>
      </c>
      <c r="Y84" s="323" t="s">
        <v>2844</v>
      </c>
      <c r="Z84" s="312" t="s">
        <v>2845</v>
      </c>
      <c r="AA84" s="310">
        <v>2</v>
      </c>
      <c r="AB84" s="294"/>
      <c r="AC84" s="294"/>
      <c r="AD84" s="294"/>
      <c r="AE84" s="294"/>
      <c r="AF84" s="294"/>
      <c r="AG84" s="294"/>
      <c r="AH84" s="294"/>
      <c r="AI84" s="294"/>
      <c r="AJ84" s="294"/>
      <c r="AK84" s="294"/>
      <c r="AL84" s="294"/>
      <c r="AM84" s="294"/>
      <c r="AN84" s="294"/>
      <c r="AO84" s="294"/>
      <c r="AP84" s="294"/>
      <c r="AQ84" s="294"/>
      <c r="AR84" s="294"/>
      <c r="AS84" s="294"/>
      <c r="AT84" s="294"/>
      <c r="AU84" s="294"/>
      <c r="AV84" s="294"/>
      <c r="AW84" s="294"/>
      <c r="AX84" s="294"/>
      <c r="AY84" s="294"/>
      <c r="AZ84" s="294"/>
      <c r="BA84" s="294"/>
      <c r="BB84" s="294"/>
      <c r="BC84" s="294"/>
      <c r="BD84" s="294"/>
      <c r="BE84" s="294"/>
      <c r="BF84" s="309"/>
    </row>
    <row r="85" spans="1:58" ht="15">
      <c r="A85" s="515" t="s">
        <v>2846</v>
      </c>
      <c r="B85" s="515"/>
      <c r="C85" s="515"/>
      <c r="D85" s="515"/>
      <c r="E85" s="515"/>
      <c r="F85" s="515"/>
      <c r="G85" s="515"/>
      <c r="H85" s="515"/>
      <c r="I85" s="515"/>
      <c r="J85" s="515"/>
      <c r="K85" s="515"/>
      <c r="L85" s="515"/>
      <c r="M85" s="515"/>
      <c r="N85" s="515"/>
      <c r="O85" s="515"/>
      <c r="P85" s="515"/>
      <c r="Q85" s="515"/>
      <c r="R85" s="515"/>
      <c r="S85" s="515"/>
      <c r="T85" s="515"/>
      <c r="U85" s="515"/>
      <c r="V85" s="515"/>
      <c r="W85" s="515"/>
      <c r="X85" s="515"/>
      <c r="Y85" s="515"/>
      <c r="Z85" s="515"/>
      <c r="AA85" s="515"/>
      <c r="AB85" s="294"/>
      <c r="AC85" s="294"/>
      <c r="AD85" s="294"/>
      <c r="AE85" s="294"/>
      <c r="AF85" s="294"/>
      <c r="AG85" s="294"/>
      <c r="AH85" s="294"/>
      <c r="AI85" s="294"/>
      <c r="AJ85" s="294"/>
      <c r="AK85" s="294"/>
      <c r="AL85" s="294"/>
      <c r="AM85" s="294"/>
      <c r="AN85" s="294"/>
      <c r="AO85" s="294"/>
      <c r="AP85" s="294"/>
      <c r="AQ85" s="294"/>
      <c r="AR85" s="294"/>
      <c r="AS85" s="294"/>
      <c r="AT85" s="294"/>
      <c r="AU85" s="294"/>
      <c r="AV85" s="294"/>
      <c r="AW85" s="294"/>
      <c r="AX85" s="294"/>
      <c r="AY85" s="294"/>
      <c r="AZ85" s="294"/>
      <c r="BA85" s="294"/>
      <c r="BB85" s="294"/>
      <c r="BC85" s="294"/>
      <c r="BD85" s="294"/>
      <c r="BE85" s="294"/>
      <c r="BF85" s="309" t="s">
        <v>2846</v>
      </c>
    </row>
    <row r="86" spans="1:58" ht="57.75">
      <c r="A86" s="310" t="s">
        <v>1850</v>
      </c>
      <c r="B86" s="311" t="s">
        <v>1635</v>
      </c>
      <c r="C86" s="311" t="s">
        <v>1636</v>
      </c>
      <c r="D86" s="312" t="s">
        <v>1636</v>
      </c>
      <c r="E86" s="313" t="s">
        <v>142</v>
      </c>
      <c r="F86" s="314" t="s">
        <v>142</v>
      </c>
      <c r="G86" s="315">
        <v>158.94</v>
      </c>
      <c r="H86" s="315">
        <v>130.28</v>
      </c>
      <c r="I86" s="313" t="s">
        <v>2734</v>
      </c>
      <c r="J86" s="315"/>
      <c r="K86" s="315"/>
      <c r="L86" s="316">
        <v>130.28</v>
      </c>
      <c r="M86" s="314" t="s">
        <v>2735</v>
      </c>
      <c r="N86" s="316">
        <v>3.91</v>
      </c>
      <c r="O86" s="317" t="s">
        <v>2736</v>
      </c>
      <c r="P86" s="318">
        <v>2.68</v>
      </c>
      <c r="Q86" s="319"/>
      <c r="R86" s="314"/>
      <c r="S86" s="320"/>
      <c r="T86" s="321">
        <v>136.87</v>
      </c>
      <c r="U86" s="314" t="s">
        <v>2737</v>
      </c>
      <c r="V86" s="314" t="s">
        <v>2738</v>
      </c>
      <c r="W86" s="322" t="s">
        <v>2739</v>
      </c>
      <c r="X86" s="322" t="s">
        <v>2740</v>
      </c>
      <c r="Y86" s="323" t="s">
        <v>2741</v>
      </c>
      <c r="Z86" s="312" t="s">
        <v>2742</v>
      </c>
      <c r="AA86" s="310">
        <v>1</v>
      </c>
      <c r="AB86" s="294"/>
      <c r="AC86" s="294"/>
      <c r="AD86" s="294"/>
      <c r="AE86" s="294"/>
      <c r="AF86" s="294"/>
      <c r="AG86" s="294"/>
      <c r="AH86" s="294"/>
      <c r="AI86" s="294"/>
      <c r="AJ86" s="294"/>
      <c r="AK86" s="294"/>
      <c r="AL86" s="294"/>
      <c r="AM86" s="294"/>
      <c r="AN86" s="294"/>
      <c r="AO86" s="294"/>
      <c r="AP86" s="294"/>
      <c r="AQ86" s="294"/>
      <c r="AR86" s="294"/>
      <c r="AS86" s="294"/>
      <c r="AT86" s="294"/>
      <c r="AU86" s="294"/>
      <c r="AV86" s="294"/>
      <c r="AW86" s="294"/>
      <c r="AX86" s="294"/>
      <c r="AY86" s="294"/>
      <c r="AZ86" s="294"/>
      <c r="BA86" s="294"/>
      <c r="BB86" s="294"/>
      <c r="BC86" s="294"/>
      <c r="BD86" s="294"/>
      <c r="BE86" s="294"/>
      <c r="BF86" s="309"/>
    </row>
    <row r="87" spans="1:58" ht="57.75">
      <c r="A87" s="324" t="s">
        <v>2847</v>
      </c>
      <c r="B87" s="325" t="s">
        <v>2848</v>
      </c>
      <c r="C87" s="325" t="s">
        <v>1636</v>
      </c>
      <c r="D87" s="326" t="s">
        <v>1636</v>
      </c>
      <c r="E87" s="327" t="s">
        <v>142</v>
      </c>
      <c r="F87" s="328" t="s">
        <v>142</v>
      </c>
      <c r="G87" s="329">
        <v>166.98</v>
      </c>
      <c r="H87" s="329">
        <v>136.87</v>
      </c>
      <c r="I87" s="328" t="s">
        <v>2734</v>
      </c>
      <c r="J87" s="329"/>
      <c r="K87" s="329"/>
      <c r="L87" s="329">
        <v>136.87</v>
      </c>
      <c r="M87" s="328" t="s">
        <v>2735</v>
      </c>
      <c r="N87" s="329">
        <v>4.1100000000000003</v>
      </c>
      <c r="O87" s="330" t="s">
        <v>2736</v>
      </c>
      <c r="P87" s="331">
        <v>2.82</v>
      </c>
      <c r="Q87" s="332"/>
      <c r="R87" s="328"/>
      <c r="S87" s="333"/>
      <c r="T87" s="334">
        <v>143.80000000000001</v>
      </c>
      <c r="U87" s="328" t="s">
        <v>2744</v>
      </c>
      <c r="V87" s="328" t="s">
        <v>2738</v>
      </c>
      <c r="W87" s="335" t="s">
        <v>2745</v>
      </c>
      <c r="X87" s="335" t="s">
        <v>2746</v>
      </c>
      <c r="Y87" s="336" t="s">
        <v>2747</v>
      </c>
      <c r="Z87" s="326" t="s">
        <v>2742</v>
      </c>
      <c r="AA87" s="324">
        <v>1</v>
      </c>
      <c r="AB87" s="294"/>
      <c r="AC87" s="294"/>
      <c r="AD87" s="294"/>
      <c r="AE87" s="294"/>
      <c r="AF87" s="294"/>
      <c r="AG87" s="294"/>
      <c r="AH87" s="294"/>
      <c r="AI87" s="294"/>
      <c r="AJ87" s="294"/>
      <c r="AK87" s="294"/>
      <c r="AL87" s="294"/>
      <c r="AM87" s="294"/>
      <c r="AN87" s="294"/>
      <c r="AO87" s="294"/>
      <c r="AP87" s="294"/>
      <c r="AQ87" s="294"/>
      <c r="AR87" s="294"/>
      <c r="AS87" s="294"/>
      <c r="AT87" s="294"/>
      <c r="AU87" s="294"/>
      <c r="AV87" s="294"/>
      <c r="AW87" s="294"/>
      <c r="AX87" s="294"/>
      <c r="AY87" s="294"/>
      <c r="AZ87" s="294"/>
      <c r="BA87" s="294"/>
      <c r="BB87" s="294"/>
      <c r="BC87" s="294"/>
      <c r="BD87" s="294"/>
      <c r="BE87" s="294"/>
      <c r="BF87" s="309"/>
    </row>
    <row r="88" spans="1:58" ht="57.75">
      <c r="A88" s="324" t="s">
        <v>2849</v>
      </c>
      <c r="B88" s="325" t="s">
        <v>2850</v>
      </c>
      <c r="C88" s="325" t="s">
        <v>1636</v>
      </c>
      <c r="D88" s="326" t="s">
        <v>1636</v>
      </c>
      <c r="E88" s="327" t="s">
        <v>142</v>
      </c>
      <c r="F88" s="328" t="s">
        <v>142</v>
      </c>
      <c r="G88" s="329">
        <v>163.71</v>
      </c>
      <c r="H88" s="329">
        <v>134.19</v>
      </c>
      <c r="I88" s="328" t="s">
        <v>2734</v>
      </c>
      <c r="J88" s="329"/>
      <c r="K88" s="329"/>
      <c r="L88" s="329">
        <v>134.19</v>
      </c>
      <c r="M88" s="328" t="s">
        <v>2735</v>
      </c>
      <c r="N88" s="329">
        <v>4.03</v>
      </c>
      <c r="O88" s="330" t="s">
        <v>2736</v>
      </c>
      <c r="P88" s="331">
        <v>2.76</v>
      </c>
      <c r="Q88" s="332"/>
      <c r="R88" s="328"/>
      <c r="S88" s="333"/>
      <c r="T88" s="334">
        <v>140.97999999999999</v>
      </c>
      <c r="U88" s="328" t="s">
        <v>2749</v>
      </c>
      <c r="V88" s="328" t="s">
        <v>2738</v>
      </c>
      <c r="W88" s="335" t="s">
        <v>2750</v>
      </c>
      <c r="X88" s="335" t="s">
        <v>2751</v>
      </c>
      <c r="Y88" s="336" t="s">
        <v>2752</v>
      </c>
      <c r="Z88" s="326" t="s">
        <v>2742</v>
      </c>
      <c r="AA88" s="324">
        <v>1</v>
      </c>
      <c r="AB88" s="294"/>
      <c r="AC88" s="294"/>
      <c r="AD88" s="294"/>
      <c r="AE88" s="294"/>
      <c r="AF88" s="294"/>
      <c r="AG88" s="294"/>
      <c r="AH88" s="294"/>
      <c r="AI88" s="294"/>
      <c r="AJ88" s="294"/>
      <c r="AK88" s="294"/>
      <c r="AL88" s="294"/>
      <c r="AM88" s="294"/>
      <c r="AN88" s="294"/>
      <c r="AO88" s="294"/>
      <c r="AP88" s="294"/>
      <c r="AQ88" s="294"/>
      <c r="AR88" s="294"/>
      <c r="AS88" s="294"/>
      <c r="AT88" s="294"/>
      <c r="AU88" s="294"/>
      <c r="AV88" s="294"/>
      <c r="AW88" s="294"/>
      <c r="AX88" s="294"/>
      <c r="AY88" s="294"/>
      <c r="AZ88" s="294"/>
      <c r="BA88" s="294"/>
      <c r="BB88" s="294"/>
      <c r="BC88" s="294"/>
      <c r="BD88" s="294"/>
      <c r="BE88" s="294"/>
      <c r="BF88" s="309"/>
    </row>
    <row r="89" spans="1:58" ht="57.75">
      <c r="A89" s="310" t="s">
        <v>1851</v>
      </c>
      <c r="B89" s="311" t="s">
        <v>1638</v>
      </c>
      <c r="C89" s="311" t="s">
        <v>1639</v>
      </c>
      <c r="D89" s="312" t="s">
        <v>1639</v>
      </c>
      <c r="E89" s="313" t="s">
        <v>142</v>
      </c>
      <c r="F89" s="314" t="s">
        <v>142</v>
      </c>
      <c r="G89" s="315">
        <v>242.08</v>
      </c>
      <c r="H89" s="315">
        <v>198.43</v>
      </c>
      <c r="I89" s="313" t="s">
        <v>2734</v>
      </c>
      <c r="J89" s="315"/>
      <c r="K89" s="315"/>
      <c r="L89" s="316">
        <v>198.43</v>
      </c>
      <c r="M89" s="314" t="s">
        <v>2735</v>
      </c>
      <c r="N89" s="316">
        <v>5.95</v>
      </c>
      <c r="O89" s="317" t="s">
        <v>2736</v>
      </c>
      <c r="P89" s="318">
        <v>4.09</v>
      </c>
      <c r="Q89" s="319"/>
      <c r="R89" s="314"/>
      <c r="S89" s="320"/>
      <c r="T89" s="321">
        <v>208.47</v>
      </c>
      <c r="U89" s="314" t="s">
        <v>2737</v>
      </c>
      <c r="V89" s="314" t="s">
        <v>2738</v>
      </c>
      <c r="W89" s="322" t="s">
        <v>2739</v>
      </c>
      <c r="X89" s="322" t="s">
        <v>2740</v>
      </c>
      <c r="Y89" s="323" t="s">
        <v>2741</v>
      </c>
      <c r="Z89" s="312" t="s">
        <v>2742</v>
      </c>
      <c r="AA89" s="310">
        <v>1</v>
      </c>
      <c r="AB89" s="294"/>
      <c r="AC89" s="294"/>
      <c r="AD89" s="294"/>
      <c r="AE89" s="294"/>
      <c r="AF89" s="294"/>
      <c r="AG89" s="294"/>
      <c r="AH89" s="294"/>
      <c r="AI89" s="294"/>
      <c r="AJ89" s="294"/>
      <c r="AK89" s="294"/>
      <c r="AL89" s="294"/>
      <c r="AM89" s="294"/>
      <c r="AN89" s="294"/>
      <c r="AO89" s="294"/>
      <c r="AP89" s="294"/>
      <c r="AQ89" s="294"/>
      <c r="AR89" s="294"/>
      <c r="AS89" s="294"/>
      <c r="AT89" s="294"/>
      <c r="AU89" s="294"/>
      <c r="AV89" s="294"/>
      <c r="AW89" s="294"/>
      <c r="AX89" s="294"/>
      <c r="AY89" s="294"/>
      <c r="AZ89" s="294"/>
      <c r="BA89" s="294"/>
      <c r="BB89" s="294"/>
      <c r="BC89" s="294"/>
      <c r="BD89" s="294"/>
      <c r="BE89" s="294"/>
      <c r="BF89" s="309"/>
    </row>
    <row r="90" spans="1:58" ht="57.75">
      <c r="A90" s="324" t="s">
        <v>2851</v>
      </c>
      <c r="B90" s="325" t="s">
        <v>2852</v>
      </c>
      <c r="C90" s="325" t="s">
        <v>1639</v>
      </c>
      <c r="D90" s="326" t="s">
        <v>1639</v>
      </c>
      <c r="E90" s="327" t="s">
        <v>142</v>
      </c>
      <c r="F90" s="328" t="s">
        <v>142</v>
      </c>
      <c r="G90" s="329">
        <v>254.33</v>
      </c>
      <c r="H90" s="329">
        <v>208.47</v>
      </c>
      <c r="I90" s="328" t="s">
        <v>2734</v>
      </c>
      <c r="J90" s="329"/>
      <c r="K90" s="329"/>
      <c r="L90" s="329">
        <v>208.47</v>
      </c>
      <c r="M90" s="328" t="s">
        <v>2735</v>
      </c>
      <c r="N90" s="329">
        <v>6.25</v>
      </c>
      <c r="O90" s="330" t="s">
        <v>2736</v>
      </c>
      <c r="P90" s="331">
        <v>4.29</v>
      </c>
      <c r="Q90" s="332"/>
      <c r="R90" s="328"/>
      <c r="S90" s="333"/>
      <c r="T90" s="334">
        <v>219.01</v>
      </c>
      <c r="U90" s="328" t="s">
        <v>2744</v>
      </c>
      <c r="V90" s="328" t="s">
        <v>2738</v>
      </c>
      <c r="W90" s="335" t="s">
        <v>2745</v>
      </c>
      <c r="X90" s="335" t="s">
        <v>2746</v>
      </c>
      <c r="Y90" s="336" t="s">
        <v>2747</v>
      </c>
      <c r="Z90" s="326" t="s">
        <v>2742</v>
      </c>
      <c r="AA90" s="324">
        <v>1</v>
      </c>
      <c r="AB90" s="294"/>
      <c r="AC90" s="294"/>
      <c r="AD90" s="294"/>
      <c r="AE90" s="294"/>
      <c r="AF90" s="294"/>
      <c r="AG90" s="294"/>
      <c r="AH90" s="294"/>
      <c r="AI90" s="294"/>
      <c r="AJ90" s="294"/>
      <c r="AK90" s="294"/>
      <c r="AL90" s="294"/>
      <c r="AM90" s="294"/>
      <c r="AN90" s="294"/>
      <c r="AO90" s="294"/>
      <c r="AP90" s="294"/>
      <c r="AQ90" s="294"/>
      <c r="AR90" s="294"/>
      <c r="AS90" s="294"/>
      <c r="AT90" s="294"/>
      <c r="AU90" s="294"/>
      <c r="AV90" s="294"/>
      <c r="AW90" s="294"/>
      <c r="AX90" s="294"/>
      <c r="AY90" s="294"/>
      <c r="AZ90" s="294"/>
      <c r="BA90" s="294"/>
      <c r="BB90" s="294"/>
      <c r="BC90" s="294"/>
      <c r="BD90" s="294"/>
      <c r="BE90" s="294"/>
      <c r="BF90" s="309"/>
    </row>
    <row r="91" spans="1:58" ht="57.75">
      <c r="A91" s="324" t="s">
        <v>2853</v>
      </c>
      <c r="B91" s="325" t="s">
        <v>2854</v>
      </c>
      <c r="C91" s="325" t="s">
        <v>1639</v>
      </c>
      <c r="D91" s="326" t="s">
        <v>1639</v>
      </c>
      <c r="E91" s="327" t="s">
        <v>142</v>
      </c>
      <c r="F91" s="328" t="s">
        <v>142</v>
      </c>
      <c r="G91" s="329">
        <v>249.34</v>
      </c>
      <c r="H91" s="329">
        <v>204.38</v>
      </c>
      <c r="I91" s="328" t="s">
        <v>2734</v>
      </c>
      <c r="J91" s="329"/>
      <c r="K91" s="329"/>
      <c r="L91" s="329">
        <v>204.38</v>
      </c>
      <c r="M91" s="328" t="s">
        <v>2735</v>
      </c>
      <c r="N91" s="329">
        <v>6.13</v>
      </c>
      <c r="O91" s="330" t="s">
        <v>2736</v>
      </c>
      <c r="P91" s="331">
        <v>4.21</v>
      </c>
      <c r="Q91" s="332"/>
      <c r="R91" s="328"/>
      <c r="S91" s="333"/>
      <c r="T91" s="334">
        <v>214.72</v>
      </c>
      <c r="U91" s="328" t="s">
        <v>2749</v>
      </c>
      <c r="V91" s="328" t="s">
        <v>2738</v>
      </c>
      <c r="W91" s="335" t="s">
        <v>2750</v>
      </c>
      <c r="X91" s="335" t="s">
        <v>2751</v>
      </c>
      <c r="Y91" s="336" t="s">
        <v>2752</v>
      </c>
      <c r="Z91" s="326" t="s">
        <v>2742</v>
      </c>
      <c r="AA91" s="324">
        <v>1</v>
      </c>
      <c r="AB91" s="294"/>
      <c r="AC91" s="294"/>
      <c r="AD91" s="294"/>
      <c r="AE91" s="294"/>
      <c r="AF91" s="294"/>
      <c r="AG91" s="294"/>
      <c r="AH91" s="294"/>
      <c r="AI91" s="294"/>
      <c r="AJ91" s="294"/>
      <c r="AK91" s="294"/>
      <c r="AL91" s="294"/>
      <c r="AM91" s="294"/>
      <c r="AN91" s="294"/>
      <c r="AO91" s="294"/>
      <c r="AP91" s="294"/>
      <c r="AQ91" s="294"/>
      <c r="AR91" s="294"/>
      <c r="AS91" s="294"/>
      <c r="AT91" s="294"/>
      <c r="AU91" s="294"/>
      <c r="AV91" s="294"/>
      <c r="AW91" s="294"/>
      <c r="AX91" s="294"/>
      <c r="AY91" s="294"/>
      <c r="AZ91" s="294"/>
      <c r="BA91" s="294"/>
      <c r="BB91" s="294"/>
      <c r="BC91" s="294"/>
      <c r="BD91" s="294"/>
      <c r="BE91" s="294"/>
      <c r="BF91" s="309"/>
    </row>
    <row r="92" spans="1:58" ht="57.75">
      <c r="A92" s="310" t="s">
        <v>1853</v>
      </c>
      <c r="B92" s="311" t="s">
        <v>1641</v>
      </c>
      <c r="C92" s="311" t="s">
        <v>1642</v>
      </c>
      <c r="D92" s="312" t="s">
        <v>1642</v>
      </c>
      <c r="E92" s="313" t="s">
        <v>142</v>
      </c>
      <c r="F92" s="314" t="s">
        <v>142</v>
      </c>
      <c r="G92" s="315">
        <v>323.18</v>
      </c>
      <c r="H92" s="315">
        <v>264.89999999999998</v>
      </c>
      <c r="I92" s="313" t="s">
        <v>2734</v>
      </c>
      <c r="J92" s="315"/>
      <c r="K92" s="315"/>
      <c r="L92" s="316">
        <v>264.89999999999998</v>
      </c>
      <c r="M92" s="314" t="s">
        <v>2735</v>
      </c>
      <c r="N92" s="316">
        <v>7.95</v>
      </c>
      <c r="O92" s="317" t="s">
        <v>2736</v>
      </c>
      <c r="P92" s="318">
        <v>5.46</v>
      </c>
      <c r="Q92" s="319"/>
      <c r="R92" s="314"/>
      <c r="S92" s="320"/>
      <c r="T92" s="321">
        <v>278.31</v>
      </c>
      <c r="U92" s="314" t="s">
        <v>2737</v>
      </c>
      <c r="V92" s="314" t="s">
        <v>2738</v>
      </c>
      <c r="W92" s="322" t="s">
        <v>2739</v>
      </c>
      <c r="X92" s="322" t="s">
        <v>2740</v>
      </c>
      <c r="Y92" s="323" t="s">
        <v>2741</v>
      </c>
      <c r="Z92" s="312" t="s">
        <v>2742</v>
      </c>
      <c r="AA92" s="310">
        <v>1</v>
      </c>
      <c r="AB92" s="294"/>
      <c r="AC92" s="294"/>
      <c r="AD92" s="294"/>
      <c r="AE92" s="294"/>
      <c r="AF92" s="294"/>
      <c r="AG92" s="294"/>
      <c r="AH92" s="294"/>
      <c r="AI92" s="294"/>
      <c r="AJ92" s="294"/>
      <c r="AK92" s="294"/>
      <c r="AL92" s="294"/>
      <c r="AM92" s="294"/>
      <c r="AN92" s="294"/>
      <c r="AO92" s="294"/>
      <c r="AP92" s="294"/>
      <c r="AQ92" s="294"/>
      <c r="AR92" s="294"/>
      <c r="AS92" s="294"/>
      <c r="AT92" s="294"/>
      <c r="AU92" s="294"/>
      <c r="AV92" s="294"/>
      <c r="AW92" s="294"/>
      <c r="AX92" s="294"/>
      <c r="AY92" s="294"/>
      <c r="AZ92" s="294"/>
      <c r="BA92" s="294"/>
      <c r="BB92" s="294"/>
      <c r="BC92" s="294"/>
      <c r="BD92" s="294"/>
      <c r="BE92" s="294"/>
      <c r="BF92" s="309"/>
    </row>
    <row r="93" spans="1:58" ht="57.75">
      <c r="A93" s="324" t="s">
        <v>2855</v>
      </c>
      <c r="B93" s="325" t="s">
        <v>2856</v>
      </c>
      <c r="C93" s="325" t="s">
        <v>1642</v>
      </c>
      <c r="D93" s="326" t="s">
        <v>1642</v>
      </c>
      <c r="E93" s="327" t="s">
        <v>142</v>
      </c>
      <c r="F93" s="328" t="s">
        <v>142</v>
      </c>
      <c r="G93" s="329">
        <v>339.54</v>
      </c>
      <c r="H93" s="329">
        <v>278.31</v>
      </c>
      <c r="I93" s="328" t="s">
        <v>2734</v>
      </c>
      <c r="J93" s="329"/>
      <c r="K93" s="329"/>
      <c r="L93" s="329">
        <v>278.31</v>
      </c>
      <c r="M93" s="328" t="s">
        <v>2735</v>
      </c>
      <c r="N93" s="329">
        <v>8.35</v>
      </c>
      <c r="O93" s="330" t="s">
        <v>2736</v>
      </c>
      <c r="P93" s="331">
        <v>5.73</v>
      </c>
      <c r="Q93" s="332"/>
      <c r="R93" s="328"/>
      <c r="S93" s="333"/>
      <c r="T93" s="334">
        <v>292.39</v>
      </c>
      <c r="U93" s="328" t="s">
        <v>2744</v>
      </c>
      <c r="V93" s="328" t="s">
        <v>2738</v>
      </c>
      <c r="W93" s="335" t="s">
        <v>2745</v>
      </c>
      <c r="X93" s="335" t="s">
        <v>2746</v>
      </c>
      <c r="Y93" s="336" t="s">
        <v>2747</v>
      </c>
      <c r="Z93" s="326" t="s">
        <v>2742</v>
      </c>
      <c r="AA93" s="324">
        <v>1</v>
      </c>
      <c r="AB93" s="294"/>
      <c r="AC93" s="294"/>
      <c r="AD93" s="294"/>
      <c r="AE93" s="294"/>
      <c r="AF93" s="294"/>
      <c r="AG93" s="294"/>
      <c r="AH93" s="294"/>
      <c r="AI93" s="294"/>
      <c r="AJ93" s="294"/>
      <c r="AK93" s="294"/>
      <c r="AL93" s="294"/>
      <c r="AM93" s="294"/>
      <c r="AN93" s="294"/>
      <c r="AO93" s="294"/>
      <c r="AP93" s="294"/>
      <c r="AQ93" s="294"/>
      <c r="AR93" s="294"/>
      <c r="AS93" s="294"/>
      <c r="AT93" s="294"/>
      <c r="AU93" s="294"/>
      <c r="AV93" s="294"/>
      <c r="AW93" s="294"/>
      <c r="AX93" s="294"/>
      <c r="AY93" s="294"/>
      <c r="AZ93" s="294"/>
      <c r="BA93" s="294"/>
      <c r="BB93" s="294"/>
      <c r="BC93" s="294"/>
      <c r="BD93" s="294"/>
      <c r="BE93" s="294"/>
      <c r="BF93" s="309"/>
    </row>
    <row r="94" spans="1:58" ht="57.75">
      <c r="A94" s="324" t="s">
        <v>2857</v>
      </c>
      <c r="B94" s="325" t="s">
        <v>2858</v>
      </c>
      <c r="C94" s="325" t="s">
        <v>1642</v>
      </c>
      <c r="D94" s="326" t="s">
        <v>1642</v>
      </c>
      <c r="E94" s="327" t="s">
        <v>142</v>
      </c>
      <c r="F94" s="328" t="s">
        <v>142</v>
      </c>
      <c r="G94" s="329">
        <v>332.88</v>
      </c>
      <c r="H94" s="329">
        <v>272.85000000000002</v>
      </c>
      <c r="I94" s="328" t="s">
        <v>2734</v>
      </c>
      <c r="J94" s="329"/>
      <c r="K94" s="329"/>
      <c r="L94" s="329">
        <v>272.85000000000002</v>
      </c>
      <c r="M94" s="328" t="s">
        <v>2735</v>
      </c>
      <c r="N94" s="329">
        <v>8.19</v>
      </c>
      <c r="O94" s="330" t="s">
        <v>2736</v>
      </c>
      <c r="P94" s="331">
        <v>5.62</v>
      </c>
      <c r="Q94" s="332"/>
      <c r="R94" s="328"/>
      <c r="S94" s="333"/>
      <c r="T94" s="334">
        <v>286.66000000000003</v>
      </c>
      <c r="U94" s="328" t="s">
        <v>2749</v>
      </c>
      <c r="V94" s="328" t="s">
        <v>2738</v>
      </c>
      <c r="W94" s="335" t="s">
        <v>2750</v>
      </c>
      <c r="X94" s="335" t="s">
        <v>2751</v>
      </c>
      <c r="Y94" s="336" t="s">
        <v>2752</v>
      </c>
      <c r="Z94" s="326" t="s">
        <v>2742</v>
      </c>
      <c r="AA94" s="324">
        <v>1</v>
      </c>
      <c r="AB94" s="294"/>
      <c r="AC94" s="294"/>
      <c r="AD94" s="294"/>
      <c r="AE94" s="294"/>
      <c r="AF94" s="294"/>
      <c r="AG94" s="294"/>
      <c r="AH94" s="294"/>
      <c r="AI94" s="294"/>
      <c r="AJ94" s="294"/>
      <c r="AK94" s="294"/>
      <c r="AL94" s="294"/>
      <c r="AM94" s="294"/>
      <c r="AN94" s="294"/>
      <c r="AO94" s="294"/>
      <c r="AP94" s="294"/>
      <c r="AQ94" s="294"/>
      <c r="AR94" s="294"/>
      <c r="AS94" s="294"/>
      <c r="AT94" s="294"/>
      <c r="AU94" s="294"/>
      <c r="AV94" s="294"/>
      <c r="AW94" s="294"/>
      <c r="AX94" s="294"/>
      <c r="AY94" s="294"/>
      <c r="AZ94" s="294"/>
      <c r="BA94" s="294"/>
      <c r="BB94" s="294"/>
      <c r="BC94" s="294"/>
      <c r="BD94" s="294"/>
      <c r="BE94" s="294"/>
      <c r="BF94" s="309"/>
    </row>
    <row r="95" spans="1:58" ht="57.75">
      <c r="A95" s="310" t="s">
        <v>1854</v>
      </c>
      <c r="B95" s="311" t="s">
        <v>1644</v>
      </c>
      <c r="C95" s="311" t="s">
        <v>1645</v>
      </c>
      <c r="D95" s="312" t="s">
        <v>1645</v>
      </c>
      <c r="E95" s="313" t="s">
        <v>142</v>
      </c>
      <c r="F95" s="314" t="s">
        <v>142</v>
      </c>
      <c r="G95" s="315">
        <v>819.71</v>
      </c>
      <c r="H95" s="315">
        <v>671.89</v>
      </c>
      <c r="I95" s="313" t="s">
        <v>2734</v>
      </c>
      <c r="J95" s="315"/>
      <c r="K95" s="315"/>
      <c r="L95" s="316">
        <v>671.89</v>
      </c>
      <c r="M95" s="314" t="s">
        <v>2735</v>
      </c>
      <c r="N95" s="316">
        <v>20.16</v>
      </c>
      <c r="O95" s="317" t="s">
        <v>2736</v>
      </c>
      <c r="P95" s="318">
        <v>13.84</v>
      </c>
      <c r="Q95" s="319"/>
      <c r="R95" s="314"/>
      <c r="S95" s="320"/>
      <c r="T95" s="321">
        <v>705.89</v>
      </c>
      <c r="U95" s="314" t="s">
        <v>2737</v>
      </c>
      <c r="V95" s="314" t="s">
        <v>2738</v>
      </c>
      <c r="W95" s="322" t="s">
        <v>2739</v>
      </c>
      <c r="X95" s="322" t="s">
        <v>2740</v>
      </c>
      <c r="Y95" s="323" t="s">
        <v>2741</v>
      </c>
      <c r="Z95" s="312" t="s">
        <v>2742</v>
      </c>
      <c r="AA95" s="310">
        <v>1</v>
      </c>
      <c r="AB95" s="294"/>
      <c r="AC95" s="294"/>
      <c r="AD95" s="294"/>
      <c r="AE95" s="294"/>
      <c r="AF95" s="294"/>
      <c r="AG95" s="294"/>
      <c r="AH95" s="294"/>
      <c r="AI95" s="294"/>
      <c r="AJ95" s="294"/>
      <c r="AK95" s="294"/>
      <c r="AL95" s="294"/>
      <c r="AM95" s="294"/>
      <c r="AN95" s="294"/>
      <c r="AO95" s="294"/>
      <c r="AP95" s="294"/>
      <c r="AQ95" s="294"/>
      <c r="AR95" s="294"/>
      <c r="AS95" s="294"/>
      <c r="AT95" s="294"/>
      <c r="AU95" s="294"/>
      <c r="AV95" s="294"/>
      <c r="AW95" s="294"/>
      <c r="AX95" s="294"/>
      <c r="AY95" s="294"/>
      <c r="AZ95" s="294"/>
      <c r="BA95" s="294"/>
      <c r="BB95" s="294"/>
      <c r="BC95" s="294"/>
      <c r="BD95" s="294"/>
      <c r="BE95" s="294"/>
      <c r="BF95" s="309"/>
    </row>
    <row r="96" spans="1:58" ht="57.75">
      <c r="A96" s="324" t="s">
        <v>2859</v>
      </c>
      <c r="B96" s="325" t="s">
        <v>2860</v>
      </c>
      <c r="C96" s="325" t="s">
        <v>1645</v>
      </c>
      <c r="D96" s="326" t="s">
        <v>1645</v>
      </c>
      <c r="E96" s="327" t="s">
        <v>142</v>
      </c>
      <c r="F96" s="328" t="s">
        <v>142</v>
      </c>
      <c r="G96" s="329">
        <v>861.19</v>
      </c>
      <c r="H96" s="329">
        <v>705.89</v>
      </c>
      <c r="I96" s="328" t="s">
        <v>2734</v>
      </c>
      <c r="J96" s="329"/>
      <c r="K96" s="329"/>
      <c r="L96" s="329">
        <v>705.89</v>
      </c>
      <c r="M96" s="328" t="s">
        <v>2735</v>
      </c>
      <c r="N96" s="329">
        <v>21.18</v>
      </c>
      <c r="O96" s="330" t="s">
        <v>2736</v>
      </c>
      <c r="P96" s="331">
        <v>14.54</v>
      </c>
      <c r="Q96" s="332"/>
      <c r="R96" s="328"/>
      <c r="S96" s="333"/>
      <c r="T96" s="334">
        <v>741.61</v>
      </c>
      <c r="U96" s="328" t="s">
        <v>2744</v>
      </c>
      <c r="V96" s="328" t="s">
        <v>2738</v>
      </c>
      <c r="W96" s="335" t="s">
        <v>2745</v>
      </c>
      <c r="X96" s="335" t="s">
        <v>2746</v>
      </c>
      <c r="Y96" s="336" t="s">
        <v>2747</v>
      </c>
      <c r="Z96" s="326" t="s">
        <v>2742</v>
      </c>
      <c r="AA96" s="324">
        <v>1</v>
      </c>
      <c r="AB96" s="294"/>
      <c r="AC96" s="294"/>
      <c r="AD96" s="294"/>
      <c r="AE96" s="294"/>
      <c r="AF96" s="294"/>
      <c r="AG96" s="294"/>
      <c r="AH96" s="294"/>
      <c r="AI96" s="294"/>
      <c r="AJ96" s="294"/>
      <c r="AK96" s="294"/>
      <c r="AL96" s="294"/>
      <c r="AM96" s="294"/>
      <c r="AN96" s="294"/>
      <c r="AO96" s="294"/>
      <c r="AP96" s="294"/>
      <c r="AQ96" s="294"/>
      <c r="AR96" s="294"/>
      <c r="AS96" s="294"/>
      <c r="AT96" s="294"/>
      <c r="AU96" s="294"/>
      <c r="AV96" s="294"/>
      <c r="AW96" s="294"/>
      <c r="AX96" s="294"/>
      <c r="AY96" s="294"/>
      <c r="AZ96" s="294"/>
      <c r="BA96" s="294"/>
      <c r="BB96" s="294"/>
      <c r="BC96" s="294"/>
      <c r="BD96" s="294"/>
      <c r="BE96" s="294"/>
      <c r="BF96" s="309"/>
    </row>
    <row r="97" spans="1:58" ht="57.75">
      <c r="A97" s="324" t="s">
        <v>2861</v>
      </c>
      <c r="B97" s="325" t="s">
        <v>2862</v>
      </c>
      <c r="C97" s="325" t="s">
        <v>1645</v>
      </c>
      <c r="D97" s="326" t="s">
        <v>1645</v>
      </c>
      <c r="E97" s="327" t="s">
        <v>142</v>
      </c>
      <c r="F97" s="328" t="s">
        <v>142</v>
      </c>
      <c r="G97" s="329">
        <v>844.3</v>
      </c>
      <c r="H97" s="329">
        <v>692.05</v>
      </c>
      <c r="I97" s="328" t="s">
        <v>2734</v>
      </c>
      <c r="J97" s="329"/>
      <c r="K97" s="329"/>
      <c r="L97" s="329">
        <v>692.05</v>
      </c>
      <c r="M97" s="328" t="s">
        <v>2735</v>
      </c>
      <c r="N97" s="329">
        <v>20.76</v>
      </c>
      <c r="O97" s="330" t="s">
        <v>2736</v>
      </c>
      <c r="P97" s="331">
        <v>14.26</v>
      </c>
      <c r="Q97" s="332"/>
      <c r="R97" s="328"/>
      <c r="S97" s="333"/>
      <c r="T97" s="334">
        <v>727.07</v>
      </c>
      <c r="U97" s="328" t="s">
        <v>2749</v>
      </c>
      <c r="V97" s="328" t="s">
        <v>2738</v>
      </c>
      <c r="W97" s="335" t="s">
        <v>2750</v>
      </c>
      <c r="X97" s="335" t="s">
        <v>2751</v>
      </c>
      <c r="Y97" s="336" t="s">
        <v>2752</v>
      </c>
      <c r="Z97" s="326" t="s">
        <v>2742</v>
      </c>
      <c r="AA97" s="324">
        <v>1</v>
      </c>
      <c r="AB97" s="294"/>
      <c r="AC97" s="294"/>
      <c r="AD97" s="294"/>
      <c r="AE97" s="294"/>
      <c r="AF97" s="294"/>
      <c r="AG97" s="294"/>
      <c r="AH97" s="294"/>
      <c r="AI97" s="294"/>
      <c r="AJ97" s="294"/>
      <c r="AK97" s="294"/>
      <c r="AL97" s="294"/>
      <c r="AM97" s="294"/>
      <c r="AN97" s="294"/>
      <c r="AO97" s="294"/>
      <c r="AP97" s="294"/>
      <c r="AQ97" s="294"/>
      <c r="AR97" s="294"/>
      <c r="AS97" s="294"/>
      <c r="AT97" s="294"/>
      <c r="AU97" s="294"/>
      <c r="AV97" s="294"/>
      <c r="AW97" s="294"/>
      <c r="AX97" s="294"/>
      <c r="AY97" s="294"/>
      <c r="AZ97" s="294"/>
      <c r="BA97" s="294"/>
      <c r="BB97" s="294"/>
      <c r="BC97" s="294"/>
      <c r="BD97" s="294"/>
      <c r="BE97" s="294"/>
      <c r="BF97" s="309"/>
    </row>
    <row r="98" spans="1:58" ht="57.75">
      <c r="A98" s="310" t="s">
        <v>1856</v>
      </c>
      <c r="B98" s="311" t="s">
        <v>1647</v>
      </c>
      <c r="C98" s="311" t="s">
        <v>1648</v>
      </c>
      <c r="D98" s="312" t="s">
        <v>1648</v>
      </c>
      <c r="E98" s="313" t="s">
        <v>142</v>
      </c>
      <c r="F98" s="314" t="s">
        <v>142</v>
      </c>
      <c r="G98" s="315">
        <v>316</v>
      </c>
      <c r="H98" s="315">
        <v>259.02</v>
      </c>
      <c r="I98" s="313" t="s">
        <v>2734</v>
      </c>
      <c r="J98" s="315"/>
      <c r="K98" s="315"/>
      <c r="L98" s="316">
        <v>259.02</v>
      </c>
      <c r="M98" s="314" t="s">
        <v>2735</v>
      </c>
      <c r="N98" s="316">
        <v>7.77</v>
      </c>
      <c r="O98" s="317" t="s">
        <v>2736</v>
      </c>
      <c r="P98" s="318">
        <v>5.34</v>
      </c>
      <c r="Q98" s="319"/>
      <c r="R98" s="314"/>
      <c r="S98" s="320"/>
      <c r="T98" s="321">
        <v>272.13</v>
      </c>
      <c r="U98" s="314" t="s">
        <v>2737</v>
      </c>
      <c r="V98" s="314" t="s">
        <v>2738</v>
      </c>
      <c r="W98" s="322" t="s">
        <v>2739</v>
      </c>
      <c r="X98" s="322" t="s">
        <v>2740</v>
      </c>
      <c r="Y98" s="323" t="s">
        <v>2741</v>
      </c>
      <c r="Z98" s="312" t="s">
        <v>2742</v>
      </c>
      <c r="AA98" s="310">
        <v>1</v>
      </c>
      <c r="AB98" s="294"/>
      <c r="AC98" s="294"/>
      <c r="AD98" s="294"/>
      <c r="AE98" s="294"/>
      <c r="AF98" s="294"/>
      <c r="AG98" s="294"/>
      <c r="AH98" s="294"/>
      <c r="AI98" s="294"/>
      <c r="AJ98" s="294"/>
      <c r="AK98" s="294"/>
      <c r="AL98" s="294"/>
      <c r="AM98" s="294"/>
      <c r="AN98" s="294"/>
      <c r="AO98" s="294"/>
      <c r="AP98" s="294"/>
      <c r="AQ98" s="294"/>
      <c r="AR98" s="294"/>
      <c r="AS98" s="294"/>
      <c r="AT98" s="294"/>
      <c r="AU98" s="294"/>
      <c r="AV98" s="294"/>
      <c r="AW98" s="294"/>
      <c r="AX98" s="294"/>
      <c r="AY98" s="294"/>
      <c r="AZ98" s="294"/>
      <c r="BA98" s="294"/>
      <c r="BB98" s="294"/>
      <c r="BC98" s="294"/>
      <c r="BD98" s="294"/>
      <c r="BE98" s="294"/>
      <c r="BF98" s="309"/>
    </row>
    <row r="99" spans="1:58" ht="57.75">
      <c r="A99" s="324" t="s">
        <v>2863</v>
      </c>
      <c r="B99" s="325" t="s">
        <v>2864</v>
      </c>
      <c r="C99" s="325" t="s">
        <v>1648</v>
      </c>
      <c r="D99" s="326" t="s">
        <v>1648</v>
      </c>
      <c r="E99" s="327" t="s">
        <v>142</v>
      </c>
      <c r="F99" s="328" t="s">
        <v>142</v>
      </c>
      <c r="G99" s="329">
        <v>332</v>
      </c>
      <c r="H99" s="329">
        <v>272.13</v>
      </c>
      <c r="I99" s="328" t="s">
        <v>2734</v>
      </c>
      <c r="J99" s="329"/>
      <c r="K99" s="329"/>
      <c r="L99" s="329">
        <v>272.13</v>
      </c>
      <c r="M99" s="328" t="s">
        <v>2735</v>
      </c>
      <c r="N99" s="329">
        <v>8.16</v>
      </c>
      <c r="O99" s="330" t="s">
        <v>2736</v>
      </c>
      <c r="P99" s="331">
        <v>5.61</v>
      </c>
      <c r="Q99" s="332"/>
      <c r="R99" s="328"/>
      <c r="S99" s="333"/>
      <c r="T99" s="334">
        <v>285.89999999999998</v>
      </c>
      <c r="U99" s="328" t="s">
        <v>2744</v>
      </c>
      <c r="V99" s="328" t="s">
        <v>2738</v>
      </c>
      <c r="W99" s="335" t="s">
        <v>2745</v>
      </c>
      <c r="X99" s="335" t="s">
        <v>2746</v>
      </c>
      <c r="Y99" s="336" t="s">
        <v>2747</v>
      </c>
      <c r="Z99" s="326" t="s">
        <v>2742</v>
      </c>
      <c r="AA99" s="324">
        <v>1</v>
      </c>
      <c r="AB99" s="294"/>
      <c r="AC99" s="294"/>
      <c r="AD99" s="294"/>
      <c r="AE99" s="294"/>
      <c r="AF99" s="294"/>
      <c r="AG99" s="294"/>
      <c r="AH99" s="294"/>
      <c r="AI99" s="294"/>
      <c r="AJ99" s="294"/>
      <c r="AK99" s="294"/>
      <c r="AL99" s="294"/>
      <c r="AM99" s="294"/>
      <c r="AN99" s="294"/>
      <c r="AO99" s="294"/>
      <c r="AP99" s="294"/>
      <c r="AQ99" s="294"/>
      <c r="AR99" s="294"/>
      <c r="AS99" s="294"/>
      <c r="AT99" s="294"/>
      <c r="AU99" s="294"/>
      <c r="AV99" s="294"/>
      <c r="AW99" s="294"/>
      <c r="AX99" s="294"/>
      <c r="AY99" s="294"/>
      <c r="AZ99" s="294"/>
      <c r="BA99" s="294"/>
      <c r="BB99" s="294"/>
      <c r="BC99" s="294"/>
      <c r="BD99" s="294"/>
      <c r="BE99" s="294"/>
      <c r="BF99" s="309"/>
    </row>
    <row r="100" spans="1:58" ht="57.75">
      <c r="A100" s="324" t="s">
        <v>2865</v>
      </c>
      <c r="B100" s="325" t="s">
        <v>2866</v>
      </c>
      <c r="C100" s="325" t="s">
        <v>1648</v>
      </c>
      <c r="D100" s="326" t="s">
        <v>1648</v>
      </c>
      <c r="E100" s="327" t="s">
        <v>142</v>
      </c>
      <c r="F100" s="328" t="s">
        <v>142</v>
      </c>
      <c r="G100" s="329">
        <v>325.48</v>
      </c>
      <c r="H100" s="329">
        <v>266.79000000000002</v>
      </c>
      <c r="I100" s="328" t="s">
        <v>2734</v>
      </c>
      <c r="J100" s="329"/>
      <c r="K100" s="329"/>
      <c r="L100" s="329">
        <v>266.79000000000002</v>
      </c>
      <c r="M100" s="328" t="s">
        <v>2735</v>
      </c>
      <c r="N100" s="329">
        <v>8</v>
      </c>
      <c r="O100" s="330" t="s">
        <v>2736</v>
      </c>
      <c r="P100" s="331">
        <v>5.5</v>
      </c>
      <c r="Q100" s="332"/>
      <c r="R100" s="328"/>
      <c r="S100" s="333"/>
      <c r="T100" s="334">
        <v>280.29000000000002</v>
      </c>
      <c r="U100" s="328" t="s">
        <v>2749</v>
      </c>
      <c r="V100" s="328" t="s">
        <v>2738</v>
      </c>
      <c r="W100" s="335" t="s">
        <v>2750</v>
      </c>
      <c r="X100" s="335" t="s">
        <v>2751</v>
      </c>
      <c r="Y100" s="336" t="s">
        <v>2752</v>
      </c>
      <c r="Z100" s="326" t="s">
        <v>2742</v>
      </c>
      <c r="AA100" s="324">
        <v>1</v>
      </c>
      <c r="AB100" s="294"/>
      <c r="AC100" s="294"/>
      <c r="AD100" s="294"/>
      <c r="AE100" s="294"/>
      <c r="AF100" s="294"/>
      <c r="AG100" s="294"/>
      <c r="AH100" s="294"/>
      <c r="AI100" s="294"/>
      <c r="AJ100" s="294"/>
      <c r="AK100" s="294"/>
      <c r="AL100" s="294"/>
      <c r="AM100" s="294"/>
      <c r="AN100" s="294"/>
      <c r="AO100" s="294"/>
      <c r="AP100" s="294"/>
      <c r="AQ100" s="294"/>
      <c r="AR100" s="294"/>
      <c r="AS100" s="294"/>
      <c r="AT100" s="294"/>
      <c r="AU100" s="294"/>
      <c r="AV100" s="294"/>
      <c r="AW100" s="294"/>
      <c r="AX100" s="294"/>
      <c r="AY100" s="294"/>
      <c r="AZ100" s="294"/>
      <c r="BA100" s="294"/>
      <c r="BB100" s="294"/>
      <c r="BC100" s="294"/>
      <c r="BD100" s="294"/>
      <c r="BE100" s="294"/>
      <c r="BF100" s="309"/>
    </row>
    <row r="101" spans="1:58" ht="57.75">
      <c r="A101" s="310" t="s">
        <v>1863</v>
      </c>
      <c r="B101" s="311" t="s">
        <v>1650</v>
      </c>
      <c r="C101" s="311" t="s">
        <v>1651</v>
      </c>
      <c r="D101" s="312" t="s">
        <v>1651</v>
      </c>
      <c r="E101" s="313" t="s">
        <v>142</v>
      </c>
      <c r="F101" s="314" t="s">
        <v>142</v>
      </c>
      <c r="G101" s="315">
        <v>115.42</v>
      </c>
      <c r="H101" s="315">
        <v>94.61</v>
      </c>
      <c r="I101" s="313" t="s">
        <v>2734</v>
      </c>
      <c r="J101" s="315"/>
      <c r="K101" s="315"/>
      <c r="L101" s="316">
        <v>94.61</v>
      </c>
      <c r="M101" s="314" t="s">
        <v>2735</v>
      </c>
      <c r="N101" s="316">
        <v>2.84</v>
      </c>
      <c r="O101" s="317" t="s">
        <v>2736</v>
      </c>
      <c r="P101" s="318">
        <v>1.95</v>
      </c>
      <c r="Q101" s="319"/>
      <c r="R101" s="314"/>
      <c r="S101" s="320"/>
      <c r="T101" s="321">
        <v>99.4</v>
      </c>
      <c r="U101" s="314" t="s">
        <v>2737</v>
      </c>
      <c r="V101" s="314" t="s">
        <v>2738</v>
      </c>
      <c r="W101" s="322" t="s">
        <v>2739</v>
      </c>
      <c r="X101" s="322" t="s">
        <v>2740</v>
      </c>
      <c r="Y101" s="323" t="s">
        <v>2741</v>
      </c>
      <c r="Z101" s="312" t="s">
        <v>2742</v>
      </c>
      <c r="AA101" s="310">
        <v>1</v>
      </c>
      <c r="AB101" s="294"/>
      <c r="AC101" s="294"/>
      <c r="AD101" s="294"/>
      <c r="AE101" s="294"/>
      <c r="AF101" s="294"/>
      <c r="AG101" s="294"/>
      <c r="AH101" s="294"/>
      <c r="AI101" s="294"/>
      <c r="AJ101" s="294"/>
      <c r="AK101" s="294"/>
      <c r="AL101" s="294"/>
      <c r="AM101" s="294"/>
      <c r="AN101" s="294"/>
      <c r="AO101" s="294"/>
      <c r="AP101" s="294"/>
      <c r="AQ101" s="294"/>
      <c r="AR101" s="294"/>
      <c r="AS101" s="294"/>
      <c r="AT101" s="294"/>
      <c r="AU101" s="294"/>
      <c r="AV101" s="294"/>
      <c r="AW101" s="294"/>
      <c r="AX101" s="294"/>
      <c r="AY101" s="294"/>
      <c r="AZ101" s="294"/>
      <c r="BA101" s="294"/>
      <c r="BB101" s="294"/>
      <c r="BC101" s="294"/>
      <c r="BD101" s="294"/>
      <c r="BE101" s="294"/>
      <c r="BF101" s="309"/>
    </row>
    <row r="102" spans="1:58" ht="57.75">
      <c r="A102" s="324" t="s">
        <v>2867</v>
      </c>
      <c r="B102" s="325" t="s">
        <v>2868</v>
      </c>
      <c r="C102" s="325" t="s">
        <v>1651</v>
      </c>
      <c r="D102" s="326" t="s">
        <v>1651</v>
      </c>
      <c r="E102" s="327" t="s">
        <v>142</v>
      </c>
      <c r="F102" s="328" t="s">
        <v>142</v>
      </c>
      <c r="G102" s="329">
        <v>121.27</v>
      </c>
      <c r="H102" s="329">
        <v>99.4</v>
      </c>
      <c r="I102" s="328" t="s">
        <v>2734</v>
      </c>
      <c r="J102" s="329"/>
      <c r="K102" s="329"/>
      <c r="L102" s="329">
        <v>99.4</v>
      </c>
      <c r="M102" s="328" t="s">
        <v>2735</v>
      </c>
      <c r="N102" s="329">
        <v>2.98</v>
      </c>
      <c r="O102" s="330" t="s">
        <v>2736</v>
      </c>
      <c r="P102" s="331">
        <v>2.0499999999999998</v>
      </c>
      <c r="Q102" s="332"/>
      <c r="R102" s="328"/>
      <c r="S102" s="333"/>
      <c r="T102" s="334">
        <v>104.43</v>
      </c>
      <c r="U102" s="328" t="s">
        <v>2744</v>
      </c>
      <c r="V102" s="328" t="s">
        <v>2738</v>
      </c>
      <c r="W102" s="335" t="s">
        <v>2745</v>
      </c>
      <c r="X102" s="335" t="s">
        <v>2746</v>
      </c>
      <c r="Y102" s="336" t="s">
        <v>2747</v>
      </c>
      <c r="Z102" s="326" t="s">
        <v>2742</v>
      </c>
      <c r="AA102" s="324">
        <v>1</v>
      </c>
      <c r="AB102" s="294"/>
      <c r="AC102" s="294"/>
      <c r="AD102" s="294"/>
      <c r="AE102" s="294"/>
      <c r="AF102" s="294"/>
      <c r="AG102" s="294"/>
      <c r="AH102" s="294"/>
      <c r="AI102" s="294"/>
      <c r="AJ102" s="294"/>
      <c r="AK102" s="294"/>
      <c r="AL102" s="294"/>
      <c r="AM102" s="294"/>
      <c r="AN102" s="294"/>
      <c r="AO102" s="294"/>
      <c r="AP102" s="294"/>
      <c r="AQ102" s="294"/>
      <c r="AR102" s="294"/>
      <c r="AS102" s="294"/>
      <c r="AT102" s="294"/>
      <c r="AU102" s="294"/>
      <c r="AV102" s="294"/>
      <c r="AW102" s="294"/>
      <c r="AX102" s="294"/>
      <c r="AY102" s="294"/>
      <c r="AZ102" s="294"/>
      <c r="BA102" s="294"/>
      <c r="BB102" s="294"/>
      <c r="BC102" s="294"/>
      <c r="BD102" s="294"/>
      <c r="BE102" s="294"/>
      <c r="BF102" s="309"/>
    </row>
    <row r="103" spans="1:58" ht="57.75">
      <c r="A103" s="324" t="s">
        <v>2869</v>
      </c>
      <c r="B103" s="325" t="s">
        <v>2870</v>
      </c>
      <c r="C103" s="325" t="s">
        <v>1651</v>
      </c>
      <c r="D103" s="326" t="s">
        <v>1651</v>
      </c>
      <c r="E103" s="327" t="s">
        <v>142</v>
      </c>
      <c r="F103" s="328" t="s">
        <v>142</v>
      </c>
      <c r="G103" s="329">
        <v>118.89</v>
      </c>
      <c r="H103" s="329">
        <v>97.45</v>
      </c>
      <c r="I103" s="328" t="s">
        <v>2734</v>
      </c>
      <c r="J103" s="329"/>
      <c r="K103" s="329"/>
      <c r="L103" s="329">
        <v>97.45</v>
      </c>
      <c r="M103" s="328" t="s">
        <v>2735</v>
      </c>
      <c r="N103" s="329">
        <v>2.92</v>
      </c>
      <c r="O103" s="330" t="s">
        <v>2736</v>
      </c>
      <c r="P103" s="331">
        <v>2.0099999999999998</v>
      </c>
      <c r="Q103" s="332"/>
      <c r="R103" s="328"/>
      <c r="S103" s="333"/>
      <c r="T103" s="334">
        <v>102.38</v>
      </c>
      <c r="U103" s="328" t="s">
        <v>2749</v>
      </c>
      <c r="V103" s="328" t="s">
        <v>2738</v>
      </c>
      <c r="W103" s="335" t="s">
        <v>2750</v>
      </c>
      <c r="X103" s="335" t="s">
        <v>2751</v>
      </c>
      <c r="Y103" s="336" t="s">
        <v>2752</v>
      </c>
      <c r="Z103" s="326" t="s">
        <v>2742</v>
      </c>
      <c r="AA103" s="324">
        <v>1</v>
      </c>
      <c r="AB103" s="294"/>
      <c r="AC103" s="294"/>
      <c r="AD103" s="294"/>
      <c r="AE103" s="294"/>
      <c r="AF103" s="294"/>
      <c r="AG103" s="294"/>
      <c r="AH103" s="294"/>
      <c r="AI103" s="294"/>
      <c r="AJ103" s="294"/>
      <c r="AK103" s="294"/>
      <c r="AL103" s="294"/>
      <c r="AM103" s="294"/>
      <c r="AN103" s="294"/>
      <c r="AO103" s="294"/>
      <c r="AP103" s="294"/>
      <c r="AQ103" s="294"/>
      <c r="AR103" s="294"/>
      <c r="AS103" s="294"/>
      <c r="AT103" s="294"/>
      <c r="AU103" s="294"/>
      <c r="AV103" s="294"/>
      <c r="AW103" s="294"/>
      <c r="AX103" s="294"/>
      <c r="AY103" s="294"/>
      <c r="AZ103" s="294"/>
      <c r="BA103" s="294"/>
      <c r="BB103" s="294"/>
      <c r="BC103" s="294"/>
      <c r="BD103" s="294"/>
      <c r="BE103" s="294"/>
      <c r="BF103" s="309"/>
    </row>
    <row r="104" spans="1:58" ht="57.75">
      <c r="A104" s="310" t="s">
        <v>1870</v>
      </c>
      <c r="B104" s="311" t="s">
        <v>1653</v>
      </c>
      <c r="C104" s="311" t="s">
        <v>1654</v>
      </c>
      <c r="D104" s="312" t="s">
        <v>1654</v>
      </c>
      <c r="E104" s="313" t="s">
        <v>142</v>
      </c>
      <c r="F104" s="314" t="s">
        <v>142</v>
      </c>
      <c r="G104" s="315">
        <v>159.38999999999999</v>
      </c>
      <c r="H104" s="315">
        <v>130.65</v>
      </c>
      <c r="I104" s="313" t="s">
        <v>2820</v>
      </c>
      <c r="J104" s="315"/>
      <c r="K104" s="315"/>
      <c r="L104" s="316">
        <v>130.65</v>
      </c>
      <c r="M104" s="314" t="s">
        <v>2735</v>
      </c>
      <c r="N104" s="316">
        <v>3.92</v>
      </c>
      <c r="O104" s="317" t="s">
        <v>2736</v>
      </c>
      <c r="P104" s="318">
        <v>2.69</v>
      </c>
      <c r="Q104" s="319"/>
      <c r="R104" s="314"/>
      <c r="S104" s="320"/>
      <c r="T104" s="321">
        <v>137.26</v>
      </c>
      <c r="U104" s="314" t="s">
        <v>2737</v>
      </c>
      <c r="V104" s="314" t="s">
        <v>2738</v>
      </c>
      <c r="W104" s="322" t="s">
        <v>2739</v>
      </c>
      <c r="X104" s="322" t="s">
        <v>2740</v>
      </c>
      <c r="Y104" s="323" t="s">
        <v>2741</v>
      </c>
      <c r="Z104" s="312" t="s">
        <v>2742</v>
      </c>
      <c r="AA104" s="310">
        <v>1</v>
      </c>
      <c r="AB104" s="294"/>
      <c r="AC104" s="294"/>
      <c r="AD104" s="294"/>
      <c r="AE104" s="294"/>
      <c r="AF104" s="294"/>
      <c r="AG104" s="294"/>
      <c r="AH104" s="294"/>
      <c r="AI104" s="294"/>
      <c r="AJ104" s="294"/>
      <c r="AK104" s="294"/>
      <c r="AL104" s="294"/>
      <c r="AM104" s="294"/>
      <c r="AN104" s="294"/>
      <c r="AO104" s="294"/>
      <c r="AP104" s="294"/>
      <c r="AQ104" s="294"/>
      <c r="AR104" s="294"/>
      <c r="AS104" s="294"/>
      <c r="AT104" s="294"/>
      <c r="AU104" s="294"/>
      <c r="AV104" s="294"/>
      <c r="AW104" s="294"/>
      <c r="AX104" s="294"/>
      <c r="AY104" s="294"/>
      <c r="AZ104" s="294"/>
      <c r="BA104" s="294"/>
      <c r="BB104" s="294"/>
      <c r="BC104" s="294"/>
      <c r="BD104" s="294"/>
      <c r="BE104" s="294"/>
      <c r="BF104" s="309"/>
    </row>
    <row r="105" spans="1:58" ht="57.75">
      <c r="A105" s="324" t="s">
        <v>2871</v>
      </c>
      <c r="B105" s="325" t="s">
        <v>2872</v>
      </c>
      <c r="C105" s="325" t="s">
        <v>1654</v>
      </c>
      <c r="D105" s="326" t="s">
        <v>1654</v>
      </c>
      <c r="E105" s="327" t="s">
        <v>142</v>
      </c>
      <c r="F105" s="328" t="s">
        <v>142</v>
      </c>
      <c r="G105" s="329">
        <v>205.53</v>
      </c>
      <c r="H105" s="329">
        <v>168.47</v>
      </c>
      <c r="I105" s="328" t="s">
        <v>2820</v>
      </c>
      <c r="J105" s="329"/>
      <c r="K105" s="329"/>
      <c r="L105" s="329">
        <v>168.47</v>
      </c>
      <c r="M105" s="328" t="s">
        <v>2735</v>
      </c>
      <c r="N105" s="329">
        <v>5.05</v>
      </c>
      <c r="O105" s="330" t="s">
        <v>2736</v>
      </c>
      <c r="P105" s="331">
        <v>3.47</v>
      </c>
      <c r="Q105" s="332"/>
      <c r="R105" s="328"/>
      <c r="S105" s="333"/>
      <c r="T105" s="334">
        <v>176.99</v>
      </c>
      <c r="U105" s="328" t="s">
        <v>2744</v>
      </c>
      <c r="V105" s="328" t="s">
        <v>2738</v>
      </c>
      <c r="W105" s="335" t="s">
        <v>2745</v>
      </c>
      <c r="X105" s="335" t="s">
        <v>2746</v>
      </c>
      <c r="Y105" s="336" t="s">
        <v>2747</v>
      </c>
      <c r="Z105" s="326" t="s">
        <v>2742</v>
      </c>
      <c r="AA105" s="324">
        <v>1</v>
      </c>
      <c r="AB105" s="294"/>
      <c r="AC105" s="294"/>
      <c r="AD105" s="294"/>
      <c r="AE105" s="294"/>
      <c r="AF105" s="294"/>
      <c r="AG105" s="294"/>
      <c r="AH105" s="294"/>
      <c r="AI105" s="294"/>
      <c r="AJ105" s="294"/>
      <c r="AK105" s="294"/>
      <c r="AL105" s="294"/>
      <c r="AM105" s="294"/>
      <c r="AN105" s="294"/>
      <c r="AO105" s="294"/>
      <c r="AP105" s="294"/>
      <c r="AQ105" s="294"/>
      <c r="AR105" s="294"/>
      <c r="AS105" s="294"/>
      <c r="AT105" s="294"/>
      <c r="AU105" s="294"/>
      <c r="AV105" s="294"/>
      <c r="AW105" s="294"/>
      <c r="AX105" s="294"/>
      <c r="AY105" s="294"/>
      <c r="AZ105" s="294"/>
      <c r="BA105" s="294"/>
      <c r="BB105" s="294"/>
      <c r="BC105" s="294"/>
      <c r="BD105" s="294"/>
      <c r="BE105" s="294"/>
      <c r="BF105" s="309"/>
    </row>
    <row r="106" spans="1:58" ht="57.75">
      <c r="A106" s="324" t="s">
        <v>2873</v>
      </c>
      <c r="B106" s="325" t="s">
        <v>2874</v>
      </c>
      <c r="C106" s="325" t="s">
        <v>1654</v>
      </c>
      <c r="D106" s="326" t="s">
        <v>1654</v>
      </c>
      <c r="E106" s="327" t="s">
        <v>142</v>
      </c>
      <c r="F106" s="328" t="s">
        <v>142</v>
      </c>
      <c r="G106" s="329">
        <v>180.36</v>
      </c>
      <c r="H106" s="329">
        <v>147.84</v>
      </c>
      <c r="I106" s="328" t="s">
        <v>2820</v>
      </c>
      <c r="J106" s="329"/>
      <c r="K106" s="329"/>
      <c r="L106" s="329">
        <v>147.84</v>
      </c>
      <c r="M106" s="328" t="s">
        <v>2735</v>
      </c>
      <c r="N106" s="329">
        <v>4.4400000000000004</v>
      </c>
      <c r="O106" s="330" t="s">
        <v>2736</v>
      </c>
      <c r="P106" s="331">
        <v>3.05</v>
      </c>
      <c r="Q106" s="332"/>
      <c r="R106" s="328"/>
      <c r="S106" s="333"/>
      <c r="T106" s="334">
        <v>155.33000000000001</v>
      </c>
      <c r="U106" s="328" t="s">
        <v>2749</v>
      </c>
      <c r="V106" s="328" t="s">
        <v>2738</v>
      </c>
      <c r="W106" s="335" t="s">
        <v>2750</v>
      </c>
      <c r="X106" s="335" t="s">
        <v>2751</v>
      </c>
      <c r="Y106" s="336" t="s">
        <v>2752</v>
      </c>
      <c r="Z106" s="326" t="s">
        <v>2742</v>
      </c>
      <c r="AA106" s="324">
        <v>1</v>
      </c>
      <c r="AB106" s="294"/>
      <c r="AC106" s="294"/>
      <c r="AD106" s="294"/>
      <c r="AE106" s="294"/>
      <c r="AF106" s="294"/>
      <c r="AG106" s="294"/>
      <c r="AH106" s="294"/>
      <c r="AI106" s="294"/>
      <c r="AJ106" s="294"/>
      <c r="AK106" s="294"/>
      <c r="AL106" s="294"/>
      <c r="AM106" s="294"/>
      <c r="AN106" s="294"/>
      <c r="AO106" s="294"/>
      <c r="AP106" s="294"/>
      <c r="AQ106" s="294"/>
      <c r="AR106" s="294"/>
      <c r="AS106" s="294"/>
      <c r="AT106" s="294"/>
      <c r="AU106" s="294"/>
      <c r="AV106" s="294"/>
      <c r="AW106" s="294"/>
      <c r="AX106" s="294"/>
      <c r="AY106" s="294"/>
      <c r="AZ106" s="294"/>
      <c r="BA106" s="294"/>
      <c r="BB106" s="294"/>
      <c r="BC106" s="294"/>
      <c r="BD106" s="294"/>
      <c r="BE106" s="294"/>
      <c r="BF106" s="309"/>
    </row>
    <row r="107" spans="1:58" ht="57.75">
      <c r="A107" s="310" t="s">
        <v>1874</v>
      </c>
      <c r="B107" s="311" t="s">
        <v>1656</v>
      </c>
      <c r="C107" s="311" t="s">
        <v>1657</v>
      </c>
      <c r="D107" s="312" t="s">
        <v>1657</v>
      </c>
      <c r="E107" s="313" t="s">
        <v>142</v>
      </c>
      <c r="F107" s="314" t="s">
        <v>142</v>
      </c>
      <c r="G107" s="315">
        <v>164.26</v>
      </c>
      <c r="H107" s="315">
        <v>134.63999999999999</v>
      </c>
      <c r="I107" s="313" t="s">
        <v>2820</v>
      </c>
      <c r="J107" s="315"/>
      <c r="K107" s="315"/>
      <c r="L107" s="316">
        <v>134.63999999999999</v>
      </c>
      <c r="M107" s="314" t="s">
        <v>2735</v>
      </c>
      <c r="N107" s="316">
        <v>4.04</v>
      </c>
      <c r="O107" s="317" t="s">
        <v>2736</v>
      </c>
      <c r="P107" s="318">
        <v>2.77</v>
      </c>
      <c r="Q107" s="319"/>
      <c r="R107" s="314"/>
      <c r="S107" s="320"/>
      <c r="T107" s="321">
        <v>141.44999999999999</v>
      </c>
      <c r="U107" s="314" t="s">
        <v>2737</v>
      </c>
      <c r="V107" s="314" t="s">
        <v>2738</v>
      </c>
      <c r="W107" s="322" t="s">
        <v>2739</v>
      </c>
      <c r="X107" s="322" t="s">
        <v>2740</v>
      </c>
      <c r="Y107" s="323" t="s">
        <v>2741</v>
      </c>
      <c r="Z107" s="312" t="s">
        <v>2742</v>
      </c>
      <c r="AA107" s="310">
        <v>1</v>
      </c>
      <c r="AB107" s="294"/>
      <c r="AC107" s="294"/>
      <c r="AD107" s="294"/>
      <c r="AE107" s="294"/>
      <c r="AF107" s="294"/>
      <c r="AG107" s="294"/>
      <c r="AH107" s="294"/>
      <c r="AI107" s="294"/>
      <c r="AJ107" s="294"/>
      <c r="AK107" s="294"/>
      <c r="AL107" s="294"/>
      <c r="AM107" s="294"/>
      <c r="AN107" s="294"/>
      <c r="AO107" s="294"/>
      <c r="AP107" s="294"/>
      <c r="AQ107" s="294"/>
      <c r="AR107" s="294"/>
      <c r="AS107" s="294"/>
      <c r="AT107" s="294"/>
      <c r="AU107" s="294"/>
      <c r="AV107" s="294"/>
      <c r="AW107" s="294"/>
      <c r="AX107" s="294"/>
      <c r="AY107" s="294"/>
      <c r="AZ107" s="294"/>
      <c r="BA107" s="294"/>
      <c r="BB107" s="294"/>
      <c r="BC107" s="294"/>
      <c r="BD107" s="294"/>
      <c r="BE107" s="294"/>
      <c r="BF107" s="309"/>
    </row>
    <row r="108" spans="1:58" ht="57.75">
      <c r="A108" s="324" t="s">
        <v>2875</v>
      </c>
      <c r="B108" s="325" t="s">
        <v>2876</v>
      </c>
      <c r="C108" s="325" t="s">
        <v>1657</v>
      </c>
      <c r="D108" s="326" t="s">
        <v>1657</v>
      </c>
      <c r="E108" s="327" t="s">
        <v>142</v>
      </c>
      <c r="F108" s="328" t="s">
        <v>142</v>
      </c>
      <c r="G108" s="329">
        <v>211.8</v>
      </c>
      <c r="H108" s="329">
        <v>173.61</v>
      </c>
      <c r="I108" s="328" t="s">
        <v>2820</v>
      </c>
      <c r="J108" s="329"/>
      <c r="K108" s="329"/>
      <c r="L108" s="329">
        <v>173.61</v>
      </c>
      <c r="M108" s="328" t="s">
        <v>2735</v>
      </c>
      <c r="N108" s="329">
        <v>5.21</v>
      </c>
      <c r="O108" s="330" t="s">
        <v>2736</v>
      </c>
      <c r="P108" s="331">
        <v>3.58</v>
      </c>
      <c r="Q108" s="332"/>
      <c r="R108" s="328"/>
      <c r="S108" s="333"/>
      <c r="T108" s="334">
        <v>182.4</v>
      </c>
      <c r="U108" s="328" t="s">
        <v>2744</v>
      </c>
      <c r="V108" s="328" t="s">
        <v>2738</v>
      </c>
      <c r="W108" s="335" t="s">
        <v>2745</v>
      </c>
      <c r="X108" s="335" t="s">
        <v>2746</v>
      </c>
      <c r="Y108" s="336" t="s">
        <v>2747</v>
      </c>
      <c r="Z108" s="326" t="s">
        <v>2742</v>
      </c>
      <c r="AA108" s="324">
        <v>1</v>
      </c>
      <c r="AB108" s="294"/>
      <c r="AC108" s="294"/>
      <c r="AD108" s="294"/>
      <c r="AE108" s="294"/>
      <c r="AF108" s="294"/>
      <c r="AG108" s="294"/>
      <c r="AH108" s="294"/>
      <c r="AI108" s="294"/>
      <c r="AJ108" s="294"/>
      <c r="AK108" s="294"/>
      <c r="AL108" s="294"/>
      <c r="AM108" s="294"/>
      <c r="AN108" s="294"/>
      <c r="AO108" s="294"/>
      <c r="AP108" s="294"/>
      <c r="AQ108" s="294"/>
      <c r="AR108" s="294"/>
      <c r="AS108" s="294"/>
      <c r="AT108" s="294"/>
      <c r="AU108" s="294"/>
      <c r="AV108" s="294"/>
      <c r="AW108" s="294"/>
      <c r="AX108" s="294"/>
      <c r="AY108" s="294"/>
      <c r="AZ108" s="294"/>
      <c r="BA108" s="294"/>
      <c r="BB108" s="294"/>
      <c r="BC108" s="294"/>
      <c r="BD108" s="294"/>
      <c r="BE108" s="294"/>
      <c r="BF108" s="309"/>
    </row>
    <row r="109" spans="1:58" ht="57.75">
      <c r="A109" s="324" t="s">
        <v>2877</v>
      </c>
      <c r="B109" s="325" t="s">
        <v>2878</v>
      </c>
      <c r="C109" s="325" t="s">
        <v>1657</v>
      </c>
      <c r="D109" s="326" t="s">
        <v>1657</v>
      </c>
      <c r="E109" s="327" t="s">
        <v>142</v>
      </c>
      <c r="F109" s="328" t="s">
        <v>142</v>
      </c>
      <c r="G109" s="329">
        <v>185.88</v>
      </c>
      <c r="H109" s="329">
        <v>152.36000000000001</v>
      </c>
      <c r="I109" s="328" t="s">
        <v>2820</v>
      </c>
      <c r="J109" s="329"/>
      <c r="K109" s="329"/>
      <c r="L109" s="329">
        <v>152.36000000000001</v>
      </c>
      <c r="M109" s="328" t="s">
        <v>2735</v>
      </c>
      <c r="N109" s="329">
        <v>4.57</v>
      </c>
      <c r="O109" s="330" t="s">
        <v>2736</v>
      </c>
      <c r="P109" s="331">
        <v>3.14</v>
      </c>
      <c r="Q109" s="332"/>
      <c r="R109" s="328"/>
      <c r="S109" s="333"/>
      <c r="T109" s="334">
        <v>160.07</v>
      </c>
      <c r="U109" s="328" t="s">
        <v>2749</v>
      </c>
      <c r="V109" s="328" t="s">
        <v>2738</v>
      </c>
      <c r="W109" s="335" t="s">
        <v>2750</v>
      </c>
      <c r="X109" s="335" t="s">
        <v>2751</v>
      </c>
      <c r="Y109" s="336" t="s">
        <v>2752</v>
      </c>
      <c r="Z109" s="326" t="s">
        <v>2742</v>
      </c>
      <c r="AA109" s="324">
        <v>1</v>
      </c>
      <c r="AB109" s="294"/>
      <c r="AC109" s="294"/>
      <c r="AD109" s="294"/>
      <c r="AE109" s="294"/>
      <c r="AF109" s="294"/>
      <c r="AG109" s="294"/>
      <c r="AH109" s="294"/>
      <c r="AI109" s="294"/>
      <c r="AJ109" s="294"/>
      <c r="AK109" s="294"/>
      <c r="AL109" s="294"/>
      <c r="AM109" s="294"/>
      <c r="AN109" s="294"/>
      <c r="AO109" s="294"/>
      <c r="AP109" s="294"/>
      <c r="AQ109" s="294"/>
      <c r="AR109" s="294"/>
      <c r="AS109" s="294"/>
      <c r="AT109" s="294"/>
      <c r="AU109" s="294"/>
      <c r="AV109" s="294"/>
      <c r="AW109" s="294"/>
      <c r="AX109" s="294"/>
      <c r="AY109" s="294"/>
      <c r="AZ109" s="294"/>
      <c r="BA109" s="294"/>
      <c r="BB109" s="294"/>
      <c r="BC109" s="294"/>
      <c r="BD109" s="294"/>
      <c r="BE109" s="294"/>
      <c r="BF109" s="309"/>
    </row>
    <row r="110" spans="1:58" ht="57.75">
      <c r="A110" s="310" t="s">
        <v>1876</v>
      </c>
      <c r="B110" s="311" t="s">
        <v>1659</v>
      </c>
      <c r="C110" s="311" t="s">
        <v>1660</v>
      </c>
      <c r="D110" s="312" t="s">
        <v>1660</v>
      </c>
      <c r="E110" s="313" t="s">
        <v>142</v>
      </c>
      <c r="F110" s="314" t="s">
        <v>142</v>
      </c>
      <c r="G110" s="315">
        <v>168.97</v>
      </c>
      <c r="H110" s="315">
        <v>138.5</v>
      </c>
      <c r="I110" s="313" t="s">
        <v>2820</v>
      </c>
      <c r="J110" s="315"/>
      <c r="K110" s="315"/>
      <c r="L110" s="316">
        <v>138.5</v>
      </c>
      <c r="M110" s="314" t="s">
        <v>2735</v>
      </c>
      <c r="N110" s="316">
        <v>4.16</v>
      </c>
      <c r="O110" s="317" t="s">
        <v>2736</v>
      </c>
      <c r="P110" s="318">
        <v>2.85</v>
      </c>
      <c r="Q110" s="319"/>
      <c r="R110" s="314"/>
      <c r="S110" s="320"/>
      <c r="T110" s="321">
        <v>145.51</v>
      </c>
      <c r="U110" s="314" t="s">
        <v>2737</v>
      </c>
      <c r="V110" s="314" t="s">
        <v>2738</v>
      </c>
      <c r="W110" s="322" t="s">
        <v>2739</v>
      </c>
      <c r="X110" s="322" t="s">
        <v>2740</v>
      </c>
      <c r="Y110" s="323" t="s">
        <v>2741</v>
      </c>
      <c r="Z110" s="312" t="s">
        <v>2742</v>
      </c>
      <c r="AA110" s="310">
        <v>1</v>
      </c>
      <c r="AB110" s="294"/>
      <c r="AC110" s="294"/>
      <c r="AD110" s="294"/>
      <c r="AE110" s="294"/>
      <c r="AF110" s="294"/>
      <c r="AG110" s="294"/>
      <c r="AH110" s="294"/>
      <c r="AI110" s="294"/>
      <c r="AJ110" s="294"/>
      <c r="AK110" s="294"/>
      <c r="AL110" s="294"/>
      <c r="AM110" s="294"/>
      <c r="AN110" s="294"/>
      <c r="AO110" s="294"/>
      <c r="AP110" s="294"/>
      <c r="AQ110" s="294"/>
      <c r="AR110" s="294"/>
      <c r="AS110" s="294"/>
      <c r="AT110" s="294"/>
      <c r="AU110" s="294"/>
      <c r="AV110" s="294"/>
      <c r="AW110" s="294"/>
      <c r="AX110" s="294"/>
      <c r="AY110" s="294"/>
      <c r="AZ110" s="294"/>
      <c r="BA110" s="294"/>
      <c r="BB110" s="294"/>
      <c r="BC110" s="294"/>
      <c r="BD110" s="294"/>
      <c r="BE110" s="294"/>
      <c r="BF110" s="309"/>
    </row>
    <row r="111" spans="1:58" ht="57.75">
      <c r="A111" s="324" t="s">
        <v>2879</v>
      </c>
      <c r="B111" s="325" t="s">
        <v>2880</v>
      </c>
      <c r="C111" s="325" t="s">
        <v>1660</v>
      </c>
      <c r="D111" s="326" t="s">
        <v>1660</v>
      </c>
      <c r="E111" s="327" t="s">
        <v>142</v>
      </c>
      <c r="F111" s="328" t="s">
        <v>142</v>
      </c>
      <c r="G111" s="329">
        <v>217.88</v>
      </c>
      <c r="H111" s="329">
        <v>178.59</v>
      </c>
      <c r="I111" s="328" t="s">
        <v>2820</v>
      </c>
      <c r="J111" s="329"/>
      <c r="K111" s="329"/>
      <c r="L111" s="329">
        <v>178.59</v>
      </c>
      <c r="M111" s="328" t="s">
        <v>2735</v>
      </c>
      <c r="N111" s="329">
        <v>5.36</v>
      </c>
      <c r="O111" s="330" t="s">
        <v>2736</v>
      </c>
      <c r="P111" s="331">
        <v>3.68</v>
      </c>
      <c r="Q111" s="332"/>
      <c r="R111" s="328"/>
      <c r="S111" s="333"/>
      <c r="T111" s="334">
        <v>187.63</v>
      </c>
      <c r="U111" s="328" t="s">
        <v>2744</v>
      </c>
      <c r="V111" s="328" t="s">
        <v>2738</v>
      </c>
      <c r="W111" s="335" t="s">
        <v>2745</v>
      </c>
      <c r="X111" s="335" t="s">
        <v>2746</v>
      </c>
      <c r="Y111" s="336" t="s">
        <v>2747</v>
      </c>
      <c r="Z111" s="326" t="s">
        <v>2742</v>
      </c>
      <c r="AA111" s="324">
        <v>1</v>
      </c>
      <c r="AB111" s="294"/>
      <c r="AC111" s="294"/>
      <c r="AD111" s="294"/>
      <c r="AE111" s="294"/>
      <c r="AF111" s="294"/>
      <c r="AG111" s="294"/>
      <c r="AH111" s="294"/>
      <c r="AI111" s="294"/>
      <c r="AJ111" s="294"/>
      <c r="AK111" s="294"/>
      <c r="AL111" s="294"/>
      <c r="AM111" s="294"/>
      <c r="AN111" s="294"/>
      <c r="AO111" s="294"/>
      <c r="AP111" s="294"/>
      <c r="AQ111" s="294"/>
      <c r="AR111" s="294"/>
      <c r="AS111" s="294"/>
      <c r="AT111" s="294"/>
      <c r="AU111" s="294"/>
      <c r="AV111" s="294"/>
      <c r="AW111" s="294"/>
      <c r="AX111" s="294"/>
      <c r="AY111" s="294"/>
      <c r="AZ111" s="294"/>
      <c r="BA111" s="294"/>
      <c r="BB111" s="294"/>
      <c r="BC111" s="294"/>
      <c r="BD111" s="294"/>
      <c r="BE111" s="294"/>
      <c r="BF111" s="309"/>
    </row>
    <row r="112" spans="1:58" ht="57.75">
      <c r="A112" s="324" t="s">
        <v>2881</v>
      </c>
      <c r="B112" s="325" t="s">
        <v>2882</v>
      </c>
      <c r="C112" s="325" t="s">
        <v>1660</v>
      </c>
      <c r="D112" s="326" t="s">
        <v>1660</v>
      </c>
      <c r="E112" s="327" t="s">
        <v>142</v>
      </c>
      <c r="F112" s="328" t="s">
        <v>142</v>
      </c>
      <c r="G112" s="329">
        <v>191.22</v>
      </c>
      <c r="H112" s="329">
        <v>156.74</v>
      </c>
      <c r="I112" s="328" t="s">
        <v>2820</v>
      </c>
      <c r="J112" s="329"/>
      <c r="K112" s="329"/>
      <c r="L112" s="329">
        <v>156.74</v>
      </c>
      <c r="M112" s="328" t="s">
        <v>2735</v>
      </c>
      <c r="N112" s="329">
        <v>4.7</v>
      </c>
      <c r="O112" s="330" t="s">
        <v>2736</v>
      </c>
      <c r="P112" s="331">
        <v>3.23</v>
      </c>
      <c r="Q112" s="332"/>
      <c r="R112" s="328"/>
      <c r="S112" s="333"/>
      <c r="T112" s="334">
        <v>164.67</v>
      </c>
      <c r="U112" s="328" t="s">
        <v>2749</v>
      </c>
      <c r="V112" s="328" t="s">
        <v>2738</v>
      </c>
      <c r="W112" s="335" t="s">
        <v>2750</v>
      </c>
      <c r="X112" s="335" t="s">
        <v>2751</v>
      </c>
      <c r="Y112" s="336" t="s">
        <v>2752</v>
      </c>
      <c r="Z112" s="326" t="s">
        <v>2742</v>
      </c>
      <c r="AA112" s="324">
        <v>1</v>
      </c>
      <c r="AB112" s="294"/>
      <c r="AC112" s="294"/>
      <c r="AD112" s="294"/>
      <c r="AE112" s="294"/>
      <c r="AF112" s="294"/>
      <c r="AG112" s="294"/>
      <c r="AH112" s="294"/>
      <c r="AI112" s="294"/>
      <c r="AJ112" s="294"/>
      <c r="AK112" s="294"/>
      <c r="AL112" s="294"/>
      <c r="AM112" s="294"/>
      <c r="AN112" s="294"/>
      <c r="AO112" s="294"/>
      <c r="AP112" s="294"/>
      <c r="AQ112" s="294"/>
      <c r="AR112" s="294"/>
      <c r="AS112" s="294"/>
      <c r="AT112" s="294"/>
      <c r="AU112" s="294"/>
      <c r="AV112" s="294"/>
      <c r="AW112" s="294"/>
      <c r="AX112" s="294"/>
      <c r="AY112" s="294"/>
      <c r="AZ112" s="294"/>
      <c r="BA112" s="294"/>
      <c r="BB112" s="294"/>
      <c r="BC112" s="294"/>
      <c r="BD112" s="294"/>
      <c r="BE112" s="294"/>
      <c r="BF112" s="309"/>
    </row>
    <row r="113" spans="1:58" ht="57.75">
      <c r="A113" s="310" t="s">
        <v>1878</v>
      </c>
      <c r="B113" s="311" t="s">
        <v>1662</v>
      </c>
      <c r="C113" s="311" t="s">
        <v>1663</v>
      </c>
      <c r="D113" s="312" t="s">
        <v>1663</v>
      </c>
      <c r="E113" s="313" t="s">
        <v>142</v>
      </c>
      <c r="F113" s="314" t="s">
        <v>142</v>
      </c>
      <c r="G113" s="315">
        <v>183.27</v>
      </c>
      <c r="H113" s="315">
        <v>150.22</v>
      </c>
      <c r="I113" s="313" t="s">
        <v>2820</v>
      </c>
      <c r="J113" s="315"/>
      <c r="K113" s="315"/>
      <c r="L113" s="316">
        <v>150.22</v>
      </c>
      <c r="M113" s="314" t="s">
        <v>2735</v>
      </c>
      <c r="N113" s="316">
        <v>4.51</v>
      </c>
      <c r="O113" s="317" t="s">
        <v>2736</v>
      </c>
      <c r="P113" s="318">
        <v>3.09</v>
      </c>
      <c r="Q113" s="319"/>
      <c r="R113" s="314"/>
      <c r="S113" s="320"/>
      <c r="T113" s="321">
        <v>157.82</v>
      </c>
      <c r="U113" s="314" t="s">
        <v>2737</v>
      </c>
      <c r="V113" s="314" t="s">
        <v>2738</v>
      </c>
      <c r="W113" s="322" t="s">
        <v>2739</v>
      </c>
      <c r="X113" s="322" t="s">
        <v>2740</v>
      </c>
      <c r="Y113" s="323" t="s">
        <v>2741</v>
      </c>
      <c r="Z113" s="312" t="s">
        <v>2742</v>
      </c>
      <c r="AA113" s="310">
        <v>1</v>
      </c>
      <c r="AB113" s="294"/>
      <c r="AC113" s="294"/>
      <c r="AD113" s="294"/>
      <c r="AE113" s="294"/>
      <c r="AF113" s="294"/>
      <c r="AG113" s="294"/>
      <c r="AH113" s="294"/>
      <c r="AI113" s="294"/>
      <c r="AJ113" s="294"/>
      <c r="AK113" s="294"/>
      <c r="AL113" s="294"/>
      <c r="AM113" s="294"/>
      <c r="AN113" s="294"/>
      <c r="AO113" s="294"/>
      <c r="AP113" s="294"/>
      <c r="AQ113" s="294"/>
      <c r="AR113" s="294"/>
      <c r="AS113" s="294"/>
      <c r="AT113" s="294"/>
      <c r="AU113" s="294"/>
      <c r="AV113" s="294"/>
      <c r="AW113" s="294"/>
      <c r="AX113" s="294"/>
      <c r="AY113" s="294"/>
      <c r="AZ113" s="294"/>
      <c r="BA113" s="294"/>
      <c r="BB113" s="294"/>
      <c r="BC113" s="294"/>
      <c r="BD113" s="294"/>
      <c r="BE113" s="294"/>
      <c r="BF113" s="309"/>
    </row>
    <row r="114" spans="1:58" ht="57.75">
      <c r="A114" s="324" t="s">
        <v>2883</v>
      </c>
      <c r="B114" s="325" t="s">
        <v>2884</v>
      </c>
      <c r="C114" s="325" t="s">
        <v>1663</v>
      </c>
      <c r="D114" s="326" t="s">
        <v>1663</v>
      </c>
      <c r="E114" s="327" t="s">
        <v>142</v>
      </c>
      <c r="F114" s="328" t="s">
        <v>142</v>
      </c>
      <c r="G114" s="329">
        <v>236.31</v>
      </c>
      <c r="H114" s="329">
        <v>193.7</v>
      </c>
      <c r="I114" s="328" t="s">
        <v>2820</v>
      </c>
      <c r="J114" s="329"/>
      <c r="K114" s="329"/>
      <c r="L114" s="329">
        <v>193.7</v>
      </c>
      <c r="M114" s="328" t="s">
        <v>2735</v>
      </c>
      <c r="N114" s="329">
        <v>5.81</v>
      </c>
      <c r="O114" s="330" t="s">
        <v>2736</v>
      </c>
      <c r="P114" s="331">
        <v>3.99</v>
      </c>
      <c r="Q114" s="332"/>
      <c r="R114" s="328"/>
      <c r="S114" s="333"/>
      <c r="T114" s="334">
        <v>203.5</v>
      </c>
      <c r="U114" s="328" t="s">
        <v>2744</v>
      </c>
      <c r="V114" s="328" t="s">
        <v>2738</v>
      </c>
      <c r="W114" s="335" t="s">
        <v>2745</v>
      </c>
      <c r="X114" s="335" t="s">
        <v>2746</v>
      </c>
      <c r="Y114" s="336" t="s">
        <v>2747</v>
      </c>
      <c r="Z114" s="326" t="s">
        <v>2742</v>
      </c>
      <c r="AA114" s="324">
        <v>1</v>
      </c>
      <c r="AB114" s="294"/>
      <c r="AC114" s="294"/>
      <c r="AD114" s="294"/>
      <c r="AE114" s="294"/>
      <c r="AF114" s="294"/>
      <c r="AG114" s="294"/>
      <c r="AH114" s="294"/>
      <c r="AI114" s="294"/>
      <c r="AJ114" s="294"/>
      <c r="AK114" s="294"/>
      <c r="AL114" s="294"/>
      <c r="AM114" s="294"/>
      <c r="AN114" s="294"/>
      <c r="AO114" s="294"/>
      <c r="AP114" s="294"/>
      <c r="AQ114" s="294"/>
      <c r="AR114" s="294"/>
      <c r="AS114" s="294"/>
      <c r="AT114" s="294"/>
      <c r="AU114" s="294"/>
      <c r="AV114" s="294"/>
      <c r="AW114" s="294"/>
      <c r="AX114" s="294"/>
      <c r="AY114" s="294"/>
      <c r="AZ114" s="294"/>
      <c r="BA114" s="294"/>
      <c r="BB114" s="294"/>
      <c r="BC114" s="294"/>
      <c r="BD114" s="294"/>
      <c r="BE114" s="294"/>
      <c r="BF114" s="309"/>
    </row>
    <row r="115" spans="1:58" ht="57.75">
      <c r="A115" s="324" t="s">
        <v>2885</v>
      </c>
      <c r="B115" s="325" t="s">
        <v>2886</v>
      </c>
      <c r="C115" s="325" t="s">
        <v>1663</v>
      </c>
      <c r="D115" s="326" t="s">
        <v>1663</v>
      </c>
      <c r="E115" s="327" t="s">
        <v>142</v>
      </c>
      <c r="F115" s="328" t="s">
        <v>142</v>
      </c>
      <c r="G115" s="329">
        <v>207.38</v>
      </c>
      <c r="H115" s="329">
        <v>169.98</v>
      </c>
      <c r="I115" s="328" t="s">
        <v>2820</v>
      </c>
      <c r="J115" s="329"/>
      <c r="K115" s="329"/>
      <c r="L115" s="329">
        <v>169.98</v>
      </c>
      <c r="M115" s="328" t="s">
        <v>2735</v>
      </c>
      <c r="N115" s="329">
        <v>5.0999999999999996</v>
      </c>
      <c r="O115" s="330" t="s">
        <v>2736</v>
      </c>
      <c r="P115" s="331">
        <v>3.5</v>
      </c>
      <c r="Q115" s="332"/>
      <c r="R115" s="328"/>
      <c r="S115" s="333"/>
      <c r="T115" s="334">
        <v>178.58</v>
      </c>
      <c r="U115" s="328" t="s">
        <v>2749</v>
      </c>
      <c r="V115" s="328" t="s">
        <v>2738</v>
      </c>
      <c r="W115" s="335" t="s">
        <v>2750</v>
      </c>
      <c r="X115" s="335" t="s">
        <v>2751</v>
      </c>
      <c r="Y115" s="336" t="s">
        <v>2752</v>
      </c>
      <c r="Z115" s="326" t="s">
        <v>2742</v>
      </c>
      <c r="AA115" s="324">
        <v>1</v>
      </c>
      <c r="AB115" s="294"/>
      <c r="AC115" s="294"/>
      <c r="AD115" s="294"/>
      <c r="AE115" s="294"/>
      <c r="AF115" s="294"/>
      <c r="AG115" s="294"/>
      <c r="AH115" s="294"/>
      <c r="AI115" s="294"/>
      <c r="AJ115" s="294"/>
      <c r="AK115" s="294"/>
      <c r="AL115" s="294"/>
      <c r="AM115" s="294"/>
      <c r="AN115" s="294"/>
      <c r="AO115" s="294"/>
      <c r="AP115" s="294"/>
      <c r="AQ115" s="294"/>
      <c r="AR115" s="294"/>
      <c r="AS115" s="294"/>
      <c r="AT115" s="294"/>
      <c r="AU115" s="294"/>
      <c r="AV115" s="294"/>
      <c r="AW115" s="294"/>
      <c r="AX115" s="294"/>
      <c r="AY115" s="294"/>
      <c r="AZ115" s="294"/>
      <c r="BA115" s="294"/>
      <c r="BB115" s="294"/>
      <c r="BC115" s="294"/>
      <c r="BD115" s="294"/>
      <c r="BE115" s="294"/>
      <c r="BF115" s="309"/>
    </row>
    <row r="116" spans="1:58" ht="57.75">
      <c r="A116" s="310" t="s">
        <v>1881</v>
      </c>
      <c r="B116" s="311" t="s">
        <v>1665</v>
      </c>
      <c r="C116" s="311" t="s">
        <v>1666</v>
      </c>
      <c r="D116" s="312" t="s">
        <v>1666</v>
      </c>
      <c r="E116" s="313" t="s">
        <v>142</v>
      </c>
      <c r="F116" s="314" t="s">
        <v>142</v>
      </c>
      <c r="G116" s="315">
        <v>193.37</v>
      </c>
      <c r="H116" s="315">
        <v>158.5</v>
      </c>
      <c r="I116" s="313" t="s">
        <v>2820</v>
      </c>
      <c r="J116" s="315"/>
      <c r="K116" s="315"/>
      <c r="L116" s="316">
        <v>158.5</v>
      </c>
      <c r="M116" s="314" t="s">
        <v>2735</v>
      </c>
      <c r="N116" s="316">
        <v>4.76</v>
      </c>
      <c r="O116" s="317" t="s">
        <v>2736</v>
      </c>
      <c r="P116" s="318">
        <v>3.27</v>
      </c>
      <c r="Q116" s="319"/>
      <c r="R116" s="314"/>
      <c r="S116" s="320"/>
      <c r="T116" s="321">
        <v>166.53</v>
      </c>
      <c r="U116" s="314" t="s">
        <v>2737</v>
      </c>
      <c r="V116" s="314" t="s">
        <v>2738</v>
      </c>
      <c r="W116" s="322" t="s">
        <v>2739</v>
      </c>
      <c r="X116" s="322" t="s">
        <v>2740</v>
      </c>
      <c r="Y116" s="323" t="s">
        <v>2741</v>
      </c>
      <c r="Z116" s="312" t="s">
        <v>2742</v>
      </c>
      <c r="AA116" s="310">
        <v>1</v>
      </c>
      <c r="AB116" s="294"/>
      <c r="AC116" s="294"/>
      <c r="AD116" s="294"/>
      <c r="AE116" s="294"/>
      <c r="AF116" s="294"/>
      <c r="AG116" s="294"/>
      <c r="AH116" s="294"/>
      <c r="AI116" s="294"/>
      <c r="AJ116" s="294"/>
      <c r="AK116" s="294"/>
      <c r="AL116" s="294"/>
      <c r="AM116" s="294"/>
      <c r="AN116" s="294"/>
      <c r="AO116" s="294"/>
      <c r="AP116" s="294"/>
      <c r="AQ116" s="294"/>
      <c r="AR116" s="294"/>
      <c r="AS116" s="294"/>
      <c r="AT116" s="294"/>
      <c r="AU116" s="294"/>
      <c r="AV116" s="294"/>
      <c r="AW116" s="294"/>
      <c r="AX116" s="294"/>
      <c r="AY116" s="294"/>
      <c r="AZ116" s="294"/>
      <c r="BA116" s="294"/>
      <c r="BB116" s="294"/>
      <c r="BC116" s="294"/>
      <c r="BD116" s="294"/>
      <c r="BE116" s="294"/>
      <c r="BF116" s="309"/>
    </row>
    <row r="117" spans="1:58" ht="57.75">
      <c r="A117" s="324" t="s">
        <v>2887</v>
      </c>
      <c r="B117" s="325" t="s">
        <v>2888</v>
      </c>
      <c r="C117" s="325" t="s">
        <v>1666</v>
      </c>
      <c r="D117" s="326" t="s">
        <v>1666</v>
      </c>
      <c r="E117" s="327" t="s">
        <v>142</v>
      </c>
      <c r="F117" s="328" t="s">
        <v>142</v>
      </c>
      <c r="G117" s="329">
        <v>249.34</v>
      </c>
      <c r="H117" s="329">
        <v>204.38</v>
      </c>
      <c r="I117" s="328" t="s">
        <v>2820</v>
      </c>
      <c r="J117" s="329"/>
      <c r="K117" s="329"/>
      <c r="L117" s="329">
        <v>204.38</v>
      </c>
      <c r="M117" s="328" t="s">
        <v>2735</v>
      </c>
      <c r="N117" s="329">
        <v>6.13</v>
      </c>
      <c r="O117" s="330" t="s">
        <v>2736</v>
      </c>
      <c r="P117" s="331">
        <v>4.21</v>
      </c>
      <c r="Q117" s="332"/>
      <c r="R117" s="328"/>
      <c r="S117" s="333"/>
      <c r="T117" s="334">
        <v>214.72</v>
      </c>
      <c r="U117" s="328" t="s">
        <v>2744</v>
      </c>
      <c r="V117" s="328" t="s">
        <v>2738</v>
      </c>
      <c r="W117" s="335" t="s">
        <v>2745</v>
      </c>
      <c r="X117" s="335" t="s">
        <v>2746</v>
      </c>
      <c r="Y117" s="336" t="s">
        <v>2747</v>
      </c>
      <c r="Z117" s="326" t="s">
        <v>2742</v>
      </c>
      <c r="AA117" s="324">
        <v>1</v>
      </c>
      <c r="AB117" s="294"/>
      <c r="AC117" s="294"/>
      <c r="AD117" s="294"/>
      <c r="AE117" s="294"/>
      <c r="AF117" s="294"/>
      <c r="AG117" s="294"/>
      <c r="AH117" s="294"/>
      <c r="AI117" s="294"/>
      <c r="AJ117" s="294"/>
      <c r="AK117" s="294"/>
      <c r="AL117" s="294"/>
      <c r="AM117" s="294"/>
      <c r="AN117" s="294"/>
      <c r="AO117" s="294"/>
      <c r="AP117" s="294"/>
      <c r="AQ117" s="294"/>
      <c r="AR117" s="294"/>
      <c r="AS117" s="294"/>
      <c r="AT117" s="294"/>
      <c r="AU117" s="294"/>
      <c r="AV117" s="294"/>
      <c r="AW117" s="294"/>
      <c r="AX117" s="294"/>
      <c r="AY117" s="294"/>
      <c r="AZ117" s="294"/>
      <c r="BA117" s="294"/>
      <c r="BB117" s="294"/>
      <c r="BC117" s="294"/>
      <c r="BD117" s="294"/>
      <c r="BE117" s="294"/>
      <c r="BF117" s="309"/>
    </row>
    <row r="118" spans="1:58" ht="57.75">
      <c r="A118" s="324" t="s">
        <v>2889</v>
      </c>
      <c r="B118" s="325" t="s">
        <v>2890</v>
      </c>
      <c r="C118" s="325" t="s">
        <v>1666</v>
      </c>
      <c r="D118" s="326" t="s">
        <v>1666</v>
      </c>
      <c r="E118" s="327" t="s">
        <v>142</v>
      </c>
      <c r="F118" s="328" t="s">
        <v>142</v>
      </c>
      <c r="G118" s="329">
        <v>218.83</v>
      </c>
      <c r="H118" s="329">
        <v>179.37</v>
      </c>
      <c r="I118" s="328" t="s">
        <v>2820</v>
      </c>
      <c r="J118" s="329"/>
      <c r="K118" s="329"/>
      <c r="L118" s="329">
        <v>179.37</v>
      </c>
      <c r="M118" s="328" t="s">
        <v>2735</v>
      </c>
      <c r="N118" s="329">
        <v>5.38</v>
      </c>
      <c r="O118" s="330" t="s">
        <v>2736</v>
      </c>
      <c r="P118" s="331">
        <v>3.7</v>
      </c>
      <c r="Q118" s="332"/>
      <c r="R118" s="328"/>
      <c r="S118" s="333"/>
      <c r="T118" s="334">
        <v>188.45</v>
      </c>
      <c r="U118" s="328" t="s">
        <v>2749</v>
      </c>
      <c r="V118" s="328" t="s">
        <v>2738</v>
      </c>
      <c r="W118" s="335" t="s">
        <v>2750</v>
      </c>
      <c r="X118" s="335" t="s">
        <v>2751</v>
      </c>
      <c r="Y118" s="336" t="s">
        <v>2752</v>
      </c>
      <c r="Z118" s="326" t="s">
        <v>2742</v>
      </c>
      <c r="AA118" s="324">
        <v>1</v>
      </c>
      <c r="AB118" s="294"/>
      <c r="AC118" s="294"/>
      <c r="AD118" s="294"/>
      <c r="AE118" s="294"/>
      <c r="AF118" s="294"/>
      <c r="AG118" s="294"/>
      <c r="AH118" s="294"/>
      <c r="AI118" s="294"/>
      <c r="AJ118" s="294"/>
      <c r="AK118" s="294"/>
      <c r="AL118" s="294"/>
      <c r="AM118" s="294"/>
      <c r="AN118" s="294"/>
      <c r="AO118" s="294"/>
      <c r="AP118" s="294"/>
      <c r="AQ118" s="294"/>
      <c r="AR118" s="294"/>
      <c r="AS118" s="294"/>
      <c r="AT118" s="294"/>
      <c r="AU118" s="294"/>
      <c r="AV118" s="294"/>
      <c r="AW118" s="294"/>
      <c r="AX118" s="294"/>
      <c r="AY118" s="294"/>
      <c r="AZ118" s="294"/>
      <c r="BA118" s="294"/>
      <c r="BB118" s="294"/>
      <c r="BC118" s="294"/>
      <c r="BD118" s="294"/>
      <c r="BE118" s="294"/>
      <c r="BF118" s="309"/>
    </row>
    <row r="119" spans="1:58" ht="57.75">
      <c r="A119" s="310" t="s">
        <v>1883</v>
      </c>
      <c r="B119" s="311" t="s">
        <v>1668</v>
      </c>
      <c r="C119" s="311" t="s">
        <v>1669</v>
      </c>
      <c r="D119" s="312" t="s">
        <v>1669</v>
      </c>
      <c r="E119" s="313" t="s">
        <v>142</v>
      </c>
      <c r="F119" s="314" t="s">
        <v>142</v>
      </c>
      <c r="G119" s="315">
        <v>295.31</v>
      </c>
      <c r="H119" s="315">
        <v>242.06</v>
      </c>
      <c r="I119" s="313" t="s">
        <v>2820</v>
      </c>
      <c r="J119" s="315"/>
      <c r="K119" s="315"/>
      <c r="L119" s="316">
        <v>242.06</v>
      </c>
      <c r="M119" s="314" t="s">
        <v>2735</v>
      </c>
      <c r="N119" s="316">
        <v>7.26</v>
      </c>
      <c r="O119" s="317" t="s">
        <v>2736</v>
      </c>
      <c r="P119" s="318">
        <v>4.99</v>
      </c>
      <c r="Q119" s="319"/>
      <c r="R119" s="314"/>
      <c r="S119" s="320"/>
      <c r="T119" s="321">
        <v>254.31</v>
      </c>
      <c r="U119" s="314" t="s">
        <v>2737</v>
      </c>
      <c r="V119" s="314" t="s">
        <v>2738</v>
      </c>
      <c r="W119" s="322" t="s">
        <v>2739</v>
      </c>
      <c r="X119" s="322" t="s">
        <v>2740</v>
      </c>
      <c r="Y119" s="323" t="s">
        <v>2741</v>
      </c>
      <c r="Z119" s="312" t="s">
        <v>2742</v>
      </c>
      <c r="AA119" s="310">
        <v>1</v>
      </c>
      <c r="AB119" s="294"/>
      <c r="AC119" s="294"/>
      <c r="AD119" s="294"/>
      <c r="AE119" s="294"/>
      <c r="AF119" s="294"/>
      <c r="AG119" s="294"/>
      <c r="AH119" s="294"/>
      <c r="AI119" s="294"/>
      <c r="AJ119" s="294"/>
      <c r="AK119" s="294"/>
      <c r="AL119" s="294"/>
      <c r="AM119" s="294"/>
      <c r="AN119" s="294"/>
      <c r="AO119" s="294"/>
      <c r="AP119" s="294"/>
      <c r="AQ119" s="294"/>
      <c r="AR119" s="294"/>
      <c r="AS119" s="294"/>
      <c r="AT119" s="294"/>
      <c r="AU119" s="294"/>
      <c r="AV119" s="294"/>
      <c r="AW119" s="294"/>
      <c r="AX119" s="294"/>
      <c r="AY119" s="294"/>
      <c r="AZ119" s="294"/>
      <c r="BA119" s="294"/>
      <c r="BB119" s="294"/>
      <c r="BC119" s="294"/>
      <c r="BD119" s="294"/>
      <c r="BE119" s="294"/>
      <c r="BF119" s="309"/>
    </row>
    <row r="120" spans="1:58" ht="57.75">
      <c r="A120" s="324" t="s">
        <v>2891</v>
      </c>
      <c r="B120" s="325" t="s">
        <v>2892</v>
      </c>
      <c r="C120" s="325" t="s">
        <v>1669</v>
      </c>
      <c r="D120" s="326" t="s">
        <v>1669</v>
      </c>
      <c r="E120" s="327" t="s">
        <v>142</v>
      </c>
      <c r="F120" s="328" t="s">
        <v>142</v>
      </c>
      <c r="G120" s="329">
        <v>380.8</v>
      </c>
      <c r="H120" s="329">
        <v>312.13</v>
      </c>
      <c r="I120" s="328" t="s">
        <v>2820</v>
      </c>
      <c r="J120" s="329"/>
      <c r="K120" s="329"/>
      <c r="L120" s="329">
        <v>312.13</v>
      </c>
      <c r="M120" s="328" t="s">
        <v>2735</v>
      </c>
      <c r="N120" s="329">
        <v>9.36</v>
      </c>
      <c r="O120" s="330" t="s">
        <v>2736</v>
      </c>
      <c r="P120" s="331">
        <v>6.43</v>
      </c>
      <c r="Q120" s="332"/>
      <c r="R120" s="328"/>
      <c r="S120" s="333"/>
      <c r="T120" s="334">
        <v>327.92</v>
      </c>
      <c r="U120" s="328" t="s">
        <v>2744</v>
      </c>
      <c r="V120" s="328" t="s">
        <v>2738</v>
      </c>
      <c r="W120" s="335" t="s">
        <v>2745</v>
      </c>
      <c r="X120" s="335" t="s">
        <v>2746</v>
      </c>
      <c r="Y120" s="336" t="s">
        <v>2747</v>
      </c>
      <c r="Z120" s="326" t="s">
        <v>2742</v>
      </c>
      <c r="AA120" s="324">
        <v>1</v>
      </c>
      <c r="AB120" s="294"/>
      <c r="AC120" s="294"/>
      <c r="AD120" s="294"/>
      <c r="AE120" s="294"/>
      <c r="AF120" s="294"/>
      <c r="AG120" s="294"/>
      <c r="AH120" s="294"/>
      <c r="AI120" s="294"/>
      <c r="AJ120" s="294"/>
      <c r="AK120" s="294"/>
      <c r="AL120" s="294"/>
      <c r="AM120" s="294"/>
      <c r="AN120" s="294"/>
      <c r="AO120" s="294"/>
      <c r="AP120" s="294"/>
      <c r="AQ120" s="294"/>
      <c r="AR120" s="294"/>
      <c r="AS120" s="294"/>
      <c r="AT120" s="294"/>
      <c r="AU120" s="294"/>
      <c r="AV120" s="294"/>
      <c r="AW120" s="294"/>
      <c r="AX120" s="294"/>
      <c r="AY120" s="294"/>
      <c r="AZ120" s="294"/>
      <c r="BA120" s="294"/>
      <c r="BB120" s="294"/>
      <c r="BC120" s="294"/>
      <c r="BD120" s="294"/>
      <c r="BE120" s="294"/>
      <c r="BF120" s="309"/>
    </row>
    <row r="121" spans="1:58" ht="57.75">
      <c r="A121" s="324" t="s">
        <v>2893</v>
      </c>
      <c r="B121" s="325" t="s">
        <v>2894</v>
      </c>
      <c r="C121" s="325" t="s">
        <v>1669</v>
      </c>
      <c r="D121" s="326" t="s">
        <v>1669</v>
      </c>
      <c r="E121" s="327" t="s">
        <v>142</v>
      </c>
      <c r="F121" s="328" t="s">
        <v>142</v>
      </c>
      <c r="G121" s="329">
        <v>334.17</v>
      </c>
      <c r="H121" s="329">
        <v>273.91000000000003</v>
      </c>
      <c r="I121" s="328" t="s">
        <v>2820</v>
      </c>
      <c r="J121" s="329"/>
      <c r="K121" s="329"/>
      <c r="L121" s="329">
        <v>273.91000000000003</v>
      </c>
      <c r="M121" s="328" t="s">
        <v>2735</v>
      </c>
      <c r="N121" s="329">
        <v>8.2200000000000006</v>
      </c>
      <c r="O121" s="330" t="s">
        <v>2736</v>
      </c>
      <c r="P121" s="331">
        <v>5.64</v>
      </c>
      <c r="Q121" s="332"/>
      <c r="R121" s="328"/>
      <c r="S121" s="333"/>
      <c r="T121" s="334">
        <v>287.77</v>
      </c>
      <c r="U121" s="328" t="s">
        <v>2749</v>
      </c>
      <c r="V121" s="328" t="s">
        <v>2738</v>
      </c>
      <c r="W121" s="335" t="s">
        <v>2750</v>
      </c>
      <c r="X121" s="335" t="s">
        <v>2751</v>
      </c>
      <c r="Y121" s="336" t="s">
        <v>2752</v>
      </c>
      <c r="Z121" s="326" t="s">
        <v>2742</v>
      </c>
      <c r="AA121" s="324">
        <v>1</v>
      </c>
      <c r="AB121" s="294"/>
      <c r="AC121" s="294"/>
      <c r="AD121" s="294"/>
      <c r="AE121" s="294"/>
      <c r="AF121" s="294"/>
      <c r="AG121" s="294"/>
      <c r="AH121" s="294"/>
      <c r="AI121" s="294"/>
      <c r="AJ121" s="294"/>
      <c r="AK121" s="294"/>
      <c r="AL121" s="294"/>
      <c r="AM121" s="294"/>
      <c r="AN121" s="294"/>
      <c r="AO121" s="294"/>
      <c r="AP121" s="294"/>
      <c r="AQ121" s="294"/>
      <c r="AR121" s="294"/>
      <c r="AS121" s="294"/>
      <c r="AT121" s="294"/>
      <c r="AU121" s="294"/>
      <c r="AV121" s="294"/>
      <c r="AW121" s="294"/>
      <c r="AX121" s="294"/>
      <c r="AY121" s="294"/>
      <c r="AZ121" s="294"/>
      <c r="BA121" s="294"/>
      <c r="BB121" s="294"/>
      <c r="BC121" s="294"/>
      <c r="BD121" s="294"/>
      <c r="BE121" s="294"/>
      <c r="BF121" s="309"/>
    </row>
    <row r="122" spans="1:58" ht="57.75">
      <c r="A122" s="310" t="s">
        <v>1884</v>
      </c>
      <c r="B122" s="311" t="s">
        <v>1671</v>
      </c>
      <c r="C122" s="311" t="s">
        <v>1672</v>
      </c>
      <c r="D122" s="312" t="s">
        <v>1672</v>
      </c>
      <c r="E122" s="313" t="s">
        <v>142</v>
      </c>
      <c r="F122" s="314" t="s">
        <v>142</v>
      </c>
      <c r="G122" s="315">
        <v>343.11</v>
      </c>
      <c r="H122" s="315">
        <v>281.24</v>
      </c>
      <c r="I122" s="313" t="s">
        <v>2820</v>
      </c>
      <c r="J122" s="315"/>
      <c r="K122" s="315"/>
      <c r="L122" s="316">
        <v>281.24</v>
      </c>
      <c r="M122" s="314" t="s">
        <v>2735</v>
      </c>
      <c r="N122" s="316">
        <v>8.44</v>
      </c>
      <c r="O122" s="317" t="s">
        <v>2736</v>
      </c>
      <c r="P122" s="318">
        <v>5.79</v>
      </c>
      <c r="Q122" s="319"/>
      <c r="R122" s="314"/>
      <c r="S122" s="320"/>
      <c r="T122" s="321">
        <v>295.47000000000003</v>
      </c>
      <c r="U122" s="314" t="s">
        <v>2737</v>
      </c>
      <c r="V122" s="314" t="s">
        <v>2738</v>
      </c>
      <c r="W122" s="322" t="s">
        <v>2739</v>
      </c>
      <c r="X122" s="322" t="s">
        <v>2740</v>
      </c>
      <c r="Y122" s="323" t="s">
        <v>2741</v>
      </c>
      <c r="Z122" s="312" t="s">
        <v>2742</v>
      </c>
      <c r="AA122" s="310">
        <v>1</v>
      </c>
      <c r="AB122" s="294"/>
      <c r="AC122" s="294"/>
      <c r="AD122" s="294"/>
      <c r="AE122" s="294"/>
      <c r="AF122" s="294"/>
      <c r="AG122" s="294"/>
      <c r="AH122" s="294"/>
      <c r="AI122" s="294"/>
      <c r="AJ122" s="294"/>
      <c r="AK122" s="294"/>
      <c r="AL122" s="294"/>
      <c r="AM122" s="294"/>
      <c r="AN122" s="294"/>
      <c r="AO122" s="294"/>
      <c r="AP122" s="294"/>
      <c r="AQ122" s="294"/>
      <c r="AR122" s="294"/>
      <c r="AS122" s="294"/>
      <c r="AT122" s="294"/>
      <c r="AU122" s="294"/>
      <c r="AV122" s="294"/>
      <c r="AW122" s="294"/>
      <c r="AX122" s="294"/>
      <c r="AY122" s="294"/>
      <c r="AZ122" s="294"/>
      <c r="BA122" s="294"/>
      <c r="BB122" s="294"/>
      <c r="BC122" s="294"/>
      <c r="BD122" s="294"/>
      <c r="BE122" s="294"/>
      <c r="BF122" s="309"/>
    </row>
    <row r="123" spans="1:58" ht="57.75">
      <c r="A123" s="324" t="s">
        <v>2895</v>
      </c>
      <c r="B123" s="325" t="s">
        <v>2896</v>
      </c>
      <c r="C123" s="325" t="s">
        <v>1672</v>
      </c>
      <c r="D123" s="326" t="s">
        <v>1672</v>
      </c>
      <c r="E123" s="327" t="s">
        <v>142</v>
      </c>
      <c r="F123" s="328" t="s">
        <v>142</v>
      </c>
      <c r="G123" s="329">
        <v>442.43</v>
      </c>
      <c r="H123" s="329">
        <v>362.65</v>
      </c>
      <c r="I123" s="328" t="s">
        <v>2820</v>
      </c>
      <c r="J123" s="329"/>
      <c r="K123" s="329"/>
      <c r="L123" s="329">
        <v>362.65</v>
      </c>
      <c r="M123" s="328" t="s">
        <v>2735</v>
      </c>
      <c r="N123" s="329">
        <v>10.88</v>
      </c>
      <c r="O123" s="330" t="s">
        <v>2736</v>
      </c>
      <c r="P123" s="331">
        <v>7.47</v>
      </c>
      <c r="Q123" s="332"/>
      <c r="R123" s="328"/>
      <c r="S123" s="333"/>
      <c r="T123" s="334">
        <v>381</v>
      </c>
      <c r="U123" s="328" t="s">
        <v>2744</v>
      </c>
      <c r="V123" s="328" t="s">
        <v>2738</v>
      </c>
      <c r="W123" s="335" t="s">
        <v>2745</v>
      </c>
      <c r="X123" s="335" t="s">
        <v>2746</v>
      </c>
      <c r="Y123" s="336" t="s">
        <v>2747</v>
      </c>
      <c r="Z123" s="326" t="s">
        <v>2742</v>
      </c>
      <c r="AA123" s="324">
        <v>1</v>
      </c>
      <c r="AB123" s="294"/>
      <c r="AC123" s="294"/>
      <c r="AD123" s="294"/>
      <c r="AE123" s="294"/>
      <c r="AF123" s="294"/>
      <c r="AG123" s="294"/>
      <c r="AH123" s="294"/>
      <c r="AI123" s="294"/>
      <c r="AJ123" s="294"/>
      <c r="AK123" s="294"/>
      <c r="AL123" s="294"/>
      <c r="AM123" s="294"/>
      <c r="AN123" s="294"/>
      <c r="AO123" s="294"/>
      <c r="AP123" s="294"/>
      <c r="AQ123" s="294"/>
      <c r="AR123" s="294"/>
      <c r="AS123" s="294"/>
      <c r="AT123" s="294"/>
      <c r="AU123" s="294"/>
      <c r="AV123" s="294"/>
      <c r="AW123" s="294"/>
      <c r="AX123" s="294"/>
      <c r="AY123" s="294"/>
      <c r="AZ123" s="294"/>
      <c r="BA123" s="294"/>
      <c r="BB123" s="294"/>
      <c r="BC123" s="294"/>
      <c r="BD123" s="294"/>
      <c r="BE123" s="294"/>
      <c r="BF123" s="309"/>
    </row>
    <row r="124" spans="1:58" ht="57.75">
      <c r="A124" s="324" t="s">
        <v>2897</v>
      </c>
      <c r="B124" s="325" t="s">
        <v>2898</v>
      </c>
      <c r="C124" s="325" t="s">
        <v>1672</v>
      </c>
      <c r="D124" s="326" t="s">
        <v>1672</v>
      </c>
      <c r="E124" s="327" t="s">
        <v>142</v>
      </c>
      <c r="F124" s="328" t="s">
        <v>142</v>
      </c>
      <c r="G124" s="329">
        <v>388.27</v>
      </c>
      <c r="H124" s="329">
        <v>318.25</v>
      </c>
      <c r="I124" s="328" t="s">
        <v>2820</v>
      </c>
      <c r="J124" s="329"/>
      <c r="K124" s="329"/>
      <c r="L124" s="329">
        <v>318.25</v>
      </c>
      <c r="M124" s="328" t="s">
        <v>2735</v>
      </c>
      <c r="N124" s="329">
        <v>9.5500000000000007</v>
      </c>
      <c r="O124" s="330" t="s">
        <v>2736</v>
      </c>
      <c r="P124" s="331">
        <v>6.56</v>
      </c>
      <c r="Q124" s="332"/>
      <c r="R124" s="328"/>
      <c r="S124" s="333"/>
      <c r="T124" s="334">
        <v>334.36</v>
      </c>
      <c r="U124" s="328" t="s">
        <v>2749</v>
      </c>
      <c r="V124" s="328" t="s">
        <v>2738</v>
      </c>
      <c r="W124" s="335" t="s">
        <v>2750</v>
      </c>
      <c r="X124" s="335" t="s">
        <v>2751</v>
      </c>
      <c r="Y124" s="336" t="s">
        <v>2752</v>
      </c>
      <c r="Z124" s="326" t="s">
        <v>2742</v>
      </c>
      <c r="AA124" s="324">
        <v>1</v>
      </c>
      <c r="AB124" s="294"/>
      <c r="AC124" s="294"/>
      <c r="AD124" s="294"/>
      <c r="AE124" s="294"/>
      <c r="AF124" s="294"/>
      <c r="AG124" s="294"/>
      <c r="AH124" s="294"/>
      <c r="AI124" s="294"/>
      <c r="AJ124" s="294"/>
      <c r="AK124" s="294"/>
      <c r="AL124" s="294"/>
      <c r="AM124" s="294"/>
      <c r="AN124" s="294"/>
      <c r="AO124" s="294"/>
      <c r="AP124" s="294"/>
      <c r="AQ124" s="294"/>
      <c r="AR124" s="294"/>
      <c r="AS124" s="294"/>
      <c r="AT124" s="294"/>
      <c r="AU124" s="294"/>
      <c r="AV124" s="294"/>
      <c r="AW124" s="294"/>
      <c r="AX124" s="294"/>
      <c r="AY124" s="294"/>
      <c r="AZ124" s="294"/>
      <c r="BA124" s="294"/>
      <c r="BB124" s="294"/>
      <c r="BC124" s="294"/>
      <c r="BD124" s="294"/>
      <c r="BE124" s="294"/>
      <c r="BF124" s="309"/>
    </row>
    <row r="125" spans="1:58" ht="57.75">
      <c r="A125" s="310" t="s">
        <v>1886</v>
      </c>
      <c r="B125" s="311" t="s">
        <v>1674</v>
      </c>
      <c r="C125" s="311" t="s">
        <v>1675</v>
      </c>
      <c r="D125" s="312" t="s">
        <v>1675</v>
      </c>
      <c r="E125" s="313" t="s">
        <v>142</v>
      </c>
      <c r="F125" s="314" t="s">
        <v>142</v>
      </c>
      <c r="G125" s="315">
        <v>391.25</v>
      </c>
      <c r="H125" s="315">
        <v>320.7</v>
      </c>
      <c r="I125" s="313" t="s">
        <v>2820</v>
      </c>
      <c r="J125" s="315"/>
      <c r="K125" s="315"/>
      <c r="L125" s="316">
        <v>320.7</v>
      </c>
      <c r="M125" s="314" t="s">
        <v>2735</v>
      </c>
      <c r="N125" s="316">
        <v>9.6199999999999992</v>
      </c>
      <c r="O125" s="317" t="s">
        <v>2736</v>
      </c>
      <c r="P125" s="318">
        <v>6.61</v>
      </c>
      <c r="Q125" s="319"/>
      <c r="R125" s="314"/>
      <c r="S125" s="320"/>
      <c r="T125" s="321">
        <v>336.93</v>
      </c>
      <c r="U125" s="314" t="s">
        <v>2737</v>
      </c>
      <c r="V125" s="314" t="s">
        <v>2738</v>
      </c>
      <c r="W125" s="322" t="s">
        <v>2739</v>
      </c>
      <c r="X125" s="322" t="s">
        <v>2740</v>
      </c>
      <c r="Y125" s="323" t="s">
        <v>2741</v>
      </c>
      <c r="Z125" s="312" t="s">
        <v>2742</v>
      </c>
      <c r="AA125" s="310">
        <v>1</v>
      </c>
      <c r="AB125" s="294"/>
      <c r="AC125" s="294"/>
      <c r="AD125" s="294"/>
      <c r="AE125" s="294"/>
      <c r="AF125" s="294"/>
      <c r="AG125" s="294"/>
      <c r="AH125" s="294"/>
      <c r="AI125" s="294"/>
      <c r="AJ125" s="294"/>
      <c r="AK125" s="294"/>
      <c r="AL125" s="294"/>
      <c r="AM125" s="294"/>
      <c r="AN125" s="294"/>
      <c r="AO125" s="294"/>
      <c r="AP125" s="294"/>
      <c r="AQ125" s="294"/>
      <c r="AR125" s="294"/>
      <c r="AS125" s="294"/>
      <c r="AT125" s="294"/>
      <c r="AU125" s="294"/>
      <c r="AV125" s="294"/>
      <c r="AW125" s="294"/>
      <c r="AX125" s="294"/>
      <c r="AY125" s="294"/>
      <c r="AZ125" s="294"/>
      <c r="BA125" s="294"/>
      <c r="BB125" s="294"/>
      <c r="BC125" s="294"/>
      <c r="BD125" s="294"/>
      <c r="BE125" s="294"/>
      <c r="BF125" s="309"/>
    </row>
    <row r="126" spans="1:58" ht="57.75">
      <c r="A126" s="324" t="s">
        <v>2899</v>
      </c>
      <c r="B126" s="325" t="s">
        <v>2900</v>
      </c>
      <c r="C126" s="325" t="s">
        <v>1675</v>
      </c>
      <c r="D126" s="326" t="s">
        <v>1675</v>
      </c>
      <c r="E126" s="327" t="s">
        <v>142</v>
      </c>
      <c r="F126" s="328" t="s">
        <v>142</v>
      </c>
      <c r="G126" s="329">
        <v>504.51</v>
      </c>
      <c r="H126" s="329">
        <v>413.53</v>
      </c>
      <c r="I126" s="328" t="s">
        <v>2820</v>
      </c>
      <c r="J126" s="329"/>
      <c r="K126" s="329"/>
      <c r="L126" s="329">
        <v>413.53</v>
      </c>
      <c r="M126" s="328" t="s">
        <v>2735</v>
      </c>
      <c r="N126" s="329">
        <v>12.41</v>
      </c>
      <c r="O126" s="330" t="s">
        <v>2736</v>
      </c>
      <c r="P126" s="331">
        <v>8.52</v>
      </c>
      <c r="Q126" s="332"/>
      <c r="R126" s="328"/>
      <c r="S126" s="333"/>
      <c r="T126" s="334">
        <v>434.46</v>
      </c>
      <c r="U126" s="328" t="s">
        <v>2744</v>
      </c>
      <c r="V126" s="328" t="s">
        <v>2738</v>
      </c>
      <c r="W126" s="335" t="s">
        <v>2745</v>
      </c>
      <c r="X126" s="335" t="s">
        <v>2746</v>
      </c>
      <c r="Y126" s="336" t="s">
        <v>2747</v>
      </c>
      <c r="Z126" s="326" t="s">
        <v>2742</v>
      </c>
      <c r="AA126" s="324">
        <v>1</v>
      </c>
      <c r="AB126" s="294"/>
      <c r="AC126" s="294"/>
      <c r="AD126" s="294"/>
      <c r="AE126" s="294"/>
      <c r="AF126" s="294"/>
      <c r="AG126" s="294"/>
      <c r="AH126" s="294"/>
      <c r="AI126" s="294"/>
      <c r="AJ126" s="294"/>
      <c r="AK126" s="294"/>
      <c r="AL126" s="294"/>
      <c r="AM126" s="294"/>
      <c r="AN126" s="294"/>
      <c r="AO126" s="294"/>
      <c r="AP126" s="294"/>
      <c r="AQ126" s="294"/>
      <c r="AR126" s="294"/>
      <c r="AS126" s="294"/>
      <c r="AT126" s="294"/>
      <c r="AU126" s="294"/>
      <c r="AV126" s="294"/>
      <c r="AW126" s="294"/>
      <c r="AX126" s="294"/>
      <c r="AY126" s="294"/>
      <c r="AZ126" s="294"/>
      <c r="BA126" s="294"/>
      <c r="BB126" s="294"/>
      <c r="BC126" s="294"/>
      <c r="BD126" s="294"/>
      <c r="BE126" s="294"/>
      <c r="BF126" s="309"/>
    </row>
    <row r="127" spans="1:58" ht="57.75">
      <c r="A127" s="324" t="s">
        <v>2901</v>
      </c>
      <c r="B127" s="325" t="s">
        <v>2902</v>
      </c>
      <c r="C127" s="325" t="s">
        <v>1675</v>
      </c>
      <c r="D127" s="326" t="s">
        <v>1675</v>
      </c>
      <c r="E127" s="327" t="s">
        <v>142</v>
      </c>
      <c r="F127" s="328" t="s">
        <v>142</v>
      </c>
      <c r="G127" s="329">
        <v>442.73</v>
      </c>
      <c r="H127" s="329">
        <v>362.89</v>
      </c>
      <c r="I127" s="328" t="s">
        <v>2820</v>
      </c>
      <c r="J127" s="329"/>
      <c r="K127" s="329"/>
      <c r="L127" s="329">
        <v>362.89</v>
      </c>
      <c r="M127" s="328" t="s">
        <v>2735</v>
      </c>
      <c r="N127" s="329">
        <v>10.89</v>
      </c>
      <c r="O127" s="330" t="s">
        <v>2736</v>
      </c>
      <c r="P127" s="331">
        <v>7.48</v>
      </c>
      <c r="Q127" s="332"/>
      <c r="R127" s="328"/>
      <c r="S127" s="333"/>
      <c r="T127" s="334">
        <v>381.26</v>
      </c>
      <c r="U127" s="328" t="s">
        <v>2749</v>
      </c>
      <c r="V127" s="328" t="s">
        <v>2738</v>
      </c>
      <c r="W127" s="335" t="s">
        <v>2750</v>
      </c>
      <c r="X127" s="335" t="s">
        <v>2751</v>
      </c>
      <c r="Y127" s="336" t="s">
        <v>2752</v>
      </c>
      <c r="Z127" s="326" t="s">
        <v>2742</v>
      </c>
      <c r="AA127" s="324">
        <v>1</v>
      </c>
      <c r="AB127" s="294"/>
      <c r="AC127" s="294"/>
      <c r="AD127" s="294"/>
      <c r="AE127" s="294"/>
      <c r="AF127" s="294"/>
      <c r="AG127" s="294"/>
      <c r="AH127" s="294"/>
      <c r="AI127" s="294"/>
      <c r="AJ127" s="294"/>
      <c r="AK127" s="294"/>
      <c r="AL127" s="294"/>
      <c r="AM127" s="294"/>
      <c r="AN127" s="294"/>
      <c r="AO127" s="294"/>
      <c r="AP127" s="294"/>
      <c r="AQ127" s="294"/>
      <c r="AR127" s="294"/>
      <c r="AS127" s="294"/>
      <c r="AT127" s="294"/>
      <c r="AU127" s="294"/>
      <c r="AV127" s="294"/>
      <c r="AW127" s="294"/>
      <c r="AX127" s="294"/>
      <c r="AY127" s="294"/>
      <c r="AZ127" s="294"/>
      <c r="BA127" s="294"/>
      <c r="BB127" s="294"/>
      <c r="BC127" s="294"/>
      <c r="BD127" s="294"/>
      <c r="BE127" s="294"/>
      <c r="BF127" s="309"/>
    </row>
    <row r="128" spans="1:58" ht="17.25" customHeight="1">
      <c r="A128" s="337"/>
      <c r="B128" s="338"/>
      <c r="C128" s="339"/>
      <c r="D128" s="164"/>
      <c r="E128" s="340"/>
      <c r="F128" s="340"/>
      <c r="G128" s="341"/>
      <c r="H128" s="341"/>
      <c r="I128" s="341"/>
      <c r="J128" s="341"/>
      <c r="K128" s="341"/>
      <c r="L128" s="342"/>
      <c r="M128" s="342"/>
      <c r="N128" s="343"/>
      <c r="O128" s="343"/>
      <c r="P128" s="343"/>
      <c r="Q128" s="343"/>
      <c r="R128" s="343"/>
      <c r="S128" s="343"/>
      <c r="T128" s="344"/>
      <c r="U128" s="271"/>
      <c r="V128" s="271"/>
      <c r="W128" s="345"/>
      <c r="X128" s="345"/>
      <c r="Y128" s="346"/>
      <c r="Z128" s="271"/>
      <c r="AA128" s="347"/>
      <c r="AB128" s="294"/>
      <c r="AC128" s="294"/>
      <c r="AD128" s="294"/>
      <c r="AE128" s="294"/>
      <c r="AF128" s="294"/>
      <c r="AG128" s="294"/>
      <c r="AH128" s="294"/>
      <c r="AI128" s="294"/>
      <c r="AJ128" s="294"/>
      <c r="AK128" s="294"/>
      <c r="AL128" s="294"/>
      <c r="AM128" s="294"/>
      <c r="AN128" s="294"/>
      <c r="AO128" s="294"/>
      <c r="AP128" s="294"/>
      <c r="AQ128" s="294"/>
      <c r="AR128" s="294"/>
      <c r="AS128" s="294"/>
      <c r="AT128" s="294"/>
      <c r="AU128" s="294"/>
      <c r="AV128" s="294"/>
      <c r="AW128" s="294"/>
      <c r="AX128" s="294"/>
      <c r="AY128" s="294"/>
      <c r="AZ128" s="294"/>
      <c r="BA128" s="294"/>
      <c r="BB128" s="294"/>
      <c r="BC128" s="294"/>
      <c r="BD128" s="294"/>
      <c r="BE128" s="294"/>
      <c r="BF128" s="294"/>
    </row>
    <row r="129" spans="1:58" ht="15">
      <c r="A129" s="348"/>
      <c r="B129" s="348"/>
      <c r="C129" s="294"/>
      <c r="D129" s="349" t="s">
        <v>1777</v>
      </c>
      <c r="E129" s="350"/>
      <c r="F129" s="351"/>
      <c r="G129" s="351"/>
      <c r="H129" s="351"/>
      <c r="I129" s="351"/>
      <c r="J129" s="351"/>
      <c r="K129" s="351"/>
      <c r="L129" s="352"/>
      <c r="M129" s="352"/>
      <c r="N129" s="351"/>
      <c r="O129" s="353"/>
      <c r="P129" s="348"/>
      <c r="Q129" s="354"/>
      <c r="R129" s="348"/>
      <c r="S129" s="348"/>
      <c r="T129" s="354"/>
      <c r="U129" s="352"/>
      <c r="V129" s="352"/>
      <c r="W129" s="352"/>
      <c r="X129" s="352"/>
      <c r="Y129" s="355"/>
      <c r="Z129" s="294"/>
      <c r="AA129" s="294"/>
      <c r="AB129" s="294"/>
      <c r="AC129" s="294"/>
      <c r="AD129" s="294"/>
      <c r="AE129" s="294"/>
      <c r="AF129" s="294"/>
      <c r="AG129" s="294"/>
      <c r="AH129" s="294"/>
      <c r="AI129" s="294"/>
      <c r="AJ129" s="294"/>
      <c r="AK129" s="294"/>
      <c r="AL129" s="294"/>
      <c r="AM129" s="294"/>
      <c r="AN129" s="294"/>
      <c r="AO129" s="294"/>
      <c r="AP129" s="294"/>
      <c r="AQ129" s="294"/>
      <c r="AR129" s="294"/>
      <c r="AS129" s="294"/>
      <c r="AT129" s="294"/>
      <c r="AU129" s="294"/>
      <c r="AV129" s="294"/>
      <c r="AW129" s="294"/>
      <c r="AX129" s="294"/>
      <c r="AY129" s="294"/>
      <c r="AZ129" s="294"/>
      <c r="BA129" s="294"/>
      <c r="BB129" s="294"/>
      <c r="BC129" s="294"/>
      <c r="BD129" s="294"/>
      <c r="BE129" s="294"/>
      <c r="BF129" s="294"/>
    </row>
    <row r="130" spans="1:58" ht="15">
      <c r="A130" s="356"/>
      <c r="B130" s="356"/>
      <c r="C130" s="357"/>
      <c r="D130" s="358"/>
      <c r="E130" s="358"/>
      <c r="F130" s="358"/>
      <c r="G130" s="294"/>
      <c r="H130" s="359" t="s">
        <v>2903</v>
      </c>
      <c r="I130" s="359"/>
      <c r="J130" s="359"/>
      <c r="K130" s="359"/>
      <c r="L130" s="358"/>
      <c r="M130" s="358"/>
      <c r="N130" s="358"/>
      <c r="O130" s="358"/>
      <c r="P130" s="358"/>
      <c r="Q130" s="360" t="s">
        <v>2904</v>
      </c>
      <c r="R130" s="294"/>
      <c r="S130" s="358"/>
      <c r="T130" s="358"/>
      <c r="U130" s="358"/>
      <c r="V130" s="360" t="s">
        <v>2905</v>
      </c>
      <c r="W130" s="358"/>
      <c r="X130" s="358"/>
      <c r="Y130" s="358"/>
      <c r="Z130" s="358"/>
      <c r="AA130" s="294"/>
      <c r="AB130" s="294"/>
      <c r="AC130" s="294"/>
      <c r="AD130" s="294"/>
      <c r="AE130" s="294"/>
      <c r="AF130" s="294"/>
      <c r="AG130" s="294"/>
      <c r="AH130" s="294"/>
      <c r="AI130" s="294"/>
      <c r="AJ130" s="294"/>
      <c r="AK130" s="294"/>
      <c r="AL130" s="294"/>
      <c r="AM130" s="294"/>
      <c r="AN130" s="294"/>
      <c r="AO130" s="294"/>
      <c r="AP130" s="294"/>
      <c r="AQ130" s="294"/>
      <c r="AR130" s="294"/>
      <c r="AS130" s="294"/>
      <c r="AT130" s="294"/>
      <c r="AU130" s="294"/>
      <c r="AV130" s="294"/>
      <c r="AW130" s="294"/>
      <c r="AX130" s="294"/>
      <c r="AY130" s="294"/>
      <c r="AZ130" s="294"/>
      <c r="BA130" s="294"/>
      <c r="BB130" s="294"/>
      <c r="BC130" s="294"/>
      <c r="BD130" s="294"/>
      <c r="BE130" s="294"/>
      <c r="BF130" s="294"/>
    </row>
    <row r="131" spans="1:58" ht="15">
      <c r="A131" s="356"/>
      <c r="B131" s="356"/>
      <c r="C131" s="357"/>
      <c r="D131" s="299"/>
      <c r="E131" s="299"/>
      <c r="F131" s="361"/>
      <c r="G131" s="361"/>
      <c r="H131" s="361"/>
      <c r="I131" s="361"/>
      <c r="J131" s="361"/>
      <c r="K131" s="361"/>
      <c r="L131" s="361"/>
      <c r="M131" s="361"/>
      <c r="N131" s="361"/>
      <c r="O131" s="361"/>
      <c r="P131" s="361"/>
      <c r="Q131" s="361"/>
      <c r="R131" s="361"/>
      <c r="S131" s="361"/>
      <c r="T131" s="361"/>
      <c r="U131" s="361"/>
      <c r="V131" s="361"/>
      <c r="W131" s="361"/>
      <c r="X131" s="361"/>
      <c r="Y131" s="361"/>
      <c r="Z131" s="362"/>
      <c r="AA131" s="294"/>
      <c r="AB131" s="294"/>
      <c r="AC131" s="294"/>
      <c r="AD131" s="294"/>
      <c r="AE131" s="294"/>
      <c r="AF131" s="294"/>
      <c r="AG131" s="294"/>
      <c r="AH131" s="294"/>
      <c r="AI131" s="294"/>
      <c r="AJ131" s="294"/>
      <c r="AK131" s="294"/>
      <c r="AL131" s="294"/>
      <c r="AM131" s="294"/>
      <c r="AN131" s="294"/>
      <c r="AO131" s="294"/>
      <c r="AP131" s="294"/>
      <c r="AQ131" s="294"/>
      <c r="AR131" s="294"/>
      <c r="AS131" s="294"/>
      <c r="AT131" s="294"/>
      <c r="AU131" s="294"/>
      <c r="AV131" s="294"/>
      <c r="AW131" s="294"/>
      <c r="AX131" s="294"/>
      <c r="AY131" s="294"/>
      <c r="AZ131" s="294"/>
      <c r="BA131" s="294"/>
      <c r="BB131" s="294"/>
      <c r="BC131" s="294"/>
      <c r="BD131" s="294"/>
      <c r="BE131" s="294"/>
      <c r="BF131" s="294"/>
    </row>
    <row r="132" spans="1:58" ht="15">
      <c r="A132" s="363"/>
      <c r="B132" s="364"/>
      <c r="C132" s="294"/>
      <c r="D132" s="349" t="s">
        <v>1779</v>
      </c>
      <c r="E132" s="350"/>
      <c r="F132" s="351"/>
      <c r="G132" s="351"/>
      <c r="H132" s="351"/>
      <c r="I132" s="351"/>
      <c r="J132" s="351"/>
      <c r="K132" s="351"/>
      <c r="L132" s="352"/>
      <c r="M132" s="352"/>
      <c r="N132" s="351"/>
      <c r="O132" s="353"/>
      <c r="P132" s="349"/>
      <c r="Q132" s="355"/>
      <c r="R132" s="349"/>
      <c r="S132" s="349"/>
      <c r="T132" s="355"/>
      <c r="U132" s="352"/>
      <c r="V132" s="352"/>
      <c r="W132" s="352"/>
      <c r="X132" s="352"/>
      <c r="Y132" s="355"/>
      <c r="Z132" s="294"/>
      <c r="AA132" s="294"/>
      <c r="AB132" s="294"/>
      <c r="AC132" s="294"/>
      <c r="AD132" s="294"/>
      <c r="AE132" s="294"/>
      <c r="AF132" s="294"/>
      <c r="AG132" s="294"/>
      <c r="AH132" s="294"/>
      <c r="AI132" s="294"/>
      <c r="AJ132" s="294"/>
      <c r="AK132" s="294"/>
      <c r="AL132" s="294"/>
      <c r="AM132" s="294"/>
      <c r="AN132" s="294"/>
      <c r="AO132" s="294"/>
      <c r="AP132" s="294"/>
      <c r="AQ132" s="294"/>
      <c r="AR132" s="294"/>
      <c r="AS132" s="294"/>
      <c r="AT132" s="294"/>
      <c r="AU132" s="294"/>
      <c r="AV132" s="294"/>
      <c r="AW132" s="294"/>
      <c r="AX132" s="294"/>
      <c r="AY132" s="294"/>
      <c r="AZ132" s="294"/>
      <c r="BA132" s="294"/>
      <c r="BB132" s="294"/>
      <c r="BC132" s="294"/>
      <c r="BD132" s="294"/>
      <c r="BE132" s="294"/>
      <c r="BF132" s="294"/>
    </row>
    <row r="133" spans="1:58" ht="15">
      <c r="A133" s="348"/>
      <c r="B133" s="348"/>
      <c r="C133" s="348"/>
      <c r="D133" s="358"/>
      <c r="E133" s="358"/>
      <c r="F133" s="358"/>
      <c r="G133" s="294"/>
      <c r="H133" s="359" t="s">
        <v>2903</v>
      </c>
      <c r="I133" s="359"/>
      <c r="J133" s="359"/>
      <c r="K133" s="359"/>
      <c r="L133" s="358"/>
      <c r="M133" s="358"/>
      <c r="N133" s="358"/>
      <c r="O133" s="358"/>
      <c r="P133" s="358"/>
      <c r="Q133" s="360" t="s">
        <v>2904</v>
      </c>
      <c r="R133" s="358"/>
      <c r="S133" s="358"/>
      <c r="T133" s="358"/>
      <c r="U133" s="358"/>
      <c r="V133" s="360" t="s">
        <v>2905</v>
      </c>
      <c r="W133" s="358"/>
      <c r="X133" s="358"/>
      <c r="Y133" s="358"/>
      <c r="Z133" s="358"/>
      <c r="AA133" s="294"/>
      <c r="AB133" s="294"/>
      <c r="AC133" s="294"/>
      <c r="AD133" s="294"/>
      <c r="AE133" s="294"/>
      <c r="AF133" s="294"/>
      <c r="AG133" s="294"/>
      <c r="AH133" s="294"/>
      <c r="AI133" s="294"/>
      <c r="AJ133" s="294"/>
      <c r="AK133" s="294"/>
      <c r="AL133" s="294"/>
      <c r="AM133" s="294"/>
      <c r="AN133" s="294"/>
      <c r="AO133" s="294"/>
      <c r="AP133" s="294"/>
      <c r="AQ133" s="294"/>
      <c r="AR133" s="294"/>
      <c r="AS133" s="294"/>
      <c r="AT133" s="294"/>
      <c r="AU133" s="294"/>
      <c r="AV133" s="294"/>
      <c r="AW133" s="294"/>
      <c r="AX133" s="294"/>
      <c r="AY133" s="294"/>
      <c r="AZ133" s="294"/>
      <c r="BA133" s="294"/>
      <c r="BB133" s="294"/>
      <c r="BC133" s="294"/>
      <c r="BD133" s="294"/>
      <c r="BE133" s="294"/>
      <c r="BF133" s="294"/>
    </row>
    <row r="134" spans="1:58" ht="15">
      <c r="A134" s="356"/>
      <c r="B134" s="356"/>
      <c r="C134" s="356"/>
      <c r="D134" s="356"/>
      <c r="E134" s="356"/>
      <c r="F134" s="356"/>
      <c r="G134" s="356"/>
      <c r="H134" s="356"/>
      <c r="I134" s="356"/>
      <c r="J134" s="356"/>
      <c r="K134" s="356"/>
      <c r="L134" s="356"/>
      <c r="M134" s="356"/>
      <c r="N134" s="356"/>
      <c r="O134" s="356"/>
      <c r="P134" s="356"/>
      <c r="Q134" s="356"/>
      <c r="R134" s="356"/>
      <c r="S134" s="356"/>
      <c r="T134" s="356"/>
      <c r="U134" s="356"/>
      <c r="V134" s="356"/>
      <c r="W134" s="299"/>
      <c r="X134" s="299"/>
      <c r="Y134" s="299"/>
      <c r="Z134" s="294"/>
      <c r="AA134" s="294"/>
      <c r="AB134" s="294"/>
      <c r="AC134" s="294"/>
      <c r="AD134" s="294"/>
      <c r="AE134" s="294"/>
      <c r="AF134" s="294"/>
      <c r="AG134" s="294"/>
      <c r="AH134" s="294"/>
      <c r="AI134" s="294"/>
      <c r="AJ134" s="294"/>
      <c r="AK134" s="294"/>
      <c r="AL134" s="294"/>
      <c r="AM134" s="294"/>
      <c r="AN134" s="294"/>
      <c r="AO134" s="294"/>
      <c r="AP134" s="294"/>
      <c r="AQ134" s="294"/>
      <c r="AR134" s="294"/>
      <c r="AS134" s="294"/>
      <c r="AT134" s="294"/>
      <c r="AU134" s="294"/>
      <c r="AV134" s="294"/>
      <c r="AW134" s="294"/>
      <c r="AX134" s="294"/>
      <c r="AY134" s="294"/>
      <c r="AZ134" s="294"/>
      <c r="BA134" s="294"/>
      <c r="BB134" s="294"/>
      <c r="BC134" s="294"/>
      <c r="BD134" s="294"/>
      <c r="BE134" s="294"/>
      <c r="BF134" s="294"/>
    </row>
    <row r="135" spans="1:58" ht="15">
      <c r="A135" s="348"/>
      <c r="B135" s="348"/>
      <c r="C135" s="294"/>
      <c r="D135" s="349" t="s">
        <v>2906</v>
      </c>
      <c r="E135" s="350"/>
      <c r="F135" s="351"/>
      <c r="G135" s="351"/>
      <c r="H135" s="351"/>
      <c r="I135" s="351"/>
      <c r="J135" s="351"/>
      <c r="K135" s="351"/>
      <c r="L135" s="352"/>
      <c r="M135" s="352"/>
      <c r="N135" s="351"/>
      <c r="O135" s="353"/>
      <c r="P135" s="348"/>
      <c r="Q135" s="354"/>
      <c r="R135" s="348"/>
      <c r="S135" s="348"/>
      <c r="T135" s="354"/>
      <c r="U135" s="352"/>
      <c r="V135" s="352"/>
      <c r="W135" s="352"/>
      <c r="X135" s="352"/>
      <c r="Y135" s="355" t="s">
        <v>2907</v>
      </c>
      <c r="Z135" s="294"/>
      <c r="AA135" s="294"/>
      <c r="AB135" s="294"/>
      <c r="AC135" s="294"/>
      <c r="AD135" s="294"/>
      <c r="AE135" s="294"/>
      <c r="AF135" s="294"/>
      <c r="AG135" s="294"/>
      <c r="AH135" s="294"/>
      <c r="AI135" s="294"/>
      <c r="AJ135" s="294"/>
      <c r="AK135" s="294"/>
      <c r="AL135" s="294"/>
      <c r="AM135" s="294"/>
      <c r="AN135" s="294"/>
      <c r="AO135" s="294"/>
      <c r="AP135" s="294"/>
      <c r="AQ135" s="294"/>
      <c r="AR135" s="294"/>
      <c r="AS135" s="294"/>
      <c r="AT135" s="294"/>
      <c r="AU135" s="294"/>
      <c r="AV135" s="294"/>
      <c r="AW135" s="294"/>
      <c r="AX135" s="294"/>
      <c r="AY135" s="294"/>
      <c r="AZ135" s="294"/>
      <c r="BA135" s="294"/>
      <c r="BB135" s="294"/>
      <c r="BC135" s="294"/>
      <c r="BD135" s="294"/>
      <c r="BE135" s="294"/>
      <c r="BF135" s="294"/>
    </row>
    <row r="136" spans="1:58" ht="15">
      <c r="A136" s="356"/>
      <c r="B136" s="356"/>
      <c r="C136" s="357"/>
      <c r="D136" s="358"/>
      <c r="E136" s="358"/>
      <c r="F136" s="358"/>
      <c r="G136" s="294"/>
      <c r="H136" s="359" t="s">
        <v>2903</v>
      </c>
      <c r="I136" s="359"/>
      <c r="J136" s="359"/>
      <c r="K136" s="359"/>
      <c r="L136" s="358"/>
      <c r="M136" s="358"/>
      <c r="N136" s="358"/>
      <c r="O136" s="358"/>
      <c r="P136" s="358"/>
      <c r="Q136" s="360" t="s">
        <v>2904</v>
      </c>
      <c r="R136" s="358"/>
      <c r="S136" s="358"/>
      <c r="T136" s="358"/>
      <c r="U136" s="358"/>
      <c r="V136" s="360" t="s">
        <v>2905</v>
      </c>
      <c r="W136" s="358"/>
      <c r="X136" s="358"/>
      <c r="Y136" s="358"/>
      <c r="Z136" s="358"/>
      <c r="AA136" s="294"/>
      <c r="AB136" s="294"/>
      <c r="AC136" s="294"/>
      <c r="AD136" s="294"/>
      <c r="AE136" s="294"/>
      <c r="AF136" s="294"/>
      <c r="AG136" s="294"/>
      <c r="AH136" s="294"/>
      <c r="AI136" s="294"/>
      <c r="AJ136" s="294"/>
      <c r="AK136" s="294"/>
      <c r="AL136" s="294"/>
      <c r="AM136" s="294"/>
      <c r="AN136" s="294"/>
      <c r="AO136" s="294"/>
      <c r="AP136" s="294"/>
      <c r="AQ136" s="294"/>
      <c r="AR136" s="294"/>
      <c r="AS136" s="294"/>
      <c r="AT136" s="294"/>
      <c r="AU136" s="294"/>
      <c r="AV136" s="294"/>
      <c r="AW136" s="294"/>
      <c r="AX136" s="294"/>
      <c r="AY136" s="294"/>
      <c r="AZ136" s="294"/>
      <c r="BA136" s="294"/>
      <c r="BB136" s="294"/>
      <c r="BC136" s="294"/>
      <c r="BD136" s="294"/>
      <c r="BE136" s="294"/>
      <c r="BF136" s="294"/>
    </row>
  </sheetData>
  <mergeCells count="28">
    <mergeCell ref="A4:AA4"/>
    <mergeCell ref="A6:AA6"/>
    <mergeCell ref="A7:AA7"/>
    <mergeCell ref="A12:A13"/>
    <mergeCell ref="B12:B13"/>
    <mergeCell ref="C12:C13"/>
    <mergeCell ref="D12:D13"/>
    <mergeCell ref="E12:E13"/>
    <mergeCell ref="F12:F13"/>
    <mergeCell ref="G12:G13"/>
    <mergeCell ref="H12:H13"/>
    <mergeCell ref="I12:I13"/>
    <mergeCell ref="J12:J13"/>
    <mergeCell ref="K12:K13"/>
    <mergeCell ref="L12:L13"/>
    <mergeCell ref="M12:N12"/>
    <mergeCell ref="A15:AA15"/>
    <mergeCell ref="A85:AA85"/>
    <mergeCell ref="W12:W13"/>
    <mergeCell ref="X12:X13"/>
    <mergeCell ref="Y12:Y13"/>
    <mergeCell ref="Z12:Z13"/>
    <mergeCell ref="AA12:AA13"/>
    <mergeCell ref="O12:P12"/>
    <mergeCell ref="Q12:S12"/>
    <mergeCell ref="T12:T13"/>
    <mergeCell ref="U12:U13"/>
    <mergeCell ref="V12:V13"/>
  </mergeCells>
  <pageMargins left="0.78749999999999998" right="0.78749999999999998" top="1.05277777777778" bottom="1.05277777777778" header="0.78749999999999998" footer="0.78749999999999998"/>
  <pageSetup paperSize="9" orientation="portrait" horizontalDpi="300" verticalDpi="300" r:id="rId1"/>
  <headerFooter>
    <oddHeader>&amp;C&amp;"Times New Roman,Standaard"&amp;12&amp;A</oddHeader>
    <oddFooter>&amp;C&amp;"Times New Roman,Standaard"&amp;12Страница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H177"/>
  <sheetViews>
    <sheetView view="pageBreakPreview" topLeftCell="A105" zoomScale="85" zoomScaleNormal="40" zoomScalePageLayoutView="85" workbookViewId="0">
      <selection activeCell="AC109" sqref="AC109"/>
    </sheetView>
  </sheetViews>
  <sheetFormatPr defaultColWidth="8.7109375" defaultRowHeight="12.75"/>
  <cols>
    <col min="7" max="9" width="12.85546875" style="137" customWidth="1"/>
  </cols>
  <sheetData>
    <row r="1" spans="1:86" ht="15">
      <c r="A1" s="365"/>
      <c r="B1" s="365"/>
      <c r="C1" s="365"/>
      <c r="D1" s="365"/>
      <c r="E1" s="365"/>
      <c r="F1" s="365"/>
      <c r="G1" s="365"/>
      <c r="H1" s="365"/>
      <c r="I1" s="365"/>
      <c r="J1" s="365"/>
      <c r="K1" s="365"/>
      <c r="L1" s="365"/>
      <c r="M1" s="365"/>
      <c r="N1" s="365"/>
      <c r="O1" s="365"/>
      <c r="P1" s="365"/>
      <c r="Q1" s="365"/>
      <c r="R1" s="365"/>
      <c r="S1" s="365"/>
      <c r="T1" s="366"/>
      <c r="U1" s="366"/>
      <c r="V1" s="367"/>
      <c r="W1" s="367"/>
      <c r="X1" s="367"/>
      <c r="Y1" s="368"/>
      <c r="Z1" s="368"/>
      <c r="AA1" s="369"/>
      <c r="AB1" s="365"/>
      <c r="AC1" s="365"/>
      <c r="AD1" s="365"/>
      <c r="AE1" s="365"/>
      <c r="AF1" s="365"/>
      <c r="AG1" s="365"/>
      <c r="AH1" s="365"/>
      <c r="AI1" s="365"/>
      <c r="AJ1" s="365"/>
      <c r="AK1" s="365"/>
      <c r="AL1" s="365"/>
      <c r="AM1" s="365"/>
      <c r="AN1" s="365"/>
      <c r="AO1" s="365"/>
      <c r="AP1" s="365"/>
      <c r="AQ1" s="365"/>
      <c r="AR1" s="365"/>
      <c r="AS1" s="365"/>
      <c r="AT1" s="365"/>
      <c r="AU1" s="365"/>
      <c r="AV1" s="365"/>
      <c r="AW1" s="365"/>
      <c r="AX1" s="365"/>
      <c r="AY1" s="365"/>
      <c r="AZ1" s="365"/>
      <c r="BA1" s="365"/>
      <c r="BB1" s="365"/>
      <c r="BC1" s="365"/>
      <c r="BD1" s="365"/>
      <c r="BE1" s="365"/>
      <c r="BF1" s="365"/>
      <c r="BG1" s="365"/>
      <c r="BH1" s="365"/>
      <c r="BI1" s="365"/>
      <c r="BJ1" s="365"/>
      <c r="BK1" s="365"/>
      <c r="BL1" s="365"/>
      <c r="BM1" s="365"/>
      <c r="BN1" s="365"/>
      <c r="BO1" s="365"/>
      <c r="BP1" s="365"/>
      <c r="BQ1" s="365"/>
      <c r="BR1" s="365"/>
      <c r="BS1" s="365"/>
      <c r="BT1" s="365"/>
      <c r="BU1" s="365"/>
      <c r="BV1" s="365"/>
      <c r="BW1" s="365"/>
      <c r="BX1" s="365"/>
      <c r="BY1" s="365"/>
      <c r="BZ1" s="365"/>
      <c r="CA1" s="365"/>
      <c r="CB1" s="365"/>
      <c r="CC1" s="365"/>
      <c r="CD1" s="365"/>
      <c r="CE1" s="365"/>
      <c r="CF1" s="365"/>
      <c r="CG1" s="365"/>
      <c r="CH1" s="365"/>
    </row>
    <row r="2" spans="1:86" ht="18">
      <c r="A2" s="524" t="s">
        <v>2908</v>
      </c>
      <c r="B2" s="524"/>
      <c r="C2" s="524"/>
      <c r="D2" s="524"/>
      <c r="E2" s="524"/>
      <c r="F2" s="524"/>
      <c r="G2" s="524"/>
      <c r="H2" s="524"/>
      <c r="I2" s="524"/>
      <c r="J2" s="524"/>
      <c r="K2" s="524"/>
      <c r="L2" s="524"/>
      <c r="M2" s="524"/>
      <c r="N2" s="524"/>
      <c r="O2" s="524"/>
      <c r="P2" s="524"/>
      <c r="Q2" s="524"/>
      <c r="R2" s="524"/>
      <c r="S2" s="524"/>
      <c r="T2" s="524"/>
      <c r="U2" s="524"/>
      <c r="V2" s="524"/>
      <c r="W2" s="524"/>
      <c r="X2" s="524"/>
      <c r="Y2" s="524"/>
      <c r="Z2" s="524"/>
      <c r="AA2" s="524"/>
      <c r="AB2" s="365"/>
      <c r="AC2" s="365"/>
      <c r="AD2" s="365"/>
      <c r="AE2" s="365"/>
      <c r="AF2" s="365"/>
      <c r="AG2" s="365"/>
      <c r="AH2" s="365"/>
      <c r="AI2" s="365"/>
      <c r="AJ2" s="365"/>
      <c r="AK2" s="365"/>
      <c r="AL2" s="365"/>
      <c r="AM2" s="365"/>
      <c r="AN2" s="365"/>
      <c r="AO2" s="365"/>
      <c r="AP2" s="365"/>
      <c r="AQ2" s="365"/>
      <c r="AR2" s="365"/>
      <c r="AS2" s="365"/>
      <c r="AT2" s="365"/>
      <c r="AU2" s="365"/>
      <c r="AV2" s="365"/>
      <c r="AW2" s="365"/>
      <c r="AX2" s="365"/>
      <c r="AY2" s="365"/>
      <c r="AZ2" s="365"/>
      <c r="BA2" s="365"/>
      <c r="BB2" s="365"/>
      <c r="BC2" s="365"/>
      <c r="BD2" s="365"/>
      <c r="BE2" s="365"/>
      <c r="BF2" s="365"/>
      <c r="BG2" s="365"/>
      <c r="BH2" s="365"/>
      <c r="BI2" s="365"/>
      <c r="BJ2" s="365"/>
      <c r="BK2" s="365"/>
      <c r="BL2" s="365"/>
      <c r="BM2" s="365"/>
      <c r="BN2" s="365"/>
      <c r="BO2" s="365"/>
      <c r="BP2" s="365"/>
      <c r="BQ2" s="365"/>
      <c r="BR2" s="365"/>
      <c r="BS2" s="365"/>
      <c r="BT2" s="365"/>
      <c r="BU2" s="365"/>
      <c r="BV2" s="365"/>
      <c r="BW2" s="365"/>
      <c r="BX2" s="365"/>
      <c r="BY2" s="365"/>
      <c r="BZ2" s="365"/>
      <c r="CA2" s="365"/>
      <c r="CB2" s="365"/>
      <c r="CC2" s="365"/>
      <c r="CD2" s="365"/>
      <c r="CE2" s="365"/>
      <c r="CF2" s="365"/>
      <c r="CG2" s="365"/>
      <c r="CH2" s="365"/>
    </row>
    <row r="4" spans="1:86" ht="57" customHeight="1">
      <c r="A4" s="525" t="s">
        <v>345</v>
      </c>
      <c r="B4" s="525"/>
      <c r="C4" s="525"/>
      <c r="D4" s="525"/>
      <c r="E4" s="525"/>
      <c r="F4" s="525"/>
      <c r="G4" s="525"/>
      <c r="H4" s="525"/>
      <c r="I4" s="525"/>
      <c r="J4" s="525"/>
      <c r="K4" s="525"/>
      <c r="L4" s="525"/>
      <c r="M4" s="525"/>
      <c r="N4" s="525"/>
      <c r="O4" s="525"/>
      <c r="P4" s="525"/>
      <c r="Q4" s="525"/>
      <c r="R4" s="525"/>
      <c r="S4" s="525"/>
      <c r="T4" s="525"/>
      <c r="U4" s="525"/>
      <c r="V4" s="525"/>
      <c r="W4" s="525"/>
      <c r="X4" s="525"/>
      <c r="Y4" s="525"/>
      <c r="Z4" s="525"/>
      <c r="AA4" s="525"/>
      <c r="AB4" s="365"/>
      <c r="AC4" s="365"/>
      <c r="AD4" s="365"/>
      <c r="AE4" s="370" t="s">
        <v>345</v>
      </c>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65"/>
      <c r="BG4" s="365"/>
      <c r="BH4" s="365"/>
      <c r="BI4" s="365"/>
      <c r="BJ4" s="365"/>
      <c r="BK4" s="365"/>
      <c r="BL4" s="365"/>
      <c r="BM4" s="365"/>
      <c r="BN4" s="365"/>
      <c r="BO4" s="365"/>
      <c r="BP4" s="365"/>
      <c r="BQ4" s="365"/>
      <c r="BR4" s="365"/>
      <c r="BS4" s="365"/>
      <c r="BT4" s="365"/>
      <c r="BU4" s="365"/>
      <c r="BV4" s="365"/>
      <c r="BW4" s="365"/>
      <c r="BX4" s="365"/>
      <c r="BY4" s="365"/>
      <c r="BZ4" s="365"/>
      <c r="CA4" s="365"/>
      <c r="CB4" s="365"/>
      <c r="CC4" s="365"/>
      <c r="CD4" s="365"/>
      <c r="CE4" s="365"/>
      <c r="CF4" s="365"/>
      <c r="CG4" s="365"/>
      <c r="CH4" s="365"/>
    </row>
    <row r="5" spans="1:86" ht="15" customHeight="1">
      <c r="A5" s="526" t="s">
        <v>2909</v>
      </c>
      <c r="B5" s="526"/>
      <c r="C5" s="526"/>
      <c r="D5" s="526"/>
      <c r="E5" s="526"/>
      <c r="F5" s="526"/>
      <c r="G5" s="526"/>
      <c r="H5" s="526"/>
      <c r="I5" s="526"/>
      <c r="J5" s="526"/>
      <c r="K5" s="526"/>
      <c r="L5" s="526"/>
      <c r="M5" s="526"/>
      <c r="N5" s="526"/>
      <c r="O5" s="526"/>
      <c r="P5" s="526"/>
      <c r="Q5" s="526"/>
      <c r="R5" s="526"/>
      <c r="S5" s="526"/>
      <c r="T5" s="526"/>
      <c r="U5" s="526"/>
      <c r="V5" s="526"/>
      <c r="W5" s="526"/>
      <c r="X5" s="526"/>
      <c r="Y5" s="526"/>
      <c r="Z5" s="526"/>
      <c r="AA5" s="526"/>
      <c r="AB5" s="365"/>
      <c r="AC5" s="365"/>
      <c r="AD5" s="365"/>
      <c r="AE5" s="365"/>
      <c r="AF5" s="365"/>
      <c r="AG5" s="365"/>
      <c r="AH5" s="365"/>
      <c r="AI5" s="365"/>
      <c r="AJ5" s="365"/>
      <c r="AK5" s="365"/>
      <c r="AL5" s="365"/>
      <c r="AM5" s="365"/>
      <c r="AN5" s="365"/>
      <c r="AO5" s="365"/>
      <c r="AP5" s="365"/>
      <c r="AQ5" s="365"/>
      <c r="AR5" s="365"/>
      <c r="AS5" s="365"/>
      <c r="AT5" s="365"/>
      <c r="AU5" s="365"/>
      <c r="AV5" s="365"/>
      <c r="AW5" s="365"/>
      <c r="AX5" s="365"/>
      <c r="AY5" s="365"/>
      <c r="AZ5" s="365"/>
      <c r="BA5" s="365"/>
      <c r="BB5" s="365"/>
      <c r="BC5" s="365"/>
      <c r="BD5" s="365"/>
      <c r="BE5" s="365"/>
      <c r="BF5" s="365"/>
      <c r="BG5" s="365"/>
      <c r="BH5" s="365"/>
      <c r="BI5" s="365"/>
      <c r="BJ5" s="365"/>
      <c r="BK5" s="365"/>
      <c r="BL5" s="365"/>
      <c r="BM5" s="365"/>
      <c r="BN5" s="365"/>
      <c r="BO5" s="365"/>
      <c r="BP5" s="365"/>
      <c r="BQ5" s="365"/>
      <c r="BR5" s="365"/>
      <c r="BS5" s="365"/>
      <c r="BT5" s="365"/>
      <c r="BU5" s="365"/>
      <c r="BV5" s="365"/>
      <c r="BW5" s="365"/>
      <c r="BX5" s="365"/>
      <c r="BY5" s="365"/>
      <c r="BZ5" s="365"/>
      <c r="CA5" s="365"/>
      <c r="CB5" s="365"/>
      <c r="CC5" s="365"/>
      <c r="CD5" s="365"/>
      <c r="CE5" s="365"/>
      <c r="CF5" s="365"/>
      <c r="CG5" s="365"/>
      <c r="CH5" s="365"/>
    </row>
    <row r="6" spans="1:86" ht="51" customHeight="1">
      <c r="A6" s="527" t="s">
        <v>2078</v>
      </c>
      <c r="B6" s="527"/>
      <c r="C6" s="527"/>
      <c r="D6" s="527"/>
      <c r="E6" s="527"/>
      <c r="F6" s="527"/>
      <c r="G6" s="527"/>
      <c r="H6" s="527"/>
      <c r="I6" s="527"/>
      <c r="J6" s="527"/>
      <c r="K6" s="527"/>
      <c r="L6" s="527"/>
      <c r="M6" s="527"/>
      <c r="N6" s="527"/>
      <c r="O6" s="527"/>
      <c r="P6" s="527"/>
      <c r="Q6" s="527"/>
      <c r="R6" s="527"/>
      <c r="S6" s="527"/>
      <c r="T6" s="527"/>
      <c r="U6" s="527"/>
      <c r="V6" s="527"/>
      <c r="W6" s="527"/>
      <c r="X6" s="527"/>
      <c r="Y6" s="527"/>
      <c r="Z6" s="527"/>
      <c r="AA6" s="527"/>
      <c r="AB6" s="365"/>
      <c r="AC6" s="365"/>
      <c r="AD6" s="365"/>
      <c r="AE6" s="365"/>
      <c r="AF6" s="365"/>
      <c r="AG6" s="365"/>
      <c r="AH6" s="365"/>
      <c r="AI6" s="365"/>
      <c r="AJ6" s="365"/>
      <c r="AK6" s="365"/>
      <c r="AL6" s="365"/>
      <c r="AM6" s="365"/>
      <c r="AN6" s="365"/>
      <c r="AO6" s="365"/>
      <c r="AP6" s="365"/>
      <c r="AQ6" s="365"/>
      <c r="AR6" s="365"/>
      <c r="AS6" s="365"/>
      <c r="AT6" s="365"/>
      <c r="AU6" s="365"/>
      <c r="AV6" s="365"/>
      <c r="AW6" s="365"/>
      <c r="AX6" s="365"/>
      <c r="AY6" s="365"/>
      <c r="AZ6" s="365"/>
      <c r="BA6" s="365"/>
      <c r="BB6" s="365"/>
      <c r="BC6" s="365"/>
      <c r="BD6" s="365"/>
      <c r="BE6" s="365"/>
      <c r="BF6" s="371" t="s">
        <v>2078</v>
      </c>
      <c r="BG6" s="371"/>
      <c r="BH6" s="371"/>
      <c r="BI6" s="371"/>
      <c r="BJ6" s="371"/>
      <c r="BK6" s="371"/>
      <c r="BL6" s="371"/>
      <c r="BM6" s="371"/>
      <c r="BN6" s="371"/>
      <c r="BO6" s="371"/>
      <c r="BP6" s="371"/>
      <c r="BQ6" s="371"/>
      <c r="BR6" s="371"/>
      <c r="BS6" s="371"/>
      <c r="BT6" s="371"/>
      <c r="BU6" s="371"/>
      <c r="BV6" s="371"/>
      <c r="BW6" s="371"/>
      <c r="BX6" s="371"/>
      <c r="BY6" s="371"/>
      <c r="BZ6" s="371"/>
      <c r="CA6" s="371"/>
      <c r="CB6" s="371"/>
      <c r="CC6" s="371"/>
      <c r="CD6" s="371"/>
      <c r="CE6" s="371"/>
      <c r="CF6" s="371"/>
      <c r="CG6" s="365"/>
      <c r="CH6" s="365"/>
    </row>
    <row r="7" spans="1:86" ht="15">
      <c r="A7" s="372"/>
      <c r="B7" s="373"/>
      <c r="C7" s="373"/>
      <c r="D7" s="373"/>
      <c r="E7" s="373"/>
      <c r="F7" s="373"/>
      <c r="G7" s="373"/>
      <c r="H7" s="373"/>
      <c r="I7" s="373"/>
      <c r="J7" s="373"/>
      <c r="K7" s="373"/>
      <c r="L7" s="373"/>
      <c r="M7" s="373"/>
      <c r="N7" s="373"/>
      <c r="O7" s="373"/>
      <c r="P7" s="373"/>
      <c r="Q7" s="373"/>
      <c r="R7" s="373"/>
      <c r="S7" s="373"/>
      <c r="T7" s="373"/>
      <c r="U7" s="373"/>
      <c r="V7" s="373"/>
      <c r="W7" s="373"/>
      <c r="X7" s="373"/>
      <c r="Y7" s="372"/>
      <c r="Z7" s="372"/>
      <c r="AA7" s="372"/>
      <c r="AB7" s="365"/>
      <c r="AC7" s="365"/>
      <c r="AD7" s="365"/>
      <c r="AE7" s="365"/>
      <c r="AF7" s="365"/>
      <c r="AG7" s="365"/>
      <c r="AH7" s="365"/>
      <c r="AI7" s="365"/>
      <c r="AJ7" s="365"/>
      <c r="AK7" s="365"/>
      <c r="AL7" s="365"/>
      <c r="AM7" s="365"/>
      <c r="AN7" s="365"/>
      <c r="AO7" s="365"/>
      <c r="AP7" s="365"/>
      <c r="AQ7" s="365"/>
      <c r="AR7" s="365"/>
      <c r="AS7" s="365"/>
      <c r="AT7" s="365"/>
      <c r="AU7" s="365"/>
      <c r="AV7" s="365"/>
      <c r="AW7" s="365"/>
      <c r="AX7" s="365"/>
      <c r="AY7" s="365"/>
      <c r="AZ7" s="365"/>
      <c r="BA7" s="365"/>
      <c r="BB7" s="365"/>
      <c r="BC7" s="365"/>
      <c r="BD7" s="365"/>
      <c r="BE7" s="365"/>
      <c r="BF7" s="365"/>
      <c r="BG7" s="365"/>
      <c r="BH7" s="365"/>
      <c r="BI7" s="365"/>
      <c r="BJ7" s="365"/>
      <c r="BK7" s="365"/>
      <c r="BL7" s="365"/>
      <c r="BM7" s="365"/>
      <c r="BN7" s="365"/>
      <c r="BO7" s="365"/>
      <c r="BP7" s="365"/>
      <c r="BQ7" s="365"/>
      <c r="BR7" s="365"/>
      <c r="BS7" s="365"/>
      <c r="BT7" s="365"/>
      <c r="BU7" s="365"/>
      <c r="BV7" s="365"/>
      <c r="BW7" s="365"/>
      <c r="BX7" s="365"/>
      <c r="BY7" s="365"/>
      <c r="BZ7" s="365"/>
      <c r="CA7" s="365"/>
      <c r="CB7" s="365"/>
      <c r="CC7" s="365"/>
      <c r="CD7" s="365"/>
      <c r="CE7" s="365"/>
      <c r="CF7" s="365"/>
      <c r="CG7" s="365"/>
      <c r="CH7" s="365"/>
    </row>
    <row r="8" spans="1:86" ht="14.25" customHeight="1">
      <c r="A8" s="528" t="s">
        <v>2910</v>
      </c>
      <c r="B8" s="528" t="s">
        <v>2911</v>
      </c>
      <c r="C8" s="522" t="s">
        <v>2912</v>
      </c>
      <c r="D8" s="522" t="s">
        <v>2710</v>
      </c>
      <c r="E8" s="522" t="s">
        <v>2913</v>
      </c>
      <c r="F8" s="522" t="s">
        <v>2712</v>
      </c>
      <c r="G8" s="522" t="s">
        <v>2914</v>
      </c>
      <c r="H8" s="522" t="s">
        <v>2915</v>
      </c>
      <c r="I8" s="522" t="s">
        <v>2916</v>
      </c>
      <c r="J8" s="528" t="s">
        <v>2719</v>
      </c>
      <c r="K8" s="528"/>
      <c r="L8" s="528" t="s">
        <v>2720</v>
      </c>
      <c r="M8" s="528"/>
      <c r="N8" s="528" t="s">
        <v>2721</v>
      </c>
      <c r="O8" s="528"/>
      <c r="P8" s="528"/>
      <c r="Q8" s="522" t="s">
        <v>2917</v>
      </c>
      <c r="R8" s="522" t="s">
        <v>2918</v>
      </c>
      <c r="S8" s="522" t="s">
        <v>2919</v>
      </c>
      <c r="T8" s="522" t="s">
        <v>2920</v>
      </c>
      <c r="U8" s="522" t="s">
        <v>2724</v>
      </c>
      <c r="V8" s="522" t="s">
        <v>2725</v>
      </c>
      <c r="W8" s="522" t="s">
        <v>2726</v>
      </c>
      <c r="X8" s="522" t="s">
        <v>2921</v>
      </c>
      <c r="Y8" s="522" t="s">
        <v>2922</v>
      </c>
      <c r="Z8" s="522" t="s">
        <v>2729</v>
      </c>
      <c r="AA8" s="522" t="s">
        <v>2923</v>
      </c>
      <c r="AB8" s="376"/>
      <c r="AC8" s="376"/>
      <c r="AD8" s="377"/>
      <c r="AE8" s="377"/>
      <c r="AF8" s="377"/>
      <c r="AG8" s="377"/>
      <c r="AH8" s="377"/>
      <c r="AI8" s="377"/>
      <c r="AJ8" s="377"/>
      <c r="AK8" s="377"/>
      <c r="AL8" s="377"/>
      <c r="AM8" s="377"/>
      <c r="AN8" s="377"/>
      <c r="AO8" s="377"/>
      <c r="AP8" s="377"/>
      <c r="AQ8" s="377"/>
      <c r="AR8" s="377"/>
      <c r="AS8" s="377"/>
      <c r="AT8" s="377"/>
      <c r="AU8" s="377"/>
      <c r="AV8" s="377"/>
      <c r="AW8" s="377"/>
      <c r="AX8" s="377"/>
      <c r="AY8" s="377"/>
      <c r="AZ8" s="377"/>
      <c r="BA8" s="377"/>
      <c r="BB8" s="377"/>
      <c r="BC8" s="377"/>
      <c r="BD8" s="377"/>
      <c r="BE8" s="377"/>
      <c r="BF8" s="378"/>
      <c r="BG8" s="378"/>
      <c r="BH8" s="378"/>
      <c r="BI8" s="378"/>
      <c r="BJ8" s="378"/>
      <c r="BK8" s="378"/>
      <c r="BL8" s="378"/>
      <c r="BM8" s="378"/>
      <c r="BN8" s="378"/>
      <c r="BO8" s="378"/>
      <c r="BP8" s="378"/>
      <c r="BQ8" s="378"/>
      <c r="BR8" s="378"/>
      <c r="BS8" s="378"/>
      <c r="BT8" s="378"/>
      <c r="BU8" s="378"/>
      <c r="BV8" s="378"/>
      <c r="BW8" s="378"/>
      <c r="BX8" s="378"/>
      <c r="BY8" s="378"/>
      <c r="BZ8" s="378"/>
      <c r="CA8" s="378"/>
      <c r="CB8" s="378"/>
      <c r="CC8" s="378"/>
      <c r="CD8" s="378"/>
      <c r="CE8" s="378"/>
      <c r="CF8" s="378"/>
      <c r="CG8" s="379"/>
      <c r="CH8" s="379"/>
    </row>
    <row r="9" spans="1:86" ht="71.25">
      <c r="A9" s="528"/>
      <c r="B9" s="528"/>
      <c r="C9" s="522"/>
      <c r="D9" s="522"/>
      <c r="E9" s="522"/>
      <c r="F9" s="522"/>
      <c r="G9" s="522"/>
      <c r="H9" s="522"/>
      <c r="I9" s="522"/>
      <c r="J9" s="375" t="s">
        <v>432</v>
      </c>
      <c r="K9" s="380" t="s">
        <v>2924</v>
      </c>
      <c r="L9" s="375" t="s">
        <v>432</v>
      </c>
      <c r="M9" s="375" t="s">
        <v>2925</v>
      </c>
      <c r="N9" s="374" t="s">
        <v>2732</v>
      </c>
      <c r="O9" s="375" t="s">
        <v>432</v>
      </c>
      <c r="P9" s="375" t="s">
        <v>2925</v>
      </c>
      <c r="Q9" s="522"/>
      <c r="R9" s="522"/>
      <c r="S9" s="522"/>
      <c r="T9" s="522"/>
      <c r="U9" s="522"/>
      <c r="V9" s="522"/>
      <c r="W9" s="522"/>
      <c r="X9" s="522"/>
      <c r="Y9" s="522"/>
      <c r="Z9" s="522"/>
      <c r="AA9" s="522"/>
      <c r="AB9" s="376"/>
      <c r="AC9" s="376"/>
      <c r="AD9" s="377"/>
      <c r="AE9" s="377"/>
      <c r="AF9" s="377"/>
      <c r="AG9" s="377"/>
      <c r="AH9" s="377"/>
      <c r="AI9" s="377"/>
      <c r="AJ9" s="377"/>
      <c r="AK9" s="377"/>
      <c r="AL9" s="377"/>
      <c r="AM9" s="377"/>
      <c r="AN9" s="377"/>
      <c r="AO9" s="377"/>
      <c r="AP9" s="377"/>
      <c r="AQ9" s="377"/>
      <c r="AR9" s="377"/>
      <c r="AS9" s="377"/>
      <c r="AT9" s="377"/>
      <c r="AU9" s="377"/>
      <c r="AV9" s="377"/>
      <c r="AW9" s="377"/>
      <c r="AX9" s="377"/>
      <c r="AY9" s="377"/>
      <c r="AZ9" s="377"/>
      <c r="BA9" s="377"/>
      <c r="BB9" s="377"/>
      <c r="BC9" s="377"/>
      <c r="BD9" s="377"/>
      <c r="BE9" s="377"/>
      <c r="BF9" s="378"/>
      <c r="BG9" s="378"/>
      <c r="BH9" s="378"/>
      <c r="BI9" s="378"/>
      <c r="BJ9" s="378"/>
      <c r="BK9" s="378"/>
      <c r="BL9" s="378"/>
      <c r="BM9" s="378"/>
      <c r="BN9" s="378"/>
      <c r="BO9" s="378"/>
      <c r="BP9" s="378"/>
      <c r="BQ9" s="378"/>
      <c r="BR9" s="378"/>
      <c r="BS9" s="378"/>
      <c r="BT9" s="378"/>
      <c r="BU9" s="378"/>
      <c r="BV9" s="378"/>
      <c r="BW9" s="378"/>
      <c r="BX9" s="378"/>
      <c r="BY9" s="378"/>
      <c r="BZ9" s="378"/>
      <c r="CA9" s="378"/>
      <c r="CB9" s="378"/>
      <c r="CC9" s="378"/>
      <c r="CD9" s="378"/>
      <c r="CE9" s="378"/>
      <c r="CF9" s="378"/>
      <c r="CG9" s="379"/>
      <c r="CH9" s="379"/>
    </row>
    <row r="10" spans="1:86" ht="15">
      <c r="A10" s="381">
        <v>1</v>
      </c>
      <c r="B10" s="381">
        <v>2</v>
      </c>
      <c r="C10" s="381">
        <v>3</v>
      </c>
      <c r="D10" s="381">
        <v>4</v>
      </c>
      <c r="E10" s="381">
        <v>5</v>
      </c>
      <c r="F10" s="381">
        <v>6</v>
      </c>
      <c r="G10" s="381">
        <v>7</v>
      </c>
      <c r="H10" s="381">
        <v>8</v>
      </c>
      <c r="I10" s="381">
        <v>9</v>
      </c>
      <c r="J10" s="381">
        <v>10</v>
      </c>
      <c r="K10" s="381">
        <v>11</v>
      </c>
      <c r="L10" s="381">
        <v>12</v>
      </c>
      <c r="M10" s="381">
        <v>13</v>
      </c>
      <c r="N10" s="381">
        <v>14</v>
      </c>
      <c r="O10" s="381">
        <v>15</v>
      </c>
      <c r="P10" s="381">
        <v>16</v>
      </c>
      <c r="Q10" s="381">
        <v>17</v>
      </c>
      <c r="R10" s="381">
        <v>18</v>
      </c>
      <c r="S10" s="381">
        <v>19</v>
      </c>
      <c r="T10" s="381">
        <v>20</v>
      </c>
      <c r="U10" s="381">
        <v>21</v>
      </c>
      <c r="V10" s="381">
        <v>22</v>
      </c>
      <c r="W10" s="381">
        <v>23</v>
      </c>
      <c r="X10" s="381">
        <v>24</v>
      </c>
      <c r="Y10" s="381">
        <v>25</v>
      </c>
      <c r="Z10" s="381">
        <v>26</v>
      </c>
      <c r="AA10" s="381">
        <v>27</v>
      </c>
      <c r="AB10" s="365"/>
      <c r="AC10" s="365"/>
      <c r="AD10" s="365"/>
      <c r="AE10" s="365"/>
      <c r="AF10" s="365"/>
      <c r="AG10" s="365"/>
      <c r="AH10" s="365"/>
      <c r="AI10" s="365"/>
      <c r="AJ10" s="365"/>
      <c r="AK10" s="365"/>
      <c r="AL10" s="365"/>
      <c r="AM10" s="365"/>
      <c r="AN10" s="365"/>
      <c r="AO10" s="365"/>
      <c r="AP10" s="365"/>
      <c r="AQ10" s="365"/>
      <c r="AR10" s="365"/>
      <c r="AS10" s="365"/>
      <c r="AT10" s="365"/>
      <c r="AU10" s="365"/>
      <c r="AV10" s="365"/>
      <c r="AW10" s="365"/>
      <c r="AX10" s="365"/>
      <c r="AY10" s="365"/>
      <c r="AZ10" s="365"/>
      <c r="BA10" s="365"/>
      <c r="BB10" s="365"/>
      <c r="BC10" s="365"/>
      <c r="BD10" s="365"/>
      <c r="BE10" s="365"/>
      <c r="BF10" s="365"/>
      <c r="BG10" s="365"/>
      <c r="BH10" s="365"/>
      <c r="BI10" s="365"/>
      <c r="BJ10" s="365"/>
      <c r="BK10" s="365"/>
      <c r="BL10" s="365"/>
      <c r="BM10" s="365"/>
      <c r="BN10" s="365"/>
      <c r="BO10" s="365"/>
      <c r="BP10" s="365"/>
      <c r="BQ10" s="365"/>
      <c r="BR10" s="365"/>
      <c r="BS10" s="365"/>
      <c r="BT10" s="365"/>
      <c r="BU10" s="365"/>
      <c r="BV10" s="365"/>
      <c r="BW10" s="365"/>
      <c r="BX10" s="365"/>
      <c r="BY10" s="365"/>
      <c r="BZ10" s="365"/>
      <c r="CA10" s="365"/>
      <c r="CB10" s="365"/>
      <c r="CC10" s="365"/>
      <c r="CD10" s="365"/>
      <c r="CE10" s="365"/>
      <c r="CF10" s="365"/>
      <c r="CG10" s="365"/>
      <c r="CH10" s="365"/>
    </row>
    <row r="11" spans="1:86" ht="60">
      <c r="A11" s="523" t="s">
        <v>2926</v>
      </c>
      <c r="B11" s="523"/>
      <c r="C11" s="523"/>
      <c r="D11" s="523"/>
      <c r="E11" s="523"/>
      <c r="F11" s="523"/>
      <c r="G11" s="523"/>
      <c r="H11" s="523"/>
      <c r="I11" s="523"/>
      <c r="J11" s="523"/>
      <c r="K11" s="523"/>
      <c r="L11" s="523"/>
      <c r="M11" s="523"/>
      <c r="N11" s="523"/>
      <c r="O11" s="523"/>
      <c r="P11" s="523"/>
      <c r="Q11" s="523"/>
      <c r="R11" s="523"/>
      <c r="S11" s="523"/>
      <c r="T11" s="523"/>
      <c r="U11" s="523"/>
      <c r="V11" s="523"/>
      <c r="W11" s="523"/>
      <c r="X11" s="523"/>
      <c r="Y11" s="523"/>
      <c r="Z11" s="523"/>
      <c r="AA11" s="523"/>
      <c r="AB11" s="365"/>
      <c r="AC11" s="365"/>
      <c r="AD11" s="365"/>
      <c r="AE11" s="365"/>
      <c r="AF11" s="365"/>
      <c r="AG11" s="365"/>
      <c r="AH11" s="365"/>
      <c r="AI11" s="365"/>
      <c r="AJ11" s="365"/>
      <c r="AK11" s="365"/>
      <c r="AL11" s="365"/>
      <c r="AM11" s="365"/>
      <c r="AN11" s="365"/>
      <c r="AO11" s="365"/>
      <c r="AP11" s="365"/>
      <c r="AQ11" s="365"/>
      <c r="AR11" s="365"/>
      <c r="AS11" s="365"/>
      <c r="AT11" s="365"/>
      <c r="AU11" s="365"/>
      <c r="AV11" s="365"/>
      <c r="AW11" s="365"/>
      <c r="AX11" s="365"/>
      <c r="AY11" s="365"/>
      <c r="AZ11" s="365"/>
      <c r="BA11" s="365"/>
      <c r="BB11" s="365"/>
      <c r="BC11" s="365"/>
      <c r="BD11" s="365"/>
      <c r="BE11" s="365"/>
      <c r="BF11" s="365"/>
      <c r="BG11" s="365"/>
      <c r="BH11" s="365"/>
      <c r="BI11" s="365"/>
      <c r="BJ11" s="365"/>
      <c r="BK11" s="365"/>
      <c r="BL11" s="365"/>
      <c r="BM11" s="365"/>
      <c r="BN11" s="365"/>
      <c r="BO11" s="365"/>
      <c r="BP11" s="365"/>
      <c r="BQ11" s="365"/>
      <c r="BR11" s="365"/>
      <c r="BS11" s="365"/>
      <c r="BT11" s="365"/>
      <c r="BU11" s="365"/>
      <c r="BV11" s="365"/>
      <c r="BW11" s="365"/>
      <c r="BX11" s="365"/>
      <c r="BY11" s="365"/>
      <c r="BZ11" s="365"/>
      <c r="CA11" s="365"/>
      <c r="CB11" s="365"/>
      <c r="CC11" s="365"/>
      <c r="CD11" s="365"/>
      <c r="CE11" s="365"/>
      <c r="CF11" s="365"/>
      <c r="CG11" s="382" t="s">
        <v>2926</v>
      </c>
      <c r="CH11" s="365"/>
    </row>
    <row r="12" spans="1:86" ht="36">
      <c r="A12" s="521" t="s">
        <v>2927</v>
      </c>
      <c r="B12" s="521"/>
      <c r="C12" s="521"/>
      <c r="D12" s="521"/>
      <c r="E12" s="521"/>
      <c r="F12" s="521"/>
      <c r="G12" s="521"/>
      <c r="H12" s="521"/>
      <c r="I12" s="521"/>
      <c r="J12" s="521"/>
      <c r="K12" s="521"/>
      <c r="L12" s="521"/>
      <c r="M12" s="521"/>
      <c r="N12" s="521"/>
      <c r="O12" s="521"/>
      <c r="P12" s="521"/>
      <c r="Q12" s="521"/>
      <c r="R12" s="521"/>
      <c r="S12" s="521"/>
      <c r="T12" s="521"/>
      <c r="U12" s="521"/>
      <c r="V12" s="521"/>
      <c r="W12" s="521"/>
      <c r="X12" s="521"/>
      <c r="Y12" s="521"/>
      <c r="Z12" s="521"/>
      <c r="AA12" s="521"/>
      <c r="AB12" s="365"/>
      <c r="AC12" s="365"/>
      <c r="AD12" s="365"/>
      <c r="AE12" s="365"/>
      <c r="AF12" s="365"/>
      <c r="AG12" s="365"/>
      <c r="AH12" s="365"/>
      <c r="AI12" s="365"/>
      <c r="AJ12" s="365"/>
      <c r="AK12" s="365"/>
      <c r="AL12" s="365"/>
      <c r="AM12" s="365"/>
      <c r="AN12" s="365"/>
      <c r="AO12" s="365"/>
      <c r="AP12" s="365"/>
      <c r="AQ12" s="365"/>
      <c r="AR12" s="365"/>
      <c r="AS12" s="365"/>
      <c r="AT12" s="365"/>
      <c r="AU12" s="365"/>
      <c r="AV12" s="365"/>
      <c r="AW12" s="365"/>
      <c r="AX12" s="365"/>
      <c r="AY12" s="365"/>
      <c r="AZ12" s="365"/>
      <c r="BA12" s="365"/>
      <c r="BB12" s="365"/>
      <c r="BC12" s="365"/>
      <c r="BD12" s="365"/>
      <c r="BE12" s="365"/>
      <c r="BF12" s="365"/>
      <c r="BG12" s="365"/>
      <c r="BH12" s="365"/>
      <c r="BI12" s="365"/>
      <c r="BJ12" s="365"/>
      <c r="BK12" s="365"/>
      <c r="BL12" s="365"/>
      <c r="BM12" s="365"/>
      <c r="BN12" s="365"/>
      <c r="BO12" s="365"/>
      <c r="BP12" s="365"/>
      <c r="BQ12" s="365"/>
      <c r="BR12" s="365"/>
      <c r="BS12" s="365"/>
      <c r="BT12" s="365"/>
      <c r="BU12" s="365"/>
      <c r="BV12" s="365"/>
      <c r="BW12" s="365"/>
      <c r="BX12" s="365"/>
      <c r="BY12" s="365"/>
      <c r="BZ12" s="365"/>
      <c r="CA12" s="365"/>
      <c r="CB12" s="365"/>
      <c r="CC12" s="365"/>
      <c r="CD12" s="365"/>
      <c r="CE12" s="365"/>
      <c r="CF12" s="365"/>
      <c r="CG12" s="382"/>
      <c r="CH12" s="383" t="s">
        <v>2927</v>
      </c>
    </row>
    <row r="13" spans="1:86" ht="168">
      <c r="A13" s="384" t="s">
        <v>10</v>
      </c>
      <c r="B13" s="385" t="s">
        <v>2398</v>
      </c>
      <c r="C13" s="385" t="s">
        <v>2399</v>
      </c>
      <c r="D13" s="386" t="s">
        <v>2399</v>
      </c>
      <c r="E13" s="387" t="s">
        <v>142</v>
      </c>
      <c r="F13" s="388" t="s">
        <v>142</v>
      </c>
      <c r="G13" s="389">
        <v>251691.2</v>
      </c>
      <c r="H13" s="389">
        <v>206304.26</v>
      </c>
      <c r="I13" s="390">
        <v>206304.26</v>
      </c>
      <c r="J13" s="388"/>
      <c r="K13" s="391"/>
      <c r="L13" s="392" t="s">
        <v>2928</v>
      </c>
      <c r="M13" s="393">
        <v>0</v>
      </c>
      <c r="N13" s="394"/>
      <c r="O13" s="388"/>
      <c r="P13" s="391"/>
      <c r="Q13" s="395">
        <v>206304.26</v>
      </c>
      <c r="R13" s="384">
        <v>2026</v>
      </c>
      <c r="S13" s="384">
        <v>2</v>
      </c>
      <c r="T13" s="388" t="s">
        <v>2929</v>
      </c>
      <c r="U13" s="388" t="s">
        <v>2738</v>
      </c>
      <c r="V13" s="396" t="s">
        <v>2739</v>
      </c>
      <c r="W13" s="396" t="s">
        <v>2740</v>
      </c>
      <c r="X13" s="397" t="s">
        <v>2930</v>
      </c>
      <c r="Y13" s="386" t="s">
        <v>2742</v>
      </c>
      <c r="Z13" s="384">
        <v>2</v>
      </c>
      <c r="AA13" s="386"/>
      <c r="AB13" s="365"/>
      <c r="AC13" s="365"/>
      <c r="AD13" s="365"/>
      <c r="AE13" s="365"/>
      <c r="AF13" s="365"/>
      <c r="AG13" s="365"/>
      <c r="AH13" s="365"/>
      <c r="AI13" s="365"/>
      <c r="AJ13" s="365"/>
      <c r="AK13" s="365"/>
      <c r="AL13" s="365"/>
      <c r="AM13" s="365"/>
      <c r="AN13" s="365"/>
      <c r="AO13" s="365"/>
      <c r="AP13" s="365"/>
      <c r="AQ13" s="365"/>
      <c r="AR13" s="365"/>
      <c r="AS13" s="365"/>
      <c r="AT13" s="365"/>
      <c r="AU13" s="365"/>
      <c r="AV13" s="365"/>
      <c r="AW13" s="365"/>
      <c r="AX13" s="365"/>
      <c r="AY13" s="365"/>
      <c r="AZ13" s="365"/>
      <c r="BA13" s="365"/>
      <c r="BB13" s="365"/>
      <c r="BC13" s="365"/>
      <c r="BD13" s="365"/>
      <c r="BE13" s="365"/>
      <c r="BF13" s="365"/>
      <c r="BG13" s="365"/>
      <c r="BH13" s="365"/>
      <c r="BI13" s="365"/>
      <c r="BJ13" s="365"/>
      <c r="BK13" s="365"/>
      <c r="BL13" s="365"/>
      <c r="BM13" s="365"/>
      <c r="BN13" s="365"/>
      <c r="BO13" s="365"/>
      <c r="BP13" s="365"/>
      <c r="BQ13" s="365"/>
      <c r="BR13" s="365"/>
      <c r="BS13" s="365"/>
      <c r="BT13" s="365"/>
      <c r="BU13" s="365"/>
      <c r="BV13" s="365"/>
      <c r="BW13" s="365"/>
      <c r="BX13" s="365"/>
      <c r="BY13" s="365"/>
      <c r="BZ13" s="365"/>
      <c r="CA13" s="365"/>
      <c r="CB13" s="365"/>
      <c r="CC13" s="365"/>
      <c r="CD13" s="365"/>
      <c r="CE13" s="365"/>
      <c r="CF13" s="365"/>
      <c r="CG13" s="382"/>
      <c r="CH13" s="383"/>
    </row>
    <row r="14" spans="1:86" ht="168">
      <c r="A14" s="398" t="s">
        <v>16</v>
      </c>
      <c r="B14" s="399" t="s">
        <v>2931</v>
      </c>
      <c r="C14" s="399" t="s">
        <v>2399</v>
      </c>
      <c r="D14" s="400" t="s">
        <v>2399</v>
      </c>
      <c r="E14" s="401" t="s">
        <v>142</v>
      </c>
      <c r="F14" s="402" t="s">
        <v>142</v>
      </c>
      <c r="G14" s="403">
        <v>264275.75</v>
      </c>
      <c r="H14" s="403">
        <v>216619.47</v>
      </c>
      <c r="I14" s="403">
        <v>216619.47</v>
      </c>
      <c r="J14" s="402"/>
      <c r="K14" s="404"/>
      <c r="L14" s="405" t="s">
        <v>2928</v>
      </c>
      <c r="M14" s="406">
        <v>0</v>
      </c>
      <c r="N14" s="407"/>
      <c r="O14" s="402"/>
      <c r="P14" s="404"/>
      <c r="Q14" s="408">
        <v>216619.47</v>
      </c>
      <c r="R14" s="398">
        <v>2026</v>
      </c>
      <c r="S14" s="398">
        <v>2</v>
      </c>
      <c r="T14" s="402" t="s">
        <v>2932</v>
      </c>
      <c r="U14" s="402" t="s">
        <v>2738</v>
      </c>
      <c r="V14" s="409" t="s">
        <v>2739</v>
      </c>
      <c r="W14" s="409" t="s">
        <v>2933</v>
      </c>
      <c r="X14" s="410" t="s">
        <v>2934</v>
      </c>
      <c r="Y14" s="400" t="s">
        <v>2742</v>
      </c>
      <c r="Z14" s="398">
        <v>2</v>
      </c>
      <c r="AA14" s="400"/>
      <c r="AB14" s="365"/>
      <c r="AC14" s="365"/>
      <c r="AD14" s="365"/>
      <c r="AE14" s="365"/>
      <c r="AF14" s="365"/>
      <c r="AG14" s="365"/>
      <c r="AH14" s="365"/>
      <c r="AI14" s="365"/>
      <c r="AJ14" s="365"/>
      <c r="AK14" s="365"/>
      <c r="AL14" s="365"/>
      <c r="AM14" s="365"/>
      <c r="AN14" s="365"/>
      <c r="AO14" s="365"/>
      <c r="AP14" s="365"/>
      <c r="AQ14" s="365"/>
      <c r="AR14" s="365"/>
      <c r="AS14" s="365"/>
      <c r="AT14" s="365"/>
      <c r="AU14" s="365"/>
      <c r="AV14" s="365"/>
      <c r="AW14" s="365"/>
      <c r="AX14" s="365"/>
      <c r="AY14" s="365"/>
      <c r="AZ14" s="365"/>
      <c r="BA14" s="365"/>
      <c r="BB14" s="365"/>
      <c r="BC14" s="365"/>
      <c r="BD14" s="365"/>
      <c r="BE14" s="365"/>
      <c r="BF14" s="365"/>
      <c r="BG14" s="365"/>
      <c r="BH14" s="365"/>
      <c r="BI14" s="365"/>
      <c r="BJ14" s="365"/>
      <c r="BK14" s="365"/>
      <c r="BL14" s="365"/>
      <c r="BM14" s="365"/>
      <c r="BN14" s="365"/>
      <c r="BO14" s="365"/>
      <c r="BP14" s="365"/>
      <c r="BQ14" s="365"/>
      <c r="BR14" s="365"/>
      <c r="BS14" s="365"/>
      <c r="BT14" s="365"/>
      <c r="BU14" s="365"/>
      <c r="BV14" s="365"/>
      <c r="BW14" s="365"/>
      <c r="BX14" s="365"/>
      <c r="BY14" s="365"/>
      <c r="BZ14" s="365"/>
      <c r="CA14" s="365"/>
      <c r="CB14" s="365"/>
      <c r="CC14" s="365"/>
      <c r="CD14" s="365"/>
      <c r="CE14" s="365"/>
      <c r="CF14" s="365"/>
      <c r="CG14" s="382"/>
      <c r="CH14" s="383"/>
    </row>
    <row r="15" spans="1:86" ht="168">
      <c r="A15" s="398" t="s">
        <v>19</v>
      </c>
      <c r="B15" s="399" t="s">
        <v>2935</v>
      </c>
      <c r="C15" s="399" t="s">
        <v>2399</v>
      </c>
      <c r="D15" s="400" t="s">
        <v>2399</v>
      </c>
      <c r="E15" s="401" t="s">
        <v>142</v>
      </c>
      <c r="F15" s="402" t="s">
        <v>142</v>
      </c>
      <c r="G15" s="403">
        <v>281894.14</v>
      </c>
      <c r="H15" s="403">
        <v>231060.77</v>
      </c>
      <c r="I15" s="403">
        <v>231060.77</v>
      </c>
      <c r="J15" s="402"/>
      <c r="K15" s="404"/>
      <c r="L15" s="405" t="s">
        <v>2928</v>
      </c>
      <c r="M15" s="406">
        <v>0</v>
      </c>
      <c r="N15" s="407"/>
      <c r="O15" s="402"/>
      <c r="P15" s="404"/>
      <c r="Q15" s="408">
        <v>231060.77</v>
      </c>
      <c r="R15" s="398">
        <v>2026</v>
      </c>
      <c r="S15" s="398">
        <v>2</v>
      </c>
      <c r="T15" s="402" t="s">
        <v>2936</v>
      </c>
      <c r="U15" s="402" t="s">
        <v>2738</v>
      </c>
      <c r="V15" s="409" t="s">
        <v>2739</v>
      </c>
      <c r="W15" s="409" t="s">
        <v>2937</v>
      </c>
      <c r="X15" s="410" t="s">
        <v>2938</v>
      </c>
      <c r="Y15" s="400" t="s">
        <v>2742</v>
      </c>
      <c r="Z15" s="398">
        <v>2</v>
      </c>
      <c r="AA15" s="400"/>
      <c r="AB15" s="365"/>
      <c r="AC15" s="365"/>
      <c r="AD15" s="365"/>
      <c r="AE15" s="365"/>
      <c r="AF15" s="365"/>
      <c r="AG15" s="365"/>
      <c r="AH15" s="365"/>
      <c r="AI15" s="365"/>
      <c r="AJ15" s="365"/>
      <c r="AK15" s="365"/>
      <c r="AL15" s="365"/>
      <c r="AM15" s="365"/>
      <c r="AN15" s="365"/>
      <c r="AO15" s="365"/>
      <c r="AP15" s="365"/>
      <c r="AQ15" s="365"/>
      <c r="AR15" s="365"/>
      <c r="AS15" s="365"/>
      <c r="AT15" s="365"/>
      <c r="AU15" s="365"/>
      <c r="AV15" s="365"/>
      <c r="AW15" s="365"/>
      <c r="AX15" s="365"/>
      <c r="AY15" s="365"/>
      <c r="AZ15" s="365"/>
      <c r="BA15" s="365"/>
      <c r="BB15" s="365"/>
      <c r="BC15" s="365"/>
      <c r="BD15" s="365"/>
      <c r="BE15" s="365"/>
      <c r="BF15" s="365"/>
      <c r="BG15" s="365"/>
      <c r="BH15" s="365"/>
      <c r="BI15" s="365"/>
      <c r="BJ15" s="365"/>
      <c r="BK15" s="365"/>
      <c r="BL15" s="365"/>
      <c r="BM15" s="365"/>
      <c r="BN15" s="365"/>
      <c r="BO15" s="365"/>
      <c r="BP15" s="365"/>
      <c r="BQ15" s="365"/>
      <c r="BR15" s="365"/>
      <c r="BS15" s="365"/>
      <c r="BT15" s="365"/>
      <c r="BU15" s="365"/>
      <c r="BV15" s="365"/>
      <c r="BW15" s="365"/>
      <c r="BX15" s="365"/>
      <c r="BY15" s="365"/>
      <c r="BZ15" s="365"/>
      <c r="CA15" s="365"/>
      <c r="CB15" s="365"/>
      <c r="CC15" s="365"/>
      <c r="CD15" s="365"/>
      <c r="CE15" s="365"/>
      <c r="CF15" s="365"/>
      <c r="CG15" s="382"/>
      <c r="CH15" s="383"/>
    </row>
    <row r="16" spans="1:86" ht="48">
      <c r="A16" s="521" t="s">
        <v>2410</v>
      </c>
      <c r="B16" s="521"/>
      <c r="C16" s="521"/>
      <c r="D16" s="521"/>
      <c r="E16" s="521"/>
      <c r="F16" s="521"/>
      <c r="G16" s="521"/>
      <c r="H16" s="521"/>
      <c r="I16" s="521"/>
      <c r="J16" s="521"/>
      <c r="K16" s="521"/>
      <c r="L16" s="521"/>
      <c r="M16" s="521"/>
      <c r="N16" s="521"/>
      <c r="O16" s="521"/>
      <c r="P16" s="521"/>
      <c r="Q16" s="521"/>
      <c r="R16" s="521"/>
      <c r="S16" s="521"/>
      <c r="T16" s="521"/>
      <c r="U16" s="521"/>
      <c r="V16" s="521"/>
      <c r="W16" s="521"/>
      <c r="X16" s="521"/>
      <c r="Y16" s="521"/>
      <c r="Z16" s="521"/>
      <c r="AA16" s="521"/>
      <c r="AB16" s="365"/>
      <c r="AC16" s="365"/>
      <c r="AD16" s="365"/>
      <c r="AE16" s="365"/>
      <c r="AF16" s="365"/>
      <c r="AG16" s="365"/>
      <c r="AH16" s="365"/>
      <c r="AI16" s="365"/>
      <c r="AJ16" s="365"/>
      <c r="AK16" s="365"/>
      <c r="AL16" s="365"/>
      <c r="AM16" s="365"/>
      <c r="AN16" s="365"/>
      <c r="AO16" s="365"/>
      <c r="AP16" s="365"/>
      <c r="AQ16" s="365"/>
      <c r="AR16" s="365"/>
      <c r="AS16" s="365"/>
      <c r="AT16" s="365"/>
      <c r="AU16" s="365"/>
      <c r="AV16" s="365"/>
      <c r="AW16" s="365"/>
      <c r="AX16" s="365"/>
      <c r="AY16" s="365"/>
      <c r="AZ16" s="365"/>
      <c r="BA16" s="365"/>
      <c r="BB16" s="365"/>
      <c r="BC16" s="365"/>
      <c r="BD16" s="365"/>
      <c r="BE16" s="365"/>
      <c r="BF16" s="365"/>
      <c r="BG16" s="365"/>
      <c r="BH16" s="365"/>
      <c r="BI16" s="365"/>
      <c r="BJ16" s="365"/>
      <c r="BK16" s="365"/>
      <c r="BL16" s="365"/>
      <c r="BM16" s="365"/>
      <c r="BN16" s="365"/>
      <c r="BO16" s="365"/>
      <c r="BP16" s="365"/>
      <c r="BQ16" s="365"/>
      <c r="BR16" s="365"/>
      <c r="BS16" s="365"/>
      <c r="BT16" s="365"/>
      <c r="BU16" s="365"/>
      <c r="BV16" s="365"/>
      <c r="BW16" s="365"/>
      <c r="BX16" s="365"/>
      <c r="BY16" s="365"/>
      <c r="BZ16" s="365"/>
      <c r="CA16" s="365"/>
      <c r="CB16" s="365"/>
      <c r="CC16" s="365"/>
      <c r="CD16" s="365"/>
      <c r="CE16" s="365"/>
      <c r="CF16" s="365"/>
      <c r="CG16" s="382"/>
      <c r="CH16" s="383" t="s">
        <v>2410</v>
      </c>
    </row>
    <row r="17" spans="1:86" ht="72">
      <c r="A17" s="384" t="s">
        <v>42</v>
      </c>
      <c r="B17" s="385" t="s">
        <v>2409</v>
      </c>
      <c r="C17" s="385" t="s">
        <v>2410</v>
      </c>
      <c r="D17" s="386" t="s">
        <v>2410</v>
      </c>
      <c r="E17" s="387" t="s">
        <v>142</v>
      </c>
      <c r="F17" s="388" t="s">
        <v>142</v>
      </c>
      <c r="G17" s="389">
        <v>251691.2</v>
      </c>
      <c r="H17" s="389">
        <v>206304.26</v>
      </c>
      <c r="I17" s="390">
        <v>206304.26</v>
      </c>
      <c r="J17" s="388"/>
      <c r="K17" s="391"/>
      <c r="L17" s="392" t="s">
        <v>2928</v>
      </c>
      <c r="M17" s="393">
        <v>0</v>
      </c>
      <c r="N17" s="394"/>
      <c r="O17" s="388"/>
      <c r="P17" s="391"/>
      <c r="Q17" s="395">
        <v>206304.26</v>
      </c>
      <c r="R17" s="384">
        <v>2026</v>
      </c>
      <c r="S17" s="384">
        <v>2</v>
      </c>
      <c r="T17" s="388" t="s">
        <v>2929</v>
      </c>
      <c r="U17" s="388" t="s">
        <v>2738</v>
      </c>
      <c r="V17" s="396" t="s">
        <v>2739</v>
      </c>
      <c r="W17" s="396" t="s">
        <v>2740</v>
      </c>
      <c r="X17" s="397" t="s">
        <v>2930</v>
      </c>
      <c r="Y17" s="386" t="s">
        <v>2742</v>
      </c>
      <c r="Z17" s="384">
        <v>2</v>
      </c>
      <c r="AA17" s="386"/>
      <c r="AB17" s="365"/>
      <c r="AC17" s="365"/>
      <c r="AD17" s="365"/>
      <c r="AE17" s="365"/>
      <c r="AF17" s="365"/>
      <c r="AG17" s="365"/>
      <c r="AH17" s="365"/>
      <c r="AI17" s="365"/>
      <c r="AJ17" s="365"/>
      <c r="AK17" s="365"/>
      <c r="AL17" s="365"/>
      <c r="AM17" s="365"/>
      <c r="AN17" s="365"/>
      <c r="AO17" s="365"/>
      <c r="AP17" s="365"/>
      <c r="AQ17" s="365"/>
      <c r="AR17" s="365"/>
      <c r="AS17" s="365"/>
      <c r="AT17" s="365"/>
      <c r="AU17" s="365"/>
      <c r="AV17" s="365"/>
      <c r="AW17" s="365"/>
      <c r="AX17" s="365"/>
      <c r="AY17" s="365"/>
      <c r="AZ17" s="365"/>
      <c r="BA17" s="365"/>
      <c r="BB17" s="365"/>
      <c r="BC17" s="365"/>
      <c r="BD17" s="365"/>
      <c r="BE17" s="365"/>
      <c r="BF17" s="365"/>
      <c r="BG17" s="365"/>
      <c r="BH17" s="365"/>
      <c r="BI17" s="365"/>
      <c r="BJ17" s="365"/>
      <c r="BK17" s="365"/>
      <c r="BL17" s="365"/>
      <c r="BM17" s="365"/>
      <c r="BN17" s="365"/>
      <c r="BO17" s="365"/>
      <c r="BP17" s="365"/>
      <c r="BQ17" s="365"/>
      <c r="BR17" s="365"/>
      <c r="BS17" s="365"/>
      <c r="BT17" s="365"/>
      <c r="BU17" s="365"/>
      <c r="BV17" s="365"/>
      <c r="BW17" s="365"/>
      <c r="BX17" s="365"/>
      <c r="BY17" s="365"/>
      <c r="BZ17" s="365"/>
      <c r="CA17" s="365"/>
      <c r="CB17" s="365"/>
      <c r="CC17" s="365"/>
      <c r="CD17" s="365"/>
      <c r="CE17" s="365"/>
      <c r="CF17" s="365"/>
      <c r="CG17" s="382"/>
      <c r="CH17" s="383"/>
    </row>
    <row r="18" spans="1:86" ht="72">
      <c r="A18" s="398" t="s">
        <v>47</v>
      </c>
      <c r="B18" s="399" t="s">
        <v>2939</v>
      </c>
      <c r="C18" s="399" t="s">
        <v>2410</v>
      </c>
      <c r="D18" s="400" t="s">
        <v>2410</v>
      </c>
      <c r="E18" s="401" t="s">
        <v>142</v>
      </c>
      <c r="F18" s="402" t="s">
        <v>142</v>
      </c>
      <c r="G18" s="403">
        <v>264275.75</v>
      </c>
      <c r="H18" s="403">
        <v>216619.47</v>
      </c>
      <c r="I18" s="403">
        <v>216619.47</v>
      </c>
      <c r="J18" s="402"/>
      <c r="K18" s="404"/>
      <c r="L18" s="405" t="s">
        <v>2928</v>
      </c>
      <c r="M18" s="406">
        <v>0</v>
      </c>
      <c r="N18" s="407"/>
      <c r="O18" s="402"/>
      <c r="P18" s="404"/>
      <c r="Q18" s="408">
        <v>216619.47</v>
      </c>
      <c r="R18" s="398">
        <v>2026</v>
      </c>
      <c r="S18" s="398">
        <v>2</v>
      </c>
      <c r="T18" s="402" t="s">
        <v>2932</v>
      </c>
      <c r="U18" s="402" t="s">
        <v>2738</v>
      </c>
      <c r="V18" s="409" t="s">
        <v>2739</v>
      </c>
      <c r="W18" s="409" t="s">
        <v>2933</v>
      </c>
      <c r="X18" s="410" t="s">
        <v>2934</v>
      </c>
      <c r="Y18" s="400" t="s">
        <v>2742</v>
      </c>
      <c r="Z18" s="398">
        <v>2</v>
      </c>
      <c r="AA18" s="400"/>
      <c r="AB18" s="365"/>
      <c r="AC18" s="365"/>
      <c r="AD18" s="365"/>
      <c r="AE18" s="365"/>
      <c r="AF18" s="365"/>
      <c r="AG18" s="365"/>
      <c r="AH18" s="365"/>
      <c r="AI18" s="365"/>
      <c r="AJ18" s="365"/>
      <c r="AK18" s="365"/>
      <c r="AL18" s="365"/>
      <c r="AM18" s="365"/>
      <c r="AN18" s="365"/>
      <c r="AO18" s="365"/>
      <c r="AP18" s="365"/>
      <c r="AQ18" s="365"/>
      <c r="AR18" s="365"/>
      <c r="AS18" s="365"/>
      <c r="AT18" s="365"/>
      <c r="AU18" s="365"/>
      <c r="AV18" s="365"/>
      <c r="AW18" s="365"/>
      <c r="AX18" s="365"/>
      <c r="AY18" s="365"/>
      <c r="AZ18" s="365"/>
      <c r="BA18" s="365"/>
      <c r="BB18" s="365"/>
      <c r="BC18" s="365"/>
      <c r="BD18" s="365"/>
      <c r="BE18" s="365"/>
      <c r="BF18" s="365"/>
      <c r="BG18" s="365"/>
      <c r="BH18" s="365"/>
      <c r="BI18" s="365"/>
      <c r="BJ18" s="365"/>
      <c r="BK18" s="365"/>
      <c r="BL18" s="365"/>
      <c r="BM18" s="365"/>
      <c r="BN18" s="365"/>
      <c r="BO18" s="365"/>
      <c r="BP18" s="365"/>
      <c r="BQ18" s="365"/>
      <c r="BR18" s="365"/>
      <c r="BS18" s="365"/>
      <c r="BT18" s="365"/>
      <c r="BU18" s="365"/>
      <c r="BV18" s="365"/>
      <c r="BW18" s="365"/>
      <c r="BX18" s="365"/>
      <c r="BY18" s="365"/>
      <c r="BZ18" s="365"/>
      <c r="CA18" s="365"/>
      <c r="CB18" s="365"/>
      <c r="CC18" s="365"/>
      <c r="CD18" s="365"/>
      <c r="CE18" s="365"/>
      <c r="CF18" s="365"/>
      <c r="CG18" s="382"/>
      <c r="CH18" s="383"/>
    </row>
    <row r="19" spans="1:86" ht="72">
      <c r="A19" s="398" t="s">
        <v>50</v>
      </c>
      <c r="B19" s="399" t="s">
        <v>2940</v>
      </c>
      <c r="C19" s="399" t="s">
        <v>2410</v>
      </c>
      <c r="D19" s="400" t="s">
        <v>2410</v>
      </c>
      <c r="E19" s="401" t="s">
        <v>142</v>
      </c>
      <c r="F19" s="402" t="s">
        <v>142</v>
      </c>
      <c r="G19" s="403">
        <v>281894.14</v>
      </c>
      <c r="H19" s="403">
        <v>231060.77</v>
      </c>
      <c r="I19" s="403">
        <v>231060.77</v>
      </c>
      <c r="J19" s="402"/>
      <c r="K19" s="404"/>
      <c r="L19" s="405" t="s">
        <v>2928</v>
      </c>
      <c r="M19" s="406">
        <v>0</v>
      </c>
      <c r="N19" s="407"/>
      <c r="O19" s="402"/>
      <c r="P19" s="404"/>
      <c r="Q19" s="408">
        <v>231060.77</v>
      </c>
      <c r="R19" s="398">
        <v>2026</v>
      </c>
      <c r="S19" s="398">
        <v>2</v>
      </c>
      <c r="T19" s="402" t="s">
        <v>2936</v>
      </c>
      <c r="U19" s="402" t="s">
        <v>2738</v>
      </c>
      <c r="V19" s="409" t="s">
        <v>2739</v>
      </c>
      <c r="W19" s="409" t="s">
        <v>2937</v>
      </c>
      <c r="X19" s="410" t="s">
        <v>2938</v>
      </c>
      <c r="Y19" s="400" t="s">
        <v>2742</v>
      </c>
      <c r="Z19" s="398">
        <v>2</v>
      </c>
      <c r="AA19" s="400"/>
      <c r="AB19" s="365"/>
      <c r="AC19" s="365"/>
      <c r="AD19" s="365"/>
      <c r="AE19" s="365"/>
      <c r="AF19" s="365"/>
      <c r="AG19" s="365"/>
      <c r="AH19" s="365"/>
      <c r="AI19" s="365"/>
      <c r="AJ19" s="365"/>
      <c r="AK19" s="365"/>
      <c r="AL19" s="365"/>
      <c r="AM19" s="365"/>
      <c r="AN19" s="365"/>
      <c r="AO19" s="365"/>
      <c r="AP19" s="365"/>
      <c r="AQ19" s="365"/>
      <c r="AR19" s="365"/>
      <c r="AS19" s="365"/>
      <c r="AT19" s="365"/>
      <c r="AU19" s="365"/>
      <c r="AV19" s="365"/>
      <c r="AW19" s="365"/>
      <c r="AX19" s="365"/>
      <c r="AY19" s="365"/>
      <c r="AZ19" s="365"/>
      <c r="BA19" s="365"/>
      <c r="BB19" s="365"/>
      <c r="BC19" s="365"/>
      <c r="BD19" s="365"/>
      <c r="BE19" s="365"/>
      <c r="BF19" s="365"/>
      <c r="BG19" s="365"/>
      <c r="BH19" s="365"/>
      <c r="BI19" s="365"/>
      <c r="BJ19" s="365"/>
      <c r="BK19" s="365"/>
      <c r="BL19" s="365"/>
      <c r="BM19" s="365"/>
      <c r="BN19" s="365"/>
      <c r="BO19" s="365"/>
      <c r="BP19" s="365"/>
      <c r="BQ19" s="365"/>
      <c r="BR19" s="365"/>
      <c r="BS19" s="365"/>
      <c r="BT19" s="365"/>
      <c r="BU19" s="365"/>
      <c r="BV19" s="365"/>
      <c r="BW19" s="365"/>
      <c r="BX19" s="365"/>
      <c r="BY19" s="365"/>
      <c r="BZ19" s="365"/>
      <c r="CA19" s="365"/>
      <c r="CB19" s="365"/>
      <c r="CC19" s="365"/>
      <c r="CD19" s="365"/>
      <c r="CE19" s="365"/>
      <c r="CF19" s="365"/>
      <c r="CG19" s="382"/>
      <c r="CH19" s="383"/>
    </row>
    <row r="20" spans="1:86" ht="60">
      <c r="A20" s="521" t="s">
        <v>2941</v>
      </c>
      <c r="B20" s="521"/>
      <c r="C20" s="521"/>
      <c r="D20" s="521"/>
      <c r="E20" s="521"/>
      <c r="F20" s="521"/>
      <c r="G20" s="521"/>
      <c r="H20" s="521"/>
      <c r="I20" s="521"/>
      <c r="J20" s="521"/>
      <c r="K20" s="521"/>
      <c r="L20" s="521"/>
      <c r="M20" s="521"/>
      <c r="N20" s="521"/>
      <c r="O20" s="521"/>
      <c r="P20" s="521"/>
      <c r="Q20" s="521"/>
      <c r="R20" s="521"/>
      <c r="S20" s="521"/>
      <c r="T20" s="521"/>
      <c r="U20" s="521"/>
      <c r="V20" s="521"/>
      <c r="W20" s="521"/>
      <c r="X20" s="521"/>
      <c r="Y20" s="521"/>
      <c r="Z20" s="521"/>
      <c r="AA20" s="521"/>
      <c r="AB20" s="365"/>
      <c r="AC20" s="365"/>
      <c r="AD20" s="365"/>
      <c r="AE20" s="365"/>
      <c r="AF20" s="365"/>
      <c r="AG20" s="365"/>
      <c r="AH20" s="365"/>
      <c r="AI20" s="365"/>
      <c r="AJ20" s="365"/>
      <c r="AK20" s="365"/>
      <c r="AL20" s="365"/>
      <c r="AM20" s="365"/>
      <c r="AN20" s="365"/>
      <c r="AO20" s="365"/>
      <c r="AP20" s="365"/>
      <c r="AQ20" s="365"/>
      <c r="AR20" s="365"/>
      <c r="AS20" s="365"/>
      <c r="AT20" s="365"/>
      <c r="AU20" s="365"/>
      <c r="AV20" s="365"/>
      <c r="AW20" s="365"/>
      <c r="AX20" s="365"/>
      <c r="AY20" s="365"/>
      <c r="AZ20" s="365"/>
      <c r="BA20" s="365"/>
      <c r="BB20" s="365"/>
      <c r="BC20" s="365"/>
      <c r="BD20" s="365"/>
      <c r="BE20" s="365"/>
      <c r="BF20" s="365"/>
      <c r="BG20" s="365"/>
      <c r="BH20" s="365"/>
      <c r="BI20" s="365"/>
      <c r="BJ20" s="365"/>
      <c r="BK20" s="365"/>
      <c r="BL20" s="365"/>
      <c r="BM20" s="365"/>
      <c r="BN20" s="365"/>
      <c r="BO20" s="365"/>
      <c r="BP20" s="365"/>
      <c r="BQ20" s="365"/>
      <c r="BR20" s="365"/>
      <c r="BS20" s="365"/>
      <c r="BT20" s="365"/>
      <c r="BU20" s="365"/>
      <c r="BV20" s="365"/>
      <c r="BW20" s="365"/>
      <c r="BX20" s="365"/>
      <c r="BY20" s="365"/>
      <c r="BZ20" s="365"/>
      <c r="CA20" s="365"/>
      <c r="CB20" s="365"/>
      <c r="CC20" s="365"/>
      <c r="CD20" s="365"/>
      <c r="CE20" s="365"/>
      <c r="CF20" s="365"/>
      <c r="CG20" s="382"/>
      <c r="CH20" s="383" t="s">
        <v>2941</v>
      </c>
    </row>
    <row r="21" spans="1:86" ht="72">
      <c r="A21" s="384" t="s">
        <v>59</v>
      </c>
      <c r="B21" s="385" t="s">
        <v>2414</v>
      </c>
      <c r="C21" s="385" t="s">
        <v>2415</v>
      </c>
      <c r="D21" s="386" t="s">
        <v>2415</v>
      </c>
      <c r="E21" s="387" t="s">
        <v>142</v>
      </c>
      <c r="F21" s="388" t="s">
        <v>142</v>
      </c>
      <c r="G21" s="389">
        <v>340.72</v>
      </c>
      <c r="H21" s="389">
        <v>279.27999999999997</v>
      </c>
      <c r="I21" s="390">
        <v>279.27999999999997</v>
      </c>
      <c r="J21" s="388"/>
      <c r="K21" s="391"/>
      <c r="L21" s="392" t="s">
        <v>2928</v>
      </c>
      <c r="M21" s="393">
        <v>0</v>
      </c>
      <c r="N21" s="394"/>
      <c r="O21" s="388"/>
      <c r="P21" s="391"/>
      <c r="Q21" s="395">
        <v>279.27999999999997</v>
      </c>
      <c r="R21" s="384">
        <v>2026</v>
      </c>
      <c r="S21" s="384">
        <v>2</v>
      </c>
      <c r="T21" s="388" t="s">
        <v>2929</v>
      </c>
      <c r="U21" s="388" t="s">
        <v>2738</v>
      </c>
      <c r="V21" s="396" t="s">
        <v>2739</v>
      </c>
      <c r="W21" s="396" t="s">
        <v>2740</v>
      </c>
      <c r="X21" s="397" t="s">
        <v>2930</v>
      </c>
      <c r="Y21" s="386" t="s">
        <v>2742</v>
      </c>
      <c r="Z21" s="384">
        <v>2</v>
      </c>
      <c r="AA21" s="386"/>
      <c r="AB21" s="365"/>
      <c r="AC21" s="365"/>
      <c r="AD21" s="365"/>
      <c r="AE21" s="365"/>
      <c r="AF21" s="365"/>
      <c r="AG21" s="365"/>
      <c r="AH21" s="365"/>
      <c r="AI21" s="365"/>
      <c r="AJ21" s="365"/>
      <c r="AK21" s="365"/>
      <c r="AL21" s="365"/>
      <c r="AM21" s="365"/>
      <c r="AN21" s="365"/>
      <c r="AO21" s="365"/>
      <c r="AP21" s="365"/>
      <c r="AQ21" s="365"/>
      <c r="AR21" s="365"/>
      <c r="AS21" s="365"/>
      <c r="AT21" s="365"/>
      <c r="AU21" s="365"/>
      <c r="AV21" s="365"/>
      <c r="AW21" s="365"/>
      <c r="AX21" s="365"/>
      <c r="AY21" s="365"/>
      <c r="AZ21" s="365"/>
      <c r="BA21" s="365"/>
      <c r="BB21" s="365"/>
      <c r="BC21" s="365"/>
      <c r="BD21" s="365"/>
      <c r="BE21" s="365"/>
      <c r="BF21" s="365"/>
      <c r="BG21" s="365"/>
      <c r="BH21" s="365"/>
      <c r="BI21" s="365"/>
      <c r="BJ21" s="365"/>
      <c r="BK21" s="365"/>
      <c r="BL21" s="365"/>
      <c r="BM21" s="365"/>
      <c r="BN21" s="365"/>
      <c r="BO21" s="365"/>
      <c r="BP21" s="365"/>
      <c r="BQ21" s="365"/>
      <c r="BR21" s="365"/>
      <c r="BS21" s="365"/>
      <c r="BT21" s="365"/>
      <c r="BU21" s="365"/>
      <c r="BV21" s="365"/>
      <c r="BW21" s="365"/>
      <c r="BX21" s="365"/>
      <c r="BY21" s="365"/>
      <c r="BZ21" s="365"/>
      <c r="CA21" s="365"/>
      <c r="CB21" s="365"/>
      <c r="CC21" s="365"/>
      <c r="CD21" s="365"/>
      <c r="CE21" s="365"/>
      <c r="CF21" s="365"/>
      <c r="CG21" s="382"/>
      <c r="CH21" s="383"/>
    </row>
    <row r="22" spans="1:86" ht="72">
      <c r="A22" s="398" t="s">
        <v>64</v>
      </c>
      <c r="B22" s="399" t="s">
        <v>2942</v>
      </c>
      <c r="C22" s="399" t="s">
        <v>2415</v>
      </c>
      <c r="D22" s="400" t="s">
        <v>2415</v>
      </c>
      <c r="E22" s="401" t="s">
        <v>142</v>
      </c>
      <c r="F22" s="402" t="s">
        <v>142</v>
      </c>
      <c r="G22" s="403">
        <v>357.75</v>
      </c>
      <c r="H22" s="403">
        <v>293.24</v>
      </c>
      <c r="I22" s="403">
        <v>293.24</v>
      </c>
      <c r="J22" s="402"/>
      <c r="K22" s="404"/>
      <c r="L22" s="405" t="s">
        <v>2928</v>
      </c>
      <c r="M22" s="406">
        <v>0</v>
      </c>
      <c r="N22" s="407"/>
      <c r="O22" s="402"/>
      <c r="P22" s="404"/>
      <c r="Q22" s="408">
        <v>293.24</v>
      </c>
      <c r="R22" s="398">
        <v>2026</v>
      </c>
      <c r="S22" s="398">
        <v>2</v>
      </c>
      <c r="T22" s="402" t="s">
        <v>2932</v>
      </c>
      <c r="U22" s="402" t="s">
        <v>2738</v>
      </c>
      <c r="V22" s="409" t="s">
        <v>2739</v>
      </c>
      <c r="W22" s="409" t="s">
        <v>2933</v>
      </c>
      <c r="X22" s="410" t="s">
        <v>2934</v>
      </c>
      <c r="Y22" s="400" t="s">
        <v>2742</v>
      </c>
      <c r="Z22" s="398">
        <v>2</v>
      </c>
      <c r="AA22" s="400"/>
      <c r="AB22" s="365"/>
      <c r="AC22" s="365"/>
      <c r="AD22" s="365"/>
      <c r="AE22" s="365"/>
      <c r="AF22" s="365"/>
      <c r="AG22" s="365"/>
      <c r="AH22" s="365"/>
      <c r="AI22" s="365"/>
      <c r="AJ22" s="365"/>
      <c r="AK22" s="365"/>
      <c r="AL22" s="365"/>
      <c r="AM22" s="365"/>
      <c r="AN22" s="365"/>
      <c r="AO22" s="365"/>
      <c r="AP22" s="365"/>
      <c r="AQ22" s="365"/>
      <c r="AR22" s="365"/>
      <c r="AS22" s="365"/>
      <c r="AT22" s="365"/>
      <c r="AU22" s="365"/>
      <c r="AV22" s="365"/>
      <c r="AW22" s="365"/>
      <c r="AX22" s="365"/>
      <c r="AY22" s="365"/>
      <c r="AZ22" s="365"/>
      <c r="BA22" s="365"/>
      <c r="BB22" s="365"/>
      <c r="BC22" s="365"/>
      <c r="BD22" s="365"/>
      <c r="BE22" s="365"/>
      <c r="BF22" s="365"/>
      <c r="BG22" s="365"/>
      <c r="BH22" s="365"/>
      <c r="BI22" s="365"/>
      <c r="BJ22" s="365"/>
      <c r="BK22" s="365"/>
      <c r="BL22" s="365"/>
      <c r="BM22" s="365"/>
      <c r="BN22" s="365"/>
      <c r="BO22" s="365"/>
      <c r="BP22" s="365"/>
      <c r="BQ22" s="365"/>
      <c r="BR22" s="365"/>
      <c r="BS22" s="365"/>
      <c r="BT22" s="365"/>
      <c r="BU22" s="365"/>
      <c r="BV22" s="365"/>
      <c r="BW22" s="365"/>
      <c r="BX22" s="365"/>
      <c r="BY22" s="365"/>
      <c r="BZ22" s="365"/>
      <c r="CA22" s="365"/>
      <c r="CB22" s="365"/>
      <c r="CC22" s="365"/>
      <c r="CD22" s="365"/>
      <c r="CE22" s="365"/>
      <c r="CF22" s="365"/>
      <c r="CG22" s="382"/>
      <c r="CH22" s="383"/>
    </row>
    <row r="23" spans="1:86" ht="72">
      <c r="A23" s="398" t="s">
        <v>2756</v>
      </c>
      <c r="B23" s="399" t="s">
        <v>2943</v>
      </c>
      <c r="C23" s="399" t="s">
        <v>2415</v>
      </c>
      <c r="D23" s="400" t="s">
        <v>2415</v>
      </c>
      <c r="E23" s="401" t="s">
        <v>142</v>
      </c>
      <c r="F23" s="402" t="s">
        <v>142</v>
      </c>
      <c r="G23" s="403">
        <v>381.6</v>
      </c>
      <c r="H23" s="403">
        <v>312.79000000000002</v>
      </c>
      <c r="I23" s="403">
        <v>312.79000000000002</v>
      </c>
      <c r="J23" s="402"/>
      <c r="K23" s="404"/>
      <c r="L23" s="405" t="s">
        <v>2928</v>
      </c>
      <c r="M23" s="406">
        <v>0</v>
      </c>
      <c r="N23" s="407"/>
      <c r="O23" s="402"/>
      <c r="P23" s="404"/>
      <c r="Q23" s="408">
        <v>312.79000000000002</v>
      </c>
      <c r="R23" s="398">
        <v>2026</v>
      </c>
      <c r="S23" s="398">
        <v>2</v>
      </c>
      <c r="T23" s="402" t="s">
        <v>2936</v>
      </c>
      <c r="U23" s="402" t="s">
        <v>2738</v>
      </c>
      <c r="V23" s="409" t="s">
        <v>2739</v>
      </c>
      <c r="W23" s="409" t="s">
        <v>2937</v>
      </c>
      <c r="X23" s="410" t="s">
        <v>2938</v>
      </c>
      <c r="Y23" s="400" t="s">
        <v>2742</v>
      </c>
      <c r="Z23" s="398">
        <v>2</v>
      </c>
      <c r="AA23" s="400"/>
      <c r="AB23" s="365"/>
      <c r="AC23" s="365"/>
      <c r="AD23" s="365"/>
      <c r="AE23" s="365"/>
      <c r="AF23" s="365"/>
      <c r="AG23" s="365"/>
      <c r="AH23" s="365"/>
      <c r="AI23" s="365"/>
      <c r="AJ23" s="365"/>
      <c r="AK23" s="365"/>
      <c r="AL23" s="365"/>
      <c r="AM23" s="365"/>
      <c r="AN23" s="365"/>
      <c r="AO23" s="365"/>
      <c r="AP23" s="365"/>
      <c r="AQ23" s="365"/>
      <c r="AR23" s="365"/>
      <c r="AS23" s="365"/>
      <c r="AT23" s="365"/>
      <c r="AU23" s="365"/>
      <c r="AV23" s="365"/>
      <c r="AW23" s="365"/>
      <c r="AX23" s="365"/>
      <c r="AY23" s="365"/>
      <c r="AZ23" s="365"/>
      <c r="BA23" s="365"/>
      <c r="BB23" s="365"/>
      <c r="BC23" s="365"/>
      <c r="BD23" s="365"/>
      <c r="BE23" s="365"/>
      <c r="BF23" s="365"/>
      <c r="BG23" s="365"/>
      <c r="BH23" s="365"/>
      <c r="BI23" s="365"/>
      <c r="BJ23" s="365"/>
      <c r="BK23" s="365"/>
      <c r="BL23" s="365"/>
      <c r="BM23" s="365"/>
      <c r="BN23" s="365"/>
      <c r="BO23" s="365"/>
      <c r="BP23" s="365"/>
      <c r="BQ23" s="365"/>
      <c r="BR23" s="365"/>
      <c r="BS23" s="365"/>
      <c r="BT23" s="365"/>
      <c r="BU23" s="365"/>
      <c r="BV23" s="365"/>
      <c r="BW23" s="365"/>
      <c r="BX23" s="365"/>
      <c r="BY23" s="365"/>
      <c r="BZ23" s="365"/>
      <c r="CA23" s="365"/>
      <c r="CB23" s="365"/>
      <c r="CC23" s="365"/>
      <c r="CD23" s="365"/>
      <c r="CE23" s="365"/>
      <c r="CF23" s="365"/>
      <c r="CG23" s="382"/>
      <c r="CH23" s="383"/>
    </row>
    <row r="24" spans="1:86" ht="108">
      <c r="A24" s="384" t="s">
        <v>66</v>
      </c>
      <c r="B24" s="385" t="s">
        <v>2416</v>
      </c>
      <c r="C24" s="385" t="s">
        <v>2417</v>
      </c>
      <c r="D24" s="386" t="s">
        <v>2417</v>
      </c>
      <c r="E24" s="387" t="s">
        <v>142</v>
      </c>
      <c r="F24" s="388" t="s">
        <v>142</v>
      </c>
      <c r="G24" s="389">
        <v>376.61</v>
      </c>
      <c r="H24" s="389">
        <v>308.7</v>
      </c>
      <c r="I24" s="390">
        <v>308.7</v>
      </c>
      <c r="J24" s="388"/>
      <c r="K24" s="391"/>
      <c r="L24" s="392" t="s">
        <v>2928</v>
      </c>
      <c r="M24" s="393">
        <v>0</v>
      </c>
      <c r="N24" s="394"/>
      <c r="O24" s="388"/>
      <c r="P24" s="391"/>
      <c r="Q24" s="395">
        <v>308.7</v>
      </c>
      <c r="R24" s="384">
        <v>2026</v>
      </c>
      <c r="S24" s="384">
        <v>2</v>
      </c>
      <c r="T24" s="388" t="s">
        <v>2929</v>
      </c>
      <c r="U24" s="388" t="s">
        <v>2738</v>
      </c>
      <c r="V24" s="396" t="s">
        <v>2739</v>
      </c>
      <c r="W24" s="396" t="s">
        <v>2740</v>
      </c>
      <c r="X24" s="397" t="s">
        <v>2930</v>
      </c>
      <c r="Y24" s="386" t="s">
        <v>2742</v>
      </c>
      <c r="Z24" s="384">
        <v>2</v>
      </c>
      <c r="AA24" s="386"/>
      <c r="AB24" s="365"/>
      <c r="AC24" s="365"/>
      <c r="AD24" s="365"/>
      <c r="AE24" s="365"/>
      <c r="AF24" s="365"/>
      <c r="AG24" s="365"/>
      <c r="AH24" s="365"/>
      <c r="AI24" s="365"/>
      <c r="AJ24" s="365"/>
      <c r="AK24" s="365"/>
      <c r="AL24" s="365"/>
      <c r="AM24" s="365"/>
      <c r="AN24" s="365"/>
      <c r="AO24" s="365"/>
      <c r="AP24" s="365"/>
      <c r="AQ24" s="365"/>
      <c r="AR24" s="365"/>
      <c r="AS24" s="365"/>
      <c r="AT24" s="365"/>
      <c r="AU24" s="365"/>
      <c r="AV24" s="365"/>
      <c r="AW24" s="365"/>
      <c r="AX24" s="365"/>
      <c r="AY24" s="365"/>
      <c r="AZ24" s="365"/>
      <c r="BA24" s="365"/>
      <c r="BB24" s="365"/>
      <c r="BC24" s="365"/>
      <c r="BD24" s="365"/>
      <c r="BE24" s="365"/>
      <c r="BF24" s="365"/>
      <c r="BG24" s="365"/>
      <c r="BH24" s="365"/>
      <c r="BI24" s="365"/>
      <c r="BJ24" s="365"/>
      <c r="BK24" s="365"/>
      <c r="BL24" s="365"/>
      <c r="BM24" s="365"/>
      <c r="BN24" s="365"/>
      <c r="BO24" s="365"/>
      <c r="BP24" s="365"/>
      <c r="BQ24" s="365"/>
      <c r="BR24" s="365"/>
      <c r="BS24" s="365"/>
      <c r="BT24" s="365"/>
      <c r="BU24" s="365"/>
      <c r="BV24" s="365"/>
      <c r="BW24" s="365"/>
      <c r="BX24" s="365"/>
      <c r="BY24" s="365"/>
      <c r="BZ24" s="365"/>
      <c r="CA24" s="365"/>
      <c r="CB24" s="365"/>
      <c r="CC24" s="365"/>
      <c r="CD24" s="365"/>
      <c r="CE24" s="365"/>
      <c r="CF24" s="365"/>
      <c r="CG24" s="382"/>
      <c r="CH24" s="383"/>
    </row>
    <row r="25" spans="1:86" ht="96">
      <c r="A25" s="398" t="s">
        <v>68</v>
      </c>
      <c r="B25" s="399" t="s">
        <v>2944</v>
      </c>
      <c r="C25" s="399" t="s">
        <v>2417</v>
      </c>
      <c r="D25" s="400" t="s">
        <v>2417</v>
      </c>
      <c r="E25" s="401" t="s">
        <v>142</v>
      </c>
      <c r="F25" s="402" t="s">
        <v>142</v>
      </c>
      <c r="G25" s="403">
        <v>395.45</v>
      </c>
      <c r="H25" s="403">
        <v>324.14</v>
      </c>
      <c r="I25" s="403">
        <v>324.14</v>
      </c>
      <c r="J25" s="402"/>
      <c r="K25" s="404"/>
      <c r="L25" s="405" t="s">
        <v>2928</v>
      </c>
      <c r="M25" s="406">
        <v>0</v>
      </c>
      <c r="N25" s="407"/>
      <c r="O25" s="402"/>
      <c r="P25" s="404"/>
      <c r="Q25" s="408">
        <v>324.14</v>
      </c>
      <c r="R25" s="398">
        <v>2026</v>
      </c>
      <c r="S25" s="398">
        <v>2</v>
      </c>
      <c r="T25" s="402" t="s">
        <v>2932</v>
      </c>
      <c r="U25" s="402" t="s">
        <v>2738</v>
      </c>
      <c r="V25" s="409" t="s">
        <v>2739</v>
      </c>
      <c r="W25" s="409" t="s">
        <v>2933</v>
      </c>
      <c r="X25" s="410" t="s">
        <v>2934</v>
      </c>
      <c r="Y25" s="400" t="s">
        <v>2742</v>
      </c>
      <c r="Z25" s="398">
        <v>2</v>
      </c>
      <c r="AA25" s="400"/>
      <c r="AB25" s="365"/>
      <c r="AC25" s="365"/>
      <c r="AD25" s="365"/>
      <c r="AE25" s="365"/>
      <c r="AF25" s="365"/>
      <c r="AG25" s="365"/>
      <c r="AH25" s="365"/>
      <c r="AI25" s="365"/>
      <c r="AJ25" s="365"/>
      <c r="AK25" s="365"/>
      <c r="AL25" s="365"/>
      <c r="AM25" s="365"/>
      <c r="AN25" s="365"/>
      <c r="AO25" s="365"/>
      <c r="AP25" s="365"/>
      <c r="AQ25" s="365"/>
      <c r="AR25" s="365"/>
      <c r="AS25" s="365"/>
      <c r="AT25" s="365"/>
      <c r="AU25" s="365"/>
      <c r="AV25" s="365"/>
      <c r="AW25" s="365"/>
      <c r="AX25" s="365"/>
      <c r="AY25" s="365"/>
      <c r="AZ25" s="365"/>
      <c r="BA25" s="365"/>
      <c r="BB25" s="365"/>
      <c r="BC25" s="365"/>
      <c r="BD25" s="365"/>
      <c r="BE25" s="365"/>
      <c r="BF25" s="365"/>
      <c r="BG25" s="365"/>
      <c r="BH25" s="365"/>
      <c r="BI25" s="365"/>
      <c r="BJ25" s="365"/>
      <c r="BK25" s="365"/>
      <c r="BL25" s="365"/>
      <c r="BM25" s="365"/>
      <c r="BN25" s="365"/>
      <c r="BO25" s="365"/>
      <c r="BP25" s="365"/>
      <c r="BQ25" s="365"/>
      <c r="BR25" s="365"/>
      <c r="BS25" s="365"/>
      <c r="BT25" s="365"/>
      <c r="BU25" s="365"/>
      <c r="BV25" s="365"/>
      <c r="BW25" s="365"/>
      <c r="BX25" s="365"/>
      <c r="BY25" s="365"/>
      <c r="BZ25" s="365"/>
      <c r="CA25" s="365"/>
      <c r="CB25" s="365"/>
      <c r="CC25" s="365"/>
      <c r="CD25" s="365"/>
      <c r="CE25" s="365"/>
      <c r="CF25" s="365"/>
      <c r="CG25" s="382"/>
      <c r="CH25" s="383"/>
    </row>
    <row r="26" spans="1:86" ht="96">
      <c r="A26" s="398" t="s">
        <v>69</v>
      </c>
      <c r="B26" s="399" t="s">
        <v>2945</v>
      </c>
      <c r="C26" s="399" t="s">
        <v>2417</v>
      </c>
      <c r="D26" s="400" t="s">
        <v>2417</v>
      </c>
      <c r="E26" s="401" t="s">
        <v>142</v>
      </c>
      <c r="F26" s="402" t="s">
        <v>142</v>
      </c>
      <c r="G26" s="403">
        <v>421.8</v>
      </c>
      <c r="H26" s="403">
        <v>345.74</v>
      </c>
      <c r="I26" s="403">
        <v>345.74</v>
      </c>
      <c r="J26" s="402"/>
      <c r="K26" s="404"/>
      <c r="L26" s="405" t="s">
        <v>2928</v>
      </c>
      <c r="M26" s="406">
        <v>0</v>
      </c>
      <c r="N26" s="407"/>
      <c r="O26" s="402"/>
      <c r="P26" s="404"/>
      <c r="Q26" s="408">
        <v>345.74</v>
      </c>
      <c r="R26" s="398">
        <v>2026</v>
      </c>
      <c r="S26" s="398">
        <v>2</v>
      </c>
      <c r="T26" s="402" t="s">
        <v>2936</v>
      </c>
      <c r="U26" s="402" t="s">
        <v>2738</v>
      </c>
      <c r="V26" s="409" t="s">
        <v>2739</v>
      </c>
      <c r="W26" s="409" t="s">
        <v>2937</v>
      </c>
      <c r="X26" s="410" t="s">
        <v>2938</v>
      </c>
      <c r="Y26" s="400" t="s">
        <v>2742</v>
      </c>
      <c r="Z26" s="398">
        <v>2</v>
      </c>
      <c r="AA26" s="400"/>
      <c r="AB26" s="365"/>
      <c r="AC26" s="365"/>
      <c r="AD26" s="365"/>
      <c r="AE26" s="365"/>
      <c r="AF26" s="365"/>
      <c r="AG26" s="365"/>
      <c r="AH26" s="365"/>
      <c r="AI26" s="365"/>
      <c r="AJ26" s="365"/>
      <c r="AK26" s="365"/>
      <c r="AL26" s="365"/>
      <c r="AM26" s="365"/>
      <c r="AN26" s="365"/>
      <c r="AO26" s="365"/>
      <c r="AP26" s="365"/>
      <c r="AQ26" s="365"/>
      <c r="AR26" s="365"/>
      <c r="AS26" s="365"/>
      <c r="AT26" s="365"/>
      <c r="AU26" s="365"/>
      <c r="AV26" s="365"/>
      <c r="AW26" s="365"/>
      <c r="AX26" s="365"/>
      <c r="AY26" s="365"/>
      <c r="AZ26" s="365"/>
      <c r="BA26" s="365"/>
      <c r="BB26" s="365"/>
      <c r="BC26" s="365"/>
      <c r="BD26" s="365"/>
      <c r="BE26" s="365"/>
      <c r="BF26" s="365"/>
      <c r="BG26" s="365"/>
      <c r="BH26" s="365"/>
      <c r="BI26" s="365"/>
      <c r="BJ26" s="365"/>
      <c r="BK26" s="365"/>
      <c r="BL26" s="365"/>
      <c r="BM26" s="365"/>
      <c r="BN26" s="365"/>
      <c r="BO26" s="365"/>
      <c r="BP26" s="365"/>
      <c r="BQ26" s="365"/>
      <c r="BR26" s="365"/>
      <c r="BS26" s="365"/>
      <c r="BT26" s="365"/>
      <c r="BU26" s="365"/>
      <c r="BV26" s="365"/>
      <c r="BW26" s="365"/>
      <c r="BX26" s="365"/>
      <c r="BY26" s="365"/>
      <c r="BZ26" s="365"/>
      <c r="CA26" s="365"/>
      <c r="CB26" s="365"/>
      <c r="CC26" s="365"/>
      <c r="CD26" s="365"/>
      <c r="CE26" s="365"/>
      <c r="CF26" s="365"/>
      <c r="CG26" s="382"/>
      <c r="CH26" s="383"/>
    </row>
    <row r="27" spans="1:86" ht="72">
      <c r="A27" s="384" t="s">
        <v>76</v>
      </c>
      <c r="B27" s="385" t="s">
        <v>2418</v>
      </c>
      <c r="C27" s="385" t="s">
        <v>2419</v>
      </c>
      <c r="D27" s="386" t="s">
        <v>2419</v>
      </c>
      <c r="E27" s="387" t="s">
        <v>142</v>
      </c>
      <c r="F27" s="388" t="s">
        <v>142</v>
      </c>
      <c r="G27" s="389">
        <v>295.72000000000003</v>
      </c>
      <c r="H27" s="389">
        <v>242.39</v>
      </c>
      <c r="I27" s="390">
        <v>242.39</v>
      </c>
      <c r="J27" s="388"/>
      <c r="K27" s="391"/>
      <c r="L27" s="392" t="s">
        <v>2928</v>
      </c>
      <c r="M27" s="393">
        <v>0</v>
      </c>
      <c r="N27" s="394"/>
      <c r="O27" s="388"/>
      <c r="P27" s="391"/>
      <c r="Q27" s="395">
        <v>242.39</v>
      </c>
      <c r="R27" s="384">
        <v>2026</v>
      </c>
      <c r="S27" s="384">
        <v>2</v>
      </c>
      <c r="T27" s="388" t="s">
        <v>2929</v>
      </c>
      <c r="U27" s="388" t="s">
        <v>2738</v>
      </c>
      <c r="V27" s="396" t="s">
        <v>2739</v>
      </c>
      <c r="W27" s="396" t="s">
        <v>2740</v>
      </c>
      <c r="X27" s="397" t="s">
        <v>2930</v>
      </c>
      <c r="Y27" s="386" t="s">
        <v>2742</v>
      </c>
      <c r="Z27" s="384">
        <v>2</v>
      </c>
      <c r="AA27" s="386"/>
      <c r="AB27" s="365"/>
      <c r="AC27" s="365"/>
      <c r="AD27" s="365"/>
      <c r="AE27" s="365"/>
      <c r="AF27" s="365"/>
      <c r="AG27" s="365"/>
      <c r="AH27" s="365"/>
      <c r="AI27" s="365"/>
      <c r="AJ27" s="365"/>
      <c r="AK27" s="365"/>
      <c r="AL27" s="365"/>
      <c r="AM27" s="365"/>
      <c r="AN27" s="365"/>
      <c r="AO27" s="365"/>
      <c r="AP27" s="365"/>
      <c r="AQ27" s="365"/>
      <c r="AR27" s="365"/>
      <c r="AS27" s="365"/>
      <c r="AT27" s="365"/>
      <c r="AU27" s="365"/>
      <c r="AV27" s="365"/>
      <c r="AW27" s="365"/>
      <c r="AX27" s="365"/>
      <c r="AY27" s="365"/>
      <c r="AZ27" s="365"/>
      <c r="BA27" s="365"/>
      <c r="BB27" s="365"/>
      <c r="BC27" s="365"/>
      <c r="BD27" s="365"/>
      <c r="BE27" s="365"/>
      <c r="BF27" s="365"/>
      <c r="BG27" s="365"/>
      <c r="BH27" s="365"/>
      <c r="BI27" s="365"/>
      <c r="BJ27" s="365"/>
      <c r="BK27" s="365"/>
      <c r="BL27" s="365"/>
      <c r="BM27" s="365"/>
      <c r="BN27" s="365"/>
      <c r="BO27" s="365"/>
      <c r="BP27" s="365"/>
      <c r="BQ27" s="365"/>
      <c r="BR27" s="365"/>
      <c r="BS27" s="365"/>
      <c r="BT27" s="365"/>
      <c r="BU27" s="365"/>
      <c r="BV27" s="365"/>
      <c r="BW27" s="365"/>
      <c r="BX27" s="365"/>
      <c r="BY27" s="365"/>
      <c r="BZ27" s="365"/>
      <c r="CA27" s="365"/>
      <c r="CB27" s="365"/>
      <c r="CC27" s="365"/>
      <c r="CD27" s="365"/>
      <c r="CE27" s="365"/>
      <c r="CF27" s="365"/>
      <c r="CG27" s="382"/>
      <c r="CH27" s="383"/>
    </row>
    <row r="28" spans="1:86" ht="72">
      <c r="A28" s="398" t="s">
        <v>80</v>
      </c>
      <c r="B28" s="399" t="s">
        <v>2946</v>
      </c>
      <c r="C28" s="399" t="s">
        <v>2419</v>
      </c>
      <c r="D28" s="400" t="s">
        <v>2419</v>
      </c>
      <c r="E28" s="401" t="s">
        <v>142</v>
      </c>
      <c r="F28" s="402" t="s">
        <v>142</v>
      </c>
      <c r="G28" s="403">
        <v>310.5</v>
      </c>
      <c r="H28" s="403">
        <v>254.51</v>
      </c>
      <c r="I28" s="403">
        <v>254.51</v>
      </c>
      <c r="J28" s="402"/>
      <c r="K28" s="404"/>
      <c r="L28" s="405" t="s">
        <v>2928</v>
      </c>
      <c r="M28" s="406">
        <v>0</v>
      </c>
      <c r="N28" s="407"/>
      <c r="O28" s="402"/>
      <c r="P28" s="404"/>
      <c r="Q28" s="408">
        <v>254.51</v>
      </c>
      <c r="R28" s="398">
        <v>2026</v>
      </c>
      <c r="S28" s="398">
        <v>2</v>
      </c>
      <c r="T28" s="402" t="s">
        <v>2932</v>
      </c>
      <c r="U28" s="402" t="s">
        <v>2738</v>
      </c>
      <c r="V28" s="409" t="s">
        <v>2739</v>
      </c>
      <c r="W28" s="409" t="s">
        <v>2933</v>
      </c>
      <c r="X28" s="410" t="s">
        <v>2934</v>
      </c>
      <c r="Y28" s="400" t="s">
        <v>2742</v>
      </c>
      <c r="Z28" s="398">
        <v>2</v>
      </c>
      <c r="AA28" s="400"/>
      <c r="AB28" s="365"/>
      <c r="AC28" s="365"/>
      <c r="AD28" s="365"/>
      <c r="AE28" s="365"/>
      <c r="AF28" s="365"/>
      <c r="AG28" s="365"/>
      <c r="AH28" s="365"/>
      <c r="AI28" s="365"/>
      <c r="AJ28" s="365"/>
      <c r="AK28" s="365"/>
      <c r="AL28" s="365"/>
      <c r="AM28" s="365"/>
      <c r="AN28" s="365"/>
      <c r="AO28" s="365"/>
      <c r="AP28" s="365"/>
      <c r="AQ28" s="365"/>
      <c r="AR28" s="365"/>
      <c r="AS28" s="365"/>
      <c r="AT28" s="365"/>
      <c r="AU28" s="365"/>
      <c r="AV28" s="365"/>
      <c r="AW28" s="365"/>
      <c r="AX28" s="365"/>
      <c r="AY28" s="365"/>
      <c r="AZ28" s="365"/>
      <c r="BA28" s="365"/>
      <c r="BB28" s="365"/>
      <c r="BC28" s="365"/>
      <c r="BD28" s="365"/>
      <c r="BE28" s="365"/>
      <c r="BF28" s="365"/>
      <c r="BG28" s="365"/>
      <c r="BH28" s="365"/>
      <c r="BI28" s="365"/>
      <c r="BJ28" s="365"/>
      <c r="BK28" s="365"/>
      <c r="BL28" s="365"/>
      <c r="BM28" s="365"/>
      <c r="BN28" s="365"/>
      <c r="BO28" s="365"/>
      <c r="BP28" s="365"/>
      <c r="BQ28" s="365"/>
      <c r="BR28" s="365"/>
      <c r="BS28" s="365"/>
      <c r="BT28" s="365"/>
      <c r="BU28" s="365"/>
      <c r="BV28" s="365"/>
      <c r="BW28" s="365"/>
      <c r="BX28" s="365"/>
      <c r="BY28" s="365"/>
      <c r="BZ28" s="365"/>
      <c r="CA28" s="365"/>
      <c r="CB28" s="365"/>
      <c r="CC28" s="365"/>
      <c r="CD28" s="365"/>
      <c r="CE28" s="365"/>
      <c r="CF28" s="365"/>
      <c r="CG28" s="382"/>
      <c r="CH28" s="383"/>
    </row>
    <row r="29" spans="1:86" ht="72">
      <c r="A29" s="398" t="s">
        <v>83</v>
      </c>
      <c r="B29" s="399" t="s">
        <v>2947</v>
      </c>
      <c r="C29" s="399" t="s">
        <v>2419</v>
      </c>
      <c r="D29" s="400" t="s">
        <v>2419</v>
      </c>
      <c r="E29" s="401" t="s">
        <v>142</v>
      </c>
      <c r="F29" s="402" t="s">
        <v>142</v>
      </c>
      <c r="G29" s="403">
        <v>331.21</v>
      </c>
      <c r="H29" s="403">
        <v>271.48</v>
      </c>
      <c r="I29" s="403">
        <v>271.48</v>
      </c>
      <c r="J29" s="402"/>
      <c r="K29" s="404"/>
      <c r="L29" s="405" t="s">
        <v>2928</v>
      </c>
      <c r="M29" s="406">
        <v>0</v>
      </c>
      <c r="N29" s="407"/>
      <c r="O29" s="402"/>
      <c r="P29" s="404"/>
      <c r="Q29" s="408">
        <v>271.48</v>
      </c>
      <c r="R29" s="398">
        <v>2026</v>
      </c>
      <c r="S29" s="398">
        <v>2</v>
      </c>
      <c r="T29" s="402" t="s">
        <v>2936</v>
      </c>
      <c r="U29" s="402" t="s">
        <v>2738</v>
      </c>
      <c r="V29" s="409" t="s">
        <v>2739</v>
      </c>
      <c r="W29" s="409" t="s">
        <v>2937</v>
      </c>
      <c r="X29" s="410" t="s">
        <v>2938</v>
      </c>
      <c r="Y29" s="400" t="s">
        <v>2742</v>
      </c>
      <c r="Z29" s="398">
        <v>2</v>
      </c>
      <c r="AA29" s="400"/>
      <c r="AB29" s="365"/>
      <c r="AC29" s="365"/>
      <c r="AD29" s="365"/>
      <c r="AE29" s="365"/>
      <c r="AF29" s="365"/>
      <c r="AG29" s="365"/>
      <c r="AH29" s="365"/>
      <c r="AI29" s="365"/>
      <c r="AJ29" s="365"/>
      <c r="AK29" s="365"/>
      <c r="AL29" s="365"/>
      <c r="AM29" s="365"/>
      <c r="AN29" s="365"/>
      <c r="AO29" s="365"/>
      <c r="AP29" s="365"/>
      <c r="AQ29" s="365"/>
      <c r="AR29" s="365"/>
      <c r="AS29" s="365"/>
      <c r="AT29" s="365"/>
      <c r="AU29" s="365"/>
      <c r="AV29" s="365"/>
      <c r="AW29" s="365"/>
      <c r="AX29" s="365"/>
      <c r="AY29" s="365"/>
      <c r="AZ29" s="365"/>
      <c r="BA29" s="365"/>
      <c r="BB29" s="365"/>
      <c r="BC29" s="365"/>
      <c r="BD29" s="365"/>
      <c r="BE29" s="365"/>
      <c r="BF29" s="365"/>
      <c r="BG29" s="365"/>
      <c r="BH29" s="365"/>
      <c r="BI29" s="365"/>
      <c r="BJ29" s="365"/>
      <c r="BK29" s="365"/>
      <c r="BL29" s="365"/>
      <c r="BM29" s="365"/>
      <c r="BN29" s="365"/>
      <c r="BO29" s="365"/>
      <c r="BP29" s="365"/>
      <c r="BQ29" s="365"/>
      <c r="BR29" s="365"/>
      <c r="BS29" s="365"/>
      <c r="BT29" s="365"/>
      <c r="BU29" s="365"/>
      <c r="BV29" s="365"/>
      <c r="BW29" s="365"/>
      <c r="BX29" s="365"/>
      <c r="BY29" s="365"/>
      <c r="BZ29" s="365"/>
      <c r="CA29" s="365"/>
      <c r="CB29" s="365"/>
      <c r="CC29" s="365"/>
      <c r="CD29" s="365"/>
      <c r="CE29" s="365"/>
      <c r="CF29" s="365"/>
      <c r="CG29" s="382"/>
      <c r="CH29" s="383"/>
    </row>
    <row r="30" spans="1:86" ht="72">
      <c r="A30" s="384" t="s">
        <v>103</v>
      </c>
      <c r="B30" s="385" t="s">
        <v>2420</v>
      </c>
      <c r="C30" s="385" t="s">
        <v>2421</v>
      </c>
      <c r="D30" s="386" t="s">
        <v>2421</v>
      </c>
      <c r="E30" s="387" t="s">
        <v>142</v>
      </c>
      <c r="F30" s="388" t="s">
        <v>142</v>
      </c>
      <c r="G30" s="389">
        <v>78.040000000000006</v>
      </c>
      <c r="H30" s="389">
        <v>63.97</v>
      </c>
      <c r="I30" s="390">
        <v>63.97</v>
      </c>
      <c r="J30" s="388"/>
      <c r="K30" s="391"/>
      <c r="L30" s="392" t="s">
        <v>2928</v>
      </c>
      <c r="M30" s="393">
        <v>0</v>
      </c>
      <c r="N30" s="394"/>
      <c r="O30" s="388"/>
      <c r="P30" s="391"/>
      <c r="Q30" s="395">
        <v>63.97</v>
      </c>
      <c r="R30" s="384">
        <v>2026</v>
      </c>
      <c r="S30" s="384">
        <v>2</v>
      </c>
      <c r="T30" s="388" t="s">
        <v>2929</v>
      </c>
      <c r="U30" s="388" t="s">
        <v>2738</v>
      </c>
      <c r="V30" s="396" t="s">
        <v>2739</v>
      </c>
      <c r="W30" s="396" t="s">
        <v>2740</v>
      </c>
      <c r="X30" s="397" t="s">
        <v>2930</v>
      </c>
      <c r="Y30" s="386" t="s">
        <v>2742</v>
      </c>
      <c r="Z30" s="384">
        <v>2</v>
      </c>
      <c r="AA30" s="386"/>
      <c r="AB30" s="365"/>
      <c r="AC30" s="365"/>
      <c r="AD30" s="365"/>
      <c r="AE30" s="365"/>
      <c r="AF30" s="365"/>
      <c r="AG30" s="365"/>
      <c r="AH30" s="365"/>
      <c r="AI30" s="365"/>
      <c r="AJ30" s="365"/>
      <c r="AK30" s="365"/>
      <c r="AL30" s="365"/>
      <c r="AM30" s="365"/>
      <c r="AN30" s="365"/>
      <c r="AO30" s="365"/>
      <c r="AP30" s="365"/>
      <c r="AQ30" s="365"/>
      <c r="AR30" s="365"/>
      <c r="AS30" s="365"/>
      <c r="AT30" s="365"/>
      <c r="AU30" s="365"/>
      <c r="AV30" s="365"/>
      <c r="AW30" s="365"/>
      <c r="AX30" s="365"/>
      <c r="AY30" s="365"/>
      <c r="AZ30" s="365"/>
      <c r="BA30" s="365"/>
      <c r="BB30" s="365"/>
      <c r="BC30" s="365"/>
      <c r="BD30" s="365"/>
      <c r="BE30" s="365"/>
      <c r="BF30" s="365"/>
      <c r="BG30" s="365"/>
      <c r="BH30" s="365"/>
      <c r="BI30" s="365"/>
      <c r="BJ30" s="365"/>
      <c r="BK30" s="365"/>
      <c r="BL30" s="365"/>
      <c r="BM30" s="365"/>
      <c r="BN30" s="365"/>
      <c r="BO30" s="365"/>
      <c r="BP30" s="365"/>
      <c r="BQ30" s="365"/>
      <c r="BR30" s="365"/>
      <c r="BS30" s="365"/>
      <c r="BT30" s="365"/>
      <c r="BU30" s="365"/>
      <c r="BV30" s="365"/>
      <c r="BW30" s="365"/>
      <c r="BX30" s="365"/>
      <c r="BY30" s="365"/>
      <c r="BZ30" s="365"/>
      <c r="CA30" s="365"/>
      <c r="CB30" s="365"/>
      <c r="CC30" s="365"/>
      <c r="CD30" s="365"/>
      <c r="CE30" s="365"/>
      <c r="CF30" s="365"/>
      <c r="CG30" s="382"/>
      <c r="CH30" s="383"/>
    </row>
    <row r="31" spans="1:86" ht="72">
      <c r="A31" s="398" t="s">
        <v>106</v>
      </c>
      <c r="B31" s="399" t="s">
        <v>2948</v>
      </c>
      <c r="C31" s="399" t="s">
        <v>2421</v>
      </c>
      <c r="D31" s="400" t="s">
        <v>2421</v>
      </c>
      <c r="E31" s="401" t="s">
        <v>142</v>
      </c>
      <c r="F31" s="402" t="s">
        <v>142</v>
      </c>
      <c r="G31" s="403">
        <v>81.95</v>
      </c>
      <c r="H31" s="403">
        <v>67.17</v>
      </c>
      <c r="I31" s="403">
        <v>67.17</v>
      </c>
      <c r="J31" s="402"/>
      <c r="K31" s="404"/>
      <c r="L31" s="405" t="s">
        <v>2928</v>
      </c>
      <c r="M31" s="406">
        <v>0</v>
      </c>
      <c r="N31" s="407"/>
      <c r="O31" s="402"/>
      <c r="P31" s="404"/>
      <c r="Q31" s="408">
        <v>67.17</v>
      </c>
      <c r="R31" s="398">
        <v>2026</v>
      </c>
      <c r="S31" s="398">
        <v>2</v>
      </c>
      <c r="T31" s="402" t="s">
        <v>2932</v>
      </c>
      <c r="U31" s="402" t="s">
        <v>2738</v>
      </c>
      <c r="V31" s="409" t="s">
        <v>2739</v>
      </c>
      <c r="W31" s="409" t="s">
        <v>2933</v>
      </c>
      <c r="X31" s="410" t="s">
        <v>2934</v>
      </c>
      <c r="Y31" s="400" t="s">
        <v>2742</v>
      </c>
      <c r="Z31" s="398">
        <v>2</v>
      </c>
      <c r="AA31" s="400"/>
      <c r="AB31" s="365"/>
      <c r="AC31" s="365"/>
      <c r="AD31" s="365"/>
      <c r="AE31" s="365"/>
      <c r="AF31" s="365"/>
      <c r="AG31" s="365"/>
      <c r="AH31" s="365"/>
      <c r="AI31" s="365"/>
      <c r="AJ31" s="365"/>
      <c r="AK31" s="365"/>
      <c r="AL31" s="365"/>
      <c r="AM31" s="365"/>
      <c r="AN31" s="365"/>
      <c r="AO31" s="365"/>
      <c r="AP31" s="365"/>
      <c r="AQ31" s="365"/>
      <c r="AR31" s="365"/>
      <c r="AS31" s="365"/>
      <c r="AT31" s="365"/>
      <c r="AU31" s="365"/>
      <c r="AV31" s="365"/>
      <c r="AW31" s="365"/>
      <c r="AX31" s="365"/>
      <c r="AY31" s="365"/>
      <c r="AZ31" s="365"/>
      <c r="BA31" s="365"/>
      <c r="BB31" s="365"/>
      <c r="BC31" s="365"/>
      <c r="BD31" s="365"/>
      <c r="BE31" s="365"/>
      <c r="BF31" s="365"/>
      <c r="BG31" s="365"/>
      <c r="BH31" s="365"/>
      <c r="BI31" s="365"/>
      <c r="BJ31" s="365"/>
      <c r="BK31" s="365"/>
      <c r="BL31" s="365"/>
      <c r="BM31" s="365"/>
      <c r="BN31" s="365"/>
      <c r="BO31" s="365"/>
      <c r="BP31" s="365"/>
      <c r="BQ31" s="365"/>
      <c r="BR31" s="365"/>
      <c r="BS31" s="365"/>
      <c r="BT31" s="365"/>
      <c r="BU31" s="365"/>
      <c r="BV31" s="365"/>
      <c r="BW31" s="365"/>
      <c r="BX31" s="365"/>
      <c r="BY31" s="365"/>
      <c r="BZ31" s="365"/>
      <c r="CA31" s="365"/>
      <c r="CB31" s="365"/>
      <c r="CC31" s="365"/>
      <c r="CD31" s="365"/>
      <c r="CE31" s="365"/>
      <c r="CF31" s="365"/>
      <c r="CG31" s="382"/>
      <c r="CH31" s="383"/>
    </row>
    <row r="32" spans="1:86" ht="72">
      <c r="A32" s="398" t="s">
        <v>110</v>
      </c>
      <c r="B32" s="399" t="s">
        <v>2949</v>
      </c>
      <c r="C32" s="399" t="s">
        <v>2421</v>
      </c>
      <c r="D32" s="400" t="s">
        <v>2421</v>
      </c>
      <c r="E32" s="401" t="s">
        <v>142</v>
      </c>
      <c r="F32" s="402" t="s">
        <v>142</v>
      </c>
      <c r="G32" s="403">
        <v>87.41</v>
      </c>
      <c r="H32" s="403">
        <v>71.650000000000006</v>
      </c>
      <c r="I32" s="403">
        <v>71.650000000000006</v>
      </c>
      <c r="J32" s="402"/>
      <c r="K32" s="404"/>
      <c r="L32" s="405" t="s">
        <v>2928</v>
      </c>
      <c r="M32" s="406">
        <v>0</v>
      </c>
      <c r="N32" s="407"/>
      <c r="O32" s="402"/>
      <c r="P32" s="404"/>
      <c r="Q32" s="408">
        <v>71.650000000000006</v>
      </c>
      <c r="R32" s="398">
        <v>2026</v>
      </c>
      <c r="S32" s="398">
        <v>2</v>
      </c>
      <c r="T32" s="402" t="s">
        <v>2936</v>
      </c>
      <c r="U32" s="402" t="s">
        <v>2738</v>
      </c>
      <c r="V32" s="409" t="s">
        <v>2739</v>
      </c>
      <c r="W32" s="409" t="s">
        <v>2937</v>
      </c>
      <c r="X32" s="410" t="s">
        <v>2938</v>
      </c>
      <c r="Y32" s="400" t="s">
        <v>2742</v>
      </c>
      <c r="Z32" s="398">
        <v>2</v>
      </c>
      <c r="AA32" s="400"/>
      <c r="AB32" s="365"/>
      <c r="AC32" s="365"/>
      <c r="AD32" s="365"/>
      <c r="AE32" s="365"/>
      <c r="AF32" s="365"/>
      <c r="AG32" s="365"/>
      <c r="AH32" s="365"/>
      <c r="AI32" s="365"/>
      <c r="AJ32" s="365"/>
      <c r="AK32" s="365"/>
      <c r="AL32" s="365"/>
      <c r="AM32" s="365"/>
      <c r="AN32" s="365"/>
      <c r="AO32" s="365"/>
      <c r="AP32" s="365"/>
      <c r="AQ32" s="365"/>
      <c r="AR32" s="365"/>
      <c r="AS32" s="365"/>
      <c r="AT32" s="365"/>
      <c r="AU32" s="365"/>
      <c r="AV32" s="365"/>
      <c r="AW32" s="365"/>
      <c r="AX32" s="365"/>
      <c r="AY32" s="365"/>
      <c r="AZ32" s="365"/>
      <c r="BA32" s="365"/>
      <c r="BB32" s="365"/>
      <c r="BC32" s="365"/>
      <c r="BD32" s="365"/>
      <c r="BE32" s="365"/>
      <c r="BF32" s="365"/>
      <c r="BG32" s="365"/>
      <c r="BH32" s="365"/>
      <c r="BI32" s="365"/>
      <c r="BJ32" s="365"/>
      <c r="BK32" s="365"/>
      <c r="BL32" s="365"/>
      <c r="BM32" s="365"/>
      <c r="BN32" s="365"/>
      <c r="BO32" s="365"/>
      <c r="BP32" s="365"/>
      <c r="BQ32" s="365"/>
      <c r="BR32" s="365"/>
      <c r="BS32" s="365"/>
      <c r="BT32" s="365"/>
      <c r="BU32" s="365"/>
      <c r="BV32" s="365"/>
      <c r="BW32" s="365"/>
      <c r="BX32" s="365"/>
      <c r="BY32" s="365"/>
      <c r="BZ32" s="365"/>
      <c r="CA32" s="365"/>
      <c r="CB32" s="365"/>
      <c r="CC32" s="365"/>
      <c r="CD32" s="365"/>
      <c r="CE32" s="365"/>
      <c r="CF32" s="365"/>
      <c r="CG32" s="382"/>
      <c r="CH32" s="383"/>
    </row>
    <row r="33" spans="1:86" ht="84">
      <c r="A33" s="384" t="s">
        <v>115</v>
      </c>
      <c r="B33" s="385" t="s">
        <v>2422</v>
      </c>
      <c r="C33" s="385" t="s">
        <v>2423</v>
      </c>
      <c r="D33" s="386" t="s">
        <v>2423</v>
      </c>
      <c r="E33" s="387" t="s">
        <v>142</v>
      </c>
      <c r="F33" s="388" t="s">
        <v>142</v>
      </c>
      <c r="G33" s="389">
        <v>113.35</v>
      </c>
      <c r="H33" s="389">
        <v>92.91</v>
      </c>
      <c r="I33" s="390">
        <v>92.91</v>
      </c>
      <c r="J33" s="388"/>
      <c r="K33" s="391"/>
      <c r="L33" s="392" t="s">
        <v>2928</v>
      </c>
      <c r="M33" s="393">
        <v>0</v>
      </c>
      <c r="N33" s="394"/>
      <c r="O33" s="388"/>
      <c r="P33" s="391"/>
      <c r="Q33" s="395">
        <v>92.91</v>
      </c>
      <c r="R33" s="384">
        <v>2026</v>
      </c>
      <c r="S33" s="384">
        <v>2</v>
      </c>
      <c r="T33" s="388" t="s">
        <v>2929</v>
      </c>
      <c r="U33" s="388" t="s">
        <v>2738</v>
      </c>
      <c r="V33" s="396" t="s">
        <v>2739</v>
      </c>
      <c r="W33" s="396" t="s">
        <v>2740</v>
      </c>
      <c r="X33" s="397" t="s">
        <v>2930</v>
      </c>
      <c r="Y33" s="386" t="s">
        <v>2742</v>
      </c>
      <c r="Z33" s="384">
        <v>2</v>
      </c>
      <c r="AA33" s="386"/>
      <c r="AB33" s="365"/>
      <c r="AC33" s="365"/>
      <c r="AD33" s="365"/>
      <c r="AE33" s="365"/>
      <c r="AF33" s="365"/>
      <c r="AG33" s="365"/>
      <c r="AH33" s="365"/>
      <c r="AI33" s="365"/>
      <c r="AJ33" s="365"/>
      <c r="AK33" s="365"/>
      <c r="AL33" s="365"/>
      <c r="AM33" s="365"/>
      <c r="AN33" s="365"/>
      <c r="AO33" s="365"/>
      <c r="AP33" s="365"/>
      <c r="AQ33" s="365"/>
      <c r="AR33" s="365"/>
      <c r="AS33" s="365"/>
      <c r="AT33" s="365"/>
      <c r="AU33" s="365"/>
      <c r="AV33" s="365"/>
      <c r="AW33" s="365"/>
      <c r="AX33" s="365"/>
      <c r="AY33" s="365"/>
      <c r="AZ33" s="365"/>
      <c r="BA33" s="365"/>
      <c r="BB33" s="365"/>
      <c r="BC33" s="365"/>
      <c r="BD33" s="365"/>
      <c r="BE33" s="365"/>
      <c r="BF33" s="365"/>
      <c r="BG33" s="365"/>
      <c r="BH33" s="365"/>
      <c r="BI33" s="365"/>
      <c r="BJ33" s="365"/>
      <c r="BK33" s="365"/>
      <c r="BL33" s="365"/>
      <c r="BM33" s="365"/>
      <c r="BN33" s="365"/>
      <c r="BO33" s="365"/>
      <c r="BP33" s="365"/>
      <c r="BQ33" s="365"/>
      <c r="BR33" s="365"/>
      <c r="BS33" s="365"/>
      <c r="BT33" s="365"/>
      <c r="BU33" s="365"/>
      <c r="BV33" s="365"/>
      <c r="BW33" s="365"/>
      <c r="BX33" s="365"/>
      <c r="BY33" s="365"/>
      <c r="BZ33" s="365"/>
      <c r="CA33" s="365"/>
      <c r="CB33" s="365"/>
      <c r="CC33" s="365"/>
      <c r="CD33" s="365"/>
      <c r="CE33" s="365"/>
      <c r="CF33" s="365"/>
      <c r="CG33" s="382"/>
      <c r="CH33" s="383"/>
    </row>
    <row r="34" spans="1:86" ht="84">
      <c r="A34" s="398" t="s">
        <v>119</v>
      </c>
      <c r="B34" s="399" t="s">
        <v>2950</v>
      </c>
      <c r="C34" s="399" t="s">
        <v>2423</v>
      </c>
      <c r="D34" s="400" t="s">
        <v>2423</v>
      </c>
      <c r="E34" s="401" t="s">
        <v>142</v>
      </c>
      <c r="F34" s="402" t="s">
        <v>142</v>
      </c>
      <c r="G34" s="403">
        <v>119.02</v>
      </c>
      <c r="H34" s="403">
        <v>97.56</v>
      </c>
      <c r="I34" s="403">
        <v>97.56</v>
      </c>
      <c r="J34" s="402"/>
      <c r="K34" s="404"/>
      <c r="L34" s="405" t="s">
        <v>2928</v>
      </c>
      <c r="M34" s="406">
        <v>0</v>
      </c>
      <c r="N34" s="407"/>
      <c r="O34" s="402"/>
      <c r="P34" s="404"/>
      <c r="Q34" s="408">
        <v>97.56</v>
      </c>
      <c r="R34" s="398">
        <v>2026</v>
      </c>
      <c r="S34" s="398">
        <v>2</v>
      </c>
      <c r="T34" s="402" t="s">
        <v>2932</v>
      </c>
      <c r="U34" s="402" t="s">
        <v>2738</v>
      </c>
      <c r="V34" s="409" t="s">
        <v>2739</v>
      </c>
      <c r="W34" s="409" t="s">
        <v>2933</v>
      </c>
      <c r="X34" s="410" t="s">
        <v>2934</v>
      </c>
      <c r="Y34" s="400" t="s">
        <v>2742</v>
      </c>
      <c r="Z34" s="398">
        <v>2</v>
      </c>
      <c r="AA34" s="400"/>
      <c r="AB34" s="365"/>
      <c r="AC34" s="365"/>
      <c r="AD34" s="365"/>
      <c r="AE34" s="365"/>
      <c r="AF34" s="365"/>
      <c r="AG34" s="365"/>
      <c r="AH34" s="365"/>
      <c r="AI34" s="365"/>
      <c r="AJ34" s="365"/>
      <c r="AK34" s="365"/>
      <c r="AL34" s="365"/>
      <c r="AM34" s="365"/>
      <c r="AN34" s="365"/>
      <c r="AO34" s="365"/>
      <c r="AP34" s="365"/>
      <c r="AQ34" s="365"/>
      <c r="AR34" s="365"/>
      <c r="AS34" s="365"/>
      <c r="AT34" s="365"/>
      <c r="AU34" s="365"/>
      <c r="AV34" s="365"/>
      <c r="AW34" s="365"/>
      <c r="AX34" s="365"/>
      <c r="AY34" s="365"/>
      <c r="AZ34" s="365"/>
      <c r="BA34" s="365"/>
      <c r="BB34" s="365"/>
      <c r="BC34" s="365"/>
      <c r="BD34" s="365"/>
      <c r="BE34" s="365"/>
      <c r="BF34" s="365"/>
      <c r="BG34" s="365"/>
      <c r="BH34" s="365"/>
      <c r="BI34" s="365"/>
      <c r="BJ34" s="365"/>
      <c r="BK34" s="365"/>
      <c r="BL34" s="365"/>
      <c r="BM34" s="365"/>
      <c r="BN34" s="365"/>
      <c r="BO34" s="365"/>
      <c r="BP34" s="365"/>
      <c r="BQ34" s="365"/>
      <c r="BR34" s="365"/>
      <c r="BS34" s="365"/>
      <c r="BT34" s="365"/>
      <c r="BU34" s="365"/>
      <c r="BV34" s="365"/>
      <c r="BW34" s="365"/>
      <c r="BX34" s="365"/>
      <c r="BY34" s="365"/>
      <c r="BZ34" s="365"/>
      <c r="CA34" s="365"/>
      <c r="CB34" s="365"/>
      <c r="CC34" s="365"/>
      <c r="CD34" s="365"/>
      <c r="CE34" s="365"/>
      <c r="CF34" s="365"/>
      <c r="CG34" s="382"/>
      <c r="CH34" s="383"/>
    </row>
    <row r="35" spans="1:86" ht="84">
      <c r="A35" s="398" t="s">
        <v>122</v>
      </c>
      <c r="B35" s="399" t="s">
        <v>2951</v>
      </c>
      <c r="C35" s="399" t="s">
        <v>2423</v>
      </c>
      <c r="D35" s="400" t="s">
        <v>2423</v>
      </c>
      <c r="E35" s="401" t="s">
        <v>142</v>
      </c>
      <c r="F35" s="402" t="s">
        <v>142</v>
      </c>
      <c r="G35" s="403">
        <v>126.95</v>
      </c>
      <c r="H35" s="403">
        <v>104.06</v>
      </c>
      <c r="I35" s="403">
        <v>104.06</v>
      </c>
      <c r="J35" s="402"/>
      <c r="K35" s="404"/>
      <c r="L35" s="405" t="s">
        <v>2928</v>
      </c>
      <c r="M35" s="406">
        <v>0</v>
      </c>
      <c r="N35" s="407"/>
      <c r="O35" s="402"/>
      <c r="P35" s="404"/>
      <c r="Q35" s="408">
        <v>104.06</v>
      </c>
      <c r="R35" s="398">
        <v>2026</v>
      </c>
      <c r="S35" s="398">
        <v>2</v>
      </c>
      <c r="T35" s="402" t="s">
        <v>2936</v>
      </c>
      <c r="U35" s="402" t="s">
        <v>2738</v>
      </c>
      <c r="V35" s="409" t="s">
        <v>2739</v>
      </c>
      <c r="W35" s="409" t="s">
        <v>2937</v>
      </c>
      <c r="X35" s="410" t="s">
        <v>2938</v>
      </c>
      <c r="Y35" s="400" t="s">
        <v>2742</v>
      </c>
      <c r="Z35" s="398">
        <v>2</v>
      </c>
      <c r="AA35" s="400"/>
      <c r="AB35" s="365"/>
      <c r="AC35" s="365"/>
      <c r="AD35" s="365"/>
      <c r="AE35" s="365"/>
      <c r="AF35" s="365"/>
      <c r="AG35" s="365"/>
      <c r="AH35" s="365"/>
      <c r="AI35" s="365"/>
      <c r="AJ35" s="365"/>
      <c r="AK35" s="365"/>
      <c r="AL35" s="365"/>
      <c r="AM35" s="365"/>
      <c r="AN35" s="365"/>
      <c r="AO35" s="365"/>
      <c r="AP35" s="365"/>
      <c r="AQ35" s="365"/>
      <c r="AR35" s="365"/>
      <c r="AS35" s="365"/>
      <c r="AT35" s="365"/>
      <c r="AU35" s="365"/>
      <c r="AV35" s="365"/>
      <c r="AW35" s="365"/>
      <c r="AX35" s="365"/>
      <c r="AY35" s="365"/>
      <c r="AZ35" s="365"/>
      <c r="BA35" s="365"/>
      <c r="BB35" s="365"/>
      <c r="BC35" s="365"/>
      <c r="BD35" s="365"/>
      <c r="BE35" s="365"/>
      <c r="BF35" s="365"/>
      <c r="BG35" s="365"/>
      <c r="BH35" s="365"/>
      <c r="BI35" s="365"/>
      <c r="BJ35" s="365"/>
      <c r="BK35" s="365"/>
      <c r="BL35" s="365"/>
      <c r="BM35" s="365"/>
      <c r="BN35" s="365"/>
      <c r="BO35" s="365"/>
      <c r="BP35" s="365"/>
      <c r="BQ35" s="365"/>
      <c r="BR35" s="365"/>
      <c r="BS35" s="365"/>
      <c r="BT35" s="365"/>
      <c r="BU35" s="365"/>
      <c r="BV35" s="365"/>
      <c r="BW35" s="365"/>
      <c r="BX35" s="365"/>
      <c r="BY35" s="365"/>
      <c r="BZ35" s="365"/>
      <c r="CA35" s="365"/>
      <c r="CB35" s="365"/>
      <c r="CC35" s="365"/>
      <c r="CD35" s="365"/>
      <c r="CE35" s="365"/>
      <c r="CF35" s="365"/>
      <c r="CG35" s="382"/>
      <c r="CH35" s="383"/>
    </row>
    <row r="36" spans="1:86" ht="72">
      <c r="A36" s="384" t="s">
        <v>1799</v>
      </c>
      <c r="B36" s="385" t="s">
        <v>2424</v>
      </c>
      <c r="C36" s="385" t="s">
        <v>2425</v>
      </c>
      <c r="D36" s="386" t="s">
        <v>2425</v>
      </c>
      <c r="E36" s="387" t="s">
        <v>142</v>
      </c>
      <c r="F36" s="388" t="s">
        <v>142</v>
      </c>
      <c r="G36" s="389">
        <v>139.69</v>
      </c>
      <c r="H36" s="389">
        <v>114.5</v>
      </c>
      <c r="I36" s="390">
        <v>114.5</v>
      </c>
      <c r="J36" s="388"/>
      <c r="K36" s="391"/>
      <c r="L36" s="392" t="s">
        <v>2928</v>
      </c>
      <c r="M36" s="393">
        <v>0</v>
      </c>
      <c r="N36" s="394"/>
      <c r="O36" s="388"/>
      <c r="P36" s="391"/>
      <c r="Q36" s="395">
        <v>114.5</v>
      </c>
      <c r="R36" s="384">
        <v>2026</v>
      </c>
      <c r="S36" s="384">
        <v>2</v>
      </c>
      <c r="T36" s="388" t="s">
        <v>2929</v>
      </c>
      <c r="U36" s="388" t="s">
        <v>2738</v>
      </c>
      <c r="V36" s="396" t="s">
        <v>2739</v>
      </c>
      <c r="W36" s="396" t="s">
        <v>2740</v>
      </c>
      <c r="X36" s="397" t="s">
        <v>2930</v>
      </c>
      <c r="Y36" s="386" t="s">
        <v>2742</v>
      </c>
      <c r="Z36" s="384">
        <v>2</v>
      </c>
      <c r="AA36" s="386"/>
      <c r="AB36" s="365"/>
      <c r="AC36" s="365"/>
      <c r="AD36" s="365"/>
      <c r="AE36" s="365"/>
      <c r="AF36" s="365"/>
      <c r="AG36" s="365"/>
      <c r="AH36" s="365"/>
      <c r="AI36" s="365"/>
      <c r="AJ36" s="365"/>
      <c r="AK36" s="365"/>
      <c r="AL36" s="365"/>
      <c r="AM36" s="365"/>
      <c r="AN36" s="365"/>
      <c r="AO36" s="365"/>
      <c r="AP36" s="365"/>
      <c r="AQ36" s="365"/>
      <c r="AR36" s="365"/>
      <c r="AS36" s="365"/>
      <c r="AT36" s="365"/>
      <c r="AU36" s="365"/>
      <c r="AV36" s="365"/>
      <c r="AW36" s="365"/>
      <c r="AX36" s="365"/>
      <c r="AY36" s="365"/>
      <c r="AZ36" s="365"/>
      <c r="BA36" s="365"/>
      <c r="BB36" s="365"/>
      <c r="BC36" s="365"/>
      <c r="BD36" s="365"/>
      <c r="BE36" s="365"/>
      <c r="BF36" s="365"/>
      <c r="BG36" s="365"/>
      <c r="BH36" s="365"/>
      <c r="BI36" s="365"/>
      <c r="BJ36" s="365"/>
      <c r="BK36" s="365"/>
      <c r="BL36" s="365"/>
      <c r="BM36" s="365"/>
      <c r="BN36" s="365"/>
      <c r="BO36" s="365"/>
      <c r="BP36" s="365"/>
      <c r="BQ36" s="365"/>
      <c r="BR36" s="365"/>
      <c r="BS36" s="365"/>
      <c r="BT36" s="365"/>
      <c r="BU36" s="365"/>
      <c r="BV36" s="365"/>
      <c r="BW36" s="365"/>
      <c r="BX36" s="365"/>
      <c r="BY36" s="365"/>
      <c r="BZ36" s="365"/>
      <c r="CA36" s="365"/>
      <c r="CB36" s="365"/>
      <c r="CC36" s="365"/>
      <c r="CD36" s="365"/>
      <c r="CE36" s="365"/>
      <c r="CF36" s="365"/>
      <c r="CG36" s="382"/>
      <c r="CH36" s="383"/>
    </row>
    <row r="37" spans="1:86" ht="72">
      <c r="A37" s="398" t="s">
        <v>2766</v>
      </c>
      <c r="B37" s="399" t="s">
        <v>2952</v>
      </c>
      <c r="C37" s="399" t="s">
        <v>2425</v>
      </c>
      <c r="D37" s="400" t="s">
        <v>2425</v>
      </c>
      <c r="E37" s="401" t="s">
        <v>142</v>
      </c>
      <c r="F37" s="402" t="s">
        <v>142</v>
      </c>
      <c r="G37" s="403">
        <v>146.68</v>
      </c>
      <c r="H37" s="403">
        <v>120.23</v>
      </c>
      <c r="I37" s="403">
        <v>120.23</v>
      </c>
      <c r="J37" s="402"/>
      <c r="K37" s="404"/>
      <c r="L37" s="405" t="s">
        <v>2928</v>
      </c>
      <c r="M37" s="406">
        <v>0</v>
      </c>
      <c r="N37" s="407"/>
      <c r="O37" s="402"/>
      <c r="P37" s="404"/>
      <c r="Q37" s="408">
        <v>120.23</v>
      </c>
      <c r="R37" s="398">
        <v>2026</v>
      </c>
      <c r="S37" s="398">
        <v>2</v>
      </c>
      <c r="T37" s="402" t="s">
        <v>2932</v>
      </c>
      <c r="U37" s="402" t="s">
        <v>2738</v>
      </c>
      <c r="V37" s="409" t="s">
        <v>2739</v>
      </c>
      <c r="W37" s="409" t="s">
        <v>2933</v>
      </c>
      <c r="X37" s="410" t="s">
        <v>2934</v>
      </c>
      <c r="Y37" s="400" t="s">
        <v>2742</v>
      </c>
      <c r="Z37" s="398">
        <v>2</v>
      </c>
      <c r="AA37" s="400"/>
      <c r="AB37" s="365"/>
      <c r="AC37" s="365"/>
      <c r="AD37" s="365"/>
      <c r="AE37" s="365"/>
      <c r="AF37" s="365"/>
      <c r="AG37" s="365"/>
      <c r="AH37" s="365"/>
      <c r="AI37" s="365"/>
      <c r="AJ37" s="365"/>
      <c r="AK37" s="365"/>
      <c r="AL37" s="365"/>
      <c r="AM37" s="365"/>
      <c r="AN37" s="365"/>
      <c r="AO37" s="365"/>
      <c r="AP37" s="365"/>
      <c r="AQ37" s="365"/>
      <c r="AR37" s="365"/>
      <c r="AS37" s="365"/>
      <c r="AT37" s="365"/>
      <c r="AU37" s="365"/>
      <c r="AV37" s="365"/>
      <c r="AW37" s="365"/>
      <c r="AX37" s="365"/>
      <c r="AY37" s="365"/>
      <c r="AZ37" s="365"/>
      <c r="BA37" s="365"/>
      <c r="BB37" s="365"/>
      <c r="BC37" s="365"/>
      <c r="BD37" s="365"/>
      <c r="BE37" s="365"/>
      <c r="BF37" s="365"/>
      <c r="BG37" s="365"/>
      <c r="BH37" s="365"/>
      <c r="BI37" s="365"/>
      <c r="BJ37" s="365"/>
      <c r="BK37" s="365"/>
      <c r="BL37" s="365"/>
      <c r="BM37" s="365"/>
      <c r="BN37" s="365"/>
      <c r="BO37" s="365"/>
      <c r="BP37" s="365"/>
      <c r="BQ37" s="365"/>
      <c r="BR37" s="365"/>
      <c r="BS37" s="365"/>
      <c r="BT37" s="365"/>
      <c r="BU37" s="365"/>
      <c r="BV37" s="365"/>
      <c r="BW37" s="365"/>
      <c r="BX37" s="365"/>
      <c r="BY37" s="365"/>
      <c r="BZ37" s="365"/>
      <c r="CA37" s="365"/>
      <c r="CB37" s="365"/>
      <c r="CC37" s="365"/>
      <c r="CD37" s="365"/>
      <c r="CE37" s="365"/>
      <c r="CF37" s="365"/>
      <c r="CG37" s="382"/>
      <c r="CH37" s="383"/>
    </row>
    <row r="38" spans="1:86" ht="72">
      <c r="A38" s="398" t="s">
        <v>2768</v>
      </c>
      <c r="B38" s="399" t="s">
        <v>2953</v>
      </c>
      <c r="C38" s="399" t="s">
        <v>2425</v>
      </c>
      <c r="D38" s="400" t="s">
        <v>2425</v>
      </c>
      <c r="E38" s="401" t="s">
        <v>142</v>
      </c>
      <c r="F38" s="402" t="s">
        <v>142</v>
      </c>
      <c r="G38" s="403">
        <v>156.44999999999999</v>
      </c>
      <c r="H38" s="403">
        <v>128.24</v>
      </c>
      <c r="I38" s="403">
        <v>128.24</v>
      </c>
      <c r="J38" s="402"/>
      <c r="K38" s="404"/>
      <c r="L38" s="405" t="s">
        <v>2928</v>
      </c>
      <c r="M38" s="406">
        <v>0</v>
      </c>
      <c r="N38" s="407"/>
      <c r="O38" s="402"/>
      <c r="P38" s="404"/>
      <c r="Q38" s="408">
        <v>128.24</v>
      </c>
      <c r="R38" s="398">
        <v>2026</v>
      </c>
      <c r="S38" s="398">
        <v>2</v>
      </c>
      <c r="T38" s="402" t="s">
        <v>2936</v>
      </c>
      <c r="U38" s="402" t="s">
        <v>2738</v>
      </c>
      <c r="V38" s="409" t="s">
        <v>2739</v>
      </c>
      <c r="W38" s="409" t="s">
        <v>2937</v>
      </c>
      <c r="X38" s="410" t="s">
        <v>2938</v>
      </c>
      <c r="Y38" s="400" t="s">
        <v>2742</v>
      </c>
      <c r="Z38" s="398">
        <v>2</v>
      </c>
      <c r="AA38" s="400"/>
      <c r="AB38" s="365"/>
      <c r="AC38" s="365"/>
      <c r="AD38" s="365"/>
      <c r="AE38" s="365"/>
      <c r="AF38" s="365"/>
      <c r="AG38" s="365"/>
      <c r="AH38" s="365"/>
      <c r="AI38" s="365"/>
      <c r="AJ38" s="365"/>
      <c r="AK38" s="365"/>
      <c r="AL38" s="365"/>
      <c r="AM38" s="365"/>
      <c r="AN38" s="365"/>
      <c r="AO38" s="365"/>
      <c r="AP38" s="365"/>
      <c r="AQ38" s="365"/>
      <c r="AR38" s="365"/>
      <c r="AS38" s="365"/>
      <c r="AT38" s="365"/>
      <c r="AU38" s="365"/>
      <c r="AV38" s="365"/>
      <c r="AW38" s="365"/>
      <c r="AX38" s="365"/>
      <c r="AY38" s="365"/>
      <c r="AZ38" s="365"/>
      <c r="BA38" s="365"/>
      <c r="BB38" s="365"/>
      <c r="BC38" s="365"/>
      <c r="BD38" s="365"/>
      <c r="BE38" s="365"/>
      <c r="BF38" s="365"/>
      <c r="BG38" s="365"/>
      <c r="BH38" s="365"/>
      <c r="BI38" s="365"/>
      <c r="BJ38" s="365"/>
      <c r="BK38" s="365"/>
      <c r="BL38" s="365"/>
      <c r="BM38" s="365"/>
      <c r="BN38" s="365"/>
      <c r="BO38" s="365"/>
      <c r="BP38" s="365"/>
      <c r="BQ38" s="365"/>
      <c r="BR38" s="365"/>
      <c r="BS38" s="365"/>
      <c r="BT38" s="365"/>
      <c r="BU38" s="365"/>
      <c r="BV38" s="365"/>
      <c r="BW38" s="365"/>
      <c r="BX38" s="365"/>
      <c r="BY38" s="365"/>
      <c r="BZ38" s="365"/>
      <c r="CA38" s="365"/>
      <c r="CB38" s="365"/>
      <c r="CC38" s="365"/>
      <c r="CD38" s="365"/>
      <c r="CE38" s="365"/>
      <c r="CF38" s="365"/>
      <c r="CG38" s="382"/>
      <c r="CH38" s="383"/>
    </row>
    <row r="39" spans="1:86" ht="108">
      <c r="A39" s="384" t="s">
        <v>1807</v>
      </c>
      <c r="B39" s="385" t="s">
        <v>2426</v>
      </c>
      <c r="C39" s="385" t="s">
        <v>2427</v>
      </c>
      <c r="D39" s="386" t="s">
        <v>2427</v>
      </c>
      <c r="E39" s="387" t="s">
        <v>142</v>
      </c>
      <c r="F39" s="388" t="s">
        <v>142</v>
      </c>
      <c r="G39" s="389">
        <v>786.66</v>
      </c>
      <c r="H39" s="389">
        <v>644.79999999999995</v>
      </c>
      <c r="I39" s="390">
        <v>644.79999999999995</v>
      </c>
      <c r="J39" s="388"/>
      <c r="K39" s="391"/>
      <c r="L39" s="392" t="s">
        <v>2928</v>
      </c>
      <c r="M39" s="393">
        <v>0</v>
      </c>
      <c r="N39" s="394"/>
      <c r="O39" s="388"/>
      <c r="P39" s="391"/>
      <c r="Q39" s="395">
        <v>644.79999999999995</v>
      </c>
      <c r="R39" s="384">
        <v>2026</v>
      </c>
      <c r="S39" s="384">
        <v>2</v>
      </c>
      <c r="T39" s="388" t="s">
        <v>2929</v>
      </c>
      <c r="U39" s="388" t="s">
        <v>2738</v>
      </c>
      <c r="V39" s="396" t="s">
        <v>2739</v>
      </c>
      <c r="W39" s="396" t="s">
        <v>2740</v>
      </c>
      <c r="X39" s="397" t="s">
        <v>2930</v>
      </c>
      <c r="Y39" s="386" t="s">
        <v>2742</v>
      </c>
      <c r="Z39" s="384">
        <v>2</v>
      </c>
      <c r="AA39" s="386"/>
      <c r="AB39" s="365"/>
      <c r="AC39" s="365"/>
      <c r="AD39" s="365"/>
      <c r="AE39" s="365"/>
      <c r="AF39" s="365"/>
      <c r="AG39" s="365"/>
      <c r="AH39" s="365"/>
      <c r="AI39" s="365"/>
      <c r="AJ39" s="365"/>
      <c r="AK39" s="365"/>
      <c r="AL39" s="365"/>
      <c r="AM39" s="365"/>
      <c r="AN39" s="365"/>
      <c r="AO39" s="365"/>
      <c r="AP39" s="365"/>
      <c r="AQ39" s="365"/>
      <c r="AR39" s="365"/>
      <c r="AS39" s="365"/>
      <c r="AT39" s="365"/>
      <c r="AU39" s="365"/>
      <c r="AV39" s="365"/>
      <c r="AW39" s="365"/>
      <c r="AX39" s="365"/>
      <c r="AY39" s="365"/>
      <c r="AZ39" s="365"/>
      <c r="BA39" s="365"/>
      <c r="BB39" s="365"/>
      <c r="BC39" s="365"/>
      <c r="BD39" s="365"/>
      <c r="BE39" s="365"/>
      <c r="BF39" s="365"/>
      <c r="BG39" s="365"/>
      <c r="BH39" s="365"/>
      <c r="BI39" s="365"/>
      <c r="BJ39" s="365"/>
      <c r="BK39" s="365"/>
      <c r="BL39" s="365"/>
      <c r="BM39" s="365"/>
      <c r="BN39" s="365"/>
      <c r="BO39" s="365"/>
      <c r="BP39" s="365"/>
      <c r="BQ39" s="365"/>
      <c r="BR39" s="365"/>
      <c r="BS39" s="365"/>
      <c r="BT39" s="365"/>
      <c r="BU39" s="365"/>
      <c r="BV39" s="365"/>
      <c r="BW39" s="365"/>
      <c r="BX39" s="365"/>
      <c r="BY39" s="365"/>
      <c r="BZ39" s="365"/>
      <c r="CA39" s="365"/>
      <c r="CB39" s="365"/>
      <c r="CC39" s="365"/>
      <c r="CD39" s="365"/>
      <c r="CE39" s="365"/>
      <c r="CF39" s="365"/>
      <c r="CG39" s="382"/>
      <c r="CH39" s="383"/>
    </row>
    <row r="40" spans="1:86" ht="108">
      <c r="A40" s="398" t="s">
        <v>2770</v>
      </c>
      <c r="B40" s="399" t="s">
        <v>2954</v>
      </c>
      <c r="C40" s="399" t="s">
        <v>2427</v>
      </c>
      <c r="D40" s="400" t="s">
        <v>2427</v>
      </c>
      <c r="E40" s="401" t="s">
        <v>142</v>
      </c>
      <c r="F40" s="402" t="s">
        <v>142</v>
      </c>
      <c r="G40" s="403">
        <v>825.99</v>
      </c>
      <c r="H40" s="403">
        <v>677.04</v>
      </c>
      <c r="I40" s="403">
        <v>677.04</v>
      </c>
      <c r="J40" s="402"/>
      <c r="K40" s="404"/>
      <c r="L40" s="405" t="s">
        <v>2928</v>
      </c>
      <c r="M40" s="406">
        <v>0</v>
      </c>
      <c r="N40" s="407"/>
      <c r="O40" s="402"/>
      <c r="P40" s="404"/>
      <c r="Q40" s="408">
        <v>677.04</v>
      </c>
      <c r="R40" s="398">
        <v>2026</v>
      </c>
      <c r="S40" s="398">
        <v>2</v>
      </c>
      <c r="T40" s="402" t="s">
        <v>2932</v>
      </c>
      <c r="U40" s="402" t="s">
        <v>2738</v>
      </c>
      <c r="V40" s="409" t="s">
        <v>2739</v>
      </c>
      <c r="W40" s="409" t="s">
        <v>2933</v>
      </c>
      <c r="X40" s="410" t="s">
        <v>2934</v>
      </c>
      <c r="Y40" s="400" t="s">
        <v>2742</v>
      </c>
      <c r="Z40" s="398">
        <v>2</v>
      </c>
      <c r="AA40" s="400"/>
      <c r="AB40" s="365"/>
      <c r="AC40" s="365"/>
      <c r="AD40" s="365"/>
      <c r="AE40" s="365"/>
      <c r="AF40" s="365"/>
      <c r="AG40" s="365"/>
      <c r="AH40" s="365"/>
      <c r="AI40" s="365"/>
      <c r="AJ40" s="365"/>
      <c r="AK40" s="365"/>
      <c r="AL40" s="365"/>
      <c r="AM40" s="365"/>
      <c r="AN40" s="365"/>
      <c r="AO40" s="365"/>
      <c r="AP40" s="365"/>
      <c r="AQ40" s="365"/>
      <c r="AR40" s="365"/>
      <c r="AS40" s="365"/>
      <c r="AT40" s="365"/>
      <c r="AU40" s="365"/>
      <c r="AV40" s="365"/>
      <c r="AW40" s="365"/>
      <c r="AX40" s="365"/>
      <c r="AY40" s="365"/>
      <c r="AZ40" s="365"/>
      <c r="BA40" s="365"/>
      <c r="BB40" s="365"/>
      <c r="BC40" s="365"/>
      <c r="BD40" s="365"/>
      <c r="BE40" s="365"/>
      <c r="BF40" s="365"/>
      <c r="BG40" s="365"/>
      <c r="BH40" s="365"/>
      <c r="BI40" s="365"/>
      <c r="BJ40" s="365"/>
      <c r="BK40" s="365"/>
      <c r="BL40" s="365"/>
      <c r="BM40" s="365"/>
      <c r="BN40" s="365"/>
      <c r="BO40" s="365"/>
      <c r="BP40" s="365"/>
      <c r="BQ40" s="365"/>
      <c r="BR40" s="365"/>
      <c r="BS40" s="365"/>
      <c r="BT40" s="365"/>
      <c r="BU40" s="365"/>
      <c r="BV40" s="365"/>
      <c r="BW40" s="365"/>
      <c r="BX40" s="365"/>
      <c r="BY40" s="365"/>
      <c r="BZ40" s="365"/>
      <c r="CA40" s="365"/>
      <c r="CB40" s="365"/>
      <c r="CC40" s="365"/>
      <c r="CD40" s="365"/>
      <c r="CE40" s="365"/>
      <c r="CF40" s="365"/>
      <c r="CG40" s="382"/>
      <c r="CH40" s="383"/>
    </row>
    <row r="41" spans="1:86" ht="108">
      <c r="A41" s="398" t="s">
        <v>2772</v>
      </c>
      <c r="B41" s="399" t="s">
        <v>2955</v>
      </c>
      <c r="C41" s="399" t="s">
        <v>2427</v>
      </c>
      <c r="D41" s="400" t="s">
        <v>2427</v>
      </c>
      <c r="E41" s="401" t="s">
        <v>142</v>
      </c>
      <c r="F41" s="402" t="s">
        <v>142</v>
      </c>
      <c r="G41" s="403">
        <v>881.06</v>
      </c>
      <c r="H41" s="403">
        <v>722.18</v>
      </c>
      <c r="I41" s="403">
        <v>722.18</v>
      </c>
      <c r="J41" s="402"/>
      <c r="K41" s="404"/>
      <c r="L41" s="405" t="s">
        <v>2928</v>
      </c>
      <c r="M41" s="406">
        <v>0</v>
      </c>
      <c r="N41" s="407"/>
      <c r="O41" s="402"/>
      <c r="P41" s="404"/>
      <c r="Q41" s="408">
        <v>722.18</v>
      </c>
      <c r="R41" s="398">
        <v>2026</v>
      </c>
      <c r="S41" s="398">
        <v>2</v>
      </c>
      <c r="T41" s="402" t="s">
        <v>2936</v>
      </c>
      <c r="U41" s="402" t="s">
        <v>2738</v>
      </c>
      <c r="V41" s="409" t="s">
        <v>2739</v>
      </c>
      <c r="W41" s="409" t="s">
        <v>2937</v>
      </c>
      <c r="X41" s="410" t="s">
        <v>2938</v>
      </c>
      <c r="Y41" s="400" t="s">
        <v>2742</v>
      </c>
      <c r="Z41" s="398">
        <v>2</v>
      </c>
      <c r="AA41" s="400"/>
      <c r="AB41" s="365"/>
      <c r="AC41" s="365"/>
      <c r="AD41" s="365"/>
      <c r="AE41" s="365"/>
      <c r="AF41" s="365"/>
      <c r="AG41" s="365"/>
      <c r="AH41" s="365"/>
      <c r="AI41" s="365"/>
      <c r="AJ41" s="365"/>
      <c r="AK41" s="365"/>
      <c r="AL41" s="365"/>
      <c r="AM41" s="365"/>
      <c r="AN41" s="365"/>
      <c r="AO41" s="365"/>
      <c r="AP41" s="365"/>
      <c r="AQ41" s="365"/>
      <c r="AR41" s="365"/>
      <c r="AS41" s="365"/>
      <c r="AT41" s="365"/>
      <c r="AU41" s="365"/>
      <c r="AV41" s="365"/>
      <c r="AW41" s="365"/>
      <c r="AX41" s="365"/>
      <c r="AY41" s="365"/>
      <c r="AZ41" s="365"/>
      <c r="BA41" s="365"/>
      <c r="BB41" s="365"/>
      <c r="BC41" s="365"/>
      <c r="BD41" s="365"/>
      <c r="BE41" s="365"/>
      <c r="BF41" s="365"/>
      <c r="BG41" s="365"/>
      <c r="BH41" s="365"/>
      <c r="BI41" s="365"/>
      <c r="BJ41" s="365"/>
      <c r="BK41" s="365"/>
      <c r="BL41" s="365"/>
      <c r="BM41" s="365"/>
      <c r="BN41" s="365"/>
      <c r="BO41" s="365"/>
      <c r="BP41" s="365"/>
      <c r="BQ41" s="365"/>
      <c r="BR41" s="365"/>
      <c r="BS41" s="365"/>
      <c r="BT41" s="365"/>
      <c r="BU41" s="365"/>
      <c r="BV41" s="365"/>
      <c r="BW41" s="365"/>
      <c r="BX41" s="365"/>
      <c r="BY41" s="365"/>
      <c r="BZ41" s="365"/>
      <c r="CA41" s="365"/>
      <c r="CB41" s="365"/>
      <c r="CC41" s="365"/>
      <c r="CD41" s="365"/>
      <c r="CE41" s="365"/>
      <c r="CF41" s="365"/>
      <c r="CG41" s="382"/>
      <c r="CH41" s="383"/>
    </row>
    <row r="42" spans="1:86" ht="108">
      <c r="A42" s="384" t="s">
        <v>1808</v>
      </c>
      <c r="B42" s="385" t="s">
        <v>2428</v>
      </c>
      <c r="C42" s="385" t="s">
        <v>2429</v>
      </c>
      <c r="D42" s="386" t="s">
        <v>2429</v>
      </c>
      <c r="E42" s="387" t="s">
        <v>142</v>
      </c>
      <c r="F42" s="388" t="s">
        <v>142</v>
      </c>
      <c r="G42" s="389">
        <v>787.92</v>
      </c>
      <c r="H42" s="389">
        <v>645.84</v>
      </c>
      <c r="I42" s="390">
        <v>645.84</v>
      </c>
      <c r="J42" s="388"/>
      <c r="K42" s="391"/>
      <c r="L42" s="392" t="s">
        <v>2928</v>
      </c>
      <c r="M42" s="393">
        <v>0</v>
      </c>
      <c r="N42" s="394"/>
      <c r="O42" s="388"/>
      <c r="P42" s="391"/>
      <c r="Q42" s="395">
        <v>645.84</v>
      </c>
      <c r="R42" s="384">
        <v>2026</v>
      </c>
      <c r="S42" s="384">
        <v>2</v>
      </c>
      <c r="T42" s="388" t="s">
        <v>2929</v>
      </c>
      <c r="U42" s="388" t="s">
        <v>2738</v>
      </c>
      <c r="V42" s="396" t="s">
        <v>2739</v>
      </c>
      <c r="W42" s="396" t="s">
        <v>2740</v>
      </c>
      <c r="X42" s="397" t="s">
        <v>2930</v>
      </c>
      <c r="Y42" s="386" t="s">
        <v>2742</v>
      </c>
      <c r="Z42" s="384">
        <v>2</v>
      </c>
      <c r="AA42" s="386"/>
      <c r="AB42" s="365"/>
      <c r="AC42" s="365"/>
      <c r="AD42" s="365"/>
      <c r="AE42" s="365"/>
      <c r="AF42" s="365"/>
      <c r="AG42" s="365"/>
      <c r="AH42" s="365"/>
      <c r="AI42" s="365"/>
      <c r="AJ42" s="365"/>
      <c r="AK42" s="365"/>
      <c r="AL42" s="365"/>
      <c r="AM42" s="365"/>
      <c r="AN42" s="365"/>
      <c r="AO42" s="365"/>
      <c r="AP42" s="365"/>
      <c r="AQ42" s="365"/>
      <c r="AR42" s="365"/>
      <c r="AS42" s="365"/>
      <c r="AT42" s="365"/>
      <c r="AU42" s="365"/>
      <c r="AV42" s="365"/>
      <c r="AW42" s="365"/>
      <c r="AX42" s="365"/>
      <c r="AY42" s="365"/>
      <c r="AZ42" s="365"/>
      <c r="BA42" s="365"/>
      <c r="BB42" s="365"/>
      <c r="BC42" s="365"/>
      <c r="BD42" s="365"/>
      <c r="BE42" s="365"/>
      <c r="BF42" s="365"/>
      <c r="BG42" s="365"/>
      <c r="BH42" s="365"/>
      <c r="BI42" s="365"/>
      <c r="BJ42" s="365"/>
      <c r="BK42" s="365"/>
      <c r="BL42" s="365"/>
      <c r="BM42" s="365"/>
      <c r="BN42" s="365"/>
      <c r="BO42" s="365"/>
      <c r="BP42" s="365"/>
      <c r="BQ42" s="365"/>
      <c r="BR42" s="365"/>
      <c r="BS42" s="365"/>
      <c r="BT42" s="365"/>
      <c r="BU42" s="365"/>
      <c r="BV42" s="365"/>
      <c r="BW42" s="365"/>
      <c r="BX42" s="365"/>
      <c r="BY42" s="365"/>
      <c r="BZ42" s="365"/>
      <c r="CA42" s="365"/>
      <c r="CB42" s="365"/>
      <c r="CC42" s="365"/>
      <c r="CD42" s="365"/>
      <c r="CE42" s="365"/>
      <c r="CF42" s="365"/>
      <c r="CG42" s="382"/>
      <c r="CH42" s="383"/>
    </row>
    <row r="43" spans="1:86" ht="108">
      <c r="A43" s="398" t="s">
        <v>2774</v>
      </c>
      <c r="B43" s="399" t="s">
        <v>2956</v>
      </c>
      <c r="C43" s="399" t="s">
        <v>2429</v>
      </c>
      <c r="D43" s="400" t="s">
        <v>2429</v>
      </c>
      <c r="E43" s="401" t="s">
        <v>142</v>
      </c>
      <c r="F43" s="402" t="s">
        <v>142</v>
      </c>
      <c r="G43" s="403">
        <v>827.32</v>
      </c>
      <c r="H43" s="403">
        <v>678.13</v>
      </c>
      <c r="I43" s="403">
        <v>678.13</v>
      </c>
      <c r="J43" s="402"/>
      <c r="K43" s="404"/>
      <c r="L43" s="405" t="s">
        <v>2928</v>
      </c>
      <c r="M43" s="406">
        <v>0</v>
      </c>
      <c r="N43" s="407"/>
      <c r="O43" s="402"/>
      <c r="P43" s="404"/>
      <c r="Q43" s="408">
        <v>678.13</v>
      </c>
      <c r="R43" s="398">
        <v>2026</v>
      </c>
      <c r="S43" s="398">
        <v>2</v>
      </c>
      <c r="T43" s="402" t="s">
        <v>2932</v>
      </c>
      <c r="U43" s="402" t="s">
        <v>2738</v>
      </c>
      <c r="V43" s="409" t="s">
        <v>2739</v>
      </c>
      <c r="W43" s="409" t="s">
        <v>2933</v>
      </c>
      <c r="X43" s="410" t="s">
        <v>2934</v>
      </c>
      <c r="Y43" s="400" t="s">
        <v>2742</v>
      </c>
      <c r="Z43" s="398">
        <v>2</v>
      </c>
      <c r="AA43" s="400"/>
      <c r="AB43" s="365"/>
      <c r="AC43" s="365"/>
      <c r="AD43" s="365"/>
      <c r="AE43" s="365"/>
      <c r="AF43" s="365"/>
      <c r="AG43" s="365"/>
      <c r="AH43" s="365"/>
      <c r="AI43" s="365"/>
      <c r="AJ43" s="365"/>
      <c r="AK43" s="365"/>
      <c r="AL43" s="365"/>
      <c r="AM43" s="365"/>
      <c r="AN43" s="365"/>
      <c r="AO43" s="365"/>
      <c r="AP43" s="365"/>
      <c r="AQ43" s="365"/>
      <c r="AR43" s="365"/>
      <c r="AS43" s="365"/>
      <c r="AT43" s="365"/>
      <c r="AU43" s="365"/>
      <c r="AV43" s="365"/>
      <c r="AW43" s="365"/>
      <c r="AX43" s="365"/>
      <c r="AY43" s="365"/>
      <c r="AZ43" s="365"/>
      <c r="BA43" s="365"/>
      <c r="BB43" s="365"/>
      <c r="BC43" s="365"/>
      <c r="BD43" s="365"/>
      <c r="BE43" s="365"/>
      <c r="BF43" s="365"/>
      <c r="BG43" s="365"/>
      <c r="BH43" s="365"/>
      <c r="BI43" s="365"/>
      <c r="BJ43" s="365"/>
      <c r="BK43" s="365"/>
      <c r="BL43" s="365"/>
      <c r="BM43" s="365"/>
      <c r="BN43" s="365"/>
      <c r="BO43" s="365"/>
      <c r="BP43" s="365"/>
      <c r="BQ43" s="365"/>
      <c r="BR43" s="365"/>
      <c r="BS43" s="365"/>
      <c r="BT43" s="365"/>
      <c r="BU43" s="365"/>
      <c r="BV43" s="365"/>
      <c r="BW43" s="365"/>
      <c r="BX43" s="365"/>
      <c r="BY43" s="365"/>
      <c r="BZ43" s="365"/>
      <c r="CA43" s="365"/>
      <c r="CB43" s="365"/>
      <c r="CC43" s="365"/>
      <c r="CD43" s="365"/>
      <c r="CE43" s="365"/>
      <c r="CF43" s="365"/>
      <c r="CG43" s="382"/>
      <c r="CH43" s="383"/>
    </row>
    <row r="44" spans="1:86" ht="108">
      <c r="A44" s="398" t="s">
        <v>2776</v>
      </c>
      <c r="B44" s="399" t="s">
        <v>2957</v>
      </c>
      <c r="C44" s="399" t="s">
        <v>2429</v>
      </c>
      <c r="D44" s="400" t="s">
        <v>2429</v>
      </c>
      <c r="E44" s="401" t="s">
        <v>142</v>
      </c>
      <c r="F44" s="402" t="s">
        <v>142</v>
      </c>
      <c r="G44" s="403">
        <v>882.47</v>
      </c>
      <c r="H44" s="403">
        <v>723.34</v>
      </c>
      <c r="I44" s="403">
        <v>723.34</v>
      </c>
      <c r="J44" s="402"/>
      <c r="K44" s="404"/>
      <c r="L44" s="405" t="s">
        <v>2928</v>
      </c>
      <c r="M44" s="406">
        <v>0</v>
      </c>
      <c r="N44" s="407"/>
      <c r="O44" s="402"/>
      <c r="P44" s="404"/>
      <c r="Q44" s="408">
        <v>723.34</v>
      </c>
      <c r="R44" s="398">
        <v>2026</v>
      </c>
      <c r="S44" s="398">
        <v>2</v>
      </c>
      <c r="T44" s="402" t="s">
        <v>2936</v>
      </c>
      <c r="U44" s="402" t="s">
        <v>2738</v>
      </c>
      <c r="V44" s="409" t="s">
        <v>2739</v>
      </c>
      <c r="W44" s="409" t="s">
        <v>2937</v>
      </c>
      <c r="X44" s="410" t="s">
        <v>2938</v>
      </c>
      <c r="Y44" s="400" t="s">
        <v>2742</v>
      </c>
      <c r="Z44" s="398">
        <v>2</v>
      </c>
      <c r="AA44" s="400"/>
      <c r="AB44" s="365"/>
      <c r="AC44" s="365"/>
      <c r="AD44" s="365"/>
      <c r="AE44" s="365"/>
      <c r="AF44" s="365"/>
      <c r="AG44" s="365"/>
      <c r="AH44" s="365"/>
      <c r="AI44" s="365"/>
      <c r="AJ44" s="365"/>
      <c r="AK44" s="365"/>
      <c r="AL44" s="365"/>
      <c r="AM44" s="365"/>
      <c r="AN44" s="365"/>
      <c r="AO44" s="365"/>
      <c r="AP44" s="365"/>
      <c r="AQ44" s="365"/>
      <c r="AR44" s="365"/>
      <c r="AS44" s="365"/>
      <c r="AT44" s="365"/>
      <c r="AU44" s="365"/>
      <c r="AV44" s="365"/>
      <c r="AW44" s="365"/>
      <c r="AX44" s="365"/>
      <c r="AY44" s="365"/>
      <c r="AZ44" s="365"/>
      <c r="BA44" s="365"/>
      <c r="BB44" s="365"/>
      <c r="BC44" s="365"/>
      <c r="BD44" s="365"/>
      <c r="BE44" s="365"/>
      <c r="BF44" s="365"/>
      <c r="BG44" s="365"/>
      <c r="BH44" s="365"/>
      <c r="BI44" s="365"/>
      <c r="BJ44" s="365"/>
      <c r="BK44" s="365"/>
      <c r="BL44" s="365"/>
      <c r="BM44" s="365"/>
      <c r="BN44" s="365"/>
      <c r="BO44" s="365"/>
      <c r="BP44" s="365"/>
      <c r="BQ44" s="365"/>
      <c r="BR44" s="365"/>
      <c r="BS44" s="365"/>
      <c r="BT44" s="365"/>
      <c r="BU44" s="365"/>
      <c r="BV44" s="365"/>
      <c r="BW44" s="365"/>
      <c r="BX44" s="365"/>
      <c r="BY44" s="365"/>
      <c r="BZ44" s="365"/>
      <c r="CA44" s="365"/>
      <c r="CB44" s="365"/>
      <c r="CC44" s="365"/>
      <c r="CD44" s="365"/>
      <c r="CE44" s="365"/>
      <c r="CF44" s="365"/>
      <c r="CG44" s="382"/>
      <c r="CH44" s="383"/>
    </row>
    <row r="45" spans="1:86" ht="108">
      <c r="A45" s="384" t="s">
        <v>1815</v>
      </c>
      <c r="B45" s="385" t="s">
        <v>2430</v>
      </c>
      <c r="C45" s="385" t="s">
        <v>2431</v>
      </c>
      <c r="D45" s="386" t="s">
        <v>2431</v>
      </c>
      <c r="E45" s="387" t="s">
        <v>142</v>
      </c>
      <c r="F45" s="388" t="s">
        <v>142</v>
      </c>
      <c r="G45" s="389">
        <v>789.83</v>
      </c>
      <c r="H45" s="389">
        <v>647.4</v>
      </c>
      <c r="I45" s="390">
        <v>647.4</v>
      </c>
      <c r="J45" s="388"/>
      <c r="K45" s="391"/>
      <c r="L45" s="392" t="s">
        <v>2928</v>
      </c>
      <c r="M45" s="393">
        <v>0</v>
      </c>
      <c r="N45" s="394"/>
      <c r="O45" s="388"/>
      <c r="P45" s="391"/>
      <c r="Q45" s="395">
        <v>647.4</v>
      </c>
      <c r="R45" s="384">
        <v>2026</v>
      </c>
      <c r="S45" s="384">
        <v>2</v>
      </c>
      <c r="T45" s="388" t="s">
        <v>2929</v>
      </c>
      <c r="U45" s="388" t="s">
        <v>2738</v>
      </c>
      <c r="V45" s="396" t="s">
        <v>2739</v>
      </c>
      <c r="W45" s="396" t="s">
        <v>2740</v>
      </c>
      <c r="X45" s="397" t="s">
        <v>2930</v>
      </c>
      <c r="Y45" s="386" t="s">
        <v>2742</v>
      </c>
      <c r="Z45" s="384">
        <v>2</v>
      </c>
      <c r="AA45" s="386"/>
      <c r="AB45" s="365"/>
      <c r="AC45" s="365"/>
      <c r="AD45" s="365"/>
      <c r="AE45" s="365"/>
      <c r="AF45" s="365"/>
      <c r="AG45" s="365"/>
      <c r="AH45" s="365"/>
      <c r="AI45" s="365"/>
      <c r="AJ45" s="365"/>
      <c r="AK45" s="365"/>
      <c r="AL45" s="365"/>
      <c r="AM45" s="365"/>
      <c r="AN45" s="365"/>
      <c r="AO45" s="365"/>
      <c r="AP45" s="365"/>
      <c r="AQ45" s="365"/>
      <c r="AR45" s="365"/>
      <c r="AS45" s="365"/>
      <c r="AT45" s="365"/>
      <c r="AU45" s="365"/>
      <c r="AV45" s="365"/>
      <c r="AW45" s="365"/>
      <c r="AX45" s="365"/>
      <c r="AY45" s="365"/>
      <c r="AZ45" s="365"/>
      <c r="BA45" s="365"/>
      <c r="BB45" s="365"/>
      <c r="BC45" s="365"/>
      <c r="BD45" s="365"/>
      <c r="BE45" s="365"/>
      <c r="BF45" s="365"/>
      <c r="BG45" s="365"/>
      <c r="BH45" s="365"/>
      <c r="BI45" s="365"/>
      <c r="BJ45" s="365"/>
      <c r="BK45" s="365"/>
      <c r="BL45" s="365"/>
      <c r="BM45" s="365"/>
      <c r="BN45" s="365"/>
      <c r="BO45" s="365"/>
      <c r="BP45" s="365"/>
      <c r="BQ45" s="365"/>
      <c r="BR45" s="365"/>
      <c r="BS45" s="365"/>
      <c r="BT45" s="365"/>
      <c r="BU45" s="365"/>
      <c r="BV45" s="365"/>
      <c r="BW45" s="365"/>
      <c r="BX45" s="365"/>
      <c r="BY45" s="365"/>
      <c r="BZ45" s="365"/>
      <c r="CA45" s="365"/>
      <c r="CB45" s="365"/>
      <c r="CC45" s="365"/>
      <c r="CD45" s="365"/>
      <c r="CE45" s="365"/>
      <c r="CF45" s="365"/>
      <c r="CG45" s="382"/>
      <c r="CH45" s="383"/>
    </row>
    <row r="46" spans="1:86" ht="108">
      <c r="A46" s="398" t="s">
        <v>2778</v>
      </c>
      <c r="B46" s="399" t="s">
        <v>2958</v>
      </c>
      <c r="C46" s="399" t="s">
        <v>2431</v>
      </c>
      <c r="D46" s="400" t="s">
        <v>2431</v>
      </c>
      <c r="E46" s="401" t="s">
        <v>142</v>
      </c>
      <c r="F46" s="402" t="s">
        <v>142</v>
      </c>
      <c r="G46" s="403">
        <v>829.32</v>
      </c>
      <c r="H46" s="403">
        <v>679.77</v>
      </c>
      <c r="I46" s="403">
        <v>679.77</v>
      </c>
      <c r="J46" s="402"/>
      <c r="K46" s="404"/>
      <c r="L46" s="405" t="s">
        <v>2928</v>
      </c>
      <c r="M46" s="406">
        <v>0</v>
      </c>
      <c r="N46" s="407"/>
      <c r="O46" s="402"/>
      <c r="P46" s="404"/>
      <c r="Q46" s="408">
        <v>679.77</v>
      </c>
      <c r="R46" s="398">
        <v>2026</v>
      </c>
      <c r="S46" s="398">
        <v>2</v>
      </c>
      <c r="T46" s="402" t="s">
        <v>2932</v>
      </c>
      <c r="U46" s="402" t="s">
        <v>2738</v>
      </c>
      <c r="V46" s="409" t="s">
        <v>2739</v>
      </c>
      <c r="W46" s="409" t="s">
        <v>2933</v>
      </c>
      <c r="X46" s="410" t="s">
        <v>2934</v>
      </c>
      <c r="Y46" s="400" t="s">
        <v>2742</v>
      </c>
      <c r="Z46" s="398">
        <v>2</v>
      </c>
      <c r="AA46" s="400"/>
      <c r="AB46" s="365"/>
      <c r="AC46" s="365"/>
      <c r="AD46" s="365"/>
      <c r="AE46" s="365"/>
      <c r="AF46" s="365"/>
      <c r="AG46" s="365"/>
      <c r="AH46" s="365"/>
      <c r="AI46" s="365"/>
      <c r="AJ46" s="365"/>
      <c r="AK46" s="365"/>
      <c r="AL46" s="365"/>
      <c r="AM46" s="365"/>
      <c r="AN46" s="365"/>
      <c r="AO46" s="365"/>
      <c r="AP46" s="365"/>
      <c r="AQ46" s="365"/>
      <c r="AR46" s="365"/>
      <c r="AS46" s="365"/>
      <c r="AT46" s="365"/>
      <c r="AU46" s="365"/>
      <c r="AV46" s="365"/>
      <c r="AW46" s="365"/>
      <c r="AX46" s="365"/>
      <c r="AY46" s="365"/>
      <c r="AZ46" s="365"/>
      <c r="BA46" s="365"/>
      <c r="BB46" s="365"/>
      <c r="BC46" s="365"/>
      <c r="BD46" s="365"/>
      <c r="BE46" s="365"/>
      <c r="BF46" s="365"/>
      <c r="BG46" s="365"/>
      <c r="BH46" s="365"/>
      <c r="BI46" s="365"/>
      <c r="BJ46" s="365"/>
      <c r="BK46" s="365"/>
      <c r="BL46" s="365"/>
      <c r="BM46" s="365"/>
      <c r="BN46" s="365"/>
      <c r="BO46" s="365"/>
      <c r="BP46" s="365"/>
      <c r="BQ46" s="365"/>
      <c r="BR46" s="365"/>
      <c r="BS46" s="365"/>
      <c r="BT46" s="365"/>
      <c r="BU46" s="365"/>
      <c r="BV46" s="365"/>
      <c r="BW46" s="365"/>
      <c r="BX46" s="365"/>
      <c r="BY46" s="365"/>
      <c r="BZ46" s="365"/>
      <c r="CA46" s="365"/>
      <c r="CB46" s="365"/>
      <c r="CC46" s="365"/>
      <c r="CD46" s="365"/>
      <c r="CE46" s="365"/>
      <c r="CF46" s="365"/>
      <c r="CG46" s="382"/>
      <c r="CH46" s="383"/>
    </row>
    <row r="47" spans="1:86" ht="108">
      <c r="A47" s="398" t="s">
        <v>2780</v>
      </c>
      <c r="B47" s="399" t="s">
        <v>2959</v>
      </c>
      <c r="C47" s="399" t="s">
        <v>2431</v>
      </c>
      <c r="D47" s="400" t="s">
        <v>2431</v>
      </c>
      <c r="E47" s="401" t="s">
        <v>142</v>
      </c>
      <c r="F47" s="402" t="s">
        <v>142</v>
      </c>
      <c r="G47" s="403">
        <v>884.61</v>
      </c>
      <c r="H47" s="403">
        <v>725.09</v>
      </c>
      <c r="I47" s="403">
        <v>725.09</v>
      </c>
      <c r="J47" s="402"/>
      <c r="K47" s="404"/>
      <c r="L47" s="405" t="s">
        <v>2928</v>
      </c>
      <c r="M47" s="406">
        <v>0</v>
      </c>
      <c r="N47" s="407"/>
      <c r="O47" s="402"/>
      <c r="P47" s="404"/>
      <c r="Q47" s="408">
        <v>725.09</v>
      </c>
      <c r="R47" s="398">
        <v>2026</v>
      </c>
      <c r="S47" s="398">
        <v>2</v>
      </c>
      <c r="T47" s="402" t="s">
        <v>2936</v>
      </c>
      <c r="U47" s="402" t="s">
        <v>2738</v>
      </c>
      <c r="V47" s="409" t="s">
        <v>2739</v>
      </c>
      <c r="W47" s="409" t="s">
        <v>2937</v>
      </c>
      <c r="X47" s="410" t="s">
        <v>2938</v>
      </c>
      <c r="Y47" s="400" t="s">
        <v>2742</v>
      </c>
      <c r="Z47" s="398">
        <v>2</v>
      </c>
      <c r="AA47" s="400"/>
      <c r="AB47" s="365"/>
      <c r="AC47" s="365"/>
      <c r="AD47" s="365"/>
      <c r="AE47" s="365"/>
      <c r="AF47" s="365"/>
      <c r="AG47" s="365"/>
      <c r="AH47" s="365"/>
      <c r="AI47" s="365"/>
      <c r="AJ47" s="365"/>
      <c r="AK47" s="365"/>
      <c r="AL47" s="365"/>
      <c r="AM47" s="365"/>
      <c r="AN47" s="365"/>
      <c r="AO47" s="365"/>
      <c r="AP47" s="365"/>
      <c r="AQ47" s="365"/>
      <c r="AR47" s="365"/>
      <c r="AS47" s="365"/>
      <c r="AT47" s="365"/>
      <c r="AU47" s="365"/>
      <c r="AV47" s="365"/>
      <c r="AW47" s="365"/>
      <c r="AX47" s="365"/>
      <c r="AY47" s="365"/>
      <c r="AZ47" s="365"/>
      <c r="BA47" s="365"/>
      <c r="BB47" s="365"/>
      <c r="BC47" s="365"/>
      <c r="BD47" s="365"/>
      <c r="BE47" s="365"/>
      <c r="BF47" s="365"/>
      <c r="BG47" s="365"/>
      <c r="BH47" s="365"/>
      <c r="BI47" s="365"/>
      <c r="BJ47" s="365"/>
      <c r="BK47" s="365"/>
      <c r="BL47" s="365"/>
      <c r="BM47" s="365"/>
      <c r="BN47" s="365"/>
      <c r="BO47" s="365"/>
      <c r="BP47" s="365"/>
      <c r="BQ47" s="365"/>
      <c r="BR47" s="365"/>
      <c r="BS47" s="365"/>
      <c r="BT47" s="365"/>
      <c r="BU47" s="365"/>
      <c r="BV47" s="365"/>
      <c r="BW47" s="365"/>
      <c r="BX47" s="365"/>
      <c r="BY47" s="365"/>
      <c r="BZ47" s="365"/>
      <c r="CA47" s="365"/>
      <c r="CB47" s="365"/>
      <c r="CC47" s="365"/>
      <c r="CD47" s="365"/>
      <c r="CE47" s="365"/>
      <c r="CF47" s="365"/>
      <c r="CG47" s="382"/>
      <c r="CH47" s="383"/>
    </row>
    <row r="48" spans="1:86" ht="84">
      <c r="A48" s="384" t="s">
        <v>1816</v>
      </c>
      <c r="B48" s="385" t="s">
        <v>2432</v>
      </c>
      <c r="C48" s="385" t="s">
        <v>2433</v>
      </c>
      <c r="D48" s="386" t="s">
        <v>2433</v>
      </c>
      <c r="E48" s="387" t="s">
        <v>142</v>
      </c>
      <c r="F48" s="388" t="s">
        <v>142</v>
      </c>
      <c r="G48" s="389">
        <v>202.11</v>
      </c>
      <c r="H48" s="389">
        <v>165.66</v>
      </c>
      <c r="I48" s="390">
        <v>165.66</v>
      </c>
      <c r="J48" s="388"/>
      <c r="K48" s="391"/>
      <c r="L48" s="392" t="s">
        <v>2928</v>
      </c>
      <c r="M48" s="393">
        <v>0</v>
      </c>
      <c r="N48" s="394"/>
      <c r="O48" s="388"/>
      <c r="P48" s="391"/>
      <c r="Q48" s="395">
        <v>165.66</v>
      </c>
      <c r="R48" s="384">
        <v>2026</v>
      </c>
      <c r="S48" s="384">
        <v>2</v>
      </c>
      <c r="T48" s="388" t="s">
        <v>2929</v>
      </c>
      <c r="U48" s="388" t="s">
        <v>2738</v>
      </c>
      <c r="V48" s="396" t="s">
        <v>2739</v>
      </c>
      <c r="W48" s="396" t="s">
        <v>2740</v>
      </c>
      <c r="X48" s="397" t="s">
        <v>2930</v>
      </c>
      <c r="Y48" s="386" t="s">
        <v>2742</v>
      </c>
      <c r="Z48" s="384">
        <v>2</v>
      </c>
      <c r="AA48" s="386"/>
      <c r="AB48" s="365"/>
      <c r="AC48" s="365"/>
      <c r="AD48" s="365"/>
      <c r="AE48" s="365"/>
      <c r="AF48" s="365"/>
      <c r="AG48" s="365"/>
      <c r="AH48" s="365"/>
      <c r="AI48" s="365"/>
      <c r="AJ48" s="365"/>
      <c r="AK48" s="365"/>
      <c r="AL48" s="365"/>
      <c r="AM48" s="365"/>
      <c r="AN48" s="365"/>
      <c r="AO48" s="365"/>
      <c r="AP48" s="365"/>
      <c r="AQ48" s="365"/>
      <c r="AR48" s="365"/>
      <c r="AS48" s="365"/>
      <c r="AT48" s="365"/>
      <c r="AU48" s="365"/>
      <c r="AV48" s="365"/>
      <c r="AW48" s="365"/>
      <c r="AX48" s="365"/>
      <c r="AY48" s="365"/>
      <c r="AZ48" s="365"/>
      <c r="BA48" s="365"/>
      <c r="BB48" s="365"/>
      <c r="BC48" s="365"/>
      <c r="BD48" s="365"/>
      <c r="BE48" s="365"/>
      <c r="BF48" s="365"/>
      <c r="BG48" s="365"/>
      <c r="BH48" s="365"/>
      <c r="BI48" s="365"/>
      <c r="BJ48" s="365"/>
      <c r="BK48" s="365"/>
      <c r="BL48" s="365"/>
      <c r="BM48" s="365"/>
      <c r="BN48" s="365"/>
      <c r="BO48" s="365"/>
      <c r="BP48" s="365"/>
      <c r="BQ48" s="365"/>
      <c r="BR48" s="365"/>
      <c r="BS48" s="365"/>
      <c r="BT48" s="365"/>
      <c r="BU48" s="365"/>
      <c r="BV48" s="365"/>
      <c r="BW48" s="365"/>
      <c r="BX48" s="365"/>
      <c r="BY48" s="365"/>
      <c r="BZ48" s="365"/>
      <c r="CA48" s="365"/>
      <c r="CB48" s="365"/>
      <c r="CC48" s="365"/>
      <c r="CD48" s="365"/>
      <c r="CE48" s="365"/>
      <c r="CF48" s="365"/>
      <c r="CG48" s="382"/>
      <c r="CH48" s="383"/>
    </row>
    <row r="49" spans="1:86" ht="84">
      <c r="A49" s="398" t="s">
        <v>2782</v>
      </c>
      <c r="B49" s="399" t="s">
        <v>2960</v>
      </c>
      <c r="C49" s="399" t="s">
        <v>2433</v>
      </c>
      <c r="D49" s="400" t="s">
        <v>2433</v>
      </c>
      <c r="E49" s="401" t="s">
        <v>142</v>
      </c>
      <c r="F49" s="402" t="s">
        <v>142</v>
      </c>
      <c r="G49" s="403">
        <v>212.21</v>
      </c>
      <c r="H49" s="403">
        <v>173.94</v>
      </c>
      <c r="I49" s="403">
        <v>173.94</v>
      </c>
      <c r="J49" s="402"/>
      <c r="K49" s="404"/>
      <c r="L49" s="405" t="s">
        <v>2928</v>
      </c>
      <c r="M49" s="406">
        <v>0</v>
      </c>
      <c r="N49" s="407"/>
      <c r="O49" s="402"/>
      <c r="P49" s="404"/>
      <c r="Q49" s="408">
        <v>173.94</v>
      </c>
      <c r="R49" s="398">
        <v>2026</v>
      </c>
      <c r="S49" s="398">
        <v>2</v>
      </c>
      <c r="T49" s="402" t="s">
        <v>2932</v>
      </c>
      <c r="U49" s="402" t="s">
        <v>2738</v>
      </c>
      <c r="V49" s="409" t="s">
        <v>2739</v>
      </c>
      <c r="W49" s="409" t="s">
        <v>2933</v>
      </c>
      <c r="X49" s="410" t="s">
        <v>2934</v>
      </c>
      <c r="Y49" s="400" t="s">
        <v>2742</v>
      </c>
      <c r="Z49" s="398">
        <v>2</v>
      </c>
      <c r="AA49" s="400"/>
      <c r="AB49" s="365"/>
      <c r="AC49" s="365"/>
      <c r="AD49" s="365"/>
      <c r="AE49" s="365"/>
      <c r="AF49" s="365"/>
      <c r="AG49" s="365"/>
      <c r="AH49" s="365"/>
      <c r="AI49" s="365"/>
      <c r="AJ49" s="365"/>
      <c r="AK49" s="365"/>
      <c r="AL49" s="365"/>
      <c r="AM49" s="365"/>
      <c r="AN49" s="365"/>
      <c r="AO49" s="365"/>
      <c r="AP49" s="365"/>
      <c r="AQ49" s="365"/>
      <c r="AR49" s="365"/>
      <c r="AS49" s="365"/>
      <c r="AT49" s="365"/>
      <c r="AU49" s="365"/>
      <c r="AV49" s="365"/>
      <c r="AW49" s="365"/>
      <c r="AX49" s="365"/>
      <c r="AY49" s="365"/>
      <c r="AZ49" s="365"/>
      <c r="BA49" s="365"/>
      <c r="BB49" s="365"/>
      <c r="BC49" s="365"/>
      <c r="BD49" s="365"/>
      <c r="BE49" s="365"/>
      <c r="BF49" s="365"/>
      <c r="BG49" s="365"/>
      <c r="BH49" s="365"/>
      <c r="BI49" s="365"/>
      <c r="BJ49" s="365"/>
      <c r="BK49" s="365"/>
      <c r="BL49" s="365"/>
      <c r="BM49" s="365"/>
      <c r="BN49" s="365"/>
      <c r="BO49" s="365"/>
      <c r="BP49" s="365"/>
      <c r="BQ49" s="365"/>
      <c r="BR49" s="365"/>
      <c r="BS49" s="365"/>
      <c r="BT49" s="365"/>
      <c r="BU49" s="365"/>
      <c r="BV49" s="365"/>
      <c r="BW49" s="365"/>
      <c r="BX49" s="365"/>
      <c r="BY49" s="365"/>
      <c r="BZ49" s="365"/>
      <c r="CA49" s="365"/>
      <c r="CB49" s="365"/>
      <c r="CC49" s="365"/>
      <c r="CD49" s="365"/>
      <c r="CE49" s="365"/>
      <c r="CF49" s="365"/>
      <c r="CG49" s="382"/>
      <c r="CH49" s="383"/>
    </row>
    <row r="50" spans="1:86" ht="84">
      <c r="A50" s="398" t="s">
        <v>2784</v>
      </c>
      <c r="B50" s="399" t="s">
        <v>2961</v>
      </c>
      <c r="C50" s="399" t="s">
        <v>2433</v>
      </c>
      <c r="D50" s="400" t="s">
        <v>2433</v>
      </c>
      <c r="E50" s="401" t="s">
        <v>142</v>
      </c>
      <c r="F50" s="402" t="s">
        <v>142</v>
      </c>
      <c r="G50" s="403">
        <v>226.36</v>
      </c>
      <c r="H50" s="403">
        <v>185.54</v>
      </c>
      <c r="I50" s="403">
        <v>185.54</v>
      </c>
      <c r="J50" s="402"/>
      <c r="K50" s="404"/>
      <c r="L50" s="405" t="s">
        <v>2928</v>
      </c>
      <c r="M50" s="406">
        <v>0</v>
      </c>
      <c r="N50" s="407"/>
      <c r="O50" s="402"/>
      <c r="P50" s="404"/>
      <c r="Q50" s="408">
        <v>185.54</v>
      </c>
      <c r="R50" s="398">
        <v>2026</v>
      </c>
      <c r="S50" s="398">
        <v>2</v>
      </c>
      <c r="T50" s="402" t="s">
        <v>2936</v>
      </c>
      <c r="U50" s="402" t="s">
        <v>2738</v>
      </c>
      <c r="V50" s="409" t="s">
        <v>2739</v>
      </c>
      <c r="W50" s="409" t="s">
        <v>2937</v>
      </c>
      <c r="X50" s="410" t="s">
        <v>2938</v>
      </c>
      <c r="Y50" s="400" t="s">
        <v>2742</v>
      </c>
      <c r="Z50" s="398">
        <v>2</v>
      </c>
      <c r="AA50" s="400"/>
      <c r="AB50" s="365"/>
      <c r="AC50" s="365"/>
      <c r="AD50" s="365"/>
      <c r="AE50" s="365"/>
      <c r="AF50" s="365"/>
      <c r="AG50" s="365"/>
      <c r="AH50" s="365"/>
      <c r="AI50" s="365"/>
      <c r="AJ50" s="365"/>
      <c r="AK50" s="365"/>
      <c r="AL50" s="365"/>
      <c r="AM50" s="365"/>
      <c r="AN50" s="365"/>
      <c r="AO50" s="365"/>
      <c r="AP50" s="365"/>
      <c r="AQ50" s="365"/>
      <c r="AR50" s="365"/>
      <c r="AS50" s="365"/>
      <c r="AT50" s="365"/>
      <c r="AU50" s="365"/>
      <c r="AV50" s="365"/>
      <c r="AW50" s="365"/>
      <c r="AX50" s="365"/>
      <c r="AY50" s="365"/>
      <c r="AZ50" s="365"/>
      <c r="BA50" s="365"/>
      <c r="BB50" s="365"/>
      <c r="BC50" s="365"/>
      <c r="BD50" s="365"/>
      <c r="BE50" s="365"/>
      <c r="BF50" s="365"/>
      <c r="BG50" s="365"/>
      <c r="BH50" s="365"/>
      <c r="BI50" s="365"/>
      <c r="BJ50" s="365"/>
      <c r="BK50" s="365"/>
      <c r="BL50" s="365"/>
      <c r="BM50" s="365"/>
      <c r="BN50" s="365"/>
      <c r="BO50" s="365"/>
      <c r="BP50" s="365"/>
      <c r="BQ50" s="365"/>
      <c r="BR50" s="365"/>
      <c r="BS50" s="365"/>
      <c r="BT50" s="365"/>
      <c r="BU50" s="365"/>
      <c r="BV50" s="365"/>
      <c r="BW50" s="365"/>
      <c r="BX50" s="365"/>
      <c r="BY50" s="365"/>
      <c r="BZ50" s="365"/>
      <c r="CA50" s="365"/>
      <c r="CB50" s="365"/>
      <c r="CC50" s="365"/>
      <c r="CD50" s="365"/>
      <c r="CE50" s="365"/>
      <c r="CF50" s="365"/>
      <c r="CG50" s="382"/>
      <c r="CH50" s="383"/>
    </row>
    <row r="51" spans="1:86" ht="24">
      <c r="A51" s="521" t="s">
        <v>2962</v>
      </c>
      <c r="B51" s="521"/>
      <c r="C51" s="521"/>
      <c r="D51" s="521"/>
      <c r="E51" s="521"/>
      <c r="F51" s="521"/>
      <c r="G51" s="521"/>
      <c r="H51" s="521"/>
      <c r="I51" s="521"/>
      <c r="J51" s="521"/>
      <c r="K51" s="521"/>
      <c r="L51" s="521"/>
      <c r="M51" s="521"/>
      <c r="N51" s="521"/>
      <c r="O51" s="521"/>
      <c r="P51" s="521"/>
      <c r="Q51" s="521"/>
      <c r="R51" s="521"/>
      <c r="S51" s="521"/>
      <c r="T51" s="521"/>
      <c r="U51" s="521"/>
      <c r="V51" s="521"/>
      <c r="W51" s="521"/>
      <c r="X51" s="521"/>
      <c r="Y51" s="521"/>
      <c r="Z51" s="521"/>
      <c r="AA51" s="521"/>
      <c r="AB51" s="365"/>
      <c r="AC51" s="365"/>
      <c r="AD51" s="365"/>
      <c r="AE51" s="365"/>
      <c r="AF51" s="365"/>
      <c r="AG51" s="365"/>
      <c r="AH51" s="365"/>
      <c r="AI51" s="365"/>
      <c r="AJ51" s="365"/>
      <c r="AK51" s="365"/>
      <c r="AL51" s="365"/>
      <c r="AM51" s="365"/>
      <c r="AN51" s="365"/>
      <c r="AO51" s="365"/>
      <c r="AP51" s="365"/>
      <c r="AQ51" s="365"/>
      <c r="AR51" s="365"/>
      <c r="AS51" s="365"/>
      <c r="AT51" s="365"/>
      <c r="AU51" s="365"/>
      <c r="AV51" s="365"/>
      <c r="AW51" s="365"/>
      <c r="AX51" s="365"/>
      <c r="AY51" s="365"/>
      <c r="AZ51" s="365"/>
      <c r="BA51" s="365"/>
      <c r="BB51" s="365"/>
      <c r="BC51" s="365"/>
      <c r="BD51" s="365"/>
      <c r="BE51" s="365"/>
      <c r="BF51" s="365"/>
      <c r="BG51" s="365"/>
      <c r="BH51" s="365"/>
      <c r="BI51" s="365"/>
      <c r="BJ51" s="365"/>
      <c r="BK51" s="365"/>
      <c r="BL51" s="365"/>
      <c r="BM51" s="365"/>
      <c r="BN51" s="365"/>
      <c r="BO51" s="365"/>
      <c r="BP51" s="365"/>
      <c r="BQ51" s="365"/>
      <c r="BR51" s="365"/>
      <c r="BS51" s="365"/>
      <c r="BT51" s="365"/>
      <c r="BU51" s="365"/>
      <c r="BV51" s="365"/>
      <c r="BW51" s="365"/>
      <c r="BX51" s="365"/>
      <c r="BY51" s="365"/>
      <c r="BZ51" s="365"/>
      <c r="CA51" s="365"/>
      <c r="CB51" s="365"/>
      <c r="CC51" s="365"/>
      <c r="CD51" s="365"/>
      <c r="CE51" s="365"/>
      <c r="CF51" s="365"/>
      <c r="CG51" s="382"/>
      <c r="CH51" s="383" t="s">
        <v>2962</v>
      </c>
    </row>
    <row r="52" spans="1:86" ht="120">
      <c r="A52" s="384" t="s">
        <v>1820</v>
      </c>
      <c r="B52" s="385" t="s">
        <v>2963</v>
      </c>
      <c r="C52" s="385" t="s">
        <v>2964</v>
      </c>
      <c r="D52" s="386" t="s">
        <v>2964</v>
      </c>
      <c r="E52" s="387" t="s">
        <v>142</v>
      </c>
      <c r="F52" s="388" t="s">
        <v>142</v>
      </c>
      <c r="G52" s="389">
        <v>589.03</v>
      </c>
      <c r="H52" s="389">
        <v>482.81</v>
      </c>
      <c r="I52" s="390">
        <v>482.81</v>
      </c>
      <c r="J52" s="388"/>
      <c r="K52" s="391"/>
      <c r="L52" s="392" t="s">
        <v>2928</v>
      </c>
      <c r="M52" s="393">
        <v>0</v>
      </c>
      <c r="N52" s="394"/>
      <c r="O52" s="388"/>
      <c r="P52" s="391"/>
      <c r="Q52" s="395">
        <v>482.81</v>
      </c>
      <c r="R52" s="384">
        <v>2026</v>
      </c>
      <c r="S52" s="384">
        <v>2</v>
      </c>
      <c r="T52" s="388" t="s">
        <v>2929</v>
      </c>
      <c r="U52" s="388" t="s">
        <v>2738</v>
      </c>
      <c r="V52" s="396" t="s">
        <v>2739</v>
      </c>
      <c r="W52" s="396" t="s">
        <v>2740</v>
      </c>
      <c r="X52" s="397" t="s">
        <v>2930</v>
      </c>
      <c r="Y52" s="386" t="s">
        <v>2742</v>
      </c>
      <c r="Z52" s="384">
        <v>2</v>
      </c>
      <c r="AA52" s="386"/>
      <c r="AB52" s="365"/>
      <c r="AC52" s="365"/>
      <c r="AD52" s="365"/>
      <c r="AE52" s="365"/>
      <c r="AF52" s="365"/>
      <c r="AG52" s="365"/>
      <c r="AH52" s="365"/>
      <c r="AI52" s="365"/>
      <c r="AJ52" s="365"/>
      <c r="AK52" s="365"/>
      <c r="AL52" s="365"/>
      <c r="AM52" s="365"/>
      <c r="AN52" s="365"/>
      <c r="AO52" s="365"/>
      <c r="AP52" s="365"/>
      <c r="AQ52" s="365"/>
      <c r="AR52" s="365"/>
      <c r="AS52" s="365"/>
      <c r="AT52" s="365"/>
      <c r="AU52" s="365"/>
      <c r="AV52" s="365"/>
      <c r="AW52" s="365"/>
      <c r="AX52" s="365"/>
      <c r="AY52" s="365"/>
      <c r="AZ52" s="365"/>
      <c r="BA52" s="365"/>
      <c r="BB52" s="365"/>
      <c r="BC52" s="365"/>
      <c r="BD52" s="365"/>
      <c r="BE52" s="365"/>
      <c r="BF52" s="365"/>
      <c r="BG52" s="365"/>
      <c r="BH52" s="365"/>
      <c r="BI52" s="365"/>
      <c r="BJ52" s="365"/>
      <c r="BK52" s="365"/>
      <c r="BL52" s="365"/>
      <c r="BM52" s="365"/>
      <c r="BN52" s="365"/>
      <c r="BO52" s="365"/>
      <c r="BP52" s="365"/>
      <c r="BQ52" s="365"/>
      <c r="BR52" s="365"/>
      <c r="BS52" s="365"/>
      <c r="BT52" s="365"/>
      <c r="BU52" s="365"/>
      <c r="BV52" s="365"/>
      <c r="BW52" s="365"/>
      <c r="BX52" s="365"/>
      <c r="BY52" s="365"/>
      <c r="BZ52" s="365"/>
      <c r="CA52" s="365"/>
      <c r="CB52" s="365"/>
      <c r="CC52" s="365"/>
      <c r="CD52" s="365"/>
      <c r="CE52" s="365"/>
      <c r="CF52" s="365"/>
      <c r="CG52" s="382"/>
      <c r="CH52" s="383"/>
    </row>
    <row r="53" spans="1:86" ht="120">
      <c r="A53" s="398" t="s">
        <v>2786</v>
      </c>
      <c r="B53" s="399" t="s">
        <v>2965</v>
      </c>
      <c r="C53" s="399" t="s">
        <v>2964</v>
      </c>
      <c r="D53" s="400" t="s">
        <v>2964</v>
      </c>
      <c r="E53" s="401" t="s">
        <v>142</v>
      </c>
      <c r="F53" s="402" t="s">
        <v>142</v>
      </c>
      <c r="G53" s="403">
        <v>618.48</v>
      </c>
      <c r="H53" s="403">
        <v>506.95</v>
      </c>
      <c r="I53" s="403">
        <v>506.95</v>
      </c>
      <c r="J53" s="402"/>
      <c r="K53" s="404"/>
      <c r="L53" s="405" t="s">
        <v>2928</v>
      </c>
      <c r="M53" s="406">
        <v>0</v>
      </c>
      <c r="N53" s="407"/>
      <c r="O53" s="402"/>
      <c r="P53" s="404"/>
      <c r="Q53" s="408">
        <v>506.95</v>
      </c>
      <c r="R53" s="398">
        <v>2026</v>
      </c>
      <c r="S53" s="398">
        <v>2</v>
      </c>
      <c r="T53" s="402" t="s">
        <v>2932</v>
      </c>
      <c r="U53" s="402" t="s">
        <v>2738</v>
      </c>
      <c r="V53" s="409" t="s">
        <v>2739</v>
      </c>
      <c r="W53" s="409" t="s">
        <v>2933</v>
      </c>
      <c r="X53" s="410" t="s">
        <v>2934</v>
      </c>
      <c r="Y53" s="400" t="s">
        <v>2742</v>
      </c>
      <c r="Z53" s="398">
        <v>2</v>
      </c>
      <c r="AA53" s="400"/>
      <c r="AB53" s="365"/>
      <c r="AC53" s="365"/>
      <c r="AD53" s="365"/>
      <c r="AE53" s="365"/>
      <c r="AF53" s="365"/>
      <c r="AG53" s="365"/>
      <c r="AH53" s="365"/>
      <c r="AI53" s="365"/>
      <c r="AJ53" s="365"/>
      <c r="AK53" s="365"/>
      <c r="AL53" s="365"/>
      <c r="AM53" s="365"/>
      <c r="AN53" s="365"/>
      <c r="AO53" s="365"/>
      <c r="AP53" s="365"/>
      <c r="AQ53" s="365"/>
      <c r="AR53" s="365"/>
      <c r="AS53" s="365"/>
      <c r="AT53" s="365"/>
      <c r="AU53" s="365"/>
      <c r="AV53" s="365"/>
      <c r="AW53" s="365"/>
      <c r="AX53" s="365"/>
      <c r="AY53" s="365"/>
      <c r="AZ53" s="365"/>
      <c r="BA53" s="365"/>
      <c r="BB53" s="365"/>
      <c r="BC53" s="365"/>
      <c r="BD53" s="365"/>
      <c r="BE53" s="365"/>
      <c r="BF53" s="365"/>
      <c r="BG53" s="365"/>
      <c r="BH53" s="365"/>
      <c r="BI53" s="365"/>
      <c r="BJ53" s="365"/>
      <c r="BK53" s="365"/>
      <c r="BL53" s="365"/>
      <c r="BM53" s="365"/>
      <c r="BN53" s="365"/>
      <c r="BO53" s="365"/>
      <c r="BP53" s="365"/>
      <c r="BQ53" s="365"/>
      <c r="BR53" s="365"/>
      <c r="BS53" s="365"/>
      <c r="BT53" s="365"/>
      <c r="BU53" s="365"/>
      <c r="BV53" s="365"/>
      <c r="BW53" s="365"/>
      <c r="BX53" s="365"/>
      <c r="BY53" s="365"/>
      <c r="BZ53" s="365"/>
      <c r="CA53" s="365"/>
      <c r="CB53" s="365"/>
      <c r="CC53" s="365"/>
      <c r="CD53" s="365"/>
      <c r="CE53" s="365"/>
      <c r="CF53" s="365"/>
      <c r="CG53" s="382"/>
      <c r="CH53" s="383"/>
    </row>
    <row r="54" spans="1:86" ht="120">
      <c r="A54" s="398" t="s">
        <v>2788</v>
      </c>
      <c r="B54" s="399" t="s">
        <v>2966</v>
      </c>
      <c r="C54" s="399" t="s">
        <v>2964</v>
      </c>
      <c r="D54" s="400" t="s">
        <v>2964</v>
      </c>
      <c r="E54" s="401" t="s">
        <v>142</v>
      </c>
      <c r="F54" s="402" t="s">
        <v>142</v>
      </c>
      <c r="G54" s="403">
        <v>659.72</v>
      </c>
      <c r="H54" s="403">
        <v>540.75</v>
      </c>
      <c r="I54" s="403">
        <v>540.75</v>
      </c>
      <c r="J54" s="402"/>
      <c r="K54" s="404"/>
      <c r="L54" s="405" t="s">
        <v>2928</v>
      </c>
      <c r="M54" s="406">
        <v>0</v>
      </c>
      <c r="N54" s="407"/>
      <c r="O54" s="402"/>
      <c r="P54" s="404"/>
      <c r="Q54" s="408">
        <v>540.75</v>
      </c>
      <c r="R54" s="398">
        <v>2026</v>
      </c>
      <c r="S54" s="398">
        <v>2</v>
      </c>
      <c r="T54" s="402" t="s">
        <v>2936</v>
      </c>
      <c r="U54" s="402" t="s">
        <v>2738</v>
      </c>
      <c r="V54" s="409" t="s">
        <v>2739</v>
      </c>
      <c r="W54" s="409" t="s">
        <v>2937</v>
      </c>
      <c r="X54" s="410" t="s">
        <v>2938</v>
      </c>
      <c r="Y54" s="400" t="s">
        <v>2742</v>
      </c>
      <c r="Z54" s="398">
        <v>2</v>
      </c>
      <c r="AA54" s="400"/>
      <c r="AB54" s="365"/>
      <c r="AC54" s="365"/>
      <c r="AD54" s="365"/>
      <c r="AE54" s="365"/>
      <c r="AF54" s="365"/>
      <c r="AG54" s="365"/>
      <c r="AH54" s="365"/>
      <c r="AI54" s="365"/>
      <c r="AJ54" s="365"/>
      <c r="AK54" s="365"/>
      <c r="AL54" s="365"/>
      <c r="AM54" s="365"/>
      <c r="AN54" s="365"/>
      <c r="AO54" s="365"/>
      <c r="AP54" s="365"/>
      <c r="AQ54" s="365"/>
      <c r="AR54" s="365"/>
      <c r="AS54" s="365"/>
      <c r="AT54" s="365"/>
      <c r="AU54" s="365"/>
      <c r="AV54" s="365"/>
      <c r="AW54" s="365"/>
      <c r="AX54" s="365"/>
      <c r="AY54" s="365"/>
      <c r="AZ54" s="365"/>
      <c r="BA54" s="365"/>
      <c r="BB54" s="365"/>
      <c r="BC54" s="365"/>
      <c r="BD54" s="365"/>
      <c r="BE54" s="365"/>
      <c r="BF54" s="365"/>
      <c r="BG54" s="365"/>
      <c r="BH54" s="365"/>
      <c r="BI54" s="365"/>
      <c r="BJ54" s="365"/>
      <c r="BK54" s="365"/>
      <c r="BL54" s="365"/>
      <c r="BM54" s="365"/>
      <c r="BN54" s="365"/>
      <c r="BO54" s="365"/>
      <c r="BP54" s="365"/>
      <c r="BQ54" s="365"/>
      <c r="BR54" s="365"/>
      <c r="BS54" s="365"/>
      <c r="BT54" s="365"/>
      <c r="BU54" s="365"/>
      <c r="BV54" s="365"/>
      <c r="BW54" s="365"/>
      <c r="BX54" s="365"/>
      <c r="BY54" s="365"/>
      <c r="BZ54" s="365"/>
      <c r="CA54" s="365"/>
      <c r="CB54" s="365"/>
      <c r="CC54" s="365"/>
      <c r="CD54" s="365"/>
      <c r="CE54" s="365"/>
      <c r="CF54" s="365"/>
      <c r="CG54" s="382"/>
      <c r="CH54" s="383"/>
    </row>
    <row r="55" spans="1:86" ht="120">
      <c r="A55" s="384" t="s">
        <v>1821</v>
      </c>
      <c r="B55" s="385" t="s">
        <v>2439</v>
      </c>
      <c r="C55" s="385" t="s">
        <v>2440</v>
      </c>
      <c r="D55" s="386" t="s">
        <v>2440</v>
      </c>
      <c r="E55" s="387" t="s">
        <v>142</v>
      </c>
      <c r="F55" s="388" t="s">
        <v>142</v>
      </c>
      <c r="G55" s="389">
        <v>1651.5</v>
      </c>
      <c r="H55" s="389">
        <v>1353.69</v>
      </c>
      <c r="I55" s="390">
        <v>1353.69</v>
      </c>
      <c r="J55" s="388"/>
      <c r="K55" s="391"/>
      <c r="L55" s="392" t="s">
        <v>2928</v>
      </c>
      <c r="M55" s="393">
        <v>0</v>
      </c>
      <c r="N55" s="394"/>
      <c r="O55" s="388"/>
      <c r="P55" s="391"/>
      <c r="Q55" s="395">
        <v>1353.69</v>
      </c>
      <c r="R55" s="384">
        <v>2026</v>
      </c>
      <c r="S55" s="384">
        <v>2</v>
      </c>
      <c r="T55" s="388" t="s">
        <v>2929</v>
      </c>
      <c r="U55" s="388" t="s">
        <v>2738</v>
      </c>
      <c r="V55" s="396" t="s">
        <v>2739</v>
      </c>
      <c r="W55" s="396" t="s">
        <v>2740</v>
      </c>
      <c r="X55" s="397" t="s">
        <v>2930</v>
      </c>
      <c r="Y55" s="386" t="s">
        <v>2742</v>
      </c>
      <c r="Z55" s="384">
        <v>2</v>
      </c>
      <c r="AA55" s="386"/>
      <c r="AB55" s="365"/>
      <c r="AC55" s="365"/>
      <c r="AD55" s="365"/>
      <c r="AE55" s="365"/>
      <c r="AF55" s="365"/>
      <c r="AG55" s="365"/>
      <c r="AH55" s="365"/>
      <c r="AI55" s="365"/>
      <c r="AJ55" s="365"/>
      <c r="AK55" s="365"/>
      <c r="AL55" s="365"/>
      <c r="AM55" s="365"/>
      <c r="AN55" s="365"/>
      <c r="AO55" s="365"/>
      <c r="AP55" s="365"/>
      <c r="AQ55" s="365"/>
      <c r="AR55" s="365"/>
      <c r="AS55" s="365"/>
      <c r="AT55" s="365"/>
      <c r="AU55" s="365"/>
      <c r="AV55" s="365"/>
      <c r="AW55" s="365"/>
      <c r="AX55" s="365"/>
      <c r="AY55" s="365"/>
      <c r="AZ55" s="365"/>
      <c r="BA55" s="365"/>
      <c r="BB55" s="365"/>
      <c r="BC55" s="365"/>
      <c r="BD55" s="365"/>
      <c r="BE55" s="365"/>
      <c r="BF55" s="365"/>
      <c r="BG55" s="365"/>
      <c r="BH55" s="365"/>
      <c r="BI55" s="365"/>
      <c r="BJ55" s="365"/>
      <c r="BK55" s="365"/>
      <c r="BL55" s="365"/>
      <c r="BM55" s="365"/>
      <c r="BN55" s="365"/>
      <c r="BO55" s="365"/>
      <c r="BP55" s="365"/>
      <c r="BQ55" s="365"/>
      <c r="BR55" s="365"/>
      <c r="BS55" s="365"/>
      <c r="BT55" s="365"/>
      <c r="BU55" s="365"/>
      <c r="BV55" s="365"/>
      <c r="BW55" s="365"/>
      <c r="BX55" s="365"/>
      <c r="BY55" s="365"/>
      <c r="BZ55" s="365"/>
      <c r="CA55" s="365"/>
      <c r="CB55" s="365"/>
      <c r="CC55" s="365"/>
      <c r="CD55" s="365"/>
      <c r="CE55" s="365"/>
      <c r="CF55" s="365"/>
      <c r="CG55" s="382"/>
      <c r="CH55" s="383"/>
    </row>
    <row r="56" spans="1:86" ht="120">
      <c r="A56" s="398" t="s">
        <v>2790</v>
      </c>
      <c r="B56" s="399" t="s">
        <v>2967</v>
      </c>
      <c r="C56" s="399" t="s">
        <v>2440</v>
      </c>
      <c r="D56" s="400" t="s">
        <v>2440</v>
      </c>
      <c r="E56" s="401" t="s">
        <v>142</v>
      </c>
      <c r="F56" s="402" t="s">
        <v>142</v>
      </c>
      <c r="G56" s="403">
        <v>1734.07</v>
      </c>
      <c r="H56" s="403">
        <v>1421.37</v>
      </c>
      <c r="I56" s="403">
        <v>1421.37</v>
      </c>
      <c r="J56" s="402"/>
      <c r="K56" s="404"/>
      <c r="L56" s="405" t="s">
        <v>2928</v>
      </c>
      <c r="M56" s="406">
        <v>0</v>
      </c>
      <c r="N56" s="407"/>
      <c r="O56" s="402"/>
      <c r="P56" s="404"/>
      <c r="Q56" s="408">
        <v>1421.37</v>
      </c>
      <c r="R56" s="398">
        <v>2026</v>
      </c>
      <c r="S56" s="398">
        <v>2</v>
      </c>
      <c r="T56" s="402" t="s">
        <v>2932</v>
      </c>
      <c r="U56" s="402" t="s">
        <v>2738</v>
      </c>
      <c r="V56" s="409" t="s">
        <v>2739</v>
      </c>
      <c r="W56" s="409" t="s">
        <v>2933</v>
      </c>
      <c r="X56" s="410" t="s">
        <v>2934</v>
      </c>
      <c r="Y56" s="400" t="s">
        <v>2742</v>
      </c>
      <c r="Z56" s="398">
        <v>2</v>
      </c>
      <c r="AA56" s="400"/>
      <c r="AB56" s="365"/>
      <c r="AC56" s="365"/>
      <c r="AD56" s="365"/>
      <c r="AE56" s="365"/>
      <c r="AF56" s="365"/>
      <c r="AG56" s="365"/>
      <c r="AH56" s="365"/>
      <c r="AI56" s="365"/>
      <c r="AJ56" s="365"/>
      <c r="AK56" s="365"/>
      <c r="AL56" s="365"/>
      <c r="AM56" s="365"/>
      <c r="AN56" s="365"/>
      <c r="AO56" s="365"/>
      <c r="AP56" s="365"/>
      <c r="AQ56" s="365"/>
      <c r="AR56" s="365"/>
      <c r="AS56" s="365"/>
      <c r="AT56" s="365"/>
      <c r="AU56" s="365"/>
      <c r="AV56" s="365"/>
      <c r="AW56" s="365"/>
      <c r="AX56" s="365"/>
      <c r="AY56" s="365"/>
      <c r="AZ56" s="365"/>
      <c r="BA56" s="365"/>
      <c r="BB56" s="365"/>
      <c r="BC56" s="365"/>
      <c r="BD56" s="365"/>
      <c r="BE56" s="365"/>
      <c r="BF56" s="365"/>
      <c r="BG56" s="365"/>
      <c r="BH56" s="365"/>
      <c r="BI56" s="365"/>
      <c r="BJ56" s="365"/>
      <c r="BK56" s="365"/>
      <c r="BL56" s="365"/>
      <c r="BM56" s="365"/>
      <c r="BN56" s="365"/>
      <c r="BO56" s="365"/>
      <c r="BP56" s="365"/>
      <c r="BQ56" s="365"/>
      <c r="BR56" s="365"/>
      <c r="BS56" s="365"/>
      <c r="BT56" s="365"/>
      <c r="BU56" s="365"/>
      <c r="BV56" s="365"/>
      <c r="BW56" s="365"/>
      <c r="BX56" s="365"/>
      <c r="BY56" s="365"/>
      <c r="BZ56" s="365"/>
      <c r="CA56" s="365"/>
      <c r="CB56" s="365"/>
      <c r="CC56" s="365"/>
      <c r="CD56" s="365"/>
      <c r="CE56" s="365"/>
      <c r="CF56" s="365"/>
      <c r="CG56" s="382"/>
      <c r="CH56" s="383"/>
    </row>
    <row r="57" spans="1:86" ht="120">
      <c r="A57" s="398" t="s">
        <v>2792</v>
      </c>
      <c r="B57" s="399" t="s">
        <v>2968</v>
      </c>
      <c r="C57" s="399" t="s">
        <v>2440</v>
      </c>
      <c r="D57" s="400" t="s">
        <v>2440</v>
      </c>
      <c r="E57" s="401" t="s">
        <v>142</v>
      </c>
      <c r="F57" s="402" t="s">
        <v>142</v>
      </c>
      <c r="G57" s="403">
        <v>1849.68</v>
      </c>
      <c r="H57" s="403">
        <v>1516.13</v>
      </c>
      <c r="I57" s="403">
        <v>1516.13</v>
      </c>
      <c r="J57" s="402"/>
      <c r="K57" s="404"/>
      <c r="L57" s="405" t="s">
        <v>2928</v>
      </c>
      <c r="M57" s="406">
        <v>0</v>
      </c>
      <c r="N57" s="407"/>
      <c r="O57" s="402"/>
      <c r="P57" s="404"/>
      <c r="Q57" s="408">
        <v>1516.13</v>
      </c>
      <c r="R57" s="398">
        <v>2026</v>
      </c>
      <c r="S57" s="398">
        <v>2</v>
      </c>
      <c r="T57" s="402" t="s">
        <v>2936</v>
      </c>
      <c r="U57" s="402" t="s">
        <v>2738</v>
      </c>
      <c r="V57" s="409" t="s">
        <v>2739</v>
      </c>
      <c r="W57" s="409" t="s">
        <v>2937</v>
      </c>
      <c r="X57" s="410" t="s">
        <v>2938</v>
      </c>
      <c r="Y57" s="400" t="s">
        <v>2742</v>
      </c>
      <c r="Z57" s="398">
        <v>2</v>
      </c>
      <c r="AA57" s="400"/>
      <c r="AB57" s="365"/>
      <c r="AC57" s="365"/>
      <c r="AD57" s="365"/>
      <c r="AE57" s="365"/>
      <c r="AF57" s="365"/>
      <c r="AG57" s="365"/>
      <c r="AH57" s="365"/>
      <c r="AI57" s="365"/>
      <c r="AJ57" s="365"/>
      <c r="AK57" s="365"/>
      <c r="AL57" s="365"/>
      <c r="AM57" s="365"/>
      <c r="AN57" s="365"/>
      <c r="AO57" s="365"/>
      <c r="AP57" s="365"/>
      <c r="AQ57" s="365"/>
      <c r="AR57" s="365"/>
      <c r="AS57" s="365"/>
      <c r="AT57" s="365"/>
      <c r="AU57" s="365"/>
      <c r="AV57" s="365"/>
      <c r="AW57" s="365"/>
      <c r="AX57" s="365"/>
      <c r="AY57" s="365"/>
      <c r="AZ57" s="365"/>
      <c r="BA57" s="365"/>
      <c r="BB57" s="365"/>
      <c r="BC57" s="365"/>
      <c r="BD57" s="365"/>
      <c r="BE57" s="365"/>
      <c r="BF57" s="365"/>
      <c r="BG57" s="365"/>
      <c r="BH57" s="365"/>
      <c r="BI57" s="365"/>
      <c r="BJ57" s="365"/>
      <c r="BK57" s="365"/>
      <c r="BL57" s="365"/>
      <c r="BM57" s="365"/>
      <c r="BN57" s="365"/>
      <c r="BO57" s="365"/>
      <c r="BP57" s="365"/>
      <c r="BQ57" s="365"/>
      <c r="BR57" s="365"/>
      <c r="BS57" s="365"/>
      <c r="BT57" s="365"/>
      <c r="BU57" s="365"/>
      <c r="BV57" s="365"/>
      <c r="BW57" s="365"/>
      <c r="BX57" s="365"/>
      <c r="BY57" s="365"/>
      <c r="BZ57" s="365"/>
      <c r="CA57" s="365"/>
      <c r="CB57" s="365"/>
      <c r="CC57" s="365"/>
      <c r="CD57" s="365"/>
      <c r="CE57" s="365"/>
      <c r="CF57" s="365"/>
      <c r="CG57" s="382"/>
      <c r="CH57" s="383"/>
    </row>
    <row r="58" spans="1:86" ht="72">
      <c r="A58" s="384" t="s">
        <v>1826</v>
      </c>
      <c r="B58" s="385" t="s">
        <v>2441</v>
      </c>
      <c r="C58" s="385" t="s">
        <v>2442</v>
      </c>
      <c r="D58" s="386" t="s">
        <v>2442</v>
      </c>
      <c r="E58" s="387" t="s">
        <v>142</v>
      </c>
      <c r="F58" s="388" t="s">
        <v>142</v>
      </c>
      <c r="G58" s="389">
        <v>375.05</v>
      </c>
      <c r="H58" s="389">
        <v>307.42</v>
      </c>
      <c r="I58" s="390">
        <v>307.42</v>
      </c>
      <c r="J58" s="388"/>
      <c r="K58" s="391"/>
      <c r="L58" s="392" t="s">
        <v>2928</v>
      </c>
      <c r="M58" s="393">
        <v>0</v>
      </c>
      <c r="N58" s="394"/>
      <c r="O58" s="388"/>
      <c r="P58" s="391"/>
      <c r="Q58" s="395">
        <v>307.42</v>
      </c>
      <c r="R58" s="384">
        <v>2026</v>
      </c>
      <c r="S58" s="384">
        <v>2</v>
      </c>
      <c r="T58" s="388" t="s">
        <v>2929</v>
      </c>
      <c r="U58" s="388" t="s">
        <v>2738</v>
      </c>
      <c r="V58" s="396" t="s">
        <v>2739</v>
      </c>
      <c r="W58" s="396" t="s">
        <v>2740</v>
      </c>
      <c r="X58" s="397" t="s">
        <v>2930</v>
      </c>
      <c r="Y58" s="386" t="s">
        <v>2742</v>
      </c>
      <c r="Z58" s="384">
        <v>2</v>
      </c>
      <c r="AA58" s="386"/>
      <c r="AB58" s="365"/>
      <c r="AC58" s="365"/>
      <c r="AD58" s="365"/>
      <c r="AE58" s="365"/>
      <c r="AF58" s="365"/>
      <c r="AG58" s="365"/>
      <c r="AH58" s="365"/>
      <c r="AI58" s="365"/>
      <c r="AJ58" s="365"/>
      <c r="AK58" s="365"/>
      <c r="AL58" s="365"/>
      <c r="AM58" s="365"/>
      <c r="AN58" s="365"/>
      <c r="AO58" s="365"/>
      <c r="AP58" s="365"/>
      <c r="AQ58" s="365"/>
      <c r="AR58" s="365"/>
      <c r="AS58" s="365"/>
      <c r="AT58" s="365"/>
      <c r="AU58" s="365"/>
      <c r="AV58" s="365"/>
      <c r="AW58" s="365"/>
      <c r="AX58" s="365"/>
      <c r="AY58" s="365"/>
      <c r="AZ58" s="365"/>
      <c r="BA58" s="365"/>
      <c r="BB58" s="365"/>
      <c r="BC58" s="365"/>
      <c r="BD58" s="365"/>
      <c r="BE58" s="365"/>
      <c r="BF58" s="365"/>
      <c r="BG58" s="365"/>
      <c r="BH58" s="365"/>
      <c r="BI58" s="365"/>
      <c r="BJ58" s="365"/>
      <c r="BK58" s="365"/>
      <c r="BL58" s="365"/>
      <c r="BM58" s="365"/>
      <c r="BN58" s="365"/>
      <c r="BO58" s="365"/>
      <c r="BP58" s="365"/>
      <c r="BQ58" s="365"/>
      <c r="BR58" s="365"/>
      <c r="BS58" s="365"/>
      <c r="BT58" s="365"/>
      <c r="BU58" s="365"/>
      <c r="BV58" s="365"/>
      <c r="BW58" s="365"/>
      <c r="BX58" s="365"/>
      <c r="BY58" s="365"/>
      <c r="BZ58" s="365"/>
      <c r="CA58" s="365"/>
      <c r="CB58" s="365"/>
      <c r="CC58" s="365"/>
      <c r="CD58" s="365"/>
      <c r="CE58" s="365"/>
      <c r="CF58" s="365"/>
      <c r="CG58" s="382"/>
      <c r="CH58" s="383"/>
    </row>
    <row r="59" spans="1:86" ht="72">
      <c r="A59" s="398" t="s">
        <v>2796</v>
      </c>
      <c r="B59" s="399" t="s">
        <v>2969</v>
      </c>
      <c r="C59" s="399" t="s">
        <v>2442</v>
      </c>
      <c r="D59" s="400" t="s">
        <v>2442</v>
      </c>
      <c r="E59" s="401" t="s">
        <v>142</v>
      </c>
      <c r="F59" s="402" t="s">
        <v>142</v>
      </c>
      <c r="G59" s="403">
        <v>393.8</v>
      </c>
      <c r="H59" s="403">
        <v>322.79000000000002</v>
      </c>
      <c r="I59" s="403">
        <v>322.79000000000002</v>
      </c>
      <c r="J59" s="402"/>
      <c r="K59" s="404"/>
      <c r="L59" s="405" t="s">
        <v>2928</v>
      </c>
      <c r="M59" s="406">
        <v>0</v>
      </c>
      <c r="N59" s="407"/>
      <c r="O59" s="402"/>
      <c r="P59" s="404"/>
      <c r="Q59" s="408">
        <v>322.79000000000002</v>
      </c>
      <c r="R59" s="398">
        <v>2026</v>
      </c>
      <c r="S59" s="398">
        <v>2</v>
      </c>
      <c r="T59" s="402" t="s">
        <v>2932</v>
      </c>
      <c r="U59" s="402" t="s">
        <v>2738</v>
      </c>
      <c r="V59" s="409" t="s">
        <v>2739</v>
      </c>
      <c r="W59" s="409" t="s">
        <v>2933</v>
      </c>
      <c r="X59" s="410" t="s">
        <v>2934</v>
      </c>
      <c r="Y59" s="400" t="s">
        <v>2742</v>
      </c>
      <c r="Z59" s="398">
        <v>2</v>
      </c>
      <c r="AA59" s="400"/>
      <c r="AB59" s="365"/>
      <c r="AC59" s="365"/>
      <c r="AD59" s="365"/>
      <c r="AE59" s="365"/>
      <c r="AF59" s="365"/>
      <c r="AG59" s="365"/>
      <c r="AH59" s="365"/>
      <c r="AI59" s="365"/>
      <c r="AJ59" s="365"/>
      <c r="AK59" s="365"/>
      <c r="AL59" s="365"/>
      <c r="AM59" s="365"/>
      <c r="AN59" s="365"/>
      <c r="AO59" s="365"/>
      <c r="AP59" s="365"/>
      <c r="AQ59" s="365"/>
      <c r="AR59" s="365"/>
      <c r="AS59" s="365"/>
      <c r="AT59" s="365"/>
      <c r="AU59" s="365"/>
      <c r="AV59" s="365"/>
      <c r="AW59" s="365"/>
      <c r="AX59" s="365"/>
      <c r="AY59" s="365"/>
      <c r="AZ59" s="365"/>
      <c r="BA59" s="365"/>
      <c r="BB59" s="365"/>
      <c r="BC59" s="365"/>
      <c r="BD59" s="365"/>
      <c r="BE59" s="365"/>
      <c r="BF59" s="365"/>
      <c r="BG59" s="365"/>
      <c r="BH59" s="365"/>
      <c r="BI59" s="365"/>
      <c r="BJ59" s="365"/>
      <c r="BK59" s="365"/>
      <c r="BL59" s="365"/>
      <c r="BM59" s="365"/>
      <c r="BN59" s="365"/>
      <c r="BO59" s="365"/>
      <c r="BP59" s="365"/>
      <c r="BQ59" s="365"/>
      <c r="BR59" s="365"/>
      <c r="BS59" s="365"/>
      <c r="BT59" s="365"/>
      <c r="BU59" s="365"/>
      <c r="BV59" s="365"/>
      <c r="BW59" s="365"/>
      <c r="BX59" s="365"/>
      <c r="BY59" s="365"/>
      <c r="BZ59" s="365"/>
      <c r="CA59" s="365"/>
      <c r="CB59" s="365"/>
      <c r="CC59" s="365"/>
      <c r="CD59" s="365"/>
      <c r="CE59" s="365"/>
      <c r="CF59" s="365"/>
      <c r="CG59" s="382"/>
      <c r="CH59" s="383"/>
    </row>
    <row r="60" spans="1:86" ht="72">
      <c r="A60" s="398" t="s">
        <v>2798</v>
      </c>
      <c r="B60" s="399" t="s">
        <v>2970</v>
      </c>
      <c r="C60" s="399" t="s">
        <v>2442</v>
      </c>
      <c r="D60" s="400" t="s">
        <v>2442</v>
      </c>
      <c r="E60" s="401" t="s">
        <v>142</v>
      </c>
      <c r="F60" s="402" t="s">
        <v>142</v>
      </c>
      <c r="G60" s="403">
        <v>420.06</v>
      </c>
      <c r="H60" s="403">
        <v>344.31</v>
      </c>
      <c r="I60" s="403">
        <v>344.31</v>
      </c>
      <c r="J60" s="402"/>
      <c r="K60" s="404"/>
      <c r="L60" s="405" t="s">
        <v>2928</v>
      </c>
      <c r="M60" s="406">
        <v>0</v>
      </c>
      <c r="N60" s="407"/>
      <c r="O60" s="402"/>
      <c r="P60" s="404"/>
      <c r="Q60" s="408">
        <v>344.31</v>
      </c>
      <c r="R60" s="398">
        <v>2026</v>
      </c>
      <c r="S60" s="398">
        <v>2</v>
      </c>
      <c r="T60" s="402" t="s">
        <v>2936</v>
      </c>
      <c r="U60" s="402" t="s">
        <v>2738</v>
      </c>
      <c r="V60" s="409" t="s">
        <v>2739</v>
      </c>
      <c r="W60" s="409" t="s">
        <v>2937</v>
      </c>
      <c r="X60" s="410" t="s">
        <v>2938</v>
      </c>
      <c r="Y60" s="400" t="s">
        <v>2742</v>
      </c>
      <c r="Z60" s="398">
        <v>2</v>
      </c>
      <c r="AA60" s="400"/>
      <c r="AB60" s="365"/>
      <c r="AC60" s="365"/>
      <c r="AD60" s="365"/>
      <c r="AE60" s="365"/>
      <c r="AF60" s="365"/>
      <c r="AG60" s="365"/>
      <c r="AH60" s="365"/>
      <c r="AI60" s="365"/>
      <c r="AJ60" s="365"/>
      <c r="AK60" s="365"/>
      <c r="AL60" s="365"/>
      <c r="AM60" s="365"/>
      <c r="AN60" s="365"/>
      <c r="AO60" s="365"/>
      <c r="AP60" s="365"/>
      <c r="AQ60" s="365"/>
      <c r="AR60" s="365"/>
      <c r="AS60" s="365"/>
      <c r="AT60" s="365"/>
      <c r="AU60" s="365"/>
      <c r="AV60" s="365"/>
      <c r="AW60" s="365"/>
      <c r="AX60" s="365"/>
      <c r="AY60" s="365"/>
      <c r="AZ60" s="365"/>
      <c r="BA60" s="365"/>
      <c r="BB60" s="365"/>
      <c r="BC60" s="365"/>
      <c r="BD60" s="365"/>
      <c r="BE60" s="365"/>
      <c r="BF60" s="365"/>
      <c r="BG60" s="365"/>
      <c r="BH60" s="365"/>
      <c r="BI60" s="365"/>
      <c r="BJ60" s="365"/>
      <c r="BK60" s="365"/>
      <c r="BL60" s="365"/>
      <c r="BM60" s="365"/>
      <c r="BN60" s="365"/>
      <c r="BO60" s="365"/>
      <c r="BP60" s="365"/>
      <c r="BQ60" s="365"/>
      <c r="BR60" s="365"/>
      <c r="BS60" s="365"/>
      <c r="BT60" s="365"/>
      <c r="BU60" s="365"/>
      <c r="BV60" s="365"/>
      <c r="BW60" s="365"/>
      <c r="BX60" s="365"/>
      <c r="BY60" s="365"/>
      <c r="BZ60" s="365"/>
      <c r="CA60" s="365"/>
      <c r="CB60" s="365"/>
      <c r="CC60" s="365"/>
      <c r="CD60" s="365"/>
      <c r="CE60" s="365"/>
      <c r="CF60" s="365"/>
      <c r="CG60" s="382"/>
      <c r="CH60" s="383"/>
    </row>
    <row r="61" spans="1:86" ht="84">
      <c r="A61" s="384" t="s">
        <v>1827</v>
      </c>
      <c r="B61" s="385" t="s">
        <v>2443</v>
      </c>
      <c r="C61" s="385" t="s">
        <v>2444</v>
      </c>
      <c r="D61" s="386" t="s">
        <v>2444</v>
      </c>
      <c r="E61" s="387" t="s">
        <v>142</v>
      </c>
      <c r="F61" s="388" t="s">
        <v>142</v>
      </c>
      <c r="G61" s="389">
        <v>1794.34</v>
      </c>
      <c r="H61" s="389">
        <v>1470.77</v>
      </c>
      <c r="I61" s="390">
        <v>1470.77</v>
      </c>
      <c r="J61" s="388"/>
      <c r="K61" s="391"/>
      <c r="L61" s="392" t="s">
        <v>2928</v>
      </c>
      <c r="M61" s="393">
        <v>0</v>
      </c>
      <c r="N61" s="394"/>
      <c r="O61" s="388"/>
      <c r="P61" s="391"/>
      <c r="Q61" s="395">
        <v>1470.77</v>
      </c>
      <c r="R61" s="384">
        <v>2026</v>
      </c>
      <c r="S61" s="384">
        <v>2</v>
      </c>
      <c r="T61" s="388" t="s">
        <v>2929</v>
      </c>
      <c r="U61" s="388" t="s">
        <v>2738</v>
      </c>
      <c r="V61" s="396" t="s">
        <v>2739</v>
      </c>
      <c r="W61" s="396" t="s">
        <v>2740</v>
      </c>
      <c r="X61" s="397" t="s">
        <v>2930</v>
      </c>
      <c r="Y61" s="386" t="s">
        <v>2742</v>
      </c>
      <c r="Z61" s="384">
        <v>2</v>
      </c>
      <c r="AA61" s="386"/>
      <c r="AB61" s="365"/>
      <c r="AC61" s="365"/>
      <c r="AD61" s="365"/>
      <c r="AE61" s="365"/>
      <c r="AF61" s="365"/>
      <c r="AG61" s="365"/>
      <c r="AH61" s="365"/>
      <c r="AI61" s="365"/>
      <c r="AJ61" s="365"/>
      <c r="AK61" s="365"/>
      <c r="AL61" s="365"/>
      <c r="AM61" s="365"/>
      <c r="AN61" s="365"/>
      <c r="AO61" s="365"/>
      <c r="AP61" s="365"/>
      <c r="AQ61" s="365"/>
      <c r="AR61" s="365"/>
      <c r="AS61" s="365"/>
      <c r="AT61" s="365"/>
      <c r="AU61" s="365"/>
      <c r="AV61" s="365"/>
      <c r="AW61" s="365"/>
      <c r="AX61" s="365"/>
      <c r="AY61" s="365"/>
      <c r="AZ61" s="365"/>
      <c r="BA61" s="365"/>
      <c r="BB61" s="365"/>
      <c r="BC61" s="365"/>
      <c r="BD61" s="365"/>
      <c r="BE61" s="365"/>
      <c r="BF61" s="365"/>
      <c r="BG61" s="365"/>
      <c r="BH61" s="365"/>
      <c r="BI61" s="365"/>
      <c r="BJ61" s="365"/>
      <c r="BK61" s="365"/>
      <c r="BL61" s="365"/>
      <c r="BM61" s="365"/>
      <c r="BN61" s="365"/>
      <c r="BO61" s="365"/>
      <c r="BP61" s="365"/>
      <c r="BQ61" s="365"/>
      <c r="BR61" s="365"/>
      <c r="BS61" s="365"/>
      <c r="BT61" s="365"/>
      <c r="BU61" s="365"/>
      <c r="BV61" s="365"/>
      <c r="BW61" s="365"/>
      <c r="BX61" s="365"/>
      <c r="BY61" s="365"/>
      <c r="BZ61" s="365"/>
      <c r="CA61" s="365"/>
      <c r="CB61" s="365"/>
      <c r="CC61" s="365"/>
      <c r="CD61" s="365"/>
      <c r="CE61" s="365"/>
      <c r="CF61" s="365"/>
      <c r="CG61" s="382"/>
      <c r="CH61" s="383"/>
    </row>
    <row r="62" spans="1:86" ht="84">
      <c r="A62" s="398" t="s">
        <v>2800</v>
      </c>
      <c r="B62" s="399" t="s">
        <v>2971</v>
      </c>
      <c r="C62" s="399" t="s">
        <v>2444</v>
      </c>
      <c r="D62" s="400" t="s">
        <v>2444</v>
      </c>
      <c r="E62" s="401" t="s">
        <v>142</v>
      </c>
      <c r="F62" s="402" t="s">
        <v>142</v>
      </c>
      <c r="G62" s="403">
        <v>1884.06</v>
      </c>
      <c r="H62" s="403">
        <v>1544.31</v>
      </c>
      <c r="I62" s="403">
        <v>1544.31</v>
      </c>
      <c r="J62" s="402"/>
      <c r="K62" s="404"/>
      <c r="L62" s="405" t="s">
        <v>2928</v>
      </c>
      <c r="M62" s="406">
        <v>0</v>
      </c>
      <c r="N62" s="407"/>
      <c r="O62" s="402"/>
      <c r="P62" s="404"/>
      <c r="Q62" s="408">
        <v>1544.31</v>
      </c>
      <c r="R62" s="398">
        <v>2026</v>
      </c>
      <c r="S62" s="398">
        <v>2</v>
      </c>
      <c r="T62" s="402" t="s">
        <v>2932</v>
      </c>
      <c r="U62" s="402" t="s">
        <v>2738</v>
      </c>
      <c r="V62" s="409" t="s">
        <v>2739</v>
      </c>
      <c r="W62" s="409" t="s">
        <v>2933</v>
      </c>
      <c r="X62" s="410" t="s">
        <v>2934</v>
      </c>
      <c r="Y62" s="400" t="s">
        <v>2742</v>
      </c>
      <c r="Z62" s="398">
        <v>2</v>
      </c>
      <c r="AA62" s="400"/>
      <c r="AB62" s="365"/>
      <c r="AC62" s="365"/>
      <c r="AD62" s="365"/>
      <c r="AE62" s="365"/>
      <c r="AF62" s="365"/>
      <c r="AG62" s="365"/>
      <c r="AH62" s="365"/>
      <c r="AI62" s="365"/>
      <c r="AJ62" s="365"/>
      <c r="AK62" s="365"/>
      <c r="AL62" s="365"/>
      <c r="AM62" s="365"/>
      <c r="AN62" s="365"/>
      <c r="AO62" s="365"/>
      <c r="AP62" s="365"/>
      <c r="AQ62" s="365"/>
      <c r="AR62" s="365"/>
      <c r="AS62" s="365"/>
      <c r="AT62" s="365"/>
      <c r="AU62" s="365"/>
      <c r="AV62" s="365"/>
      <c r="AW62" s="365"/>
      <c r="AX62" s="365"/>
      <c r="AY62" s="365"/>
      <c r="AZ62" s="365"/>
      <c r="BA62" s="365"/>
      <c r="BB62" s="365"/>
      <c r="BC62" s="365"/>
      <c r="BD62" s="365"/>
      <c r="BE62" s="365"/>
      <c r="BF62" s="365"/>
      <c r="BG62" s="365"/>
      <c r="BH62" s="365"/>
      <c r="BI62" s="365"/>
      <c r="BJ62" s="365"/>
      <c r="BK62" s="365"/>
      <c r="BL62" s="365"/>
      <c r="BM62" s="365"/>
      <c r="BN62" s="365"/>
      <c r="BO62" s="365"/>
      <c r="BP62" s="365"/>
      <c r="BQ62" s="365"/>
      <c r="BR62" s="365"/>
      <c r="BS62" s="365"/>
      <c r="BT62" s="365"/>
      <c r="BU62" s="365"/>
      <c r="BV62" s="365"/>
      <c r="BW62" s="365"/>
      <c r="BX62" s="365"/>
      <c r="BY62" s="365"/>
      <c r="BZ62" s="365"/>
      <c r="CA62" s="365"/>
      <c r="CB62" s="365"/>
      <c r="CC62" s="365"/>
      <c r="CD62" s="365"/>
      <c r="CE62" s="365"/>
      <c r="CF62" s="365"/>
      <c r="CG62" s="382"/>
      <c r="CH62" s="383"/>
    </row>
    <row r="63" spans="1:86" ht="84">
      <c r="A63" s="398" t="s">
        <v>2802</v>
      </c>
      <c r="B63" s="399" t="s">
        <v>2972</v>
      </c>
      <c r="C63" s="399" t="s">
        <v>2444</v>
      </c>
      <c r="D63" s="400" t="s">
        <v>2444</v>
      </c>
      <c r="E63" s="401" t="s">
        <v>142</v>
      </c>
      <c r="F63" s="402" t="s">
        <v>142</v>
      </c>
      <c r="G63" s="403">
        <v>2009.66</v>
      </c>
      <c r="H63" s="403">
        <v>1647.26</v>
      </c>
      <c r="I63" s="403">
        <v>1647.26</v>
      </c>
      <c r="J63" s="402"/>
      <c r="K63" s="404"/>
      <c r="L63" s="405" t="s">
        <v>2928</v>
      </c>
      <c r="M63" s="406">
        <v>0</v>
      </c>
      <c r="N63" s="407"/>
      <c r="O63" s="402"/>
      <c r="P63" s="404"/>
      <c r="Q63" s="408">
        <v>1647.26</v>
      </c>
      <c r="R63" s="398">
        <v>2026</v>
      </c>
      <c r="S63" s="398">
        <v>2</v>
      </c>
      <c r="T63" s="402" t="s">
        <v>2936</v>
      </c>
      <c r="U63" s="402" t="s">
        <v>2738</v>
      </c>
      <c r="V63" s="409" t="s">
        <v>2739</v>
      </c>
      <c r="W63" s="409" t="s">
        <v>2937</v>
      </c>
      <c r="X63" s="410" t="s">
        <v>2938</v>
      </c>
      <c r="Y63" s="400" t="s">
        <v>2742</v>
      </c>
      <c r="Z63" s="398">
        <v>2</v>
      </c>
      <c r="AA63" s="400"/>
      <c r="AB63" s="365"/>
      <c r="AC63" s="365"/>
      <c r="AD63" s="365"/>
      <c r="AE63" s="365"/>
      <c r="AF63" s="365"/>
      <c r="AG63" s="365"/>
      <c r="AH63" s="365"/>
      <c r="AI63" s="365"/>
      <c r="AJ63" s="365"/>
      <c r="AK63" s="365"/>
      <c r="AL63" s="365"/>
      <c r="AM63" s="365"/>
      <c r="AN63" s="365"/>
      <c r="AO63" s="365"/>
      <c r="AP63" s="365"/>
      <c r="AQ63" s="365"/>
      <c r="AR63" s="365"/>
      <c r="AS63" s="365"/>
      <c r="AT63" s="365"/>
      <c r="AU63" s="365"/>
      <c r="AV63" s="365"/>
      <c r="AW63" s="365"/>
      <c r="AX63" s="365"/>
      <c r="AY63" s="365"/>
      <c r="AZ63" s="365"/>
      <c r="BA63" s="365"/>
      <c r="BB63" s="365"/>
      <c r="BC63" s="365"/>
      <c r="BD63" s="365"/>
      <c r="BE63" s="365"/>
      <c r="BF63" s="365"/>
      <c r="BG63" s="365"/>
      <c r="BH63" s="365"/>
      <c r="BI63" s="365"/>
      <c r="BJ63" s="365"/>
      <c r="BK63" s="365"/>
      <c r="BL63" s="365"/>
      <c r="BM63" s="365"/>
      <c r="BN63" s="365"/>
      <c r="BO63" s="365"/>
      <c r="BP63" s="365"/>
      <c r="BQ63" s="365"/>
      <c r="BR63" s="365"/>
      <c r="BS63" s="365"/>
      <c r="BT63" s="365"/>
      <c r="BU63" s="365"/>
      <c r="BV63" s="365"/>
      <c r="BW63" s="365"/>
      <c r="BX63" s="365"/>
      <c r="BY63" s="365"/>
      <c r="BZ63" s="365"/>
      <c r="CA63" s="365"/>
      <c r="CB63" s="365"/>
      <c r="CC63" s="365"/>
      <c r="CD63" s="365"/>
      <c r="CE63" s="365"/>
      <c r="CF63" s="365"/>
      <c r="CG63" s="382"/>
      <c r="CH63" s="383"/>
    </row>
    <row r="64" spans="1:86" ht="84">
      <c r="A64" s="384" t="s">
        <v>1829</v>
      </c>
      <c r="B64" s="385" t="s">
        <v>2445</v>
      </c>
      <c r="C64" s="385" t="s">
        <v>2446</v>
      </c>
      <c r="D64" s="386" t="s">
        <v>2446</v>
      </c>
      <c r="E64" s="387" t="s">
        <v>142</v>
      </c>
      <c r="F64" s="388" t="s">
        <v>142</v>
      </c>
      <c r="G64" s="389">
        <v>368.39</v>
      </c>
      <c r="H64" s="389">
        <v>301.95999999999998</v>
      </c>
      <c r="I64" s="390">
        <v>301.95999999999998</v>
      </c>
      <c r="J64" s="388"/>
      <c r="K64" s="391"/>
      <c r="L64" s="392" t="s">
        <v>2928</v>
      </c>
      <c r="M64" s="393">
        <v>0</v>
      </c>
      <c r="N64" s="394"/>
      <c r="O64" s="388"/>
      <c r="P64" s="391"/>
      <c r="Q64" s="395">
        <v>301.95999999999998</v>
      </c>
      <c r="R64" s="384">
        <v>2026</v>
      </c>
      <c r="S64" s="384">
        <v>2</v>
      </c>
      <c r="T64" s="388" t="s">
        <v>2929</v>
      </c>
      <c r="U64" s="388" t="s">
        <v>2738</v>
      </c>
      <c r="V64" s="396" t="s">
        <v>2739</v>
      </c>
      <c r="W64" s="396" t="s">
        <v>2740</v>
      </c>
      <c r="X64" s="397" t="s">
        <v>2930</v>
      </c>
      <c r="Y64" s="386" t="s">
        <v>2742</v>
      </c>
      <c r="Z64" s="384">
        <v>2</v>
      </c>
      <c r="AA64" s="386"/>
      <c r="AB64" s="365"/>
      <c r="AC64" s="365"/>
      <c r="AD64" s="365"/>
      <c r="AE64" s="365"/>
      <c r="AF64" s="365"/>
      <c r="AG64" s="365"/>
      <c r="AH64" s="365"/>
      <c r="AI64" s="365"/>
      <c r="AJ64" s="365"/>
      <c r="AK64" s="365"/>
      <c r="AL64" s="365"/>
      <c r="AM64" s="365"/>
      <c r="AN64" s="365"/>
      <c r="AO64" s="365"/>
      <c r="AP64" s="365"/>
      <c r="AQ64" s="365"/>
      <c r="AR64" s="365"/>
      <c r="AS64" s="365"/>
      <c r="AT64" s="365"/>
      <c r="AU64" s="365"/>
      <c r="AV64" s="365"/>
      <c r="AW64" s="365"/>
      <c r="AX64" s="365"/>
      <c r="AY64" s="365"/>
      <c r="AZ64" s="365"/>
      <c r="BA64" s="365"/>
      <c r="BB64" s="365"/>
      <c r="BC64" s="365"/>
      <c r="BD64" s="365"/>
      <c r="BE64" s="365"/>
      <c r="BF64" s="365"/>
      <c r="BG64" s="365"/>
      <c r="BH64" s="365"/>
      <c r="BI64" s="365"/>
      <c r="BJ64" s="365"/>
      <c r="BK64" s="365"/>
      <c r="BL64" s="365"/>
      <c r="BM64" s="365"/>
      <c r="BN64" s="365"/>
      <c r="BO64" s="365"/>
      <c r="BP64" s="365"/>
      <c r="BQ64" s="365"/>
      <c r="BR64" s="365"/>
      <c r="BS64" s="365"/>
      <c r="BT64" s="365"/>
      <c r="BU64" s="365"/>
      <c r="BV64" s="365"/>
      <c r="BW64" s="365"/>
      <c r="BX64" s="365"/>
      <c r="BY64" s="365"/>
      <c r="BZ64" s="365"/>
      <c r="CA64" s="365"/>
      <c r="CB64" s="365"/>
      <c r="CC64" s="365"/>
      <c r="CD64" s="365"/>
      <c r="CE64" s="365"/>
      <c r="CF64" s="365"/>
      <c r="CG64" s="382"/>
      <c r="CH64" s="383"/>
    </row>
    <row r="65" spans="1:86" ht="84">
      <c r="A65" s="398" t="s">
        <v>2804</v>
      </c>
      <c r="B65" s="399" t="s">
        <v>2973</v>
      </c>
      <c r="C65" s="399" t="s">
        <v>2446</v>
      </c>
      <c r="D65" s="400" t="s">
        <v>2446</v>
      </c>
      <c r="E65" s="401" t="s">
        <v>142</v>
      </c>
      <c r="F65" s="402" t="s">
        <v>142</v>
      </c>
      <c r="G65" s="403">
        <v>386.81</v>
      </c>
      <c r="H65" s="403">
        <v>317.06</v>
      </c>
      <c r="I65" s="403">
        <v>317.06</v>
      </c>
      <c r="J65" s="402"/>
      <c r="K65" s="404"/>
      <c r="L65" s="405" t="s">
        <v>2928</v>
      </c>
      <c r="M65" s="406">
        <v>0</v>
      </c>
      <c r="N65" s="407"/>
      <c r="O65" s="402"/>
      <c r="P65" s="404"/>
      <c r="Q65" s="408">
        <v>317.06</v>
      </c>
      <c r="R65" s="398">
        <v>2026</v>
      </c>
      <c r="S65" s="398">
        <v>2</v>
      </c>
      <c r="T65" s="402" t="s">
        <v>2932</v>
      </c>
      <c r="U65" s="402" t="s">
        <v>2738</v>
      </c>
      <c r="V65" s="409" t="s">
        <v>2739</v>
      </c>
      <c r="W65" s="409" t="s">
        <v>2933</v>
      </c>
      <c r="X65" s="410" t="s">
        <v>2934</v>
      </c>
      <c r="Y65" s="400" t="s">
        <v>2742</v>
      </c>
      <c r="Z65" s="398">
        <v>2</v>
      </c>
      <c r="AA65" s="400"/>
      <c r="AB65" s="365"/>
      <c r="AC65" s="365"/>
      <c r="AD65" s="365"/>
      <c r="AE65" s="365"/>
      <c r="AF65" s="365"/>
      <c r="AG65" s="365"/>
      <c r="AH65" s="365"/>
      <c r="AI65" s="365"/>
      <c r="AJ65" s="365"/>
      <c r="AK65" s="365"/>
      <c r="AL65" s="365"/>
      <c r="AM65" s="365"/>
      <c r="AN65" s="365"/>
      <c r="AO65" s="365"/>
      <c r="AP65" s="365"/>
      <c r="AQ65" s="365"/>
      <c r="AR65" s="365"/>
      <c r="AS65" s="365"/>
      <c r="AT65" s="365"/>
      <c r="AU65" s="365"/>
      <c r="AV65" s="365"/>
      <c r="AW65" s="365"/>
      <c r="AX65" s="365"/>
      <c r="AY65" s="365"/>
      <c r="AZ65" s="365"/>
      <c r="BA65" s="365"/>
      <c r="BB65" s="365"/>
      <c r="BC65" s="365"/>
      <c r="BD65" s="365"/>
      <c r="BE65" s="365"/>
      <c r="BF65" s="365"/>
      <c r="BG65" s="365"/>
      <c r="BH65" s="365"/>
      <c r="BI65" s="365"/>
      <c r="BJ65" s="365"/>
      <c r="BK65" s="365"/>
      <c r="BL65" s="365"/>
      <c r="BM65" s="365"/>
      <c r="BN65" s="365"/>
      <c r="BO65" s="365"/>
      <c r="BP65" s="365"/>
      <c r="BQ65" s="365"/>
      <c r="BR65" s="365"/>
      <c r="BS65" s="365"/>
      <c r="BT65" s="365"/>
      <c r="BU65" s="365"/>
      <c r="BV65" s="365"/>
      <c r="BW65" s="365"/>
      <c r="BX65" s="365"/>
      <c r="BY65" s="365"/>
      <c r="BZ65" s="365"/>
      <c r="CA65" s="365"/>
      <c r="CB65" s="365"/>
      <c r="CC65" s="365"/>
      <c r="CD65" s="365"/>
      <c r="CE65" s="365"/>
      <c r="CF65" s="365"/>
      <c r="CG65" s="382"/>
      <c r="CH65" s="383"/>
    </row>
    <row r="66" spans="1:86" ht="84">
      <c r="A66" s="398" t="s">
        <v>2806</v>
      </c>
      <c r="B66" s="399" t="s">
        <v>2974</v>
      </c>
      <c r="C66" s="399" t="s">
        <v>2446</v>
      </c>
      <c r="D66" s="400" t="s">
        <v>2446</v>
      </c>
      <c r="E66" s="401" t="s">
        <v>142</v>
      </c>
      <c r="F66" s="402" t="s">
        <v>142</v>
      </c>
      <c r="G66" s="403">
        <v>412.6</v>
      </c>
      <c r="H66" s="403">
        <v>338.2</v>
      </c>
      <c r="I66" s="403">
        <v>338.2</v>
      </c>
      <c r="J66" s="402"/>
      <c r="K66" s="404"/>
      <c r="L66" s="405" t="s">
        <v>2928</v>
      </c>
      <c r="M66" s="406">
        <v>0</v>
      </c>
      <c r="N66" s="407"/>
      <c r="O66" s="402"/>
      <c r="P66" s="404"/>
      <c r="Q66" s="408">
        <v>338.2</v>
      </c>
      <c r="R66" s="398">
        <v>2026</v>
      </c>
      <c r="S66" s="398">
        <v>2</v>
      </c>
      <c r="T66" s="402" t="s">
        <v>2936</v>
      </c>
      <c r="U66" s="402" t="s">
        <v>2738</v>
      </c>
      <c r="V66" s="409" t="s">
        <v>2739</v>
      </c>
      <c r="W66" s="409" t="s">
        <v>2937</v>
      </c>
      <c r="X66" s="410" t="s">
        <v>2938</v>
      </c>
      <c r="Y66" s="400" t="s">
        <v>2742</v>
      </c>
      <c r="Z66" s="398">
        <v>2</v>
      </c>
      <c r="AA66" s="400"/>
      <c r="AB66" s="365"/>
      <c r="AC66" s="365"/>
      <c r="AD66" s="365"/>
      <c r="AE66" s="365"/>
      <c r="AF66" s="365"/>
      <c r="AG66" s="365"/>
      <c r="AH66" s="365"/>
      <c r="AI66" s="365"/>
      <c r="AJ66" s="365"/>
      <c r="AK66" s="365"/>
      <c r="AL66" s="365"/>
      <c r="AM66" s="365"/>
      <c r="AN66" s="365"/>
      <c r="AO66" s="365"/>
      <c r="AP66" s="365"/>
      <c r="AQ66" s="365"/>
      <c r="AR66" s="365"/>
      <c r="AS66" s="365"/>
      <c r="AT66" s="365"/>
      <c r="AU66" s="365"/>
      <c r="AV66" s="365"/>
      <c r="AW66" s="365"/>
      <c r="AX66" s="365"/>
      <c r="AY66" s="365"/>
      <c r="AZ66" s="365"/>
      <c r="BA66" s="365"/>
      <c r="BB66" s="365"/>
      <c r="BC66" s="365"/>
      <c r="BD66" s="365"/>
      <c r="BE66" s="365"/>
      <c r="BF66" s="365"/>
      <c r="BG66" s="365"/>
      <c r="BH66" s="365"/>
      <c r="BI66" s="365"/>
      <c r="BJ66" s="365"/>
      <c r="BK66" s="365"/>
      <c r="BL66" s="365"/>
      <c r="BM66" s="365"/>
      <c r="BN66" s="365"/>
      <c r="BO66" s="365"/>
      <c r="BP66" s="365"/>
      <c r="BQ66" s="365"/>
      <c r="BR66" s="365"/>
      <c r="BS66" s="365"/>
      <c r="BT66" s="365"/>
      <c r="BU66" s="365"/>
      <c r="BV66" s="365"/>
      <c r="BW66" s="365"/>
      <c r="BX66" s="365"/>
      <c r="BY66" s="365"/>
      <c r="BZ66" s="365"/>
      <c r="CA66" s="365"/>
      <c r="CB66" s="365"/>
      <c r="CC66" s="365"/>
      <c r="CD66" s="365"/>
      <c r="CE66" s="365"/>
      <c r="CF66" s="365"/>
      <c r="CG66" s="382"/>
      <c r="CH66" s="383"/>
    </row>
    <row r="67" spans="1:86" ht="96">
      <c r="A67" s="384" t="s">
        <v>1831</v>
      </c>
      <c r="B67" s="385" t="s">
        <v>2447</v>
      </c>
      <c r="C67" s="385" t="s">
        <v>2448</v>
      </c>
      <c r="D67" s="386" t="s">
        <v>2448</v>
      </c>
      <c r="E67" s="387" t="s">
        <v>142</v>
      </c>
      <c r="F67" s="388" t="s">
        <v>142</v>
      </c>
      <c r="G67" s="389">
        <v>707.3</v>
      </c>
      <c r="H67" s="389">
        <v>579.75</v>
      </c>
      <c r="I67" s="390">
        <v>579.75</v>
      </c>
      <c r="J67" s="388"/>
      <c r="K67" s="391"/>
      <c r="L67" s="392" t="s">
        <v>2928</v>
      </c>
      <c r="M67" s="393">
        <v>0</v>
      </c>
      <c r="N67" s="394"/>
      <c r="O67" s="388"/>
      <c r="P67" s="391"/>
      <c r="Q67" s="395">
        <v>579.75</v>
      </c>
      <c r="R67" s="384">
        <v>2026</v>
      </c>
      <c r="S67" s="384">
        <v>2</v>
      </c>
      <c r="T67" s="388" t="s">
        <v>2929</v>
      </c>
      <c r="U67" s="388" t="s">
        <v>2738</v>
      </c>
      <c r="V67" s="396" t="s">
        <v>2739</v>
      </c>
      <c r="W67" s="396" t="s">
        <v>2740</v>
      </c>
      <c r="X67" s="397" t="s">
        <v>2930</v>
      </c>
      <c r="Y67" s="386" t="s">
        <v>2742</v>
      </c>
      <c r="Z67" s="384">
        <v>2</v>
      </c>
      <c r="AA67" s="386"/>
      <c r="AB67" s="365"/>
      <c r="AC67" s="365"/>
      <c r="AD67" s="365"/>
      <c r="AE67" s="365"/>
      <c r="AF67" s="365"/>
      <c r="AG67" s="365"/>
      <c r="AH67" s="365"/>
      <c r="AI67" s="365"/>
      <c r="AJ67" s="365"/>
      <c r="AK67" s="365"/>
      <c r="AL67" s="365"/>
      <c r="AM67" s="365"/>
      <c r="AN67" s="365"/>
      <c r="AO67" s="365"/>
      <c r="AP67" s="365"/>
      <c r="AQ67" s="365"/>
      <c r="AR67" s="365"/>
      <c r="AS67" s="365"/>
      <c r="AT67" s="365"/>
      <c r="AU67" s="365"/>
      <c r="AV67" s="365"/>
      <c r="AW67" s="365"/>
      <c r="AX67" s="365"/>
      <c r="AY67" s="365"/>
      <c r="AZ67" s="365"/>
      <c r="BA67" s="365"/>
      <c r="BB67" s="365"/>
      <c r="BC67" s="365"/>
      <c r="BD67" s="365"/>
      <c r="BE67" s="365"/>
      <c r="BF67" s="365"/>
      <c r="BG67" s="365"/>
      <c r="BH67" s="365"/>
      <c r="BI67" s="365"/>
      <c r="BJ67" s="365"/>
      <c r="BK67" s="365"/>
      <c r="BL67" s="365"/>
      <c r="BM67" s="365"/>
      <c r="BN67" s="365"/>
      <c r="BO67" s="365"/>
      <c r="BP67" s="365"/>
      <c r="BQ67" s="365"/>
      <c r="BR67" s="365"/>
      <c r="BS67" s="365"/>
      <c r="BT67" s="365"/>
      <c r="BU67" s="365"/>
      <c r="BV67" s="365"/>
      <c r="BW67" s="365"/>
      <c r="BX67" s="365"/>
      <c r="BY67" s="365"/>
      <c r="BZ67" s="365"/>
      <c r="CA67" s="365"/>
      <c r="CB67" s="365"/>
      <c r="CC67" s="365"/>
      <c r="CD67" s="365"/>
      <c r="CE67" s="365"/>
      <c r="CF67" s="365"/>
      <c r="CG67" s="382"/>
      <c r="CH67" s="383"/>
    </row>
    <row r="68" spans="1:86" ht="84">
      <c r="A68" s="398" t="s">
        <v>2808</v>
      </c>
      <c r="B68" s="399" t="s">
        <v>2975</v>
      </c>
      <c r="C68" s="399" t="s">
        <v>2448</v>
      </c>
      <c r="D68" s="400" t="s">
        <v>2448</v>
      </c>
      <c r="E68" s="401" t="s">
        <v>142</v>
      </c>
      <c r="F68" s="402" t="s">
        <v>142</v>
      </c>
      <c r="G68" s="403">
        <v>742.66</v>
      </c>
      <c r="H68" s="403">
        <v>608.74</v>
      </c>
      <c r="I68" s="403">
        <v>608.74</v>
      </c>
      <c r="J68" s="402"/>
      <c r="K68" s="404"/>
      <c r="L68" s="405" t="s">
        <v>2928</v>
      </c>
      <c r="M68" s="406">
        <v>0</v>
      </c>
      <c r="N68" s="407"/>
      <c r="O68" s="402"/>
      <c r="P68" s="404"/>
      <c r="Q68" s="408">
        <v>608.74</v>
      </c>
      <c r="R68" s="398">
        <v>2026</v>
      </c>
      <c r="S68" s="398">
        <v>2</v>
      </c>
      <c r="T68" s="402" t="s">
        <v>2932</v>
      </c>
      <c r="U68" s="402" t="s">
        <v>2738</v>
      </c>
      <c r="V68" s="409" t="s">
        <v>2739</v>
      </c>
      <c r="W68" s="409" t="s">
        <v>2933</v>
      </c>
      <c r="X68" s="410" t="s">
        <v>2934</v>
      </c>
      <c r="Y68" s="400" t="s">
        <v>2742</v>
      </c>
      <c r="Z68" s="398">
        <v>2</v>
      </c>
      <c r="AA68" s="400"/>
      <c r="AB68" s="365"/>
      <c r="AC68" s="365"/>
      <c r="AD68" s="365"/>
      <c r="AE68" s="365"/>
      <c r="AF68" s="365"/>
      <c r="AG68" s="365"/>
      <c r="AH68" s="365"/>
      <c r="AI68" s="365"/>
      <c r="AJ68" s="365"/>
      <c r="AK68" s="365"/>
      <c r="AL68" s="365"/>
      <c r="AM68" s="365"/>
      <c r="AN68" s="365"/>
      <c r="AO68" s="365"/>
      <c r="AP68" s="365"/>
      <c r="AQ68" s="365"/>
      <c r="AR68" s="365"/>
      <c r="AS68" s="365"/>
      <c r="AT68" s="365"/>
      <c r="AU68" s="365"/>
      <c r="AV68" s="365"/>
      <c r="AW68" s="365"/>
      <c r="AX68" s="365"/>
      <c r="AY68" s="365"/>
      <c r="AZ68" s="365"/>
      <c r="BA68" s="365"/>
      <c r="BB68" s="365"/>
      <c r="BC68" s="365"/>
      <c r="BD68" s="365"/>
      <c r="BE68" s="365"/>
      <c r="BF68" s="365"/>
      <c r="BG68" s="365"/>
      <c r="BH68" s="365"/>
      <c r="BI68" s="365"/>
      <c r="BJ68" s="365"/>
      <c r="BK68" s="365"/>
      <c r="BL68" s="365"/>
      <c r="BM68" s="365"/>
      <c r="BN68" s="365"/>
      <c r="BO68" s="365"/>
      <c r="BP68" s="365"/>
      <c r="BQ68" s="365"/>
      <c r="BR68" s="365"/>
      <c r="BS68" s="365"/>
      <c r="BT68" s="365"/>
      <c r="BU68" s="365"/>
      <c r="BV68" s="365"/>
      <c r="BW68" s="365"/>
      <c r="BX68" s="365"/>
      <c r="BY68" s="365"/>
      <c r="BZ68" s="365"/>
      <c r="CA68" s="365"/>
      <c r="CB68" s="365"/>
      <c r="CC68" s="365"/>
      <c r="CD68" s="365"/>
      <c r="CE68" s="365"/>
      <c r="CF68" s="365"/>
      <c r="CG68" s="382"/>
      <c r="CH68" s="383"/>
    </row>
    <row r="69" spans="1:86" ht="84">
      <c r="A69" s="398" t="s">
        <v>2810</v>
      </c>
      <c r="B69" s="399" t="s">
        <v>2976</v>
      </c>
      <c r="C69" s="399" t="s">
        <v>2448</v>
      </c>
      <c r="D69" s="400" t="s">
        <v>2448</v>
      </c>
      <c r="E69" s="401" t="s">
        <v>142</v>
      </c>
      <c r="F69" s="402" t="s">
        <v>142</v>
      </c>
      <c r="G69" s="403">
        <v>792.17</v>
      </c>
      <c r="H69" s="403">
        <v>649.32000000000005</v>
      </c>
      <c r="I69" s="403">
        <v>649.32000000000005</v>
      </c>
      <c r="J69" s="402"/>
      <c r="K69" s="404"/>
      <c r="L69" s="405" t="s">
        <v>2928</v>
      </c>
      <c r="M69" s="406">
        <v>0</v>
      </c>
      <c r="N69" s="407"/>
      <c r="O69" s="402"/>
      <c r="P69" s="404"/>
      <c r="Q69" s="408">
        <v>649.32000000000005</v>
      </c>
      <c r="R69" s="398">
        <v>2026</v>
      </c>
      <c r="S69" s="398">
        <v>2</v>
      </c>
      <c r="T69" s="402" t="s">
        <v>2936</v>
      </c>
      <c r="U69" s="402" t="s">
        <v>2738</v>
      </c>
      <c r="V69" s="409" t="s">
        <v>2739</v>
      </c>
      <c r="W69" s="409" t="s">
        <v>2937</v>
      </c>
      <c r="X69" s="410" t="s">
        <v>2938</v>
      </c>
      <c r="Y69" s="400" t="s">
        <v>2742</v>
      </c>
      <c r="Z69" s="398">
        <v>2</v>
      </c>
      <c r="AA69" s="400"/>
      <c r="AB69" s="365"/>
      <c r="AC69" s="365"/>
      <c r="AD69" s="365"/>
      <c r="AE69" s="365"/>
      <c r="AF69" s="365"/>
      <c r="AG69" s="365"/>
      <c r="AH69" s="365"/>
      <c r="AI69" s="365"/>
      <c r="AJ69" s="365"/>
      <c r="AK69" s="365"/>
      <c r="AL69" s="365"/>
      <c r="AM69" s="365"/>
      <c r="AN69" s="365"/>
      <c r="AO69" s="365"/>
      <c r="AP69" s="365"/>
      <c r="AQ69" s="365"/>
      <c r="AR69" s="365"/>
      <c r="AS69" s="365"/>
      <c r="AT69" s="365"/>
      <c r="AU69" s="365"/>
      <c r="AV69" s="365"/>
      <c r="AW69" s="365"/>
      <c r="AX69" s="365"/>
      <c r="AY69" s="365"/>
      <c r="AZ69" s="365"/>
      <c r="BA69" s="365"/>
      <c r="BB69" s="365"/>
      <c r="BC69" s="365"/>
      <c r="BD69" s="365"/>
      <c r="BE69" s="365"/>
      <c r="BF69" s="365"/>
      <c r="BG69" s="365"/>
      <c r="BH69" s="365"/>
      <c r="BI69" s="365"/>
      <c r="BJ69" s="365"/>
      <c r="BK69" s="365"/>
      <c r="BL69" s="365"/>
      <c r="BM69" s="365"/>
      <c r="BN69" s="365"/>
      <c r="BO69" s="365"/>
      <c r="BP69" s="365"/>
      <c r="BQ69" s="365"/>
      <c r="BR69" s="365"/>
      <c r="BS69" s="365"/>
      <c r="BT69" s="365"/>
      <c r="BU69" s="365"/>
      <c r="BV69" s="365"/>
      <c r="BW69" s="365"/>
      <c r="BX69" s="365"/>
      <c r="BY69" s="365"/>
      <c r="BZ69" s="365"/>
      <c r="CA69" s="365"/>
      <c r="CB69" s="365"/>
      <c r="CC69" s="365"/>
      <c r="CD69" s="365"/>
      <c r="CE69" s="365"/>
      <c r="CF69" s="365"/>
      <c r="CG69" s="382"/>
      <c r="CH69" s="383"/>
    </row>
    <row r="70" spans="1:86" ht="96">
      <c r="A70" s="384" t="s">
        <v>1834</v>
      </c>
      <c r="B70" s="385" t="s">
        <v>2449</v>
      </c>
      <c r="C70" s="385" t="s">
        <v>2450</v>
      </c>
      <c r="D70" s="386" t="s">
        <v>2450</v>
      </c>
      <c r="E70" s="387" t="s">
        <v>142</v>
      </c>
      <c r="F70" s="388" t="s">
        <v>142</v>
      </c>
      <c r="G70" s="389">
        <v>819.11</v>
      </c>
      <c r="H70" s="389">
        <v>671.4</v>
      </c>
      <c r="I70" s="390">
        <v>671.4</v>
      </c>
      <c r="J70" s="388"/>
      <c r="K70" s="391"/>
      <c r="L70" s="392" t="s">
        <v>2928</v>
      </c>
      <c r="M70" s="393">
        <v>0</v>
      </c>
      <c r="N70" s="394"/>
      <c r="O70" s="388"/>
      <c r="P70" s="391"/>
      <c r="Q70" s="395">
        <v>671.4</v>
      </c>
      <c r="R70" s="384">
        <v>2026</v>
      </c>
      <c r="S70" s="384">
        <v>2</v>
      </c>
      <c r="T70" s="388" t="s">
        <v>2929</v>
      </c>
      <c r="U70" s="388" t="s">
        <v>2738</v>
      </c>
      <c r="V70" s="396" t="s">
        <v>2739</v>
      </c>
      <c r="W70" s="396" t="s">
        <v>2740</v>
      </c>
      <c r="X70" s="397" t="s">
        <v>2930</v>
      </c>
      <c r="Y70" s="386" t="s">
        <v>2742</v>
      </c>
      <c r="Z70" s="384">
        <v>2</v>
      </c>
      <c r="AA70" s="386"/>
      <c r="AB70" s="365"/>
      <c r="AC70" s="365"/>
      <c r="AD70" s="365"/>
      <c r="AE70" s="365"/>
      <c r="AF70" s="365"/>
      <c r="AG70" s="365"/>
      <c r="AH70" s="365"/>
      <c r="AI70" s="365"/>
      <c r="AJ70" s="365"/>
      <c r="AK70" s="365"/>
      <c r="AL70" s="365"/>
      <c r="AM70" s="365"/>
      <c r="AN70" s="365"/>
      <c r="AO70" s="365"/>
      <c r="AP70" s="365"/>
      <c r="AQ70" s="365"/>
      <c r="AR70" s="365"/>
      <c r="AS70" s="365"/>
      <c r="AT70" s="365"/>
      <c r="AU70" s="365"/>
      <c r="AV70" s="365"/>
      <c r="AW70" s="365"/>
      <c r="AX70" s="365"/>
      <c r="AY70" s="365"/>
      <c r="AZ70" s="365"/>
      <c r="BA70" s="365"/>
      <c r="BB70" s="365"/>
      <c r="BC70" s="365"/>
      <c r="BD70" s="365"/>
      <c r="BE70" s="365"/>
      <c r="BF70" s="365"/>
      <c r="BG70" s="365"/>
      <c r="BH70" s="365"/>
      <c r="BI70" s="365"/>
      <c r="BJ70" s="365"/>
      <c r="BK70" s="365"/>
      <c r="BL70" s="365"/>
      <c r="BM70" s="365"/>
      <c r="BN70" s="365"/>
      <c r="BO70" s="365"/>
      <c r="BP70" s="365"/>
      <c r="BQ70" s="365"/>
      <c r="BR70" s="365"/>
      <c r="BS70" s="365"/>
      <c r="BT70" s="365"/>
      <c r="BU70" s="365"/>
      <c r="BV70" s="365"/>
      <c r="BW70" s="365"/>
      <c r="BX70" s="365"/>
      <c r="BY70" s="365"/>
      <c r="BZ70" s="365"/>
      <c r="CA70" s="365"/>
      <c r="CB70" s="365"/>
      <c r="CC70" s="365"/>
      <c r="CD70" s="365"/>
      <c r="CE70" s="365"/>
      <c r="CF70" s="365"/>
      <c r="CG70" s="382"/>
      <c r="CH70" s="383"/>
    </row>
    <row r="71" spans="1:86" ht="84">
      <c r="A71" s="398" t="s">
        <v>2812</v>
      </c>
      <c r="B71" s="399" t="s">
        <v>2977</v>
      </c>
      <c r="C71" s="399" t="s">
        <v>2450</v>
      </c>
      <c r="D71" s="400" t="s">
        <v>2450</v>
      </c>
      <c r="E71" s="401" t="s">
        <v>142</v>
      </c>
      <c r="F71" s="402" t="s">
        <v>142</v>
      </c>
      <c r="G71" s="403">
        <v>860.06</v>
      </c>
      <c r="H71" s="403">
        <v>704.97</v>
      </c>
      <c r="I71" s="403">
        <v>704.97</v>
      </c>
      <c r="J71" s="402"/>
      <c r="K71" s="404"/>
      <c r="L71" s="405" t="s">
        <v>2928</v>
      </c>
      <c r="M71" s="406">
        <v>0</v>
      </c>
      <c r="N71" s="407"/>
      <c r="O71" s="402"/>
      <c r="P71" s="404"/>
      <c r="Q71" s="408">
        <v>704.97</v>
      </c>
      <c r="R71" s="398">
        <v>2026</v>
      </c>
      <c r="S71" s="398">
        <v>2</v>
      </c>
      <c r="T71" s="402" t="s">
        <v>2932</v>
      </c>
      <c r="U71" s="402" t="s">
        <v>2738</v>
      </c>
      <c r="V71" s="409" t="s">
        <v>2739</v>
      </c>
      <c r="W71" s="409" t="s">
        <v>2933</v>
      </c>
      <c r="X71" s="410" t="s">
        <v>2934</v>
      </c>
      <c r="Y71" s="400" t="s">
        <v>2742</v>
      </c>
      <c r="Z71" s="398">
        <v>2</v>
      </c>
      <c r="AA71" s="400"/>
      <c r="AB71" s="365"/>
      <c r="AC71" s="365"/>
      <c r="AD71" s="365"/>
      <c r="AE71" s="365"/>
      <c r="AF71" s="365"/>
      <c r="AG71" s="365"/>
      <c r="AH71" s="365"/>
      <c r="AI71" s="365"/>
      <c r="AJ71" s="365"/>
      <c r="AK71" s="365"/>
      <c r="AL71" s="365"/>
      <c r="AM71" s="365"/>
      <c r="AN71" s="365"/>
      <c r="AO71" s="365"/>
      <c r="AP71" s="365"/>
      <c r="AQ71" s="365"/>
      <c r="AR71" s="365"/>
      <c r="AS71" s="365"/>
      <c r="AT71" s="365"/>
      <c r="AU71" s="365"/>
      <c r="AV71" s="365"/>
      <c r="AW71" s="365"/>
      <c r="AX71" s="365"/>
      <c r="AY71" s="365"/>
      <c r="AZ71" s="365"/>
      <c r="BA71" s="365"/>
      <c r="BB71" s="365"/>
      <c r="BC71" s="365"/>
      <c r="BD71" s="365"/>
      <c r="BE71" s="365"/>
      <c r="BF71" s="365"/>
      <c r="BG71" s="365"/>
      <c r="BH71" s="365"/>
      <c r="BI71" s="365"/>
      <c r="BJ71" s="365"/>
      <c r="BK71" s="365"/>
      <c r="BL71" s="365"/>
      <c r="BM71" s="365"/>
      <c r="BN71" s="365"/>
      <c r="BO71" s="365"/>
      <c r="BP71" s="365"/>
      <c r="BQ71" s="365"/>
      <c r="BR71" s="365"/>
      <c r="BS71" s="365"/>
      <c r="BT71" s="365"/>
      <c r="BU71" s="365"/>
      <c r="BV71" s="365"/>
      <c r="BW71" s="365"/>
      <c r="BX71" s="365"/>
      <c r="BY71" s="365"/>
      <c r="BZ71" s="365"/>
      <c r="CA71" s="365"/>
      <c r="CB71" s="365"/>
      <c r="CC71" s="365"/>
      <c r="CD71" s="365"/>
      <c r="CE71" s="365"/>
      <c r="CF71" s="365"/>
      <c r="CG71" s="382"/>
      <c r="CH71" s="383"/>
    </row>
    <row r="72" spans="1:86" ht="84">
      <c r="A72" s="398" t="s">
        <v>2814</v>
      </c>
      <c r="B72" s="399" t="s">
        <v>2978</v>
      </c>
      <c r="C72" s="399" t="s">
        <v>2450</v>
      </c>
      <c r="D72" s="400" t="s">
        <v>2450</v>
      </c>
      <c r="E72" s="401" t="s">
        <v>142</v>
      </c>
      <c r="F72" s="402" t="s">
        <v>142</v>
      </c>
      <c r="G72" s="403">
        <v>917.4</v>
      </c>
      <c r="H72" s="403">
        <v>751.97</v>
      </c>
      <c r="I72" s="403">
        <v>751.97</v>
      </c>
      <c r="J72" s="402"/>
      <c r="K72" s="404"/>
      <c r="L72" s="405" t="s">
        <v>2928</v>
      </c>
      <c r="M72" s="406">
        <v>0</v>
      </c>
      <c r="N72" s="407"/>
      <c r="O72" s="402"/>
      <c r="P72" s="404"/>
      <c r="Q72" s="408">
        <v>751.97</v>
      </c>
      <c r="R72" s="398">
        <v>2026</v>
      </c>
      <c r="S72" s="398">
        <v>2</v>
      </c>
      <c r="T72" s="402" t="s">
        <v>2936</v>
      </c>
      <c r="U72" s="402" t="s">
        <v>2738</v>
      </c>
      <c r="V72" s="409" t="s">
        <v>2739</v>
      </c>
      <c r="W72" s="409" t="s">
        <v>2937</v>
      </c>
      <c r="X72" s="410" t="s">
        <v>2938</v>
      </c>
      <c r="Y72" s="400" t="s">
        <v>2742</v>
      </c>
      <c r="Z72" s="398">
        <v>2</v>
      </c>
      <c r="AA72" s="400"/>
      <c r="AB72" s="365"/>
      <c r="AC72" s="365"/>
      <c r="AD72" s="365"/>
      <c r="AE72" s="365"/>
      <c r="AF72" s="365"/>
      <c r="AG72" s="365"/>
      <c r="AH72" s="365"/>
      <c r="AI72" s="365"/>
      <c r="AJ72" s="365"/>
      <c r="AK72" s="365"/>
      <c r="AL72" s="365"/>
      <c r="AM72" s="365"/>
      <c r="AN72" s="365"/>
      <c r="AO72" s="365"/>
      <c r="AP72" s="365"/>
      <c r="AQ72" s="365"/>
      <c r="AR72" s="365"/>
      <c r="AS72" s="365"/>
      <c r="AT72" s="365"/>
      <c r="AU72" s="365"/>
      <c r="AV72" s="365"/>
      <c r="AW72" s="365"/>
      <c r="AX72" s="365"/>
      <c r="AY72" s="365"/>
      <c r="AZ72" s="365"/>
      <c r="BA72" s="365"/>
      <c r="BB72" s="365"/>
      <c r="BC72" s="365"/>
      <c r="BD72" s="365"/>
      <c r="BE72" s="365"/>
      <c r="BF72" s="365"/>
      <c r="BG72" s="365"/>
      <c r="BH72" s="365"/>
      <c r="BI72" s="365"/>
      <c r="BJ72" s="365"/>
      <c r="BK72" s="365"/>
      <c r="BL72" s="365"/>
      <c r="BM72" s="365"/>
      <c r="BN72" s="365"/>
      <c r="BO72" s="365"/>
      <c r="BP72" s="365"/>
      <c r="BQ72" s="365"/>
      <c r="BR72" s="365"/>
      <c r="BS72" s="365"/>
      <c r="BT72" s="365"/>
      <c r="BU72" s="365"/>
      <c r="BV72" s="365"/>
      <c r="BW72" s="365"/>
      <c r="BX72" s="365"/>
      <c r="BY72" s="365"/>
      <c r="BZ72" s="365"/>
      <c r="CA72" s="365"/>
      <c r="CB72" s="365"/>
      <c r="CC72" s="365"/>
      <c r="CD72" s="365"/>
      <c r="CE72" s="365"/>
      <c r="CF72" s="365"/>
      <c r="CG72" s="382"/>
      <c r="CH72" s="383"/>
    </row>
    <row r="73" spans="1:86" ht="168">
      <c r="A73" s="384" t="s">
        <v>1835</v>
      </c>
      <c r="B73" s="385" t="s">
        <v>2451</v>
      </c>
      <c r="C73" s="385" t="s">
        <v>2452</v>
      </c>
      <c r="D73" s="386" t="s">
        <v>2452</v>
      </c>
      <c r="E73" s="387" t="s">
        <v>142</v>
      </c>
      <c r="F73" s="388" t="s">
        <v>142</v>
      </c>
      <c r="G73" s="389">
        <v>1484.9</v>
      </c>
      <c r="H73" s="389">
        <v>1217.1300000000001</v>
      </c>
      <c r="I73" s="390">
        <v>1217.1300000000001</v>
      </c>
      <c r="J73" s="388"/>
      <c r="K73" s="391"/>
      <c r="L73" s="392" t="s">
        <v>2928</v>
      </c>
      <c r="M73" s="393">
        <v>0</v>
      </c>
      <c r="N73" s="394"/>
      <c r="O73" s="388"/>
      <c r="P73" s="391"/>
      <c r="Q73" s="395">
        <v>1217.1300000000001</v>
      </c>
      <c r="R73" s="384">
        <v>2026</v>
      </c>
      <c r="S73" s="384">
        <v>2</v>
      </c>
      <c r="T73" s="388" t="s">
        <v>2929</v>
      </c>
      <c r="U73" s="388" t="s">
        <v>2738</v>
      </c>
      <c r="V73" s="396" t="s">
        <v>2739</v>
      </c>
      <c r="W73" s="396" t="s">
        <v>2740</v>
      </c>
      <c r="X73" s="397" t="s">
        <v>2930</v>
      </c>
      <c r="Y73" s="386" t="s">
        <v>2742</v>
      </c>
      <c r="Z73" s="384">
        <v>2</v>
      </c>
      <c r="AA73" s="386"/>
      <c r="AB73" s="365"/>
      <c r="AC73" s="365"/>
      <c r="AD73" s="365"/>
      <c r="AE73" s="365"/>
      <c r="AF73" s="365"/>
      <c r="AG73" s="365"/>
      <c r="AH73" s="365"/>
      <c r="AI73" s="365"/>
      <c r="AJ73" s="365"/>
      <c r="AK73" s="365"/>
      <c r="AL73" s="365"/>
      <c r="AM73" s="365"/>
      <c r="AN73" s="365"/>
      <c r="AO73" s="365"/>
      <c r="AP73" s="365"/>
      <c r="AQ73" s="365"/>
      <c r="AR73" s="365"/>
      <c r="AS73" s="365"/>
      <c r="AT73" s="365"/>
      <c r="AU73" s="365"/>
      <c r="AV73" s="365"/>
      <c r="AW73" s="365"/>
      <c r="AX73" s="365"/>
      <c r="AY73" s="365"/>
      <c r="AZ73" s="365"/>
      <c r="BA73" s="365"/>
      <c r="BB73" s="365"/>
      <c r="BC73" s="365"/>
      <c r="BD73" s="365"/>
      <c r="BE73" s="365"/>
      <c r="BF73" s="365"/>
      <c r="BG73" s="365"/>
      <c r="BH73" s="365"/>
      <c r="BI73" s="365"/>
      <c r="BJ73" s="365"/>
      <c r="BK73" s="365"/>
      <c r="BL73" s="365"/>
      <c r="BM73" s="365"/>
      <c r="BN73" s="365"/>
      <c r="BO73" s="365"/>
      <c r="BP73" s="365"/>
      <c r="BQ73" s="365"/>
      <c r="BR73" s="365"/>
      <c r="BS73" s="365"/>
      <c r="BT73" s="365"/>
      <c r="BU73" s="365"/>
      <c r="BV73" s="365"/>
      <c r="BW73" s="365"/>
      <c r="BX73" s="365"/>
      <c r="BY73" s="365"/>
      <c r="BZ73" s="365"/>
      <c r="CA73" s="365"/>
      <c r="CB73" s="365"/>
      <c r="CC73" s="365"/>
      <c r="CD73" s="365"/>
      <c r="CE73" s="365"/>
      <c r="CF73" s="365"/>
      <c r="CG73" s="382"/>
      <c r="CH73" s="383"/>
    </row>
    <row r="74" spans="1:86" ht="144">
      <c r="A74" s="398" t="s">
        <v>2816</v>
      </c>
      <c r="B74" s="399" t="s">
        <v>2979</v>
      </c>
      <c r="C74" s="399" t="s">
        <v>2452</v>
      </c>
      <c r="D74" s="400" t="s">
        <v>2452</v>
      </c>
      <c r="E74" s="401" t="s">
        <v>142</v>
      </c>
      <c r="F74" s="402" t="s">
        <v>142</v>
      </c>
      <c r="G74" s="403">
        <v>1559.15</v>
      </c>
      <c r="H74" s="403">
        <v>1277.99</v>
      </c>
      <c r="I74" s="403">
        <v>1277.99</v>
      </c>
      <c r="J74" s="402"/>
      <c r="K74" s="404"/>
      <c r="L74" s="405" t="s">
        <v>2928</v>
      </c>
      <c r="M74" s="406">
        <v>0</v>
      </c>
      <c r="N74" s="407"/>
      <c r="O74" s="402"/>
      <c r="P74" s="404"/>
      <c r="Q74" s="408">
        <v>1277.99</v>
      </c>
      <c r="R74" s="398">
        <v>2026</v>
      </c>
      <c r="S74" s="398">
        <v>2</v>
      </c>
      <c r="T74" s="402" t="s">
        <v>2932</v>
      </c>
      <c r="U74" s="402" t="s">
        <v>2738</v>
      </c>
      <c r="V74" s="409" t="s">
        <v>2739</v>
      </c>
      <c r="W74" s="409" t="s">
        <v>2933</v>
      </c>
      <c r="X74" s="410" t="s">
        <v>2934</v>
      </c>
      <c r="Y74" s="400" t="s">
        <v>2742</v>
      </c>
      <c r="Z74" s="398">
        <v>2</v>
      </c>
      <c r="AA74" s="400"/>
      <c r="AB74" s="365"/>
      <c r="AC74" s="365"/>
      <c r="AD74" s="365"/>
      <c r="AE74" s="365"/>
      <c r="AF74" s="365"/>
      <c r="AG74" s="365"/>
      <c r="AH74" s="365"/>
      <c r="AI74" s="365"/>
      <c r="AJ74" s="365"/>
      <c r="AK74" s="365"/>
      <c r="AL74" s="365"/>
      <c r="AM74" s="365"/>
      <c r="AN74" s="365"/>
      <c r="AO74" s="365"/>
      <c r="AP74" s="365"/>
      <c r="AQ74" s="365"/>
      <c r="AR74" s="365"/>
      <c r="AS74" s="365"/>
      <c r="AT74" s="365"/>
      <c r="AU74" s="365"/>
      <c r="AV74" s="365"/>
      <c r="AW74" s="365"/>
      <c r="AX74" s="365"/>
      <c r="AY74" s="365"/>
      <c r="AZ74" s="365"/>
      <c r="BA74" s="365"/>
      <c r="BB74" s="365"/>
      <c r="BC74" s="365"/>
      <c r="BD74" s="365"/>
      <c r="BE74" s="365"/>
      <c r="BF74" s="365"/>
      <c r="BG74" s="365"/>
      <c r="BH74" s="365"/>
      <c r="BI74" s="365"/>
      <c r="BJ74" s="365"/>
      <c r="BK74" s="365"/>
      <c r="BL74" s="365"/>
      <c r="BM74" s="365"/>
      <c r="BN74" s="365"/>
      <c r="BO74" s="365"/>
      <c r="BP74" s="365"/>
      <c r="BQ74" s="365"/>
      <c r="BR74" s="365"/>
      <c r="BS74" s="365"/>
      <c r="BT74" s="365"/>
      <c r="BU74" s="365"/>
      <c r="BV74" s="365"/>
      <c r="BW74" s="365"/>
      <c r="BX74" s="365"/>
      <c r="BY74" s="365"/>
      <c r="BZ74" s="365"/>
      <c r="CA74" s="365"/>
      <c r="CB74" s="365"/>
      <c r="CC74" s="365"/>
      <c r="CD74" s="365"/>
      <c r="CE74" s="365"/>
      <c r="CF74" s="365"/>
      <c r="CG74" s="382"/>
      <c r="CH74" s="383"/>
    </row>
    <row r="75" spans="1:86" ht="144">
      <c r="A75" s="398" t="s">
        <v>2818</v>
      </c>
      <c r="B75" s="399" t="s">
        <v>2980</v>
      </c>
      <c r="C75" s="399" t="s">
        <v>2452</v>
      </c>
      <c r="D75" s="400" t="s">
        <v>2452</v>
      </c>
      <c r="E75" s="401" t="s">
        <v>142</v>
      </c>
      <c r="F75" s="402" t="s">
        <v>142</v>
      </c>
      <c r="G75" s="403">
        <v>1663.09</v>
      </c>
      <c r="H75" s="403">
        <v>1363.19</v>
      </c>
      <c r="I75" s="403">
        <v>1363.19</v>
      </c>
      <c r="J75" s="402"/>
      <c r="K75" s="404"/>
      <c r="L75" s="405" t="s">
        <v>2928</v>
      </c>
      <c r="M75" s="406">
        <v>0</v>
      </c>
      <c r="N75" s="407"/>
      <c r="O75" s="402"/>
      <c r="P75" s="404"/>
      <c r="Q75" s="408">
        <v>1363.19</v>
      </c>
      <c r="R75" s="398">
        <v>2026</v>
      </c>
      <c r="S75" s="398">
        <v>2</v>
      </c>
      <c r="T75" s="402" t="s">
        <v>2936</v>
      </c>
      <c r="U75" s="402" t="s">
        <v>2738</v>
      </c>
      <c r="V75" s="409" t="s">
        <v>2739</v>
      </c>
      <c r="W75" s="409" t="s">
        <v>2937</v>
      </c>
      <c r="X75" s="410" t="s">
        <v>2938</v>
      </c>
      <c r="Y75" s="400" t="s">
        <v>2742</v>
      </c>
      <c r="Z75" s="398">
        <v>2</v>
      </c>
      <c r="AA75" s="400"/>
      <c r="AB75" s="365"/>
      <c r="AC75" s="365"/>
      <c r="AD75" s="365"/>
      <c r="AE75" s="365"/>
      <c r="AF75" s="365"/>
      <c r="AG75" s="365"/>
      <c r="AH75" s="365"/>
      <c r="AI75" s="365"/>
      <c r="AJ75" s="365"/>
      <c r="AK75" s="365"/>
      <c r="AL75" s="365"/>
      <c r="AM75" s="365"/>
      <c r="AN75" s="365"/>
      <c r="AO75" s="365"/>
      <c r="AP75" s="365"/>
      <c r="AQ75" s="365"/>
      <c r="AR75" s="365"/>
      <c r="AS75" s="365"/>
      <c r="AT75" s="365"/>
      <c r="AU75" s="365"/>
      <c r="AV75" s="365"/>
      <c r="AW75" s="365"/>
      <c r="AX75" s="365"/>
      <c r="AY75" s="365"/>
      <c r="AZ75" s="365"/>
      <c r="BA75" s="365"/>
      <c r="BB75" s="365"/>
      <c r="BC75" s="365"/>
      <c r="BD75" s="365"/>
      <c r="BE75" s="365"/>
      <c r="BF75" s="365"/>
      <c r="BG75" s="365"/>
      <c r="BH75" s="365"/>
      <c r="BI75" s="365"/>
      <c r="BJ75" s="365"/>
      <c r="BK75" s="365"/>
      <c r="BL75" s="365"/>
      <c r="BM75" s="365"/>
      <c r="BN75" s="365"/>
      <c r="BO75" s="365"/>
      <c r="BP75" s="365"/>
      <c r="BQ75" s="365"/>
      <c r="BR75" s="365"/>
      <c r="BS75" s="365"/>
      <c r="BT75" s="365"/>
      <c r="BU75" s="365"/>
      <c r="BV75" s="365"/>
      <c r="BW75" s="365"/>
      <c r="BX75" s="365"/>
      <c r="BY75" s="365"/>
      <c r="BZ75" s="365"/>
      <c r="CA75" s="365"/>
      <c r="CB75" s="365"/>
      <c r="CC75" s="365"/>
      <c r="CD75" s="365"/>
      <c r="CE75" s="365"/>
      <c r="CF75" s="365"/>
      <c r="CG75" s="382"/>
      <c r="CH75" s="383"/>
    </row>
    <row r="76" spans="1:86" ht="120">
      <c r="A76" s="384" t="s">
        <v>1842</v>
      </c>
      <c r="B76" s="385" t="s">
        <v>2453</v>
      </c>
      <c r="C76" s="385" t="s">
        <v>2454</v>
      </c>
      <c r="D76" s="386" t="s">
        <v>2454</v>
      </c>
      <c r="E76" s="387" t="s">
        <v>142</v>
      </c>
      <c r="F76" s="388" t="s">
        <v>142</v>
      </c>
      <c r="G76" s="389">
        <v>308.32</v>
      </c>
      <c r="H76" s="389">
        <v>252.72</v>
      </c>
      <c r="I76" s="390">
        <v>252.72</v>
      </c>
      <c r="J76" s="388"/>
      <c r="K76" s="391"/>
      <c r="L76" s="392" t="s">
        <v>2928</v>
      </c>
      <c r="M76" s="393">
        <v>0</v>
      </c>
      <c r="N76" s="394"/>
      <c r="O76" s="388"/>
      <c r="P76" s="391"/>
      <c r="Q76" s="395">
        <v>252.72</v>
      </c>
      <c r="R76" s="384">
        <v>2026</v>
      </c>
      <c r="S76" s="384">
        <v>2</v>
      </c>
      <c r="T76" s="388" t="s">
        <v>2929</v>
      </c>
      <c r="U76" s="388" t="s">
        <v>2738</v>
      </c>
      <c r="V76" s="396" t="s">
        <v>2739</v>
      </c>
      <c r="W76" s="396" t="s">
        <v>2740</v>
      </c>
      <c r="X76" s="397" t="s">
        <v>2930</v>
      </c>
      <c r="Y76" s="386" t="s">
        <v>2742</v>
      </c>
      <c r="Z76" s="384">
        <v>2</v>
      </c>
      <c r="AA76" s="386"/>
      <c r="AB76" s="365"/>
      <c r="AC76" s="365"/>
      <c r="AD76" s="365"/>
      <c r="AE76" s="365"/>
      <c r="AF76" s="365"/>
      <c r="AG76" s="365"/>
      <c r="AH76" s="365"/>
      <c r="AI76" s="365"/>
      <c r="AJ76" s="365"/>
      <c r="AK76" s="365"/>
      <c r="AL76" s="365"/>
      <c r="AM76" s="365"/>
      <c r="AN76" s="365"/>
      <c r="AO76" s="365"/>
      <c r="AP76" s="365"/>
      <c r="AQ76" s="365"/>
      <c r="AR76" s="365"/>
      <c r="AS76" s="365"/>
      <c r="AT76" s="365"/>
      <c r="AU76" s="365"/>
      <c r="AV76" s="365"/>
      <c r="AW76" s="365"/>
      <c r="AX76" s="365"/>
      <c r="AY76" s="365"/>
      <c r="AZ76" s="365"/>
      <c r="BA76" s="365"/>
      <c r="BB76" s="365"/>
      <c r="BC76" s="365"/>
      <c r="BD76" s="365"/>
      <c r="BE76" s="365"/>
      <c r="BF76" s="365"/>
      <c r="BG76" s="365"/>
      <c r="BH76" s="365"/>
      <c r="BI76" s="365"/>
      <c r="BJ76" s="365"/>
      <c r="BK76" s="365"/>
      <c r="BL76" s="365"/>
      <c r="BM76" s="365"/>
      <c r="BN76" s="365"/>
      <c r="BO76" s="365"/>
      <c r="BP76" s="365"/>
      <c r="BQ76" s="365"/>
      <c r="BR76" s="365"/>
      <c r="BS76" s="365"/>
      <c r="BT76" s="365"/>
      <c r="BU76" s="365"/>
      <c r="BV76" s="365"/>
      <c r="BW76" s="365"/>
      <c r="BX76" s="365"/>
      <c r="BY76" s="365"/>
      <c r="BZ76" s="365"/>
      <c r="CA76" s="365"/>
      <c r="CB76" s="365"/>
      <c r="CC76" s="365"/>
      <c r="CD76" s="365"/>
      <c r="CE76" s="365"/>
      <c r="CF76" s="365"/>
      <c r="CG76" s="382"/>
      <c r="CH76" s="383"/>
    </row>
    <row r="77" spans="1:86" ht="108">
      <c r="A77" s="398" t="s">
        <v>2821</v>
      </c>
      <c r="B77" s="399" t="s">
        <v>2981</v>
      </c>
      <c r="C77" s="399" t="s">
        <v>2454</v>
      </c>
      <c r="D77" s="400" t="s">
        <v>2454</v>
      </c>
      <c r="E77" s="401" t="s">
        <v>142</v>
      </c>
      <c r="F77" s="402" t="s">
        <v>142</v>
      </c>
      <c r="G77" s="403">
        <v>323.74</v>
      </c>
      <c r="H77" s="403">
        <v>265.36</v>
      </c>
      <c r="I77" s="403">
        <v>265.36</v>
      </c>
      <c r="J77" s="402"/>
      <c r="K77" s="404"/>
      <c r="L77" s="405" t="s">
        <v>2928</v>
      </c>
      <c r="M77" s="406">
        <v>0</v>
      </c>
      <c r="N77" s="407"/>
      <c r="O77" s="402"/>
      <c r="P77" s="404"/>
      <c r="Q77" s="408">
        <v>265.36</v>
      </c>
      <c r="R77" s="398">
        <v>2026</v>
      </c>
      <c r="S77" s="398">
        <v>2</v>
      </c>
      <c r="T77" s="402" t="s">
        <v>2932</v>
      </c>
      <c r="U77" s="402" t="s">
        <v>2738</v>
      </c>
      <c r="V77" s="409" t="s">
        <v>2739</v>
      </c>
      <c r="W77" s="409" t="s">
        <v>2933</v>
      </c>
      <c r="X77" s="410" t="s">
        <v>2934</v>
      </c>
      <c r="Y77" s="400" t="s">
        <v>2742</v>
      </c>
      <c r="Z77" s="398">
        <v>2</v>
      </c>
      <c r="AA77" s="400"/>
      <c r="AB77" s="365"/>
      <c r="AC77" s="365"/>
      <c r="AD77" s="365"/>
      <c r="AE77" s="365"/>
      <c r="AF77" s="365"/>
      <c r="AG77" s="365"/>
      <c r="AH77" s="365"/>
      <c r="AI77" s="365"/>
      <c r="AJ77" s="365"/>
      <c r="AK77" s="365"/>
      <c r="AL77" s="365"/>
      <c r="AM77" s="365"/>
      <c r="AN77" s="365"/>
      <c r="AO77" s="365"/>
      <c r="AP77" s="365"/>
      <c r="AQ77" s="365"/>
      <c r="AR77" s="365"/>
      <c r="AS77" s="365"/>
      <c r="AT77" s="365"/>
      <c r="AU77" s="365"/>
      <c r="AV77" s="365"/>
      <c r="AW77" s="365"/>
      <c r="AX77" s="365"/>
      <c r="AY77" s="365"/>
      <c r="AZ77" s="365"/>
      <c r="BA77" s="365"/>
      <c r="BB77" s="365"/>
      <c r="BC77" s="365"/>
      <c r="BD77" s="365"/>
      <c r="BE77" s="365"/>
      <c r="BF77" s="365"/>
      <c r="BG77" s="365"/>
      <c r="BH77" s="365"/>
      <c r="BI77" s="365"/>
      <c r="BJ77" s="365"/>
      <c r="BK77" s="365"/>
      <c r="BL77" s="365"/>
      <c r="BM77" s="365"/>
      <c r="BN77" s="365"/>
      <c r="BO77" s="365"/>
      <c r="BP77" s="365"/>
      <c r="BQ77" s="365"/>
      <c r="BR77" s="365"/>
      <c r="BS77" s="365"/>
      <c r="BT77" s="365"/>
      <c r="BU77" s="365"/>
      <c r="BV77" s="365"/>
      <c r="BW77" s="365"/>
      <c r="BX77" s="365"/>
      <c r="BY77" s="365"/>
      <c r="BZ77" s="365"/>
      <c r="CA77" s="365"/>
      <c r="CB77" s="365"/>
      <c r="CC77" s="365"/>
      <c r="CD77" s="365"/>
      <c r="CE77" s="365"/>
      <c r="CF77" s="365"/>
      <c r="CG77" s="382"/>
      <c r="CH77" s="383"/>
    </row>
    <row r="78" spans="1:86" ht="108">
      <c r="A78" s="398" t="s">
        <v>2823</v>
      </c>
      <c r="B78" s="399" t="s">
        <v>2982</v>
      </c>
      <c r="C78" s="399" t="s">
        <v>2454</v>
      </c>
      <c r="D78" s="400" t="s">
        <v>2454</v>
      </c>
      <c r="E78" s="401" t="s">
        <v>142</v>
      </c>
      <c r="F78" s="402" t="s">
        <v>142</v>
      </c>
      <c r="G78" s="403">
        <v>345.32</v>
      </c>
      <c r="H78" s="403">
        <v>283.05</v>
      </c>
      <c r="I78" s="403">
        <v>283.05</v>
      </c>
      <c r="J78" s="402"/>
      <c r="K78" s="404"/>
      <c r="L78" s="405" t="s">
        <v>2928</v>
      </c>
      <c r="M78" s="406">
        <v>0</v>
      </c>
      <c r="N78" s="407"/>
      <c r="O78" s="402"/>
      <c r="P78" s="404"/>
      <c r="Q78" s="408">
        <v>283.05</v>
      </c>
      <c r="R78" s="398">
        <v>2026</v>
      </c>
      <c r="S78" s="398">
        <v>2</v>
      </c>
      <c r="T78" s="402" t="s">
        <v>2936</v>
      </c>
      <c r="U78" s="402" t="s">
        <v>2738</v>
      </c>
      <c r="V78" s="409" t="s">
        <v>2739</v>
      </c>
      <c r="W78" s="409" t="s">
        <v>2937</v>
      </c>
      <c r="X78" s="410" t="s">
        <v>2938</v>
      </c>
      <c r="Y78" s="400" t="s">
        <v>2742</v>
      </c>
      <c r="Z78" s="398">
        <v>2</v>
      </c>
      <c r="AA78" s="400"/>
      <c r="AB78" s="365"/>
      <c r="AC78" s="365"/>
      <c r="AD78" s="365"/>
      <c r="AE78" s="365"/>
      <c r="AF78" s="365"/>
      <c r="AG78" s="365"/>
      <c r="AH78" s="365"/>
      <c r="AI78" s="365"/>
      <c r="AJ78" s="365"/>
      <c r="AK78" s="365"/>
      <c r="AL78" s="365"/>
      <c r="AM78" s="365"/>
      <c r="AN78" s="365"/>
      <c r="AO78" s="365"/>
      <c r="AP78" s="365"/>
      <c r="AQ78" s="365"/>
      <c r="AR78" s="365"/>
      <c r="AS78" s="365"/>
      <c r="AT78" s="365"/>
      <c r="AU78" s="365"/>
      <c r="AV78" s="365"/>
      <c r="AW78" s="365"/>
      <c r="AX78" s="365"/>
      <c r="AY78" s="365"/>
      <c r="AZ78" s="365"/>
      <c r="BA78" s="365"/>
      <c r="BB78" s="365"/>
      <c r="BC78" s="365"/>
      <c r="BD78" s="365"/>
      <c r="BE78" s="365"/>
      <c r="BF78" s="365"/>
      <c r="BG78" s="365"/>
      <c r="BH78" s="365"/>
      <c r="BI78" s="365"/>
      <c r="BJ78" s="365"/>
      <c r="BK78" s="365"/>
      <c r="BL78" s="365"/>
      <c r="BM78" s="365"/>
      <c r="BN78" s="365"/>
      <c r="BO78" s="365"/>
      <c r="BP78" s="365"/>
      <c r="BQ78" s="365"/>
      <c r="BR78" s="365"/>
      <c r="BS78" s="365"/>
      <c r="BT78" s="365"/>
      <c r="BU78" s="365"/>
      <c r="BV78" s="365"/>
      <c r="BW78" s="365"/>
      <c r="BX78" s="365"/>
      <c r="BY78" s="365"/>
      <c r="BZ78" s="365"/>
      <c r="CA78" s="365"/>
      <c r="CB78" s="365"/>
      <c r="CC78" s="365"/>
      <c r="CD78" s="365"/>
      <c r="CE78" s="365"/>
      <c r="CF78" s="365"/>
      <c r="CG78" s="382"/>
      <c r="CH78" s="383"/>
    </row>
    <row r="79" spans="1:86" ht="120">
      <c r="A79" s="384" t="s">
        <v>1843</v>
      </c>
      <c r="B79" s="385" t="s">
        <v>2455</v>
      </c>
      <c r="C79" s="385" t="s">
        <v>2456</v>
      </c>
      <c r="D79" s="386" t="s">
        <v>2456</v>
      </c>
      <c r="E79" s="387" t="s">
        <v>142</v>
      </c>
      <c r="F79" s="388" t="s">
        <v>142</v>
      </c>
      <c r="G79" s="389">
        <v>308.32</v>
      </c>
      <c r="H79" s="389">
        <v>252.72</v>
      </c>
      <c r="I79" s="390">
        <v>252.72</v>
      </c>
      <c r="J79" s="388"/>
      <c r="K79" s="391"/>
      <c r="L79" s="392" t="s">
        <v>2928</v>
      </c>
      <c r="M79" s="393">
        <v>0</v>
      </c>
      <c r="N79" s="394"/>
      <c r="O79" s="388"/>
      <c r="P79" s="391"/>
      <c r="Q79" s="395">
        <v>252.72</v>
      </c>
      <c r="R79" s="384">
        <v>2026</v>
      </c>
      <c r="S79" s="384">
        <v>2</v>
      </c>
      <c r="T79" s="388" t="s">
        <v>2929</v>
      </c>
      <c r="U79" s="388" t="s">
        <v>2738</v>
      </c>
      <c r="V79" s="396" t="s">
        <v>2739</v>
      </c>
      <c r="W79" s="396" t="s">
        <v>2740</v>
      </c>
      <c r="X79" s="397" t="s">
        <v>2930</v>
      </c>
      <c r="Y79" s="386" t="s">
        <v>2742</v>
      </c>
      <c r="Z79" s="384">
        <v>2</v>
      </c>
      <c r="AA79" s="386"/>
      <c r="AB79" s="365"/>
      <c r="AC79" s="365"/>
      <c r="AD79" s="365"/>
      <c r="AE79" s="365"/>
      <c r="AF79" s="365"/>
      <c r="AG79" s="365"/>
      <c r="AH79" s="365"/>
      <c r="AI79" s="365"/>
      <c r="AJ79" s="365"/>
      <c r="AK79" s="365"/>
      <c r="AL79" s="365"/>
      <c r="AM79" s="365"/>
      <c r="AN79" s="365"/>
      <c r="AO79" s="365"/>
      <c r="AP79" s="365"/>
      <c r="AQ79" s="365"/>
      <c r="AR79" s="365"/>
      <c r="AS79" s="365"/>
      <c r="AT79" s="365"/>
      <c r="AU79" s="365"/>
      <c r="AV79" s="365"/>
      <c r="AW79" s="365"/>
      <c r="AX79" s="365"/>
      <c r="AY79" s="365"/>
      <c r="AZ79" s="365"/>
      <c r="BA79" s="365"/>
      <c r="BB79" s="365"/>
      <c r="BC79" s="365"/>
      <c r="BD79" s="365"/>
      <c r="BE79" s="365"/>
      <c r="BF79" s="365"/>
      <c r="BG79" s="365"/>
      <c r="BH79" s="365"/>
      <c r="BI79" s="365"/>
      <c r="BJ79" s="365"/>
      <c r="BK79" s="365"/>
      <c r="BL79" s="365"/>
      <c r="BM79" s="365"/>
      <c r="BN79" s="365"/>
      <c r="BO79" s="365"/>
      <c r="BP79" s="365"/>
      <c r="BQ79" s="365"/>
      <c r="BR79" s="365"/>
      <c r="BS79" s="365"/>
      <c r="BT79" s="365"/>
      <c r="BU79" s="365"/>
      <c r="BV79" s="365"/>
      <c r="BW79" s="365"/>
      <c r="BX79" s="365"/>
      <c r="BY79" s="365"/>
      <c r="BZ79" s="365"/>
      <c r="CA79" s="365"/>
      <c r="CB79" s="365"/>
      <c r="CC79" s="365"/>
      <c r="CD79" s="365"/>
      <c r="CE79" s="365"/>
      <c r="CF79" s="365"/>
      <c r="CG79" s="382"/>
      <c r="CH79" s="383"/>
    </row>
    <row r="80" spans="1:86" ht="108">
      <c r="A80" s="398" t="s">
        <v>2825</v>
      </c>
      <c r="B80" s="399" t="s">
        <v>2983</v>
      </c>
      <c r="C80" s="399" t="s">
        <v>2456</v>
      </c>
      <c r="D80" s="400" t="s">
        <v>2456</v>
      </c>
      <c r="E80" s="401" t="s">
        <v>142</v>
      </c>
      <c r="F80" s="402" t="s">
        <v>142</v>
      </c>
      <c r="G80" s="403">
        <v>323.74</v>
      </c>
      <c r="H80" s="403">
        <v>265.36</v>
      </c>
      <c r="I80" s="403">
        <v>265.36</v>
      </c>
      <c r="J80" s="402"/>
      <c r="K80" s="404"/>
      <c r="L80" s="405" t="s">
        <v>2928</v>
      </c>
      <c r="M80" s="406">
        <v>0</v>
      </c>
      <c r="N80" s="407"/>
      <c r="O80" s="402"/>
      <c r="P80" s="404"/>
      <c r="Q80" s="408">
        <v>265.36</v>
      </c>
      <c r="R80" s="398">
        <v>2026</v>
      </c>
      <c r="S80" s="398">
        <v>2</v>
      </c>
      <c r="T80" s="402" t="s">
        <v>2932</v>
      </c>
      <c r="U80" s="402" t="s">
        <v>2738</v>
      </c>
      <c r="V80" s="409" t="s">
        <v>2739</v>
      </c>
      <c r="W80" s="409" t="s">
        <v>2933</v>
      </c>
      <c r="X80" s="410" t="s">
        <v>2934</v>
      </c>
      <c r="Y80" s="400" t="s">
        <v>2742</v>
      </c>
      <c r="Z80" s="398">
        <v>2</v>
      </c>
      <c r="AA80" s="400"/>
      <c r="AB80" s="365"/>
      <c r="AC80" s="365"/>
      <c r="AD80" s="365"/>
      <c r="AE80" s="365"/>
      <c r="AF80" s="365"/>
      <c r="AG80" s="365"/>
      <c r="AH80" s="365"/>
      <c r="AI80" s="365"/>
      <c r="AJ80" s="365"/>
      <c r="AK80" s="365"/>
      <c r="AL80" s="365"/>
      <c r="AM80" s="365"/>
      <c r="AN80" s="365"/>
      <c r="AO80" s="365"/>
      <c r="AP80" s="365"/>
      <c r="AQ80" s="365"/>
      <c r="AR80" s="365"/>
      <c r="AS80" s="365"/>
      <c r="AT80" s="365"/>
      <c r="AU80" s="365"/>
      <c r="AV80" s="365"/>
      <c r="AW80" s="365"/>
      <c r="AX80" s="365"/>
      <c r="AY80" s="365"/>
      <c r="AZ80" s="365"/>
      <c r="BA80" s="365"/>
      <c r="BB80" s="365"/>
      <c r="BC80" s="365"/>
      <c r="BD80" s="365"/>
      <c r="BE80" s="365"/>
      <c r="BF80" s="365"/>
      <c r="BG80" s="365"/>
      <c r="BH80" s="365"/>
      <c r="BI80" s="365"/>
      <c r="BJ80" s="365"/>
      <c r="BK80" s="365"/>
      <c r="BL80" s="365"/>
      <c r="BM80" s="365"/>
      <c r="BN80" s="365"/>
      <c r="BO80" s="365"/>
      <c r="BP80" s="365"/>
      <c r="BQ80" s="365"/>
      <c r="BR80" s="365"/>
      <c r="BS80" s="365"/>
      <c r="BT80" s="365"/>
      <c r="BU80" s="365"/>
      <c r="BV80" s="365"/>
      <c r="BW80" s="365"/>
      <c r="BX80" s="365"/>
      <c r="BY80" s="365"/>
      <c r="BZ80" s="365"/>
      <c r="CA80" s="365"/>
      <c r="CB80" s="365"/>
      <c r="CC80" s="365"/>
      <c r="CD80" s="365"/>
      <c r="CE80" s="365"/>
      <c r="CF80" s="365"/>
      <c r="CG80" s="382"/>
      <c r="CH80" s="383"/>
    </row>
    <row r="81" spans="1:86" ht="108">
      <c r="A81" s="398" t="s">
        <v>2827</v>
      </c>
      <c r="B81" s="399" t="s">
        <v>2984</v>
      </c>
      <c r="C81" s="399" t="s">
        <v>2456</v>
      </c>
      <c r="D81" s="400" t="s">
        <v>2456</v>
      </c>
      <c r="E81" s="401" t="s">
        <v>142</v>
      </c>
      <c r="F81" s="402" t="s">
        <v>142</v>
      </c>
      <c r="G81" s="403">
        <v>345.32</v>
      </c>
      <c r="H81" s="403">
        <v>283.05</v>
      </c>
      <c r="I81" s="403">
        <v>283.05</v>
      </c>
      <c r="J81" s="402"/>
      <c r="K81" s="404"/>
      <c r="L81" s="405" t="s">
        <v>2928</v>
      </c>
      <c r="M81" s="406">
        <v>0</v>
      </c>
      <c r="N81" s="407"/>
      <c r="O81" s="402"/>
      <c r="P81" s="404"/>
      <c r="Q81" s="408">
        <v>283.05</v>
      </c>
      <c r="R81" s="398">
        <v>2026</v>
      </c>
      <c r="S81" s="398">
        <v>2</v>
      </c>
      <c r="T81" s="402" t="s">
        <v>2936</v>
      </c>
      <c r="U81" s="402" t="s">
        <v>2738</v>
      </c>
      <c r="V81" s="409" t="s">
        <v>2739</v>
      </c>
      <c r="W81" s="409" t="s">
        <v>2937</v>
      </c>
      <c r="X81" s="410" t="s">
        <v>2938</v>
      </c>
      <c r="Y81" s="400" t="s">
        <v>2742</v>
      </c>
      <c r="Z81" s="398">
        <v>2</v>
      </c>
      <c r="AA81" s="400"/>
      <c r="AB81" s="365"/>
      <c r="AC81" s="365"/>
      <c r="AD81" s="365"/>
      <c r="AE81" s="365"/>
      <c r="AF81" s="365"/>
      <c r="AG81" s="365"/>
      <c r="AH81" s="365"/>
      <c r="AI81" s="365"/>
      <c r="AJ81" s="365"/>
      <c r="AK81" s="365"/>
      <c r="AL81" s="365"/>
      <c r="AM81" s="365"/>
      <c r="AN81" s="365"/>
      <c r="AO81" s="365"/>
      <c r="AP81" s="365"/>
      <c r="AQ81" s="365"/>
      <c r="AR81" s="365"/>
      <c r="AS81" s="365"/>
      <c r="AT81" s="365"/>
      <c r="AU81" s="365"/>
      <c r="AV81" s="365"/>
      <c r="AW81" s="365"/>
      <c r="AX81" s="365"/>
      <c r="AY81" s="365"/>
      <c r="AZ81" s="365"/>
      <c r="BA81" s="365"/>
      <c r="BB81" s="365"/>
      <c r="BC81" s="365"/>
      <c r="BD81" s="365"/>
      <c r="BE81" s="365"/>
      <c r="BF81" s="365"/>
      <c r="BG81" s="365"/>
      <c r="BH81" s="365"/>
      <c r="BI81" s="365"/>
      <c r="BJ81" s="365"/>
      <c r="BK81" s="365"/>
      <c r="BL81" s="365"/>
      <c r="BM81" s="365"/>
      <c r="BN81" s="365"/>
      <c r="BO81" s="365"/>
      <c r="BP81" s="365"/>
      <c r="BQ81" s="365"/>
      <c r="BR81" s="365"/>
      <c r="BS81" s="365"/>
      <c r="BT81" s="365"/>
      <c r="BU81" s="365"/>
      <c r="BV81" s="365"/>
      <c r="BW81" s="365"/>
      <c r="BX81" s="365"/>
      <c r="BY81" s="365"/>
      <c r="BZ81" s="365"/>
      <c r="CA81" s="365"/>
      <c r="CB81" s="365"/>
      <c r="CC81" s="365"/>
      <c r="CD81" s="365"/>
      <c r="CE81" s="365"/>
      <c r="CF81" s="365"/>
      <c r="CG81" s="382"/>
      <c r="CH81" s="383"/>
    </row>
    <row r="82" spans="1:86" ht="204">
      <c r="A82" s="384" t="s">
        <v>1850</v>
      </c>
      <c r="B82" s="385" t="s">
        <v>2457</v>
      </c>
      <c r="C82" s="385" t="s">
        <v>2458</v>
      </c>
      <c r="D82" s="386" t="s">
        <v>2458</v>
      </c>
      <c r="E82" s="387" t="s">
        <v>142</v>
      </c>
      <c r="F82" s="388" t="s">
        <v>142</v>
      </c>
      <c r="G82" s="389">
        <v>1301.9000000000001</v>
      </c>
      <c r="H82" s="389">
        <v>1067.1300000000001</v>
      </c>
      <c r="I82" s="390">
        <v>1067.1300000000001</v>
      </c>
      <c r="J82" s="388"/>
      <c r="K82" s="391"/>
      <c r="L82" s="392" t="s">
        <v>2928</v>
      </c>
      <c r="M82" s="393">
        <v>0</v>
      </c>
      <c r="N82" s="394"/>
      <c r="O82" s="388"/>
      <c r="P82" s="391"/>
      <c r="Q82" s="395">
        <v>1067.1300000000001</v>
      </c>
      <c r="R82" s="384">
        <v>2026</v>
      </c>
      <c r="S82" s="384">
        <v>2</v>
      </c>
      <c r="T82" s="388" t="s">
        <v>2929</v>
      </c>
      <c r="U82" s="388" t="s">
        <v>2738</v>
      </c>
      <c r="V82" s="396" t="s">
        <v>2739</v>
      </c>
      <c r="W82" s="396" t="s">
        <v>2740</v>
      </c>
      <c r="X82" s="397" t="s">
        <v>2930</v>
      </c>
      <c r="Y82" s="386" t="s">
        <v>2742</v>
      </c>
      <c r="Z82" s="384">
        <v>2</v>
      </c>
      <c r="AA82" s="386"/>
      <c r="AB82" s="365"/>
      <c r="AC82" s="365"/>
      <c r="AD82" s="365"/>
      <c r="AE82" s="365"/>
      <c r="AF82" s="365"/>
      <c r="AG82" s="365"/>
      <c r="AH82" s="365"/>
      <c r="AI82" s="365"/>
      <c r="AJ82" s="365"/>
      <c r="AK82" s="365"/>
      <c r="AL82" s="365"/>
      <c r="AM82" s="365"/>
      <c r="AN82" s="365"/>
      <c r="AO82" s="365"/>
      <c r="AP82" s="365"/>
      <c r="AQ82" s="365"/>
      <c r="AR82" s="365"/>
      <c r="AS82" s="365"/>
      <c r="AT82" s="365"/>
      <c r="AU82" s="365"/>
      <c r="AV82" s="365"/>
      <c r="AW82" s="365"/>
      <c r="AX82" s="365"/>
      <c r="AY82" s="365"/>
      <c r="AZ82" s="365"/>
      <c r="BA82" s="365"/>
      <c r="BB82" s="365"/>
      <c r="BC82" s="365"/>
      <c r="BD82" s="365"/>
      <c r="BE82" s="365"/>
      <c r="BF82" s="365"/>
      <c r="BG82" s="365"/>
      <c r="BH82" s="365"/>
      <c r="BI82" s="365"/>
      <c r="BJ82" s="365"/>
      <c r="BK82" s="365"/>
      <c r="BL82" s="365"/>
      <c r="BM82" s="365"/>
      <c r="BN82" s="365"/>
      <c r="BO82" s="365"/>
      <c r="BP82" s="365"/>
      <c r="BQ82" s="365"/>
      <c r="BR82" s="365"/>
      <c r="BS82" s="365"/>
      <c r="BT82" s="365"/>
      <c r="BU82" s="365"/>
      <c r="BV82" s="365"/>
      <c r="BW82" s="365"/>
      <c r="BX82" s="365"/>
      <c r="BY82" s="365"/>
      <c r="BZ82" s="365"/>
      <c r="CA82" s="365"/>
      <c r="CB82" s="365"/>
      <c r="CC82" s="365"/>
      <c r="CD82" s="365"/>
      <c r="CE82" s="365"/>
      <c r="CF82" s="365"/>
      <c r="CG82" s="382"/>
      <c r="CH82" s="383"/>
    </row>
    <row r="83" spans="1:86" ht="192">
      <c r="A83" s="398" t="s">
        <v>2847</v>
      </c>
      <c r="B83" s="399" t="s">
        <v>2985</v>
      </c>
      <c r="C83" s="399" t="s">
        <v>2458</v>
      </c>
      <c r="D83" s="400" t="s">
        <v>2458</v>
      </c>
      <c r="E83" s="401" t="s">
        <v>142</v>
      </c>
      <c r="F83" s="402" t="s">
        <v>142</v>
      </c>
      <c r="G83" s="403">
        <v>1367</v>
      </c>
      <c r="H83" s="403">
        <v>1120.49</v>
      </c>
      <c r="I83" s="403">
        <v>1120.49</v>
      </c>
      <c r="J83" s="402"/>
      <c r="K83" s="404"/>
      <c r="L83" s="405" t="s">
        <v>2928</v>
      </c>
      <c r="M83" s="406">
        <v>0</v>
      </c>
      <c r="N83" s="407"/>
      <c r="O83" s="402"/>
      <c r="P83" s="404"/>
      <c r="Q83" s="408">
        <v>1120.49</v>
      </c>
      <c r="R83" s="398">
        <v>2026</v>
      </c>
      <c r="S83" s="398">
        <v>2</v>
      </c>
      <c r="T83" s="402" t="s">
        <v>2932</v>
      </c>
      <c r="U83" s="402" t="s">
        <v>2738</v>
      </c>
      <c r="V83" s="409" t="s">
        <v>2739</v>
      </c>
      <c r="W83" s="409" t="s">
        <v>2933</v>
      </c>
      <c r="X83" s="410" t="s">
        <v>2934</v>
      </c>
      <c r="Y83" s="400" t="s">
        <v>2742</v>
      </c>
      <c r="Z83" s="398">
        <v>2</v>
      </c>
      <c r="AA83" s="400"/>
      <c r="AB83" s="365"/>
      <c r="AC83" s="365"/>
      <c r="AD83" s="365"/>
      <c r="AE83" s="365"/>
      <c r="AF83" s="365"/>
      <c r="AG83" s="365"/>
      <c r="AH83" s="365"/>
      <c r="AI83" s="365"/>
      <c r="AJ83" s="365"/>
      <c r="AK83" s="365"/>
      <c r="AL83" s="365"/>
      <c r="AM83" s="365"/>
      <c r="AN83" s="365"/>
      <c r="AO83" s="365"/>
      <c r="AP83" s="365"/>
      <c r="AQ83" s="365"/>
      <c r="AR83" s="365"/>
      <c r="AS83" s="365"/>
      <c r="AT83" s="365"/>
      <c r="AU83" s="365"/>
      <c r="AV83" s="365"/>
      <c r="AW83" s="365"/>
      <c r="AX83" s="365"/>
      <c r="AY83" s="365"/>
      <c r="AZ83" s="365"/>
      <c r="BA83" s="365"/>
      <c r="BB83" s="365"/>
      <c r="BC83" s="365"/>
      <c r="BD83" s="365"/>
      <c r="BE83" s="365"/>
      <c r="BF83" s="365"/>
      <c r="BG83" s="365"/>
      <c r="BH83" s="365"/>
      <c r="BI83" s="365"/>
      <c r="BJ83" s="365"/>
      <c r="BK83" s="365"/>
      <c r="BL83" s="365"/>
      <c r="BM83" s="365"/>
      <c r="BN83" s="365"/>
      <c r="BO83" s="365"/>
      <c r="BP83" s="365"/>
      <c r="BQ83" s="365"/>
      <c r="BR83" s="365"/>
      <c r="BS83" s="365"/>
      <c r="BT83" s="365"/>
      <c r="BU83" s="365"/>
      <c r="BV83" s="365"/>
      <c r="BW83" s="365"/>
      <c r="BX83" s="365"/>
      <c r="BY83" s="365"/>
      <c r="BZ83" s="365"/>
      <c r="CA83" s="365"/>
      <c r="CB83" s="365"/>
      <c r="CC83" s="365"/>
      <c r="CD83" s="365"/>
      <c r="CE83" s="365"/>
      <c r="CF83" s="365"/>
      <c r="CG83" s="382"/>
      <c r="CH83" s="383"/>
    </row>
    <row r="84" spans="1:86" ht="192">
      <c r="A84" s="398" t="s">
        <v>2849</v>
      </c>
      <c r="B84" s="399" t="s">
        <v>2986</v>
      </c>
      <c r="C84" s="399" t="s">
        <v>2458</v>
      </c>
      <c r="D84" s="400" t="s">
        <v>2458</v>
      </c>
      <c r="E84" s="401" t="s">
        <v>142</v>
      </c>
      <c r="F84" s="402" t="s">
        <v>142</v>
      </c>
      <c r="G84" s="403">
        <v>1458.13</v>
      </c>
      <c r="H84" s="403">
        <v>1195.19</v>
      </c>
      <c r="I84" s="403">
        <v>1195.19</v>
      </c>
      <c r="J84" s="402"/>
      <c r="K84" s="404"/>
      <c r="L84" s="405" t="s">
        <v>2928</v>
      </c>
      <c r="M84" s="406">
        <v>0</v>
      </c>
      <c r="N84" s="407"/>
      <c r="O84" s="402"/>
      <c r="P84" s="404"/>
      <c r="Q84" s="408">
        <v>1195.19</v>
      </c>
      <c r="R84" s="398">
        <v>2026</v>
      </c>
      <c r="S84" s="398">
        <v>2</v>
      </c>
      <c r="T84" s="402" t="s">
        <v>2936</v>
      </c>
      <c r="U84" s="402" t="s">
        <v>2738</v>
      </c>
      <c r="V84" s="409" t="s">
        <v>2739</v>
      </c>
      <c r="W84" s="409" t="s">
        <v>2937</v>
      </c>
      <c r="X84" s="410" t="s">
        <v>2938</v>
      </c>
      <c r="Y84" s="400" t="s">
        <v>2742</v>
      </c>
      <c r="Z84" s="398">
        <v>2</v>
      </c>
      <c r="AA84" s="400"/>
      <c r="AB84" s="365"/>
      <c r="AC84" s="365"/>
      <c r="AD84" s="365"/>
      <c r="AE84" s="365"/>
      <c r="AF84" s="365"/>
      <c r="AG84" s="365"/>
      <c r="AH84" s="365"/>
      <c r="AI84" s="365"/>
      <c r="AJ84" s="365"/>
      <c r="AK84" s="365"/>
      <c r="AL84" s="365"/>
      <c r="AM84" s="365"/>
      <c r="AN84" s="365"/>
      <c r="AO84" s="365"/>
      <c r="AP84" s="365"/>
      <c r="AQ84" s="365"/>
      <c r="AR84" s="365"/>
      <c r="AS84" s="365"/>
      <c r="AT84" s="365"/>
      <c r="AU84" s="365"/>
      <c r="AV84" s="365"/>
      <c r="AW84" s="365"/>
      <c r="AX84" s="365"/>
      <c r="AY84" s="365"/>
      <c r="AZ84" s="365"/>
      <c r="BA84" s="365"/>
      <c r="BB84" s="365"/>
      <c r="BC84" s="365"/>
      <c r="BD84" s="365"/>
      <c r="BE84" s="365"/>
      <c r="BF84" s="365"/>
      <c r="BG84" s="365"/>
      <c r="BH84" s="365"/>
      <c r="BI84" s="365"/>
      <c r="BJ84" s="365"/>
      <c r="BK84" s="365"/>
      <c r="BL84" s="365"/>
      <c r="BM84" s="365"/>
      <c r="BN84" s="365"/>
      <c r="BO84" s="365"/>
      <c r="BP84" s="365"/>
      <c r="BQ84" s="365"/>
      <c r="BR84" s="365"/>
      <c r="BS84" s="365"/>
      <c r="BT84" s="365"/>
      <c r="BU84" s="365"/>
      <c r="BV84" s="365"/>
      <c r="BW84" s="365"/>
      <c r="BX84" s="365"/>
      <c r="BY84" s="365"/>
      <c r="BZ84" s="365"/>
      <c r="CA84" s="365"/>
      <c r="CB84" s="365"/>
      <c r="CC84" s="365"/>
      <c r="CD84" s="365"/>
      <c r="CE84" s="365"/>
      <c r="CF84" s="365"/>
      <c r="CG84" s="382"/>
      <c r="CH84" s="383"/>
    </row>
    <row r="85" spans="1:86" ht="180">
      <c r="A85" s="384" t="s">
        <v>1851</v>
      </c>
      <c r="B85" s="385" t="s">
        <v>2459</v>
      </c>
      <c r="C85" s="385" t="s">
        <v>2460</v>
      </c>
      <c r="D85" s="386" t="s">
        <v>2460</v>
      </c>
      <c r="E85" s="387" t="s">
        <v>142</v>
      </c>
      <c r="F85" s="388" t="s">
        <v>142</v>
      </c>
      <c r="G85" s="389">
        <v>2705.24</v>
      </c>
      <c r="H85" s="389">
        <v>2217.41</v>
      </c>
      <c r="I85" s="390">
        <v>2217.41</v>
      </c>
      <c r="J85" s="388"/>
      <c r="K85" s="391"/>
      <c r="L85" s="392" t="s">
        <v>2928</v>
      </c>
      <c r="M85" s="393">
        <v>0</v>
      </c>
      <c r="N85" s="394"/>
      <c r="O85" s="388"/>
      <c r="P85" s="391"/>
      <c r="Q85" s="395">
        <v>2217.41</v>
      </c>
      <c r="R85" s="384">
        <v>2026</v>
      </c>
      <c r="S85" s="384">
        <v>2</v>
      </c>
      <c r="T85" s="388" t="s">
        <v>2929</v>
      </c>
      <c r="U85" s="388" t="s">
        <v>2738</v>
      </c>
      <c r="V85" s="396" t="s">
        <v>2739</v>
      </c>
      <c r="W85" s="396" t="s">
        <v>2740</v>
      </c>
      <c r="X85" s="397" t="s">
        <v>2930</v>
      </c>
      <c r="Y85" s="386" t="s">
        <v>2742</v>
      </c>
      <c r="Z85" s="384">
        <v>2</v>
      </c>
      <c r="AA85" s="386"/>
      <c r="AB85" s="365"/>
      <c r="AC85" s="365"/>
      <c r="AD85" s="365"/>
      <c r="AE85" s="365"/>
      <c r="AF85" s="365"/>
      <c r="AG85" s="365"/>
      <c r="AH85" s="365"/>
      <c r="AI85" s="365"/>
      <c r="AJ85" s="365"/>
      <c r="AK85" s="365"/>
      <c r="AL85" s="365"/>
      <c r="AM85" s="365"/>
      <c r="AN85" s="365"/>
      <c r="AO85" s="365"/>
      <c r="AP85" s="365"/>
      <c r="AQ85" s="365"/>
      <c r="AR85" s="365"/>
      <c r="AS85" s="365"/>
      <c r="AT85" s="365"/>
      <c r="AU85" s="365"/>
      <c r="AV85" s="365"/>
      <c r="AW85" s="365"/>
      <c r="AX85" s="365"/>
      <c r="AY85" s="365"/>
      <c r="AZ85" s="365"/>
      <c r="BA85" s="365"/>
      <c r="BB85" s="365"/>
      <c r="BC85" s="365"/>
      <c r="BD85" s="365"/>
      <c r="BE85" s="365"/>
      <c r="BF85" s="365"/>
      <c r="BG85" s="365"/>
      <c r="BH85" s="365"/>
      <c r="BI85" s="365"/>
      <c r="BJ85" s="365"/>
      <c r="BK85" s="365"/>
      <c r="BL85" s="365"/>
      <c r="BM85" s="365"/>
      <c r="BN85" s="365"/>
      <c r="BO85" s="365"/>
      <c r="BP85" s="365"/>
      <c r="BQ85" s="365"/>
      <c r="BR85" s="365"/>
      <c r="BS85" s="365"/>
      <c r="BT85" s="365"/>
      <c r="BU85" s="365"/>
      <c r="BV85" s="365"/>
      <c r="BW85" s="365"/>
      <c r="BX85" s="365"/>
      <c r="BY85" s="365"/>
      <c r="BZ85" s="365"/>
      <c r="CA85" s="365"/>
      <c r="CB85" s="365"/>
      <c r="CC85" s="365"/>
      <c r="CD85" s="365"/>
      <c r="CE85" s="365"/>
      <c r="CF85" s="365"/>
      <c r="CG85" s="382"/>
      <c r="CH85" s="383"/>
    </row>
    <row r="86" spans="1:86" ht="168">
      <c r="A86" s="398" t="s">
        <v>2851</v>
      </c>
      <c r="B86" s="399" t="s">
        <v>2987</v>
      </c>
      <c r="C86" s="399" t="s">
        <v>2460</v>
      </c>
      <c r="D86" s="400" t="s">
        <v>2460</v>
      </c>
      <c r="E86" s="401" t="s">
        <v>142</v>
      </c>
      <c r="F86" s="402" t="s">
        <v>142</v>
      </c>
      <c r="G86" s="403">
        <v>2840.5</v>
      </c>
      <c r="H86" s="403">
        <v>2328.2800000000002</v>
      </c>
      <c r="I86" s="403">
        <v>2328.2800000000002</v>
      </c>
      <c r="J86" s="402"/>
      <c r="K86" s="404"/>
      <c r="L86" s="405" t="s">
        <v>2928</v>
      </c>
      <c r="M86" s="406">
        <v>0</v>
      </c>
      <c r="N86" s="407"/>
      <c r="O86" s="402"/>
      <c r="P86" s="404"/>
      <c r="Q86" s="408">
        <v>2328.2800000000002</v>
      </c>
      <c r="R86" s="398">
        <v>2026</v>
      </c>
      <c r="S86" s="398">
        <v>2</v>
      </c>
      <c r="T86" s="402" t="s">
        <v>2932</v>
      </c>
      <c r="U86" s="402" t="s">
        <v>2738</v>
      </c>
      <c r="V86" s="409" t="s">
        <v>2739</v>
      </c>
      <c r="W86" s="409" t="s">
        <v>2933</v>
      </c>
      <c r="X86" s="410" t="s">
        <v>2934</v>
      </c>
      <c r="Y86" s="400" t="s">
        <v>2742</v>
      </c>
      <c r="Z86" s="398">
        <v>2</v>
      </c>
      <c r="AA86" s="400"/>
      <c r="AB86" s="365"/>
      <c r="AC86" s="365"/>
      <c r="AD86" s="365"/>
      <c r="AE86" s="365"/>
      <c r="AF86" s="365"/>
      <c r="AG86" s="365"/>
      <c r="AH86" s="365"/>
      <c r="AI86" s="365"/>
      <c r="AJ86" s="365"/>
      <c r="AK86" s="365"/>
      <c r="AL86" s="365"/>
      <c r="AM86" s="365"/>
      <c r="AN86" s="365"/>
      <c r="AO86" s="365"/>
      <c r="AP86" s="365"/>
      <c r="AQ86" s="365"/>
      <c r="AR86" s="365"/>
      <c r="AS86" s="365"/>
      <c r="AT86" s="365"/>
      <c r="AU86" s="365"/>
      <c r="AV86" s="365"/>
      <c r="AW86" s="365"/>
      <c r="AX86" s="365"/>
      <c r="AY86" s="365"/>
      <c r="AZ86" s="365"/>
      <c r="BA86" s="365"/>
      <c r="BB86" s="365"/>
      <c r="BC86" s="365"/>
      <c r="BD86" s="365"/>
      <c r="BE86" s="365"/>
      <c r="BF86" s="365"/>
      <c r="BG86" s="365"/>
      <c r="BH86" s="365"/>
      <c r="BI86" s="365"/>
      <c r="BJ86" s="365"/>
      <c r="BK86" s="365"/>
      <c r="BL86" s="365"/>
      <c r="BM86" s="365"/>
      <c r="BN86" s="365"/>
      <c r="BO86" s="365"/>
      <c r="BP86" s="365"/>
      <c r="BQ86" s="365"/>
      <c r="BR86" s="365"/>
      <c r="BS86" s="365"/>
      <c r="BT86" s="365"/>
      <c r="BU86" s="365"/>
      <c r="BV86" s="365"/>
      <c r="BW86" s="365"/>
      <c r="BX86" s="365"/>
      <c r="BY86" s="365"/>
      <c r="BZ86" s="365"/>
      <c r="CA86" s="365"/>
      <c r="CB86" s="365"/>
      <c r="CC86" s="365"/>
      <c r="CD86" s="365"/>
      <c r="CE86" s="365"/>
      <c r="CF86" s="365"/>
      <c r="CG86" s="382"/>
      <c r="CH86" s="383"/>
    </row>
    <row r="87" spans="1:86" ht="168">
      <c r="A87" s="398" t="s">
        <v>2853</v>
      </c>
      <c r="B87" s="399" t="s">
        <v>2988</v>
      </c>
      <c r="C87" s="399" t="s">
        <v>2460</v>
      </c>
      <c r="D87" s="400" t="s">
        <v>2460</v>
      </c>
      <c r="E87" s="401" t="s">
        <v>142</v>
      </c>
      <c r="F87" s="402" t="s">
        <v>142</v>
      </c>
      <c r="G87" s="403">
        <v>3029.87</v>
      </c>
      <c r="H87" s="403">
        <v>2483.5</v>
      </c>
      <c r="I87" s="403">
        <v>2483.5</v>
      </c>
      <c r="J87" s="402"/>
      <c r="K87" s="404"/>
      <c r="L87" s="405" t="s">
        <v>2928</v>
      </c>
      <c r="M87" s="406">
        <v>0</v>
      </c>
      <c r="N87" s="407"/>
      <c r="O87" s="402"/>
      <c r="P87" s="404"/>
      <c r="Q87" s="408">
        <v>2483.5</v>
      </c>
      <c r="R87" s="398">
        <v>2026</v>
      </c>
      <c r="S87" s="398">
        <v>2</v>
      </c>
      <c r="T87" s="402" t="s">
        <v>2936</v>
      </c>
      <c r="U87" s="402" t="s">
        <v>2738</v>
      </c>
      <c r="V87" s="409" t="s">
        <v>2739</v>
      </c>
      <c r="W87" s="409" t="s">
        <v>2937</v>
      </c>
      <c r="X87" s="410" t="s">
        <v>2938</v>
      </c>
      <c r="Y87" s="400" t="s">
        <v>2742</v>
      </c>
      <c r="Z87" s="398">
        <v>2</v>
      </c>
      <c r="AA87" s="400"/>
      <c r="AB87" s="365"/>
      <c r="AC87" s="365"/>
      <c r="AD87" s="365"/>
      <c r="AE87" s="365"/>
      <c r="AF87" s="365"/>
      <c r="AG87" s="365"/>
      <c r="AH87" s="365"/>
      <c r="AI87" s="365"/>
      <c r="AJ87" s="365"/>
      <c r="AK87" s="365"/>
      <c r="AL87" s="365"/>
      <c r="AM87" s="365"/>
      <c r="AN87" s="365"/>
      <c r="AO87" s="365"/>
      <c r="AP87" s="365"/>
      <c r="AQ87" s="365"/>
      <c r="AR87" s="365"/>
      <c r="AS87" s="365"/>
      <c r="AT87" s="365"/>
      <c r="AU87" s="365"/>
      <c r="AV87" s="365"/>
      <c r="AW87" s="365"/>
      <c r="AX87" s="365"/>
      <c r="AY87" s="365"/>
      <c r="AZ87" s="365"/>
      <c r="BA87" s="365"/>
      <c r="BB87" s="365"/>
      <c r="BC87" s="365"/>
      <c r="BD87" s="365"/>
      <c r="BE87" s="365"/>
      <c r="BF87" s="365"/>
      <c r="BG87" s="365"/>
      <c r="BH87" s="365"/>
      <c r="BI87" s="365"/>
      <c r="BJ87" s="365"/>
      <c r="BK87" s="365"/>
      <c r="BL87" s="365"/>
      <c r="BM87" s="365"/>
      <c r="BN87" s="365"/>
      <c r="BO87" s="365"/>
      <c r="BP87" s="365"/>
      <c r="BQ87" s="365"/>
      <c r="BR87" s="365"/>
      <c r="BS87" s="365"/>
      <c r="BT87" s="365"/>
      <c r="BU87" s="365"/>
      <c r="BV87" s="365"/>
      <c r="BW87" s="365"/>
      <c r="BX87" s="365"/>
      <c r="BY87" s="365"/>
      <c r="BZ87" s="365"/>
      <c r="CA87" s="365"/>
      <c r="CB87" s="365"/>
      <c r="CC87" s="365"/>
      <c r="CD87" s="365"/>
      <c r="CE87" s="365"/>
      <c r="CF87" s="365"/>
      <c r="CG87" s="382"/>
      <c r="CH87" s="383"/>
    </row>
    <row r="88" spans="1:86" ht="312">
      <c r="A88" s="384" t="s">
        <v>1853</v>
      </c>
      <c r="B88" s="385" t="s">
        <v>2461</v>
      </c>
      <c r="C88" s="385" t="s">
        <v>2462</v>
      </c>
      <c r="D88" s="386" t="s">
        <v>2462</v>
      </c>
      <c r="E88" s="387" t="s">
        <v>142</v>
      </c>
      <c r="F88" s="388" t="s">
        <v>142</v>
      </c>
      <c r="G88" s="389">
        <v>11777.94</v>
      </c>
      <c r="H88" s="389">
        <v>9654.0499999999993</v>
      </c>
      <c r="I88" s="390">
        <v>9654.0499999999993</v>
      </c>
      <c r="J88" s="388"/>
      <c r="K88" s="391"/>
      <c r="L88" s="392" t="s">
        <v>2928</v>
      </c>
      <c r="M88" s="393">
        <v>0</v>
      </c>
      <c r="N88" s="394"/>
      <c r="O88" s="388"/>
      <c r="P88" s="391"/>
      <c r="Q88" s="395">
        <v>9654.0499999999993</v>
      </c>
      <c r="R88" s="384">
        <v>2026</v>
      </c>
      <c r="S88" s="384">
        <v>2</v>
      </c>
      <c r="T88" s="388" t="s">
        <v>2929</v>
      </c>
      <c r="U88" s="388" t="s">
        <v>2738</v>
      </c>
      <c r="V88" s="396" t="s">
        <v>2739</v>
      </c>
      <c r="W88" s="396" t="s">
        <v>2740</v>
      </c>
      <c r="X88" s="397" t="s">
        <v>2930</v>
      </c>
      <c r="Y88" s="386" t="s">
        <v>2742</v>
      </c>
      <c r="Z88" s="384">
        <v>2</v>
      </c>
      <c r="AA88" s="386"/>
      <c r="AB88" s="365"/>
      <c r="AC88" s="365"/>
      <c r="AD88" s="365"/>
      <c r="AE88" s="365"/>
      <c r="AF88" s="365"/>
      <c r="AG88" s="365"/>
      <c r="AH88" s="365"/>
      <c r="AI88" s="365"/>
      <c r="AJ88" s="365"/>
      <c r="AK88" s="365"/>
      <c r="AL88" s="365"/>
      <c r="AM88" s="365"/>
      <c r="AN88" s="365"/>
      <c r="AO88" s="365"/>
      <c r="AP88" s="365"/>
      <c r="AQ88" s="365"/>
      <c r="AR88" s="365"/>
      <c r="AS88" s="365"/>
      <c r="AT88" s="365"/>
      <c r="AU88" s="365"/>
      <c r="AV88" s="365"/>
      <c r="AW88" s="365"/>
      <c r="AX88" s="365"/>
      <c r="AY88" s="365"/>
      <c r="AZ88" s="365"/>
      <c r="BA88" s="365"/>
      <c r="BB88" s="365"/>
      <c r="BC88" s="365"/>
      <c r="BD88" s="365"/>
      <c r="BE88" s="365"/>
      <c r="BF88" s="365"/>
      <c r="BG88" s="365"/>
      <c r="BH88" s="365"/>
      <c r="BI88" s="365"/>
      <c r="BJ88" s="365"/>
      <c r="BK88" s="365"/>
      <c r="BL88" s="365"/>
      <c r="BM88" s="365"/>
      <c r="BN88" s="365"/>
      <c r="BO88" s="365"/>
      <c r="BP88" s="365"/>
      <c r="BQ88" s="365"/>
      <c r="BR88" s="365"/>
      <c r="BS88" s="365"/>
      <c r="BT88" s="365"/>
      <c r="BU88" s="365"/>
      <c r="BV88" s="365"/>
      <c r="BW88" s="365"/>
      <c r="BX88" s="365"/>
      <c r="BY88" s="365"/>
      <c r="BZ88" s="365"/>
      <c r="CA88" s="365"/>
      <c r="CB88" s="365"/>
      <c r="CC88" s="365"/>
      <c r="CD88" s="365"/>
      <c r="CE88" s="365"/>
      <c r="CF88" s="365"/>
      <c r="CG88" s="382"/>
      <c r="CH88" s="383"/>
    </row>
    <row r="89" spans="1:86" ht="300">
      <c r="A89" s="398" t="s">
        <v>2855</v>
      </c>
      <c r="B89" s="399" t="s">
        <v>2989</v>
      </c>
      <c r="C89" s="399" t="s">
        <v>2462</v>
      </c>
      <c r="D89" s="400" t="s">
        <v>2462</v>
      </c>
      <c r="E89" s="401" t="s">
        <v>142</v>
      </c>
      <c r="F89" s="402" t="s">
        <v>142</v>
      </c>
      <c r="G89" s="403">
        <v>12366.84</v>
      </c>
      <c r="H89" s="403">
        <v>10136.75</v>
      </c>
      <c r="I89" s="403">
        <v>10136.75</v>
      </c>
      <c r="J89" s="402"/>
      <c r="K89" s="404"/>
      <c r="L89" s="405" t="s">
        <v>2928</v>
      </c>
      <c r="M89" s="406">
        <v>0</v>
      </c>
      <c r="N89" s="407"/>
      <c r="O89" s="402"/>
      <c r="P89" s="404"/>
      <c r="Q89" s="408">
        <v>10136.75</v>
      </c>
      <c r="R89" s="398">
        <v>2026</v>
      </c>
      <c r="S89" s="398">
        <v>2</v>
      </c>
      <c r="T89" s="402" t="s">
        <v>2932</v>
      </c>
      <c r="U89" s="402" t="s">
        <v>2738</v>
      </c>
      <c r="V89" s="409" t="s">
        <v>2739</v>
      </c>
      <c r="W89" s="409" t="s">
        <v>2933</v>
      </c>
      <c r="X89" s="410" t="s">
        <v>2934</v>
      </c>
      <c r="Y89" s="400" t="s">
        <v>2742</v>
      </c>
      <c r="Z89" s="398">
        <v>2</v>
      </c>
      <c r="AA89" s="400"/>
      <c r="AB89" s="365"/>
      <c r="AC89" s="365"/>
      <c r="AD89" s="365"/>
      <c r="AE89" s="365"/>
      <c r="AF89" s="365"/>
      <c r="AG89" s="365"/>
      <c r="AH89" s="365"/>
      <c r="AI89" s="365"/>
      <c r="AJ89" s="365"/>
      <c r="AK89" s="365"/>
      <c r="AL89" s="365"/>
      <c r="AM89" s="365"/>
      <c r="AN89" s="365"/>
      <c r="AO89" s="365"/>
      <c r="AP89" s="365"/>
      <c r="AQ89" s="365"/>
      <c r="AR89" s="365"/>
      <c r="AS89" s="365"/>
      <c r="AT89" s="365"/>
      <c r="AU89" s="365"/>
      <c r="AV89" s="365"/>
      <c r="AW89" s="365"/>
      <c r="AX89" s="365"/>
      <c r="AY89" s="365"/>
      <c r="AZ89" s="365"/>
      <c r="BA89" s="365"/>
      <c r="BB89" s="365"/>
      <c r="BC89" s="365"/>
      <c r="BD89" s="365"/>
      <c r="BE89" s="365"/>
      <c r="BF89" s="365"/>
      <c r="BG89" s="365"/>
      <c r="BH89" s="365"/>
      <c r="BI89" s="365"/>
      <c r="BJ89" s="365"/>
      <c r="BK89" s="365"/>
      <c r="BL89" s="365"/>
      <c r="BM89" s="365"/>
      <c r="BN89" s="365"/>
      <c r="BO89" s="365"/>
      <c r="BP89" s="365"/>
      <c r="BQ89" s="365"/>
      <c r="BR89" s="365"/>
      <c r="BS89" s="365"/>
      <c r="BT89" s="365"/>
      <c r="BU89" s="365"/>
      <c r="BV89" s="365"/>
      <c r="BW89" s="365"/>
      <c r="BX89" s="365"/>
      <c r="BY89" s="365"/>
      <c r="BZ89" s="365"/>
      <c r="CA89" s="365"/>
      <c r="CB89" s="365"/>
      <c r="CC89" s="365"/>
      <c r="CD89" s="365"/>
      <c r="CE89" s="365"/>
      <c r="CF89" s="365"/>
      <c r="CG89" s="382"/>
      <c r="CH89" s="383"/>
    </row>
    <row r="90" spans="1:86" ht="300">
      <c r="A90" s="398" t="s">
        <v>2857</v>
      </c>
      <c r="B90" s="399" t="s">
        <v>2990</v>
      </c>
      <c r="C90" s="399" t="s">
        <v>2462</v>
      </c>
      <c r="D90" s="400" t="s">
        <v>2462</v>
      </c>
      <c r="E90" s="401" t="s">
        <v>142</v>
      </c>
      <c r="F90" s="402" t="s">
        <v>142</v>
      </c>
      <c r="G90" s="403">
        <v>13191.3</v>
      </c>
      <c r="H90" s="403">
        <v>10812.54</v>
      </c>
      <c r="I90" s="403">
        <v>10812.54</v>
      </c>
      <c r="J90" s="402"/>
      <c r="K90" s="404"/>
      <c r="L90" s="405" t="s">
        <v>2928</v>
      </c>
      <c r="M90" s="406">
        <v>0</v>
      </c>
      <c r="N90" s="407"/>
      <c r="O90" s="402"/>
      <c r="P90" s="404"/>
      <c r="Q90" s="408">
        <v>10812.54</v>
      </c>
      <c r="R90" s="398">
        <v>2026</v>
      </c>
      <c r="S90" s="398">
        <v>2</v>
      </c>
      <c r="T90" s="402" t="s">
        <v>2936</v>
      </c>
      <c r="U90" s="402" t="s">
        <v>2738</v>
      </c>
      <c r="V90" s="409" t="s">
        <v>2739</v>
      </c>
      <c r="W90" s="409" t="s">
        <v>2937</v>
      </c>
      <c r="X90" s="410" t="s">
        <v>2938</v>
      </c>
      <c r="Y90" s="400" t="s">
        <v>2742</v>
      </c>
      <c r="Z90" s="398">
        <v>2</v>
      </c>
      <c r="AA90" s="400"/>
      <c r="AB90" s="365"/>
      <c r="AC90" s="365"/>
      <c r="AD90" s="365"/>
      <c r="AE90" s="365"/>
      <c r="AF90" s="365"/>
      <c r="AG90" s="365"/>
      <c r="AH90" s="365"/>
      <c r="AI90" s="365"/>
      <c r="AJ90" s="365"/>
      <c r="AK90" s="365"/>
      <c r="AL90" s="365"/>
      <c r="AM90" s="365"/>
      <c r="AN90" s="365"/>
      <c r="AO90" s="365"/>
      <c r="AP90" s="365"/>
      <c r="AQ90" s="365"/>
      <c r="AR90" s="365"/>
      <c r="AS90" s="365"/>
      <c r="AT90" s="365"/>
      <c r="AU90" s="365"/>
      <c r="AV90" s="365"/>
      <c r="AW90" s="365"/>
      <c r="AX90" s="365"/>
      <c r="AY90" s="365"/>
      <c r="AZ90" s="365"/>
      <c r="BA90" s="365"/>
      <c r="BB90" s="365"/>
      <c r="BC90" s="365"/>
      <c r="BD90" s="365"/>
      <c r="BE90" s="365"/>
      <c r="BF90" s="365"/>
      <c r="BG90" s="365"/>
      <c r="BH90" s="365"/>
      <c r="BI90" s="365"/>
      <c r="BJ90" s="365"/>
      <c r="BK90" s="365"/>
      <c r="BL90" s="365"/>
      <c r="BM90" s="365"/>
      <c r="BN90" s="365"/>
      <c r="BO90" s="365"/>
      <c r="BP90" s="365"/>
      <c r="BQ90" s="365"/>
      <c r="BR90" s="365"/>
      <c r="BS90" s="365"/>
      <c r="BT90" s="365"/>
      <c r="BU90" s="365"/>
      <c r="BV90" s="365"/>
      <c r="BW90" s="365"/>
      <c r="BX90" s="365"/>
      <c r="BY90" s="365"/>
      <c r="BZ90" s="365"/>
      <c r="CA90" s="365"/>
      <c r="CB90" s="365"/>
      <c r="CC90" s="365"/>
      <c r="CD90" s="365"/>
      <c r="CE90" s="365"/>
      <c r="CF90" s="365"/>
      <c r="CG90" s="382"/>
      <c r="CH90" s="383"/>
    </row>
    <row r="91" spans="1:86" ht="84">
      <c r="A91" s="384" t="s">
        <v>1854</v>
      </c>
      <c r="B91" s="385" t="s">
        <v>2463</v>
      </c>
      <c r="C91" s="385" t="s">
        <v>2464</v>
      </c>
      <c r="D91" s="386" t="s">
        <v>2464</v>
      </c>
      <c r="E91" s="387" t="s">
        <v>142</v>
      </c>
      <c r="F91" s="388" t="s">
        <v>142</v>
      </c>
      <c r="G91" s="389">
        <v>142.15</v>
      </c>
      <c r="H91" s="389">
        <v>116.52</v>
      </c>
      <c r="I91" s="390">
        <v>116.52</v>
      </c>
      <c r="J91" s="388"/>
      <c r="K91" s="391"/>
      <c r="L91" s="392" t="s">
        <v>2928</v>
      </c>
      <c r="M91" s="393">
        <v>0</v>
      </c>
      <c r="N91" s="394"/>
      <c r="O91" s="388"/>
      <c r="P91" s="391"/>
      <c r="Q91" s="395">
        <v>116.52</v>
      </c>
      <c r="R91" s="384">
        <v>2026</v>
      </c>
      <c r="S91" s="384">
        <v>2</v>
      </c>
      <c r="T91" s="388" t="s">
        <v>2929</v>
      </c>
      <c r="U91" s="388" t="s">
        <v>2738</v>
      </c>
      <c r="V91" s="396" t="s">
        <v>2739</v>
      </c>
      <c r="W91" s="396" t="s">
        <v>2740</v>
      </c>
      <c r="X91" s="397" t="s">
        <v>2930</v>
      </c>
      <c r="Y91" s="386" t="s">
        <v>2742</v>
      </c>
      <c r="Z91" s="384">
        <v>2</v>
      </c>
      <c r="AA91" s="386"/>
      <c r="AB91" s="365"/>
      <c r="AC91" s="365"/>
      <c r="AD91" s="365"/>
      <c r="AE91" s="365"/>
      <c r="AF91" s="365"/>
      <c r="AG91" s="365"/>
      <c r="AH91" s="365"/>
      <c r="AI91" s="365"/>
      <c r="AJ91" s="365"/>
      <c r="AK91" s="365"/>
      <c r="AL91" s="365"/>
      <c r="AM91" s="365"/>
      <c r="AN91" s="365"/>
      <c r="AO91" s="365"/>
      <c r="AP91" s="365"/>
      <c r="AQ91" s="365"/>
      <c r="AR91" s="365"/>
      <c r="AS91" s="365"/>
      <c r="AT91" s="365"/>
      <c r="AU91" s="365"/>
      <c r="AV91" s="365"/>
      <c r="AW91" s="365"/>
      <c r="AX91" s="365"/>
      <c r="AY91" s="365"/>
      <c r="AZ91" s="365"/>
      <c r="BA91" s="365"/>
      <c r="BB91" s="365"/>
      <c r="BC91" s="365"/>
      <c r="BD91" s="365"/>
      <c r="BE91" s="365"/>
      <c r="BF91" s="365"/>
      <c r="BG91" s="365"/>
      <c r="BH91" s="365"/>
      <c r="BI91" s="365"/>
      <c r="BJ91" s="365"/>
      <c r="BK91" s="365"/>
      <c r="BL91" s="365"/>
      <c r="BM91" s="365"/>
      <c r="BN91" s="365"/>
      <c r="BO91" s="365"/>
      <c r="BP91" s="365"/>
      <c r="BQ91" s="365"/>
      <c r="BR91" s="365"/>
      <c r="BS91" s="365"/>
      <c r="BT91" s="365"/>
      <c r="BU91" s="365"/>
      <c r="BV91" s="365"/>
      <c r="BW91" s="365"/>
      <c r="BX91" s="365"/>
      <c r="BY91" s="365"/>
      <c r="BZ91" s="365"/>
      <c r="CA91" s="365"/>
      <c r="CB91" s="365"/>
      <c r="CC91" s="365"/>
      <c r="CD91" s="365"/>
      <c r="CE91" s="365"/>
      <c r="CF91" s="365"/>
      <c r="CG91" s="382"/>
      <c r="CH91" s="383"/>
    </row>
    <row r="92" spans="1:86" ht="84">
      <c r="A92" s="398" t="s">
        <v>2859</v>
      </c>
      <c r="B92" s="399" t="s">
        <v>2991</v>
      </c>
      <c r="C92" s="399" t="s">
        <v>2464</v>
      </c>
      <c r="D92" s="400" t="s">
        <v>2464</v>
      </c>
      <c r="E92" s="401" t="s">
        <v>142</v>
      </c>
      <c r="F92" s="402" t="s">
        <v>142</v>
      </c>
      <c r="G92" s="403">
        <v>149.27000000000001</v>
      </c>
      <c r="H92" s="403">
        <v>122.35</v>
      </c>
      <c r="I92" s="403">
        <v>122.35</v>
      </c>
      <c r="J92" s="402"/>
      <c r="K92" s="404"/>
      <c r="L92" s="405" t="s">
        <v>2928</v>
      </c>
      <c r="M92" s="406">
        <v>0</v>
      </c>
      <c r="N92" s="407"/>
      <c r="O92" s="402"/>
      <c r="P92" s="404"/>
      <c r="Q92" s="408">
        <v>122.35</v>
      </c>
      <c r="R92" s="398">
        <v>2026</v>
      </c>
      <c r="S92" s="398">
        <v>2</v>
      </c>
      <c r="T92" s="402" t="s">
        <v>2932</v>
      </c>
      <c r="U92" s="402" t="s">
        <v>2738</v>
      </c>
      <c r="V92" s="409" t="s">
        <v>2739</v>
      </c>
      <c r="W92" s="409" t="s">
        <v>2933</v>
      </c>
      <c r="X92" s="410" t="s">
        <v>2934</v>
      </c>
      <c r="Y92" s="400" t="s">
        <v>2742</v>
      </c>
      <c r="Z92" s="398">
        <v>2</v>
      </c>
      <c r="AA92" s="400"/>
      <c r="AB92" s="365"/>
      <c r="AC92" s="365"/>
      <c r="AD92" s="365"/>
      <c r="AE92" s="365"/>
      <c r="AF92" s="365"/>
      <c r="AG92" s="365"/>
      <c r="AH92" s="365"/>
      <c r="AI92" s="365"/>
      <c r="AJ92" s="365"/>
      <c r="AK92" s="365"/>
      <c r="AL92" s="365"/>
      <c r="AM92" s="365"/>
      <c r="AN92" s="365"/>
      <c r="AO92" s="365"/>
      <c r="AP92" s="365"/>
      <c r="AQ92" s="365"/>
      <c r="AR92" s="365"/>
      <c r="AS92" s="365"/>
      <c r="AT92" s="365"/>
      <c r="AU92" s="365"/>
      <c r="AV92" s="365"/>
      <c r="AW92" s="365"/>
      <c r="AX92" s="365"/>
      <c r="AY92" s="365"/>
      <c r="AZ92" s="365"/>
      <c r="BA92" s="365"/>
      <c r="BB92" s="365"/>
      <c r="BC92" s="365"/>
      <c r="BD92" s="365"/>
      <c r="BE92" s="365"/>
      <c r="BF92" s="365"/>
      <c r="BG92" s="365"/>
      <c r="BH92" s="365"/>
      <c r="BI92" s="365"/>
      <c r="BJ92" s="365"/>
      <c r="BK92" s="365"/>
      <c r="BL92" s="365"/>
      <c r="BM92" s="365"/>
      <c r="BN92" s="365"/>
      <c r="BO92" s="365"/>
      <c r="BP92" s="365"/>
      <c r="BQ92" s="365"/>
      <c r="BR92" s="365"/>
      <c r="BS92" s="365"/>
      <c r="BT92" s="365"/>
      <c r="BU92" s="365"/>
      <c r="BV92" s="365"/>
      <c r="BW92" s="365"/>
      <c r="BX92" s="365"/>
      <c r="BY92" s="365"/>
      <c r="BZ92" s="365"/>
      <c r="CA92" s="365"/>
      <c r="CB92" s="365"/>
      <c r="CC92" s="365"/>
      <c r="CD92" s="365"/>
      <c r="CE92" s="365"/>
      <c r="CF92" s="365"/>
      <c r="CG92" s="382"/>
      <c r="CH92" s="383"/>
    </row>
    <row r="93" spans="1:86" ht="84">
      <c r="A93" s="398" t="s">
        <v>2861</v>
      </c>
      <c r="B93" s="399" t="s">
        <v>2992</v>
      </c>
      <c r="C93" s="399" t="s">
        <v>2464</v>
      </c>
      <c r="D93" s="400" t="s">
        <v>2464</v>
      </c>
      <c r="E93" s="401" t="s">
        <v>142</v>
      </c>
      <c r="F93" s="402" t="s">
        <v>142</v>
      </c>
      <c r="G93" s="403">
        <v>159.21</v>
      </c>
      <c r="H93" s="403">
        <v>130.5</v>
      </c>
      <c r="I93" s="403">
        <v>130.5</v>
      </c>
      <c r="J93" s="402"/>
      <c r="K93" s="404"/>
      <c r="L93" s="405" t="s">
        <v>2928</v>
      </c>
      <c r="M93" s="406">
        <v>0</v>
      </c>
      <c r="N93" s="407"/>
      <c r="O93" s="402"/>
      <c r="P93" s="404"/>
      <c r="Q93" s="408">
        <v>130.5</v>
      </c>
      <c r="R93" s="398">
        <v>2026</v>
      </c>
      <c r="S93" s="398">
        <v>2</v>
      </c>
      <c r="T93" s="402" t="s">
        <v>2936</v>
      </c>
      <c r="U93" s="402" t="s">
        <v>2738</v>
      </c>
      <c r="V93" s="409" t="s">
        <v>2739</v>
      </c>
      <c r="W93" s="409" t="s">
        <v>2937</v>
      </c>
      <c r="X93" s="410" t="s">
        <v>2938</v>
      </c>
      <c r="Y93" s="400" t="s">
        <v>2742</v>
      </c>
      <c r="Z93" s="398">
        <v>2</v>
      </c>
      <c r="AA93" s="400"/>
      <c r="AB93" s="365"/>
      <c r="AC93" s="365"/>
      <c r="AD93" s="365"/>
      <c r="AE93" s="365"/>
      <c r="AF93" s="365"/>
      <c r="AG93" s="365"/>
      <c r="AH93" s="365"/>
      <c r="AI93" s="365"/>
      <c r="AJ93" s="365"/>
      <c r="AK93" s="365"/>
      <c r="AL93" s="365"/>
      <c r="AM93" s="365"/>
      <c r="AN93" s="365"/>
      <c r="AO93" s="365"/>
      <c r="AP93" s="365"/>
      <c r="AQ93" s="365"/>
      <c r="AR93" s="365"/>
      <c r="AS93" s="365"/>
      <c r="AT93" s="365"/>
      <c r="AU93" s="365"/>
      <c r="AV93" s="365"/>
      <c r="AW93" s="365"/>
      <c r="AX93" s="365"/>
      <c r="AY93" s="365"/>
      <c r="AZ93" s="365"/>
      <c r="BA93" s="365"/>
      <c r="BB93" s="365"/>
      <c r="BC93" s="365"/>
      <c r="BD93" s="365"/>
      <c r="BE93" s="365"/>
      <c r="BF93" s="365"/>
      <c r="BG93" s="365"/>
      <c r="BH93" s="365"/>
      <c r="BI93" s="365"/>
      <c r="BJ93" s="365"/>
      <c r="BK93" s="365"/>
      <c r="BL93" s="365"/>
      <c r="BM93" s="365"/>
      <c r="BN93" s="365"/>
      <c r="BO93" s="365"/>
      <c r="BP93" s="365"/>
      <c r="BQ93" s="365"/>
      <c r="BR93" s="365"/>
      <c r="BS93" s="365"/>
      <c r="BT93" s="365"/>
      <c r="BU93" s="365"/>
      <c r="BV93" s="365"/>
      <c r="BW93" s="365"/>
      <c r="BX93" s="365"/>
      <c r="BY93" s="365"/>
      <c r="BZ93" s="365"/>
      <c r="CA93" s="365"/>
      <c r="CB93" s="365"/>
      <c r="CC93" s="365"/>
      <c r="CD93" s="365"/>
      <c r="CE93" s="365"/>
      <c r="CF93" s="365"/>
      <c r="CG93" s="382"/>
      <c r="CH93" s="383"/>
    </row>
    <row r="94" spans="1:86" ht="216">
      <c r="A94" s="384" t="s">
        <v>1856</v>
      </c>
      <c r="B94" s="385" t="s">
        <v>2467</v>
      </c>
      <c r="C94" s="385" t="s">
        <v>2468</v>
      </c>
      <c r="D94" s="386" t="s">
        <v>2468</v>
      </c>
      <c r="E94" s="387" t="s">
        <v>142</v>
      </c>
      <c r="F94" s="388" t="s">
        <v>142</v>
      </c>
      <c r="G94" s="389">
        <v>2920.07</v>
      </c>
      <c r="H94" s="389">
        <v>2393.5</v>
      </c>
      <c r="I94" s="390">
        <v>2393.5</v>
      </c>
      <c r="J94" s="388"/>
      <c r="K94" s="391"/>
      <c r="L94" s="392" t="s">
        <v>2928</v>
      </c>
      <c r="M94" s="393">
        <v>0</v>
      </c>
      <c r="N94" s="394"/>
      <c r="O94" s="388"/>
      <c r="P94" s="391"/>
      <c r="Q94" s="395">
        <v>2393.5</v>
      </c>
      <c r="R94" s="384">
        <v>2026</v>
      </c>
      <c r="S94" s="384">
        <v>2</v>
      </c>
      <c r="T94" s="388" t="s">
        <v>2929</v>
      </c>
      <c r="U94" s="388" t="s">
        <v>2738</v>
      </c>
      <c r="V94" s="396" t="s">
        <v>2739</v>
      </c>
      <c r="W94" s="396" t="s">
        <v>2740</v>
      </c>
      <c r="X94" s="397" t="s">
        <v>2930</v>
      </c>
      <c r="Y94" s="386" t="s">
        <v>2742</v>
      </c>
      <c r="Z94" s="384">
        <v>2</v>
      </c>
      <c r="AA94" s="386"/>
      <c r="AB94" s="365"/>
      <c r="AC94" s="365"/>
      <c r="AD94" s="365"/>
      <c r="AE94" s="365"/>
      <c r="AF94" s="365"/>
      <c r="AG94" s="365"/>
      <c r="AH94" s="365"/>
      <c r="AI94" s="365"/>
      <c r="AJ94" s="365"/>
      <c r="AK94" s="365"/>
      <c r="AL94" s="365"/>
      <c r="AM94" s="365"/>
      <c r="AN94" s="365"/>
      <c r="AO94" s="365"/>
      <c r="AP94" s="365"/>
      <c r="AQ94" s="365"/>
      <c r="AR94" s="365"/>
      <c r="AS94" s="365"/>
      <c r="AT94" s="365"/>
      <c r="AU94" s="365"/>
      <c r="AV94" s="365"/>
      <c r="AW94" s="365"/>
      <c r="AX94" s="365"/>
      <c r="AY94" s="365"/>
      <c r="AZ94" s="365"/>
      <c r="BA94" s="365"/>
      <c r="BB94" s="365"/>
      <c r="BC94" s="365"/>
      <c r="BD94" s="365"/>
      <c r="BE94" s="365"/>
      <c r="BF94" s="365"/>
      <c r="BG94" s="365"/>
      <c r="BH94" s="365"/>
      <c r="BI94" s="365"/>
      <c r="BJ94" s="365"/>
      <c r="BK94" s="365"/>
      <c r="BL94" s="365"/>
      <c r="BM94" s="365"/>
      <c r="BN94" s="365"/>
      <c r="BO94" s="365"/>
      <c r="BP94" s="365"/>
      <c r="BQ94" s="365"/>
      <c r="BR94" s="365"/>
      <c r="BS94" s="365"/>
      <c r="BT94" s="365"/>
      <c r="BU94" s="365"/>
      <c r="BV94" s="365"/>
      <c r="BW94" s="365"/>
      <c r="BX94" s="365"/>
      <c r="BY94" s="365"/>
      <c r="BZ94" s="365"/>
      <c r="CA94" s="365"/>
      <c r="CB94" s="365"/>
      <c r="CC94" s="365"/>
      <c r="CD94" s="365"/>
      <c r="CE94" s="365"/>
      <c r="CF94" s="365"/>
      <c r="CG94" s="382"/>
      <c r="CH94" s="383"/>
    </row>
    <row r="95" spans="1:86" ht="204">
      <c r="A95" s="398" t="s">
        <v>2863</v>
      </c>
      <c r="B95" s="399" t="s">
        <v>2993</v>
      </c>
      <c r="C95" s="399" t="s">
        <v>2468</v>
      </c>
      <c r="D95" s="400" t="s">
        <v>2468</v>
      </c>
      <c r="E95" s="401" t="s">
        <v>142</v>
      </c>
      <c r="F95" s="402" t="s">
        <v>142</v>
      </c>
      <c r="G95" s="403">
        <v>3066.08</v>
      </c>
      <c r="H95" s="403">
        <v>2513.1799999999998</v>
      </c>
      <c r="I95" s="403">
        <v>2513.1799999999998</v>
      </c>
      <c r="J95" s="402"/>
      <c r="K95" s="404"/>
      <c r="L95" s="405" t="s">
        <v>2928</v>
      </c>
      <c r="M95" s="406">
        <v>0</v>
      </c>
      <c r="N95" s="407"/>
      <c r="O95" s="402"/>
      <c r="P95" s="404"/>
      <c r="Q95" s="408">
        <v>2513.1799999999998</v>
      </c>
      <c r="R95" s="398">
        <v>2026</v>
      </c>
      <c r="S95" s="398">
        <v>2</v>
      </c>
      <c r="T95" s="402" t="s">
        <v>2932</v>
      </c>
      <c r="U95" s="402" t="s">
        <v>2738</v>
      </c>
      <c r="V95" s="409" t="s">
        <v>2739</v>
      </c>
      <c r="W95" s="409" t="s">
        <v>2933</v>
      </c>
      <c r="X95" s="410" t="s">
        <v>2934</v>
      </c>
      <c r="Y95" s="400" t="s">
        <v>2742</v>
      </c>
      <c r="Z95" s="398">
        <v>2</v>
      </c>
      <c r="AA95" s="400"/>
      <c r="AB95" s="365"/>
      <c r="AC95" s="365"/>
      <c r="AD95" s="365"/>
      <c r="AE95" s="365"/>
      <c r="AF95" s="365"/>
      <c r="AG95" s="365"/>
      <c r="AH95" s="365"/>
      <c r="AI95" s="365"/>
      <c r="AJ95" s="365"/>
      <c r="AK95" s="365"/>
      <c r="AL95" s="365"/>
      <c r="AM95" s="365"/>
      <c r="AN95" s="365"/>
      <c r="AO95" s="365"/>
      <c r="AP95" s="365"/>
      <c r="AQ95" s="365"/>
      <c r="AR95" s="365"/>
      <c r="AS95" s="365"/>
      <c r="AT95" s="365"/>
      <c r="AU95" s="365"/>
      <c r="AV95" s="365"/>
      <c r="AW95" s="365"/>
      <c r="AX95" s="365"/>
      <c r="AY95" s="365"/>
      <c r="AZ95" s="365"/>
      <c r="BA95" s="365"/>
      <c r="BB95" s="365"/>
      <c r="BC95" s="365"/>
      <c r="BD95" s="365"/>
      <c r="BE95" s="365"/>
      <c r="BF95" s="365"/>
      <c r="BG95" s="365"/>
      <c r="BH95" s="365"/>
      <c r="BI95" s="365"/>
      <c r="BJ95" s="365"/>
      <c r="BK95" s="365"/>
      <c r="BL95" s="365"/>
      <c r="BM95" s="365"/>
      <c r="BN95" s="365"/>
      <c r="BO95" s="365"/>
      <c r="BP95" s="365"/>
      <c r="BQ95" s="365"/>
      <c r="BR95" s="365"/>
      <c r="BS95" s="365"/>
      <c r="BT95" s="365"/>
      <c r="BU95" s="365"/>
      <c r="BV95" s="365"/>
      <c r="BW95" s="365"/>
      <c r="BX95" s="365"/>
      <c r="BY95" s="365"/>
      <c r="BZ95" s="365"/>
      <c r="CA95" s="365"/>
      <c r="CB95" s="365"/>
      <c r="CC95" s="365"/>
      <c r="CD95" s="365"/>
      <c r="CE95" s="365"/>
      <c r="CF95" s="365"/>
      <c r="CG95" s="382"/>
      <c r="CH95" s="383"/>
    </row>
    <row r="96" spans="1:86" ht="204">
      <c r="A96" s="398" t="s">
        <v>2865</v>
      </c>
      <c r="B96" s="399" t="s">
        <v>2994</v>
      </c>
      <c r="C96" s="399" t="s">
        <v>2468</v>
      </c>
      <c r="D96" s="400" t="s">
        <v>2468</v>
      </c>
      <c r="E96" s="401" t="s">
        <v>142</v>
      </c>
      <c r="F96" s="402" t="s">
        <v>142</v>
      </c>
      <c r="G96" s="403">
        <v>3270.48</v>
      </c>
      <c r="H96" s="403">
        <v>2680.72</v>
      </c>
      <c r="I96" s="403">
        <v>2680.72</v>
      </c>
      <c r="J96" s="402"/>
      <c r="K96" s="404"/>
      <c r="L96" s="405" t="s">
        <v>2928</v>
      </c>
      <c r="M96" s="406">
        <v>0</v>
      </c>
      <c r="N96" s="407"/>
      <c r="O96" s="402"/>
      <c r="P96" s="404"/>
      <c r="Q96" s="408">
        <v>2680.72</v>
      </c>
      <c r="R96" s="398">
        <v>2026</v>
      </c>
      <c r="S96" s="398">
        <v>2</v>
      </c>
      <c r="T96" s="402" t="s">
        <v>2936</v>
      </c>
      <c r="U96" s="402" t="s">
        <v>2738</v>
      </c>
      <c r="V96" s="409" t="s">
        <v>2739</v>
      </c>
      <c r="W96" s="409" t="s">
        <v>2937</v>
      </c>
      <c r="X96" s="410" t="s">
        <v>2938</v>
      </c>
      <c r="Y96" s="400" t="s">
        <v>2742</v>
      </c>
      <c r="Z96" s="398">
        <v>2</v>
      </c>
      <c r="AA96" s="400"/>
      <c r="AB96" s="365"/>
      <c r="AC96" s="365"/>
      <c r="AD96" s="365"/>
      <c r="AE96" s="365"/>
      <c r="AF96" s="365"/>
      <c r="AG96" s="365"/>
      <c r="AH96" s="365"/>
      <c r="AI96" s="365"/>
      <c r="AJ96" s="365"/>
      <c r="AK96" s="365"/>
      <c r="AL96" s="365"/>
      <c r="AM96" s="365"/>
      <c r="AN96" s="365"/>
      <c r="AO96" s="365"/>
      <c r="AP96" s="365"/>
      <c r="AQ96" s="365"/>
      <c r="AR96" s="365"/>
      <c r="AS96" s="365"/>
      <c r="AT96" s="365"/>
      <c r="AU96" s="365"/>
      <c r="AV96" s="365"/>
      <c r="AW96" s="365"/>
      <c r="AX96" s="365"/>
      <c r="AY96" s="365"/>
      <c r="AZ96" s="365"/>
      <c r="BA96" s="365"/>
      <c r="BB96" s="365"/>
      <c r="BC96" s="365"/>
      <c r="BD96" s="365"/>
      <c r="BE96" s="365"/>
      <c r="BF96" s="365"/>
      <c r="BG96" s="365"/>
      <c r="BH96" s="365"/>
      <c r="BI96" s="365"/>
      <c r="BJ96" s="365"/>
      <c r="BK96" s="365"/>
      <c r="BL96" s="365"/>
      <c r="BM96" s="365"/>
      <c r="BN96" s="365"/>
      <c r="BO96" s="365"/>
      <c r="BP96" s="365"/>
      <c r="BQ96" s="365"/>
      <c r="BR96" s="365"/>
      <c r="BS96" s="365"/>
      <c r="BT96" s="365"/>
      <c r="BU96" s="365"/>
      <c r="BV96" s="365"/>
      <c r="BW96" s="365"/>
      <c r="BX96" s="365"/>
      <c r="BY96" s="365"/>
      <c r="BZ96" s="365"/>
      <c r="CA96" s="365"/>
      <c r="CB96" s="365"/>
      <c r="CC96" s="365"/>
      <c r="CD96" s="365"/>
      <c r="CE96" s="365"/>
      <c r="CF96" s="365"/>
      <c r="CG96" s="382"/>
      <c r="CH96" s="383"/>
    </row>
    <row r="97" spans="1:86" ht="60">
      <c r="A97" s="521" t="s">
        <v>2995</v>
      </c>
      <c r="B97" s="521"/>
      <c r="C97" s="521"/>
      <c r="D97" s="521"/>
      <c r="E97" s="521"/>
      <c r="F97" s="521"/>
      <c r="G97" s="521"/>
      <c r="H97" s="521"/>
      <c r="I97" s="521"/>
      <c r="J97" s="521"/>
      <c r="K97" s="521"/>
      <c r="L97" s="521"/>
      <c r="M97" s="521"/>
      <c r="N97" s="521"/>
      <c r="O97" s="521"/>
      <c r="P97" s="521"/>
      <c r="Q97" s="521"/>
      <c r="R97" s="521"/>
      <c r="S97" s="521"/>
      <c r="T97" s="521"/>
      <c r="U97" s="521"/>
      <c r="V97" s="521"/>
      <c r="W97" s="521"/>
      <c r="X97" s="521"/>
      <c r="Y97" s="521"/>
      <c r="Z97" s="521"/>
      <c r="AA97" s="521"/>
      <c r="AB97" s="365"/>
      <c r="AC97" s="365"/>
      <c r="AD97" s="365"/>
      <c r="AE97" s="365"/>
      <c r="AF97" s="365"/>
      <c r="AG97" s="365"/>
      <c r="AH97" s="365"/>
      <c r="AI97" s="365"/>
      <c r="AJ97" s="365"/>
      <c r="AK97" s="365"/>
      <c r="AL97" s="365"/>
      <c r="AM97" s="365"/>
      <c r="AN97" s="365"/>
      <c r="AO97" s="365"/>
      <c r="AP97" s="365"/>
      <c r="AQ97" s="365"/>
      <c r="AR97" s="365"/>
      <c r="AS97" s="365"/>
      <c r="AT97" s="365"/>
      <c r="AU97" s="365"/>
      <c r="AV97" s="365"/>
      <c r="AW97" s="365"/>
      <c r="AX97" s="365"/>
      <c r="AY97" s="365"/>
      <c r="AZ97" s="365"/>
      <c r="BA97" s="365"/>
      <c r="BB97" s="365"/>
      <c r="BC97" s="365"/>
      <c r="BD97" s="365"/>
      <c r="BE97" s="365"/>
      <c r="BF97" s="365"/>
      <c r="BG97" s="365"/>
      <c r="BH97" s="365"/>
      <c r="BI97" s="365"/>
      <c r="BJ97" s="365"/>
      <c r="BK97" s="365"/>
      <c r="BL97" s="365"/>
      <c r="BM97" s="365"/>
      <c r="BN97" s="365"/>
      <c r="BO97" s="365"/>
      <c r="BP97" s="365"/>
      <c r="BQ97" s="365"/>
      <c r="BR97" s="365"/>
      <c r="BS97" s="365"/>
      <c r="BT97" s="365"/>
      <c r="BU97" s="365"/>
      <c r="BV97" s="365"/>
      <c r="BW97" s="365"/>
      <c r="BX97" s="365"/>
      <c r="BY97" s="365"/>
      <c r="BZ97" s="365"/>
      <c r="CA97" s="365"/>
      <c r="CB97" s="365"/>
      <c r="CC97" s="365"/>
      <c r="CD97" s="365"/>
      <c r="CE97" s="365"/>
      <c r="CF97" s="365"/>
      <c r="CG97" s="382"/>
      <c r="CH97" s="383" t="s">
        <v>2995</v>
      </c>
    </row>
    <row r="98" spans="1:86" ht="132">
      <c r="A98" s="384" t="s">
        <v>1863</v>
      </c>
      <c r="B98" s="385" t="s">
        <v>2996</v>
      </c>
      <c r="C98" s="385" t="s">
        <v>2997</v>
      </c>
      <c r="D98" s="386" t="s">
        <v>2997</v>
      </c>
      <c r="E98" s="387" t="s">
        <v>1957</v>
      </c>
      <c r="F98" s="388" t="s">
        <v>1957</v>
      </c>
      <c r="G98" s="389">
        <v>339.94</v>
      </c>
      <c r="H98" s="389">
        <v>278.64</v>
      </c>
      <c r="I98" s="390">
        <v>278.64</v>
      </c>
      <c r="J98" s="388"/>
      <c r="K98" s="391"/>
      <c r="L98" s="392" t="s">
        <v>2928</v>
      </c>
      <c r="M98" s="393">
        <v>0</v>
      </c>
      <c r="N98" s="394"/>
      <c r="O98" s="388"/>
      <c r="P98" s="391"/>
      <c r="Q98" s="395">
        <v>278.64</v>
      </c>
      <c r="R98" s="384">
        <v>2026</v>
      </c>
      <c r="S98" s="384">
        <v>2</v>
      </c>
      <c r="T98" s="388" t="s">
        <v>2929</v>
      </c>
      <c r="U98" s="388" t="s">
        <v>2738</v>
      </c>
      <c r="V98" s="396" t="s">
        <v>2739</v>
      </c>
      <c r="W98" s="396" t="s">
        <v>2740</v>
      </c>
      <c r="X98" s="397" t="s">
        <v>2930</v>
      </c>
      <c r="Y98" s="386" t="s">
        <v>2742</v>
      </c>
      <c r="Z98" s="384">
        <v>2</v>
      </c>
      <c r="AA98" s="386"/>
      <c r="AB98" s="365"/>
      <c r="AC98" s="365"/>
      <c r="AD98" s="365"/>
      <c r="AE98" s="365"/>
      <c r="AF98" s="365"/>
      <c r="AG98" s="365"/>
      <c r="AH98" s="365"/>
      <c r="AI98" s="365"/>
      <c r="AJ98" s="365"/>
      <c r="AK98" s="365"/>
      <c r="AL98" s="365"/>
      <c r="AM98" s="365"/>
      <c r="AN98" s="365"/>
      <c r="AO98" s="365"/>
      <c r="AP98" s="365"/>
      <c r="AQ98" s="365"/>
      <c r="AR98" s="365"/>
      <c r="AS98" s="365"/>
      <c r="AT98" s="365"/>
      <c r="AU98" s="365"/>
      <c r="AV98" s="365"/>
      <c r="AW98" s="365"/>
      <c r="AX98" s="365"/>
      <c r="AY98" s="365"/>
      <c r="AZ98" s="365"/>
      <c r="BA98" s="365"/>
      <c r="BB98" s="365"/>
      <c r="BC98" s="365"/>
      <c r="BD98" s="365"/>
      <c r="BE98" s="365"/>
      <c r="BF98" s="365"/>
      <c r="BG98" s="365"/>
      <c r="BH98" s="365"/>
      <c r="BI98" s="365"/>
      <c r="BJ98" s="365"/>
      <c r="BK98" s="365"/>
      <c r="BL98" s="365"/>
      <c r="BM98" s="365"/>
      <c r="BN98" s="365"/>
      <c r="BO98" s="365"/>
      <c r="BP98" s="365"/>
      <c r="BQ98" s="365"/>
      <c r="BR98" s="365"/>
      <c r="BS98" s="365"/>
      <c r="BT98" s="365"/>
      <c r="BU98" s="365"/>
      <c r="BV98" s="365"/>
      <c r="BW98" s="365"/>
      <c r="BX98" s="365"/>
      <c r="BY98" s="365"/>
      <c r="BZ98" s="365"/>
      <c r="CA98" s="365"/>
      <c r="CB98" s="365"/>
      <c r="CC98" s="365"/>
      <c r="CD98" s="365"/>
      <c r="CE98" s="365"/>
      <c r="CF98" s="365"/>
      <c r="CG98" s="382"/>
      <c r="CH98" s="383"/>
    </row>
    <row r="99" spans="1:86" ht="132">
      <c r="A99" s="398" t="s">
        <v>2867</v>
      </c>
      <c r="B99" s="399" t="s">
        <v>2998</v>
      </c>
      <c r="C99" s="399" t="s">
        <v>2997</v>
      </c>
      <c r="D99" s="400" t="s">
        <v>2997</v>
      </c>
      <c r="E99" s="401" t="s">
        <v>1957</v>
      </c>
      <c r="F99" s="402" t="s">
        <v>1957</v>
      </c>
      <c r="G99" s="403">
        <v>356.94</v>
      </c>
      <c r="H99" s="403">
        <v>292.57</v>
      </c>
      <c r="I99" s="403">
        <v>292.57</v>
      </c>
      <c r="J99" s="402"/>
      <c r="K99" s="404"/>
      <c r="L99" s="405" t="s">
        <v>2928</v>
      </c>
      <c r="M99" s="406">
        <v>0</v>
      </c>
      <c r="N99" s="407"/>
      <c r="O99" s="402"/>
      <c r="P99" s="404"/>
      <c r="Q99" s="408">
        <v>292.57</v>
      </c>
      <c r="R99" s="398">
        <v>2026</v>
      </c>
      <c r="S99" s="398">
        <v>2</v>
      </c>
      <c r="T99" s="402" t="s">
        <v>2932</v>
      </c>
      <c r="U99" s="402" t="s">
        <v>2738</v>
      </c>
      <c r="V99" s="409" t="s">
        <v>2739</v>
      </c>
      <c r="W99" s="409" t="s">
        <v>2933</v>
      </c>
      <c r="X99" s="410" t="s">
        <v>2934</v>
      </c>
      <c r="Y99" s="400" t="s">
        <v>2742</v>
      </c>
      <c r="Z99" s="398">
        <v>2</v>
      </c>
      <c r="AA99" s="400"/>
      <c r="AB99" s="365"/>
      <c r="AC99" s="365"/>
      <c r="AD99" s="365"/>
      <c r="AE99" s="365"/>
      <c r="AF99" s="365"/>
      <c r="AG99" s="365"/>
      <c r="AH99" s="365"/>
      <c r="AI99" s="365"/>
      <c r="AJ99" s="365"/>
      <c r="AK99" s="365"/>
      <c r="AL99" s="365"/>
      <c r="AM99" s="365"/>
      <c r="AN99" s="365"/>
      <c r="AO99" s="365"/>
      <c r="AP99" s="365"/>
      <c r="AQ99" s="365"/>
      <c r="AR99" s="365"/>
      <c r="AS99" s="365"/>
      <c r="AT99" s="365"/>
      <c r="AU99" s="365"/>
      <c r="AV99" s="365"/>
      <c r="AW99" s="365"/>
      <c r="AX99" s="365"/>
      <c r="AY99" s="365"/>
      <c r="AZ99" s="365"/>
      <c r="BA99" s="365"/>
      <c r="BB99" s="365"/>
      <c r="BC99" s="365"/>
      <c r="BD99" s="365"/>
      <c r="BE99" s="365"/>
      <c r="BF99" s="365"/>
      <c r="BG99" s="365"/>
      <c r="BH99" s="365"/>
      <c r="BI99" s="365"/>
      <c r="BJ99" s="365"/>
      <c r="BK99" s="365"/>
      <c r="BL99" s="365"/>
      <c r="BM99" s="365"/>
      <c r="BN99" s="365"/>
      <c r="BO99" s="365"/>
      <c r="BP99" s="365"/>
      <c r="BQ99" s="365"/>
      <c r="BR99" s="365"/>
      <c r="BS99" s="365"/>
      <c r="BT99" s="365"/>
      <c r="BU99" s="365"/>
      <c r="BV99" s="365"/>
      <c r="BW99" s="365"/>
      <c r="BX99" s="365"/>
      <c r="BY99" s="365"/>
      <c r="BZ99" s="365"/>
      <c r="CA99" s="365"/>
      <c r="CB99" s="365"/>
      <c r="CC99" s="365"/>
      <c r="CD99" s="365"/>
      <c r="CE99" s="365"/>
      <c r="CF99" s="365"/>
      <c r="CG99" s="382"/>
      <c r="CH99" s="383"/>
    </row>
    <row r="100" spans="1:86" ht="132">
      <c r="A100" s="398" t="s">
        <v>2869</v>
      </c>
      <c r="B100" s="399" t="s">
        <v>2999</v>
      </c>
      <c r="C100" s="399" t="s">
        <v>2997</v>
      </c>
      <c r="D100" s="400" t="s">
        <v>2997</v>
      </c>
      <c r="E100" s="401" t="s">
        <v>1957</v>
      </c>
      <c r="F100" s="402" t="s">
        <v>1957</v>
      </c>
      <c r="G100" s="403">
        <v>380.74</v>
      </c>
      <c r="H100" s="403">
        <v>312.08</v>
      </c>
      <c r="I100" s="403">
        <v>312.08</v>
      </c>
      <c r="J100" s="402"/>
      <c r="K100" s="404"/>
      <c r="L100" s="405" t="s">
        <v>2928</v>
      </c>
      <c r="M100" s="406">
        <v>0</v>
      </c>
      <c r="N100" s="407"/>
      <c r="O100" s="402"/>
      <c r="P100" s="404"/>
      <c r="Q100" s="408">
        <v>312.08</v>
      </c>
      <c r="R100" s="398">
        <v>2026</v>
      </c>
      <c r="S100" s="398">
        <v>2</v>
      </c>
      <c r="T100" s="402" t="s">
        <v>2936</v>
      </c>
      <c r="U100" s="402" t="s">
        <v>2738</v>
      </c>
      <c r="V100" s="409" t="s">
        <v>2739</v>
      </c>
      <c r="W100" s="409" t="s">
        <v>2937</v>
      </c>
      <c r="X100" s="410" t="s">
        <v>2938</v>
      </c>
      <c r="Y100" s="400" t="s">
        <v>2742</v>
      </c>
      <c r="Z100" s="398">
        <v>2</v>
      </c>
      <c r="AA100" s="400"/>
      <c r="AB100" s="365"/>
      <c r="AC100" s="365"/>
      <c r="AD100" s="365"/>
      <c r="AE100" s="365"/>
      <c r="AF100" s="365"/>
      <c r="AG100" s="365"/>
      <c r="AH100" s="365"/>
      <c r="AI100" s="365"/>
      <c r="AJ100" s="365"/>
      <c r="AK100" s="365"/>
      <c r="AL100" s="365"/>
      <c r="AM100" s="365"/>
      <c r="AN100" s="365"/>
      <c r="AO100" s="365"/>
      <c r="AP100" s="365"/>
      <c r="AQ100" s="365"/>
      <c r="AR100" s="365"/>
      <c r="AS100" s="365"/>
      <c r="AT100" s="365"/>
      <c r="AU100" s="365"/>
      <c r="AV100" s="365"/>
      <c r="AW100" s="365"/>
      <c r="AX100" s="365"/>
      <c r="AY100" s="365"/>
      <c r="AZ100" s="365"/>
      <c r="BA100" s="365"/>
      <c r="BB100" s="365"/>
      <c r="BC100" s="365"/>
      <c r="BD100" s="365"/>
      <c r="BE100" s="365"/>
      <c r="BF100" s="365"/>
      <c r="BG100" s="365"/>
      <c r="BH100" s="365"/>
      <c r="BI100" s="365"/>
      <c r="BJ100" s="365"/>
      <c r="BK100" s="365"/>
      <c r="BL100" s="365"/>
      <c r="BM100" s="365"/>
      <c r="BN100" s="365"/>
      <c r="BO100" s="365"/>
      <c r="BP100" s="365"/>
      <c r="BQ100" s="365"/>
      <c r="BR100" s="365"/>
      <c r="BS100" s="365"/>
      <c r="BT100" s="365"/>
      <c r="BU100" s="365"/>
      <c r="BV100" s="365"/>
      <c r="BW100" s="365"/>
      <c r="BX100" s="365"/>
      <c r="BY100" s="365"/>
      <c r="BZ100" s="365"/>
      <c r="CA100" s="365"/>
      <c r="CB100" s="365"/>
      <c r="CC100" s="365"/>
      <c r="CD100" s="365"/>
      <c r="CE100" s="365"/>
      <c r="CF100" s="365"/>
      <c r="CG100" s="382"/>
      <c r="CH100" s="383"/>
    </row>
    <row r="101" spans="1:86" ht="180">
      <c r="A101" s="384" t="s">
        <v>1870</v>
      </c>
      <c r="B101" s="385" t="s">
        <v>3000</v>
      </c>
      <c r="C101" s="385" t="s">
        <v>3001</v>
      </c>
      <c r="D101" s="386" t="s">
        <v>3001</v>
      </c>
      <c r="E101" s="387" t="s">
        <v>1957</v>
      </c>
      <c r="F101" s="388" t="s">
        <v>1957</v>
      </c>
      <c r="G101" s="389">
        <v>366.49</v>
      </c>
      <c r="H101" s="389">
        <v>300.39999999999998</v>
      </c>
      <c r="I101" s="390">
        <v>300.39999999999998</v>
      </c>
      <c r="J101" s="388"/>
      <c r="K101" s="391"/>
      <c r="L101" s="392" t="s">
        <v>2928</v>
      </c>
      <c r="M101" s="393">
        <v>0</v>
      </c>
      <c r="N101" s="394"/>
      <c r="O101" s="388"/>
      <c r="P101" s="391"/>
      <c r="Q101" s="395">
        <v>300.39999999999998</v>
      </c>
      <c r="R101" s="384">
        <v>2026</v>
      </c>
      <c r="S101" s="384">
        <v>2</v>
      </c>
      <c r="T101" s="388" t="s">
        <v>2929</v>
      </c>
      <c r="U101" s="388" t="s">
        <v>2738</v>
      </c>
      <c r="V101" s="396" t="s">
        <v>2739</v>
      </c>
      <c r="W101" s="396" t="s">
        <v>2740</v>
      </c>
      <c r="X101" s="397" t="s">
        <v>2930</v>
      </c>
      <c r="Y101" s="386" t="s">
        <v>2742</v>
      </c>
      <c r="Z101" s="384">
        <v>2</v>
      </c>
      <c r="AA101" s="386"/>
      <c r="AB101" s="365"/>
      <c r="AC101" s="365"/>
      <c r="AD101" s="365"/>
      <c r="AE101" s="365"/>
      <c r="AF101" s="365"/>
      <c r="AG101" s="365"/>
      <c r="AH101" s="365"/>
      <c r="AI101" s="365"/>
      <c r="AJ101" s="365"/>
      <c r="AK101" s="365"/>
      <c r="AL101" s="365"/>
      <c r="AM101" s="365"/>
      <c r="AN101" s="365"/>
      <c r="AO101" s="365"/>
      <c r="AP101" s="365"/>
      <c r="AQ101" s="365"/>
      <c r="AR101" s="365"/>
      <c r="AS101" s="365"/>
      <c r="AT101" s="365"/>
      <c r="AU101" s="365"/>
      <c r="AV101" s="365"/>
      <c r="AW101" s="365"/>
      <c r="AX101" s="365"/>
      <c r="AY101" s="365"/>
      <c r="AZ101" s="365"/>
      <c r="BA101" s="365"/>
      <c r="BB101" s="365"/>
      <c r="BC101" s="365"/>
      <c r="BD101" s="365"/>
      <c r="BE101" s="365"/>
      <c r="BF101" s="365"/>
      <c r="BG101" s="365"/>
      <c r="BH101" s="365"/>
      <c r="BI101" s="365"/>
      <c r="BJ101" s="365"/>
      <c r="BK101" s="365"/>
      <c r="BL101" s="365"/>
      <c r="BM101" s="365"/>
      <c r="BN101" s="365"/>
      <c r="BO101" s="365"/>
      <c r="BP101" s="365"/>
      <c r="BQ101" s="365"/>
      <c r="BR101" s="365"/>
      <c r="BS101" s="365"/>
      <c r="BT101" s="365"/>
      <c r="BU101" s="365"/>
      <c r="BV101" s="365"/>
      <c r="BW101" s="365"/>
      <c r="BX101" s="365"/>
      <c r="BY101" s="365"/>
      <c r="BZ101" s="365"/>
      <c r="CA101" s="365"/>
      <c r="CB101" s="365"/>
      <c r="CC101" s="365"/>
      <c r="CD101" s="365"/>
      <c r="CE101" s="365"/>
      <c r="CF101" s="365"/>
      <c r="CG101" s="382"/>
      <c r="CH101" s="383"/>
    </row>
    <row r="102" spans="1:86" ht="180">
      <c r="A102" s="398" t="s">
        <v>2871</v>
      </c>
      <c r="B102" s="399" t="s">
        <v>3002</v>
      </c>
      <c r="C102" s="399" t="s">
        <v>3001</v>
      </c>
      <c r="D102" s="400" t="s">
        <v>3001</v>
      </c>
      <c r="E102" s="401" t="s">
        <v>1957</v>
      </c>
      <c r="F102" s="402" t="s">
        <v>1957</v>
      </c>
      <c r="G102" s="403">
        <v>384.81</v>
      </c>
      <c r="H102" s="403">
        <v>315.42</v>
      </c>
      <c r="I102" s="403">
        <v>315.42</v>
      </c>
      <c r="J102" s="402"/>
      <c r="K102" s="404"/>
      <c r="L102" s="405" t="s">
        <v>2928</v>
      </c>
      <c r="M102" s="406">
        <v>0</v>
      </c>
      <c r="N102" s="407"/>
      <c r="O102" s="402"/>
      <c r="P102" s="404"/>
      <c r="Q102" s="408">
        <v>315.42</v>
      </c>
      <c r="R102" s="398">
        <v>2026</v>
      </c>
      <c r="S102" s="398">
        <v>2</v>
      </c>
      <c r="T102" s="402" t="s">
        <v>2932</v>
      </c>
      <c r="U102" s="402" t="s">
        <v>2738</v>
      </c>
      <c r="V102" s="409" t="s">
        <v>2739</v>
      </c>
      <c r="W102" s="409" t="s">
        <v>2933</v>
      </c>
      <c r="X102" s="410" t="s">
        <v>2934</v>
      </c>
      <c r="Y102" s="400" t="s">
        <v>2742</v>
      </c>
      <c r="Z102" s="398">
        <v>2</v>
      </c>
      <c r="AA102" s="400"/>
      <c r="AB102" s="365"/>
      <c r="AC102" s="365"/>
      <c r="AD102" s="365"/>
      <c r="AE102" s="365"/>
      <c r="AF102" s="365"/>
      <c r="AG102" s="365"/>
      <c r="AH102" s="365"/>
      <c r="AI102" s="365"/>
      <c r="AJ102" s="365"/>
      <c r="AK102" s="365"/>
      <c r="AL102" s="365"/>
      <c r="AM102" s="365"/>
      <c r="AN102" s="365"/>
      <c r="AO102" s="365"/>
      <c r="AP102" s="365"/>
      <c r="AQ102" s="365"/>
      <c r="AR102" s="365"/>
      <c r="AS102" s="365"/>
      <c r="AT102" s="365"/>
      <c r="AU102" s="365"/>
      <c r="AV102" s="365"/>
      <c r="AW102" s="365"/>
      <c r="AX102" s="365"/>
      <c r="AY102" s="365"/>
      <c r="AZ102" s="365"/>
      <c r="BA102" s="365"/>
      <c r="BB102" s="365"/>
      <c r="BC102" s="365"/>
      <c r="BD102" s="365"/>
      <c r="BE102" s="365"/>
      <c r="BF102" s="365"/>
      <c r="BG102" s="365"/>
      <c r="BH102" s="365"/>
      <c r="BI102" s="365"/>
      <c r="BJ102" s="365"/>
      <c r="BK102" s="365"/>
      <c r="BL102" s="365"/>
      <c r="BM102" s="365"/>
      <c r="BN102" s="365"/>
      <c r="BO102" s="365"/>
      <c r="BP102" s="365"/>
      <c r="BQ102" s="365"/>
      <c r="BR102" s="365"/>
      <c r="BS102" s="365"/>
      <c r="BT102" s="365"/>
      <c r="BU102" s="365"/>
      <c r="BV102" s="365"/>
      <c r="BW102" s="365"/>
      <c r="BX102" s="365"/>
      <c r="BY102" s="365"/>
      <c r="BZ102" s="365"/>
      <c r="CA102" s="365"/>
      <c r="CB102" s="365"/>
      <c r="CC102" s="365"/>
      <c r="CD102" s="365"/>
      <c r="CE102" s="365"/>
      <c r="CF102" s="365"/>
      <c r="CG102" s="382"/>
      <c r="CH102" s="383"/>
    </row>
    <row r="103" spans="1:86" ht="180">
      <c r="A103" s="398" t="s">
        <v>2873</v>
      </c>
      <c r="B103" s="399" t="s">
        <v>3003</v>
      </c>
      <c r="C103" s="399" t="s">
        <v>3001</v>
      </c>
      <c r="D103" s="400" t="s">
        <v>3001</v>
      </c>
      <c r="E103" s="401" t="s">
        <v>1957</v>
      </c>
      <c r="F103" s="402" t="s">
        <v>1957</v>
      </c>
      <c r="G103" s="403">
        <v>410.47</v>
      </c>
      <c r="H103" s="403">
        <v>336.45</v>
      </c>
      <c r="I103" s="403">
        <v>336.45</v>
      </c>
      <c r="J103" s="402"/>
      <c r="K103" s="404"/>
      <c r="L103" s="405" t="s">
        <v>2928</v>
      </c>
      <c r="M103" s="406">
        <v>0</v>
      </c>
      <c r="N103" s="407"/>
      <c r="O103" s="402"/>
      <c r="P103" s="404"/>
      <c r="Q103" s="408">
        <v>336.45</v>
      </c>
      <c r="R103" s="398">
        <v>2026</v>
      </c>
      <c r="S103" s="398">
        <v>2</v>
      </c>
      <c r="T103" s="402" t="s">
        <v>2936</v>
      </c>
      <c r="U103" s="402" t="s">
        <v>2738</v>
      </c>
      <c r="V103" s="409" t="s">
        <v>2739</v>
      </c>
      <c r="W103" s="409" t="s">
        <v>2937</v>
      </c>
      <c r="X103" s="410" t="s">
        <v>2938</v>
      </c>
      <c r="Y103" s="400" t="s">
        <v>2742</v>
      </c>
      <c r="Z103" s="398">
        <v>2</v>
      </c>
      <c r="AA103" s="400"/>
      <c r="AB103" s="365"/>
      <c r="AC103" s="365"/>
      <c r="AD103" s="365"/>
      <c r="AE103" s="365"/>
      <c r="AF103" s="365"/>
      <c r="AG103" s="365"/>
      <c r="AH103" s="365"/>
      <c r="AI103" s="365"/>
      <c r="AJ103" s="365"/>
      <c r="AK103" s="365"/>
      <c r="AL103" s="365"/>
      <c r="AM103" s="365"/>
      <c r="AN103" s="365"/>
      <c r="AO103" s="365"/>
      <c r="AP103" s="365"/>
      <c r="AQ103" s="365"/>
      <c r="AR103" s="365"/>
      <c r="AS103" s="365"/>
      <c r="AT103" s="365"/>
      <c r="AU103" s="365"/>
      <c r="AV103" s="365"/>
      <c r="AW103" s="365"/>
      <c r="AX103" s="365"/>
      <c r="AY103" s="365"/>
      <c r="AZ103" s="365"/>
      <c r="BA103" s="365"/>
      <c r="BB103" s="365"/>
      <c r="BC103" s="365"/>
      <c r="BD103" s="365"/>
      <c r="BE103" s="365"/>
      <c r="BF103" s="365"/>
      <c r="BG103" s="365"/>
      <c r="BH103" s="365"/>
      <c r="BI103" s="365"/>
      <c r="BJ103" s="365"/>
      <c r="BK103" s="365"/>
      <c r="BL103" s="365"/>
      <c r="BM103" s="365"/>
      <c r="BN103" s="365"/>
      <c r="BO103" s="365"/>
      <c r="BP103" s="365"/>
      <c r="BQ103" s="365"/>
      <c r="BR103" s="365"/>
      <c r="BS103" s="365"/>
      <c r="BT103" s="365"/>
      <c r="BU103" s="365"/>
      <c r="BV103" s="365"/>
      <c r="BW103" s="365"/>
      <c r="BX103" s="365"/>
      <c r="BY103" s="365"/>
      <c r="BZ103" s="365"/>
      <c r="CA103" s="365"/>
      <c r="CB103" s="365"/>
      <c r="CC103" s="365"/>
      <c r="CD103" s="365"/>
      <c r="CE103" s="365"/>
      <c r="CF103" s="365"/>
      <c r="CG103" s="382"/>
      <c r="CH103" s="383"/>
    </row>
    <row r="104" spans="1:86" ht="156">
      <c r="A104" s="384" t="s">
        <v>1874</v>
      </c>
      <c r="B104" s="385" t="s">
        <v>2510</v>
      </c>
      <c r="C104" s="385" t="s">
        <v>2511</v>
      </c>
      <c r="D104" s="386" t="s">
        <v>2511</v>
      </c>
      <c r="E104" s="387" t="s">
        <v>142</v>
      </c>
      <c r="F104" s="388" t="s">
        <v>142</v>
      </c>
      <c r="G104" s="389">
        <v>17.57</v>
      </c>
      <c r="H104" s="389">
        <v>14.4</v>
      </c>
      <c r="I104" s="390">
        <v>14.4</v>
      </c>
      <c r="J104" s="388"/>
      <c r="K104" s="391"/>
      <c r="L104" s="392" t="s">
        <v>2928</v>
      </c>
      <c r="M104" s="393">
        <v>0</v>
      </c>
      <c r="N104" s="394"/>
      <c r="O104" s="388"/>
      <c r="P104" s="391"/>
      <c r="Q104" s="395">
        <v>14.4</v>
      </c>
      <c r="R104" s="384">
        <v>2026</v>
      </c>
      <c r="S104" s="384">
        <v>2</v>
      </c>
      <c r="T104" s="388" t="s">
        <v>2929</v>
      </c>
      <c r="U104" s="388" t="s">
        <v>2738</v>
      </c>
      <c r="V104" s="396" t="s">
        <v>2739</v>
      </c>
      <c r="W104" s="396" t="s">
        <v>2740</v>
      </c>
      <c r="X104" s="397" t="s">
        <v>2930</v>
      </c>
      <c r="Y104" s="386" t="s">
        <v>2742</v>
      </c>
      <c r="Z104" s="384">
        <v>2</v>
      </c>
      <c r="AA104" s="386"/>
      <c r="AB104" s="365"/>
      <c r="AC104" s="365"/>
      <c r="AD104" s="365"/>
      <c r="AE104" s="365"/>
      <c r="AF104" s="365"/>
      <c r="AG104" s="365"/>
      <c r="AH104" s="365"/>
      <c r="AI104" s="365"/>
      <c r="AJ104" s="365"/>
      <c r="AK104" s="365"/>
      <c r="AL104" s="365"/>
      <c r="AM104" s="365"/>
      <c r="AN104" s="365"/>
      <c r="AO104" s="365"/>
      <c r="AP104" s="365"/>
      <c r="AQ104" s="365"/>
      <c r="AR104" s="365"/>
      <c r="AS104" s="365"/>
      <c r="AT104" s="365"/>
      <c r="AU104" s="365"/>
      <c r="AV104" s="365"/>
      <c r="AW104" s="365"/>
      <c r="AX104" s="365"/>
      <c r="AY104" s="365"/>
      <c r="AZ104" s="365"/>
      <c r="BA104" s="365"/>
      <c r="BB104" s="365"/>
      <c r="BC104" s="365"/>
      <c r="BD104" s="365"/>
      <c r="BE104" s="365"/>
      <c r="BF104" s="365"/>
      <c r="BG104" s="365"/>
      <c r="BH104" s="365"/>
      <c r="BI104" s="365"/>
      <c r="BJ104" s="365"/>
      <c r="BK104" s="365"/>
      <c r="BL104" s="365"/>
      <c r="BM104" s="365"/>
      <c r="BN104" s="365"/>
      <c r="BO104" s="365"/>
      <c r="BP104" s="365"/>
      <c r="BQ104" s="365"/>
      <c r="BR104" s="365"/>
      <c r="BS104" s="365"/>
      <c r="BT104" s="365"/>
      <c r="BU104" s="365"/>
      <c r="BV104" s="365"/>
      <c r="BW104" s="365"/>
      <c r="BX104" s="365"/>
      <c r="BY104" s="365"/>
      <c r="BZ104" s="365"/>
      <c r="CA104" s="365"/>
      <c r="CB104" s="365"/>
      <c r="CC104" s="365"/>
      <c r="CD104" s="365"/>
      <c r="CE104" s="365"/>
      <c r="CF104" s="365"/>
      <c r="CG104" s="382"/>
      <c r="CH104" s="383"/>
    </row>
    <row r="105" spans="1:86" ht="156">
      <c r="A105" s="398" t="s">
        <v>2875</v>
      </c>
      <c r="B105" s="399" t="s">
        <v>3004</v>
      </c>
      <c r="C105" s="399" t="s">
        <v>2511</v>
      </c>
      <c r="D105" s="400" t="s">
        <v>2511</v>
      </c>
      <c r="E105" s="401" t="s">
        <v>142</v>
      </c>
      <c r="F105" s="402" t="s">
        <v>142</v>
      </c>
      <c r="G105" s="403">
        <v>18.45</v>
      </c>
      <c r="H105" s="403">
        <v>15.12</v>
      </c>
      <c r="I105" s="403">
        <v>15.12</v>
      </c>
      <c r="J105" s="402"/>
      <c r="K105" s="404"/>
      <c r="L105" s="405" t="s">
        <v>2928</v>
      </c>
      <c r="M105" s="406">
        <v>0</v>
      </c>
      <c r="N105" s="407"/>
      <c r="O105" s="402"/>
      <c r="P105" s="404"/>
      <c r="Q105" s="408">
        <v>15.12</v>
      </c>
      <c r="R105" s="398">
        <v>2026</v>
      </c>
      <c r="S105" s="398">
        <v>2</v>
      </c>
      <c r="T105" s="402" t="s">
        <v>2932</v>
      </c>
      <c r="U105" s="402" t="s">
        <v>2738</v>
      </c>
      <c r="V105" s="409" t="s">
        <v>2739</v>
      </c>
      <c r="W105" s="409" t="s">
        <v>2933</v>
      </c>
      <c r="X105" s="410" t="s">
        <v>2934</v>
      </c>
      <c r="Y105" s="400" t="s">
        <v>2742</v>
      </c>
      <c r="Z105" s="398">
        <v>2</v>
      </c>
      <c r="AA105" s="400"/>
      <c r="AB105" s="365"/>
      <c r="AC105" s="365"/>
      <c r="AD105" s="365"/>
      <c r="AE105" s="365"/>
      <c r="AF105" s="365"/>
      <c r="AG105" s="365"/>
      <c r="AH105" s="365"/>
      <c r="AI105" s="365"/>
      <c r="AJ105" s="365"/>
      <c r="AK105" s="365"/>
      <c r="AL105" s="365"/>
      <c r="AM105" s="365"/>
      <c r="AN105" s="365"/>
      <c r="AO105" s="365"/>
      <c r="AP105" s="365"/>
      <c r="AQ105" s="365"/>
      <c r="AR105" s="365"/>
      <c r="AS105" s="365"/>
      <c r="AT105" s="365"/>
      <c r="AU105" s="365"/>
      <c r="AV105" s="365"/>
      <c r="AW105" s="365"/>
      <c r="AX105" s="365"/>
      <c r="AY105" s="365"/>
      <c r="AZ105" s="365"/>
      <c r="BA105" s="365"/>
      <c r="BB105" s="365"/>
      <c r="BC105" s="365"/>
      <c r="BD105" s="365"/>
      <c r="BE105" s="365"/>
      <c r="BF105" s="365"/>
      <c r="BG105" s="365"/>
      <c r="BH105" s="365"/>
      <c r="BI105" s="365"/>
      <c r="BJ105" s="365"/>
      <c r="BK105" s="365"/>
      <c r="BL105" s="365"/>
      <c r="BM105" s="365"/>
      <c r="BN105" s="365"/>
      <c r="BO105" s="365"/>
      <c r="BP105" s="365"/>
      <c r="BQ105" s="365"/>
      <c r="BR105" s="365"/>
      <c r="BS105" s="365"/>
      <c r="BT105" s="365"/>
      <c r="BU105" s="365"/>
      <c r="BV105" s="365"/>
      <c r="BW105" s="365"/>
      <c r="BX105" s="365"/>
      <c r="BY105" s="365"/>
      <c r="BZ105" s="365"/>
      <c r="CA105" s="365"/>
      <c r="CB105" s="365"/>
      <c r="CC105" s="365"/>
      <c r="CD105" s="365"/>
      <c r="CE105" s="365"/>
      <c r="CF105" s="365"/>
      <c r="CG105" s="382"/>
      <c r="CH105" s="383"/>
    </row>
    <row r="106" spans="1:86" ht="156">
      <c r="A106" s="398" t="s">
        <v>2877</v>
      </c>
      <c r="B106" s="399" t="s">
        <v>3005</v>
      </c>
      <c r="C106" s="399" t="s">
        <v>2511</v>
      </c>
      <c r="D106" s="400" t="s">
        <v>2511</v>
      </c>
      <c r="E106" s="401" t="s">
        <v>142</v>
      </c>
      <c r="F106" s="402" t="s">
        <v>142</v>
      </c>
      <c r="G106" s="403">
        <v>19.68</v>
      </c>
      <c r="H106" s="403">
        <v>16.13</v>
      </c>
      <c r="I106" s="403">
        <v>16.13</v>
      </c>
      <c r="J106" s="402"/>
      <c r="K106" s="404"/>
      <c r="L106" s="405" t="s">
        <v>2928</v>
      </c>
      <c r="M106" s="406">
        <v>0</v>
      </c>
      <c r="N106" s="407"/>
      <c r="O106" s="402"/>
      <c r="P106" s="404"/>
      <c r="Q106" s="408">
        <v>16.13</v>
      </c>
      <c r="R106" s="398">
        <v>2026</v>
      </c>
      <c r="S106" s="398">
        <v>2</v>
      </c>
      <c r="T106" s="402" t="s">
        <v>2936</v>
      </c>
      <c r="U106" s="402" t="s">
        <v>2738</v>
      </c>
      <c r="V106" s="409" t="s">
        <v>2739</v>
      </c>
      <c r="W106" s="409" t="s">
        <v>2937</v>
      </c>
      <c r="X106" s="410" t="s">
        <v>2938</v>
      </c>
      <c r="Y106" s="400" t="s">
        <v>2742</v>
      </c>
      <c r="Z106" s="398">
        <v>2</v>
      </c>
      <c r="AA106" s="400"/>
      <c r="AB106" s="365"/>
      <c r="AC106" s="365"/>
      <c r="AD106" s="365"/>
      <c r="AE106" s="365"/>
      <c r="AF106" s="365"/>
      <c r="AG106" s="365"/>
      <c r="AH106" s="365"/>
      <c r="AI106" s="365"/>
      <c r="AJ106" s="365"/>
      <c r="AK106" s="365"/>
      <c r="AL106" s="365"/>
      <c r="AM106" s="365"/>
      <c r="AN106" s="365"/>
      <c r="AO106" s="365"/>
      <c r="AP106" s="365"/>
      <c r="AQ106" s="365"/>
      <c r="AR106" s="365"/>
      <c r="AS106" s="365"/>
      <c r="AT106" s="365"/>
      <c r="AU106" s="365"/>
      <c r="AV106" s="365"/>
      <c r="AW106" s="365"/>
      <c r="AX106" s="365"/>
      <c r="AY106" s="365"/>
      <c r="AZ106" s="365"/>
      <c r="BA106" s="365"/>
      <c r="BB106" s="365"/>
      <c r="BC106" s="365"/>
      <c r="BD106" s="365"/>
      <c r="BE106" s="365"/>
      <c r="BF106" s="365"/>
      <c r="BG106" s="365"/>
      <c r="BH106" s="365"/>
      <c r="BI106" s="365"/>
      <c r="BJ106" s="365"/>
      <c r="BK106" s="365"/>
      <c r="BL106" s="365"/>
      <c r="BM106" s="365"/>
      <c r="BN106" s="365"/>
      <c r="BO106" s="365"/>
      <c r="BP106" s="365"/>
      <c r="BQ106" s="365"/>
      <c r="BR106" s="365"/>
      <c r="BS106" s="365"/>
      <c r="BT106" s="365"/>
      <c r="BU106" s="365"/>
      <c r="BV106" s="365"/>
      <c r="BW106" s="365"/>
      <c r="BX106" s="365"/>
      <c r="BY106" s="365"/>
      <c r="BZ106" s="365"/>
      <c r="CA106" s="365"/>
      <c r="CB106" s="365"/>
      <c r="CC106" s="365"/>
      <c r="CD106" s="365"/>
      <c r="CE106" s="365"/>
      <c r="CF106" s="365"/>
      <c r="CG106" s="382"/>
      <c r="CH106" s="383"/>
    </row>
    <row r="107" spans="1:86" ht="156">
      <c r="A107" s="384" t="s">
        <v>1876</v>
      </c>
      <c r="B107" s="385" t="s">
        <v>2512</v>
      </c>
      <c r="C107" s="385" t="s">
        <v>2513</v>
      </c>
      <c r="D107" s="386" t="s">
        <v>2513</v>
      </c>
      <c r="E107" s="387" t="s">
        <v>142</v>
      </c>
      <c r="F107" s="388" t="s">
        <v>142</v>
      </c>
      <c r="G107" s="389">
        <v>22.09</v>
      </c>
      <c r="H107" s="389">
        <v>18.11</v>
      </c>
      <c r="I107" s="390">
        <v>18.11</v>
      </c>
      <c r="J107" s="388"/>
      <c r="K107" s="391"/>
      <c r="L107" s="392" t="s">
        <v>2928</v>
      </c>
      <c r="M107" s="393">
        <v>0</v>
      </c>
      <c r="N107" s="394"/>
      <c r="O107" s="388"/>
      <c r="P107" s="391"/>
      <c r="Q107" s="395">
        <v>18.11</v>
      </c>
      <c r="R107" s="384">
        <v>2026</v>
      </c>
      <c r="S107" s="384">
        <v>2</v>
      </c>
      <c r="T107" s="388" t="s">
        <v>2929</v>
      </c>
      <c r="U107" s="388" t="s">
        <v>2738</v>
      </c>
      <c r="V107" s="396" t="s">
        <v>2739</v>
      </c>
      <c r="W107" s="396" t="s">
        <v>2740</v>
      </c>
      <c r="X107" s="397" t="s">
        <v>2930</v>
      </c>
      <c r="Y107" s="386" t="s">
        <v>2742</v>
      </c>
      <c r="Z107" s="384">
        <v>2</v>
      </c>
      <c r="AA107" s="386"/>
      <c r="AB107" s="365"/>
      <c r="AC107" s="365"/>
      <c r="AD107" s="365"/>
      <c r="AE107" s="365"/>
      <c r="AF107" s="365"/>
      <c r="AG107" s="365"/>
      <c r="AH107" s="365"/>
      <c r="AI107" s="365"/>
      <c r="AJ107" s="365"/>
      <c r="AK107" s="365"/>
      <c r="AL107" s="365"/>
      <c r="AM107" s="365"/>
      <c r="AN107" s="365"/>
      <c r="AO107" s="365"/>
      <c r="AP107" s="365"/>
      <c r="AQ107" s="365"/>
      <c r="AR107" s="365"/>
      <c r="AS107" s="365"/>
      <c r="AT107" s="365"/>
      <c r="AU107" s="365"/>
      <c r="AV107" s="365"/>
      <c r="AW107" s="365"/>
      <c r="AX107" s="365"/>
      <c r="AY107" s="365"/>
      <c r="AZ107" s="365"/>
      <c r="BA107" s="365"/>
      <c r="BB107" s="365"/>
      <c r="BC107" s="365"/>
      <c r="BD107" s="365"/>
      <c r="BE107" s="365"/>
      <c r="BF107" s="365"/>
      <c r="BG107" s="365"/>
      <c r="BH107" s="365"/>
      <c r="BI107" s="365"/>
      <c r="BJ107" s="365"/>
      <c r="BK107" s="365"/>
      <c r="BL107" s="365"/>
      <c r="BM107" s="365"/>
      <c r="BN107" s="365"/>
      <c r="BO107" s="365"/>
      <c r="BP107" s="365"/>
      <c r="BQ107" s="365"/>
      <c r="BR107" s="365"/>
      <c r="BS107" s="365"/>
      <c r="BT107" s="365"/>
      <c r="BU107" s="365"/>
      <c r="BV107" s="365"/>
      <c r="BW107" s="365"/>
      <c r="BX107" s="365"/>
      <c r="BY107" s="365"/>
      <c r="BZ107" s="365"/>
      <c r="CA107" s="365"/>
      <c r="CB107" s="365"/>
      <c r="CC107" s="365"/>
      <c r="CD107" s="365"/>
      <c r="CE107" s="365"/>
      <c r="CF107" s="365"/>
      <c r="CG107" s="382"/>
      <c r="CH107" s="383"/>
    </row>
    <row r="108" spans="1:86" ht="156">
      <c r="A108" s="398" t="s">
        <v>2879</v>
      </c>
      <c r="B108" s="399" t="s">
        <v>3006</v>
      </c>
      <c r="C108" s="399" t="s">
        <v>2513</v>
      </c>
      <c r="D108" s="400" t="s">
        <v>2513</v>
      </c>
      <c r="E108" s="401" t="s">
        <v>142</v>
      </c>
      <c r="F108" s="402" t="s">
        <v>142</v>
      </c>
      <c r="G108" s="403">
        <v>23.2</v>
      </c>
      <c r="H108" s="403">
        <v>19.02</v>
      </c>
      <c r="I108" s="403">
        <v>19.02</v>
      </c>
      <c r="J108" s="402"/>
      <c r="K108" s="404"/>
      <c r="L108" s="405" t="s">
        <v>2928</v>
      </c>
      <c r="M108" s="406">
        <v>0</v>
      </c>
      <c r="N108" s="407"/>
      <c r="O108" s="402"/>
      <c r="P108" s="404"/>
      <c r="Q108" s="408">
        <v>19.02</v>
      </c>
      <c r="R108" s="398">
        <v>2026</v>
      </c>
      <c r="S108" s="398">
        <v>2</v>
      </c>
      <c r="T108" s="402" t="s">
        <v>2932</v>
      </c>
      <c r="U108" s="402" t="s">
        <v>2738</v>
      </c>
      <c r="V108" s="409" t="s">
        <v>2739</v>
      </c>
      <c r="W108" s="409" t="s">
        <v>2933</v>
      </c>
      <c r="X108" s="410" t="s">
        <v>2934</v>
      </c>
      <c r="Y108" s="400" t="s">
        <v>2742</v>
      </c>
      <c r="Z108" s="398">
        <v>2</v>
      </c>
      <c r="AA108" s="400"/>
      <c r="AB108" s="365"/>
      <c r="AC108" s="365"/>
      <c r="AD108" s="365"/>
      <c r="AE108" s="365"/>
      <c r="AF108" s="365"/>
      <c r="AG108" s="365"/>
      <c r="AH108" s="365"/>
      <c r="AI108" s="365"/>
      <c r="AJ108" s="365"/>
      <c r="AK108" s="365"/>
      <c r="AL108" s="365"/>
      <c r="AM108" s="365"/>
      <c r="AN108" s="365"/>
      <c r="AO108" s="365"/>
      <c r="AP108" s="365"/>
      <c r="AQ108" s="365"/>
      <c r="AR108" s="365"/>
      <c r="AS108" s="365"/>
      <c r="AT108" s="365"/>
      <c r="AU108" s="365"/>
      <c r="AV108" s="365"/>
      <c r="AW108" s="365"/>
      <c r="AX108" s="365"/>
      <c r="AY108" s="365"/>
      <c r="AZ108" s="365"/>
      <c r="BA108" s="365"/>
      <c r="BB108" s="365"/>
      <c r="BC108" s="365"/>
      <c r="BD108" s="365"/>
      <c r="BE108" s="365"/>
      <c r="BF108" s="365"/>
      <c r="BG108" s="365"/>
      <c r="BH108" s="365"/>
      <c r="BI108" s="365"/>
      <c r="BJ108" s="365"/>
      <c r="BK108" s="365"/>
      <c r="BL108" s="365"/>
      <c r="BM108" s="365"/>
      <c r="BN108" s="365"/>
      <c r="BO108" s="365"/>
      <c r="BP108" s="365"/>
      <c r="BQ108" s="365"/>
      <c r="BR108" s="365"/>
      <c r="BS108" s="365"/>
      <c r="BT108" s="365"/>
      <c r="BU108" s="365"/>
      <c r="BV108" s="365"/>
      <c r="BW108" s="365"/>
      <c r="BX108" s="365"/>
      <c r="BY108" s="365"/>
      <c r="BZ108" s="365"/>
      <c r="CA108" s="365"/>
      <c r="CB108" s="365"/>
      <c r="CC108" s="365"/>
      <c r="CD108" s="365"/>
      <c r="CE108" s="365"/>
      <c r="CF108" s="365"/>
      <c r="CG108" s="382"/>
      <c r="CH108" s="383"/>
    </row>
    <row r="109" spans="1:86" ht="156">
      <c r="A109" s="398" t="s">
        <v>2881</v>
      </c>
      <c r="B109" s="399" t="s">
        <v>3007</v>
      </c>
      <c r="C109" s="399" t="s">
        <v>2513</v>
      </c>
      <c r="D109" s="400" t="s">
        <v>2513</v>
      </c>
      <c r="E109" s="401" t="s">
        <v>142</v>
      </c>
      <c r="F109" s="402" t="s">
        <v>142</v>
      </c>
      <c r="G109" s="403">
        <v>24.74</v>
      </c>
      <c r="H109" s="403">
        <v>20.28</v>
      </c>
      <c r="I109" s="403">
        <v>20.28</v>
      </c>
      <c r="J109" s="402"/>
      <c r="K109" s="404"/>
      <c r="L109" s="405" t="s">
        <v>2928</v>
      </c>
      <c r="M109" s="406">
        <v>0</v>
      </c>
      <c r="N109" s="407"/>
      <c r="O109" s="402"/>
      <c r="P109" s="404"/>
      <c r="Q109" s="408">
        <v>20.28</v>
      </c>
      <c r="R109" s="398">
        <v>2026</v>
      </c>
      <c r="S109" s="398">
        <v>2</v>
      </c>
      <c r="T109" s="402" t="s">
        <v>2936</v>
      </c>
      <c r="U109" s="402" t="s">
        <v>2738</v>
      </c>
      <c r="V109" s="409" t="s">
        <v>2739</v>
      </c>
      <c r="W109" s="409" t="s">
        <v>2937</v>
      </c>
      <c r="X109" s="410" t="s">
        <v>2938</v>
      </c>
      <c r="Y109" s="400" t="s">
        <v>2742</v>
      </c>
      <c r="Z109" s="398">
        <v>2</v>
      </c>
      <c r="AA109" s="400"/>
      <c r="AB109" s="365"/>
      <c r="AC109" s="365"/>
      <c r="AD109" s="365"/>
      <c r="AE109" s="365"/>
      <c r="AF109" s="365"/>
      <c r="AG109" s="365"/>
      <c r="AH109" s="365"/>
      <c r="AI109" s="365"/>
      <c r="AJ109" s="365"/>
      <c r="AK109" s="365"/>
      <c r="AL109" s="365"/>
      <c r="AM109" s="365"/>
      <c r="AN109" s="365"/>
      <c r="AO109" s="365"/>
      <c r="AP109" s="365"/>
      <c r="AQ109" s="365"/>
      <c r="AR109" s="365"/>
      <c r="AS109" s="365"/>
      <c r="AT109" s="365"/>
      <c r="AU109" s="365"/>
      <c r="AV109" s="365"/>
      <c r="AW109" s="365"/>
      <c r="AX109" s="365"/>
      <c r="AY109" s="365"/>
      <c r="AZ109" s="365"/>
      <c r="BA109" s="365"/>
      <c r="BB109" s="365"/>
      <c r="BC109" s="365"/>
      <c r="BD109" s="365"/>
      <c r="BE109" s="365"/>
      <c r="BF109" s="365"/>
      <c r="BG109" s="365"/>
      <c r="BH109" s="365"/>
      <c r="BI109" s="365"/>
      <c r="BJ109" s="365"/>
      <c r="BK109" s="365"/>
      <c r="BL109" s="365"/>
      <c r="BM109" s="365"/>
      <c r="BN109" s="365"/>
      <c r="BO109" s="365"/>
      <c r="BP109" s="365"/>
      <c r="BQ109" s="365"/>
      <c r="BR109" s="365"/>
      <c r="BS109" s="365"/>
      <c r="BT109" s="365"/>
      <c r="BU109" s="365"/>
      <c r="BV109" s="365"/>
      <c r="BW109" s="365"/>
      <c r="BX109" s="365"/>
      <c r="BY109" s="365"/>
      <c r="BZ109" s="365"/>
      <c r="CA109" s="365"/>
      <c r="CB109" s="365"/>
      <c r="CC109" s="365"/>
      <c r="CD109" s="365"/>
      <c r="CE109" s="365"/>
      <c r="CF109" s="365"/>
      <c r="CG109" s="382"/>
      <c r="CH109" s="383"/>
    </row>
    <row r="110" spans="1:86" ht="96">
      <c r="A110" s="384" t="s">
        <v>1878</v>
      </c>
      <c r="B110" s="385" t="s">
        <v>2514</v>
      </c>
      <c r="C110" s="385" t="s">
        <v>2515</v>
      </c>
      <c r="D110" s="386" t="s">
        <v>2515</v>
      </c>
      <c r="E110" s="387" t="s">
        <v>142</v>
      </c>
      <c r="F110" s="388" t="s">
        <v>142</v>
      </c>
      <c r="G110" s="389">
        <v>56017.52</v>
      </c>
      <c r="H110" s="389">
        <v>45916</v>
      </c>
      <c r="I110" s="390">
        <v>45916</v>
      </c>
      <c r="J110" s="388"/>
      <c r="K110" s="391"/>
      <c r="L110" s="392" t="s">
        <v>2928</v>
      </c>
      <c r="M110" s="393">
        <v>0</v>
      </c>
      <c r="N110" s="394"/>
      <c r="O110" s="388"/>
      <c r="P110" s="391"/>
      <c r="Q110" s="395">
        <v>45916</v>
      </c>
      <c r="R110" s="384">
        <v>2026</v>
      </c>
      <c r="S110" s="384">
        <v>2</v>
      </c>
      <c r="T110" s="388" t="s">
        <v>2929</v>
      </c>
      <c r="U110" s="388" t="s">
        <v>2738</v>
      </c>
      <c r="V110" s="396" t="s">
        <v>2739</v>
      </c>
      <c r="W110" s="396" t="s">
        <v>2740</v>
      </c>
      <c r="X110" s="397" t="s">
        <v>2930</v>
      </c>
      <c r="Y110" s="386" t="s">
        <v>2742</v>
      </c>
      <c r="Z110" s="384">
        <v>2</v>
      </c>
      <c r="AA110" s="386"/>
      <c r="AB110" s="365"/>
      <c r="AC110" s="365"/>
      <c r="AD110" s="365"/>
      <c r="AE110" s="365"/>
      <c r="AF110" s="365"/>
      <c r="AG110" s="365"/>
      <c r="AH110" s="365"/>
      <c r="AI110" s="365"/>
      <c r="AJ110" s="365"/>
      <c r="AK110" s="365"/>
      <c r="AL110" s="365"/>
      <c r="AM110" s="365"/>
      <c r="AN110" s="365"/>
      <c r="AO110" s="365"/>
      <c r="AP110" s="365"/>
      <c r="AQ110" s="365"/>
      <c r="AR110" s="365"/>
      <c r="AS110" s="365"/>
      <c r="AT110" s="365"/>
      <c r="AU110" s="365"/>
      <c r="AV110" s="365"/>
      <c r="AW110" s="365"/>
      <c r="AX110" s="365"/>
      <c r="AY110" s="365"/>
      <c r="AZ110" s="365"/>
      <c r="BA110" s="365"/>
      <c r="BB110" s="365"/>
      <c r="BC110" s="365"/>
      <c r="BD110" s="365"/>
      <c r="BE110" s="365"/>
      <c r="BF110" s="365"/>
      <c r="BG110" s="365"/>
      <c r="BH110" s="365"/>
      <c r="BI110" s="365"/>
      <c r="BJ110" s="365"/>
      <c r="BK110" s="365"/>
      <c r="BL110" s="365"/>
      <c r="BM110" s="365"/>
      <c r="BN110" s="365"/>
      <c r="BO110" s="365"/>
      <c r="BP110" s="365"/>
      <c r="BQ110" s="365"/>
      <c r="BR110" s="365"/>
      <c r="BS110" s="365"/>
      <c r="BT110" s="365"/>
      <c r="BU110" s="365"/>
      <c r="BV110" s="365"/>
      <c r="BW110" s="365"/>
      <c r="BX110" s="365"/>
      <c r="BY110" s="365"/>
      <c r="BZ110" s="365"/>
      <c r="CA110" s="365"/>
      <c r="CB110" s="365"/>
      <c r="CC110" s="365"/>
      <c r="CD110" s="365"/>
      <c r="CE110" s="365"/>
      <c r="CF110" s="365"/>
      <c r="CG110" s="382"/>
      <c r="CH110" s="383"/>
    </row>
    <row r="111" spans="1:86" ht="96">
      <c r="A111" s="398" t="s">
        <v>2883</v>
      </c>
      <c r="B111" s="399" t="s">
        <v>3008</v>
      </c>
      <c r="C111" s="399" t="s">
        <v>2515</v>
      </c>
      <c r="D111" s="400" t="s">
        <v>2515</v>
      </c>
      <c r="E111" s="401" t="s">
        <v>142</v>
      </c>
      <c r="F111" s="402" t="s">
        <v>142</v>
      </c>
      <c r="G111" s="403">
        <v>58818.400000000001</v>
      </c>
      <c r="H111" s="403">
        <v>48211.8</v>
      </c>
      <c r="I111" s="403">
        <v>48211.8</v>
      </c>
      <c r="J111" s="402"/>
      <c r="K111" s="404"/>
      <c r="L111" s="405" t="s">
        <v>2928</v>
      </c>
      <c r="M111" s="406">
        <v>0</v>
      </c>
      <c r="N111" s="407"/>
      <c r="O111" s="402"/>
      <c r="P111" s="404"/>
      <c r="Q111" s="408">
        <v>48211.8</v>
      </c>
      <c r="R111" s="398">
        <v>2026</v>
      </c>
      <c r="S111" s="398">
        <v>2</v>
      </c>
      <c r="T111" s="402" t="s">
        <v>2932</v>
      </c>
      <c r="U111" s="402" t="s">
        <v>2738</v>
      </c>
      <c r="V111" s="409" t="s">
        <v>2739</v>
      </c>
      <c r="W111" s="409" t="s">
        <v>2933</v>
      </c>
      <c r="X111" s="410" t="s">
        <v>2934</v>
      </c>
      <c r="Y111" s="400" t="s">
        <v>2742</v>
      </c>
      <c r="Z111" s="398">
        <v>2</v>
      </c>
      <c r="AA111" s="400"/>
      <c r="AB111" s="365"/>
      <c r="AC111" s="365"/>
      <c r="AD111" s="365"/>
      <c r="AE111" s="365"/>
      <c r="AF111" s="365"/>
      <c r="AG111" s="365"/>
      <c r="AH111" s="365"/>
      <c r="AI111" s="365"/>
      <c r="AJ111" s="365"/>
      <c r="AK111" s="365"/>
      <c r="AL111" s="365"/>
      <c r="AM111" s="365"/>
      <c r="AN111" s="365"/>
      <c r="AO111" s="365"/>
      <c r="AP111" s="365"/>
      <c r="AQ111" s="365"/>
      <c r="AR111" s="365"/>
      <c r="AS111" s="365"/>
      <c r="AT111" s="365"/>
      <c r="AU111" s="365"/>
      <c r="AV111" s="365"/>
      <c r="AW111" s="365"/>
      <c r="AX111" s="365"/>
      <c r="AY111" s="365"/>
      <c r="AZ111" s="365"/>
      <c r="BA111" s="365"/>
      <c r="BB111" s="365"/>
      <c r="BC111" s="365"/>
      <c r="BD111" s="365"/>
      <c r="BE111" s="365"/>
      <c r="BF111" s="365"/>
      <c r="BG111" s="365"/>
      <c r="BH111" s="365"/>
      <c r="BI111" s="365"/>
      <c r="BJ111" s="365"/>
      <c r="BK111" s="365"/>
      <c r="BL111" s="365"/>
      <c r="BM111" s="365"/>
      <c r="BN111" s="365"/>
      <c r="BO111" s="365"/>
      <c r="BP111" s="365"/>
      <c r="BQ111" s="365"/>
      <c r="BR111" s="365"/>
      <c r="BS111" s="365"/>
      <c r="BT111" s="365"/>
      <c r="BU111" s="365"/>
      <c r="BV111" s="365"/>
      <c r="BW111" s="365"/>
      <c r="BX111" s="365"/>
      <c r="BY111" s="365"/>
      <c r="BZ111" s="365"/>
      <c r="CA111" s="365"/>
      <c r="CB111" s="365"/>
      <c r="CC111" s="365"/>
      <c r="CD111" s="365"/>
      <c r="CE111" s="365"/>
      <c r="CF111" s="365"/>
      <c r="CG111" s="382"/>
      <c r="CH111" s="383"/>
    </row>
    <row r="112" spans="1:86" ht="96">
      <c r="A112" s="398" t="s">
        <v>2885</v>
      </c>
      <c r="B112" s="399" t="s">
        <v>3009</v>
      </c>
      <c r="C112" s="399" t="s">
        <v>2515</v>
      </c>
      <c r="D112" s="400" t="s">
        <v>2515</v>
      </c>
      <c r="E112" s="401" t="s">
        <v>142</v>
      </c>
      <c r="F112" s="402" t="s">
        <v>142</v>
      </c>
      <c r="G112" s="403">
        <v>62739.62</v>
      </c>
      <c r="H112" s="403">
        <v>51425.919999999998</v>
      </c>
      <c r="I112" s="403">
        <v>51425.919999999998</v>
      </c>
      <c r="J112" s="402"/>
      <c r="K112" s="404"/>
      <c r="L112" s="405" t="s">
        <v>2928</v>
      </c>
      <c r="M112" s="406">
        <v>0</v>
      </c>
      <c r="N112" s="407"/>
      <c r="O112" s="402"/>
      <c r="P112" s="404"/>
      <c r="Q112" s="408">
        <v>51425.919999999998</v>
      </c>
      <c r="R112" s="398">
        <v>2026</v>
      </c>
      <c r="S112" s="398">
        <v>2</v>
      </c>
      <c r="T112" s="402" t="s">
        <v>2936</v>
      </c>
      <c r="U112" s="402" t="s">
        <v>2738</v>
      </c>
      <c r="V112" s="409" t="s">
        <v>2739</v>
      </c>
      <c r="W112" s="409" t="s">
        <v>2937</v>
      </c>
      <c r="X112" s="410" t="s">
        <v>2938</v>
      </c>
      <c r="Y112" s="400" t="s">
        <v>2742</v>
      </c>
      <c r="Z112" s="398">
        <v>2</v>
      </c>
      <c r="AA112" s="400"/>
      <c r="AB112" s="365"/>
      <c r="AC112" s="365"/>
      <c r="AD112" s="365"/>
      <c r="AE112" s="365"/>
      <c r="AF112" s="365"/>
      <c r="AG112" s="365"/>
      <c r="AH112" s="365"/>
      <c r="AI112" s="365"/>
      <c r="AJ112" s="365"/>
      <c r="AK112" s="365"/>
      <c r="AL112" s="365"/>
      <c r="AM112" s="365"/>
      <c r="AN112" s="365"/>
      <c r="AO112" s="365"/>
      <c r="AP112" s="365"/>
      <c r="AQ112" s="365"/>
      <c r="AR112" s="365"/>
      <c r="AS112" s="365"/>
      <c r="AT112" s="365"/>
      <c r="AU112" s="365"/>
      <c r="AV112" s="365"/>
      <c r="AW112" s="365"/>
      <c r="AX112" s="365"/>
      <c r="AY112" s="365"/>
      <c r="AZ112" s="365"/>
      <c r="BA112" s="365"/>
      <c r="BB112" s="365"/>
      <c r="BC112" s="365"/>
      <c r="BD112" s="365"/>
      <c r="BE112" s="365"/>
      <c r="BF112" s="365"/>
      <c r="BG112" s="365"/>
      <c r="BH112" s="365"/>
      <c r="BI112" s="365"/>
      <c r="BJ112" s="365"/>
      <c r="BK112" s="365"/>
      <c r="BL112" s="365"/>
      <c r="BM112" s="365"/>
      <c r="BN112" s="365"/>
      <c r="BO112" s="365"/>
      <c r="BP112" s="365"/>
      <c r="BQ112" s="365"/>
      <c r="BR112" s="365"/>
      <c r="BS112" s="365"/>
      <c r="BT112" s="365"/>
      <c r="BU112" s="365"/>
      <c r="BV112" s="365"/>
      <c r="BW112" s="365"/>
      <c r="BX112" s="365"/>
      <c r="BY112" s="365"/>
      <c r="BZ112" s="365"/>
      <c r="CA112" s="365"/>
      <c r="CB112" s="365"/>
      <c r="CC112" s="365"/>
      <c r="CD112" s="365"/>
      <c r="CE112" s="365"/>
      <c r="CF112" s="365"/>
      <c r="CG112" s="382"/>
      <c r="CH112" s="383"/>
    </row>
    <row r="113" spans="1:86" ht="372">
      <c r="A113" s="384" t="s">
        <v>1881</v>
      </c>
      <c r="B113" s="385" t="s">
        <v>2516</v>
      </c>
      <c r="C113" s="385" t="s">
        <v>2517</v>
      </c>
      <c r="D113" s="386" t="s">
        <v>2517</v>
      </c>
      <c r="E113" s="387" t="s">
        <v>595</v>
      </c>
      <c r="F113" s="388" t="s">
        <v>595</v>
      </c>
      <c r="G113" s="389">
        <v>161.08000000000001</v>
      </c>
      <c r="H113" s="389">
        <v>132.03</v>
      </c>
      <c r="I113" s="390">
        <v>132.03</v>
      </c>
      <c r="J113" s="388"/>
      <c r="K113" s="391"/>
      <c r="L113" s="392" t="s">
        <v>2928</v>
      </c>
      <c r="M113" s="393">
        <v>0</v>
      </c>
      <c r="N113" s="394"/>
      <c r="O113" s="388"/>
      <c r="P113" s="391"/>
      <c r="Q113" s="395">
        <v>132.03</v>
      </c>
      <c r="R113" s="384">
        <v>2026</v>
      </c>
      <c r="S113" s="384">
        <v>2</v>
      </c>
      <c r="T113" s="388" t="s">
        <v>2929</v>
      </c>
      <c r="U113" s="388" t="s">
        <v>2738</v>
      </c>
      <c r="V113" s="396" t="s">
        <v>2739</v>
      </c>
      <c r="W113" s="396" t="s">
        <v>2740</v>
      </c>
      <c r="X113" s="397" t="s">
        <v>2930</v>
      </c>
      <c r="Y113" s="386" t="s">
        <v>2742</v>
      </c>
      <c r="Z113" s="384">
        <v>2</v>
      </c>
      <c r="AA113" s="386"/>
      <c r="AB113" s="365"/>
      <c r="AC113" s="365"/>
      <c r="AD113" s="365"/>
      <c r="AE113" s="365"/>
      <c r="AF113" s="365"/>
      <c r="AG113" s="365"/>
      <c r="AH113" s="365"/>
      <c r="AI113" s="365"/>
      <c r="AJ113" s="365"/>
      <c r="AK113" s="365"/>
      <c r="AL113" s="365"/>
      <c r="AM113" s="365"/>
      <c r="AN113" s="365"/>
      <c r="AO113" s="365"/>
      <c r="AP113" s="365"/>
      <c r="AQ113" s="365"/>
      <c r="AR113" s="365"/>
      <c r="AS113" s="365"/>
      <c r="AT113" s="365"/>
      <c r="AU113" s="365"/>
      <c r="AV113" s="365"/>
      <c r="AW113" s="365"/>
      <c r="AX113" s="365"/>
      <c r="AY113" s="365"/>
      <c r="AZ113" s="365"/>
      <c r="BA113" s="365"/>
      <c r="BB113" s="365"/>
      <c r="BC113" s="365"/>
      <c r="BD113" s="365"/>
      <c r="BE113" s="365"/>
      <c r="BF113" s="365"/>
      <c r="BG113" s="365"/>
      <c r="BH113" s="365"/>
      <c r="BI113" s="365"/>
      <c r="BJ113" s="365"/>
      <c r="BK113" s="365"/>
      <c r="BL113" s="365"/>
      <c r="BM113" s="365"/>
      <c r="BN113" s="365"/>
      <c r="BO113" s="365"/>
      <c r="BP113" s="365"/>
      <c r="BQ113" s="365"/>
      <c r="BR113" s="365"/>
      <c r="BS113" s="365"/>
      <c r="BT113" s="365"/>
      <c r="BU113" s="365"/>
      <c r="BV113" s="365"/>
      <c r="BW113" s="365"/>
      <c r="BX113" s="365"/>
      <c r="BY113" s="365"/>
      <c r="BZ113" s="365"/>
      <c r="CA113" s="365"/>
      <c r="CB113" s="365"/>
      <c r="CC113" s="365"/>
      <c r="CD113" s="365"/>
      <c r="CE113" s="365"/>
      <c r="CF113" s="365"/>
      <c r="CG113" s="382"/>
      <c r="CH113" s="383"/>
    </row>
    <row r="114" spans="1:86" ht="372">
      <c r="A114" s="398" t="s">
        <v>2887</v>
      </c>
      <c r="B114" s="399" t="s">
        <v>3010</v>
      </c>
      <c r="C114" s="399" t="s">
        <v>2517</v>
      </c>
      <c r="D114" s="400" t="s">
        <v>2517</v>
      </c>
      <c r="E114" s="401" t="s">
        <v>595</v>
      </c>
      <c r="F114" s="402" t="s">
        <v>595</v>
      </c>
      <c r="G114" s="403">
        <v>169.13</v>
      </c>
      <c r="H114" s="403">
        <v>138.63</v>
      </c>
      <c r="I114" s="403">
        <v>138.63</v>
      </c>
      <c r="J114" s="402"/>
      <c r="K114" s="404"/>
      <c r="L114" s="405" t="s">
        <v>2928</v>
      </c>
      <c r="M114" s="406">
        <v>0</v>
      </c>
      <c r="N114" s="407"/>
      <c r="O114" s="402"/>
      <c r="P114" s="404"/>
      <c r="Q114" s="408">
        <v>138.63</v>
      </c>
      <c r="R114" s="398">
        <v>2026</v>
      </c>
      <c r="S114" s="398">
        <v>2</v>
      </c>
      <c r="T114" s="402" t="s">
        <v>2932</v>
      </c>
      <c r="U114" s="402" t="s">
        <v>2738</v>
      </c>
      <c r="V114" s="409" t="s">
        <v>2739</v>
      </c>
      <c r="W114" s="409" t="s">
        <v>2933</v>
      </c>
      <c r="X114" s="410" t="s">
        <v>2934</v>
      </c>
      <c r="Y114" s="400" t="s">
        <v>2742</v>
      </c>
      <c r="Z114" s="398">
        <v>2</v>
      </c>
      <c r="AA114" s="400"/>
      <c r="AB114" s="365"/>
      <c r="AC114" s="365"/>
      <c r="AD114" s="365"/>
      <c r="AE114" s="365"/>
      <c r="AF114" s="365"/>
      <c r="AG114" s="365"/>
      <c r="AH114" s="365"/>
      <c r="AI114" s="365"/>
      <c r="AJ114" s="365"/>
      <c r="AK114" s="365"/>
      <c r="AL114" s="365"/>
      <c r="AM114" s="365"/>
      <c r="AN114" s="365"/>
      <c r="AO114" s="365"/>
      <c r="AP114" s="365"/>
      <c r="AQ114" s="365"/>
      <c r="AR114" s="365"/>
      <c r="AS114" s="365"/>
      <c r="AT114" s="365"/>
      <c r="AU114" s="365"/>
      <c r="AV114" s="365"/>
      <c r="AW114" s="365"/>
      <c r="AX114" s="365"/>
      <c r="AY114" s="365"/>
      <c r="AZ114" s="365"/>
      <c r="BA114" s="365"/>
      <c r="BB114" s="365"/>
      <c r="BC114" s="365"/>
      <c r="BD114" s="365"/>
      <c r="BE114" s="365"/>
      <c r="BF114" s="365"/>
      <c r="BG114" s="365"/>
      <c r="BH114" s="365"/>
      <c r="BI114" s="365"/>
      <c r="BJ114" s="365"/>
      <c r="BK114" s="365"/>
      <c r="BL114" s="365"/>
      <c r="BM114" s="365"/>
      <c r="BN114" s="365"/>
      <c r="BO114" s="365"/>
      <c r="BP114" s="365"/>
      <c r="BQ114" s="365"/>
      <c r="BR114" s="365"/>
      <c r="BS114" s="365"/>
      <c r="BT114" s="365"/>
      <c r="BU114" s="365"/>
      <c r="BV114" s="365"/>
      <c r="BW114" s="365"/>
      <c r="BX114" s="365"/>
      <c r="BY114" s="365"/>
      <c r="BZ114" s="365"/>
      <c r="CA114" s="365"/>
      <c r="CB114" s="365"/>
      <c r="CC114" s="365"/>
      <c r="CD114" s="365"/>
      <c r="CE114" s="365"/>
      <c r="CF114" s="365"/>
      <c r="CG114" s="382"/>
      <c r="CH114" s="383"/>
    </row>
    <row r="115" spans="1:86" ht="372">
      <c r="A115" s="398" t="s">
        <v>2889</v>
      </c>
      <c r="B115" s="399" t="s">
        <v>3011</v>
      </c>
      <c r="C115" s="399" t="s">
        <v>2517</v>
      </c>
      <c r="D115" s="400" t="s">
        <v>2517</v>
      </c>
      <c r="E115" s="401" t="s">
        <v>595</v>
      </c>
      <c r="F115" s="402" t="s">
        <v>595</v>
      </c>
      <c r="G115" s="403">
        <v>180.4</v>
      </c>
      <c r="H115" s="403">
        <v>147.87</v>
      </c>
      <c r="I115" s="403">
        <v>147.87</v>
      </c>
      <c r="J115" s="402"/>
      <c r="K115" s="404"/>
      <c r="L115" s="405" t="s">
        <v>2928</v>
      </c>
      <c r="M115" s="406">
        <v>0</v>
      </c>
      <c r="N115" s="407"/>
      <c r="O115" s="402"/>
      <c r="P115" s="404"/>
      <c r="Q115" s="408">
        <v>147.87</v>
      </c>
      <c r="R115" s="398">
        <v>2026</v>
      </c>
      <c r="S115" s="398">
        <v>2</v>
      </c>
      <c r="T115" s="402" t="s">
        <v>2936</v>
      </c>
      <c r="U115" s="402" t="s">
        <v>2738</v>
      </c>
      <c r="V115" s="409" t="s">
        <v>2739</v>
      </c>
      <c r="W115" s="409" t="s">
        <v>2937</v>
      </c>
      <c r="X115" s="410" t="s">
        <v>2938</v>
      </c>
      <c r="Y115" s="400" t="s">
        <v>2742</v>
      </c>
      <c r="Z115" s="398">
        <v>2</v>
      </c>
      <c r="AA115" s="400"/>
      <c r="AB115" s="365"/>
      <c r="AC115" s="365"/>
      <c r="AD115" s="365"/>
      <c r="AE115" s="365"/>
      <c r="AF115" s="365"/>
      <c r="AG115" s="365"/>
      <c r="AH115" s="365"/>
      <c r="AI115" s="365"/>
      <c r="AJ115" s="365"/>
      <c r="AK115" s="365"/>
      <c r="AL115" s="365"/>
      <c r="AM115" s="365"/>
      <c r="AN115" s="365"/>
      <c r="AO115" s="365"/>
      <c r="AP115" s="365"/>
      <c r="AQ115" s="365"/>
      <c r="AR115" s="365"/>
      <c r="AS115" s="365"/>
      <c r="AT115" s="365"/>
      <c r="AU115" s="365"/>
      <c r="AV115" s="365"/>
      <c r="AW115" s="365"/>
      <c r="AX115" s="365"/>
      <c r="AY115" s="365"/>
      <c r="AZ115" s="365"/>
      <c r="BA115" s="365"/>
      <c r="BB115" s="365"/>
      <c r="BC115" s="365"/>
      <c r="BD115" s="365"/>
      <c r="BE115" s="365"/>
      <c r="BF115" s="365"/>
      <c r="BG115" s="365"/>
      <c r="BH115" s="365"/>
      <c r="BI115" s="365"/>
      <c r="BJ115" s="365"/>
      <c r="BK115" s="365"/>
      <c r="BL115" s="365"/>
      <c r="BM115" s="365"/>
      <c r="BN115" s="365"/>
      <c r="BO115" s="365"/>
      <c r="BP115" s="365"/>
      <c r="BQ115" s="365"/>
      <c r="BR115" s="365"/>
      <c r="BS115" s="365"/>
      <c r="BT115" s="365"/>
      <c r="BU115" s="365"/>
      <c r="BV115" s="365"/>
      <c r="BW115" s="365"/>
      <c r="BX115" s="365"/>
      <c r="BY115" s="365"/>
      <c r="BZ115" s="365"/>
      <c r="CA115" s="365"/>
      <c r="CB115" s="365"/>
      <c r="CC115" s="365"/>
      <c r="CD115" s="365"/>
      <c r="CE115" s="365"/>
      <c r="CF115" s="365"/>
      <c r="CG115" s="382"/>
      <c r="CH115" s="383"/>
    </row>
    <row r="116" spans="1:86" ht="372">
      <c r="A116" s="384" t="s">
        <v>1883</v>
      </c>
      <c r="B116" s="385" t="s">
        <v>2518</v>
      </c>
      <c r="C116" s="385" t="s">
        <v>2519</v>
      </c>
      <c r="D116" s="386" t="s">
        <v>2519</v>
      </c>
      <c r="E116" s="387" t="s">
        <v>595</v>
      </c>
      <c r="F116" s="388" t="s">
        <v>595</v>
      </c>
      <c r="G116" s="389">
        <v>195.93</v>
      </c>
      <c r="H116" s="389">
        <v>160.6</v>
      </c>
      <c r="I116" s="390">
        <v>160.6</v>
      </c>
      <c r="J116" s="388"/>
      <c r="K116" s="391"/>
      <c r="L116" s="392" t="s">
        <v>2928</v>
      </c>
      <c r="M116" s="393">
        <v>0</v>
      </c>
      <c r="N116" s="394"/>
      <c r="O116" s="388"/>
      <c r="P116" s="391"/>
      <c r="Q116" s="395">
        <v>160.6</v>
      </c>
      <c r="R116" s="384">
        <v>2026</v>
      </c>
      <c r="S116" s="384">
        <v>2</v>
      </c>
      <c r="T116" s="388" t="s">
        <v>2929</v>
      </c>
      <c r="U116" s="388" t="s">
        <v>2738</v>
      </c>
      <c r="V116" s="396" t="s">
        <v>2739</v>
      </c>
      <c r="W116" s="396" t="s">
        <v>2740</v>
      </c>
      <c r="X116" s="397" t="s">
        <v>2930</v>
      </c>
      <c r="Y116" s="386" t="s">
        <v>2742</v>
      </c>
      <c r="Z116" s="384">
        <v>2</v>
      </c>
      <c r="AA116" s="386"/>
      <c r="AB116" s="365"/>
      <c r="AC116" s="365"/>
      <c r="AD116" s="365"/>
      <c r="AE116" s="365"/>
      <c r="AF116" s="365"/>
      <c r="AG116" s="365"/>
      <c r="AH116" s="365"/>
      <c r="AI116" s="365"/>
      <c r="AJ116" s="365"/>
      <c r="AK116" s="365"/>
      <c r="AL116" s="365"/>
      <c r="AM116" s="365"/>
      <c r="AN116" s="365"/>
      <c r="AO116" s="365"/>
      <c r="AP116" s="365"/>
      <c r="AQ116" s="365"/>
      <c r="AR116" s="365"/>
      <c r="AS116" s="365"/>
      <c r="AT116" s="365"/>
      <c r="AU116" s="365"/>
      <c r="AV116" s="365"/>
      <c r="AW116" s="365"/>
      <c r="AX116" s="365"/>
      <c r="AY116" s="365"/>
      <c r="AZ116" s="365"/>
      <c r="BA116" s="365"/>
      <c r="BB116" s="365"/>
      <c r="BC116" s="365"/>
      <c r="BD116" s="365"/>
      <c r="BE116" s="365"/>
      <c r="BF116" s="365"/>
      <c r="BG116" s="365"/>
      <c r="BH116" s="365"/>
      <c r="BI116" s="365"/>
      <c r="BJ116" s="365"/>
      <c r="BK116" s="365"/>
      <c r="BL116" s="365"/>
      <c r="BM116" s="365"/>
      <c r="BN116" s="365"/>
      <c r="BO116" s="365"/>
      <c r="BP116" s="365"/>
      <c r="BQ116" s="365"/>
      <c r="BR116" s="365"/>
      <c r="BS116" s="365"/>
      <c r="BT116" s="365"/>
      <c r="BU116" s="365"/>
      <c r="BV116" s="365"/>
      <c r="BW116" s="365"/>
      <c r="BX116" s="365"/>
      <c r="BY116" s="365"/>
      <c r="BZ116" s="365"/>
      <c r="CA116" s="365"/>
      <c r="CB116" s="365"/>
      <c r="CC116" s="365"/>
      <c r="CD116" s="365"/>
      <c r="CE116" s="365"/>
      <c r="CF116" s="365"/>
      <c r="CG116" s="382"/>
      <c r="CH116" s="383"/>
    </row>
    <row r="117" spans="1:86" ht="372">
      <c r="A117" s="398" t="s">
        <v>2891</v>
      </c>
      <c r="B117" s="399" t="s">
        <v>3012</v>
      </c>
      <c r="C117" s="399" t="s">
        <v>2519</v>
      </c>
      <c r="D117" s="400" t="s">
        <v>2519</v>
      </c>
      <c r="E117" s="401" t="s">
        <v>595</v>
      </c>
      <c r="F117" s="402" t="s">
        <v>595</v>
      </c>
      <c r="G117" s="403">
        <v>205.73</v>
      </c>
      <c r="H117" s="403">
        <v>168.63</v>
      </c>
      <c r="I117" s="403">
        <v>168.63</v>
      </c>
      <c r="J117" s="402"/>
      <c r="K117" s="404"/>
      <c r="L117" s="405" t="s">
        <v>2928</v>
      </c>
      <c r="M117" s="406">
        <v>0</v>
      </c>
      <c r="N117" s="407"/>
      <c r="O117" s="402"/>
      <c r="P117" s="404"/>
      <c r="Q117" s="408">
        <v>168.63</v>
      </c>
      <c r="R117" s="398">
        <v>2026</v>
      </c>
      <c r="S117" s="398">
        <v>2</v>
      </c>
      <c r="T117" s="402" t="s">
        <v>2932</v>
      </c>
      <c r="U117" s="402" t="s">
        <v>2738</v>
      </c>
      <c r="V117" s="409" t="s">
        <v>2739</v>
      </c>
      <c r="W117" s="409" t="s">
        <v>2933</v>
      </c>
      <c r="X117" s="410" t="s">
        <v>2934</v>
      </c>
      <c r="Y117" s="400" t="s">
        <v>2742</v>
      </c>
      <c r="Z117" s="398">
        <v>2</v>
      </c>
      <c r="AA117" s="400"/>
      <c r="AB117" s="365"/>
      <c r="AC117" s="365"/>
      <c r="AD117" s="365"/>
      <c r="AE117" s="365"/>
      <c r="AF117" s="365"/>
      <c r="AG117" s="365"/>
      <c r="AH117" s="365"/>
      <c r="AI117" s="365"/>
      <c r="AJ117" s="365"/>
      <c r="AK117" s="365"/>
      <c r="AL117" s="365"/>
      <c r="AM117" s="365"/>
      <c r="AN117" s="365"/>
      <c r="AO117" s="365"/>
      <c r="AP117" s="365"/>
      <c r="AQ117" s="365"/>
      <c r="AR117" s="365"/>
      <c r="AS117" s="365"/>
      <c r="AT117" s="365"/>
      <c r="AU117" s="365"/>
      <c r="AV117" s="365"/>
      <c r="AW117" s="365"/>
      <c r="AX117" s="365"/>
      <c r="AY117" s="365"/>
      <c r="AZ117" s="365"/>
      <c r="BA117" s="365"/>
      <c r="BB117" s="365"/>
      <c r="BC117" s="365"/>
      <c r="BD117" s="365"/>
      <c r="BE117" s="365"/>
      <c r="BF117" s="365"/>
      <c r="BG117" s="365"/>
      <c r="BH117" s="365"/>
      <c r="BI117" s="365"/>
      <c r="BJ117" s="365"/>
      <c r="BK117" s="365"/>
      <c r="BL117" s="365"/>
      <c r="BM117" s="365"/>
      <c r="BN117" s="365"/>
      <c r="BO117" s="365"/>
      <c r="BP117" s="365"/>
      <c r="BQ117" s="365"/>
      <c r="BR117" s="365"/>
      <c r="BS117" s="365"/>
      <c r="BT117" s="365"/>
      <c r="BU117" s="365"/>
      <c r="BV117" s="365"/>
      <c r="BW117" s="365"/>
      <c r="BX117" s="365"/>
      <c r="BY117" s="365"/>
      <c r="BZ117" s="365"/>
      <c r="CA117" s="365"/>
      <c r="CB117" s="365"/>
      <c r="CC117" s="365"/>
      <c r="CD117" s="365"/>
      <c r="CE117" s="365"/>
      <c r="CF117" s="365"/>
      <c r="CG117" s="382"/>
      <c r="CH117" s="383"/>
    </row>
    <row r="118" spans="1:86" ht="372">
      <c r="A118" s="398" t="s">
        <v>2893</v>
      </c>
      <c r="B118" s="399" t="s">
        <v>3013</v>
      </c>
      <c r="C118" s="399" t="s">
        <v>2519</v>
      </c>
      <c r="D118" s="400" t="s">
        <v>2519</v>
      </c>
      <c r="E118" s="401" t="s">
        <v>595</v>
      </c>
      <c r="F118" s="402" t="s">
        <v>595</v>
      </c>
      <c r="G118" s="403">
        <v>219.44</v>
      </c>
      <c r="H118" s="403">
        <v>179.87</v>
      </c>
      <c r="I118" s="403">
        <v>179.87</v>
      </c>
      <c r="J118" s="402"/>
      <c r="K118" s="404"/>
      <c r="L118" s="405" t="s">
        <v>2928</v>
      </c>
      <c r="M118" s="406">
        <v>0</v>
      </c>
      <c r="N118" s="407"/>
      <c r="O118" s="402"/>
      <c r="P118" s="404"/>
      <c r="Q118" s="408">
        <v>179.87</v>
      </c>
      <c r="R118" s="398">
        <v>2026</v>
      </c>
      <c r="S118" s="398">
        <v>2</v>
      </c>
      <c r="T118" s="402" t="s">
        <v>2936</v>
      </c>
      <c r="U118" s="402" t="s">
        <v>2738</v>
      </c>
      <c r="V118" s="409" t="s">
        <v>2739</v>
      </c>
      <c r="W118" s="409" t="s">
        <v>2937</v>
      </c>
      <c r="X118" s="410" t="s">
        <v>2938</v>
      </c>
      <c r="Y118" s="400" t="s">
        <v>2742</v>
      </c>
      <c r="Z118" s="398">
        <v>2</v>
      </c>
      <c r="AA118" s="400"/>
      <c r="AB118" s="365"/>
      <c r="AC118" s="365"/>
      <c r="AD118" s="365"/>
      <c r="AE118" s="365"/>
      <c r="AF118" s="365"/>
      <c r="AG118" s="365"/>
      <c r="AH118" s="365"/>
      <c r="AI118" s="365"/>
      <c r="AJ118" s="365"/>
      <c r="AK118" s="365"/>
      <c r="AL118" s="365"/>
      <c r="AM118" s="365"/>
      <c r="AN118" s="365"/>
      <c r="AO118" s="365"/>
      <c r="AP118" s="365"/>
      <c r="AQ118" s="365"/>
      <c r="AR118" s="365"/>
      <c r="AS118" s="365"/>
      <c r="AT118" s="365"/>
      <c r="AU118" s="365"/>
      <c r="AV118" s="365"/>
      <c r="AW118" s="365"/>
      <c r="AX118" s="365"/>
      <c r="AY118" s="365"/>
      <c r="AZ118" s="365"/>
      <c r="BA118" s="365"/>
      <c r="BB118" s="365"/>
      <c r="BC118" s="365"/>
      <c r="BD118" s="365"/>
      <c r="BE118" s="365"/>
      <c r="BF118" s="365"/>
      <c r="BG118" s="365"/>
      <c r="BH118" s="365"/>
      <c r="BI118" s="365"/>
      <c r="BJ118" s="365"/>
      <c r="BK118" s="365"/>
      <c r="BL118" s="365"/>
      <c r="BM118" s="365"/>
      <c r="BN118" s="365"/>
      <c r="BO118" s="365"/>
      <c r="BP118" s="365"/>
      <c r="BQ118" s="365"/>
      <c r="BR118" s="365"/>
      <c r="BS118" s="365"/>
      <c r="BT118" s="365"/>
      <c r="BU118" s="365"/>
      <c r="BV118" s="365"/>
      <c r="BW118" s="365"/>
      <c r="BX118" s="365"/>
      <c r="BY118" s="365"/>
      <c r="BZ118" s="365"/>
      <c r="CA118" s="365"/>
      <c r="CB118" s="365"/>
      <c r="CC118" s="365"/>
      <c r="CD118" s="365"/>
      <c r="CE118" s="365"/>
      <c r="CF118" s="365"/>
      <c r="CG118" s="382"/>
      <c r="CH118" s="383"/>
    </row>
    <row r="119" spans="1:86" ht="372">
      <c r="A119" s="384" t="s">
        <v>1884</v>
      </c>
      <c r="B119" s="385" t="s">
        <v>2520</v>
      </c>
      <c r="C119" s="385" t="s">
        <v>2521</v>
      </c>
      <c r="D119" s="386" t="s">
        <v>2521</v>
      </c>
      <c r="E119" s="387" t="s">
        <v>595</v>
      </c>
      <c r="F119" s="388" t="s">
        <v>595</v>
      </c>
      <c r="G119" s="389">
        <v>247.26</v>
      </c>
      <c r="H119" s="389">
        <v>202.67</v>
      </c>
      <c r="I119" s="390">
        <v>202.67</v>
      </c>
      <c r="J119" s="388"/>
      <c r="K119" s="391"/>
      <c r="L119" s="392" t="s">
        <v>2928</v>
      </c>
      <c r="M119" s="393">
        <v>0</v>
      </c>
      <c r="N119" s="394"/>
      <c r="O119" s="388"/>
      <c r="P119" s="391"/>
      <c r="Q119" s="395">
        <v>202.67</v>
      </c>
      <c r="R119" s="384">
        <v>2026</v>
      </c>
      <c r="S119" s="384">
        <v>2</v>
      </c>
      <c r="T119" s="388" t="s">
        <v>2929</v>
      </c>
      <c r="U119" s="388" t="s">
        <v>2738</v>
      </c>
      <c r="V119" s="396" t="s">
        <v>2739</v>
      </c>
      <c r="W119" s="396" t="s">
        <v>2740</v>
      </c>
      <c r="X119" s="397" t="s">
        <v>2930</v>
      </c>
      <c r="Y119" s="386" t="s">
        <v>2742</v>
      </c>
      <c r="Z119" s="384">
        <v>2</v>
      </c>
      <c r="AA119" s="386"/>
      <c r="AB119" s="365"/>
      <c r="AC119" s="365"/>
      <c r="AD119" s="365"/>
      <c r="AE119" s="365"/>
      <c r="AF119" s="365"/>
      <c r="AG119" s="365"/>
      <c r="AH119" s="365"/>
      <c r="AI119" s="365"/>
      <c r="AJ119" s="365"/>
      <c r="AK119" s="365"/>
      <c r="AL119" s="365"/>
      <c r="AM119" s="365"/>
      <c r="AN119" s="365"/>
      <c r="AO119" s="365"/>
      <c r="AP119" s="365"/>
      <c r="AQ119" s="365"/>
      <c r="AR119" s="365"/>
      <c r="AS119" s="365"/>
      <c r="AT119" s="365"/>
      <c r="AU119" s="365"/>
      <c r="AV119" s="365"/>
      <c r="AW119" s="365"/>
      <c r="AX119" s="365"/>
      <c r="AY119" s="365"/>
      <c r="AZ119" s="365"/>
      <c r="BA119" s="365"/>
      <c r="BB119" s="365"/>
      <c r="BC119" s="365"/>
      <c r="BD119" s="365"/>
      <c r="BE119" s="365"/>
      <c r="BF119" s="365"/>
      <c r="BG119" s="365"/>
      <c r="BH119" s="365"/>
      <c r="BI119" s="365"/>
      <c r="BJ119" s="365"/>
      <c r="BK119" s="365"/>
      <c r="BL119" s="365"/>
      <c r="BM119" s="365"/>
      <c r="BN119" s="365"/>
      <c r="BO119" s="365"/>
      <c r="BP119" s="365"/>
      <c r="BQ119" s="365"/>
      <c r="BR119" s="365"/>
      <c r="BS119" s="365"/>
      <c r="BT119" s="365"/>
      <c r="BU119" s="365"/>
      <c r="BV119" s="365"/>
      <c r="BW119" s="365"/>
      <c r="BX119" s="365"/>
      <c r="BY119" s="365"/>
      <c r="BZ119" s="365"/>
      <c r="CA119" s="365"/>
      <c r="CB119" s="365"/>
      <c r="CC119" s="365"/>
      <c r="CD119" s="365"/>
      <c r="CE119" s="365"/>
      <c r="CF119" s="365"/>
      <c r="CG119" s="382"/>
      <c r="CH119" s="383"/>
    </row>
    <row r="120" spans="1:86" ht="372">
      <c r="A120" s="398" t="s">
        <v>2895</v>
      </c>
      <c r="B120" s="399" t="s">
        <v>3014</v>
      </c>
      <c r="C120" s="399" t="s">
        <v>2521</v>
      </c>
      <c r="D120" s="400" t="s">
        <v>2521</v>
      </c>
      <c r="E120" s="401" t="s">
        <v>595</v>
      </c>
      <c r="F120" s="402" t="s">
        <v>595</v>
      </c>
      <c r="G120" s="403">
        <v>259.62</v>
      </c>
      <c r="H120" s="403">
        <v>212.8</v>
      </c>
      <c r="I120" s="403">
        <v>212.8</v>
      </c>
      <c r="J120" s="402"/>
      <c r="K120" s="404"/>
      <c r="L120" s="405" t="s">
        <v>2928</v>
      </c>
      <c r="M120" s="406">
        <v>0</v>
      </c>
      <c r="N120" s="407"/>
      <c r="O120" s="402"/>
      <c r="P120" s="404"/>
      <c r="Q120" s="408">
        <v>212.8</v>
      </c>
      <c r="R120" s="398">
        <v>2026</v>
      </c>
      <c r="S120" s="398">
        <v>2</v>
      </c>
      <c r="T120" s="402" t="s">
        <v>2932</v>
      </c>
      <c r="U120" s="402" t="s">
        <v>2738</v>
      </c>
      <c r="V120" s="409" t="s">
        <v>2739</v>
      </c>
      <c r="W120" s="409" t="s">
        <v>2933</v>
      </c>
      <c r="X120" s="410" t="s">
        <v>2934</v>
      </c>
      <c r="Y120" s="400" t="s">
        <v>2742</v>
      </c>
      <c r="Z120" s="398">
        <v>2</v>
      </c>
      <c r="AA120" s="400"/>
      <c r="AB120" s="365"/>
      <c r="AC120" s="365"/>
      <c r="AD120" s="365"/>
      <c r="AE120" s="365"/>
      <c r="AF120" s="365"/>
      <c r="AG120" s="365"/>
      <c r="AH120" s="365"/>
      <c r="AI120" s="365"/>
      <c r="AJ120" s="365"/>
      <c r="AK120" s="365"/>
      <c r="AL120" s="365"/>
      <c r="AM120" s="365"/>
      <c r="AN120" s="365"/>
      <c r="AO120" s="365"/>
      <c r="AP120" s="365"/>
      <c r="AQ120" s="365"/>
      <c r="AR120" s="365"/>
      <c r="AS120" s="365"/>
      <c r="AT120" s="365"/>
      <c r="AU120" s="365"/>
      <c r="AV120" s="365"/>
      <c r="AW120" s="365"/>
      <c r="AX120" s="365"/>
      <c r="AY120" s="365"/>
      <c r="AZ120" s="365"/>
      <c r="BA120" s="365"/>
      <c r="BB120" s="365"/>
      <c r="BC120" s="365"/>
      <c r="BD120" s="365"/>
      <c r="BE120" s="365"/>
      <c r="BF120" s="365"/>
      <c r="BG120" s="365"/>
      <c r="BH120" s="365"/>
      <c r="BI120" s="365"/>
      <c r="BJ120" s="365"/>
      <c r="BK120" s="365"/>
      <c r="BL120" s="365"/>
      <c r="BM120" s="365"/>
      <c r="BN120" s="365"/>
      <c r="BO120" s="365"/>
      <c r="BP120" s="365"/>
      <c r="BQ120" s="365"/>
      <c r="BR120" s="365"/>
      <c r="BS120" s="365"/>
      <c r="BT120" s="365"/>
      <c r="BU120" s="365"/>
      <c r="BV120" s="365"/>
      <c r="BW120" s="365"/>
      <c r="BX120" s="365"/>
      <c r="BY120" s="365"/>
      <c r="BZ120" s="365"/>
      <c r="CA120" s="365"/>
      <c r="CB120" s="365"/>
      <c r="CC120" s="365"/>
      <c r="CD120" s="365"/>
      <c r="CE120" s="365"/>
      <c r="CF120" s="365"/>
      <c r="CG120" s="382"/>
      <c r="CH120" s="383"/>
    </row>
    <row r="121" spans="1:86" ht="372">
      <c r="A121" s="398" t="s">
        <v>2897</v>
      </c>
      <c r="B121" s="399" t="s">
        <v>3015</v>
      </c>
      <c r="C121" s="399" t="s">
        <v>2521</v>
      </c>
      <c r="D121" s="400" t="s">
        <v>2521</v>
      </c>
      <c r="E121" s="401" t="s">
        <v>595</v>
      </c>
      <c r="F121" s="402" t="s">
        <v>595</v>
      </c>
      <c r="G121" s="403">
        <v>276.93</v>
      </c>
      <c r="H121" s="403">
        <v>226.99</v>
      </c>
      <c r="I121" s="403">
        <v>226.99</v>
      </c>
      <c r="J121" s="402"/>
      <c r="K121" s="404"/>
      <c r="L121" s="405" t="s">
        <v>2928</v>
      </c>
      <c r="M121" s="406">
        <v>0</v>
      </c>
      <c r="N121" s="407"/>
      <c r="O121" s="402"/>
      <c r="P121" s="404"/>
      <c r="Q121" s="408">
        <v>226.99</v>
      </c>
      <c r="R121" s="398">
        <v>2026</v>
      </c>
      <c r="S121" s="398">
        <v>2</v>
      </c>
      <c r="T121" s="402" t="s">
        <v>2936</v>
      </c>
      <c r="U121" s="402" t="s">
        <v>2738</v>
      </c>
      <c r="V121" s="409" t="s">
        <v>2739</v>
      </c>
      <c r="W121" s="409" t="s">
        <v>2937</v>
      </c>
      <c r="X121" s="410" t="s">
        <v>2938</v>
      </c>
      <c r="Y121" s="400" t="s">
        <v>2742</v>
      </c>
      <c r="Z121" s="398">
        <v>2</v>
      </c>
      <c r="AA121" s="400"/>
      <c r="AB121" s="365"/>
      <c r="AC121" s="365"/>
      <c r="AD121" s="365"/>
      <c r="AE121" s="365"/>
      <c r="AF121" s="365"/>
      <c r="AG121" s="365"/>
      <c r="AH121" s="365"/>
      <c r="AI121" s="365"/>
      <c r="AJ121" s="365"/>
      <c r="AK121" s="365"/>
      <c r="AL121" s="365"/>
      <c r="AM121" s="365"/>
      <c r="AN121" s="365"/>
      <c r="AO121" s="365"/>
      <c r="AP121" s="365"/>
      <c r="AQ121" s="365"/>
      <c r="AR121" s="365"/>
      <c r="AS121" s="365"/>
      <c r="AT121" s="365"/>
      <c r="AU121" s="365"/>
      <c r="AV121" s="365"/>
      <c r="AW121" s="365"/>
      <c r="AX121" s="365"/>
      <c r="AY121" s="365"/>
      <c r="AZ121" s="365"/>
      <c r="BA121" s="365"/>
      <c r="BB121" s="365"/>
      <c r="BC121" s="365"/>
      <c r="BD121" s="365"/>
      <c r="BE121" s="365"/>
      <c r="BF121" s="365"/>
      <c r="BG121" s="365"/>
      <c r="BH121" s="365"/>
      <c r="BI121" s="365"/>
      <c r="BJ121" s="365"/>
      <c r="BK121" s="365"/>
      <c r="BL121" s="365"/>
      <c r="BM121" s="365"/>
      <c r="BN121" s="365"/>
      <c r="BO121" s="365"/>
      <c r="BP121" s="365"/>
      <c r="BQ121" s="365"/>
      <c r="BR121" s="365"/>
      <c r="BS121" s="365"/>
      <c r="BT121" s="365"/>
      <c r="BU121" s="365"/>
      <c r="BV121" s="365"/>
      <c r="BW121" s="365"/>
      <c r="BX121" s="365"/>
      <c r="BY121" s="365"/>
      <c r="BZ121" s="365"/>
      <c r="CA121" s="365"/>
      <c r="CB121" s="365"/>
      <c r="CC121" s="365"/>
      <c r="CD121" s="365"/>
      <c r="CE121" s="365"/>
      <c r="CF121" s="365"/>
      <c r="CG121" s="382"/>
      <c r="CH121" s="383"/>
    </row>
    <row r="122" spans="1:86" ht="228">
      <c r="A122" s="384" t="s">
        <v>1886</v>
      </c>
      <c r="B122" s="385" t="s">
        <v>2522</v>
      </c>
      <c r="C122" s="385" t="s">
        <v>2523</v>
      </c>
      <c r="D122" s="386" t="s">
        <v>2523</v>
      </c>
      <c r="E122" s="387" t="s">
        <v>142</v>
      </c>
      <c r="F122" s="388" t="s">
        <v>142</v>
      </c>
      <c r="G122" s="389">
        <v>197.52</v>
      </c>
      <c r="H122" s="389">
        <v>161.9</v>
      </c>
      <c r="I122" s="390">
        <v>161.9</v>
      </c>
      <c r="J122" s="388"/>
      <c r="K122" s="391"/>
      <c r="L122" s="392" t="s">
        <v>2928</v>
      </c>
      <c r="M122" s="393">
        <v>0</v>
      </c>
      <c r="N122" s="394"/>
      <c r="O122" s="388"/>
      <c r="P122" s="391"/>
      <c r="Q122" s="395">
        <v>161.9</v>
      </c>
      <c r="R122" s="384">
        <v>2026</v>
      </c>
      <c r="S122" s="384">
        <v>2</v>
      </c>
      <c r="T122" s="388" t="s">
        <v>2929</v>
      </c>
      <c r="U122" s="388" t="s">
        <v>2738</v>
      </c>
      <c r="V122" s="396" t="s">
        <v>2739</v>
      </c>
      <c r="W122" s="396" t="s">
        <v>2740</v>
      </c>
      <c r="X122" s="397" t="s">
        <v>2930</v>
      </c>
      <c r="Y122" s="386" t="s">
        <v>2742</v>
      </c>
      <c r="Z122" s="384">
        <v>2</v>
      </c>
      <c r="AA122" s="386"/>
      <c r="AB122" s="365"/>
      <c r="AC122" s="365"/>
      <c r="AD122" s="365"/>
      <c r="AE122" s="365"/>
      <c r="AF122" s="365"/>
      <c r="AG122" s="365"/>
      <c r="AH122" s="365"/>
      <c r="AI122" s="365"/>
      <c r="AJ122" s="365"/>
      <c r="AK122" s="365"/>
      <c r="AL122" s="365"/>
      <c r="AM122" s="365"/>
      <c r="AN122" s="365"/>
      <c r="AO122" s="365"/>
      <c r="AP122" s="365"/>
      <c r="AQ122" s="365"/>
      <c r="AR122" s="365"/>
      <c r="AS122" s="365"/>
      <c r="AT122" s="365"/>
      <c r="AU122" s="365"/>
      <c r="AV122" s="365"/>
      <c r="AW122" s="365"/>
      <c r="AX122" s="365"/>
      <c r="AY122" s="365"/>
      <c r="AZ122" s="365"/>
      <c r="BA122" s="365"/>
      <c r="BB122" s="365"/>
      <c r="BC122" s="365"/>
      <c r="BD122" s="365"/>
      <c r="BE122" s="365"/>
      <c r="BF122" s="365"/>
      <c r="BG122" s="365"/>
      <c r="BH122" s="365"/>
      <c r="BI122" s="365"/>
      <c r="BJ122" s="365"/>
      <c r="BK122" s="365"/>
      <c r="BL122" s="365"/>
      <c r="BM122" s="365"/>
      <c r="BN122" s="365"/>
      <c r="BO122" s="365"/>
      <c r="BP122" s="365"/>
      <c r="BQ122" s="365"/>
      <c r="BR122" s="365"/>
      <c r="BS122" s="365"/>
      <c r="BT122" s="365"/>
      <c r="BU122" s="365"/>
      <c r="BV122" s="365"/>
      <c r="BW122" s="365"/>
      <c r="BX122" s="365"/>
      <c r="BY122" s="365"/>
      <c r="BZ122" s="365"/>
      <c r="CA122" s="365"/>
      <c r="CB122" s="365"/>
      <c r="CC122" s="365"/>
      <c r="CD122" s="365"/>
      <c r="CE122" s="365"/>
      <c r="CF122" s="365"/>
      <c r="CG122" s="382"/>
      <c r="CH122" s="383"/>
    </row>
    <row r="123" spans="1:86" ht="228">
      <c r="A123" s="398" t="s">
        <v>2899</v>
      </c>
      <c r="B123" s="399" t="s">
        <v>3016</v>
      </c>
      <c r="C123" s="399" t="s">
        <v>2523</v>
      </c>
      <c r="D123" s="400" t="s">
        <v>2523</v>
      </c>
      <c r="E123" s="401" t="s">
        <v>142</v>
      </c>
      <c r="F123" s="402" t="s">
        <v>142</v>
      </c>
      <c r="G123" s="403">
        <v>207.4</v>
      </c>
      <c r="H123" s="403">
        <v>170</v>
      </c>
      <c r="I123" s="403">
        <v>170</v>
      </c>
      <c r="J123" s="402"/>
      <c r="K123" s="404"/>
      <c r="L123" s="405" t="s">
        <v>2928</v>
      </c>
      <c r="M123" s="406">
        <v>0</v>
      </c>
      <c r="N123" s="407"/>
      <c r="O123" s="402"/>
      <c r="P123" s="404"/>
      <c r="Q123" s="408">
        <v>170</v>
      </c>
      <c r="R123" s="398">
        <v>2026</v>
      </c>
      <c r="S123" s="398">
        <v>2</v>
      </c>
      <c r="T123" s="402" t="s">
        <v>2932</v>
      </c>
      <c r="U123" s="402" t="s">
        <v>2738</v>
      </c>
      <c r="V123" s="409" t="s">
        <v>2739</v>
      </c>
      <c r="W123" s="409" t="s">
        <v>2933</v>
      </c>
      <c r="X123" s="410" t="s">
        <v>2934</v>
      </c>
      <c r="Y123" s="400" t="s">
        <v>2742</v>
      </c>
      <c r="Z123" s="398">
        <v>2</v>
      </c>
      <c r="AA123" s="400"/>
      <c r="AB123" s="365"/>
      <c r="AC123" s="365"/>
      <c r="AD123" s="365"/>
      <c r="AE123" s="365"/>
      <c r="AF123" s="365"/>
      <c r="AG123" s="365"/>
      <c r="AH123" s="365"/>
      <c r="AI123" s="365"/>
      <c r="AJ123" s="365"/>
      <c r="AK123" s="365"/>
      <c r="AL123" s="365"/>
      <c r="AM123" s="365"/>
      <c r="AN123" s="365"/>
      <c r="AO123" s="365"/>
      <c r="AP123" s="365"/>
      <c r="AQ123" s="365"/>
      <c r="AR123" s="365"/>
      <c r="AS123" s="365"/>
      <c r="AT123" s="365"/>
      <c r="AU123" s="365"/>
      <c r="AV123" s="365"/>
      <c r="AW123" s="365"/>
      <c r="AX123" s="365"/>
      <c r="AY123" s="365"/>
      <c r="AZ123" s="365"/>
      <c r="BA123" s="365"/>
      <c r="BB123" s="365"/>
      <c r="BC123" s="365"/>
      <c r="BD123" s="365"/>
      <c r="BE123" s="365"/>
      <c r="BF123" s="365"/>
      <c r="BG123" s="365"/>
      <c r="BH123" s="365"/>
      <c r="BI123" s="365"/>
      <c r="BJ123" s="365"/>
      <c r="BK123" s="365"/>
      <c r="BL123" s="365"/>
      <c r="BM123" s="365"/>
      <c r="BN123" s="365"/>
      <c r="BO123" s="365"/>
      <c r="BP123" s="365"/>
      <c r="BQ123" s="365"/>
      <c r="BR123" s="365"/>
      <c r="BS123" s="365"/>
      <c r="BT123" s="365"/>
      <c r="BU123" s="365"/>
      <c r="BV123" s="365"/>
      <c r="BW123" s="365"/>
      <c r="BX123" s="365"/>
      <c r="BY123" s="365"/>
      <c r="BZ123" s="365"/>
      <c r="CA123" s="365"/>
      <c r="CB123" s="365"/>
      <c r="CC123" s="365"/>
      <c r="CD123" s="365"/>
      <c r="CE123" s="365"/>
      <c r="CF123" s="365"/>
      <c r="CG123" s="382"/>
      <c r="CH123" s="383"/>
    </row>
    <row r="124" spans="1:86" ht="228">
      <c r="A124" s="398" t="s">
        <v>2901</v>
      </c>
      <c r="B124" s="399" t="s">
        <v>3017</v>
      </c>
      <c r="C124" s="399" t="s">
        <v>2523</v>
      </c>
      <c r="D124" s="400" t="s">
        <v>2523</v>
      </c>
      <c r="E124" s="401" t="s">
        <v>142</v>
      </c>
      <c r="F124" s="402" t="s">
        <v>142</v>
      </c>
      <c r="G124" s="403">
        <v>221.22</v>
      </c>
      <c r="H124" s="403">
        <v>181.33</v>
      </c>
      <c r="I124" s="403">
        <v>181.33</v>
      </c>
      <c r="J124" s="402"/>
      <c r="K124" s="404"/>
      <c r="L124" s="405" t="s">
        <v>2928</v>
      </c>
      <c r="M124" s="406">
        <v>0</v>
      </c>
      <c r="N124" s="407"/>
      <c r="O124" s="402"/>
      <c r="P124" s="404"/>
      <c r="Q124" s="408">
        <v>181.33</v>
      </c>
      <c r="R124" s="398">
        <v>2026</v>
      </c>
      <c r="S124" s="398">
        <v>2</v>
      </c>
      <c r="T124" s="402" t="s">
        <v>2936</v>
      </c>
      <c r="U124" s="402" t="s">
        <v>2738</v>
      </c>
      <c r="V124" s="409" t="s">
        <v>2739</v>
      </c>
      <c r="W124" s="409" t="s">
        <v>2937</v>
      </c>
      <c r="X124" s="410" t="s">
        <v>2938</v>
      </c>
      <c r="Y124" s="400" t="s">
        <v>2742</v>
      </c>
      <c r="Z124" s="398">
        <v>2</v>
      </c>
      <c r="AA124" s="400"/>
      <c r="AB124" s="365"/>
      <c r="AC124" s="365"/>
      <c r="AD124" s="365"/>
      <c r="AE124" s="365"/>
      <c r="AF124" s="365"/>
      <c r="AG124" s="365"/>
      <c r="AH124" s="365"/>
      <c r="AI124" s="365"/>
      <c r="AJ124" s="365"/>
      <c r="AK124" s="365"/>
      <c r="AL124" s="365"/>
      <c r="AM124" s="365"/>
      <c r="AN124" s="365"/>
      <c r="AO124" s="365"/>
      <c r="AP124" s="365"/>
      <c r="AQ124" s="365"/>
      <c r="AR124" s="365"/>
      <c r="AS124" s="365"/>
      <c r="AT124" s="365"/>
      <c r="AU124" s="365"/>
      <c r="AV124" s="365"/>
      <c r="AW124" s="365"/>
      <c r="AX124" s="365"/>
      <c r="AY124" s="365"/>
      <c r="AZ124" s="365"/>
      <c r="BA124" s="365"/>
      <c r="BB124" s="365"/>
      <c r="BC124" s="365"/>
      <c r="BD124" s="365"/>
      <c r="BE124" s="365"/>
      <c r="BF124" s="365"/>
      <c r="BG124" s="365"/>
      <c r="BH124" s="365"/>
      <c r="BI124" s="365"/>
      <c r="BJ124" s="365"/>
      <c r="BK124" s="365"/>
      <c r="BL124" s="365"/>
      <c r="BM124" s="365"/>
      <c r="BN124" s="365"/>
      <c r="BO124" s="365"/>
      <c r="BP124" s="365"/>
      <c r="BQ124" s="365"/>
      <c r="BR124" s="365"/>
      <c r="BS124" s="365"/>
      <c r="BT124" s="365"/>
      <c r="BU124" s="365"/>
      <c r="BV124" s="365"/>
      <c r="BW124" s="365"/>
      <c r="BX124" s="365"/>
      <c r="BY124" s="365"/>
      <c r="BZ124" s="365"/>
      <c r="CA124" s="365"/>
      <c r="CB124" s="365"/>
      <c r="CC124" s="365"/>
      <c r="CD124" s="365"/>
      <c r="CE124" s="365"/>
      <c r="CF124" s="365"/>
      <c r="CG124" s="382"/>
      <c r="CH124" s="383"/>
    </row>
    <row r="125" spans="1:86" ht="288">
      <c r="A125" s="384" t="s">
        <v>1888</v>
      </c>
      <c r="B125" s="385" t="s">
        <v>2524</v>
      </c>
      <c r="C125" s="385" t="s">
        <v>2525</v>
      </c>
      <c r="D125" s="386" t="s">
        <v>2525</v>
      </c>
      <c r="E125" s="387" t="s">
        <v>142</v>
      </c>
      <c r="F125" s="388" t="s">
        <v>142</v>
      </c>
      <c r="G125" s="389">
        <v>273.17</v>
      </c>
      <c r="H125" s="389">
        <v>223.91</v>
      </c>
      <c r="I125" s="390">
        <v>223.91</v>
      </c>
      <c r="J125" s="388"/>
      <c r="K125" s="391"/>
      <c r="L125" s="392" t="s">
        <v>2928</v>
      </c>
      <c r="M125" s="393">
        <v>0</v>
      </c>
      <c r="N125" s="394"/>
      <c r="O125" s="388"/>
      <c r="P125" s="391"/>
      <c r="Q125" s="395">
        <v>223.91</v>
      </c>
      <c r="R125" s="384">
        <v>2026</v>
      </c>
      <c r="S125" s="384">
        <v>2</v>
      </c>
      <c r="T125" s="388" t="s">
        <v>2929</v>
      </c>
      <c r="U125" s="388" t="s">
        <v>2738</v>
      </c>
      <c r="V125" s="396" t="s">
        <v>2739</v>
      </c>
      <c r="W125" s="396" t="s">
        <v>2740</v>
      </c>
      <c r="X125" s="397" t="s">
        <v>2930</v>
      </c>
      <c r="Y125" s="386" t="s">
        <v>2742</v>
      </c>
      <c r="Z125" s="384">
        <v>2</v>
      </c>
      <c r="AA125" s="386"/>
      <c r="AB125" s="365"/>
      <c r="AC125" s="365"/>
      <c r="AD125" s="365"/>
      <c r="AE125" s="365"/>
      <c r="AF125" s="365"/>
      <c r="AG125" s="365"/>
      <c r="AH125" s="365"/>
      <c r="AI125" s="365"/>
      <c r="AJ125" s="365"/>
      <c r="AK125" s="365"/>
      <c r="AL125" s="365"/>
      <c r="AM125" s="365"/>
      <c r="AN125" s="365"/>
      <c r="AO125" s="365"/>
      <c r="AP125" s="365"/>
      <c r="AQ125" s="365"/>
      <c r="AR125" s="365"/>
      <c r="AS125" s="365"/>
      <c r="AT125" s="365"/>
      <c r="AU125" s="365"/>
      <c r="AV125" s="365"/>
      <c r="AW125" s="365"/>
      <c r="AX125" s="365"/>
      <c r="AY125" s="365"/>
      <c r="AZ125" s="365"/>
      <c r="BA125" s="365"/>
      <c r="BB125" s="365"/>
      <c r="BC125" s="365"/>
      <c r="BD125" s="365"/>
      <c r="BE125" s="365"/>
      <c r="BF125" s="365"/>
      <c r="BG125" s="365"/>
      <c r="BH125" s="365"/>
      <c r="BI125" s="365"/>
      <c r="BJ125" s="365"/>
      <c r="BK125" s="365"/>
      <c r="BL125" s="365"/>
      <c r="BM125" s="365"/>
      <c r="BN125" s="365"/>
      <c r="BO125" s="365"/>
      <c r="BP125" s="365"/>
      <c r="BQ125" s="365"/>
      <c r="BR125" s="365"/>
      <c r="BS125" s="365"/>
      <c r="BT125" s="365"/>
      <c r="BU125" s="365"/>
      <c r="BV125" s="365"/>
      <c r="BW125" s="365"/>
      <c r="BX125" s="365"/>
      <c r="BY125" s="365"/>
      <c r="BZ125" s="365"/>
      <c r="CA125" s="365"/>
      <c r="CB125" s="365"/>
      <c r="CC125" s="365"/>
      <c r="CD125" s="365"/>
      <c r="CE125" s="365"/>
      <c r="CF125" s="365"/>
      <c r="CG125" s="382"/>
      <c r="CH125" s="383"/>
    </row>
    <row r="126" spans="1:86" ht="276">
      <c r="A126" s="398" t="s">
        <v>2834</v>
      </c>
      <c r="B126" s="399" t="s">
        <v>3018</v>
      </c>
      <c r="C126" s="399" t="s">
        <v>2525</v>
      </c>
      <c r="D126" s="400" t="s">
        <v>2525</v>
      </c>
      <c r="E126" s="401" t="s">
        <v>142</v>
      </c>
      <c r="F126" s="402" t="s">
        <v>142</v>
      </c>
      <c r="G126" s="403">
        <v>286.83</v>
      </c>
      <c r="H126" s="403">
        <v>235.11</v>
      </c>
      <c r="I126" s="403">
        <v>235.11</v>
      </c>
      <c r="J126" s="402"/>
      <c r="K126" s="404"/>
      <c r="L126" s="405" t="s">
        <v>2928</v>
      </c>
      <c r="M126" s="406">
        <v>0</v>
      </c>
      <c r="N126" s="407"/>
      <c r="O126" s="402"/>
      <c r="P126" s="404"/>
      <c r="Q126" s="408">
        <v>235.11</v>
      </c>
      <c r="R126" s="398">
        <v>2026</v>
      </c>
      <c r="S126" s="398">
        <v>2</v>
      </c>
      <c r="T126" s="402" t="s">
        <v>2932</v>
      </c>
      <c r="U126" s="402" t="s">
        <v>2738</v>
      </c>
      <c r="V126" s="409" t="s">
        <v>2739</v>
      </c>
      <c r="W126" s="409" t="s">
        <v>2933</v>
      </c>
      <c r="X126" s="410" t="s">
        <v>2934</v>
      </c>
      <c r="Y126" s="400" t="s">
        <v>2742</v>
      </c>
      <c r="Z126" s="398">
        <v>2</v>
      </c>
      <c r="AA126" s="400"/>
      <c r="AB126" s="365"/>
      <c r="AC126" s="365"/>
      <c r="AD126" s="365"/>
      <c r="AE126" s="365"/>
      <c r="AF126" s="365"/>
      <c r="AG126" s="365"/>
      <c r="AH126" s="365"/>
      <c r="AI126" s="365"/>
      <c r="AJ126" s="365"/>
      <c r="AK126" s="365"/>
      <c r="AL126" s="365"/>
      <c r="AM126" s="365"/>
      <c r="AN126" s="365"/>
      <c r="AO126" s="365"/>
      <c r="AP126" s="365"/>
      <c r="AQ126" s="365"/>
      <c r="AR126" s="365"/>
      <c r="AS126" s="365"/>
      <c r="AT126" s="365"/>
      <c r="AU126" s="365"/>
      <c r="AV126" s="365"/>
      <c r="AW126" s="365"/>
      <c r="AX126" s="365"/>
      <c r="AY126" s="365"/>
      <c r="AZ126" s="365"/>
      <c r="BA126" s="365"/>
      <c r="BB126" s="365"/>
      <c r="BC126" s="365"/>
      <c r="BD126" s="365"/>
      <c r="BE126" s="365"/>
      <c r="BF126" s="365"/>
      <c r="BG126" s="365"/>
      <c r="BH126" s="365"/>
      <c r="BI126" s="365"/>
      <c r="BJ126" s="365"/>
      <c r="BK126" s="365"/>
      <c r="BL126" s="365"/>
      <c r="BM126" s="365"/>
      <c r="BN126" s="365"/>
      <c r="BO126" s="365"/>
      <c r="BP126" s="365"/>
      <c r="BQ126" s="365"/>
      <c r="BR126" s="365"/>
      <c r="BS126" s="365"/>
      <c r="BT126" s="365"/>
      <c r="BU126" s="365"/>
      <c r="BV126" s="365"/>
      <c r="BW126" s="365"/>
      <c r="BX126" s="365"/>
      <c r="BY126" s="365"/>
      <c r="BZ126" s="365"/>
      <c r="CA126" s="365"/>
      <c r="CB126" s="365"/>
      <c r="CC126" s="365"/>
      <c r="CD126" s="365"/>
      <c r="CE126" s="365"/>
      <c r="CF126" s="365"/>
      <c r="CG126" s="382"/>
      <c r="CH126" s="383"/>
    </row>
    <row r="127" spans="1:86" ht="276">
      <c r="A127" s="398" t="s">
        <v>2840</v>
      </c>
      <c r="B127" s="399" t="s">
        <v>3019</v>
      </c>
      <c r="C127" s="399" t="s">
        <v>2525</v>
      </c>
      <c r="D127" s="400" t="s">
        <v>2525</v>
      </c>
      <c r="E127" s="401" t="s">
        <v>142</v>
      </c>
      <c r="F127" s="402" t="s">
        <v>142</v>
      </c>
      <c r="G127" s="403">
        <v>305.95</v>
      </c>
      <c r="H127" s="403">
        <v>250.78</v>
      </c>
      <c r="I127" s="403">
        <v>250.78</v>
      </c>
      <c r="J127" s="402"/>
      <c r="K127" s="404"/>
      <c r="L127" s="405" t="s">
        <v>2928</v>
      </c>
      <c r="M127" s="406">
        <v>0</v>
      </c>
      <c r="N127" s="407"/>
      <c r="O127" s="402"/>
      <c r="P127" s="404"/>
      <c r="Q127" s="408">
        <v>250.78</v>
      </c>
      <c r="R127" s="398">
        <v>2026</v>
      </c>
      <c r="S127" s="398">
        <v>2</v>
      </c>
      <c r="T127" s="402" t="s">
        <v>2936</v>
      </c>
      <c r="U127" s="402" t="s">
        <v>2738</v>
      </c>
      <c r="V127" s="409" t="s">
        <v>2739</v>
      </c>
      <c r="W127" s="409" t="s">
        <v>2937</v>
      </c>
      <c r="X127" s="410" t="s">
        <v>2938</v>
      </c>
      <c r="Y127" s="400" t="s">
        <v>2742</v>
      </c>
      <c r="Z127" s="398">
        <v>2</v>
      </c>
      <c r="AA127" s="400"/>
      <c r="AB127" s="365"/>
      <c r="AC127" s="365"/>
      <c r="AD127" s="365"/>
      <c r="AE127" s="365"/>
      <c r="AF127" s="365"/>
      <c r="AG127" s="365"/>
      <c r="AH127" s="365"/>
      <c r="AI127" s="365"/>
      <c r="AJ127" s="365"/>
      <c r="AK127" s="365"/>
      <c r="AL127" s="365"/>
      <c r="AM127" s="365"/>
      <c r="AN127" s="365"/>
      <c r="AO127" s="365"/>
      <c r="AP127" s="365"/>
      <c r="AQ127" s="365"/>
      <c r="AR127" s="365"/>
      <c r="AS127" s="365"/>
      <c r="AT127" s="365"/>
      <c r="AU127" s="365"/>
      <c r="AV127" s="365"/>
      <c r="AW127" s="365"/>
      <c r="AX127" s="365"/>
      <c r="AY127" s="365"/>
      <c r="AZ127" s="365"/>
      <c r="BA127" s="365"/>
      <c r="BB127" s="365"/>
      <c r="BC127" s="365"/>
      <c r="BD127" s="365"/>
      <c r="BE127" s="365"/>
      <c r="BF127" s="365"/>
      <c r="BG127" s="365"/>
      <c r="BH127" s="365"/>
      <c r="BI127" s="365"/>
      <c r="BJ127" s="365"/>
      <c r="BK127" s="365"/>
      <c r="BL127" s="365"/>
      <c r="BM127" s="365"/>
      <c r="BN127" s="365"/>
      <c r="BO127" s="365"/>
      <c r="BP127" s="365"/>
      <c r="BQ127" s="365"/>
      <c r="BR127" s="365"/>
      <c r="BS127" s="365"/>
      <c r="BT127" s="365"/>
      <c r="BU127" s="365"/>
      <c r="BV127" s="365"/>
      <c r="BW127" s="365"/>
      <c r="BX127" s="365"/>
      <c r="BY127" s="365"/>
      <c r="BZ127" s="365"/>
      <c r="CA127" s="365"/>
      <c r="CB127" s="365"/>
      <c r="CC127" s="365"/>
      <c r="CD127" s="365"/>
      <c r="CE127" s="365"/>
      <c r="CF127" s="365"/>
      <c r="CG127" s="382"/>
      <c r="CH127" s="383"/>
    </row>
    <row r="128" spans="1:86" ht="24">
      <c r="A128" s="521" t="s">
        <v>3020</v>
      </c>
      <c r="B128" s="521"/>
      <c r="C128" s="521"/>
      <c r="D128" s="521"/>
      <c r="E128" s="521"/>
      <c r="F128" s="521"/>
      <c r="G128" s="521"/>
      <c r="H128" s="521"/>
      <c r="I128" s="521"/>
      <c r="J128" s="521"/>
      <c r="K128" s="521"/>
      <c r="L128" s="521"/>
      <c r="M128" s="521"/>
      <c r="N128" s="521"/>
      <c r="O128" s="521"/>
      <c r="P128" s="521"/>
      <c r="Q128" s="521"/>
      <c r="R128" s="521"/>
      <c r="S128" s="521"/>
      <c r="T128" s="521"/>
      <c r="U128" s="521"/>
      <c r="V128" s="521"/>
      <c r="W128" s="521"/>
      <c r="X128" s="521"/>
      <c r="Y128" s="521"/>
      <c r="Z128" s="521"/>
      <c r="AA128" s="521"/>
      <c r="AB128" s="365"/>
      <c r="AC128" s="365"/>
      <c r="AD128" s="365"/>
      <c r="AE128" s="365"/>
      <c r="AF128" s="365"/>
      <c r="AG128" s="365"/>
      <c r="AH128" s="365"/>
      <c r="AI128" s="365"/>
      <c r="AJ128" s="365"/>
      <c r="AK128" s="365"/>
      <c r="AL128" s="365"/>
      <c r="AM128" s="365"/>
      <c r="AN128" s="365"/>
      <c r="AO128" s="365"/>
      <c r="AP128" s="365"/>
      <c r="AQ128" s="365"/>
      <c r="AR128" s="365"/>
      <c r="AS128" s="365"/>
      <c r="AT128" s="365"/>
      <c r="AU128" s="365"/>
      <c r="AV128" s="365"/>
      <c r="AW128" s="365"/>
      <c r="AX128" s="365"/>
      <c r="AY128" s="365"/>
      <c r="AZ128" s="365"/>
      <c r="BA128" s="365"/>
      <c r="BB128" s="365"/>
      <c r="BC128" s="365"/>
      <c r="BD128" s="365"/>
      <c r="BE128" s="365"/>
      <c r="BF128" s="365"/>
      <c r="BG128" s="365"/>
      <c r="BH128" s="365"/>
      <c r="BI128" s="365"/>
      <c r="BJ128" s="365"/>
      <c r="BK128" s="365"/>
      <c r="BL128" s="365"/>
      <c r="BM128" s="365"/>
      <c r="BN128" s="365"/>
      <c r="BO128" s="365"/>
      <c r="BP128" s="365"/>
      <c r="BQ128" s="365"/>
      <c r="BR128" s="365"/>
      <c r="BS128" s="365"/>
      <c r="BT128" s="365"/>
      <c r="BU128" s="365"/>
      <c r="BV128" s="365"/>
      <c r="BW128" s="365"/>
      <c r="BX128" s="365"/>
      <c r="BY128" s="365"/>
      <c r="BZ128" s="365"/>
      <c r="CA128" s="365"/>
      <c r="CB128" s="365"/>
      <c r="CC128" s="365"/>
      <c r="CD128" s="365"/>
      <c r="CE128" s="365"/>
      <c r="CF128" s="365"/>
      <c r="CG128" s="382"/>
      <c r="CH128" s="383" t="s">
        <v>3020</v>
      </c>
    </row>
    <row r="129" spans="1:86" ht="228">
      <c r="A129" s="384" t="s">
        <v>1889</v>
      </c>
      <c r="B129" s="385" t="s">
        <v>2526</v>
      </c>
      <c r="C129" s="385" t="s">
        <v>2527</v>
      </c>
      <c r="D129" s="386" t="s">
        <v>2527</v>
      </c>
      <c r="E129" s="387" t="s">
        <v>142</v>
      </c>
      <c r="F129" s="388" t="s">
        <v>142</v>
      </c>
      <c r="G129" s="389">
        <v>4.7</v>
      </c>
      <c r="H129" s="389">
        <v>3.85</v>
      </c>
      <c r="I129" s="390">
        <v>3.85</v>
      </c>
      <c r="J129" s="388"/>
      <c r="K129" s="391"/>
      <c r="L129" s="392" t="s">
        <v>2928</v>
      </c>
      <c r="M129" s="393">
        <v>0</v>
      </c>
      <c r="N129" s="394"/>
      <c r="O129" s="388"/>
      <c r="P129" s="391"/>
      <c r="Q129" s="395">
        <v>3.85</v>
      </c>
      <c r="R129" s="384">
        <v>2026</v>
      </c>
      <c r="S129" s="384">
        <v>2</v>
      </c>
      <c r="T129" s="388" t="s">
        <v>2929</v>
      </c>
      <c r="U129" s="388" t="s">
        <v>2738</v>
      </c>
      <c r="V129" s="396" t="s">
        <v>2739</v>
      </c>
      <c r="W129" s="396" t="s">
        <v>2740</v>
      </c>
      <c r="X129" s="397" t="s">
        <v>2930</v>
      </c>
      <c r="Y129" s="386" t="s">
        <v>2742</v>
      </c>
      <c r="Z129" s="384">
        <v>2</v>
      </c>
      <c r="AA129" s="386"/>
      <c r="AB129" s="365"/>
      <c r="AC129" s="365"/>
      <c r="AD129" s="365"/>
      <c r="AE129" s="365"/>
      <c r="AF129" s="365"/>
      <c r="AG129" s="365"/>
      <c r="AH129" s="365"/>
      <c r="AI129" s="365"/>
      <c r="AJ129" s="365"/>
      <c r="AK129" s="365"/>
      <c r="AL129" s="365"/>
      <c r="AM129" s="365"/>
      <c r="AN129" s="365"/>
      <c r="AO129" s="365"/>
      <c r="AP129" s="365"/>
      <c r="AQ129" s="365"/>
      <c r="AR129" s="365"/>
      <c r="AS129" s="365"/>
      <c r="AT129" s="365"/>
      <c r="AU129" s="365"/>
      <c r="AV129" s="365"/>
      <c r="AW129" s="365"/>
      <c r="AX129" s="365"/>
      <c r="AY129" s="365"/>
      <c r="AZ129" s="365"/>
      <c r="BA129" s="365"/>
      <c r="BB129" s="365"/>
      <c r="BC129" s="365"/>
      <c r="BD129" s="365"/>
      <c r="BE129" s="365"/>
      <c r="BF129" s="365"/>
      <c r="BG129" s="365"/>
      <c r="BH129" s="365"/>
      <c r="BI129" s="365"/>
      <c r="BJ129" s="365"/>
      <c r="BK129" s="365"/>
      <c r="BL129" s="365"/>
      <c r="BM129" s="365"/>
      <c r="BN129" s="365"/>
      <c r="BO129" s="365"/>
      <c r="BP129" s="365"/>
      <c r="BQ129" s="365"/>
      <c r="BR129" s="365"/>
      <c r="BS129" s="365"/>
      <c r="BT129" s="365"/>
      <c r="BU129" s="365"/>
      <c r="BV129" s="365"/>
      <c r="BW129" s="365"/>
      <c r="BX129" s="365"/>
      <c r="BY129" s="365"/>
      <c r="BZ129" s="365"/>
      <c r="CA129" s="365"/>
      <c r="CB129" s="365"/>
      <c r="CC129" s="365"/>
      <c r="CD129" s="365"/>
      <c r="CE129" s="365"/>
      <c r="CF129" s="365"/>
      <c r="CG129" s="382"/>
      <c r="CH129" s="383"/>
    </row>
    <row r="130" spans="1:86" ht="228">
      <c r="A130" s="398" t="s">
        <v>3021</v>
      </c>
      <c r="B130" s="399" t="s">
        <v>3022</v>
      </c>
      <c r="C130" s="399" t="s">
        <v>2527</v>
      </c>
      <c r="D130" s="400" t="s">
        <v>2527</v>
      </c>
      <c r="E130" s="401" t="s">
        <v>142</v>
      </c>
      <c r="F130" s="402" t="s">
        <v>142</v>
      </c>
      <c r="G130" s="403">
        <v>4.93</v>
      </c>
      <c r="H130" s="403">
        <v>4.04</v>
      </c>
      <c r="I130" s="403">
        <v>4.04</v>
      </c>
      <c r="J130" s="402"/>
      <c r="K130" s="404"/>
      <c r="L130" s="405" t="s">
        <v>2928</v>
      </c>
      <c r="M130" s="406">
        <v>0</v>
      </c>
      <c r="N130" s="407"/>
      <c r="O130" s="402"/>
      <c r="P130" s="404"/>
      <c r="Q130" s="408">
        <v>4.04</v>
      </c>
      <c r="R130" s="398">
        <v>2026</v>
      </c>
      <c r="S130" s="398">
        <v>2</v>
      </c>
      <c r="T130" s="402" t="s">
        <v>2932</v>
      </c>
      <c r="U130" s="402" t="s">
        <v>2738</v>
      </c>
      <c r="V130" s="409" t="s">
        <v>2739</v>
      </c>
      <c r="W130" s="409" t="s">
        <v>2933</v>
      </c>
      <c r="X130" s="410" t="s">
        <v>2934</v>
      </c>
      <c r="Y130" s="400" t="s">
        <v>2742</v>
      </c>
      <c r="Z130" s="398">
        <v>2</v>
      </c>
      <c r="AA130" s="400"/>
      <c r="AB130" s="365"/>
      <c r="AC130" s="365"/>
      <c r="AD130" s="365"/>
      <c r="AE130" s="365"/>
      <c r="AF130" s="365"/>
      <c r="AG130" s="365"/>
      <c r="AH130" s="365"/>
      <c r="AI130" s="365"/>
      <c r="AJ130" s="365"/>
      <c r="AK130" s="365"/>
      <c r="AL130" s="365"/>
      <c r="AM130" s="365"/>
      <c r="AN130" s="365"/>
      <c r="AO130" s="365"/>
      <c r="AP130" s="365"/>
      <c r="AQ130" s="365"/>
      <c r="AR130" s="365"/>
      <c r="AS130" s="365"/>
      <c r="AT130" s="365"/>
      <c r="AU130" s="365"/>
      <c r="AV130" s="365"/>
      <c r="AW130" s="365"/>
      <c r="AX130" s="365"/>
      <c r="AY130" s="365"/>
      <c r="AZ130" s="365"/>
      <c r="BA130" s="365"/>
      <c r="BB130" s="365"/>
      <c r="BC130" s="365"/>
      <c r="BD130" s="365"/>
      <c r="BE130" s="365"/>
      <c r="BF130" s="365"/>
      <c r="BG130" s="365"/>
      <c r="BH130" s="365"/>
      <c r="BI130" s="365"/>
      <c r="BJ130" s="365"/>
      <c r="BK130" s="365"/>
      <c r="BL130" s="365"/>
      <c r="BM130" s="365"/>
      <c r="BN130" s="365"/>
      <c r="BO130" s="365"/>
      <c r="BP130" s="365"/>
      <c r="BQ130" s="365"/>
      <c r="BR130" s="365"/>
      <c r="BS130" s="365"/>
      <c r="BT130" s="365"/>
      <c r="BU130" s="365"/>
      <c r="BV130" s="365"/>
      <c r="BW130" s="365"/>
      <c r="BX130" s="365"/>
      <c r="BY130" s="365"/>
      <c r="BZ130" s="365"/>
      <c r="CA130" s="365"/>
      <c r="CB130" s="365"/>
      <c r="CC130" s="365"/>
      <c r="CD130" s="365"/>
      <c r="CE130" s="365"/>
      <c r="CF130" s="365"/>
      <c r="CG130" s="382"/>
      <c r="CH130" s="383"/>
    </row>
    <row r="131" spans="1:86" ht="228">
      <c r="A131" s="398" t="s">
        <v>3023</v>
      </c>
      <c r="B131" s="399" t="s">
        <v>3024</v>
      </c>
      <c r="C131" s="399" t="s">
        <v>2527</v>
      </c>
      <c r="D131" s="400" t="s">
        <v>2527</v>
      </c>
      <c r="E131" s="401" t="s">
        <v>142</v>
      </c>
      <c r="F131" s="402" t="s">
        <v>142</v>
      </c>
      <c r="G131" s="403">
        <v>5.26</v>
      </c>
      <c r="H131" s="403">
        <v>4.3099999999999996</v>
      </c>
      <c r="I131" s="403">
        <v>4.3099999999999996</v>
      </c>
      <c r="J131" s="402"/>
      <c r="K131" s="404"/>
      <c r="L131" s="405" t="s">
        <v>2928</v>
      </c>
      <c r="M131" s="406">
        <v>0</v>
      </c>
      <c r="N131" s="407"/>
      <c r="O131" s="402"/>
      <c r="P131" s="404"/>
      <c r="Q131" s="408">
        <v>4.3099999999999996</v>
      </c>
      <c r="R131" s="398">
        <v>2026</v>
      </c>
      <c r="S131" s="398">
        <v>2</v>
      </c>
      <c r="T131" s="402" t="s">
        <v>2936</v>
      </c>
      <c r="U131" s="402" t="s">
        <v>2738</v>
      </c>
      <c r="V131" s="409" t="s">
        <v>2739</v>
      </c>
      <c r="W131" s="409" t="s">
        <v>2937</v>
      </c>
      <c r="X131" s="410" t="s">
        <v>2938</v>
      </c>
      <c r="Y131" s="400" t="s">
        <v>2742</v>
      </c>
      <c r="Z131" s="398">
        <v>2</v>
      </c>
      <c r="AA131" s="400"/>
      <c r="AB131" s="365"/>
      <c r="AC131" s="365"/>
      <c r="AD131" s="365"/>
      <c r="AE131" s="365"/>
      <c r="AF131" s="365"/>
      <c r="AG131" s="365"/>
      <c r="AH131" s="365"/>
      <c r="AI131" s="365"/>
      <c r="AJ131" s="365"/>
      <c r="AK131" s="365"/>
      <c r="AL131" s="365"/>
      <c r="AM131" s="365"/>
      <c r="AN131" s="365"/>
      <c r="AO131" s="365"/>
      <c r="AP131" s="365"/>
      <c r="AQ131" s="365"/>
      <c r="AR131" s="365"/>
      <c r="AS131" s="365"/>
      <c r="AT131" s="365"/>
      <c r="AU131" s="365"/>
      <c r="AV131" s="365"/>
      <c r="AW131" s="365"/>
      <c r="AX131" s="365"/>
      <c r="AY131" s="365"/>
      <c r="AZ131" s="365"/>
      <c r="BA131" s="365"/>
      <c r="BB131" s="365"/>
      <c r="BC131" s="365"/>
      <c r="BD131" s="365"/>
      <c r="BE131" s="365"/>
      <c r="BF131" s="365"/>
      <c r="BG131" s="365"/>
      <c r="BH131" s="365"/>
      <c r="BI131" s="365"/>
      <c r="BJ131" s="365"/>
      <c r="BK131" s="365"/>
      <c r="BL131" s="365"/>
      <c r="BM131" s="365"/>
      <c r="BN131" s="365"/>
      <c r="BO131" s="365"/>
      <c r="BP131" s="365"/>
      <c r="BQ131" s="365"/>
      <c r="BR131" s="365"/>
      <c r="BS131" s="365"/>
      <c r="BT131" s="365"/>
      <c r="BU131" s="365"/>
      <c r="BV131" s="365"/>
      <c r="BW131" s="365"/>
      <c r="BX131" s="365"/>
      <c r="BY131" s="365"/>
      <c r="BZ131" s="365"/>
      <c r="CA131" s="365"/>
      <c r="CB131" s="365"/>
      <c r="CC131" s="365"/>
      <c r="CD131" s="365"/>
      <c r="CE131" s="365"/>
      <c r="CF131" s="365"/>
      <c r="CG131" s="382"/>
      <c r="CH131" s="383"/>
    </row>
    <row r="132" spans="1:86" ht="252">
      <c r="A132" s="384" t="s">
        <v>1891</v>
      </c>
      <c r="B132" s="385" t="s">
        <v>2528</v>
      </c>
      <c r="C132" s="385" t="s">
        <v>2529</v>
      </c>
      <c r="D132" s="386" t="s">
        <v>2529</v>
      </c>
      <c r="E132" s="387" t="s">
        <v>142</v>
      </c>
      <c r="F132" s="388" t="s">
        <v>142</v>
      </c>
      <c r="G132" s="389">
        <v>2.2599999999999998</v>
      </c>
      <c r="H132" s="389">
        <v>1.85</v>
      </c>
      <c r="I132" s="390">
        <v>1.85</v>
      </c>
      <c r="J132" s="388"/>
      <c r="K132" s="391"/>
      <c r="L132" s="392" t="s">
        <v>2928</v>
      </c>
      <c r="M132" s="393">
        <v>0</v>
      </c>
      <c r="N132" s="394"/>
      <c r="O132" s="388"/>
      <c r="P132" s="391"/>
      <c r="Q132" s="395">
        <v>1.85</v>
      </c>
      <c r="R132" s="384">
        <v>2026</v>
      </c>
      <c r="S132" s="384">
        <v>2</v>
      </c>
      <c r="T132" s="388" t="s">
        <v>2929</v>
      </c>
      <c r="U132" s="388" t="s">
        <v>2738</v>
      </c>
      <c r="V132" s="396" t="s">
        <v>2739</v>
      </c>
      <c r="W132" s="396" t="s">
        <v>2740</v>
      </c>
      <c r="X132" s="397" t="s">
        <v>2930</v>
      </c>
      <c r="Y132" s="386" t="s">
        <v>2742</v>
      </c>
      <c r="Z132" s="384">
        <v>2</v>
      </c>
      <c r="AA132" s="386"/>
      <c r="AB132" s="365"/>
      <c r="AC132" s="365"/>
      <c r="AD132" s="365"/>
      <c r="AE132" s="365"/>
      <c r="AF132" s="365"/>
      <c r="AG132" s="365"/>
      <c r="AH132" s="365"/>
      <c r="AI132" s="365"/>
      <c r="AJ132" s="365"/>
      <c r="AK132" s="365"/>
      <c r="AL132" s="365"/>
      <c r="AM132" s="365"/>
      <c r="AN132" s="365"/>
      <c r="AO132" s="365"/>
      <c r="AP132" s="365"/>
      <c r="AQ132" s="365"/>
      <c r="AR132" s="365"/>
      <c r="AS132" s="365"/>
      <c r="AT132" s="365"/>
      <c r="AU132" s="365"/>
      <c r="AV132" s="365"/>
      <c r="AW132" s="365"/>
      <c r="AX132" s="365"/>
      <c r="AY132" s="365"/>
      <c r="AZ132" s="365"/>
      <c r="BA132" s="365"/>
      <c r="BB132" s="365"/>
      <c r="BC132" s="365"/>
      <c r="BD132" s="365"/>
      <c r="BE132" s="365"/>
      <c r="BF132" s="365"/>
      <c r="BG132" s="365"/>
      <c r="BH132" s="365"/>
      <c r="BI132" s="365"/>
      <c r="BJ132" s="365"/>
      <c r="BK132" s="365"/>
      <c r="BL132" s="365"/>
      <c r="BM132" s="365"/>
      <c r="BN132" s="365"/>
      <c r="BO132" s="365"/>
      <c r="BP132" s="365"/>
      <c r="BQ132" s="365"/>
      <c r="BR132" s="365"/>
      <c r="BS132" s="365"/>
      <c r="BT132" s="365"/>
      <c r="BU132" s="365"/>
      <c r="BV132" s="365"/>
      <c r="BW132" s="365"/>
      <c r="BX132" s="365"/>
      <c r="BY132" s="365"/>
      <c r="BZ132" s="365"/>
      <c r="CA132" s="365"/>
      <c r="CB132" s="365"/>
      <c r="CC132" s="365"/>
      <c r="CD132" s="365"/>
      <c r="CE132" s="365"/>
      <c r="CF132" s="365"/>
      <c r="CG132" s="382"/>
      <c r="CH132" s="383"/>
    </row>
    <row r="133" spans="1:86" ht="252">
      <c r="A133" s="398" t="s">
        <v>3025</v>
      </c>
      <c r="B133" s="399" t="s">
        <v>3026</v>
      </c>
      <c r="C133" s="399" t="s">
        <v>2529</v>
      </c>
      <c r="D133" s="400" t="s">
        <v>2529</v>
      </c>
      <c r="E133" s="401" t="s">
        <v>142</v>
      </c>
      <c r="F133" s="402" t="s">
        <v>142</v>
      </c>
      <c r="G133" s="403">
        <v>2.37</v>
      </c>
      <c r="H133" s="403">
        <v>1.94</v>
      </c>
      <c r="I133" s="403">
        <v>1.94</v>
      </c>
      <c r="J133" s="402"/>
      <c r="K133" s="404"/>
      <c r="L133" s="405" t="s">
        <v>2928</v>
      </c>
      <c r="M133" s="406">
        <v>0</v>
      </c>
      <c r="N133" s="407"/>
      <c r="O133" s="402"/>
      <c r="P133" s="404"/>
      <c r="Q133" s="408">
        <v>1.94</v>
      </c>
      <c r="R133" s="398">
        <v>2026</v>
      </c>
      <c r="S133" s="398">
        <v>2</v>
      </c>
      <c r="T133" s="402" t="s">
        <v>2932</v>
      </c>
      <c r="U133" s="402" t="s">
        <v>2738</v>
      </c>
      <c r="V133" s="409" t="s">
        <v>2739</v>
      </c>
      <c r="W133" s="409" t="s">
        <v>2933</v>
      </c>
      <c r="X133" s="410" t="s">
        <v>2934</v>
      </c>
      <c r="Y133" s="400" t="s">
        <v>2742</v>
      </c>
      <c r="Z133" s="398">
        <v>2</v>
      </c>
      <c r="AA133" s="400"/>
      <c r="AB133" s="365"/>
      <c r="AC133" s="365"/>
      <c r="AD133" s="365"/>
      <c r="AE133" s="365"/>
      <c r="AF133" s="365"/>
      <c r="AG133" s="365"/>
      <c r="AH133" s="365"/>
      <c r="AI133" s="365"/>
      <c r="AJ133" s="365"/>
      <c r="AK133" s="365"/>
      <c r="AL133" s="365"/>
      <c r="AM133" s="365"/>
      <c r="AN133" s="365"/>
      <c r="AO133" s="365"/>
      <c r="AP133" s="365"/>
      <c r="AQ133" s="365"/>
      <c r="AR133" s="365"/>
      <c r="AS133" s="365"/>
      <c r="AT133" s="365"/>
      <c r="AU133" s="365"/>
      <c r="AV133" s="365"/>
      <c r="AW133" s="365"/>
      <c r="AX133" s="365"/>
      <c r="AY133" s="365"/>
      <c r="AZ133" s="365"/>
      <c r="BA133" s="365"/>
      <c r="BB133" s="365"/>
      <c r="BC133" s="365"/>
      <c r="BD133" s="365"/>
      <c r="BE133" s="365"/>
      <c r="BF133" s="365"/>
      <c r="BG133" s="365"/>
      <c r="BH133" s="365"/>
      <c r="BI133" s="365"/>
      <c r="BJ133" s="365"/>
      <c r="BK133" s="365"/>
      <c r="BL133" s="365"/>
      <c r="BM133" s="365"/>
      <c r="BN133" s="365"/>
      <c r="BO133" s="365"/>
      <c r="BP133" s="365"/>
      <c r="BQ133" s="365"/>
      <c r="BR133" s="365"/>
      <c r="BS133" s="365"/>
      <c r="BT133" s="365"/>
      <c r="BU133" s="365"/>
      <c r="BV133" s="365"/>
      <c r="BW133" s="365"/>
      <c r="BX133" s="365"/>
      <c r="BY133" s="365"/>
      <c r="BZ133" s="365"/>
      <c r="CA133" s="365"/>
      <c r="CB133" s="365"/>
      <c r="CC133" s="365"/>
      <c r="CD133" s="365"/>
      <c r="CE133" s="365"/>
      <c r="CF133" s="365"/>
      <c r="CG133" s="382"/>
      <c r="CH133" s="383"/>
    </row>
    <row r="134" spans="1:86" ht="252">
      <c r="A134" s="398" t="s">
        <v>3027</v>
      </c>
      <c r="B134" s="399" t="s">
        <v>3028</v>
      </c>
      <c r="C134" s="399" t="s">
        <v>2529</v>
      </c>
      <c r="D134" s="400" t="s">
        <v>2529</v>
      </c>
      <c r="E134" s="401" t="s">
        <v>142</v>
      </c>
      <c r="F134" s="402" t="s">
        <v>142</v>
      </c>
      <c r="G134" s="403">
        <v>2.5299999999999998</v>
      </c>
      <c r="H134" s="403">
        <v>2.0699999999999998</v>
      </c>
      <c r="I134" s="403">
        <v>2.0699999999999998</v>
      </c>
      <c r="J134" s="402"/>
      <c r="K134" s="404"/>
      <c r="L134" s="405" t="s">
        <v>2928</v>
      </c>
      <c r="M134" s="406">
        <v>0</v>
      </c>
      <c r="N134" s="407"/>
      <c r="O134" s="402"/>
      <c r="P134" s="404"/>
      <c r="Q134" s="408">
        <v>2.0699999999999998</v>
      </c>
      <c r="R134" s="398">
        <v>2026</v>
      </c>
      <c r="S134" s="398">
        <v>2</v>
      </c>
      <c r="T134" s="402" t="s">
        <v>2936</v>
      </c>
      <c r="U134" s="402" t="s">
        <v>2738</v>
      </c>
      <c r="V134" s="409" t="s">
        <v>2739</v>
      </c>
      <c r="W134" s="409" t="s">
        <v>2937</v>
      </c>
      <c r="X134" s="410" t="s">
        <v>2938</v>
      </c>
      <c r="Y134" s="400" t="s">
        <v>2742</v>
      </c>
      <c r="Z134" s="398">
        <v>2</v>
      </c>
      <c r="AA134" s="400"/>
      <c r="AB134" s="365"/>
      <c r="AC134" s="365"/>
      <c r="AD134" s="365"/>
      <c r="AE134" s="365"/>
      <c r="AF134" s="365"/>
      <c r="AG134" s="365"/>
      <c r="AH134" s="365"/>
      <c r="AI134" s="365"/>
      <c r="AJ134" s="365"/>
      <c r="AK134" s="365"/>
      <c r="AL134" s="365"/>
      <c r="AM134" s="365"/>
      <c r="AN134" s="365"/>
      <c r="AO134" s="365"/>
      <c r="AP134" s="365"/>
      <c r="AQ134" s="365"/>
      <c r="AR134" s="365"/>
      <c r="AS134" s="365"/>
      <c r="AT134" s="365"/>
      <c r="AU134" s="365"/>
      <c r="AV134" s="365"/>
      <c r="AW134" s="365"/>
      <c r="AX134" s="365"/>
      <c r="AY134" s="365"/>
      <c r="AZ134" s="365"/>
      <c r="BA134" s="365"/>
      <c r="BB134" s="365"/>
      <c r="BC134" s="365"/>
      <c r="BD134" s="365"/>
      <c r="BE134" s="365"/>
      <c r="BF134" s="365"/>
      <c r="BG134" s="365"/>
      <c r="BH134" s="365"/>
      <c r="BI134" s="365"/>
      <c r="BJ134" s="365"/>
      <c r="BK134" s="365"/>
      <c r="BL134" s="365"/>
      <c r="BM134" s="365"/>
      <c r="BN134" s="365"/>
      <c r="BO134" s="365"/>
      <c r="BP134" s="365"/>
      <c r="BQ134" s="365"/>
      <c r="BR134" s="365"/>
      <c r="BS134" s="365"/>
      <c r="BT134" s="365"/>
      <c r="BU134" s="365"/>
      <c r="BV134" s="365"/>
      <c r="BW134" s="365"/>
      <c r="BX134" s="365"/>
      <c r="BY134" s="365"/>
      <c r="BZ134" s="365"/>
      <c r="CA134" s="365"/>
      <c r="CB134" s="365"/>
      <c r="CC134" s="365"/>
      <c r="CD134" s="365"/>
      <c r="CE134" s="365"/>
      <c r="CF134" s="365"/>
      <c r="CG134" s="382"/>
      <c r="CH134" s="383"/>
    </row>
    <row r="135" spans="1:86" ht="228">
      <c r="A135" s="384" t="s">
        <v>1893</v>
      </c>
      <c r="B135" s="385" t="s">
        <v>2530</v>
      </c>
      <c r="C135" s="385" t="s">
        <v>2531</v>
      </c>
      <c r="D135" s="386" t="s">
        <v>2531</v>
      </c>
      <c r="E135" s="387" t="s">
        <v>142</v>
      </c>
      <c r="F135" s="388" t="s">
        <v>142</v>
      </c>
      <c r="G135" s="389">
        <v>1.43</v>
      </c>
      <c r="H135" s="389">
        <v>1.17</v>
      </c>
      <c r="I135" s="390">
        <v>1.17</v>
      </c>
      <c r="J135" s="388"/>
      <c r="K135" s="391"/>
      <c r="L135" s="392" t="s">
        <v>2928</v>
      </c>
      <c r="M135" s="393">
        <v>0</v>
      </c>
      <c r="N135" s="394"/>
      <c r="O135" s="388"/>
      <c r="P135" s="391"/>
      <c r="Q135" s="395">
        <v>1.17</v>
      </c>
      <c r="R135" s="384">
        <v>2026</v>
      </c>
      <c r="S135" s="384">
        <v>2</v>
      </c>
      <c r="T135" s="388" t="s">
        <v>2929</v>
      </c>
      <c r="U135" s="388" t="s">
        <v>2738</v>
      </c>
      <c r="V135" s="396" t="s">
        <v>2739</v>
      </c>
      <c r="W135" s="396" t="s">
        <v>2740</v>
      </c>
      <c r="X135" s="397" t="s">
        <v>2930</v>
      </c>
      <c r="Y135" s="386" t="s">
        <v>2742</v>
      </c>
      <c r="Z135" s="384">
        <v>2</v>
      </c>
      <c r="AA135" s="386"/>
      <c r="AB135" s="365"/>
      <c r="AC135" s="365"/>
      <c r="AD135" s="365"/>
      <c r="AE135" s="365"/>
      <c r="AF135" s="365"/>
      <c r="AG135" s="365"/>
      <c r="AH135" s="365"/>
      <c r="AI135" s="365"/>
      <c r="AJ135" s="365"/>
      <c r="AK135" s="365"/>
      <c r="AL135" s="365"/>
      <c r="AM135" s="365"/>
      <c r="AN135" s="365"/>
      <c r="AO135" s="365"/>
      <c r="AP135" s="365"/>
      <c r="AQ135" s="365"/>
      <c r="AR135" s="365"/>
      <c r="AS135" s="365"/>
      <c r="AT135" s="365"/>
      <c r="AU135" s="365"/>
      <c r="AV135" s="365"/>
      <c r="AW135" s="365"/>
      <c r="AX135" s="365"/>
      <c r="AY135" s="365"/>
      <c r="AZ135" s="365"/>
      <c r="BA135" s="365"/>
      <c r="BB135" s="365"/>
      <c r="BC135" s="365"/>
      <c r="BD135" s="365"/>
      <c r="BE135" s="365"/>
      <c r="BF135" s="365"/>
      <c r="BG135" s="365"/>
      <c r="BH135" s="365"/>
      <c r="BI135" s="365"/>
      <c r="BJ135" s="365"/>
      <c r="BK135" s="365"/>
      <c r="BL135" s="365"/>
      <c r="BM135" s="365"/>
      <c r="BN135" s="365"/>
      <c r="BO135" s="365"/>
      <c r="BP135" s="365"/>
      <c r="BQ135" s="365"/>
      <c r="BR135" s="365"/>
      <c r="BS135" s="365"/>
      <c r="BT135" s="365"/>
      <c r="BU135" s="365"/>
      <c r="BV135" s="365"/>
      <c r="BW135" s="365"/>
      <c r="BX135" s="365"/>
      <c r="BY135" s="365"/>
      <c r="BZ135" s="365"/>
      <c r="CA135" s="365"/>
      <c r="CB135" s="365"/>
      <c r="CC135" s="365"/>
      <c r="CD135" s="365"/>
      <c r="CE135" s="365"/>
      <c r="CF135" s="365"/>
      <c r="CG135" s="382"/>
      <c r="CH135" s="383"/>
    </row>
    <row r="136" spans="1:86" ht="228">
      <c r="A136" s="398" t="s">
        <v>3029</v>
      </c>
      <c r="B136" s="399" t="s">
        <v>3030</v>
      </c>
      <c r="C136" s="399" t="s">
        <v>2531</v>
      </c>
      <c r="D136" s="400" t="s">
        <v>2531</v>
      </c>
      <c r="E136" s="401" t="s">
        <v>142</v>
      </c>
      <c r="F136" s="402" t="s">
        <v>142</v>
      </c>
      <c r="G136" s="403">
        <v>1.5</v>
      </c>
      <c r="H136" s="403">
        <v>1.23</v>
      </c>
      <c r="I136" s="403">
        <v>1.23</v>
      </c>
      <c r="J136" s="402"/>
      <c r="K136" s="404"/>
      <c r="L136" s="405" t="s">
        <v>2928</v>
      </c>
      <c r="M136" s="406">
        <v>0</v>
      </c>
      <c r="N136" s="407"/>
      <c r="O136" s="402"/>
      <c r="P136" s="404"/>
      <c r="Q136" s="408">
        <v>1.23</v>
      </c>
      <c r="R136" s="398">
        <v>2026</v>
      </c>
      <c r="S136" s="398">
        <v>2</v>
      </c>
      <c r="T136" s="402" t="s">
        <v>2932</v>
      </c>
      <c r="U136" s="402" t="s">
        <v>2738</v>
      </c>
      <c r="V136" s="409" t="s">
        <v>2739</v>
      </c>
      <c r="W136" s="409" t="s">
        <v>2933</v>
      </c>
      <c r="X136" s="410" t="s">
        <v>2934</v>
      </c>
      <c r="Y136" s="400" t="s">
        <v>2742</v>
      </c>
      <c r="Z136" s="398">
        <v>2</v>
      </c>
      <c r="AA136" s="400"/>
      <c r="AB136" s="365"/>
      <c r="AC136" s="365"/>
      <c r="AD136" s="365"/>
      <c r="AE136" s="365"/>
      <c r="AF136" s="365"/>
      <c r="AG136" s="365"/>
      <c r="AH136" s="365"/>
      <c r="AI136" s="365"/>
      <c r="AJ136" s="365"/>
      <c r="AK136" s="365"/>
      <c r="AL136" s="365"/>
      <c r="AM136" s="365"/>
      <c r="AN136" s="365"/>
      <c r="AO136" s="365"/>
      <c r="AP136" s="365"/>
      <c r="AQ136" s="365"/>
      <c r="AR136" s="365"/>
      <c r="AS136" s="365"/>
      <c r="AT136" s="365"/>
      <c r="AU136" s="365"/>
      <c r="AV136" s="365"/>
      <c r="AW136" s="365"/>
      <c r="AX136" s="365"/>
      <c r="AY136" s="365"/>
      <c r="AZ136" s="365"/>
      <c r="BA136" s="365"/>
      <c r="BB136" s="365"/>
      <c r="BC136" s="365"/>
      <c r="BD136" s="365"/>
      <c r="BE136" s="365"/>
      <c r="BF136" s="365"/>
      <c r="BG136" s="365"/>
      <c r="BH136" s="365"/>
      <c r="BI136" s="365"/>
      <c r="BJ136" s="365"/>
      <c r="BK136" s="365"/>
      <c r="BL136" s="365"/>
      <c r="BM136" s="365"/>
      <c r="BN136" s="365"/>
      <c r="BO136" s="365"/>
      <c r="BP136" s="365"/>
      <c r="BQ136" s="365"/>
      <c r="BR136" s="365"/>
      <c r="BS136" s="365"/>
      <c r="BT136" s="365"/>
      <c r="BU136" s="365"/>
      <c r="BV136" s="365"/>
      <c r="BW136" s="365"/>
      <c r="BX136" s="365"/>
      <c r="BY136" s="365"/>
      <c r="BZ136" s="365"/>
      <c r="CA136" s="365"/>
      <c r="CB136" s="365"/>
      <c r="CC136" s="365"/>
      <c r="CD136" s="365"/>
      <c r="CE136" s="365"/>
      <c r="CF136" s="365"/>
      <c r="CG136" s="382"/>
      <c r="CH136" s="383"/>
    </row>
    <row r="137" spans="1:86" ht="228">
      <c r="A137" s="398" t="s">
        <v>3031</v>
      </c>
      <c r="B137" s="399" t="s">
        <v>3032</v>
      </c>
      <c r="C137" s="399" t="s">
        <v>2531</v>
      </c>
      <c r="D137" s="400" t="s">
        <v>2531</v>
      </c>
      <c r="E137" s="401" t="s">
        <v>142</v>
      </c>
      <c r="F137" s="402" t="s">
        <v>142</v>
      </c>
      <c r="G137" s="403">
        <v>1.6</v>
      </c>
      <c r="H137" s="403">
        <v>1.31</v>
      </c>
      <c r="I137" s="403">
        <v>1.31</v>
      </c>
      <c r="J137" s="402"/>
      <c r="K137" s="404"/>
      <c r="L137" s="405" t="s">
        <v>2928</v>
      </c>
      <c r="M137" s="406">
        <v>0</v>
      </c>
      <c r="N137" s="407"/>
      <c r="O137" s="402"/>
      <c r="P137" s="404"/>
      <c r="Q137" s="408">
        <v>1.31</v>
      </c>
      <c r="R137" s="398">
        <v>2026</v>
      </c>
      <c r="S137" s="398">
        <v>2</v>
      </c>
      <c r="T137" s="402" t="s">
        <v>2936</v>
      </c>
      <c r="U137" s="402" t="s">
        <v>2738</v>
      </c>
      <c r="V137" s="409" t="s">
        <v>2739</v>
      </c>
      <c r="W137" s="409" t="s">
        <v>2937</v>
      </c>
      <c r="X137" s="410" t="s">
        <v>2938</v>
      </c>
      <c r="Y137" s="400" t="s">
        <v>2742</v>
      </c>
      <c r="Z137" s="398">
        <v>2</v>
      </c>
      <c r="AA137" s="400"/>
      <c r="AB137" s="365"/>
      <c r="AC137" s="365"/>
      <c r="AD137" s="365"/>
      <c r="AE137" s="365"/>
      <c r="AF137" s="365"/>
      <c r="AG137" s="365"/>
      <c r="AH137" s="365"/>
      <c r="AI137" s="365"/>
      <c r="AJ137" s="365"/>
      <c r="AK137" s="365"/>
      <c r="AL137" s="365"/>
      <c r="AM137" s="365"/>
      <c r="AN137" s="365"/>
      <c r="AO137" s="365"/>
      <c r="AP137" s="365"/>
      <c r="AQ137" s="365"/>
      <c r="AR137" s="365"/>
      <c r="AS137" s="365"/>
      <c r="AT137" s="365"/>
      <c r="AU137" s="365"/>
      <c r="AV137" s="365"/>
      <c r="AW137" s="365"/>
      <c r="AX137" s="365"/>
      <c r="AY137" s="365"/>
      <c r="AZ137" s="365"/>
      <c r="BA137" s="365"/>
      <c r="BB137" s="365"/>
      <c r="BC137" s="365"/>
      <c r="BD137" s="365"/>
      <c r="BE137" s="365"/>
      <c r="BF137" s="365"/>
      <c r="BG137" s="365"/>
      <c r="BH137" s="365"/>
      <c r="BI137" s="365"/>
      <c r="BJ137" s="365"/>
      <c r="BK137" s="365"/>
      <c r="BL137" s="365"/>
      <c r="BM137" s="365"/>
      <c r="BN137" s="365"/>
      <c r="BO137" s="365"/>
      <c r="BP137" s="365"/>
      <c r="BQ137" s="365"/>
      <c r="BR137" s="365"/>
      <c r="BS137" s="365"/>
      <c r="BT137" s="365"/>
      <c r="BU137" s="365"/>
      <c r="BV137" s="365"/>
      <c r="BW137" s="365"/>
      <c r="BX137" s="365"/>
      <c r="BY137" s="365"/>
      <c r="BZ137" s="365"/>
      <c r="CA137" s="365"/>
      <c r="CB137" s="365"/>
      <c r="CC137" s="365"/>
      <c r="CD137" s="365"/>
      <c r="CE137" s="365"/>
      <c r="CF137" s="365"/>
      <c r="CG137" s="382"/>
      <c r="CH137" s="383"/>
    </row>
    <row r="138" spans="1:86" ht="252">
      <c r="A138" s="384" t="s">
        <v>1900</v>
      </c>
      <c r="B138" s="385" t="s">
        <v>2532</v>
      </c>
      <c r="C138" s="385" t="s">
        <v>2533</v>
      </c>
      <c r="D138" s="386" t="s">
        <v>2533</v>
      </c>
      <c r="E138" s="387" t="s">
        <v>142</v>
      </c>
      <c r="F138" s="388" t="s">
        <v>142</v>
      </c>
      <c r="G138" s="389">
        <v>2.57</v>
      </c>
      <c r="H138" s="389">
        <v>2.11</v>
      </c>
      <c r="I138" s="390">
        <v>2.11</v>
      </c>
      <c r="J138" s="388"/>
      <c r="K138" s="391"/>
      <c r="L138" s="392" t="s">
        <v>2928</v>
      </c>
      <c r="M138" s="393">
        <v>0</v>
      </c>
      <c r="N138" s="394"/>
      <c r="O138" s="388"/>
      <c r="P138" s="391"/>
      <c r="Q138" s="395">
        <v>2.11</v>
      </c>
      <c r="R138" s="384">
        <v>2026</v>
      </c>
      <c r="S138" s="384">
        <v>2</v>
      </c>
      <c r="T138" s="388" t="s">
        <v>2929</v>
      </c>
      <c r="U138" s="388" t="s">
        <v>2738</v>
      </c>
      <c r="V138" s="396" t="s">
        <v>2739</v>
      </c>
      <c r="W138" s="396" t="s">
        <v>2740</v>
      </c>
      <c r="X138" s="397" t="s">
        <v>2930</v>
      </c>
      <c r="Y138" s="386" t="s">
        <v>2742</v>
      </c>
      <c r="Z138" s="384">
        <v>2</v>
      </c>
      <c r="AA138" s="386"/>
      <c r="AB138" s="365"/>
      <c r="AC138" s="365"/>
      <c r="AD138" s="365"/>
      <c r="AE138" s="365"/>
      <c r="AF138" s="365"/>
      <c r="AG138" s="365"/>
      <c r="AH138" s="365"/>
      <c r="AI138" s="365"/>
      <c r="AJ138" s="365"/>
      <c r="AK138" s="365"/>
      <c r="AL138" s="365"/>
      <c r="AM138" s="365"/>
      <c r="AN138" s="365"/>
      <c r="AO138" s="365"/>
      <c r="AP138" s="365"/>
      <c r="AQ138" s="365"/>
      <c r="AR138" s="365"/>
      <c r="AS138" s="365"/>
      <c r="AT138" s="365"/>
      <c r="AU138" s="365"/>
      <c r="AV138" s="365"/>
      <c r="AW138" s="365"/>
      <c r="AX138" s="365"/>
      <c r="AY138" s="365"/>
      <c r="AZ138" s="365"/>
      <c r="BA138" s="365"/>
      <c r="BB138" s="365"/>
      <c r="BC138" s="365"/>
      <c r="BD138" s="365"/>
      <c r="BE138" s="365"/>
      <c r="BF138" s="365"/>
      <c r="BG138" s="365"/>
      <c r="BH138" s="365"/>
      <c r="BI138" s="365"/>
      <c r="BJ138" s="365"/>
      <c r="BK138" s="365"/>
      <c r="BL138" s="365"/>
      <c r="BM138" s="365"/>
      <c r="BN138" s="365"/>
      <c r="BO138" s="365"/>
      <c r="BP138" s="365"/>
      <c r="BQ138" s="365"/>
      <c r="BR138" s="365"/>
      <c r="BS138" s="365"/>
      <c r="BT138" s="365"/>
      <c r="BU138" s="365"/>
      <c r="BV138" s="365"/>
      <c r="BW138" s="365"/>
      <c r="BX138" s="365"/>
      <c r="BY138" s="365"/>
      <c r="BZ138" s="365"/>
      <c r="CA138" s="365"/>
      <c r="CB138" s="365"/>
      <c r="CC138" s="365"/>
      <c r="CD138" s="365"/>
      <c r="CE138" s="365"/>
      <c r="CF138" s="365"/>
      <c r="CG138" s="382"/>
      <c r="CH138" s="383"/>
    </row>
    <row r="139" spans="1:86" ht="252">
      <c r="A139" s="398" t="s">
        <v>3033</v>
      </c>
      <c r="B139" s="399" t="s">
        <v>3034</v>
      </c>
      <c r="C139" s="399" t="s">
        <v>2533</v>
      </c>
      <c r="D139" s="400" t="s">
        <v>2533</v>
      </c>
      <c r="E139" s="401" t="s">
        <v>142</v>
      </c>
      <c r="F139" s="402" t="s">
        <v>142</v>
      </c>
      <c r="G139" s="403">
        <v>2.71</v>
      </c>
      <c r="H139" s="403">
        <v>2.2200000000000002</v>
      </c>
      <c r="I139" s="403">
        <v>2.2200000000000002</v>
      </c>
      <c r="J139" s="402"/>
      <c r="K139" s="404"/>
      <c r="L139" s="405" t="s">
        <v>2928</v>
      </c>
      <c r="M139" s="406">
        <v>0</v>
      </c>
      <c r="N139" s="407"/>
      <c r="O139" s="402"/>
      <c r="P139" s="404"/>
      <c r="Q139" s="408">
        <v>2.2200000000000002</v>
      </c>
      <c r="R139" s="398">
        <v>2026</v>
      </c>
      <c r="S139" s="398">
        <v>2</v>
      </c>
      <c r="T139" s="402" t="s">
        <v>2932</v>
      </c>
      <c r="U139" s="402" t="s">
        <v>2738</v>
      </c>
      <c r="V139" s="409" t="s">
        <v>2739</v>
      </c>
      <c r="W139" s="409" t="s">
        <v>2933</v>
      </c>
      <c r="X139" s="410" t="s">
        <v>2934</v>
      </c>
      <c r="Y139" s="400" t="s">
        <v>2742</v>
      </c>
      <c r="Z139" s="398">
        <v>2</v>
      </c>
      <c r="AA139" s="400"/>
      <c r="AB139" s="365"/>
      <c r="AC139" s="365"/>
      <c r="AD139" s="365"/>
      <c r="AE139" s="365"/>
      <c r="AF139" s="365"/>
      <c r="AG139" s="365"/>
      <c r="AH139" s="365"/>
      <c r="AI139" s="365"/>
      <c r="AJ139" s="365"/>
      <c r="AK139" s="365"/>
      <c r="AL139" s="365"/>
      <c r="AM139" s="365"/>
      <c r="AN139" s="365"/>
      <c r="AO139" s="365"/>
      <c r="AP139" s="365"/>
      <c r="AQ139" s="365"/>
      <c r="AR139" s="365"/>
      <c r="AS139" s="365"/>
      <c r="AT139" s="365"/>
      <c r="AU139" s="365"/>
      <c r="AV139" s="365"/>
      <c r="AW139" s="365"/>
      <c r="AX139" s="365"/>
      <c r="AY139" s="365"/>
      <c r="AZ139" s="365"/>
      <c r="BA139" s="365"/>
      <c r="BB139" s="365"/>
      <c r="BC139" s="365"/>
      <c r="BD139" s="365"/>
      <c r="BE139" s="365"/>
      <c r="BF139" s="365"/>
      <c r="BG139" s="365"/>
      <c r="BH139" s="365"/>
      <c r="BI139" s="365"/>
      <c r="BJ139" s="365"/>
      <c r="BK139" s="365"/>
      <c r="BL139" s="365"/>
      <c r="BM139" s="365"/>
      <c r="BN139" s="365"/>
      <c r="BO139" s="365"/>
      <c r="BP139" s="365"/>
      <c r="BQ139" s="365"/>
      <c r="BR139" s="365"/>
      <c r="BS139" s="365"/>
      <c r="BT139" s="365"/>
      <c r="BU139" s="365"/>
      <c r="BV139" s="365"/>
      <c r="BW139" s="365"/>
      <c r="BX139" s="365"/>
      <c r="BY139" s="365"/>
      <c r="BZ139" s="365"/>
      <c r="CA139" s="365"/>
      <c r="CB139" s="365"/>
      <c r="CC139" s="365"/>
      <c r="CD139" s="365"/>
      <c r="CE139" s="365"/>
      <c r="CF139" s="365"/>
      <c r="CG139" s="382"/>
      <c r="CH139" s="383"/>
    </row>
    <row r="140" spans="1:86" ht="252">
      <c r="A140" s="398" t="s">
        <v>3035</v>
      </c>
      <c r="B140" s="399" t="s">
        <v>3036</v>
      </c>
      <c r="C140" s="399" t="s">
        <v>2533</v>
      </c>
      <c r="D140" s="400" t="s">
        <v>2533</v>
      </c>
      <c r="E140" s="401" t="s">
        <v>142</v>
      </c>
      <c r="F140" s="402" t="s">
        <v>142</v>
      </c>
      <c r="G140" s="403">
        <v>2.88</v>
      </c>
      <c r="H140" s="403">
        <v>2.36</v>
      </c>
      <c r="I140" s="403">
        <v>2.36</v>
      </c>
      <c r="J140" s="402"/>
      <c r="K140" s="404"/>
      <c r="L140" s="405" t="s">
        <v>2928</v>
      </c>
      <c r="M140" s="406">
        <v>0</v>
      </c>
      <c r="N140" s="407"/>
      <c r="O140" s="402"/>
      <c r="P140" s="404"/>
      <c r="Q140" s="408">
        <v>2.36</v>
      </c>
      <c r="R140" s="398">
        <v>2026</v>
      </c>
      <c r="S140" s="398">
        <v>2</v>
      </c>
      <c r="T140" s="402" t="s">
        <v>2936</v>
      </c>
      <c r="U140" s="402" t="s">
        <v>2738</v>
      </c>
      <c r="V140" s="409" t="s">
        <v>2739</v>
      </c>
      <c r="W140" s="409" t="s">
        <v>2937</v>
      </c>
      <c r="X140" s="410" t="s">
        <v>2938</v>
      </c>
      <c r="Y140" s="400" t="s">
        <v>2742</v>
      </c>
      <c r="Z140" s="398">
        <v>2</v>
      </c>
      <c r="AA140" s="400"/>
      <c r="AB140" s="365"/>
      <c r="AC140" s="365"/>
      <c r="AD140" s="365"/>
      <c r="AE140" s="365"/>
      <c r="AF140" s="365"/>
      <c r="AG140" s="365"/>
      <c r="AH140" s="365"/>
      <c r="AI140" s="365"/>
      <c r="AJ140" s="365"/>
      <c r="AK140" s="365"/>
      <c r="AL140" s="365"/>
      <c r="AM140" s="365"/>
      <c r="AN140" s="365"/>
      <c r="AO140" s="365"/>
      <c r="AP140" s="365"/>
      <c r="AQ140" s="365"/>
      <c r="AR140" s="365"/>
      <c r="AS140" s="365"/>
      <c r="AT140" s="365"/>
      <c r="AU140" s="365"/>
      <c r="AV140" s="365"/>
      <c r="AW140" s="365"/>
      <c r="AX140" s="365"/>
      <c r="AY140" s="365"/>
      <c r="AZ140" s="365"/>
      <c r="BA140" s="365"/>
      <c r="BB140" s="365"/>
      <c r="BC140" s="365"/>
      <c r="BD140" s="365"/>
      <c r="BE140" s="365"/>
      <c r="BF140" s="365"/>
      <c r="BG140" s="365"/>
      <c r="BH140" s="365"/>
      <c r="BI140" s="365"/>
      <c r="BJ140" s="365"/>
      <c r="BK140" s="365"/>
      <c r="BL140" s="365"/>
      <c r="BM140" s="365"/>
      <c r="BN140" s="365"/>
      <c r="BO140" s="365"/>
      <c r="BP140" s="365"/>
      <c r="BQ140" s="365"/>
      <c r="BR140" s="365"/>
      <c r="BS140" s="365"/>
      <c r="BT140" s="365"/>
      <c r="BU140" s="365"/>
      <c r="BV140" s="365"/>
      <c r="BW140" s="365"/>
      <c r="BX140" s="365"/>
      <c r="BY140" s="365"/>
      <c r="BZ140" s="365"/>
      <c r="CA140" s="365"/>
      <c r="CB140" s="365"/>
      <c r="CC140" s="365"/>
      <c r="CD140" s="365"/>
      <c r="CE140" s="365"/>
      <c r="CF140" s="365"/>
      <c r="CG140" s="382"/>
      <c r="CH140" s="383"/>
    </row>
    <row r="141" spans="1:86" ht="228">
      <c r="A141" s="384" t="s">
        <v>1903</v>
      </c>
      <c r="B141" s="385" t="s">
        <v>2534</v>
      </c>
      <c r="C141" s="385" t="s">
        <v>2535</v>
      </c>
      <c r="D141" s="386" t="s">
        <v>2535</v>
      </c>
      <c r="E141" s="387" t="s">
        <v>142</v>
      </c>
      <c r="F141" s="388" t="s">
        <v>142</v>
      </c>
      <c r="G141" s="389">
        <v>1.76</v>
      </c>
      <c r="H141" s="389">
        <v>1.44</v>
      </c>
      <c r="I141" s="390">
        <v>1.44</v>
      </c>
      <c r="J141" s="388"/>
      <c r="K141" s="391"/>
      <c r="L141" s="392" t="s">
        <v>2928</v>
      </c>
      <c r="M141" s="393">
        <v>0</v>
      </c>
      <c r="N141" s="394"/>
      <c r="O141" s="388"/>
      <c r="P141" s="391"/>
      <c r="Q141" s="395">
        <v>1.44</v>
      </c>
      <c r="R141" s="384">
        <v>2026</v>
      </c>
      <c r="S141" s="384">
        <v>2</v>
      </c>
      <c r="T141" s="388" t="s">
        <v>2929</v>
      </c>
      <c r="U141" s="388" t="s">
        <v>2738</v>
      </c>
      <c r="V141" s="396" t="s">
        <v>2739</v>
      </c>
      <c r="W141" s="396" t="s">
        <v>2740</v>
      </c>
      <c r="X141" s="397" t="s">
        <v>2930</v>
      </c>
      <c r="Y141" s="386" t="s">
        <v>2742</v>
      </c>
      <c r="Z141" s="384">
        <v>2</v>
      </c>
      <c r="AA141" s="386"/>
      <c r="AB141" s="365"/>
      <c r="AC141" s="365"/>
      <c r="AD141" s="365"/>
      <c r="AE141" s="365"/>
      <c r="AF141" s="365"/>
      <c r="AG141" s="365"/>
      <c r="AH141" s="365"/>
      <c r="AI141" s="365"/>
      <c r="AJ141" s="365"/>
      <c r="AK141" s="365"/>
      <c r="AL141" s="365"/>
      <c r="AM141" s="365"/>
      <c r="AN141" s="365"/>
      <c r="AO141" s="365"/>
      <c r="AP141" s="365"/>
      <c r="AQ141" s="365"/>
      <c r="AR141" s="365"/>
      <c r="AS141" s="365"/>
      <c r="AT141" s="365"/>
      <c r="AU141" s="365"/>
      <c r="AV141" s="365"/>
      <c r="AW141" s="365"/>
      <c r="AX141" s="365"/>
      <c r="AY141" s="365"/>
      <c r="AZ141" s="365"/>
      <c r="BA141" s="365"/>
      <c r="BB141" s="365"/>
      <c r="BC141" s="365"/>
      <c r="BD141" s="365"/>
      <c r="BE141" s="365"/>
      <c r="BF141" s="365"/>
      <c r="BG141" s="365"/>
      <c r="BH141" s="365"/>
      <c r="BI141" s="365"/>
      <c r="BJ141" s="365"/>
      <c r="BK141" s="365"/>
      <c r="BL141" s="365"/>
      <c r="BM141" s="365"/>
      <c r="BN141" s="365"/>
      <c r="BO141" s="365"/>
      <c r="BP141" s="365"/>
      <c r="BQ141" s="365"/>
      <c r="BR141" s="365"/>
      <c r="BS141" s="365"/>
      <c r="BT141" s="365"/>
      <c r="BU141" s="365"/>
      <c r="BV141" s="365"/>
      <c r="BW141" s="365"/>
      <c r="BX141" s="365"/>
      <c r="BY141" s="365"/>
      <c r="BZ141" s="365"/>
      <c r="CA141" s="365"/>
      <c r="CB141" s="365"/>
      <c r="CC141" s="365"/>
      <c r="CD141" s="365"/>
      <c r="CE141" s="365"/>
      <c r="CF141" s="365"/>
      <c r="CG141" s="382"/>
      <c r="CH141" s="383"/>
    </row>
    <row r="142" spans="1:86" ht="228">
      <c r="A142" s="398" t="s">
        <v>3037</v>
      </c>
      <c r="B142" s="399" t="s">
        <v>3038</v>
      </c>
      <c r="C142" s="399" t="s">
        <v>2535</v>
      </c>
      <c r="D142" s="400" t="s">
        <v>2535</v>
      </c>
      <c r="E142" s="401" t="s">
        <v>142</v>
      </c>
      <c r="F142" s="402" t="s">
        <v>142</v>
      </c>
      <c r="G142" s="403">
        <v>1.84</v>
      </c>
      <c r="H142" s="403">
        <v>1.51</v>
      </c>
      <c r="I142" s="403">
        <v>1.51</v>
      </c>
      <c r="J142" s="402"/>
      <c r="K142" s="404"/>
      <c r="L142" s="405" t="s">
        <v>2928</v>
      </c>
      <c r="M142" s="406">
        <v>0</v>
      </c>
      <c r="N142" s="407"/>
      <c r="O142" s="402"/>
      <c r="P142" s="404"/>
      <c r="Q142" s="408">
        <v>1.51</v>
      </c>
      <c r="R142" s="398">
        <v>2026</v>
      </c>
      <c r="S142" s="398">
        <v>2</v>
      </c>
      <c r="T142" s="402" t="s">
        <v>2932</v>
      </c>
      <c r="U142" s="402" t="s">
        <v>2738</v>
      </c>
      <c r="V142" s="409" t="s">
        <v>2739</v>
      </c>
      <c r="W142" s="409" t="s">
        <v>2933</v>
      </c>
      <c r="X142" s="410" t="s">
        <v>2934</v>
      </c>
      <c r="Y142" s="400" t="s">
        <v>2742</v>
      </c>
      <c r="Z142" s="398">
        <v>2</v>
      </c>
      <c r="AA142" s="400"/>
      <c r="AB142" s="365"/>
      <c r="AC142" s="365"/>
      <c r="AD142" s="365"/>
      <c r="AE142" s="365"/>
      <c r="AF142" s="365"/>
      <c r="AG142" s="365"/>
      <c r="AH142" s="365"/>
      <c r="AI142" s="365"/>
      <c r="AJ142" s="365"/>
      <c r="AK142" s="365"/>
      <c r="AL142" s="365"/>
      <c r="AM142" s="365"/>
      <c r="AN142" s="365"/>
      <c r="AO142" s="365"/>
      <c r="AP142" s="365"/>
      <c r="AQ142" s="365"/>
      <c r="AR142" s="365"/>
      <c r="AS142" s="365"/>
      <c r="AT142" s="365"/>
      <c r="AU142" s="365"/>
      <c r="AV142" s="365"/>
      <c r="AW142" s="365"/>
      <c r="AX142" s="365"/>
      <c r="AY142" s="365"/>
      <c r="AZ142" s="365"/>
      <c r="BA142" s="365"/>
      <c r="BB142" s="365"/>
      <c r="BC142" s="365"/>
      <c r="BD142" s="365"/>
      <c r="BE142" s="365"/>
      <c r="BF142" s="365"/>
      <c r="BG142" s="365"/>
      <c r="BH142" s="365"/>
      <c r="BI142" s="365"/>
      <c r="BJ142" s="365"/>
      <c r="BK142" s="365"/>
      <c r="BL142" s="365"/>
      <c r="BM142" s="365"/>
      <c r="BN142" s="365"/>
      <c r="BO142" s="365"/>
      <c r="BP142" s="365"/>
      <c r="BQ142" s="365"/>
      <c r="BR142" s="365"/>
      <c r="BS142" s="365"/>
      <c r="BT142" s="365"/>
      <c r="BU142" s="365"/>
      <c r="BV142" s="365"/>
      <c r="BW142" s="365"/>
      <c r="BX142" s="365"/>
      <c r="BY142" s="365"/>
      <c r="BZ142" s="365"/>
      <c r="CA142" s="365"/>
      <c r="CB142" s="365"/>
      <c r="CC142" s="365"/>
      <c r="CD142" s="365"/>
      <c r="CE142" s="365"/>
      <c r="CF142" s="365"/>
      <c r="CG142" s="382"/>
      <c r="CH142" s="383"/>
    </row>
    <row r="143" spans="1:86" ht="228">
      <c r="A143" s="398" t="s">
        <v>3039</v>
      </c>
      <c r="B143" s="399" t="s">
        <v>3040</v>
      </c>
      <c r="C143" s="399" t="s">
        <v>2535</v>
      </c>
      <c r="D143" s="400" t="s">
        <v>2535</v>
      </c>
      <c r="E143" s="401" t="s">
        <v>142</v>
      </c>
      <c r="F143" s="402" t="s">
        <v>142</v>
      </c>
      <c r="G143" s="403">
        <v>1.96</v>
      </c>
      <c r="H143" s="403">
        <v>1.61</v>
      </c>
      <c r="I143" s="403">
        <v>1.61</v>
      </c>
      <c r="J143" s="402"/>
      <c r="K143" s="404"/>
      <c r="L143" s="405" t="s">
        <v>2928</v>
      </c>
      <c r="M143" s="406">
        <v>0</v>
      </c>
      <c r="N143" s="407"/>
      <c r="O143" s="402"/>
      <c r="P143" s="404"/>
      <c r="Q143" s="408">
        <v>1.61</v>
      </c>
      <c r="R143" s="398">
        <v>2026</v>
      </c>
      <c r="S143" s="398">
        <v>2</v>
      </c>
      <c r="T143" s="402" t="s">
        <v>2936</v>
      </c>
      <c r="U143" s="402" t="s">
        <v>2738</v>
      </c>
      <c r="V143" s="409" t="s">
        <v>2739</v>
      </c>
      <c r="W143" s="409" t="s">
        <v>2937</v>
      </c>
      <c r="X143" s="410" t="s">
        <v>2938</v>
      </c>
      <c r="Y143" s="400" t="s">
        <v>2742</v>
      </c>
      <c r="Z143" s="398">
        <v>2</v>
      </c>
      <c r="AA143" s="400"/>
      <c r="AB143" s="365"/>
      <c r="AC143" s="365"/>
      <c r="AD143" s="365"/>
      <c r="AE143" s="365"/>
      <c r="AF143" s="365"/>
      <c r="AG143" s="365"/>
      <c r="AH143" s="365"/>
      <c r="AI143" s="365"/>
      <c r="AJ143" s="365"/>
      <c r="AK143" s="365"/>
      <c r="AL143" s="365"/>
      <c r="AM143" s="365"/>
      <c r="AN143" s="365"/>
      <c r="AO143" s="365"/>
      <c r="AP143" s="365"/>
      <c r="AQ143" s="365"/>
      <c r="AR143" s="365"/>
      <c r="AS143" s="365"/>
      <c r="AT143" s="365"/>
      <c r="AU143" s="365"/>
      <c r="AV143" s="365"/>
      <c r="AW143" s="365"/>
      <c r="AX143" s="365"/>
      <c r="AY143" s="365"/>
      <c r="AZ143" s="365"/>
      <c r="BA143" s="365"/>
      <c r="BB143" s="365"/>
      <c r="BC143" s="365"/>
      <c r="BD143" s="365"/>
      <c r="BE143" s="365"/>
      <c r="BF143" s="365"/>
      <c r="BG143" s="365"/>
      <c r="BH143" s="365"/>
      <c r="BI143" s="365"/>
      <c r="BJ143" s="365"/>
      <c r="BK143" s="365"/>
      <c r="BL143" s="365"/>
      <c r="BM143" s="365"/>
      <c r="BN143" s="365"/>
      <c r="BO143" s="365"/>
      <c r="BP143" s="365"/>
      <c r="BQ143" s="365"/>
      <c r="BR143" s="365"/>
      <c r="BS143" s="365"/>
      <c r="BT143" s="365"/>
      <c r="BU143" s="365"/>
      <c r="BV143" s="365"/>
      <c r="BW143" s="365"/>
      <c r="BX143" s="365"/>
      <c r="BY143" s="365"/>
      <c r="BZ143" s="365"/>
      <c r="CA143" s="365"/>
      <c r="CB143" s="365"/>
      <c r="CC143" s="365"/>
      <c r="CD143" s="365"/>
      <c r="CE143" s="365"/>
      <c r="CF143" s="365"/>
      <c r="CG143" s="382"/>
      <c r="CH143" s="383"/>
    </row>
    <row r="144" spans="1:86" ht="252">
      <c r="A144" s="384" t="s">
        <v>1905</v>
      </c>
      <c r="B144" s="385" t="s">
        <v>2536</v>
      </c>
      <c r="C144" s="385" t="s">
        <v>2537</v>
      </c>
      <c r="D144" s="386" t="s">
        <v>2537</v>
      </c>
      <c r="E144" s="387" t="s">
        <v>142</v>
      </c>
      <c r="F144" s="388" t="s">
        <v>142</v>
      </c>
      <c r="G144" s="389">
        <v>3.71</v>
      </c>
      <c r="H144" s="389">
        <v>3.04</v>
      </c>
      <c r="I144" s="390">
        <v>3.04</v>
      </c>
      <c r="J144" s="388"/>
      <c r="K144" s="391"/>
      <c r="L144" s="392" t="s">
        <v>2928</v>
      </c>
      <c r="M144" s="393">
        <v>0</v>
      </c>
      <c r="N144" s="394"/>
      <c r="O144" s="388"/>
      <c r="P144" s="391"/>
      <c r="Q144" s="395">
        <v>3.04</v>
      </c>
      <c r="R144" s="384">
        <v>2026</v>
      </c>
      <c r="S144" s="384">
        <v>2</v>
      </c>
      <c r="T144" s="388" t="s">
        <v>2929</v>
      </c>
      <c r="U144" s="388" t="s">
        <v>2738</v>
      </c>
      <c r="V144" s="396" t="s">
        <v>2739</v>
      </c>
      <c r="W144" s="396" t="s">
        <v>2740</v>
      </c>
      <c r="X144" s="397" t="s">
        <v>2930</v>
      </c>
      <c r="Y144" s="386" t="s">
        <v>2742</v>
      </c>
      <c r="Z144" s="384">
        <v>2</v>
      </c>
      <c r="AA144" s="386"/>
      <c r="AB144" s="365"/>
      <c r="AC144" s="365"/>
      <c r="AD144" s="365"/>
      <c r="AE144" s="365"/>
      <c r="AF144" s="365"/>
      <c r="AG144" s="365"/>
      <c r="AH144" s="365"/>
      <c r="AI144" s="365"/>
      <c r="AJ144" s="365"/>
      <c r="AK144" s="365"/>
      <c r="AL144" s="365"/>
      <c r="AM144" s="365"/>
      <c r="AN144" s="365"/>
      <c r="AO144" s="365"/>
      <c r="AP144" s="365"/>
      <c r="AQ144" s="365"/>
      <c r="AR144" s="365"/>
      <c r="AS144" s="365"/>
      <c r="AT144" s="365"/>
      <c r="AU144" s="365"/>
      <c r="AV144" s="365"/>
      <c r="AW144" s="365"/>
      <c r="AX144" s="365"/>
      <c r="AY144" s="365"/>
      <c r="AZ144" s="365"/>
      <c r="BA144" s="365"/>
      <c r="BB144" s="365"/>
      <c r="BC144" s="365"/>
      <c r="BD144" s="365"/>
      <c r="BE144" s="365"/>
      <c r="BF144" s="365"/>
      <c r="BG144" s="365"/>
      <c r="BH144" s="365"/>
      <c r="BI144" s="365"/>
      <c r="BJ144" s="365"/>
      <c r="BK144" s="365"/>
      <c r="BL144" s="365"/>
      <c r="BM144" s="365"/>
      <c r="BN144" s="365"/>
      <c r="BO144" s="365"/>
      <c r="BP144" s="365"/>
      <c r="BQ144" s="365"/>
      <c r="BR144" s="365"/>
      <c r="BS144" s="365"/>
      <c r="BT144" s="365"/>
      <c r="BU144" s="365"/>
      <c r="BV144" s="365"/>
      <c r="BW144" s="365"/>
      <c r="BX144" s="365"/>
      <c r="BY144" s="365"/>
      <c r="BZ144" s="365"/>
      <c r="CA144" s="365"/>
      <c r="CB144" s="365"/>
      <c r="CC144" s="365"/>
      <c r="CD144" s="365"/>
      <c r="CE144" s="365"/>
      <c r="CF144" s="365"/>
      <c r="CG144" s="382"/>
      <c r="CH144" s="383"/>
    </row>
    <row r="145" spans="1:86" ht="252">
      <c r="A145" s="398" t="s">
        <v>3041</v>
      </c>
      <c r="B145" s="399" t="s">
        <v>3042</v>
      </c>
      <c r="C145" s="399" t="s">
        <v>2537</v>
      </c>
      <c r="D145" s="400" t="s">
        <v>2537</v>
      </c>
      <c r="E145" s="401" t="s">
        <v>142</v>
      </c>
      <c r="F145" s="402" t="s">
        <v>142</v>
      </c>
      <c r="G145" s="403">
        <v>3.89</v>
      </c>
      <c r="H145" s="403">
        <v>3.19</v>
      </c>
      <c r="I145" s="403">
        <v>3.19</v>
      </c>
      <c r="J145" s="402"/>
      <c r="K145" s="404"/>
      <c r="L145" s="405" t="s">
        <v>2928</v>
      </c>
      <c r="M145" s="406">
        <v>0</v>
      </c>
      <c r="N145" s="407"/>
      <c r="O145" s="402"/>
      <c r="P145" s="404"/>
      <c r="Q145" s="408">
        <v>3.19</v>
      </c>
      <c r="R145" s="398">
        <v>2026</v>
      </c>
      <c r="S145" s="398">
        <v>2</v>
      </c>
      <c r="T145" s="402" t="s">
        <v>2932</v>
      </c>
      <c r="U145" s="402" t="s">
        <v>2738</v>
      </c>
      <c r="V145" s="409" t="s">
        <v>2739</v>
      </c>
      <c r="W145" s="409" t="s">
        <v>2933</v>
      </c>
      <c r="X145" s="410" t="s">
        <v>2934</v>
      </c>
      <c r="Y145" s="400" t="s">
        <v>2742</v>
      </c>
      <c r="Z145" s="398">
        <v>2</v>
      </c>
      <c r="AA145" s="400"/>
      <c r="AB145" s="365"/>
      <c r="AC145" s="365"/>
      <c r="AD145" s="365"/>
      <c r="AE145" s="365"/>
      <c r="AF145" s="365"/>
      <c r="AG145" s="365"/>
      <c r="AH145" s="365"/>
      <c r="AI145" s="365"/>
      <c r="AJ145" s="365"/>
      <c r="AK145" s="365"/>
      <c r="AL145" s="365"/>
      <c r="AM145" s="365"/>
      <c r="AN145" s="365"/>
      <c r="AO145" s="365"/>
      <c r="AP145" s="365"/>
      <c r="AQ145" s="365"/>
      <c r="AR145" s="365"/>
      <c r="AS145" s="365"/>
      <c r="AT145" s="365"/>
      <c r="AU145" s="365"/>
      <c r="AV145" s="365"/>
      <c r="AW145" s="365"/>
      <c r="AX145" s="365"/>
      <c r="AY145" s="365"/>
      <c r="AZ145" s="365"/>
      <c r="BA145" s="365"/>
      <c r="BB145" s="365"/>
      <c r="BC145" s="365"/>
      <c r="BD145" s="365"/>
      <c r="BE145" s="365"/>
      <c r="BF145" s="365"/>
      <c r="BG145" s="365"/>
      <c r="BH145" s="365"/>
      <c r="BI145" s="365"/>
      <c r="BJ145" s="365"/>
      <c r="BK145" s="365"/>
      <c r="BL145" s="365"/>
      <c r="BM145" s="365"/>
      <c r="BN145" s="365"/>
      <c r="BO145" s="365"/>
      <c r="BP145" s="365"/>
      <c r="BQ145" s="365"/>
      <c r="BR145" s="365"/>
      <c r="BS145" s="365"/>
      <c r="BT145" s="365"/>
      <c r="BU145" s="365"/>
      <c r="BV145" s="365"/>
      <c r="BW145" s="365"/>
      <c r="BX145" s="365"/>
      <c r="BY145" s="365"/>
      <c r="BZ145" s="365"/>
      <c r="CA145" s="365"/>
      <c r="CB145" s="365"/>
      <c r="CC145" s="365"/>
      <c r="CD145" s="365"/>
      <c r="CE145" s="365"/>
      <c r="CF145" s="365"/>
      <c r="CG145" s="382"/>
      <c r="CH145" s="383"/>
    </row>
    <row r="146" spans="1:86" ht="252">
      <c r="A146" s="398" t="s">
        <v>3043</v>
      </c>
      <c r="B146" s="399" t="s">
        <v>3044</v>
      </c>
      <c r="C146" s="399" t="s">
        <v>2537</v>
      </c>
      <c r="D146" s="400" t="s">
        <v>2537</v>
      </c>
      <c r="E146" s="401" t="s">
        <v>142</v>
      </c>
      <c r="F146" s="402" t="s">
        <v>142</v>
      </c>
      <c r="G146" s="403">
        <v>4.1500000000000004</v>
      </c>
      <c r="H146" s="403">
        <v>3.4</v>
      </c>
      <c r="I146" s="403">
        <v>3.4</v>
      </c>
      <c r="J146" s="402"/>
      <c r="K146" s="404"/>
      <c r="L146" s="405" t="s">
        <v>2928</v>
      </c>
      <c r="M146" s="406">
        <v>0</v>
      </c>
      <c r="N146" s="407"/>
      <c r="O146" s="402"/>
      <c r="P146" s="404"/>
      <c r="Q146" s="408">
        <v>3.4</v>
      </c>
      <c r="R146" s="398">
        <v>2026</v>
      </c>
      <c r="S146" s="398">
        <v>2</v>
      </c>
      <c r="T146" s="402" t="s">
        <v>2936</v>
      </c>
      <c r="U146" s="402" t="s">
        <v>2738</v>
      </c>
      <c r="V146" s="409" t="s">
        <v>2739</v>
      </c>
      <c r="W146" s="409" t="s">
        <v>2937</v>
      </c>
      <c r="X146" s="410" t="s">
        <v>2938</v>
      </c>
      <c r="Y146" s="400" t="s">
        <v>2742</v>
      </c>
      <c r="Z146" s="398">
        <v>2</v>
      </c>
      <c r="AA146" s="400"/>
      <c r="AB146" s="365"/>
      <c r="AC146" s="365"/>
      <c r="AD146" s="365"/>
      <c r="AE146" s="365"/>
      <c r="AF146" s="365"/>
      <c r="AG146" s="365"/>
      <c r="AH146" s="365"/>
      <c r="AI146" s="365"/>
      <c r="AJ146" s="365"/>
      <c r="AK146" s="365"/>
      <c r="AL146" s="365"/>
      <c r="AM146" s="365"/>
      <c r="AN146" s="365"/>
      <c r="AO146" s="365"/>
      <c r="AP146" s="365"/>
      <c r="AQ146" s="365"/>
      <c r="AR146" s="365"/>
      <c r="AS146" s="365"/>
      <c r="AT146" s="365"/>
      <c r="AU146" s="365"/>
      <c r="AV146" s="365"/>
      <c r="AW146" s="365"/>
      <c r="AX146" s="365"/>
      <c r="AY146" s="365"/>
      <c r="AZ146" s="365"/>
      <c r="BA146" s="365"/>
      <c r="BB146" s="365"/>
      <c r="BC146" s="365"/>
      <c r="BD146" s="365"/>
      <c r="BE146" s="365"/>
      <c r="BF146" s="365"/>
      <c r="BG146" s="365"/>
      <c r="BH146" s="365"/>
      <c r="BI146" s="365"/>
      <c r="BJ146" s="365"/>
      <c r="BK146" s="365"/>
      <c r="BL146" s="365"/>
      <c r="BM146" s="365"/>
      <c r="BN146" s="365"/>
      <c r="BO146" s="365"/>
      <c r="BP146" s="365"/>
      <c r="BQ146" s="365"/>
      <c r="BR146" s="365"/>
      <c r="BS146" s="365"/>
      <c r="BT146" s="365"/>
      <c r="BU146" s="365"/>
      <c r="BV146" s="365"/>
      <c r="BW146" s="365"/>
      <c r="BX146" s="365"/>
      <c r="BY146" s="365"/>
      <c r="BZ146" s="365"/>
      <c r="CA146" s="365"/>
      <c r="CB146" s="365"/>
      <c r="CC146" s="365"/>
      <c r="CD146" s="365"/>
      <c r="CE146" s="365"/>
      <c r="CF146" s="365"/>
      <c r="CG146" s="382"/>
      <c r="CH146" s="383"/>
    </row>
    <row r="147" spans="1:86" ht="228">
      <c r="A147" s="384" t="s">
        <v>1909</v>
      </c>
      <c r="B147" s="385" t="s">
        <v>2538</v>
      </c>
      <c r="C147" s="385" t="s">
        <v>2539</v>
      </c>
      <c r="D147" s="386" t="s">
        <v>2539</v>
      </c>
      <c r="E147" s="387" t="s">
        <v>142</v>
      </c>
      <c r="F147" s="388" t="s">
        <v>142</v>
      </c>
      <c r="G147" s="389">
        <v>3</v>
      </c>
      <c r="H147" s="389">
        <v>2.46</v>
      </c>
      <c r="I147" s="390">
        <v>2.46</v>
      </c>
      <c r="J147" s="388"/>
      <c r="K147" s="391"/>
      <c r="L147" s="392" t="s">
        <v>2928</v>
      </c>
      <c r="M147" s="393">
        <v>0</v>
      </c>
      <c r="N147" s="394"/>
      <c r="O147" s="388"/>
      <c r="P147" s="391"/>
      <c r="Q147" s="395">
        <v>2.46</v>
      </c>
      <c r="R147" s="384">
        <v>2026</v>
      </c>
      <c r="S147" s="384">
        <v>2</v>
      </c>
      <c r="T147" s="388" t="s">
        <v>2929</v>
      </c>
      <c r="U147" s="388" t="s">
        <v>2738</v>
      </c>
      <c r="V147" s="396" t="s">
        <v>2739</v>
      </c>
      <c r="W147" s="396" t="s">
        <v>2740</v>
      </c>
      <c r="X147" s="397" t="s">
        <v>2930</v>
      </c>
      <c r="Y147" s="386" t="s">
        <v>2742</v>
      </c>
      <c r="Z147" s="384">
        <v>2</v>
      </c>
      <c r="AA147" s="386"/>
      <c r="AB147" s="365"/>
      <c r="AC147" s="365"/>
      <c r="AD147" s="365"/>
      <c r="AE147" s="365"/>
      <c r="AF147" s="365"/>
      <c r="AG147" s="365"/>
      <c r="AH147" s="365"/>
      <c r="AI147" s="365"/>
      <c r="AJ147" s="365"/>
      <c r="AK147" s="365"/>
      <c r="AL147" s="365"/>
      <c r="AM147" s="365"/>
      <c r="AN147" s="365"/>
      <c r="AO147" s="365"/>
      <c r="AP147" s="365"/>
      <c r="AQ147" s="365"/>
      <c r="AR147" s="365"/>
      <c r="AS147" s="365"/>
      <c r="AT147" s="365"/>
      <c r="AU147" s="365"/>
      <c r="AV147" s="365"/>
      <c r="AW147" s="365"/>
      <c r="AX147" s="365"/>
      <c r="AY147" s="365"/>
      <c r="AZ147" s="365"/>
      <c r="BA147" s="365"/>
      <c r="BB147" s="365"/>
      <c r="BC147" s="365"/>
      <c r="BD147" s="365"/>
      <c r="BE147" s="365"/>
      <c r="BF147" s="365"/>
      <c r="BG147" s="365"/>
      <c r="BH147" s="365"/>
      <c r="BI147" s="365"/>
      <c r="BJ147" s="365"/>
      <c r="BK147" s="365"/>
      <c r="BL147" s="365"/>
      <c r="BM147" s="365"/>
      <c r="BN147" s="365"/>
      <c r="BO147" s="365"/>
      <c r="BP147" s="365"/>
      <c r="BQ147" s="365"/>
      <c r="BR147" s="365"/>
      <c r="BS147" s="365"/>
      <c r="BT147" s="365"/>
      <c r="BU147" s="365"/>
      <c r="BV147" s="365"/>
      <c r="BW147" s="365"/>
      <c r="BX147" s="365"/>
      <c r="BY147" s="365"/>
      <c r="BZ147" s="365"/>
      <c r="CA147" s="365"/>
      <c r="CB147" s="365"/>
      <c r="CC147" s="365"/>
      <c r="CD147" s="365"/>
      <c r="CE147" s="365"/>
      <c r="CF147" s="365"/>
      <c r="CG147" s="382"/>
      <c r="CH147" s="383"/>
    </row>
    <row r="148" spans="1:86" ht="216">
      <c r="A148" s="398" t="s">
        <v>3045</v>
      </c>
      <c r="B148" s="399" t="s">
        <v>3046</v>
      </c>
      <c r="C148" s="399" t="s">
        <v>2539</v>
      </c>
      <c r="D148" s="400" t="s">
        <v>2539</v>
      </c>
      <c r="E148" s="401" t="s">
        <v>142</v>
      </c>
      <c r="F148" s="402" t="s">
        <v>142</v>
      </c>
      <c r="G148" s="403">
        <v>3.15</v>
      </c>
      <c r="H148" s="403">
        <v>2.58</v>
      </c>
      <c r="I148" s="403">
        <v>2.58</v>
      </c>
      <c r="J148" s="402"/>
      <c r="K148" s="404"/>
      <c r="L148" s="405" t="s">
        <v>2928</v>
      </c>
      <c r="M148" s="406">
        <v>0</v>
      </c>
      <c r="N148" s="407"/>
      <c r="O148" s="402"/>
      <c r="P148" s="404"/>
      <c r="Q148" s="408">
        <v>2.58</v>
      </c>
      <c r="R148" s="398">
        <v>2026</v>
      </c>
      <c r="S148" s="398">
        <v>2</v>
      </c>
      <c r="T148" s="402" t="s">
        <v>2932</v>
      </c>
      <c r="U148" s="402" t="s">
        <v>2738</v>
      </c>
      <c r="V148" s="409" t="s">
        <v>2739</v>
      </c>
      <c r="W148" s="409" t="s">
        <v>2933</v>
      </c>
      <c r="X148" s="410" t="s">
        <v>2934</v>
      </c>
      <c r="Y148" s="400" t="s">
        <v>2742</v>
      </c>
      <c r="Z148" s="398">
        <v>2</v>
      </c>
      <c r="AA148" s="400"/>
      <c r="AB148" s="365"/>
      <c r="AC148" s="365"/>
      <c r="AD148" s="365"/>
      <c r="AE148" s="365"/>
      <c r="AF148" s="365"/>
      <c r="AG148" s="365"/>
      <c r="AH148" s="365"/>
      <c r="AI148" s="365"/>
      <c r="AJ148" s="365"/>
      <c r="AK148" s="365"/>
      <c r="AL148" s="365"/>
      <c r="AM148" s="365"/>
      <c r="AN148" s="365"/>
      <c r="AO148" s="365"/>
      <c r="AP148" s="365"/>
      <c r="AQ148" s="365"/>
      <c r="AR148" s="365"/>
      <c r="AS148" s="365"/>
      <c r="AT148" s="365"/>
      <c r="AU148" s="365"/>
      <c r="AV148" s="365"/>
      <c r="AW148" s="365"/>
      <c r="AX148" s="365"/>
      <c r="AY148" s="365"/>
      <c r="AZ148" s="365"/>
      <c r="BA148" s="365"/>
      <c r="BB148" s="365"/>
      <c r="BC148" s="365"/>
      <c r="BD148" s="365"/>
      <c r="BE148" s="365"/>
      <c r="BF148" s="365"/>
      <c r="BG148" s="365"/>
      <c r="BH148" s="365"/>
      <c r="BI148" s="365"/>
      <c r="BJ148" s="365"/>
      <c r="BK148" s="365"/>
      <c r="BL148" s="365"/>
      <c r="BM148" s="365"/>
      <c r="BN148" s="365"/>
      <c r="BO148" s="365"/>
      <c r="BP148" s="365"/>
      <c r="BQ148" s="365"/>
      <c r="BR148" s="365"/>
      <c r="BS148" s="365"/>
      <c r="BT148" s="365"/>
      <c r="BU148" s="365"/>
      <c r="BV148" s="365"/>
      <c r="BW148" s="365"/>
      <c r="BX148" s="365"/>
      <c r="BY148" s="365"/>
      <c r="BZ148" s="365"/>
      <c r="CA148" s="365"/>
      <c r="CB148" s="365"/>
      <c r="CC148" s="365"/>
      <c r="CD148" s="365"/>
      <c r="CE148" s="365"/>
      <c r="CF148" s="365"/>
      <c r="CG148" s="382"/>
      <c r="CH148" s="383"/>
    </row>
    <row r="149" spans="1:86" ht="216">
      <c r="A149" s="398" t="s">
        <v>3047</v>
      </c>
      <c r="B149" s="399" t="s">
        <v>3048</v>
      </c>
      <c r="C149" s="399" t="s">
        <v>2539</v>
      </c>
      <c r="D149" s="400" t="s">
        <v>2539</v>
      </c>
      <c r="E149" s="401" t="s">
        <v>142</v>
      </c>
      <c r="F149" s="402" t="s">
        <v>142</v>
      </c>
      <c r="G149" s="403">
        <v>3.37</v>
      </c>
      <c r="H149" s="403">
        <v>2.76</v>
      </c>
      <c r="I149" s="403">
        <v>2.76</v>
      </c>
      <c r="J149" s="402"/>
      <c r="K149" s="404"/>
      <c r="L149" s="405" t="s">
        <v>2928</v>
      </c>
      <c r="M149" s="406">
        <v>0</v>
      </c>
      <c r="N149" s="407"/>
      <c r="O149" s="402"/>
      <c r="P149" s="404"/>
      <c r="Q149" s="408">
        <v>2.76</v>
      </c>
      <c r="R149" s="398">
        <v>2026</v>
      </c>
      <c r="S149" s="398">
        <v>2</v>
      </c>
      <c r="T149" s="402" t="s">
        <v>2936</v>
      </c>
      <c r="U149" s="402" t="s">
        <v>2738</v>
      </c>
      <c r="V149" s="409" t="s">
        <v>2739</v>
      </c>
      <c r="W149" s="409" t="s">
        <v>2937</v>
      </c>
      <c r="X149" s="410" t="s">
        <v>2938</v>
      </c>
      <c r="Y149" s="400" t="s">
        <v>2742</v>
      </c>
      <c r="Z149" s="398">
        <v>2</v>
      </c>
      <c r="AA149" s="400"/>
      <c r="AB149" s="365"/>
      <c r="AC149" s="365"/>
      <c r="AD149" s="365"/>
      <c r="AE149" s="365"/>
      <c r="AF149" s="365"/>
      <c r="AG149" s="365"/>
      <c r="AH149" s="365"/>
      <c r="AI149" s="365"/>
      <c r="AJ149" s="365"/>
      <c r="AK149" s="365"/>
      <c r="AL149" s="365"/>
      <c r="AM149" s="365"/>
      <c r="AN149" s="365"/>
      <c r="AO149" s="365"/>
      <c r="AP149" s="365"/>
      <c r="AQ149" s="365"/>
      <c r="AR149" s="365"/>
      <c r="AS149" s="365"/>
      <c r="AT149" s="365"/>
      <c r="AU149" s="365"/>
      <c r="AV149" s="365"/>
      <c r="AW149" s="365"/>
      <c r="AX149" s="365"/>
      <c r="AY149" s="365"/>
      <c r="AZ149" s="365"/>
      <c r="BA149" s="365"/>
      <c r="BB149" s="365"/>
      <c r="BC149" s="365"/>
      <c r="BD149" s="365"/>
      <c r="BE149" s="365"/>
      <c r="BF149" s="365"/>
      <c r="BG149" s="365"/>
      <c r="BH149" s="365"/>
      <c r="BI149" s="365"/>
      <c r="BJ149" s="365"/>
      <c r="BK149" s="365"/>
      <c r="BL149" s="365"/>
      <c r="BM149" s="365"/>
      <c r="BN149" s="365"/>
      <c r="BO149" s="365"/>
      <c r="BP149" s="365"/>
      <c r="BQ149" s="365"/>
      <c r="BR149" s="365"/>
      <c r="BS149" s="365"/>
      <c r="BT149" s="365"/>
      <c r="BU149" s="365"/>
      <c r="BV149" s="365"/>
      <c r="BW149" s="365"/>
      <c r="BX149" s="365"/>
      <c r="BY149" s="365"/>
      <c r="BZ149" s="365"/>
      <c r="CA149" s="365"/>
      <c r="CB149" s="365"/>
      <c r="CC149" s="365"/>
      <c r="CD149" s="365"/>
      <c r="CE149" s="365"/>
      <c r="CF149" s="365"/>
      <c r="CG149" s="382"/>
      <c r="CH149" s="383"/>
    </row>
    <row r="150" spans="1:86" ht="204">
      <c r="A150" s="384" t="s">
        <v>1911</v>
      </c>
      <c r="B150" s="385" t="s">
        <v>2540</v>
      </c>
      <c r="C150" s="385" t="s">
        <v>2541</v>
      </c>
      <c r="D150" s="386" t="s">
        <v>2541</v>
      </c>
      <c r="E150" s="387" t="s">
        <v>142</v>
      </c>
      <c r="F150" s="388" t="s">
        <v>142</v>
      </c>
      <c r="G150" s="389">
        <v>64.819999999999993</v>
      </c>
      <c r="H150" s="389">
        <v>53.13</v>
      </c>
      <c r="I150" s="390">
        <v>53.13</v>
      </c>
      <c r="J150" s="388"/>
      <c r="K150" s="391"/>
      <c r="L150" s="392" t="s">
        <v>2928</v>
      </c>
      <c r="M150" s="393">
        <v>0</v>
      </c>
      <c r="N150" s="394"/>
      <c r="O150" s="388"/>
      <c r="P150" s="391"/>
      <c r="Q150" s="395">
        <v>53.13</v>
      </c>
      <c r="R150" s="384">
        <v>2026</v>
      </c>
      <c r="S150" s="384">
        <v>2</v>
      </c>
      <c r="T150" s="388" t="s">
        <v>2929</v>
      </c>
      <c r="U150" s="388" t="s">
        <v>2738</v>
      </c>
      <c r="V150" s="396" t="s">
        <v>2739</v>
      </c>
      <c r="W150" s="396" t="s">
        <v>2740</v>
      </c>
      <c r="X150" s="397" t="s">
        <v>2930</v>
      </c>
      <c r="Y150" s="386" t="s">
        <v>2742</v>
      </c>
      <c r="Z150" s="384">
        <v>2</v>
      </c>
      <c r="AA150" s="386"/>
      <c r="AB150" s="365"/>
      <c r="AC150" s="365"/>
      <c r="AD150" s="365"/>
      <c r="AE150" s="365"/>
      <c r="AF150" s="365"/>
      <c r="AG150" s="365"/>
      <c r="AH150" s="365"/>
      <c r="AI150" s="365"/>
      <c r="AJ150" s="365"/>
      <c r="AK150" s="365"/>
      <c r="AL150" s="365"/>
      <c r="AM150" s="365"/>
      <c r="AN150" s="365"/>
      <c r="AO150" s="365"/>
      <c r="AP150" s="365"/>
      <c r="AQ150" s="365"/>
      <c r="AR150" s="365"/>
      <c r="AS150" s="365"/>
      <c r="AT150" s="365"/>
      <c r="AU150" s="365"/>
      <c r="AV150" s="365"/>
      <c r="AW150" s="365"/>
      <c r="AX150" s="365"/>
      <c r="AY150" s="365"/>
      <c r="AZ150" s="365"/>
      <c r="BA150" s="365"/>
      <c r="BB150" s="365"/>
      <c r="BC150" s="365"/>
      <c r="BD150" s="365"/>
      <c r="BE150" s="365"/>
      <c r="BF150" s="365"/>
      <c r="BG150" s="365"/>
      <c r="BH150" s="365"/>
      <c r="BI150" s="365"/>
      <c r="BJ150" s="365"/>
      <c r="BK150" s="365"/>
      <c r="BL150" s="365"/>
      <c r="BM150" s="365"/>
      <c r="BN150" s="365"/>
      <c r="BO150" s="365"/>
      <c r="BP150" s="365"/>
      <c r="BQ150" s="365"/>
      <c r="BR150" s="365"/>
      <c r="BS150" s="365"/>
      <c r="BT150" s="365"/>
      <c r="BU150" s="365"/>
      <c r="BV150" s="365"/>
      <c r="BW150" s="365"/>
      <c r="BX150" s="365"/>
      <c r="BY150" s="365"/>
      <c r="BZ150" s="365"/>
      <c r="CA150" s="365"/>
      <c r="CB150" s="365"/>
      <c r="CC150" s="365"/>
      <c r="CD150" s="365"/>
      <c r="CE150" s="365"/>
      <c r="CF150" s="365"/>
      <c r="CG150" s="382"/>
      <c r="CH150" s="383"/>
    </row>
    <row r="151" spans="1:86" ht="180">
      <c r="A151" s="398" t="s">
        <v>3049</v>
      </c>
      <c r="B151" s="399" t="s">
        <v>3050</v>
      </c>
      <c r="C151" s="399" t="s">
        <v>2541</v>
      </c>
      <c r="D151" s="400" t="s">
        <v>2541</v>
      </c>
      <c r="E151" s="401" t="s">
        <v>142</v>
      </c>
      <c r="F151" s="402" t="s">
        <v>142</v>
      </c>
      <c r="G151" s="403">
        <v>68.06</v>
      </c>
      <c r="H151" s="403">
        <v>55.79</v>
      </c>
      <c r="I151" s="403">
        <v>55.79</v>
      </c>
      <c r="J151" s="402"/>
      <c r="K151" s="404"/>
      <c r="L151" s="405" t="s">
        <v>2928</v>
      </c>
      <c r="M151" s="406">
        <v>0</v>
      </c>
      <c r="N151" s="407"/>
      <c r="O151" s="402"/>
      <c r="P151" s="404"/>
      <c r="Q151" s="408">
        <v>55.79</v>
      </c>
      <c r="R151" s="398">
        <v>2026</v>
      </c>
      <c r="S151" s="398">
        <v>2</v>
      </c>
      <c r="T151" s="402" t="s">
        <v>2932</v>
      </c>
      <c r="U151" s="402" t="s">
        <v>2738</v>
      </c>
      <c r="V151" s="409" t="s">
        <v>2739</v>
      </c>
      <c r="W151" s="409" t="s">
        <v>2933</v>
      </c>
      <c r="X151" s="410" t="s">
        <v>2934</v>
      </c>
      <c r="Y151" s="400" t="s">
        <v>2742</v>
      </c>
      <c r="Z151" s="398">
        <v>2</v>
      </c>
      <c r="AA151" s="400"/>
      <c r="AB151" s="365"/>
      <c r="AC151" s="365"/>
      <c r="AD151" s="365"/>
      <c r="AE151" s="365"/>
      <c r="AF151" s="365"/>
      <c r="AG151" s="365"/>
      <c r="AH151" s="365"/>
      <c r="AI151" s="365"/>
      <c r="AJ151" s="365"/>
      <c r="AK151" s="365"/>
      <c r="AL151" s="365"/>
      <c r="AM151" s="365"/>
      <c r="AN151" s="365"/>
      <c r="AO151" s="365"/>
      <c r="AP151" s="365"/>
      <c r="AQ151" s="365"/>
      <c r="AR151" s="365"/>
      <c r="AS151" s="365"/>
      <c r="AT151" s="365"/>
      <c r="AU151" s="365"/>
      <c r="AV151" s="365"/>
      <c r="AW151" s="365"/>
      <c r="AX151" s="365"/>
      <c r="AY151" s="365"/>
      <c r="AZ151" s="365"/>
      <c r="BA151" s="365"/>
      <c r="BB151" s="365"/>
      <c r="BC151" s="365"/>
      <c r="BD151" s="365"/>
      <c r="BE151" s="365"/>
      <c r="BF151" s="365"/>
      <c r="BG151" s="365"/>
      <c r="BH151" s="365"/>
      <c r="BI151" s="365"/>
      <c r="BJ151" s="365"/>
      <c r="BK151" s="365"/>
      <c r="BL151" s="365"/>
      <c r="BM151" s="365"/>
      <c r="BN151" s="365"/>
      <c r="BO151" s="365"/>
      <c r="BP151" s="365"/>
      <c r="BQ151" s="365"/>
      <c r="BR151" s="365"/>
      <c r="BS151" s="365"/>
      <c r="BT151" s="365"/>
      <c r="BU151" s="365"/>
      <c r="BV151" s="365"/>
      <c r="BW151" s="365"/>
      <c r="BX151" s="365"/>
      <c r="BY151" s="365"/>
      <c r="BZ151" s="365"/>
      <c r="CA151" s="365"/>
      <c r="CB151" s="365"/>
      <c r="CC151" s="365"/>
      <c r="CD151" s="365"/>
      <c r="CE151" s="365"/>
      <c r="CF151" s="365"/>
      <c r="CG151" s="382"/>
      <c r="CH151" s="383"/>
    </row>
    <row r="152" spans="1:86" ht="180">
      <c r="A152" s="398" t="s">
        <v>3051</v>
      </c>
      <c r="B152" s="399" t="s">
        <v>3052</v>
      </c>
      <c r="C152" s="399" t="s">
        <v>2541</v>
      </c>
      <c r="D152" s="400" t="s">
        <v>2541</v>
      </c>
      <c r="E152" s="401" t="s">
        <v>142</v>
      </c>
      <c r="F152" s="402" t="s">
        <v>142</v>
      </c>
      <c r="G152" s="403">
        <v>72.599999999999994</v>
      </c>
      <c r="H152" s="403">
        <v>59.51</v>
      </c>
      <c r="I152" s="403">
        <v>59.51</v>
      </c>
      <c r="J152" s="402"/>
      <c r="K152" s="404"/>
      <c r="L152" s="405" t="s">
        <v>2928</v>
      </c>
      <c r="M152" s="406">
        <v>0</v>
      </c>
      <c r="N152" s="407"/>
      <c r="O152" s="402"/>
      <c r="P152" s="404"/>
      <c r="Q152" s="408">
        <v>59.51</v>
      </c>
      <c r="R152" s="398">
        <v>2026</v>
      </c>
      <c r="S152" s="398">
        <v>2</v>
      </c>
      <c r="T152" s="402" t="s">
        <v>2936</v>
      </c>
      <c r="U152" s="402" t="s">
        <v>2738</v>
      </c>
      <c r="V152" s="409" t="s">
        <v>2739</v>
      </c>
      <c r="W152" s="409" t="s">
        <v>2937</v>
      </c>
      <c r="X152" s="410" t="s">
        <v>2938</v>
      </c>
      <c r="Y152" s="400" t="s">
        <v>2742</v>
      </c>
      <c r="Z152" s="398">
        <v>2</v>
      </c>
      <c r="AA152" s="400"/>
      <c r="AB152" s="365"/>
      <c r="AC152" s="365"/>
      <c r="AD152" s="365"/>
      <c r="AE152" s="365"/>
      <c r="AF152" s="365"/>
      <c r="AG152" s="365"/>
      <c r="AH152" s="365"/>
      <c r="AI152" s="365"/>
      <c r="AJ152" s="365"/>
      <c r="AK152" s="365"/>
      <c r="AL152" s="365"/>
      <c r="AM152" s="365"/>
      <c r="AN152" s="365"/>
      <c r="AO152" s="365"/>
      <c r="AP152" s="365"/>
      <c r="AQ152" s="365"/>
      <c r="AR152" s="365"/>
      <c r="AS152" s="365"/>
      <c r="AT152" s="365"/>
      <c r="AU152" s="365"/>
      <c r="AV152" s="365"/>
      <c r="AW152" s="365"/>
      <c r="AX152" s="365"/>
      <c r="AY152" s="365"/>
      <c r="AZ152" s="365"/>
      <c r="BA152" s="365"/>
      <c r="BB152" s="365"/>
      <c r="BC152" s="365"/>
      <c r="BD152" s="365"/>
      <c r="BE152" s="365"/>
      <c r="BF152" s="365"/>
      <c r="BG152" s="365"/>
      <c r="BH152" s="365"/>
      <c r="BI152" s="365"/>
      <c r="BJ152" s="365"/>
      <c r="BK152" s="365"/>
      <c r="BL152" s="365"/>
      <c r="BM152" s="365"/>
      <c r="BN152" s="365"/>
      <c r="BO152" s="365"/>
      <c r="BP152" s="365"/>
      <c r="BQ152" s="365"/>
      <c r="BR152" s="365"/>
      <c r="BS152" s="365"/>
      <c r="BT152" s="365"/>
      <c r="BU152" s="365"/>
      <c r="BV152" s="365"/>
      <c r="BW152" s="365"/>
      <c r="BX152" s="365"/>
      <c r="BY152" s="365"/>
      <c r="BZ152" s="365"/>
      <c r="CA152" s="365"/>
      <c r="CB152" s="365"/>
      <c r="CC152" s="365"/>
      <c r="CD152" s="365"/>
      <c r="CE152" s="365"/>
      <c r="CF152" s="365"/>
      <c r="CG152" s="382"/>
      <c r="CH152" s="383"/>
    </row>
    <row r="153" spans="1:86" ht="192">
      <c r="A153" s="384" t="s">
        <v>1913</v>
      </c>
      <c r="B153" s="385" t="s">
        <v>2542</v>
      </c>
      <c r="C153" s="385" t="s">
        <v>2543</v>
      </c>
      <c r="D153" s="386" t="s">
        <v>2543</v>
      </c>
      <c r="E153" s="387" t="s">
        <v>142</v>
      </c>
      <c r="F153" s="388" t="s">
        <v>142</v>
      </c>
      <c r="G153" s="389">
        <v>26.91</v>
      </c>
      <c r="H153" s="389">
        <v>22.06</v>
      </c>
      <c r="I153" s="390">
        <v>22.06</v>
      </c>
      <c r="J153" s="388"/>
      <c r="K153" s="391"/>
      <c r="L153" s="392" t="s">
        <v>2928</v>
      </c>
      <c r="M153" s="393">
        <v>0</v>
      </c>
      <c r="N153" s="394"/>
      <c r="O153" s="388"/>
      <c r="P153" s="391"/>
      <c r="Q153" s="395">
        <v>22.06</v>
      </c>
      <c r="R153" s="384">
        <v>2026</v>
      </c>
      <c r="S153" s="384">
        <v>2</v>
      </c>
      <c r="T153" s="388" t="s">
        <v>2929</v>
      </c>
      <c r="U153" s="388" t="s">
        <v>2738</v>
      </c>
      <c r="V153" s="396" t="s">
        <v>2739</v>
      </c>
      <c r="W153" s="396" t="s">
        <v>2740</v>
      </c>
      <c r="X153" s="397" t="s">
        <v>2930</v>
      </c>
      <c r="Y153" s="386" t="s">
        <v>2742</v>
      </c>
      <c r="Z153" s="384">
        <v>2</v>
      </c>
      <c r="AA153" s="386"/>
      <c r="AB153" s="365"/>
      <c r="AC153" s="365"/>
      <c r="AD153" s="365"/>
      <c r="AE153" s="365"/>
      <c r="AF153" s="365"/>
      <c r="AG153" s="365"/>
      <c r="AH153" s="365"/>
      <c r="AI153" s="365"/>
      <c r="AJ153" s="365"/>
      <c r="AK153" s="365"/>
      <c r="AL153" s="365"/>
      <c r="AM153" s="365"/>
      <c r="AN153" s="365"/>
      <c r="AO153" s="365"/>
      <c r="AP153" s="365"/>
      <c r="AQ153" s="365"/>
      <c r="AR153" s="365"/>
      <c r="AS153" s="365"/>
      <c r="AT153" s="365"/>
      <c r="AU153" s="365"/>
      <c r="AV153" s="365"/>
      <c r="AW153" s="365"/>
      <c r="AX153" s="365"/>
      <c r="AY153" s="365"/>
      <c r="AZ153" s="365"/>
      <c r="BA153" s="365"/>
      <c r="BB153" s="365"/>
      <c r="BC153" s="365"/>
      <c r="BD153" s="365"/>
      <c r="BE153" s="365"/>
      <c r="BF153" s="365"/>
      <c r="BG153" s="365"/>
      <c r="BH153" s="365"/>
      <c r="BI153" s="365"/>
      <c r="BJ153" s="365"/>
      <c r="BK153" s="365"/>
      <c r="BL153" s="365"/>
      <c r="BM153" s="365"/>
      <c r="BN153" s="365"/>
      <c r="BO153" s="365"/>
      <c r="BP153" s="365"/>
      <c r="BQ153" s="365"/>
      <c r="BR153" s="365"/>
      <c r="BS153" s="365"/>
      <c r="BT153" s="365"/>
      <c r="BU153" s="365"/>
      <c r="BV153" s="365"/>
      <c r="BW153" s="365"/>
      <c r="BX153" s="365"/>
      <c r="BY153" s="365"/>
      <c r="BZ153" s="365"/>
      <c r="CA153" s="365"/>
      <c r="CB153" s="365"/>
      <c r="CC153" s="365"/>
      <c r="CD153" s="365"/>
      <c r="CE153" s="365"/>
      <c r="CF153" s="365"/>
      <c r="CG153" s="382"/>
      <c r="CH153" s="383"/>
    </row>
    <row r="154" spans="1:86" ht="192">
      <c r="A154" s="398" t="s">
        <v>3053</v>
      </c>
      <c r="B154" s="399" t="s">
        <v>3054</v>
      </c>
      <c r="C154" s="399" t="s">
        <v>2543</v>
      </c>
      <c r="D154" s="400" t="s">
        <v>2543</v>
      </c>
      <c r="E154" s="401" t="s">
        <v>142</v>
      </c>
      <c r="F154" s="402" t="s">
        <v>142</v>
      </c>
      <c r="G154" s="403">
        <v>28.26</v>
      </c>
      <c r="H154" s="403">
        <v>23.16</v>
      </c>
      <c r="I154" s="403">
        <v>23.16</v>
      </c>
      <c r="J154" s="402"/>
      <c r="K154" s="404"/>
      <c r="L154" s="405" t="s">
        <v>2928</v>
      </c>
      <c r="M154" s="406">
        <v>0</v>
      </c>
      <c r="N154" s="407"/>
      <c r="O154" s="402"/>
      <c r="P154" s="404"/>
      <c r="Q154" s="408">
        <v>23.16</v>
      </c>
      <c r="R154" s="398">
        <v>2026</v>
      </c>
      <c r="S154" s="398">
        <v>2</v>
      </c>
      <c r="T154" s="402" t="s">
        <v>2932</v>
      </c>
      <c r="U154" s="402" t="s">
        <v>2738</v>
      </c>
      <c r="V154" s="409" t="s">
        <v>2739</v>
      </c>
      <c r="W154" s="409" t="s">
        <v>2933</v>
      </c>
      <c r="X154" s="410" t="s">
        <v>2934</v>
      </c>
      <c r="Y154" s="400" t="s">
        <v>2742</v>
      </c>
      <c r="Z154" s="398">
        <v>2</v>
      </c>
      <c r="AA154" s="400"/>
      <c r="AB154" s="365"/>
      <c r="AC154" s="365"/>
      <c r="AD154" s="365"/>
      <c r="AE154" s="365"/>
      <c r="AF154" s="365"/>
      <c r="AG154" s="365"/>
      <c r="AH154" s="365"/>
      <c r="AI154" s="365"/>
      <c r="AJ154" s="365"/>
      <c r="AK154" s="365"/>
      <c r="AL154" s="365"/>
      <c r="AM154" s="365"/>
      <c r="AN154" s="365"/>
      <c r="AO154" s="365"/>
      <c r="AP154" s="365"/>
      <c r="AQ154" s="365"/>
      <c r="AR154" s="365"/>
      <c r="AS154" s="365"/>
      <c r="AT154" s="365"/>
      <c r="AU154" s="365"/>
      <c r="AV154" s="365"/>
      <c r="AW154" s="365"/>
      <c r="AX154" s="365"/>
      <c r="AY154" s="365"/>
      <c r="AZ154" s="365"/>
      <c r="BA154" s="365"/>
      <c r="BB154" s="365"/>
      <c r="BC154" s="365"/>
      <c r="BD154" s="365"/>
      <c r="BE154" s="365"/>
      <c r="BF154" s="365"/>
      <c r="BG154" s="365"/>
      <c r="BH154" s="365"/>
      <c r="BI154" s="365"/>
      <c r="BJ154" s="365"/>
      <c r="BK154" s="365"/>
      <c r="BL154" s="365"/>
      <c r="BM154" s="365"/>
      <c r="BN154" s="365"/>
      <c r="BO154" s="365"/>
      <c r="BP154" s="365"/>
      <c r="BQ154" s="365"/>
      <c r="BR154" s="365"/>
      <c r="BS154" s="365"/>
      <c r="BT154" s="365"/>
      <c r="BU154" s="365"/>
      <c r="BV154" s="365"/>
      <c r="BW154" s="365"/>
      <c r="BX154" s="365"/>
      <c r="BY154" s="365"/>
      <c r="BZ154" s="365"/>
      <c r="CA154" s="365"/>
      <c r="CB154" s="365"/>
      <c r="CC154" s="365"/>
      <c r="CD154" s="365"/>
      <c r="CE154" s="365"/>
      <c r="CF154" s="365"/>
      <c r="CG154" s="382"/>
      <c r="CH154" s="383"/>
    </row>
    <row r="155" spans="1:86" ht="192">
      <c r="A155" s="398" t="s">
        <v>3055</v>
      </c>
      <c r="B155" s="399" t="s">
        <v>3056</v>
      </c>
      <c r="C155" s="399" t="s">
        <v>2543</v>
      </c>
      <c r="D155" s="400" t="s">
        <v>2543</v>
      </c>
      <c r="E155" s="401" t="s">
        <v>142</v>
      </c>
      <c r="F155" s="402" t="s">
        <v>142</v>
      </c>
      <c r="G155" s="403">
        <v>30.15</v>
      </c>
      <c r="H155" s="403">
        <v>24.71</v>
      </c>
      <c r="I155" s="403">
        <v>24.71</v>
      </c>
      <c r="J155" s="402"/>
      <c r="K155" s="404"/>
      <c r="L155" s="405" t="s">
        <v>2928</v>
      </c>
      <c r="M155" s="406">
        <v>0</v>
      </c>
      <c r="N155" s="407"/>
      <c r="O155" s="402"/>
      <c r="P155" s="404"/>
      <c r="Q155" s="408">
        <v>24.71</v>
      </c>
      <c r="R155" s="398">
        <v>2026</v>
      </c>
      <c r="S155" s="398">
        <v>2</v>
      </c>
      <c r="T155" s="402" t="s">
        <v>2936</v>
      </c>
      <c r="U155" s="402" t="s">
        <v>2738</v>
      </c>
      <c r="V155" s="409" t="s">
        <v>2739</v>
      </c>
      <c r="W155" s="409" t="s">
        <v>2937</v>
      </c>
      <c r="X155" s="410" t="s">
        <v>2938</v>
      </c>
      <c r="Y155" s="400" t="s">
        <v>2742</v>
      </c>
      <c r="Z155" s="398">
        <v>2</v>
      </c>
      <c r="AA155" s="400"/>
      <c r="AB155" s="365"/>
      <c r="AC155" s="365"/>
      <c r="AD155" s="365"/>
      <c r="AE155" s="365"/>
      <c r="AF155" s="365"/>
      <c r="AG155" s="365"/>
      <c r="AH155" s="365"/>
      <c r="AI155" s="365"/>
      <c r="AJ155" s="365"/>
      <c r="AK155" s="365"/>
      <c r="AL155" s="365"/>
      <c r="AM155" s="365"/>
      <c r="AN155" s="365"/>
      <c r="AO155" s="365"/>
      <c r="AP155" s="365"/>
      <c r="AQ155" s="365"/>
      <c r="AR155" s="365"/>
      <c r="AS155" s="365"/>
      <c r="AT155" s="365"/>
      <c r="AU155" s="365"/>
      <c r="AV155" s="365"/>
      <c r="AW155" s="365"/>
      <c r="AX155" s="365"/>
      <c r="AY155" s="365"/>
      <c r="AZ155" s="365"/>
      <c r="BA155" s="365"/>
      <c r="BB155" s="365"/>
      <c r="BC155" s="365"/>
      <c r="BD155" s="365"/>
      <c r="BE155" s="365"/>
      <c r="BF155" s="365"/>
      <c r="BG155" s="365"/>
      <c r="BH155" s="365"/>
      <c r="BI155" s="365"/>
      <c r="BJ155" s="365"/>
      <c r="BK155" s="365"/>
      <c r="BL155" s="365"/>
      <c r="BM155" s="365"/>
      <c r="BN155" s="365"/>
      <c r="BO155" s="365"/>
      <c r="BP155" s="365"/>
      <c r="BQ155" s="365"/>
      <c r="BR155" s="365"/>
      <c r="BS155" s="365"/>
      <c r="BT155" s="365"/>
      <c r="BU155" s="365"/>
      <c r="BV155" s="365"/>
      <c r="BW155" s="365"/>
      <c r="BX155" s="365"/>
      <c r="BY155" s="365"/>
      <c r="BZ155" s="365"/>
      <c r="CA155" s="365"/>
      <c r="CB155" s="365"/>
      <c r="CC155" s="365"/>
      <c r="CD155" s="365"/>
      <c r="CE155" s="365"/>
      <c r="CF155" s="365"/>
      <c r="CG155" s="382"/>
      <c r="CH155" s="383"/>
    </row>
    <row r="156" spans="1:86" ht="192">
      <c r="A156" s="384" t="s">
        <v>1915</v>
      </c>
      <c r="B156" s="385" t="s">
        <v>2544</v>
      </c>
      <c r="C156" s="385" t="s">
        <v>2545</v>
      </c>
      <c r="D156" s="386" t="s">
        <v>2545</v>
      </c>
      <c r="E156" s="387" t="s">
        <v>142</v>
      </c>
      <c r="F156" s="388" t="s">
        <v>142</v>
      </c>
      <c r="G156" s="389">
        <v>1133.99</v>
      </c>
      <c r="H156" s="389">
        <v>929.5</v>
      </c>
      <c r="I156" s="390">
        <v>929.5</v>
      </c>
      <c r="J156" s="388"/>
      <c r="K156" s="391"/>
      <c r="L156" s="392" t="s">
        <v>2928</v>
      </c>
      <c r="M156" s="393">
        <v>0</v>
      </c>
      <c r="N156" s="394"/>
      <c r="O156" s="388"/>
      <c r="P156" s="391"/>
      <c r="Q156" s="395">
        <v>929.5</v>
      </c>
      <c r="R156" s="384">
        <v>2026</v>
      </c>
      <c r="S156" s="384">
        <v>2</v>
      </c>
      <c r="T156" s="388" t="s">
        <v>2929</v>
      </c>
      <c r="U156" s="388" t="s">
        <v>2738</v>
      </c>
      <c r="V156" s="396" t="s">
        <v>2739</v>
      </c>
      <c r="W156" s="396" t="s">
        <v>2740</v>
      </c>
      <c r="X156" s="397" t="s">
        <v>2930</v>
      </c>
      <c r="Y156" s="386" t="s">
        <v>2742</v>
      </c>
      <c r="Z156" s="384">
        <v>2</v>
      </c>
      <c r="AA156" s="386"/>
      <c r="AB156" s="365"/>
      <c r="AC156" s="365"/>
      <c r="AD156" s="365"/>
      <c r="AE156" s="365"/>
      <c r="AF156" s="365"/>
      <c r="AG156" s="365"/>
      <c r="AH156" s="365"/>
      <c r="AI156" s="365"/>
      <c r="AJ156" s="365"/>
      <c r="AK156" s="365"/>
      <c r="AL156" s="365"/>
      <c r="AM156" s="365"/>
      <c r="AN156" s="365"/>
      <c r="AO156" s="365"/>
      <c r="AP156" s="365"/>
      <c r="AQ156" s="365"/>
      <c r="AR156" s="365"/>
      <c r="AS156" s="365"/>
      <c r="AT156" s="365"/>
      <c r="AU156" s="365"/>
      <c r="AV156" s="365"/>
      <c r="AW156" s="365"/>
      <c r="AX156" s="365"/>
      <c r="AY156" s="365"/>
      <c r="AZ156" s="365"/>
      <c r="BA156" s="365"/>
      <c r="BB156" s="365"/>
      <c r="BC156" s="365"/>
      <c r="BD156" s="365"/>
      <c r="BE156" s="365"/>
      <c r="BF156" s="365"/>
      <c r="BG156" s="365"/>
      <c r="BH156" s="365"/>
      <c r="BI156" s="365"/>
      <c r="BJ156" s="365"/>
      <c r="BK156" s="365"/>
      <c r="BL156" s="365"/>
      <c r="BM156" s="365"/>
      <c r="BN156" s="365"/>
      <c r="BO156" s="365"/>
      <c r="BP156" s="365"/>
      <c r="BQ156" s="365"/>
      <c r="BR156" s="365"/>
      <c r="BS156" s="365"/>
      <c r="BT156" s="365"/>
      <c r="BU156" s="365"/>
      <c r="BV156" s="365"/>
      <c r="BW156" s="365"/>
      <c r="BX156" s="365"/>
      <c r="BY156" s="365"/>
      <c r="BZ156" s="365"/>
      <c r="CA156" s="365"/>
      <c r="CB156" s="365"/>
      <c r="CC156" s="365"/>
      <c r="CD156" s="365"/>
      <c r="CE156" s="365"/>
      <c r="CF156" s="365"/>
      <c r="CG156" s="382"/>
      <c r="CH156" s="383"/>
    </row>
    <row r="157" spans="1:86" ht="180">
      <c r="A157" s="398" t="s">
        <v>3057</v>
      </c>
      <c r="B157" s="399" t="s">
        <v>3058</v>
      </c>
      <c r="C157" s="399" t="s">
        <v>2545</v>
      </c>
      <c r="D157" s="400" t="s">
        <v>2545</v>
      </c>
      <c r="E157" s="401" t="s">
        <v>142</v>
      </c>
      <c r="F157" s="402" t="s">
        <v>142</v>
      </c>
      <c r="G157" s="403">
        <v>1190.7</v>
      </c>
      <c r="H157" s="403">
        <v>975.98</v>
      </c>
      <c r="I157" s="403">
        <v>975.98</v>
      </c>
      <c r="J157" s="402"/>
      <c r="K157" s="404"/>
      <c r="L157" s="405" t="s">
        <v>2928</v>
      </c>
      <c r="M157" s="406">
        <v>0</v>
      </c>
      <c r="N157" s="407"/>
      <c r="O157" s="402"/>
      <c r="P157" s="404"/>
      <c r="Q157" s="408">
        <v>975.98</v>
      </c>
      <c r="R157" s="398">
        <v>2026</v>
      </c>
      <c r="S157" s="398">
        <v>2</v>
      </c>
      <c r="T157" s="402" t="s">
        <v>2932</v>
      </c>
      <c r="U157" s="402" t="s">
        <v>2738</v>
      </c>
      <c r="V157" s="409" t="s">
        <v>2739</v>
      </c>
      <c r="W157" s="409" t="s">
        <v>2933</v>
      </c>
      <c r="X157" s="410" t="s">
        <v>2934</v>
      </c>
      <c r="Y157" s="400" t="s">
        <v>2742</v>
      </c>
      <c r="Z157" s="398">
        <v>2</v>
      </c>
      <c r="AA157" s="400"/>
      <c r="AB157" s="365"/>
      <c r="AC157" s="365"/>
      <c r="AD157" s="365"/>
      <c r="AE157" s="365"/>
      <c r="AF157" s="365"/>
      <c r="AG157" s="365"/>
      <c r="AH157" s="365"/>
      <c r="AI157" s="365"/>
      <c r="AJ157" s="365"/>
      <c r="AK157" s="365"/>
      <c r="AL157" s="365"/>
      <c r="AM157" s="365"/>
      <c r="AN157" s="365"/>
      <c r="AO157" s="365"/>
      <c r="AP157" s="365"/>
      <c r="AQ157" s="365"/>
      <c r="AR157" s="365"/>
      <c r="AS157" s="365"/>
      <c r="AT157" s="365"/>
      <c r="AU157" s="365"/>
      <c r="AV157" s="365"/>
      <c r="AW157" s="365"/>
      <c r="AX157" s="365"/>
      <c r="AY157" s="365"/>
      <c r="AZ157" s="365"/>
      <c r="BA157" s="365"/>
      <c r="BB157" s="365"/>
      <c r="BC157" s="365"/>
      <c r="BD157" s="365"/>
      <c r="BE157" s="365"/>
      <c r="BF157" s="365"/>
      <c r="BG157" s="365"/>
      <c r="BH157" s="365"/>
      <c r="BI157" s="365"/>
      <c r="BJ157" s="365"/>
      <c r="BK157" s="365"/>
      <c r="BL157" s="365"/>
      <c r="BM157" s="365"/>
      <c r="BN157" s="365"/>
      <c r="BO157" s="365"/>
      <c r="BP157" s="365"/>
      <c r="BQ157" s="365"/>
      <c r="BR157" s="365"/>
      <c r="BS157" s="365"/>
      <c r="BT157" s="365"/>
      <c r="BU157" s="365"/>
      <c r="BV157" s="365"/>
      <c r="BW157" s="365"/>
      <c r="BX157" s="365"/>
      <c r="BY157" s="365"/>
      <c r="BZ157" s="365"/>
      <c r="CA157" s="365"/>
      <c r="CB157" s="365"/>
      <c r="CC157" s="365"/>
      <c r="CD157" s="365"/>
      <c r="CE157" s="365"/>
      <c r="CF157" s="365"/>
      <c r="CG157" s="382"/>
      <c r="CH157" s="383"/>
    </row>
    <row r="158" spans="1:86" ht="180">
      <c r="A158" s="398" t="s">
        <v>3059</v>
      </c>
      <c r="B158" s="399" t="s">
        <v>3060</v>
      </c>
      <c r="C158" s="399" t="s">
        <v>2545</v>
      </c>
      <c r="D158" s="400" t="s">
        <v>2545</v>
      </c>
      <c r="E158" s="401" t="s">
        <v>142</v>
      </c>
      <c r="F158" s="402" t="s">
        <v>142</v>
      </c>
      <c r="G158" s="403">
        <v>1270.07</v>
      </c>
      <c r="H158" s="403">
        <v>1041.04</v>
      </c>
      <c r="I158" s="403">
        <v>1041.04</v>
      </c>
      <c r="J158" s="402"/>
      <c r="K158" s="404"/>
      <c r="L158" s="405" t="s">
        <v>2928</v>
      </c>
      <c r="M158" s="406">
        <v>0</v>
      </c>
      <c r="N158" s="407"/>
      <c r="O158" s="402"/>
      <c r="P158" s="404"/>
      <c r="Q158" s="408">
        <v>1041.04</v>
      </c>
      <c r="R158" s="398">
        <v>2026</v>
      </c>
      <c r="S158" s="398">
        <v>2</v>
      </c>
      <c r="T158" s="402" t="s">
        <v>2936</v>
      </c>
      <c r="U158" s="402" t="s">
        <v>2738</v>
      </c>
      <c r="V158" s="409" t="s">
        <v>2739</v>
      </c>
      <c r="W158" s="409" t="s">
        <v>2937</v>
      </c>
      <c r="X158" s="410" t="s">
        <v>2938</v>
      </c>
      <c r="Y158" s="400" t="s">
        <v>2742</v>
      </c>
      <c r="Z158" s="398">
        <v>2</v>
      </c>
      <c r="AA158" s="400"/>
      <c r="AB158" s="365"/>
      <c r="AC158" s="365"/>
      <c r="AD158" s="365"/>
      <c r="AE158" s="365"/>
      <c r="AF158" s="365"/>
      <c r="AG158" s="365"/>
      <c r="AH158" s="365"/>
      <c r="AI158" s="365"/>
      <c r="AJ158" s="365"/>
      <c r="AK158" s="365"/>
      <c r="AL158" s="365"/>
      <c r="AM158" s="365"/>
      <c r="AN158" s="365"/>
      <c r="AO158" s="365"/>
      <c r="AP158" s="365"/>
      <c r="AQ158" s="365"/>
      <c r="AR158" s="365"/>
      <c r="AS158" s="365"/>
      <c r="AT158" s="365"/>
      <c r="AU158" s="365"/>
      <c r="AV158" s="365"/>
      <c r="AW158" s="365"/>
      <c r="AX158" s="365"/>
      <c r="AY158" s="365"/>
      <c r="AZ158" s="365"/>
      <c r="BA158" s="365"/>
      <c r="BB158" s="365"/>
      <c r="BC158" s="365"/>
      <c r="BD158" s="365"/>
      <c r="BE158" s="365"/>
      <c r="BF158" s="365"/>
      <c r="BG158" s="365"/>
      <c r="BH158" s="365"/>
      <c r="BI158" s="365"/>
      <c r="BJ158" s="365"/>
      <c r="BK158" s="365"/>
      <c r="BL158" s="365"/>
      <c r="BM158" s="365"/>
      <c r="BN158" s="365"/>
      <c r="BO158" s="365"/>
      <c r="BP158" s="365"/>
      <c r="BQ158" s="365"/>
      <c r="BR158" s="365"/>
      <c r="BS158" s="365"/>
      <c r="BT158" s="365"/>
      <c r="BU158" s="365"/>
      <c r="BV158" s="365"/>
      <c r="BW158" s="365"/>
      <c r="BX158" s="365"/>
      <c r="BY158" s="365"/>
      <c r="BZ158" s="365"/>
      <c r="CA158" s="365"/>
      <c r="CB158" s="365"/>
      <c r="CC158" s="365"/>
      <c r="CD158" s="365"/>
      <c r="CE158" s="365"/>
      <c r="CF158" s="365"/>
      <c r="CG158" s="382"/>
      <c r="CH158" s="383"/>
    </row>
    <row r="159" spans="1:86" ht="48">
      <c r="A159" s="521" t="s">
        <v>3061</v>
      </c>
      <c r="B159" s="521"/>
      <c r="C159" s="521"/>
      <c r="D159" s="521"/>
      <c r="E159" s="521"/>
      <c r="F159" s="521"/>
      <c r="G159" s="521"/>
      <c r="H159" s="521"/>
      <c r="I159" s="521"/>
      <c r="J159" s="521"/>
      <c r="K159" s="521"/>
      <c r="L159" s="521"/>
      <c r="M159" s="521"/>
      <c r="N159" s="521"/>
      <c r="O159" s="521"/>
      <c r="P159" s="521"/>
      <c r="Q159" s="521"/>
      <c r="R159" s="521"/>
      <c r="S159" s="521"/>
      <c r="T159" s="521"/>
      <c r="U159" s="521"/>
      <c r="V159" s="521"/>
      <c r="W159" s="521"/>
      <c r="X159" s="521"/>
      <c r="Y159" s="521"/>
      <c r="Z159" s="521"/>
      <c r="AA159" s="521"/>
      <c r="AB159" s="365"/>
      <c r="AC159" s="365"/>
      <c r="AD159" s="365"/>
      <c r="AE159" s="365"/>
      <c r="AF159" s="365"/>
      <c r="AG159" s="365"/>
      <c r="AH159" s="365"/>
      <c r="AI159" s="365"/>
      <c r="AJ159" s="365"/>
      <c r="AK159" s="365"/>
      <c r="AL159" s="365"/>
      <c r="AM159" s="365"/>
      <c r="AN159" s="365"/>
      <c r="AO159" s="365"/>
      <c r="AP159" s="365"/>
      <c r="AQ159" s="365"/>
      <c r="AR159" s="365"/>
      <c r="AS159" s="365"/>
      <c r="AT159" s="365"/>
      <c r="AU159" s="365"/>
      <c r="AV159" s="365"/>
      <c r="AW159" s="365"/>
      <c r="AX159" s="365"/>
      <c r="AY159" s="365"/>
      <c r="AZ159" s="365"/>
      <c r="BA159" s="365"/>
      <c r="BB159" s="365"/>
      <c r="BC159" s="365"/>
      <c r="BD159" s="365"/>
      <c r="BE159" s="365"/>
      <c r="BF159" s="365"/>
      <c r="BG159" s="365"/>
      <c r="BH159" s="365"/>
      <c r="BI159" s="365"/>
      <c r="BJ159" s="365"/>
      <c r="BK159" s="365"/>
      <c r="BL159" s="365"/>
      <c r="BM159" s="365"/>
      <c r="BN159" s="365"/>
      <c r="BO159" s="365"/>
      <c r="BP159" s="365"/>
      <c r="BQ159" s="365"/>
      <c r="BR159" s="365"/>
      <c r="BS159" s="365"/>
      <c r="BT159" s="365"/>
      <c r="BU159" s="365"/>
      <c r="BV159" s="365"/>
      <c r="BW159" s="365"/>
      <c r="BX159" s="365"/>
      <c r="BY159" s="365"/>
      <c r="BZ159" s="365"/>
      <c r="CA159" s="365"/>
      <c r="CB159" s="365"/>
      <c r="CC159" s="365"/>
      <c r="CD159" s="365"/>
      <c r="CE159" s="365"/>
      <c r="CF159" s="365"/>
      <c r="CG159" s="382"/>
      <c r="CH159" s="383" t="s">
        <v>3061</v>
      </c>
    </row>
    <row r="160" spans="1:86" ht="409.5">
      <c r="A160" s="384" t="s">
        <v>576</v>
      </c>
      <c r="B160" s="385" t="s">
        <v>2372</v>
      </c>
      <c r="C160" s="385" t="s">
        <v>2373</v>
      </c>
      <c r="D160" s="386" t="s">
        <v>2373</v>
      </c>
      <c r="E160" s="387" t="s">
        <v>595</v>
      </c>
      <c r="F160" s="388" t="s">
        <v>595</v>
      </c>
      <c r="G160" s="389">
        <v>224.42</v>
      </c>
      <c r="H160" s="389">
        <v>183.95</v>
      </c>
      <c r="I160" s="390">
        <v>183.95</v>
      </c>
      <c r="J160" s="388"/>
      <c r="K160" s="391"/>
      <c r="L160" s="392" t="s">
        <v>2928</v>
      </c>
      <c r="M160" s="393">
        <v>0</v>
      </c>
      <c r="N160" s="394"/>
      <c r="O160" s="388"/>
      <c r="P160" s="391"/>
      <c r="Q160" s="395">
        <v>183.95</v>
      </c>
      <c r="R160" s="384">
        <v>2026</v>
      </c>
      <c r="S160" s="384">
        <v>2</v>
      </c>
      <c r="T160" s="388" t="s">
        <v>2929</v>
      </c>
      <c r="U160" s="388" t="s">
        <v>2738</v>
      </c>
      <c r="V160" s="396" t="s">
        <v>2739</v>
      </c>
      <c r="W160" s="396" t="s">
        <v>2740</v>
      </c>
      <c r="X160" s="397" t="s">
        <v>2930</v>
      </c>
      <c r="Y160" s="386" t="s">
        <v>2742</v>
      </c>
      <c r="Z160" s="384">
        <v>2</v>
      </c>
      <c r="AA160" s="386"/>
      <c r="AB160" s="365"/>
      <c r="AC160" s="365"/>
      <c r="AD160" s="365"/>
      <c r="AE160" s="365"/>
      <c r="AF160" s="365"/>
      <c r="AG160" s="365"/>
      <c r="AH160" s="365"/>
      <c r="AI160" s="365"/>
      <c r="AJ160" s="365"/>
      <c r="AK160" s="365"/>
      <c r="AL160" s="365"/>
      <c r="AM160" s="365"/>
      <c r="AN160" s="365"/>
      <c r="AO160" s="365"/>
      <c r="AP160" s="365"/>
      <c r="AQ160" s="365"/>
      <c r="AR160" s="365"/>
      <c r="AS160" s="365"/>
      <c r="AT160" s="365"/>
      <c r="AU160" s="365"/>
      <c r="AV160" s="365"/>
      <c r="AW160" s="365"/>
      <c r="AX160" s="365"/>
      <c r="AY160" s="365"/>
      <c r="AZ160" s="365"/>
      <c r="BA160" s="365"/>
      <c r="BB160" s="365"/>
      <c r="BC160" s="365"/>
      <c r="BD160" s="365"/>
      <c r="BE160" s="365"/>
      <c r="BF160" s="365"/>
      <c r="BG160" s="365"/>
      <c r="BH160" s="365"/>
      <c r="BI160" s="365"/>
      <c r="BJ160" s="365"/>
      <c r="BK160" s="365"/>
      <c r="BL160" s="365"/>
      <c r="BM160" s="365"/>
      <c r="BN160" s="365"/>
      <c r="BO160" s="365"/>
      <c r="BP160" s="365"/>
      <c r="BQ160" s="365"/>
      <c r="BR160" s="365"/>
      <c r="BS160" s="365"/>
      <c r="BT160" s="365"/>
      <c r="BU160" s="365"/>
      <c r="BV160" s="365"/>
      <c r="BW160" s="365"/>
      <c r="BX160" s="365"/>
      <c r="BY160" s="365"/>
      <c r="BZ160" s="365"/>
      <c r="CA160" s="365"/>
      <c r="CB160" s="365"/>
      <c r="CC160" s="365"/>
      <c r="CD160" s="365"/>
      <c r="CE160" s="365"/>
      <c r="CF160" s="365"/>
      <c r="CG160" s="382"/>
      <c r="CH160" s="383"/>
    </row>
    <row r="161" spans="1:86" ht="409.5">
      <c r="A161" s="398" t="s">
        <v>3062</v>
      </c>
      <c r="B161" s="399" t="s">
        <v>3063</v>
      </c>
      <c r="C161" s="399" t="s">
        <v>2373</v>
      </c>
      <c r="D161" s="400" t="s">
        <v>2373</v>
      </c>
      <c r="E161" s="401" t="s">
        <v>595</v>
      </c>
      <c r="F161" s="402" t="s">
        <v>595</v>
      </c>
      <c r="G161" s="403">
        <v>246.87</v>
      </c>
      <c r="H161" s="403">
        <v>202.35</v>
      </c>
      <c r="I161" s="403">
        <v>202.35</v>
      </c>
      <c r="J161" s="402"/>
      <c r="K161" s="404"/>
      <c r="L161" s="405" t="s">
        <v>2928</v>
      </c>
      <c r="M161" s="406">
        <v>0</v>
      </c>
      <c r="N161" s="407"/>
      <c r="O161" s="402"/>
      <c r="P161" s="404"/>
      <c r="Q161" s="408">
        <v>202.35</v>
      </c>
      <c r="R161" s="398">
        <v>2026</v>
      </c>
      <c r="S161" s="398">
        <v>2</v>
      </c>
      <c r="T161" s="402" t="s">
        <v>2932</v>
      </c>
      <c r="U161" s="402" t="s">
        <v>2738</v>
      </c>
      <c r="V161" s="409" t="s">
        <v>2739</v>
      </c>
      <c r="W161" s="409" t="s">
        <v>2933</v>
      </c>
      <c r="X161" s="410" t="s">
        <v>2934</v>
      </c>
      <c r="Y161" s="400" t="s">
        <v>2742</v>
      </c>
      <c r="Z161" s="398">
        <v>2</v>
      </c>
      <c r="AA161" s="400"/>
      <c r="AB161" s="365"/>
      <c r="AC161" s="365"/>
      <c r="AD161" s="365"/>
      <c r="AE161" s="365"/>
      <c r="AF161" s="365"/>
      <c r="AG161" s="365"/>
      <c r="AH161" s="365"/>
      <c r="AI161" s="365"/>
      <c r="AJ161" s="365"/>
      <c r="AK161" s="365"/>
      <c r="AL161" s="365"/>
      <c r="AM161" s="365"/>
      <c r="AN161" s="365"/>
      <c r="AO161" s="365"/>
      <c r="AP161" s="365"/>
      <c r="AQ161" s="365"/>
      <c r="AR161" s="365"/>
      <c r="AS161" s="365"/>
      <c r="AT161" s="365"/>
      <c r="AU161" s="365"/>
      <c r="AV161" s="365"/>
      <c r="AW161" s="365"/>
      <c r="AX161" s="365"/>
      <c r="AY161" s="365"/>
      <c r="AZ161" s="365"/>
      <c r="BA161" s="365"/>
      <c r="BB161" s="365"/>
      <c r="BC161" s="365"/>
      <c r="BD161" s="365"/>
      <c r="BE161" s="365"/>
      <c r="BF161" s="365"/>
      <c r="BG161" s="365"/>
      <c r="BH161" s="365"/>
      <c r="BI161" s="365"/>
      <c r="BJ161" s="365"/>
      <c r="BK161" s="365"/>
      <c r="BL161" s="365"/>
      <c r="BM161" s="365"/>
      <c r="BN161" s="365"/>
      <c r="BO161" s="365"/>
      <c r="BP161" s="365"/>
      <c r="BQ161" s="365"/>
      <c r="BR161" s="365"/>
      <c r="BS161" s="365"/>
      <c r="BT161" s="365"/>
      <c r="BU161" s="365"/>
      <c r="BV161" s="365"/>
      <c r="BW161" s="365"/>
      <c r="BX161" s="365"/>
      <c r="BY161" s="365"/>
      <c r="BZ161" s="365"/>
      <c r="CA161" s="365"/>
      <c r="CB161" s="365"/>
      <c r="CC161" s="365"/>
      <c r="CD161" s="365"/>
      <c r="CE161" s="365"/>
      <c r="CF161" s="365"/>
      <c r="CG161" s="382"/>
      <c r="CH161" s="383"/>
    </row>
    <row r="162" spans="1:86" ht="409.5">
      <c r="A162" s="398" t="s">
        <v>3064</v>
      </c>
      <c r="B162" s="399" t="s">
        <v>3065</v>
      </c>
      <c r="C162" s="399" t="s">
        <v>2373</v>
      </c>
      <c r="D162" s="400" t="s">
        <v>2373</v>
      </c>
      <c r="E162" s="401" t="s">
        <v>595</v>
      </c>
      <c r="F162" s="402" t="s">
        <v>595</v>
      </c>
      <c r="G162" s="403">
        <v>251.34</v>
      </c>
      <c r="H162" s="403">
        <v>206.02</v>
      </c>
      <c r="I162" s="403">
        <v>206.02</v>
      </c>
      <c r="J162" s="402"/>
      <c r="K162" s="404"/>
      <c r="L162" s="405" t="s">
        <v>2928</v>
      </c>
      <c r="M162" s="406">
        <v>0</v>
      </c>
      <c r="N162" s="407"/>
      <c r="O162" s="402"/>
      <c r="P162" s="404"/>
      <c r="Q162" s="408">
        <v>206.02</v>
      </c>
      <c r="R162" s="398">
        <v>2026</v>
      </c>
      <c r="S162" s="398">
        <v>2</v>
      </c>
      <c r="T162" s="402" t="s">
        <v>2936</v>
      </c>
      <c r="U162" s="402" t="s">
        <v>2738</v>
      </c>
      <c r="V162" s="409" t="s">
        <v>2739</v>
      </c>
      <c r="W162" s="409" t="s">
        <v>2937</v>
      </c>
      <c r="X162" s="410" t="s">
        <v>2938</v>
      </c>
      <c r="Y162" s="400" t="s">
        <v>2742</v>
      </c>
      <c r="Z162" s="398">
        <v>2</v>
      </c>
      <c r="AA162" s="400"/>
      <c r="AB162" s="365"/>
      <c r="AC162" s="365"/>
      <c r="AD162" s="365"/>
      <c r="AE162" s="365"/>
      <c r="AF162" s="365"/>
      <c r="AG162" s="365"/>
      <c r="AH162" s="365"/>
      <c r="AI162" s="365"/>
      <c r="AJ162" s="365"/>
      <c r="AK162" s="365"/>
      <c r="AL162" s="365"/>
      <c r="AM162" s="365"/>
      <c r="AN162" s="365"/>
      <c r="AO162" s="365"/>
      <c r="AP162" s="365"/>
      <c r="AQ162" s="365"/>
      <c r="AR162" s="365"/>
      <c r="AS162" s="365"/>
      <c r="AT162" s="365"/>
      <c r="AU162" s="365"/>
      <c r="AV162" s="365"/>
      <c r="AW162" s="365"/>
      <c r="AX162" s="365"/>
      <c r="AY162" s="365"/>
      <c r="AZ162" s="365"/>
      <c r="BA162" s="365"/>
      <c r="BB162" s="365"/>
      <c r="BC162" s="365"/>
      <c r="BD162" s="365"/>
      <c r="BE162" s="365"/>
      <c r="BF162" s="365"/>
      <c r="BG162" s="365"/>
      <c r="BH162" s="365"/>
      <c r="BI162" s="365"/>
      <c r="BJ162" s="365"/>
      <c r="BK162" s="365"/>
      <c r="BL162" s="365"/>
      <c r="BM162" s="365"/>
      <c r="BN162" s="365"/>
      <c r="BO162" s="365"/>
      <c r="BP162" s="365"/>
      <c r="BQ162" s="365"/>
      <c r="BR162" s="365"/>
      <c r="BS162" s="365"/>
      <c r="BT162" s="365"/>
      <c r="BU162" s="365"/>
      <c r="BV162" s="365"/>
      <c r="BW162" s="365"/>
      <c r="BX162" s="365"/>
      <c r="BY162" s="365"/>
      <c r="BZ162" s="365"/>
      <c r="CA162" s="365"/>
      <c r="CB162" s="365"/>
      <c r="CC162" s="365"/>
      <c r="CD162" s="365"/>
      <c r="CE162" s="365"/>
      <c r="CF162" s="365"/>
      <c r="CG162" s="382"/>
      <c r="CH162" s="383"/>
    </row>
    <row r="163" spans="1:86" ht="409.5">
      <c r="A163" s="384" t="s">
        <v>579</v>
      </c>
      <c r="B163" s="385" t="s">
        <v>2376</v>
      </c>
      <c r="C163" s="385" t="s">
        <v>2377</v>
      </c>
      <c r="D163" s="386" t="s">
        <v>2377</v>
      </c>
      <c r="E163" s="387" t="s">
        <v>595</v>
      </c>
      <c r="F163" s="388" t="s">
        <v>595</v>
      </c>
      <c r="G163" s="389">
        <v>851.05</v>
      </c>
      <c r="H163" s="389">
        <v>697.58</v>
      </c>
      <c r="I163" s="390">
        <v>697.58</v>
      </c>
      <c r="J163" s="388"/>
      <c r="K163" s="391"/>
      <c r="L163" s="392" t="s">
        <v>2928</v>
      </c>
      <c r="M163" s="393">
        <v>0</v>
      </c>
      <c r="N163" s="394"/>
      <c r="O163" s="388"/>
      <c r="P163" s="391"/>
      <c r="Q163" s="395">
        <v>697.58</v>
      </c>
      <c r="R163" s="384">
        <v>2026</v>
      </c>
      <c r="S163" s="384">
        <v>2</v>
      </c>
      <c r="T163" s="388" t="s">
        <v>2929</v>
      </c>
      <c r="U163" s="388" t="s">
        <v>2738</v>
      </c>
      <c r="V163" s="396" t="s">
        <v>2739</v>
      </c>
      <c r="W163" s="396" t="s">
        <v>2740</v>
      </c>
      <c r="X163" s="397" t="s">
        <v>2930</v>
      </c>
      <c r="Y163" s="386" t="s">
        <v>2742</v>
      </c>
      <c r="Z163" s="384">
        <v>2</v>
      </c>
      <c r="AA163" s="386"/>
      <c r="AB163" s="365"/>
      <c r="AC163" s="365"/>
      <c r="AD163" s="365"/>
      <c r="AE163" s="365"/>
      <c r="AF163" s="365"/>
      <c r="AG163" s="365"/>
      <c r="AH163" s="365"/>
      <c r="AI163" s="365"/>
      <c r="AJ163" s="365"/>
      <c r="AK163" s="365"/>
      <c r="AL163" s="365"/>
      <c r="AM163" s="365"/>
      <c r="AN163" s="365"/>
      <c r="AO163" s="365"/>
      <c r="AP163" s="365"/>
      <c r="AQ163" s="365"/>
      <c r="AR163" s="365"/>
      <c r="AS163" s="365"/>
      <c r="AT163" s="365"/>
      <c r="AU163" s="365"/>
      <c r="AV163" s="365"/>
      <c r="AW163" s="365"/>
      <c r="AX163" s="365"/>
      <c r="AY163" s="365"/>
      <c r="AZ163" s="365"/>
      <c r="BA163" s="365"/>
      <c r="BB163" s="365"/>
      <c r="BC163" s="365"/>
      <c r="BD163" s="365"/>
      <c r="BE163" s="365"/>
      <c r="BF163" s="365"/>
      <c r="BG163" s="365"/>
      <c r="BH163" s="365"/>
      <c r="BI163" s="365"/>
      <c r="BJ163" s="365"/>
      <c r="BK163" s="365"/>
      <c r="BL163" s="365"/>
      <c r="BM163" s="365"/>
      <c r="BN163" s="365"/>
      <c r="BO163" s="365"/>
      <c r="BP163" s="365"/>
      <c r="BQ163" s="365"/>
      <c r="BR163" s="365"/>
      <c r="BS163" s="365"/>
      <c r="BT163" s="365"/>
      <c r="BU163" s="365"/>
      <c r="BV163" s="365"/>
      <c r="BW163" s="365"/>
      <c r="BX163" s="365"/>
      <c r="BY163" s="365"/>
      <c r="BZ163" s="365"/>
      <c r="CA163" s="365"/>
      <c r="CB163" s="365"/>
      <c r="CC163" s="365"/>
      <c r="CD163" s="365"/>
      <c r="CE163" s="365"/>
      <c r="CF163" s="365"/>
      <c r="CG163" s="382"/>
      <c r="CH163" s="383"/>
    </row>
    <row r="164" spans="1:86" ht="409.5">
      <c r="A164" s="398" t="s">
        <v>3066</v>
      </c>
      <c r="B164" s="399" t="s">
        <v>3067</v>
      </c>
      <c r="C164" s="399" t="s">
        <v>2377</v>
      </c>
      <c r="D164" s="400" t="s">
        <v>2377</v>
      </c>
      <c r="E164" s="401" t="s">
        <v>595</v>
      </c>
      <c r="F164" s="402" t="s">
        <v>595</v>
      </c>
      <c r="G164" s="403">
        <v>936.15</v>
      </c>
      <c r="H164" s="403">
        <v>767.34</v>
      </c>
      <c r="I164" s="403">
        <v>767.34</v>
      </c>
      <c r="J164" s="402"/>
      <c r="K164" s="404"/>
      <c r="L164" s="405" t="s">
        <v>2928</v>
      </c>
      <c r="M164" s="406">
        <v>0</v>
      </c>
      <c r="N164" s="407"/>
      <c r="O164" s="402"/>
      <c r="P164" s="404"/>
      <c r="Q164" s="408">
        <v>767.34</v>
      </c>
      <c r="R164" s="398">
        <v>2026</v>
      </c>
      <c r="S164" s="398">
        <v>2</v>
      </c>
      <c r="T164" s="402" t="s">
        <v>2932</v>
      </c>
      <c r="U164" s="402" t="s">
        <v>2738</v>
      </c>
      <c r="V164" s="409" t="s">
        <v>2739</v>
      </c>
      <c r="W164" s="409" t="s">
        <v>2933</v>
      </c>
      <c r="X164" s="410" t="s">
        <v>2934</v>
      </c>
      <c r="Y164" s="400" t="s">
        <v>2742</v>
      </c>
      <c r="Z164" s="398">
        <v>2</v>
      </c>
      <c r="AA164" s="400"/>
      <c r="AB164" s="365"/>
      <c r="AC164" s="365"/>
      <c r="AD164" s="365"/>
      <c r="AE164" s="365"/>
      <c r="AF164" s="365"/>
      <c r="AG164" s="365"/>
      <c r="AH164" s="365"/>
      <c r="AI164" s="365"/>
      <c r="AJ164" s="365"/>
      <c r="AK164" s="365"/>
      <c r="AL164" s="365"/>
      <c r="AM164" s="365"/>
      <c r="AN164" s="365"/>
      <c r="AO164" s="365"/>
      <c r="AP164" s="365"/>
      <c r="AQ164" s="365"/>
      <c r="AR164" s="365"/>
      <c r="AS164" s="365"/>
      <c r="AT164" s="365"/>
      <c r="AU164" s="365"/>
      <c r="AV164" s="365"/>
      <c r="AW164" s="365"/>
      <c r="AX164" s="365"/>
      <c r="AY164" s="365"/>
      <c r="AZ164" s="365"/>
      <c r="BA164" s="365"/>
      <c r="BB164" s="365"/>
      <c r="BC164" s="365"/>
      <c r="BD164" s="365"/>
      <c r="BE164" s="365"/>
      <c r="BF164" s="365"/>
      <c r="BG164" s="365"/>
      <c r="BH164" s="365"/>
      <c r="BI164" s="365"/>
      <c r="BJ164" s="365"/>
      <c r="BK164" s="365"/>
      <c r="BL164" s="365"/>
      <c r="BM164" s="365"/>
      <c r="BN164" s="365"/>
      <c r="BO164" s="365"/>
      <c r="BP164" s="365"/>
      <c r="BQ164" s="365"/>
      <c r="BR164" s="365"/>
      <c r="BS164" s="365"/>
      <c r="BT164" s="365"/>
      <c r="BU164" s="365"/>
      <c r="BV164" s="365"/>
      <c r="BW164" s="365"/>
      <c r="BX164" s="365"/>
      <c r="BY164" s="365"/>
      <c r="BZ164" s="365"/>
      <c r="CA164" s="365"/>
      <c r="CB164" s="365"/>
      <c r="CC164" s="365"/>
      <c r="CD164" s="365"/>
      <c r="CE164" s="365"/>
      <c r="CF164" s="365"/>
      <c r="CG164" s="382"/>
      <c r="CH164" s="383"/>
    </row>
    <row r="165" spans="1:86" ht="409.5">
      <c r="A165" s="398" t="s">
        <v>3068</v>
      </c>
      <c r="B165" s="399" t="s">
        <v>3069</v>
      </c>
      <c r="C165" s="399" t="s">
        <v>2377</v>
      </c>
      <c r="D165" s="400" t="s">
        <v>2377</v>
      </c>
      <c r="E165" s="401" t="s">
        <v>595</v>
      </c>
      <c r="F165" s="402" t="s">
        <v>595</v>
      </c>
      <c r="G165" s="403">
        <v>953.17</v>
      </c>
      <c r="H165" s="403">
        <v>781.29</v>
      </c>
      <c r="I165" s="403">
        <v>781.29</v>
      </c>
      <c r="J165" s="402"/>
      <c r="K165" s="404"/>
      <c r="L165" s="405" t="s">
        <v>2928</v>
      </c>
      <c r="M165" s="406">
        <v>0</v>
      </c>
      <c r="N165" s="407"/>
      <c r="O165" s="402"/>
      <c r="P165" s="404"/>
      <c r="Q165" s="408">
        <v>781.29</v>
      </c>
      <c r="R165" s="398">
        <v>2026</v>
      </c>
      <c r="S165" s="398">
        <v>2</v>
      </c>
      <c r="T165" s="402" t="s">
        <v>2936</v>
      </c>
      <c r="U165" s="402" t="s">
        <v>2738</v>
      </c>
      <c r="V165" s="409" t="s">
        <v>2739</v>
      </c>
      <c r="W165" s="409" t="s">
        <v>2937</v>
      </c>
      <c r="X165" s="410" t="s">
        <v>2938</v>
      </c>
      <c r="Y165" s="400" t="s">
        <v>2742</v>
      </c>
      <c r="Z165" s="398">
        <v>2</v>
      </c>
      <c r="AA165" s="400"/>
      <c r="AB165" s="365"/>
      <c r="AC165" s="365"/>
      <c r="AD165" s="365"/>
      <c r="AE165" s="365"/>
      <c r="AF165" s="365"/>
      <c r="AG165" s="365"/>
      <c r="AH165" s="365"/>
      <c r="AI165" s="365"/>
      <c r="AJ165" s="365"/>
      <c r="AK165" s="365"/>
      <c r="AL165" s="365"/>
      <c r="AM165" s="365"/>
      <c r="AN165" s="365"/>
      <c r="AO165" s="365"/>
      <c r="AP165" s="365"/>
      <c r="AQ165" s="365"/>
      <c r="AR165" s="365"/>
      <c r="AS165" s="365"/>
      <c r="AT165" s="365"/>
      <c r="AU165" s="365"/>
      <c r="AV165" s="365"/>
      <c r="AW165" s="365"/>
      <c r="AX165" s="365"/>
      <c r="AY165" s="365"/>
      <c r="AZ165" s="365"/>
      <c r="BA165" s="365"/>
      <c r="BB165" s="365"/>
      <c r="BC165" s="365"/>
      <c r="BD165" s="365"/>
      <c r="BE165" s="365"/>
      <c r="BF165" s="365"/>
      <c r="BG165" s="365"/>
      <c r="BH165" s="365"/>
      <c r="BI165" s="365"/>
      <c r="BJ165" s="365"/>
      <c r="BK165" s="365"/>
      <c r="BL165" s="365"/>
      <c r="BM165" s="365"/>
      <c r="BN165" s="365"/>
      <c r="BO165" s="365"/>
      <c r="BP165" s="365"/>
      <c r="BQ165" s="365"/>
      <c r="BR165" s="365"/>
      <c r="BS165" s="365"/>
      <c r="BT165" s="365"/>
      <c r="BU165" s="365"/>
      <c r="BV165" s="365"/>
      <c r="BW165" s="365"/>
      <c r="BX165" s="365"/>
      <c r="BY165" s="365"/>
      <c r="BZ165" s="365"/>
      <c r="CA165" s="365"/>
      <c r="CB165" s="365"/>
      <c r="CC165" s="365"/>
      <c r="CD165" s="365"/>
      <c r="CE165" s="365"/>
      <c r="CF165" s="365"/>
      <c r="CG165" s="382"/>
      <c r="CH165" s="383"/>
    </row>
    <row r="166" spans="1:86" ht="300">
      <c r="A166" s="384" t="s">
        <v>583</v>
      </c>
      <c r="B166" s="385" t="s">
        <v>2378</v>
      </c>
      <c r="C166" s="385" t="s">
        <v>2379</v>
      </c>
      <c r="D166" s="386" t="s">
        <v>2379</v>
      </c>
      <c r="E166" s="387" t="s">
        <v>595</v>
      </c>
      <c r="F166" s="388" t="s">
        <v>595</v>
      </c>
      <c r="G166" s="389">
        <v>63.44</v>
      </c>
      <c r="H166" s="389">
        <v>52</v>
      </c>
      <c r="I166" s="390">
        <v>52</v>
      </c>
      <c r="J166" s="388"/>
      <c r="K166" s="391"/>
      <c r="L166" s="392" t="s">
        <v>2928</v>
      </c>
      <c r="M166" s="393">
        <v>0</v>
      </c>
      <c r="N166" s="394"/>
      <c r="O166" s="388"/>
      <c r="P166" s="391"/>
      <c r="Q166" s="395">
        <v>52</v>
      </c>
      <c r="R166" s="384">
        <v>2026</v>
      </c>
      <c r="S166" s="384">
        <v>2</v>
      </c>
      <c r="T166" s="388" t="s">
        <v>2929</v>
      </c>
      <c r="U166" s="388" t="s">
        <v>2738</v>
      </c>
      <c r="V166" s="396" t="s">
        <v>2739</v>
      </c>
      <c r="W166" s="396" t="s">
        <v>2740</v>
      </c>
      <c r="X166" s="397" t="s">
        <v>2930</v>
      </c>
      <c r="Y166" s="386" t="s">
        <v>2742</v>
      </c>
      <c r="Z166" s="384">
        <v>2</v>
      </c>
      <c r="AA166" s="386"/>
      <c r="AB166" s="365"/>
      <c r="AC166" s="365"/>
      <c r="AD166" s="365"/>
      <c r="AE166" s="365"/>
      <c r="AF166" s="365"/>
      <c r="AG166" s="365"/>
      <c r="AH166" s="365"/>
      <c r="AI166" s="365"/>
      <c r="AJ166" s="365"/>
      <c r="AK166" s="365"/>
      <c r="AL166" s="365"/>
      <c r="AM166" s="365"/>
      <c r="AN166" s="365"/>
      <c r="AO166" s="365"/>
      <c r="AP166" s="365"/>
      <c r="AQ166" s="365"/>
      <c r="AR166" s="365"/>
      <c r="AS166" s="365"/>
      <c r="AT166" s="365"/>
      <c r="AU166" s="365"/>
      <c r="AV166" s="365"/>
      <c r="AW166" s="365"/>
      <c r="AX166" s="365"/>
      <c r="AY166" s="365"/>
      <c r="AZ166" s="365"/>
      <c r="BA166" s="365"/>
      <c r="BB166" s="365"/>
      <c r="BC166" s="365"/>
      <c r="BD166" s="365"/>
      <c r="BE166" s="365"/>
      <c r="BF166" s="365"/>
      <c r="BG166" s="365"/>
      <c r="BH166" s="365"/>
      <c r="BI166" s="365"/>
      <c r="BJ166" s="365"/>
      <c r="BK166" s="365"/>
      <c r="BL166" s="365"/>
      <c r="BM166" s="365"/>
      <c r="BN166" s="365"/>
      <c r="BO166" s="365"/>
      <c r="BP166" s="365"/>
      <c r="BQ166" s="365"/>
      <c r="BR166" s="365"/>
      <c r="BS166" s="365"/>
      <c r="BT166" s="365"/>
      <c r="BU166" s="365"/>
      <c r="BV166" s="365"/>
      <c r="BW166" s="365"/>
      <c r="BX166" s="365"/>
      <c r="BY166" s="365"/>
      <c r="BZ166" s="365"/>
      <c r="CA166" s="365"/>
      <c r="CB166" s="365"/>
      <c r="CC166" s="365"/>
      <c r="CD166" s="365"/>
      <c r="CE166" s="365"/>
      <c r="CF166" s="365"/>
      <c r="CG166" s="382"/>
      <c r="CH166" s="383"/>
    </row>
    <row r="167" spans="1:86" ht="300">
      <c r="A167" s="398" t="s">
        <v>3070</v>
      </c>
      <c r="B167" s="399" t="s">
        <v>3071</v>
      </c>
      <c r="C167" s="399" t="s">
        <v>2379</v>
      </c>
      <c r="D167" s="400" t="s">
        <v>2379</v>
      </c>
      <c r="E167" s="401" t="s">
        <v>595</v>
      </c>
      <c r="F167" s="402" t="s">
        <v>595</v>
      </c>
      <c r="G167" s="403">
        <v>69.78</v>
      </c>
      <c r="H167" s="403">
        <v>57.2</v>
      </c>
      <c r="I167" s="403">
        <v>57.2</v>
      </c>
      <c r="J167" s="402"/>
      <c r="K167" s="404"/>
      <c r="L167" s="405" t="s">
        <v>2928</v>
      </c>
      <c r="M167" s="406">
        <v>0</v>
      </c>
      <c r="N167" s="407"/>
      <c r="O167" s="402"/>
      <c r="P167" s="404"/>
      <c r="Q167" s="408">
        <v>57.2</v>
      </c>
      <c r="R167" s="398">
        <v>2026</v>
      </c>
      <c r="S167" s="398">
        <v>2</v>
      </c>
      <c r="T167" s="402" t="s">
        <v>2932</v>
      </c>
      <c r="U167" s="402" t="s">
        <v>2738</v>
      </c>
      <c r="V167" s="409" t="s">
        <v>2739</v>
      </c>
      <c r="W167" s="409" t="s">
        <v>2933</v>
      </c>
      <c r="X167" s="410" t="s">
        <v>2934</v>
      </c>
      <c r="Y167" s="400" t="s">
        <v>2742</v>
      </c>
      <c r="Z167" s="398">
        <v>2</v>
      </c>
      <c r="AA167" s="400"/>
      <c r="AB167" s="365"/>
      <c r="AC167" s="365"/>
      <c r="AD167" s="365"/>
      <c r="AE167" s="365"/>
      <c r="AF167" s="365"/>
      <c r="AG167" s="365"/>
      <c r="AH167" s="365"/>
      <c r="AI167" s="365"/>
      <c r="AJ167" s="365"/>
      <c r="AK167" s="365"/>
      <c r="AL167" s="365"/>
      <c r="AM167" s="365"/>
      <c r="AN167" s="365"/>
      <c r="AO167" s="365"/>
      <c r="AP167" s="365"/>
      <c r="AQ167" s="365"/>
      <c r="AR167" s="365"/>
      <c r="AS167" s="365"/>
      <c r="AT167" s="365"/>
      <c r="AU167" s="365"/>
      <c r="AV167" s="365"/>
      <c r="AW167" s="365"/>
      <c r="AX167" s="365"/>
      <c r="AY167" s="365"/>
      <c r="AZ167" s="365"/>
      <c r="BA167" s="365"/>
      <c r="BB167" s="365"/>
      <c r="BC167" s="365"/>
      <c r="BD167" s="365"/>
      <c r="BE167" s="365"/>
      <c r="BF167" s="365"/>
      <c r="BG167" s="365"/>
      <c r="BH167" s="365"/>
      <c r="BI167" s="365"/>
      <c r="BJ167" s="365"/>
      <c r="BK167" s="365"/>
      <c r="BL167" s="365"/>
      <c r="BM167" s="365"/>
      <c r="BN167" s="365"/>
      <c r="BO167" s="365"/>
      <c r="BP167" s="365"/>
      <c r="BQ167" s="365"/>
      <c r="BR167" s="365"/>
      <c r="BS167" s="365"/>
      <c r="BT167" s="365"/>
      <c r="BU167" s="365"/>
      <c r="BV167" s="365"/>
      <c r="BW167" s="365"/>
      <c r="BX167" s="365"/>
      <c r="BY167" s="365"/>
      <c r="BZ167" s="365"/>
      <c r="CA167" s="365"/>
      <c r="CB167" s="365"/>
      <c r="CC167" s="365"/>
      <c r="CD167" s="365"/>
      <c r="CE167" s="365"/>
      <c r="CF167" s="365"/>
      <c r="CG167" s="382"/>
      <c r="CH167" s="383"/>
    </row>
    <row r="168" spans="1:86" ht="300">
      <c r="A168" s="398" t="s">
        <v>3072</v>
      </c>
      <c r="B168" s="399" t="s">
        <v>3073</v>
      </c>
      <c r="C168" s="399" t="s">
        <v>2379</v>
      </c>
      <c r="D168" s="400" t="s">
        <v>2379</v>
      </c>
      <c r="E168" s="401" t="s">
        <v>595</v>
      </c>
      <c r="F168" s="402" t="s">
        <v>595</v>
      </c>
      <c r="G168" s="403">
        <v>71.05</v>
      </c>
      <c r="H168" s="403">
        <v>58.24</v>
      </c>
      <c r="I168" s="403">
        <v>58.24</v>
      </c>
      <c r="J168" s="402"/>
      <c r="K168" s="404"/>
      <c r="L168" s="405" t="s">
        <v>2928</v>
      </c>
      <c r="M168" s="406">
        <v>0</v>
      </c>
      <c r="N168" s="407"/>
      <c r="O168" s="402"/>
      <c r="P168" s="404"/>
      <c r="Q168" s="408">
        <v>58.24</v>
      </c>
      <c r="R168" s="398">
        <v>2026</v>
      </c>
      <c r="S168" s="398">
        <v>2</v>
      </c>
      <c r="T168" s="402" t="s">
        <v>2936</v>
      </c>
      <c r="U168" s="402" t="s">
        <v>2738</v>
      </c>
      <c r="V168" s="409" t="s">
        <v>2739</v>
      </c>
      <c r="W168" s="409" t="s">
        <v>2937</v>
      </c>
      <c r="X168" s="410" t="s">
        <v>2938</v>
      </c>
      <c r="Y168" s="400" t="s">
        <v>2742</v>
      </c>
      <c r="Z168" s="398">
        <v>2</v>
      </c>
      <c r="AA168" s="400"/>
      <c r="AB168" s="365"/>
      <c r="AC168" s="365"/>
      <c r="AD168" s="365"/>
      <c r="AE168" s="365"/>
      <c r="AF168" s="365"/>
      <c r="AG168" s="365"/>
      <c r="AH168" s="365"/>
      <c r="AI168" s="365"/>
      <c r="AJ168" s="365"/>
      <c r="AK168" s="365"/>
      <c r="AL168" s="365"/>
      <c r="AM168" s="365"/>
      <c r="AN168" s="365"/>
      <c r="AO168" s="365"/>
      <c r="AP168" s="365"/>
      <c r="AQ168" s="365"/>
      <c r="AR168" s="365"/>
      <c r="AS168" s="365"/>
      <c r="AT168" s="365"/>
      <c r="AU168" s="365"/>
      <c r="AV168" s="365"/>
      <c r="AW168" s="365"/>
      <c r="AX168" s="365"/>
      <c r="AY168" s="365"/>
      <c r="AZ168" s="365"/>
      <c r="BA168" s="365"/>
      <c r="BB168" s="365"/>
      <c r="BC168" s="365"/>
      <c r="BD168" s="365"/>
      <c r="BE168" s="365"/>
      <c r="BF168" s="365"/>
      <c r="BG168" s="365"/>
      <c r="BH168" s="365"/>
      <c r="BI168" s="365"/>
      <c r="BJ168" s="365"/>
      <c r="BK168" s="365"/>
      <c r="BL168" s="365"/>
      <c r="BM168" s="365"/>
      <c r="BN168" s="365"/>
      <c r="BO168" s="365"/>
      <c r="BP168" s="365"/>
      <c r="BQ168" s="365"/>
      <c r="BR168" s="365"/>
      <c r="BS168" s="365"/>
      <c r="BT168" s="365"/>
      <c r="BU168" s="365"/>
      <c r="BV168" s="365"/>
      <c r="BW168" s="365"/>
      <c r="BX168" s="365"/>
      <c r="BY168" s="365"/>
      <c r="BZ168" s="365"/>
      <c r="CA168" s="365"/>
      <c r="CB168" s="365"/>
      <c r="CC168" s="365"/>
      <c r="CD168" s="365"/>
      <c r="CE168" s="365"/>
      <c r="CF168" s="365"/>
      <c r="CG168" s="382"/>
      <c r="CH168" s="383"/>
    </row>
    <row r="169" spans="1:86" ht="15">
      <c r="A169" s="411"/>
      <c r="B169" s="412"/>
      <c r="C169" s="413"/>
      <c r="D169" s="414"/>
      <c r="E169" s="415"/>
      <c r="F169" s="415"/>
      <c r="G169" s="416"/>
      <c r="H169" s="416"/>
      <c r="I169" s="417"/>
      <c r="J169" s="417"/>
      <c r="K169" s="418"/>
      <c r="L169" s="418"/>
      <c r="M169" s="418"/>
      <c r="N169" s="418"/>
      <c r="O169" s="418"/>
      <c r="P169" s="418"/>
      <c r="Q169" s="419"/>
      <c r="R169" s="420"/>
      <c r="S169" s="420"/>
      <c r="T169" s="421"/>
      <c r="U169" s="421"/>
      <c r="V169" s="422"/>
      <c r="W169" s="422"/>
      <c r="X169" s="423"/>
      <c r="Y169" s="421"/>
      <c r="Z169" s="421"/>
      <c r="AA169" s="424"/>
      <c r="AB169" s="365"/>
      <c r="AC169" s="365"/>
      <c r="AD169" s="365"/>
      <c r="AE169" s="365"/>
      <c r="AF169" s="365"/>
      <c r="AG169" s="365"/>
      <c r="AH169" s="365"/>
      <c r="AI169" s="365"/>
      <c r="AJ169" s="365"/>
      <c r="AK169" s="365"/>
      <c r="AL169" s="365"/>
      <c r="AM169" s="365"/>
      <c r="AN169" s="365"/>
      <c r="AO169" s="365"/>
      <c r="AP169" s="365"/>
      <c r="AQ169" s="365"/>
      <c r="AR169" s="365"/>
      <c r="AS169" s="365"/>
      <c r="AT169" s="365"/>
      <c r="AU169" s="365"/>
      <c r="AV169" s="365"/>
      <c r="AW169" s="365"/>
      <c r="AX169" s="365"/>
      <c r="AY169" s="365"/>
      <c r="AZ169" s="365"/>
      <c r="BA169" s="365"/>
      <c r="BB169" s="365"/>
      <c r="BC169" s="365"/>
      <c r="BD169" s="365"/>
      <c r="BE169" s="365"/>
      <c r="BF169" s="365"/>
      <c r="BG169" s="365"/>
      <c r="BH169" s="365"/>
      <c r="BI169" s="365"/>
      <c r="BJ169" s="365"/>
      <c r="BK169" s="365"/>
      <c r="BL169" s="365"/>
      <c r="BM169" s="365"/>
      <c r="BN169" s="365"/>
      <c r="BO169" s="365"/>
      <c r="BP169" s="365"/>
      <c r="BQ169" s="365"/>
      <c r="BR169" s="365"/>
      <c r="BS169" s="365"/>
      <c r="BT169" s="365"/>
      <c r="BU169" s="365"/>
      <c r="BV169" s="365"/>
      <c r="BW169" s="365"/>
      <c r="BX169" s="365"/>
      <c r="BY169" s="365"/>
      <c r="BZ169" s="365"/>
      <c r="CA169" s="365"/>
      <c r="CB169" s="365"/>
      <c r="CC169" s="365"/>
      <c r="CD169" s="365"/>
      <c r="CE169" s="365"/>
      <c r="CF169" s="365"/>
      <c r="CG169" s="365"/>
      <c r="CH169" s="365"/>
    </row>
    <row r="170" spans="1:86" ht="15">
      <c r="A170" s="425"/>
      <c r="B170" s="425"/>
      <c r="C170" s="365"/>
      <c r="D170" s="426" t="s">
        <v>1777</v>
      </c>
      <c r="E170" s="427"/>
      <c r="F170" s="428"/>
      <c r="G170" s="428"/>
      <c r="H170" s="428"/>
      <c r="I170" s="429"/>
      <c r="J170" s="429"/>
      <c r="K170" s="428"/>
      <c r="L170" s="430"/>
      <c r="M170" s="425"/>
      <c r="N170" s="431"/>
      <c r="O170" s="425"/>
      <c r="P170" s="425"/>
      <c r="Q170" s="431"/>
      <c r="R170" s="431"/>
      <c r="S170" s="431"/>
      <c r="T170" s="429"/>
      <c r="U170" s="429"/>
      <c r="V170" s="429"/>
      <c r="W170" s="429"/>
      <c r="X170" s="432"/>
      <c r="Y170" s="365"/>
      <c r="Z170" s="365"/>
      <c r="AA170" s="365"/>
      <c r="AB170" s="365"/>
      <c r="AC170" s="365"/>
      <c r="AD170" s="365"/>
      <c r="AE170" s="365"/>
      <c r="AF170" s="365"/>
      <c r="AG170" s="365"/>
      <c r="AH170" s="365"/>
      <c r="AI170" s="365"/>
      <c r="AJ170" s="365"/>
      <c r="AK170" s="365"/>
      <c r="AL170" s="365"/>
      <c r="AM170" s="365"/>
      <c r="AN170" s="365"/>
      <c r="AO170" s="365"/>
      <c r="AP170" s="365"/>
      <c r="AQ170" s="365"/>
      <c r="AR170" s="365"/>
      <c r="AS170" s="365"/>
      <c r="AT170" s="365"/>
      <c r="AU170" s="365"/>
      <c r="AV170" s="365"/>
      <c r="AW170" s="365"/>
      <c r="AX170" s="365"/>
      <c r="AY170" s="365"/>
      <c r="AZ170" s="365"/>
      <c r="BA170" s="365"/>
      <c r="BB170" s="365"/>
      <c r="BC170" s="365"/>
      <c r="BD170" s="365"/>
      <c r="BE170" s="365"/>
      <c r="BF170" s="365"/>
      <c r="BG170" s="365"/>
      <c r="BH170" s="365"/>
      <c r="BI170" s="365"/>
      <c r="BJ170" s="365"/>
      <c r="BK170" s="365"/>
      <c r="BL170" s="365"/>
      <c r="BM170" s="365"/>
      <c r="BN170" s="365"/>
      <c r="BO170" s="365"/>
      <c r="BP170" s="365"/>
      <c r="BQ170" s="365"/>
      <c r="BR170" s="365"/>
      <c r="BS170" s="365"/>
      <c r="BT170" s="365"/>
      <c r="BU170" s="365"/>
      <c r="BV170" s="365"/>
      <c r="BW170" s="365"/>
      <c r="BX170" s="365"/>
      <c r="BY170" s="365"/>
      <c r="BZ170" s="365"/>
      <c r="CA170" s="365"/>
      <c r="CB170" s="365"/>
      <c r="CC170" s="365"/>
      <c r="CD170" s="365"/>
      <c r="CE170" s="365"/>
      <c r="CF170" s="365"/>
      <c r="CG170" s="365"/>
      <c r="CH170" s="365"/>
    </row>
    <row r="171" spans="1:86" ht="15">
      <c r="A171" s="433"/>
      <c r="B171" s="433"/>
      <c r="C171" s="434"/>
      <c r="D171" s="435"/>
      <c r="E171" s="435"/>
      <c r="F171" s="435"/>
      <c r="G171" s="365"/>
      <c r="H171" s="436" t="s">
        <v>2903</v>
      </c>
      <c r="I171" s="435"/>
      <c r="J171" s="435"/>
      <c r="K171" s="435"/>
      <c r="L171" s="435"/>
      <c r="M171" s="435"/>
      <c r="N171" s="437" t="s">
        <v>2904</v>
      </c>
      <c r="O171" s="365"/>
      <c r="P171" s="435"/>
      <c r="Q171" s="435"/>
      <c r="R171" s="435"/>
      <c r="S171" s="435"/>
      <c r="T171" s="435"/>
      <c r="U171" s="437" t="s">
        <v>2905</v>
      </c>
      <c r="V171" s="435"/>
      <c r="W171" s="435"/>
      <c r="X171" s="435"/>
      <c r="Y171" s="435"/>
      <c r="Z171" s="435"/>
      <c r="AA171" s="365"/>
      <c r="AB171" s="365"/>
      <c r="AC171" s="365"/>
      <c r="AD171" s="365"/>
      <c r="AE171" s="365"/>
      <c r="AF171" s="365"/>
      <c r="AG171" s="365"/>
      <c r="AH171" s="365"/>
      <c r="AI171" s="365"/>
      <c r="AJ171" s="365"/>
      <c r="AK171" s="365"/>
      <c r="AL171" s="365"/>
      <c r="AM171" s="365"/>
      <c r="AN171" s="365"/>
      <c r="AO171" s="365"/>
      <c r="AP171" s="365"/>
      <c r="AQ171" s="365"/>
      <c r="AR171" s="365"/>
      <c r="AS171" s="365"/>
      <c r="AT171" s="365"/>
      <c r="AU171" s="365"/>
      <c r="AV171" s="365"/>
      <c r="AW171" s="365"/>
      <c r="AX171" s="365"/>
      <c r="AY171" s="365"/>
      <c r="AZ171" s="365"/>
      <c r="BA171" s="365"/>
      <c r="BB171" s="365"/>
      <c r="BC171" s="365"/>
      <c r="BD171" s="365"/>
      <c r="BE171" s="365"/>
      <c r="BF171" s="365"/>
      <c r="BG171" s="365"/>
      <c r="BH171" s="365"/>
      <c r="BI171" s="365"/>
      <c r="BJ171" s="365"/>
      <c r="BK171" s="365"/>
      <c r="BL171" s="365"/>
      <c r="BM171" s="365"/>
      <c r="BN171" s="365"/>
      <c r="BO171" s="365"/>
      <c r="BP171" s="365"/>
      <c r="BQ171" s="365"/>
      <c r="BR171" s="365"/>
      <c r="BS171" s="365"/>
      <c r="BT171" s="365"/>
      <c r="BU171" s="365"/>
      <c r="BV171" s="365"/>
      <c r="BW171" s="365"/>
      <c r="BX171" s="365"/>
      <c r="BY171" s="365"/>
      <c r="BZ171" s="365"/>
      <c r="CA171" s="365"/>
      <c r="CB171" s="365"/>
      <c r="CC171" s="365"/>
      <c r="CD171" s="365"/>
      <c r="CE171" s="365"/>
      <c r="CF171" s="365"/>
      <c r="CG171" s="365"/>
      <c r="CH171" s="365"/>
    </row>
    <row r="172" spans="1:86" ht="15">
      <c r="A172" s="433"/>
      <c r="B172" s="433"/>
      <c r="C172" s="434"/>
      <c r="D172" s="372"/>
      <c r="E172" s="372"/>
      <c r="F172" s="438"/>
      <c r="G172" s="438"/>
      <c r="H172" s="438"/>
      <c r="I172" s="438"/>
      <c r="J172" s="438"/>
      <c r="K172" s="438"/>
      <c r="L172" s="438"/>
      <c r="M172" s="438"/>
      <c r="N172" s="438"/>
      <c r="O172" s="438"/>
      <c r="P172" s="438"/>
      <c r="Q172" s="438"/>
      <c r="R172" s="438"/>
      <c r="S172" s="438"/>
      <c r="T172" s="438"/>
      <c r="U172" s="438"/>
      <c r="V172" s="438"/>
      <c r="W172" s="438"/>
      <c r="X172" s="438"/>
      <c r="Y172" s="439"/>
      <c r="Z172" s="439"/>
      <c r="AA172" s="365"/>
      <c r="AB172" s="365"/>
      <c r="AC172" s="365"/>
      <c r="AD172" s="365"/>
      <c r="AE172" s="365"/>
      <c r="AF172" s="365"/>
      <c r="AG172" s="365"/>
      <c r="AH172" s="365"/>
      <c r="AI172" s="365"/>
      <c r="AJ172" s="365"/>
      <c r="AK172" s="365"/>
      <c r="AL172" s="365"/>
      <c r="AM172" s="365"/>
      <c r="AN172" s="365"/>
      <c r="AO172" s="365"/>
      <c r="AP172" s="365"/>
      <c r="AQ172" s="365"/>
      <c r="AR172" s="365"/>
      <c r="AS172" s="365"/>
      <c r="AT172" s="365"/>
      <c r="AU172" s="365"/>
      <c r="AV172" s="365"/>
      <c r="AW172" s="365"/>
      <c r="AX172" s="365"/>
      <c r="AY172" s="365"/>
      <c r="AZ172" s="365"/>
      <c r="BA172" s="365"/>
      <c r="BB172" s="365"/>
      <c r="BC172" s="365"/>
      <c r="BD172" s="365"/>
      <c r="BE172" s="365"/>
      <c r="BF172" s="365"/>
      <c r="BG172" s="365"/>
      <c r="BH172" s="365"/>
      <c r="BI172" s="365"/>
      <c r="BJ172" s="365"/>
      <c r="BK172" s="365"/>
      <c r="BL172" s="365"/>
      <c r="BM172" s="365"/>
      <c r="BN172" s="365"/>
      <c r="BO172" s="365"/>
      <c r="BP172" s="365"/>
      <c r="BQ172" s="365"/>
      <c r="BR172" s="365"/>
      <c r="BS172" s="365"/>
      <c r="BT172" s="365"/>
      <c r="BU172" s="365"/>
      <c r="BV172" s="365"/>
      <c r="BW172" s="365"/>
      <c r="BX172" s="365"/>
      <c r="BY172" s="365"/>
      <c r="BZ172" s="365"/>
      <c r="CA172" s="365"/>
      <c r="CB172" s="365"/>
      <c r="CC172" s="365"/>
      <c r="CD172" s="365"/>
      <c r="CE172" s="365"/>
      <c r="CF172" s="365"/>
      <c r="CG172" s="365"/>
      <c r="CH172" s="365"/>
    </row>
    <row r="173" spans="1:86" ht="15">
      <c r="A173" s="440"/>
      <c r="B173" s="441"/>
      <c r="C173" s="365"/>
      <c r="D173" s="426" t="s">
        <v>1779</v>
      </c>
      <c r="E173" s="427"/>
      <c r="F173" s="428"/>
      <c r="G173" s="428"/>
      <c r="H173" s="428"/>
      <c r="I173" s="429"/>
      <c r="J173" s="429"/>
      <c r="K173" s="428"/>
      <c r="L173" s="430"/>
      <c r="M173" s="426"/>
      <c r="N173" s="432"/>
      <c r="O173" s="426"/>
      <c r="P173" s="426"/>
      <c r="Q173" s="432"/>
      <c r="R173" s="432"/>
      <c r="S173" s="432"/>
      <c r="T173" s="429"/>
      <c r="U173" s="429"/>
      <c r="V173" s="429"/>
      <c r="W173" s="429"/>
      <c r="X173" s="432"/>
      <c r="Y173" s="365"/>
      <c r="Z173" s="365"/>
      <c r="AA173" s="365"/>
      <c r="AB173" s="365"/>
      <c r="AC173" s="365"/>
      <c r="AD173" s="365"/>
      <c r="AE173" s="365"/>
      <c r="AF173" s="365"/>
      <c r="AG173" s="365"/>
      <c r="AH173" s="365"/>
      <c r="AI173" s="365"/>
      <c r="AJ173" s="365"/>
      <c r="AK173" s="365"/>
      <c r="AL173" s="365"/>
      <c r="AM173" s="365"/>
      <c r="AN173" s="365"/>
      <c r="AO173" s="365"/>
      <c r="AP173" s="365"/>
      <c r="AQ173" s="365"/>
      <c r="AR173" s="365"/>
      <c r="AS173" s="365"/>
      <c r="AT173" s="365"/>
      <c r="AU173" s="365"/>
      <c r="AV173" s="365"/>
      <c r="AW173" s="365"/>
      <c r="AX173" s="365"/>
      <c r="AY173" s="365"/>
      <c r="AZ173" s="365"/>
      <c r="BA173" s="365"/>
      <c r="BB173" s="365"/>
      <c r="BC173" s="365"/>
      <c r="BD173" s="365"/>
      <c r="BE173" s="365"/>
      <c r="BF173" s="365"/>
      <c r="BG173" s="365"/>
      <c r="BH173" s="365"/>
      <c r="BI173" s="365"/>
      <c r="BJ173" s="365"/>
      <c r="BK173" s="365"/>
      <c r="BL173" s="365"/>
      <c r="BM173" s="365"/>
      <c r="BN173" s="365"/>
      <c r="BO173" s="365"/>
      <c r="BP173" s="365"/>
      <c r="BQ173" s="365"/>
      <c r="BR173" s="365"/>
      <c r="BS173" s="365"/>
      <c r="BT173" s="365"/>
      <c r="BU173" s="365"/>
      <c r="BV173" s="365"/>
      <c r="BW173" s="365"/>
      <c r="BX173" s="365"/>
      <c r="BY173" s="365"/>
      <c r="BZ173" s="365"/>
      <c r="CA173" s="365"/>
      <c r="CB173" s="365"/>
      <c r="CC173" s="365"/>
      <c r="CD173" s="365"/>
      <c r="CE173" s="365"/>
      <c r="CF173" s="365"/>
      <c r="CG173" s="365"/>
      <c r="CH173" s="365"/>
    </row>
    <row r="174" spans="1:86" ht="15">
      <c r="A174" s="425"/>
      <c r="B174" s="425"/>
      <c r="C174" s="425"/>
      <c r="D174" s="435"/>
      <c r="E174" s="435"/>
      <c r="F174" s="435"/>
      <c r="G174" s="365"/>
      <c r="H174" s="436" t="s">
        <v>2903</v>
      </c>
      <c r="I174" s="435"/>
      <c r="J174" s="435"/>
      <c r="K174" s="435"/>
      <c r="L174" s="435"/>
      <c r="M174" s="435"/>
      <c r="N174" s="437" t="s">
        <v>2904</v>
      </c>
      <c r="O174" s="435"/>
      <c r="P174" s="435"/>
      <c r="Q174" s="435"/>
      <c r="R174" s="435"/>
      <c r="S174" s="435"/>
      <c r="T174" s="435"/>
      <c r="U174" s="437" t="s">
        <v>2905</v>
      </c>
      <c r="V174" s="435"/>
      <c r="W174" s="435"/>
      <c r="X174" s="435"/>
      <c r="Y174" s="435"/>
      <c r="Z174" s="435"/>
      <c r="AA174" s="365"/>
      <c r="AB174" s="365"/>
      <c r="AC174" s="365"/>
      <c r="AD174" s="365"/>
      <c r="AE174" s="365"/>
      <c r="AF174" s="365"/>
      <c r="AG174" s="365"/>
      <c r="AH174" s="365"/>
      <c r="AI174" s="365"/>
      <c r="AJ174" s="365"/>
      <c r="AK174" s="365"/>
      <c r="AL174" s="365"/>
      <c r="AM174" s="365"/>
      <c r="AN174" s="365"/>
      <c r="AO174" s="365"/>
      <c r="AP174" s="365"/>
      <c r="AQ174" s="365"/>
      <c r="AR174" s="365"/>
      <c r="AS174" s="365"/>
      <c r="AT174" s="365"/>
      <c r="AU174" s="365"/>
      <c r="AV174" s="365"/>
      <c r="AW174" s="365"/>
      <c r="AX174" s="365"/>
      <c r="AY174" s="365"/>
      <c r="AZ174" s="365"/>
      <c r="BA174" s="365"/>
      <c r="BB174" s="365"/>
      <c r="BC174" s="365"/>
      <c r="BD174" s="365"/>
      <c r="BE174" s="365"/>
      <c r="BF174" s="365"/>
      <c r="BG174" s="365"/>
      <c r="BH174" s="365"/>
      <c r="BI174" s="365"/>
      <c r="BJ174" s="365"/>
      <c r="BK174" s="365"/>
      <c r="BL174" s="365"/>
      <c r="BM174" s="365"/>
      <c r="BN174" s="365"/>
      <c r="BO174" s="365"/>
      <c r="BP174" s="365"/>
      <c r="BQ174" s="365"/>
      <c r="BR174" s="365"/>
      <c r="BS174" s="365"/>
      <c r="BT174" s="365"/>
      <c r="BU174" s="365"/>
      <c r="BV174" s="365"/>
      <c r="BW174" s="365"/>
      <c r="BX174" s="365"/>
      <c r="BY174" s="365"/>
      <c r="BZ174" s="365"/>
      <c r="CA174" s="365"/>
      <c r="CB174" s="365"/>
      <c r="CC174" s="365"/>
      <c r="CD174" s="365"/>
      <c r="CE174" s="365"/>
      <c r="CF174" s="365"/>
      <c r="CG174" s="365"/>
      <c r="CH174" s="365"/>
    </row>
    <row r="175" spans="1:86" ht="15">
      <c r="A175" s="433"/>
      <c r="B175" s="433"/>
      <c r="C175" s="433"/>
      <c r="D175" s="433"/>
      <c r="E175" s="433"/>
      <c r="F175" s="433"/>
      <c r="G175" s="433"/>
      <c r="H175" s="433"/>
      <c r="I175" s="433"/>
      <c r="J175" s="433"/>
      <c r="K175" s="433"/>
      <c r="L175" s="433"/>
      <c r="M175" s="433"/>
      <c r="N175" s="433"/>
      <c r="O175" s="433"/>
      <c r="P175" s="433"/>
      <c r="Q175" s="433"/>
      <c r="R175" s="433"/>
      <c r="S175" s="433"/>
      <c r="T175" s="433"/>
      <c r="U175" s="433"/>
      <c r="V175" s="372"/>
      <c r="W175" s="372"/>
      <c r="X175" s="372"/>
      <c r="Y175" s="365"/>
      <c r="Z175" s="365"/>
      <c r="AA175" s="365"/>
      <c r="AB175" s="365"/>
      <c r="AC175" s="365"/>
      <c r="AD175" s="365"/>
      <c r="AE175" s="365"/>
      <c r="AF175" s="365"/>
      <c r="AG175" s="365"/>
      <c r="AH175" s="365"/>
      <c r="AI175" s="365"/>
      <c r="AJ175" s="365"/>
      <c r="AK175" s="365"/>
      <c r="AL175" s="365"/>
      <c r="AM175" s="365"/>
      <c r="AN175" s="365"/>
      <c r="AO175" s="365"/>
      <c r="AP175" s="365"/>
      <c r="AQ175" s="365"/>
      <c r="AR175" s="365"/>
      <c r="AS175" s="365"/>
      <c r="AT175" s="365"/>
      <c r="AU175" s="365"/>
      <c r="AV175" s="365"/>
      <c r="AW175" s="365"/>
      <c r="AX175" s="365"/>
      <c r="AY175" s="365"/>
      <c r="AZ175" s="365"/>
      <c r="BA175" s="365"/>
      <c r="BB175" s="365"/>
      <c r="BC175" s="365"/>
      <c r="BD175" s="365"/>
      <c r="BE175" s="365"/>
      <c r="BF175" s="365"/>
      <c r="BG175" s="365"/>
      <c r="BH175" s="365"/>
      <c r="BI175" s="365"/>
      <c r="BJ175" s="365"/>
      <c r="BK175" s="365"/>
      <c r="BL175" s="365"/>
      <c r="BM175" s="365"/>
      <c r="BN175" s="365"/>
      <c r="BO175" s="365"/>
      <c r="BP175" s="365"/>
      <c r="BQ175" s="365"/>
      <c r="BR175" s="365"/>
      <c r="BS175" s="365"/>
      <c r="BT175" s="365"/>
      <c r="BU175" s="365"/>
      <c r="BV175" s="365"/>
      <c r="BW175" s="365"/>
      <c r="BX175" s="365"/>
      <c r="BY175" s="365"/>
      <c r="BZ175" s="365"/>
      <c r="CA175" s="365"/>
      <c r="CB175" s="365"/>
      <c r="CC175" s="365"/>
      <c r="CD175" s="365"/>
      <c r="CE175" s="365"/>
      <c r="CF175" s="365"/>
      <c r="CG175" s="365"/>
      <c r="CH175" s="365"/>
    </row>
    <row r="176" spans="1:86" ht="15">
      <c r="A176" s="425"/>
      <c r="B176" s="425"/>
      <c r="C176" s="365"/>
      <c r="D176" s="426" t="s">
        <v>2906</v>
      </c>
      <c r="E176" s="427"/>
      <c r="F176" s="428"/>
      <c r="G176" s="428"/>
      <c r="H176" s="428"/>
      <c r="I176" s="429"/>
      <c r="J176" s="429"/>
      <c r="K176" s="428"/>
      <c r="L176" s="430"/>
      <c r="M176" s="425"/>
      <c r="N176" s="431"/>
      <c r="O176" s="425"/>
      <c r="P176" s="425"/>
      <c r="Q176" s="431"/>
      <c r="R176" s="431"/>
      <c r="S176" s="431"/>
      <c r="T176" s="429"/>
      <c r="U176" s="429"/>
      <c r="V176" s="429"/>
      <c r="W176" s="429"/>
      <c r="X176" s="432" t="s">
        <v>2907</v>
      </c>
      <c r="Y176" s="365"/>
      <c r="Z176" s="365"/>
      <c r="AA176" s="365"/>
      <c r="AB176" s="365"/>
      <c r="AC176" s="365"/>
      <c r="AD176" s="365"/>
      <c r="AE176" s="365"/>
      <c r="AF176" s="365"/>
      <c r="AG176" s="365"/>
      <c r="AH176" s="365"/>
      <c r="AI176" s="365"/>
      <c r="AJ176" s="365"/>
      <c r="AK176" s="365"/>
      <c r="AL176" s="365"/>
      <c r="AM176" s="365"/>
      <c r="AN176" s="365"/>
      <c r="AO176" s="365"/>
      <c r="AP176" s="365"/>
      <c r="AQ176" s="365"/>
      <c r="AR176" s="365"/>
      <c r="AS176" s="365"/>
      <c r="AT176" s="365"/>
      <c r="AU176" s="365"/>
      <c r="AV176" s="365"/>
      <c r="AW176" s="365"/>
      <c r="AX176" s="365"/>
      <c r="AY176" s="365"/>
      <c r="AZ176" s="365"/>
      <c r="BA176" s="365"/>
      <c r="BB176" s="365"/>
      <c r="BC176" s="365"/>
      <c r="BD176" s="365"/>
      <c r="BE176" s="365"/>
      <c r="BF176" s="365"/>
      <c r="BG176" s="365"/>
      <c r="BH176" s="365"/>
      <c r="BI176" s="365"/>
      <c r="BJ176" s="365"/>
      <c r="BK176" s="365"/>
      <c r="BL176" s="365"/>
      <c r="BM176" s="365"/>
      <c r="BN176" s="365"/>
      <c r="BO176" s="365"/>
      <c r="BP176" s="365"/>
      <c r="BQ176" s="365"/>
      <c r="BR176" s="365"/>
      <c r="BS176" s="365"/>
      <c r="BT176" s="365"/>
      <c r="BU176" s="365"/>
      <c r="BV176" s="365"/>
      <c r="BW176" s="365"/>
      <c r="BX176" s="365"/>
      <c r="BY176" s="365"/>
      <c r="BZ176" s="365"/>
      <c r="CA176" s="365"/>
      <c r="CB176" s="365"/>
      <c r="CC176" s="365"/>
      <c r="CD176" s="365"/>
      <c r="CE176" s="365"/>
      <c r="CF176" s="365"/>
      <c r="CG176" s="365"/>
      <c r="CH176" s="365"/>
    </row>
    <row r="177" spans="1:26" ht="15">
      <c r="A177" s="433"/>
      <c r="B177" s="433"/>
      <c r="C177" s="434"/>
      <c r="D177" s="435"/>
      <c r="E177" s="435"/>
      <c r="F177" s="435"/>
      <c r="G177" s="365"/>
      <c r="H177" s="436" t="s">
        <v>2903</v>
      </c>
      <c r="I177" s="435"/>
      <c r="J177" s="435"/>
      <c r="K177" s="435"/>
      <c r="L177" s="435"/>
      <c r="M177" s="435"/>
      <c r="N177" s="437" t="s">
        <v>2904</v>
      </c>
      <c r="O177" s="435"/>
      <c r="P177" s="435"/>
      <c r="Q177" s="435"/>
      <c r="R177" s="435"/>
      <c r="S177" s="435"/>
      <c r="T177" s="435"/>
      <c r="U177" s="437" t="s">
        <v>2905</v>
      </c>
      <c r="V177" s="435"/>
      <c r="W177" s="435"/>
      <c r="X177" s="435"/>
      <c r="Y177" s="435"/>
      <c r="Z177" s="435"/>
    </row>
  </sheetData>
  <mergeCells count="35">
    <mergeCell ref="J8:K8"/>
    <mergeCell ref="L8:M8"/>
    <mergeCell ref="N8:P8"/>
    <mergeCell ref="S8:S9"/>
    <mergeCell ref="T8:T9"/>
    <mergeCell ref="U8:U9"/>
    <mergeCell ref="A2:AA2"/>
    <mergeCell ref="A4:AA4"/>
    <mergeCell ref="A5:AA5"/>
    <mergeCell ref="A6:AA6"/>
    <mergeCell ref="A8:A9"/>
    <mergeCell ref="B8:B9"/>
    <mergeCell ref="C8:C9"/>
    <mergeCell ref="D8:D9"/>
    <mergeCell ref="E8:E9"/>
    <mergeCell ref="F8:F9"/>
    <mergeCell ref="G8:G9"/>
    <mergeCell ref="H8:H9"/>
    <mergeCell ref="I8:I9"/>
    <mergeCell ref="A51:AA51"/>
    <mergeCell ref="A97:AA97"/>
    <mergeCell ref="A128:AA128"/>
    <mergeCell ref="A159:AA159"/>
    <mergeCell ref="AA8:AA9"/>
    <mergeCell ref="A11:AA11"/>
    <mergeCell ref="A12:AA12"/>
    <mergeCell ref="A16:AA16"/>
    <mergeCell ref="A20:AA20"/>
    <mergeCell ref="V8:V9"/>
    <mergeCell ref="W8:W9"/>
    <mergeCell ref="X8:X9"/>
    <mergeCell ref="Y8:Y9"/>
    <mergeCell ref="Z8:Z9"/>
    <mergeCell ref="Q8:Q9"/>
    <mergeCell ref="R8:R9"/>
  </mergeCells>
  <pageMargins left="0.7" right="0.7" top="0.75" bottom="0.75" header="0.511811023622047" footer="0.511811023622047"/>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H211"/>
  <sheetViews>
    <sheetView view="pageBreakPreview" zoomScale="85" zoomScaleNormal="100" zoomScalePageLayoutView="85" workbookViewId="0">
      <selection activeCell="J9" sqref="J9"/>
    </sheetView>
  </sheetViews>
  <sheetFormatPr defaultColWidth="8.85546875" defaultRowHeight="14.25"/>
  <cols>
    <col min="1" max="1" width="4.85546875" style="292" customWidth="1"/>
    <col min="2" max="2" width="26.85546875" style="292" customWidth="1"/>
    <col min="3" max="3" width="10" style="292" customWidth="1"/>
    <col min="4" max="4" width="26.85546875" style="292" customWidth="1"/>
    <col min="5" max="5" width="5.7109375" style="292" customWidth="1"/>
    <col min="6" max="6" width="9.42578125" style="292" customWidth="1"/>
    <col min="7" max="9" width="13.85546875" style="292" customWidth="1"/>
    <col min="10" max="10" width="9.7109375" style="292" customWidth="1"/>
    <col min="11" max="11" width="11.5703125" style="292" customWidth="1"/>
    <col min="12" max="12" width="9.7109375" style="292" customWidth="1"/>
    <col min="13" max="13" width="11.5703125" style="292" customWidth="1"/>
    <col min="14" max="14" width="35.7109375" style="292" customWidth="1"/>
    <col min="15" max="15" width="9.7109375" style="292" customWidth="1"/>
    <col min="16" max="16" width="11.5703125" style="292" customWidth="1"/>
    <col min="17" max="17" width="13.85546875" style="292" customWidth="1"/>
    <col min="18" max="18" width="5.5703125" style="292" customWidth="1"/>
    <col min="19" max="19" width="3.28515625" style="292" customWidth="1"/>
    <col min="20" max="20" width="26.85546875" style="292" customWidth="1"/>
    <col min="21" max="21" width="11.140625" style="292" customWidth="1"/>
    <col min="22" max="22" width="4.85546875" style="292" customWidth="1"/>
    <col min="23" max="23" width="5.140625" style="292" customWidth="1"/>
    <col min="24" max="24" width="26.85546875" style="292" customWidth="1"/>
    <col min="25" max="26" width="13.85546875" style="292" customWidth="1"/>
    <col min="27" max="27" width="6.7109375" style="292" customWidth="1"/>
    <col min="28" max="30" width="8.85546875" style="292"/>
    <col min="31" max="57" width="22.140625" style="306" hidden="1" customWidth="1"/>
    <col min="58" max="84" width="22.140625" style="442" hidden="1" customWidth="1"/>
    <col min="85" max="86" width="22.140625" style="443" hidden="1" customWidth="1"/>
    <col min="87" max="16384" width="8.85546875" style="292"/>
  </cols>
  <sheetData>
    <row r="1" spans="1:86" s="294" customFormat="1" ht="3" customHeight="1">
      <c r="T1" s="295"/>
      <c r="U1" s="295"/>
      <c r="V1" s="296"/>
      <c r="W1" s="296"/>
      <c r="X1" s="296"/>
      <c r="Y1" s="297"/>
      <c r="Z1" s="297"/>
      <c r="AA1" s="298"/>
    </row>
    <row r="2" spans="1:86" s="294" customFormat="1" ht="26.25" customHeight="1">
      <c r="A2" s="518" t="s">
        <v>3074</v>
      </c>
      <c r="B2" s="518"/>
      <c r="C2" s="518"/>
      <c r="D2" s="518"/>
      <c r="E2" s="518"/>
      <c r="F2" s="518"/>
      <c r="G2" s="518"/>
      <c r="H2" s="518"/>
      <c r="I2" s="518"/>
      <c r="J2" s="518"/>
      <c r="K2" s="518"/>
      <c r="L2" s="518"/>
      <c r="M2" s="518"/>
      <c r="N2" s="518"/>
      <c r="O2" s="518"/>
      <c r="P2" s="518"/>
      <c r="Q2" s="518"/>
      <c r="R2" s="518"/>
      <c r="S2" s="518"/>
      <c r="T2" s="518"/>
      <c r="U2" s="518"/>
      <c r="V2" s="518"/>
      <c r="W2" s="518"/>
      <c r="X2" s="518"/>
      <c r="Y2" s="518"/>
      <c r="Z2" s="518"/>
      <c r="AA2" s="518"/>
    </row>
    <row r="4" spans="1:86" s="294" customFormat="1" ht="15" customHeight="1">
      <c r="A4" s="519" t="s">
        <v>1783</v>
      </c>
      <c r="B4" s="519"/>
      <c r="C4" s="519"/>
      <c r="D4" s="519"/>
      <c r="E4" s="519"/>
      <c r="F4" s="519"/>
      <c r="G4" s="519"/>
      <c r="H4" s="519"/>
      <c r="I4" s="519"/>
      <c r="J4" s="519"/>
      <c r="K4" s="519"/>
      <c r="L4" s="519"/>
      <c r="M4" s="519"/>
      <c r="N4" s="519"/>
      <c r="O4" s="519"/>
      <c r="P4" s="519"/>
      <c r="Q4" s="519"/>
      <c r="R4" s="519"/>
      <c r="S4" s="519"/>
      <c r="T4" s="519"/>
      <c r="U4" s="519"/>
      <c r="V4" s="519"/>
      <c r="W4" s="519"/>
      <c r="X4" s="519"/>
      <c r="Y4" s="519"/>
      <c r="Z4" s="519"/>
      <c r="AA4" s="519"/>
      <c r="AE4" s="444" t="s">
        <v>1783</v>
      </c>
      <c r="AF4" s="444"/>
      <c r="AG4" s="444"/>
      <c r="AH4" s="444"/>
      <c r="AI4" s="444"/>
      <c r="AJ4" s="444"/>
      <c r="AK4" s="444"/>
      <c r="AL4" s="444"/>
      <c r="AM4" s="444"/>
      <c r="AN4" s="444"/>
      <c r="AO4" s="444"/>
      <c r="AP4" s="444"/>
      <c r="AQ4" s="444"/>
      <c r="AR4" s="444"/>
      <c r="AS4" s="444"/>
      <c r="AT4" s="444"/>
      <c r="AU4" s="444"/>
      <c r="AV4" s="444"/>
      <c r="AW4" s="444"/>
      <c r="AX4" s="444"/>
      <c r="AY4" s="444"/>
      <c r="AZ4" s="444"/>
      <c r="BA4" s="444"/>
      <c r="BB4" s="444"/>
      <c r="BC4" s="444"/>
      <c r="BD4" s="444"/>
      <c r="BE4" s="444"/>
    </row>
    <row r="5" spans="1:86" s="294" customFormat="1" ht="20.25" customHeight="1">
      <c r="A5" s="520" t="s">
        <v>2909</v>
      </c>
      <c r="B5" s="520"/>
      <c r="C5" s="520"/>
      <c r="D5" s="520"/>
      <c r="E5" s="520"/>
      <c r="F5" s="520"/>
      <c r="G5" s="520"/>
      <c r="H5" s="520"/>
      <c r="I5" s="520"/>
      <c r="J5" s="520"/>
      <c r="K5" s="520"/>
      <c r="L5" s="520"/>
      <c r="M5" s="520"/>
      <c r="N5" s="520"/>
      <c r="O5" s="520"/>
      <c r="P5" s="520"/>
      <c r="Q5" s="520"/>
      <c r="R5" s="520"/>
      <c r="S5" s="520"/>
      <c r="T5" s="520"/>
      <c r="U5" s="520"/>
      <c r="V5" s="520"/>
      <c r="W5" s="520"/>
      <c r="X5" s="520"/>
      <c r="Y5" s="520"/>
      <c r="Z5" s="520"/>
      <c r="AA5" s="520"/>
    </row>
    <row r="6" spans="1:86" s="294" customFormat="1" ht="15" customHeight="1">
      <c r="A6" s="530" t="s">
        <v>1784</v>
      </c>
      <c r="B6" s="530"/>
      <c r="C6" s="530"/>
      <c r="D6" s="530"/>
      <c r="E6" s="530"/>
      <c r="F6" s="530"/>
      <c r="G6" s="530"/>
      <c r="H6" s="530"/>
      <c r="I6" s="530"/>
      <c r="J6" s="530"/>
      <c r="K6" s="530"/>
      <c r="L6" s="530"/>
      <c r="M6" s="530"/>
      <c r="N6" s="530"/>
      <c r="O6" s="530"/>
      <c r="P6" s="530"/>
      <c r="Q6" s="530"/>
      <c r="R6" s="530"/>
      <c r="S6" s="530"/>
      <c r="T6" s="530"/>
      <c r="U6" s="530"/>
      <c r="V6" s="530"/>
      <c r="W6" s="530"/>
      <c r="X6" s="530"/>
      <c r="Y6" s="530"/>
      <c r="Z6" s="530"/>
      <c r="AA6" s="530"/>
      <c r="BF6" s="445" t="s">
        <v>1784</v>
      </c>
      <c r="BG6" s="445"/>
      <c r="BH6" s="445"/>
      <c r="BI6" s="445"/>
      <c r="BJ6" s="445"/>
      <c r="BK6" s="445"/>
      <c r="BL6" s="445"/>
      <c r="BM6" s="445"/>
      <c r="BN6" s="445"/>
      <c r="BO6" s="445"/>
      <c r="BP6" s="445"/>
      <c r="BQ6" s="445"/>
      <c r="BR6" s="445"/>
      <c r="BS6" s="445"/>
      <c r="BT6" s="445"/>
      <c r="BU6" s="445"/>
      <c r="BV6" s="445"/>
      <c r="BW6" s="445"/>
      <c r="BX6" s="445"/>
      <c r="BY6" s="445"/>
      <c r="BZ6" s="445"/>
      <c r="CA6" s="445"/>
      <c r="CB6" s="445"/>
      <c r="CC6" s="445"/>
      <c r="CD6" s="445"/>
      <c r="CE6" s="445"/>
      <c r="CF6" s="445"/>
    </row>
    <row r="7" spans="1:86" s="294" customFormat="1" ht="13.5" customHeight="1">
      <c r="A7" s="299"/>
      <c r="B7" s="303"/>
      <c r="C7" s="303"/>
      <c r="D7" s="303"/>
      <c r="E7" s="303"/>
      <c r="F7" s="303"/>
      <c r="G7" s="303"/>
      <c r="H7" s="303"/>
      <c r="I7" s="303"/>
      <c r="J7" s="303"/>
      <c r="K7" s="303"/>
      <c r="L7" s="303"/>
      <c r="M7" s="303"/>
      <c r="N7" s="303"/>
      <c r="O7" s="303"/>
      <c r="P7" s="303"/>
      <c r="Q7" s="303"/>
      <c r="R7" s="303"/>
      <c r="S7" s="303"/>
      <c r="T7" s="303"/>
      <c r="U7" s="303"/>
      <c r="V7" s="303"/>
      <c r="W7" s="303"/>
      <c r="X7" s="303"/>
      <c r="Y7" s="299"/>
      <c r="Z7" s="299"/>
      <c r="AA7" s="299"/>
    </row>
    <row r="8" spans="1:86" s="293" customFormat="1" ht="99" customHeight="1">
      <c r="A8" s="517" t="s">
        <v>2910</v>
      </c>
      <c r="B8" s="517" t="s">
        <v>2911</v>
      </c>
      <c r="C8" s="516" t="s">
        <v>2912</v>
      </c>
      <c r="D8" s="516" t="s">
        <v>2710</v>
      </c>
      <c r="E8" s="516" t="s">
        <v>2913</v>
      </c>
      <c r="F8" s="516" t="s">
        <v>2712</v>
      </c>
      <c r="G8" s="516" t="s">
        <v>2914</v>
      </c>
      <c r="H8" s="516" t="s">
        <v>2915</v>
      </c>
      <c r="I8" s="516" t="s">
        <v>2916</v>
      </c>
      <c r="J8" s="517" t="s">
        <v>2719</v>
      </c>
      <c r="K8" s="517"/>
      <c r="L8" s="517" t="s">
        <v>2720</v>
      </c>
      <c r="M8" s="517"/>
      <c r="N8" s="517" t="s">
        <v>2721</v>
      </c>
      <c r="O8" s="517"/>
      <c r="P8" s="517"/>
      <c r="Q8" s="516" t="s">
        <v>2917</v>
      </c>
      <c r="R8" s="516" t="s">
        <v>2918</v>
      </c>
      <c r="S8" s="516" t="s">
        <v>2919</v>
      </c>
      <c r="T8" s="516" t="s">
        <v>2920</v>
      </c>
      <c r="U8" s="516" t="s">
        <v>2724</v>
      </c>
      <c r="V8" s="516" t="s">
        <v>2725</v>
      </c>
      <c r="W8" s="516" t="s">
        <v>2726</v>
      </c>
      <c r="X8" s="516" t="s">
        <v>2921</v>
      </c>
      <c r="Y8" s="516" t="s">
        <v>2922</v>
      </c>
      <c r="Z8" s="516" t="s">
        <v>2729</v>
      </c>
      <c r="AA8" s="516" t="s">
        <v>2923</v>
      </c>
      <c r="AD8" s="306"/>
      <c r="AE8" s="306"/>
      <c r="AF8" s="306"/>
      <c r="AG8" s="306"/>
      <c r="AH8" s="306"/>
      <c r="AI8" s="306"/>
      <c r="AJ8" s="306"/>
      <c r="AK8" s="306"/>
      <c r="AL8" s="306"/>
      <c r="AM8" s="306"/>
      <c r="AN8" s="306"/>
      <c r="AO8" s="306"/>
      <c r="AP8" s="306"/>
      <c r="AQ8" s="306"/>
      <c r="AR8" s="306"/>
      <c r="AS8" s="306"/>
      <c r="AT8" s="306"/>
      <c r="AU8" s="306"/>
      <c r="AV8" s="306"/>
      <c r="AW8" s="306"/>
      <c r="AX8" s="306"/>
      <c r="AY8" s="306"/>
      <c r="AZ8" s="306"/>
      <c r="BA8" s="306"/>
      <c r="BB8" s="306"/>
      <c r="BC8" s="306"/>
      <c r="BD8" s="306"/>
      <c r="BE8" s="306"/>
      <c r="BF8" s="442"/>
      <c r="BG8" s="442"/>
      <c r="BH8" s="442"/>
      <c r="BI8" s="442"/>
      <c r="BJ8" s="442"/>
      <c r="BK8" s="442"/>
      <c r="BL8" s="442"/>
      <c r="BM8" s="442"/>
      <c r="BN8" s="442"/>
      <c r="BO8" s="442"/>
      <c r="BP8" s="442"/>
      <c r="BQ8" s="442"/>
      <c r="BR8" s="442"/>
      <c r="BS8" s="442"/>
      <c r="BT8" s="442"/>
      <c r="BU8" s="442"/>
      <c r="BV8" s="442"/>
      <c r="BW8" s="442"/>
      <c r="BX8" s="442"/>
      <c r="BY8" s="442"/>
      <c r="BZ8" s="442"/>
      <c r="CA8" s="442"/>
      <c r="CB8" s="442"/>
      <c r="CC8" s="442"/>
      <c r="CD8" s="442"/>
      <c r="CE8" s="442"/>
      <c r="CF8" s="442"/>
      <c r="CG8" s="443"/>
      <c r="CH8" s="443"/>
    </row>
    <row r="9" spans="1:86" s="293" customFormat="1" ht="85.5" customHeight="1">
      <c r="A9" s="517"/>
      <c r="B9" s="517"/>
      <c r="C9" s="516"/>
      <c r="D9" s="516"/>
      <c r="E9" s="516"/>
      <c r="F9" s="516"/>
      <c r="G9" s="516"/>
      <c r="H9" s="516"/>
      <c r="I9" s="516"/>
      <c r="J9" s="304" t="s">
        <v>432</v>
      </c>
      <c r="K9" s="307" t="s">
        <v>2924</v>
      </c>
      <c r="L9" s="304" t="s">
        <v>432</v>
      </c>
      <c r="M9" s="304" t="s">
        <v>2925</v>
      </c>
      <c r="N9" s="305" t="s">
        <v>2732</v>
      </c>
      <c r="O9" s="304" t="s">
        <v>432</v>
      </c>
      <c r="P9" s="304" t="s">
        <v>2925</v>
      </c>
      <c r="Q9" s="516"/>
      <c r="R9" s="516"/>
      <c r="S9" s="516"/>
      <c r="T9" s="516"/>
      <c r="U9" s="516"/>
      <c r="V9" s="516"/>
      <c r="W9" s="516"/>
      <c r="X9" s="516"/>
      <c r="Y9" s="516"/>
      <c r="Z9" s="516"/>
      <c r="AA9" s="516"/>
      <c r="AD9" s="306"/>
      <c r="AE9" s="306"/>
      <c r="AF9" s="306"/>
      <c r="AG9" s="306"/>
      <c r="AH9" s="306"/>
      <c r="AI9" s="306"/>
      <c r="AJ9" s="306"/>
      <c r="AK9" s="306"/>
      <c r="AL9" s="306"/>
      <c r="AM9" s="306"/>
      <c r="AN9" s="306"/>
      <c r="AO9" s="306"/>
      <c r="AP9" s="306"/>
      <c r="AQ9" s="306"/>
      <c r="AR9" s="306"/>
      <c r="AS9" s="306"/>
      <c r="AT9" s="306"/>
      <c r="AU9" s="306"/>
      <c r="AV9" s="306"/>
      <c r="AW9" s="306"/>
      <c r="AX9" s="306"/>
      <c r="AY9" s="306"/>
      <c r="AZ9" s="306"/>
      <c r="BA9" s="306"/>
      <c r="BB9" s="306"/>
      <c r="BC9" s="306"/>
      <c r="BD9" s="306"/>
      <c r="BE9" s="306"/>
      <c r="BF9" s="442"/>
      <c r="BG9" s="442"/>
      <c r="BH9" s="442"/>
      <c r="BI9" s="442"/>
      <c r="BJ9" s="442"/>
      <c r="BK9" s="442"/>
      <c r="BL9" s="442"/>
      <c r="BM9" s="442"/>
      <c r="BN9" s="442"/>
      <c r="BO9" s="442"/>
      <c r="BP9" s="442"/>
      <c r="BQ9" s="442"/>
      <c r="BR9" s="442"/>
      <c r="BS9" s="442"/>
      <c r="BT9" s="442"/>
      <c r="BU9" s="442"/>
      <c r="BV9" s="442"/>
      <c r="BW9" s="442"/>
      <c r="BX9" s="442"/>
      <c r="BY9" s="442"/>
      <c r="BZ9" s="442"/>
      <c r="CA9" s="442"/>
      <c r="CB9" s="442"/>
      <c r="CC9" s="442"/>
      <c r="CD9" s="442"/>
      <c r="CE9" s="442"/>
      <c r="CF9" s="442"/>
      <c r="CG9" s="443"/>
      <c r="CH9" s="443"/>
    </row>
    <row r="10" spans="1:86" s="294" customFormat="1" ht="15">
      <c r="A10" s="308">
        <v>1</v>
      </c>
      <c r="B10" s="308">
        <v>2</v>
      </c>
      <c r="C10" s="308">
        <v>3</v>
      </c>
      <c r="D10" s="308">
        <v>4</v>
      </c>
      <c r="E10" s="308">
        <v>5</v>
      </c>
      <c r="F10" s="308">
        <v>6</v>
      </c>
      <c r="G10" s="308">
        <v>7</v>
      </c>
      <c r="H10" s="308">
        <v>8</v>
      </c>
      <c r="I10" s="308">
        <v>9</v>
      </c>
      <c r="J10" s="308">
        <v>10</v>
      </c>
      <c r="K10" s="308">
        <v>11</v>
      </c>
      <c r="L10" s="308">
        <v>12</v>
      </c>
      <c r="M10" s="308">
        <v>13</v>
      </c>
      <c r="N10" s="308">
        <v>14</v>
      </c>
      <c r="O10" s="308">
        <v>15</v>
      </c>
      <c r="P10" s="308">
        <v>16</v>
      </c>
      <c r="Q10" s="308">
        <v>17</v>
      </c>
      <c r="R10" s="308">
        <v>18</v>
      </c>
      <c r="S10" s="308">
        <v>19</v>
      </c>
      <c r="T10" s="308">
        <v>20</v>
      </c>
      <c r="U10" s="308">
        <v>21</v>
      </c>
      <c r="V10" s="308">
        <v>22</v>
      </c>
      <c r="W10" s="308">
        <v>23</v>
      </c>
      <c r="X10" s="308">
        <v>24</v>
      </c>
      <c r="Y10" s="308">
        <v>25</v>
      </c>
      <c r="Z10" s="308">
        <v>26</v>
      </c>
      <c r="AA10" s="308">
        <v>27</v>
      </c>
    </row>
    <row r="11" spans="1:86" s="294" customFormat="1" ht="96">
      <c r="A11" s="515" t="s">
        <v>3075</v>
      </c>
      <c r="B11" s="515"/>
      <c r="C11" s="515"/>
      <c r="D11" s="515"/>
      <c r="E11" s="515"/>
      <c r="F11" s="515"/>
      <c r="G11" s="515"/>
      <c r="H11" s="515"/>
      <c r="I11" s="515"/>
      <c r="J11" s="515"/>
      <c r="K11" s="515"/>
      <c r="L11" s="515"/>
      <c r="M11" s="515"/>
      <c r="N11" s="515"/>
      <c r="O11" s="515"/>
      <c r="P11" s="515"/>
      <c r="Q11" s="515"/>
      <c r="R11" s="515"/>
      <c r="S11" s="515"/>
      <c r="T11" s="515"/>
      <c r="U11" s="515"/>
      <c r="V11" s="515"/>
      <c r="W11" s="515"/>
      <c r="X11" s="515"/>
      <c r="Y11" s="515"/>
      <c r="Z11" s="515"/>
      <c r="AA11" s="515"/>
      <c r="CG11" s="446" t="s">
        <v>3075</v>
      </c>
    </row>
    <row r="12" spans="1:86" s="294" customFormat="1" ht="36">
      <c r="A12" s="529" t="s">
        <v>9</v>
      </c>
      <c r="B12" s="529"/>
      <c r="C12" s="529"/>
      <c r="D12" s="529"/>
      <c r="E12" s="529"/>
      <c r="F12" s="529"/>
      <c r="G12" s="529"/>
      <c r="H12" s="529"/>
      <c r="I12" s="529"/>
      <c r="J12" s="529"/>
      <c r="K12" s="529"/>
      <c r="L12" s="529"/>
      <c r="M12" s="529"/>
      <c r="N12" s="529"/>
      <c r="O12" s="529"/>
      <c r="P12" s="529"/>
      <c r="Q12" s="529"/>
      <c r="R12" s="529"/>
      <c r="S12" s="529"/>
      <c r="T12" s="529"/>
      <c r="U12" s="529"/>
      <c r="V12" s="529"/>
      <c r="W12" s="529"/>
      <c r="X12" s="529"/>
      <c r="Y12" s="529"/>
      <c r="Z12" s="529"/>
      <c r="AA12" s="529"/>
      <c r="CG12" s="446"/>
      <c r="CH12" s="447" t="s">
        <v>9</v>
      </c>
    </row>
    <row r="13" spans="1:86" s="294" customFormat="1" ht="408">
      <c r="A13" s="310" t="s">
        <v>10</v>
      </c>
      <c r="B13" s="311" t="s">
        <v>3076</v>
      </c>
      <c r="C13" s="311" t="s">
        <v>3077</v>
      </c>
      <c r="D13" s="312" t="s">
        <v>3077</v>
      </c>
      <c r="E13" s="313" t="s">
        <v>15</v>
      </c>
      <c r="F13" s="314" t="s">
        <v>15</v>
      </c>
      <c r="G13" s="315">
        <v>390484</v>
      </c>
      <c r="H13" s="315">
        <v>320068.84999999998</v>
      </c>
      <c r="I13" s="316">
        <v>320068.84999999998</v>
      </c>
      <c r="J13" s="314"/>
      <c r="K13" s="320"/>
      <c r="L13" s="317" t="s">
        <v>2928</v>
      </c>
      <c r="M13" s="318">
        <v>0</v>
      </c>
      <c r="N13" s="319"/>
      <c r="O13" s="314"/>
      <c r="P13" s="320"/>
      <c r="Q13" s="321">
        <v>320068.84999999998</v>
      </c>
      <c r="R13" s="310">
        <v>2026</v>
      </c>
      <c r="S13" s="310">
        <v>2</v>
      </c>
      <c r="T13" s="314" t="s">
        <v>2929</v>
      </c>
      <c r="U13" s="314" t="s">
        <v>2738</v>
      </c>
      <c r="V13" s="322" t="s">
        <v>2739</v>
      </c>
      <c r="W13" s="322" t="s">
        <v>2740</v>
      </c>
      <c r="X13" s="323" t="s">
        <v>2930</v>
      </c>
      <c r="Y13" s="312" t="s">
        <v>2742</v>
      </c>
      <c r="Z13" s="310">
        <v>2</v>
      </c>
      <c r="AA13" s="312"/>
      <c r="CG13" s="446"/>
      <c r="CH13" s="447"/>
    </row>
    <row r="14" spans="1:86" s="294" customFormat="1" ht="409.5">
      <c r="A14" s="324" t="s">
        <v>16</v>
      </c>
      <c r="B14" s="325" t="s">
        <v>3078</v>
      </c>
      <c r="C14" s="325" t="s">
        <v>3077</v>
      </c>
      <c r="D14" s="326" t="s">
        <v>3077</v>
      </c>
      <c r="E14" s="327" t="s">
        <v>15</v>
      </c>
      <c r="F14" s="328" t="s">
        <v>15</v>
      </c>
      <c r="G14" s="329">
        <v>442418.37</v>
      </c>
      <c r="H14" s="329">
        <v>362638.01</v>
      </c>
      <c r="I14" s="329">
        <v>362638.01</v>
      </c>
      <c r="J14" s="328"/>
      <c r="K14" s="333"/>
      <c r="L14" s="330" t="s">
        <v>2928</v>
      </c>
      <c r="M14" s="331">
        <v>0</v>
      </c>
      <c r="N14" s="332"/>
      <c r="O14" s="328"/>
      <c r="P14" s="333"/>
      <c r="Q14" s="334">
        <v>362638.01</v>
      </c>
      <c r="R14" s="324">
        <v>2026</v>
      </c>
      <c r="S14" s="324">
        <v>2</v>
      </c>
      <c r="T14" s="328" t="s">
        <v>3079</v>
      </c>
      <c r="U14" s="328" t="s">
        <v>2738</v>
      </c>
      <c r="V14" s="335" t="s">
        <v>3080</v>
      </c>
      <c r="W14" s="335" t="s">
        <v>3081</v>
      </c>
      <c r="X14" s="336" t="s">
        <v>3082</v>
      </c>
      <c r="Y14" s="326" t="s">
        <v>3083</v>
      </c>
      <c r="Z14" s="324">
        <v>2</v>
      </c>
      <c r="AA14" s="326"/>
      <c r="CG14" s="446"/>
      <c r="CH14" s="447"/>
    </row>
    <row r="15" spans="1:86" s="294" customFormat="1" ht="409.5">
      <c r="A15" s="324" t="s">
        <v>19</v>
      </c>
      <c r="B15" s="325" t="s">
        <v>3084</v>
      </c>
      <c r="C15" s="325" t="s">
        <v>3077</v>
      </c>
      <c r="D15" s="326" t="s">
        <v>3077</v>
      </c>
      <c r="E15" s="327" t="s">
        <v>15</v>
      </c>
      <c r="F15" s="328" t="s">
        <v>15</v>
      </c>
      <c r="G15" s="329">
        <v>429532.4</v>
      </c>
      <c r="H15" s="329">
        <v>352075.74</v>
      </c>
      <c r="I15" s="329">
        <v>352075.74</v>
      </c>
      <c r="J15" s="328"/>
      <c r="K15" s="333"/>
      <c r="L15" s="330" t="s">
        <v>2928</v>
      </c>
      <c r="M15" s="331">
        <v>0</v>
      </c>
      <c r="N15" s="332"/>
      <c r="O15" s="328"/>
      <c r="P15" s="333"/>
      <c r="Q15" s="334">
        <v>352075.74</v>
      </c>
      <c r="R15" s="324">
        <v>2026</v>
      </c>
      <c r="S15" s="324">
        <v>2</v>
      </c>
      <c r="T15" s="328" t="s">
        <v>3085</v>
      </c>
      <c r="U15" s="328" t="s">
        <v>2738</v>
      </c>
      <c r="V15" s="335" t="s">
        <v>2745</v>
      </c>
      <c r="W15" s="335" t="s">
        <v>3081</v>
      </c>
      <c r="X15" s="336" t="s">
        <v>2747</v>
      </c>
      <c r="Y15" s="326" t="s">
        <v>2742</v>
      </c>
      <c r="Z15" s="324">
        <v>2</v>
      </c>
      <c r="AA15" s="326"/>
      <c r="CG15" s="446"/>
      <c r="CH15" s="447"/>
    </row>
    <row r="16" spans="1:86" s="294" customFormat="1" ht="96">
      <c r="A16" s="310" t="s">
        <v>42</v>
      </c>
      <c r="B16" s="311" t="s">
        <v>3086</v>
      </c>
      <c r="C16" s="311" t="s">
        <v>3087</v>
      </c>
      <c r="D16" s="312" t="s">
        <v>3087</v>
      </c>
      <c r="E16" s="313" t="s">
        <v>15</v>
      </c>
      <c r="F16" s="314" t="s">
        <v>15</v>
      </c>
      <c r="G16" s="315">
        <v>33159</v>
      </c>
      <c r="H16" s="315">
        <v>27179.51</v>
      </c>
      <c r="I16" s="316">
        <v>27179.51</v>
      </c>
      <c r="J16" s="314"/>
      <c r="K16" s="320"/>
      <c r="L16" s="317" t="s">
        <v>2928</v>
      </c>
      <c r="M16" s="318">
        <v>0</v>
      </c>
      <c r="N16" s="319"/>
      <c r="O16" s="314"/>
      <c r="P16" s="320"/>
      <c r="Q16" s="321">
        <v>27179.51</v>
      </c>
      <c r="R16" s="310">
        <v>2026</v>
      </c>
      <c r="S16" s="310">
        <v>2</v>
      </c>
      <c r="T16" s="314" t="s">
        <v>2929</v>
      </c>
      <c r="U16" s="314" t="s">
        <v>2738</v>
      </c>
      <c r="V16" s="322" t="s">
        <v>2739</v>
      </c>
      <c r="W16" s="322" t="s">
        <v>2740</v>
      </c>
      <c r="X16" s="323" t="s">
        <v>2930</v>
      </c>
      <c r="Y16" s="312" t="s">
        <v>2742</v>
      </c>
      <c r="Z16" s="310">
        <v>2</v>
      </c>
      <c r="AA16" s="312"/>
      <c r="CG16" s="446"/>
      <c r="CH16" s="447"/>
    </row>
    <row r="17" spans="1:86" s="294" customFormat="1" ht="96">
      <c r="A17" s="324" t="s">
        <v>47</v>
      </c>
      <c r="B17" s="325" t="s">
        <v>3088</v>
      </c>
      <c r="C17" s="325" t="s">
        <v>3087</v>
      </c>
      <c r="D17" s="326" t="s">
        <v>3087</v>
      </c>
      <c r="E17" s="327" t="s">
        <v>15</v>
      </c>
      <c r="F17" s="328" t="s">
        <v>15</v>
      </c>
      <c r="G17" s="329">
        <v>37569.14</v>
      </c>
      <c r="H17" s="329">
        <v>30794.38</v>
      </c>
      <c r="I17" s="329">
        <v>30794.38</v>
      </c>
      <c r="J17" s="328"/>
      <c r="K17" s="333"/>
      <c r="L17" s="330" t="s">
        <v>2928</v>
      </c>
      <c r="M17" s="331">
        <v>0</v>
      </c>
      <c r="N17" s="332"/>
      <c r="O17" s="328"/>
      <c r="P17" s="333"/>
      <c r="Q17" s="334">
        <v>30794.38</v>
      </c>
      <c r="R17" s="324">
        <v>2026</v>
      </c>
      <c r="S17" s="324">
        <v>2</v>
      </c>
      <c r="T17" s="328" t="s">
        <v>3079</v>
      </c>
      <c r="U17" s="328" t="s">
        <v>2738</v>
      </c>
      <c r="V17" s="335" t="s">
        <v>3080</v>
      </c>
      <c r="W17" s="335" t="s">
        <v>3081</v>
      </c>
      <c r="X17" s="336" t="s">
        <v>3082</v>
      </c>
      <c r="Y17" s="326" t="s">
        <v>3083</v>
      </c>
      <c r="Z17" s="324">
        <v>2</v>
      </c>
      <c r="AA17" s="326"/>
      <c r="CG17" s="446"/>
      <c r="CH17" s="447"/>
    </row>
    <row r="18" spans="1:86" s="294" customFormat="1" ht="96">
      <c r="A18" s="324" t="s">
        <v>50</v>
      </c>
      <c r="B18" s="325" t="s">
        <v>3089</v>
      </c>
      <c r="C18" s="325" t="s">
        <v>3087</v>
      </c>
      <c r="D18" s="326" t="s">
        <v>3087</v>
      </c>
      <c r="E18" s="327" t="s">
        <v>15</v>
      </c>
      <c r="F18" s="328" t="s">
        <v>15</v>
      </c>
      <c r="G18" s="329">
        <v>36474.9</v>
      </c>
      <c r="H18" s="329">
        <v>29897.46</v>
      </c>
      <c r="I18" s="329">
        <v>29897.46</v>
      </c>
      <c r="J18" s="328"/>
      <c r="K18" s="333"/>
      <c r="L18" s="330" t="s">
        <v>2928</v>
      </c>
      <c r="M18" s="331">
        <v>0</v>
      </c>
      <c r="N18" s="332"/>
      <c r="O18" s="328"/>
      <c r="P18" s="333"/>
      <c r="Q18" s="334">
        <v>29897.46</v>
      </c>
      <c r="R18" s="324">
        <v>2026</v>
      </c>
      <c r="S18" s="324">
        <v>2</v>
      </c>
      <c r="T18" s="328" t="s">
        <v>3085</v>
      </c>
      <c r="U18" s="328" t="s">
        <v>2738</v>
      </c>
      <c r="V18" s="335" t="s">
        <v>2745</v>
      </c>
      <c r="W18" s="335" t="s">
        <v>3081</v>
      </c>
      <c r="X18" s="336" t="s">
        <v>2747</v>
      </c>
      <c r="Y18" s="326" t="s">
        <v>2742</v>
      </c>
      <c r="Z18" s="324">
        <v>2</v>
      </c>
      <c r="AA18" s="326"/>
      <c r="CG18" s="446"/>
      <c r="CH18" s="447"/>
    </row>
    <row r="19" spans="1:86" s="294" customFormat="1" ht="120">
      <c r="A19" s="310" t="s">
        <v>59</v>
      </c>
      <c r="B19" s="311" t="s">
        <v>3090</v>
      </c>
      <c r="C19" s="311" t="s">
        <v>22</v>
      </c>
      <c r="D19" s="312" t="s">
        <v>22</v>
      </c>
      <c r="E19" s="313" t="s">
        <v>15</v>
      </c>
      <c r="F19" s="314" t="s">
        <v>15</v>
      </c>
      <c r="G19" s="315">
        <v>2673</v>
      </c>
      <c r="H19" s="315">
        <v>2190.98</v>
      </c>
      <c r="I19" s="316">
        <v>2190.98</v>
      </c>
      <c r="J19" s="314"/>
      <c r="K19" s="320"/>
      <c r="L19" s="317" t="s">
        <v>2928</v>
      </c>
      <c r="M19" s="318">
        <v>0</v>
      </c>
      <c r="N19" s="319"/>
      <c r="O19" s="314"/>
      <c r="P19" s="320"/>
      <c r="Q19" s="321">
        <v>2190.98</v>
      </c>
      <c r="R19" s="310">
        <v>2026</v>
      </c>
      <c r="S19" s="310">
        <v>2</v>
      </c>
      <c r="T19" s="314" t="s">
        <v>2929</v>
      </c>
      <c r="U19" s="314" t="s">
        <v>2738</v>
      </c>
      <c r="V19" s="322" t="s">
        <v>2739</v>
      </c>
      <c r="W19" s="322" t="s">
        <v>2740</v>
      </c>
      <c r="X19" s="323" t="s">
        <v>2930</v>
      </c>
      <c r="Y19" s="312" t="s">
        <v>2742</v>
      </c>
      <c r="Z19" s="310">
        <v>2</v>
      </c>
      <c r="AA19" s="312"/>
      <c r="CG19" s="446"/>
      <c r="CH19" s="447"/>
    </row>
    <row r="20" spans="1:86" s="294" customFormat="1" ht="120">
      <c r="A20" s="324" t="s">
        <v>64</v>
      </c>
      <c r="B20" s="325" t="s">
        <v>3091</v>
      </c>
      <c r="C20" s="325" t="s">
        <v>22</v>
      </c>
      <c r="D20" s="326" t="s">
        <v>22</v>
      </c>
      <c r="E20" s="327" t="s">
        <v>15</v>
      </c>
      <c r="F20" s="328" t="s">
        <v>15</v>
      </c>
      <c r="G20" s="329">
        <v>3028.5</v>
      </c>
      <c r="H20" s="329">
        <v>2482.38</v>
      </c>
      <c r="I20" s="329">
        <v>2482.38</v>
      </c>
      <c r="J20" s="328"/>
      <c r="K20" s="333"/>
      <c r="L20" s="330" t="s">
        <v>2928</v>
      </c>
      <c r="M20" s="331">
        <v>0</v>
      </c>
      <c r="N20" s="332"/>
      <c r="O20" s="328"/>
      <c r="P20" s="333"/>
      <c r="Q20" s="334">
        <v>2482.38</v>
      </c>
      <c r="R20" s="324">
        <v>2026</v>
      </c>
      <c r="S20" s="324">
        <v>2</v>
      </c>
      <c r="T20" s="328" t="s">
        <v>3079</v>
      </c>
      <c r="U20" s="328" t="s">
        <v>2738</v>
      </c>
      <c r="V20" s="335" t="s">
        <v>3080</v>
      </c>
      <c r="W20" s="335" t="s">
        <v>3081</v>
      </c>
      <c r="X20" s="336" t="s">
        <v>3082</v>
      </c>
      <c r="Y20" s="326" t="s">
        <v>3083</v>
      </c>
      <c r="Z20" s="324">
        <v>2</v>
      </c>
      <c r="AA20" s="326"/>
      <c r="CG20" s="446"/>
      <c r="CH20" s="447"/>
    </row>
    <row r="21" spans="1:86" s="294" customFormat="1" ht="120">
      <c r="A21" s="324" t="s">
        <v>2756</v>
      </c>
      <c r="B21" s="325" t="s">
        <v>3092</v>
      </c>
      <c r="C21" s="325" t="s">
        <v>22</v>
      </c>
      <c r="D21" s="326" t="s">
        <v>22</v>
      </c>
      <c r="E21" s="327" t="s">
        <v>15</v>
      </c>
      <c r="F21" s="328" t="s">
        <v>15</v>
      </c>
      <c r="G21" s="329">
        <v>2940.3</v>
      </c>
      <c r="H21" s="329">
        <v>2410.08</v>
      </c>
      <c r="I21" s="329">
        <v>2410.08</v>
      </c>
      <c r="J21" s="328"/>
      <c r="K21" s="333"/>
      <c r="L21" s="330" t="s">
        <v>2928</v>
      </c>
      <c r="M21" s="331">
        <v>0</v>
      </c>
      <c r="N21" s="332"/>
      <c r="O21" s="328"/>
      <c r="P21" s="333"/>
      <c r="Q21" s="334">
        <v>2410.08</v>
      </c>
      <c r="R21" s="324">
        <v>2026</v>
      </c>
      <c r="S21" s="324">
        <v>2</v>
      </c>
      <c r="T21" s="328" t="s">
        <v>3085</v>
      </c>
      <c r="U21" s="328" t="s">
        <v>2738</v>
      </c>
      <c r="V21" s="335" t="s">
        <v>2745</v>
      </c>
      <c r="W21" s="335" t="s">
        <v>3081</v>
      </c>
      <c r="X21" s="336" t="s">
        <v>2747</v>
      </c>
      <c r="Y21" s="326" t="s">
        <v>2742</v>
      </c>
      <c r="Z21" s="324">
        <v>2</v>
      </c>
      <c r="AA21" s="326"/>
      <c r="CG21" s="446"/>
      <c r="CH21" s="447"/>
    </row>
    <row r="22" spans="1:86" s="294" customFormat="1" ht="108">
      <c r="A22" s="310" t="s">
        <v>66</v>
      </c>
      <c r="B22" s="311" t="s">
        <v>3093</v>
      </c>
      <c r="C22" s="311" t="s">
        <v>3094</v>
      </c>
      <c r="D22" s="312" t="s">
        <v>3094</v>
      </c>
      <c r="E22" s="313" t="s">
        <v>15</v>
      </c>
      <c r="F22" s="314" t="s">
        <v>15</v>
      </c>
      <c r="G22" s="315">
        <v>14850</v>
      </c>
      <c r="H22" s="315">
        <v>12172.13</v>
      </c>
      <c r="I22" s="316">
        <v>12172.13</v>
      </c>
      <c r="J22" s="314"/>
      <c r="K22" s="320"/>
      <c r="L22" s="317" t="s">
        <v>2928</v>
      </c>
      <c r="M22" s="318">
        <v>0</v>
      </c>
      <c r="N22" s="319"/>
      <c r="O22" s="314"/>
      <c r="P22" s="320"/>
      <c r="Q22" s="321">
        <v>12172.13</v>
      </c>
      <c r="R22" s="310">
        <v>2026</v>
      </c>
      <c r="S22" s="310">
        <v>2</v>
      </c>
      <c r="T22" s="314" t="s">
        <v>2929</v>
      </c>
      <c r="U22" s="314" t="s">
        <v>2738</v>
      </c>
      <c r="V22" s="322" t="s">
        <v>2739</v>
      </c>
      <c r="W22" s="322" t="s">
        <v>2740</v>
      </c>
      <c r="X22" s="323" t="s">
        <v>2930</v>
      </c>
      <c r="Y22" s="312" t="s">
        <v>2742</v>
      </c>
      <c r="Z22" s="310">
        <v>2</v>
      </c>
      <c r="AA22" s="312"/>
      <c r="CG22" s="446"/>
      <c r="CH22" s="447"/>
    </row>
    <row r="23" spans="1:86" s="294" customFormat="1" ht="108">
      <c r="A23" s="324" t="s">
        <v>68</v>
      </c>
      <c r="B23" s="325" t="s">
        <v>3095</v>
      </c>
      <c r="C23" s="325" t="s">
        <v>3094</v>
      </c>
      <c r="D23" s="326" t="s">
        <v>3094</v>
      </c>
      <c r="E23" s="327" t="s">
        <v>15</v>
      </c>
      <c r="F23" s="328" t="s">
        <v>15</v>
      </c>
      <c r="G23" s="329">
        <v>16825.04</v>
      </c>
      <c r="H23" s="329">
        <v>13791.02</v>
      </c>
      <c r="I23" s="329">
        <v>13791.02</v>
      </c>
      <c r="J23" s="328"/>
      <c r="K23" s="333"/>
      <c r="L23" s="330" t="s">
        <v>2928</v>
      </c>
      <c r="M23" s="331">
        <v>0</v>
      </c>
      <c r="N23" s="332"/>
      <c r="O23" s="328"/>
      <c r="P23" s="333"/>
      <c r="Q23" s="334">
        <v>13791.02</v>
      </c>
      <c r="R23" s="324">
        <v>2026</v>
      </c>
      <c r="S23" s="324">
        <v>2</v>
      </c>
      <c r="T23" s="328" t="s">
        <v>3079</v>
      </c>
      <c r="U23" s="328" t="s">
        <v>2738</v>
      </c>
      <c r="V23" s="335" t="s">
        <v>3080</v>
      </c>
      <c r="W23" s="335" t="s">
        <v>3081</v>
      </c>
      <c r="X23" s="336" t="s">
        <v>3082</v>
      </c>
      <c r="Y23" s="326" t="s">
        <v>3083</v>
      </c>
      <c r="Z23" s="324">
        <v>2</v>
      </c>
      <c r="AA23" s="326"/>
      <c r="CG23" s="446"/>
      <c r="CH23" s="447"/>
    </row>
    <row r="24" spans="1:86" s="294" customFormat="1" ht="108">
      <c r="A24" s="324" t="s">
        <v>69</v>
      </c>
      <c r="B24" s="325" t="s">
        <v>3096</v>
      </c>
      <c r="C24" s="325" t="s">
        <v>3094</v>
      </c>
      <c r="D24" s="326" t="s">
        <v>3094</v>
      </c>
      <c r="E24" s="327" t="s">
        <v>15</v>
      </c>
      <c r="F24" s="328" t="s">
        <v>15</v>
      </c>
      <c r="G24" s="329">
        <v>16334.99</v>
      </c>
      <c r="H24" s="329">
        <v>13389.34</v>
      </c>
      <c r="I24" s="329">
        <v>13389.34</v>
      </c>
      <c r="J24" s="328"/>
      <c r="K24" s="333"/>
      <c r="L24" s="330" t="s">
        <v>2928</v>
      </c>
      <c r="M24" s="331">
        <v>0</v>
      </c>
      <c r="N24" s="332"/>
      <c r="O24" s="328"/>
      <c r="P24" s="333"/>
      <c r="Q24" s="334">
        <v>13389.34</v>
      </c>
      <c r="R24" s="324">
        <v>2026</v>
      </c>
      <c r="S24" s="324">
        <v>2</v>
      </c>
      <c r="T24" s="328" t="s">
        <v>3085</v>
      </c>
      <c r="U24" s="328" t="s">
        <v>2738</v>
      </c>
      <c r="V24" s="335" t="s">
        <v>2745</v>
      </c>
      <c r="W24" s="335" t="s">
        <v>3081</v>
      </c>
      <c r="X24" s="336" t="s">
        <v>2747</v>
      </c>
      <c r="Y24" s="326" t="s">
        <v>2742</v>
      </c>
      <c r="Z24" s="324">
        <v>2</v>
      </c>
      <c r="AA24" s="326"/>
      <c r="CG24" s="446"/>
      <c r="CH24" s="447"/>
    </row>
    <row r="25" spans="1:86" s="294" customFormat="1" ht="144">
      <c r="A25" s="310" t="s">
        <v>76</v>
      </c>
      <c r="B25" s="311" t="s">
        <v>3097</v>
      </c>
      <c r="C25" s="311" t="s">
        <v>3098</v>
      </c>
      <c r="D25" s="312" t="s">
        <v>3098</v>
      </c>
      <c r="E25" s="313" t="s">
        <v>15</v>
      </c>
      <c r="F25" s="314" t="s">
        <v>15</v>
      </c>
      <c r="G25" s="315">
        <v>97621</v>
      </c>
      <c r="H25" s="315">
        <v>80017.210000000006</v>
      </c>
      <c r="I25" s="316">
        <v>80017.210000000006</v>
      </c>
      <c r="J25" s="314"/>
      <c r="K25" s="320"/>
      <c r="L25" s="317" t="s">
        <v>2928</v>
      </c>
      <c r="M25" s="318">
        <v>0</v>
      </c>
      <c r="N25" s="319"/>
      <c r="O25" s="314"/>
      <c r="P25" s="320"/>
      <c r="Q25" s="321">
        <v>80017.210000000006</v>
      </c>
      <c r="R25" s="310">
        <v>2026</v>
      </c>
      <c r="S25" s="310">
        <v>2</v>
      </c>
      <c r="T25" s="314" t="s">
        <v>2929</v>
      </c>
      <c r="U25" s="314" t="s">
        <v>2738</v>
      </c>
      <c r="V25" s="322" t="s">
        <v>2739</v>
      </c>
      <c r="W25" s="322" t="s">
        <v>2740</v>
      </c>
      <c r="X25" s="323" t="s">
        <v>2930</v>
      </c>
      <c r="Y25" s="312" t="s">
        <v>2742</v>
      </c>
      <c r="Z25" s="310">
        <v>2</v>
      </c>
      <c r="AA25" s="312"/>
      <c r="CG25" s="446"/>
      <c r="CH25" s="447"/>
    </row>
    <row r="26" spans="1:86" s="294" customFormat="1" ht="144">
      <c r="A26" s="324" t="s">
        <v>80</v>
      </c>
      <c r="B26" s="325" t="s">
        <v>3099</v>
      </c>
      <c r="C26" s="325" t="s">
        <v>3098</v>
      </c>
      <c r="D26" s="326" t="s">
        <v>3098</v>
      </c>
      <c r="E26" s="327" t="s">
        <v>15</v>
      </c>
      <c r="F26" s="328" t="s">
        <v>15</v>
      </c>
      <c r="G26" s="329">
        <v>110604.59</v>
      </c>
      <c r="H26" s="329">
        <v>90659.5</v>
      </c>
      <c r="I26" s="329">
        <v>90659.5</v>
      </c>
      <c r="J26" s="328"/>
      <c r="K26" s="333"/>
      <c r="L26" s="330" t="s">
        <v>2928</v>
      </c>
      <c r="M26" s="331">
        <v>0</v>
      </c>
      <c r="N26" s="332"/>
      <c r="O26" s="328"/>
      <c r="P26" s="333"/>
      <c r="Q26" s="334">
        <v>90659.5</v>
      </c>
      <c r="R26" s="324">
        <v>2026</v>
      </c>
      <c r="S26" s="324">
        <v>2</v>
      </c>
      <c r="T26" s="328" t="s">
        <v>3079</v>
      </c>
      <c r="U26" s="328" t="s">
        <v>2738</v>
      </c>
      <c r="V26" s="335" t="s">
        <v>3080</v>
      </c>
      <c r="W26" s="335" t="s">
        <v>3081</v>
      </c>
      <c r="X26" s="336" t="s">
        <v>3082</v>
      </c>
      <c r="Y26" s="326" t="s">
        <v>3083</v>
      </c>
      <c r="Z26" s="324">
        <v>2</v>
      </c>
      <c r="AA26" s="326"/>
      <c r="CG26" s="446"/>
      <c r="CH26" s="447"/>
    </row>
    <row r="27" spans="1:86" s="294" customFormat="1" ht="144">
      <c r="A27" s="324" t="s">
        <v>83</v>
      </c>
      <c r="B27" s="325" t="s">
        <v>3100</v>
      </c>
      <c r="C27" s="325" t="s">
        <v>3098</v>
      </c>
      <c r="D27" s="326" t="s">
        <v>3098</v>
      </c>
      <c r="E27" s="327" t="s">
        <v>15</v>
      </c>
      <c r="F27" s="328" t="s">
        <v>15</v>
      </c>
      <c r="G27" s="329">
        <v>107383.09</v>
      </c>
      <c r="H27" s="329">
        <v>88018.93</v>
      </c>
      <c r="I27" s="329">
        <v>88018.93</v>
      </c>
      <c r="J27" s="328"/>
      <c r="K27" s="333"/>
      <c r="L27" s="330" t="s">
        <v>2928</v>
      </c>
      <c r="M27" s="331">
        <v>0</v>
      </c>
      <c r="N27" s="332"/>
      <c r="O27" s="328"/>
      <c r="P27" s="333"/>
      <c r="Q27" s="334">
        <v>88018.93</v>
      </c>
      <c r="R27" s="324">
        <v>2026</v>
      </c>
      <c r="S27" s="324">
        <v>2</v>
      </c>
      <c r="T27" s="328" t="s">
        <v>3085</v>
      </c>
      <c r="U27" s="328" t="s">
        <v>2738</v>
      </c>
      <c r="V27" s="335" t="s">
        <v>2745</v>
      </c>
      <c r="W27" s="335" t="s">
        <v>3081</v>
      </c>
      <c r="X27" s="336" t="s">
        <v>2747</v>
      </c>
      <c r="Y27" s="326" t="s">
        <v>2742</v>
      </c>
      <c r="Z27" s="324">
        <v>2</v>
      </c>
      <c r="AA27" s="326"/>
      <c r="CG27" s="446"/>
      <c r="CH27" s="447"/>
    </row>
    <row r="28" spans="1:86" s="294" customFormat="1" ht="72">
      <c r="A28" s="310" t="s">
        <v>103</v>
      </c>
      <c r="B28" s="311" t="s">
        <v>3101</v>
      </c>
      <c r="C28" s="311" t="s">
        <v>3102</v>
      </c>
      <c r="D28" s="312" t="s">
        <v>3102</v>
      </c>
      <c r="E28" s="313" t="s">
        <v>15</v>
      </c>
      <c r="F28" s="314" t="s">
        <v>15</v>
      </c>
      <c r="G28" s="315">
        <v>5940</v>
      </c>
      <c r="H28" s="315">
        <v>4868.8500000000004</v>
      </c>
      <c r="I28" s="316">
        <v>4868.8500000000004</v>
      </c>
      <c r="J28" s="314"/>
      <c r="K28" s="320"/>
      <c r="L28" s="317" t="s">
        <v>2928</v>
      </c>
      <c r="M28" s="318">
        <v>0</v>
      </c>
      <c r="N28" s="319"/>
      <c r="O28" s="314"/>
      <c r="P28" s="320"/>
      <c r="Q28" s="321">
        <v>4868.8500000000004</v>
      </c>
      <c r="R28" s="310">
        <v>2026</v>
      </c>
      <c r="S28" s="310">
        <v>2</v>
      </c>
      <c r="T28" s="314" t="s">
        <v>2929</v>
      </c>
      <c r="U28" s="314" t="s">
        <v>2738</v>
      </c>
      <c r="V28" s="322" t="s">
        <v>2739</v>
      </c>
      <c r="W28" s="322" t="s">
        <v>2740</v>
      </c>
      <c r="X28" s="323" t="s">
        <v>2930</v>
      </c>
      <c r="Y28" s="312" t="s">
        <v>2742</v>
      </c>
      <c r="Z28" s="310">
        <v>2</v>
      </c>
      <c r="AA28" s="312"/>
      <c r="CG28" s="446"/>
      <c r="CH28" s="447"/>
    </row>
    <row r="29" spans="1:86" s="294" customFormat="1" ht="72">
      <c r="A29" s="324" t="s">
        <v>106</v>
      </c>
      <c r="B29" s="325" t="s">
        <v>3103</v>
      </c>
      <c r="C29" s="325" t="s">
        <v>3102</v>
      </c>
      <c r="D29" s="326" t="s">
        <v>3102</v>
      </c>
      <c r="E29" s="327" t="s">
        <v>15</v>
      </c>
      <c r="F29" s="328" t="s">
        <v>15</v>
      </c>
      <c r="G29" s="329">
        <v>6730.02</v>
      </c>
      <c r="H29" s="329">
        <v>5516.41</v>
      </c>
      <c r="I29" s="329">
        <v>5516.41</v>
      </c>
      <c r="J29" s="328"/>
      <c r="K29" s="333"/>
      <c r="L29" s="330" t="s">
        <v>2928</v>
      </c>
      <c r="M29" s="331">
        <v>0</v>
      </c>
      <c r="N29" s="332"/>
      <c r="O29" s="328"/>
      <c r="P29" s="333"/>
      <c r="Q29" s="334">
        <v>5516.41</v>
      </c>
      <c r="R29" s="324">
        <v>2026</v>
      </c>
      <c r="S29" s="324">
        <v>2</v>
      </c>
      <c r="T29" s="328" t="s">
        <v>3079</v>
      </c>
      <c r="U29" s="328" t="s">
        <v>2738</v>
      </c>
      <c r="V29" s="335" t="s">
        <v>3080</v>
      </c>
      <c r="W29" s="335" t="s">
        <v>3081</v>
      </c>
      <c r="X29" s="336" t="s">
        <v>3082</v>
      </c>
      <c r="Y29" s="326" t="s">
        <v>3083</v>
      </c>
      <c r="Z29" s="324">
        <v>2</v>
      </c>
      <c r="AA29" s="326"/>
      <c r="CG29" s="446"/>
      <c r="CH29" s="447"/>
    </row>
    <row r="30" spans="1:86" s="294" customFormat="1" ht="72">
      <c r="A30" s="324" t="s">
        <v>110</v>
      </c>
      <c r="B30" s="325" t="s">
        <v>3104</v>
      </c>
      <c r="C30" s="325" t="s">
        <v>3102</v>
      </c>
      <c r="D30" s="326" t="s">
        <v>3102</v>
      </c>
      <c r="E30" s="327" t="s">
        <v>15</v>
      </c>
      <c r="F30" s="328" t="s">
        <v>15</v>
      </c>
      <c r="G30" s="329">
        <v>6534</v>
      </c>
      <c r="H30" s="329">
        <v>5355.74</v>
      </c>
      <c r="I30" s="329">
        <v>5355.74</v>
      </c>
      <c r="J30" s="328"/>
      <c r="K30" s="333"/>
      <c r="L30" s="330" t="s">
        <v>2928</v>
      </c>
      <c r="M30" s="331">
        <v>0</v>
      </c>
      <c r="N30" s="332"/>
      <c r="O30" s="328"/>
      <c r="P30" s="333"/>
      <c r="Q30" s="334">
        <v>5355.74</v>
      </c>
      <c r="R30" s="324">
        <v>2026</v>
      </c>
      <c r="S30" s="324">
        <v>2</v>
      </c>
      <c r="T30" s="328" t="s">
        <v>3085</v>
      </c>
      <c r="U30" s="328" t="s">
        <v>2738</v>
      </c>
      <c r="V30" s="335" t="s">
        <v>2745</v>
      </c>
      <c r="W30" s="335" t="s">
        <v>3081</v>
      </c>
      <c r="X30" s="336" t="s">
        <v>2747</v>
      </c>
      <c r="Y30" s="326" t="s">
        <v>2742</v>
      </c>
      <c r="Z30" s="324">
        <v>2</v>
      </c>
      <c r="AA30" s="326"/>
      <c r="CG30" s="446"/>
      <c r="CH30" s="447"/>
    </row>
    <row r="31" spans="1:86" s="294" customFormat="1" ht="180">
      <c r="A31" s="310" t="s">
        <v>115</v>
      </c>
      <c r="B31" s="311" t="s">
        <v>3105</v>
      </c>
      <c r="C31" s="311" t="s">
        <v>3106</v>
      </c>
      <c r="D31" s="312" t="s">
        <v>3106</v>
      </c>
      <c r="E31" s="313" t="s">
        <v>15</v>
      </c>
      <c r="F31" s="314" t="s">
        <v>15</v>
      </c>
      <c r="G31" s="315">
        <v>37800</v>
      </c>
      <c r="H31" s="315">
        <v>30983.61</v>
      </c>
      <c r="I31" s="316">
        <v>30983.61</v>
      </c>
      <c r="J31" s="314"/>
      <c r="K31" s="320"/>
      <c r="L31" s="317" t="s">
        <v>2928</v>
      </c>
      <c r="M31" s="318">
        <v>0</v>
      </c>
      <c r="N31" s="319"/>
      <c r="O31" s="314"/>
      <c r="P31" s="320"/>
      <c r="Q31" s="321">
        <v>30983.61</v>
      </c>
      <c r="R31" s="310">
        <v>2026</v>
      </c>
      <c r="S31" s="310">
        <v>2</v>
      </c>
      <c r="T31" s="314" t="s">
        <v>2929</v>
      </c>
      <c r="U31" s="314" t="s">
        <v>2738</v>
      </c>
      <c r="V31" s="322" t="s">
        <v>2739</v>
      </c>
      <c r="W31" s="322" t="s">
        <v>2740</v>
      </c>
      <c r="X31" s="323" t="s">
        <v>2930</v>
      </c>
      <c r="Y31" s="312" t="s">
        <v>2742</v>
      </c>
      <c r="Z31" s="310">
        <v>2</v>
      </c>
      <c r="AA31" s="312"/>
      <c r="CG31" s="446"/>
      <c r="CH31" s="447"/>
    </row>
    <row r="32" spans="1:86" s="294" customFormat="1" ht="180">
      <c r="A32" s="324" t="s">
        <v>122</v>
      </c>
      <c r="B32" s="325" t="s">
        <v>3107</v>
      </c>
      <c r="C32" s="325" t="s">
        <v>3106</v>
      </c>
      <c r="D32" s="326" t="s">
        <v>3106</v>
      </c>
      <c r="E32" s="327" t="s">
        <v>15</v>
      </c>
      <c r="F32" s="328" t="s">
        <v>15</v>
      </c>
      <c r="G32" s="329">
        <v>42827.4</v>
      </c>
      <c r="H32" s="329">
        <v>35104.43</v>
      </c>
      <c r="I32" s="329">
        <v>35104.43</v>
      </c>
      <c r="J32" s="328"/>
      <c r="K32" s="333"/>
      <c r="L32" s="330" t="s">
        <v>2928</v>
      </c>
      <c r="M32" s="331">
        <v>0</v>
      </c>
      <c r="N32" s="332"/>
      <c r="O32" s="328"/>
      <c r="P32" s="333"/>
      <c r="Q32" s="334">
        <v>35104.43</v>
      </c>
      <c r="R32" s="324">
        <v>2026</v>
      </c>
      <c r="S32" s="324">
        <v>2</v>
      </c>
      <c r="T32" s="328" t="s">
        <v>3079</v>
      </c>
      <c r="U32" s="328" t="s">
        <v>2738</v>
      </c>
      <c r="V32" s="335" t="s">
        <v>3080</v>
      </c>
      <c r="W32" s="335" t="s">
        <v>3081</v>
      </c>
      <c r="X32" s="336" t="s">
        <v>3082</v>
      </c>
      <c r="Y32" s="326" t="s">
        <v>3083</v>
      </c>
      <c r="Z32" s="324">
        <v>2</v>
      </c>
      <c r="AA32" s="326"/>
      <c r="CG32" s="446"/>
      <c r="CH32" s="447"/>
    </row>
    <row r="33" spans="1:86" s="294" customFormat="1" ht="180">
      <c r="A33" s="324" t="s">
        <v>119</v>
      </c>
      <c r="B33" s="325" t="s">
        <v>3108</v>
      </c>
      <c r="C33" s="325" t="s">
        <v>3106</v>
      </c>
      <c r="D33" s="326" t="s">
        <v>3106</v>
      </c>
      <c r="E33" s="327" t="s">
        <v>15</v>
      </c>
      <c r="F33" s="328" t="s">
        <v>15</v>
      </c>
      <c r="G33" s="329">
        <v>41580</v>
      </c>
      <c r="H33" s="329">
        <v>34081.97</v>
      </c>
      <c r="I33" s="329">
        <v>34081.97</v>
      </c>
      <c r="J33" s="328"/>
      <c r="K33" s="333"/>
      <c r="L33" s="330" t="s">
        <v>2928</v>
      </c>
      <c r="M33" s="331">
        <v>0</v>
      </c>
      <c r="N33" s="332"/>
      <c r="O33" s="328"/>
      <c r="P33" s="333"/>
      <c r="Q33" s="334">
        <v>34081.97</v>
      </c>
      <c r="R33" s="324">
        <v>2026</v>
      </c>
      <c r="S33" s="324">
        <v>2</v>
      </c>
      <c r="T33" s="328" t="s">
        <v>3085</v>
      </c>
      <c r="U33" s="328" t="s">
        <v>2738</v>
      </c>
      <c r="V33" s="335" t="s">
        <v>2745</v>
      </c>
      <c r="W33" s="335" t="s">
        <v>3081</v>
      </c>
      <c r="X33" s="336" t="s">
        <v>2747</v>
      </c>
      <c r="Y33" s="326" t="s">
        <v>2742</v>
      </c>
      <c r="Z33" s="324">
        <v>2</v>
      </c>
      <c r="AA33" s="326"/>
      <c r="CG33" s="446"/>
      <c r="CH33" s="447"/>
    </row>
    <row r="34" spans="1:86" s="294" customFormat="1" ht="216">
      <c r="A34" s="310" t="s">
        <v>1799</v>
      </c>
      <c r="B34" s="311" t="s">
        <v>3109</v>
      </c>
      <c r="C34" s="311" t="s">
        <v>3110</v>
      </c>
      <c r="D34" s="312" t="s">
        <v>3110</v>
      </c>
      <c r="E34" s="313" t="s">
        <v>15</v>
      </c>
      <c r="F34" s="314" t="s">
        <v>15</v>
      </c>
      <c r="G34" s="315">
        <v>7560</v>
      </c>
      <c r="H34" s="315">
        <v>6196.72</v>
      </c>
      <c r="I34" s="316">
        <v>6196.72</v>
      </c>
      <c r="J34" s="314"/>
      <c r="K34" s="320"/>
      <c r="L34" s="317" t="s">
        <v>2928</v>
      </c>
      <c r="M34" s="318">
        <v>0</v>
      </c>
      <c r="N34" s="319"/>
      <c r="O34" s="314"/>
      <c r="P34" s="320"/>
      <c r="Q34" s="321">
        <v>6196.72</v>
      </c>
      <c r="R34" s="310">
        <v>2026</v>
      </c>
      <c r="S34" s="310">
        <v>2</v>
      </c>
      <c r="T34" s="314" t="s">
        <v>2929</v>
      </c>
      <c r="U34" s="314" t="s">
        <v>2738</v>
      </c>
      <c r="V34" s="322" t="s">
        <v>2739</v>
      </c>
      <c r="W34" s="322" t="s">
        <v>2740</v>
      </c>
      <c r="X34" s="323" t="s">
        <v>2930</v>
      </c>
      <c r="Y34" s="312" t="s">
        <v>2742</v>
      </c>
      <c r="Z34" s="310">
        <v>2</v>
      </c>
      <c r="AA34" s="312"/>
      <c r="CG34" s="446"/>
      <c r="CH34" s="447"/>
    </row>
    <row r="35" spans="1:86" s="294" customFormat="1" ht="216">
      <c r="A35" s="324" t="s">
        <v>2766</v>
      </c>
      <c r="B35" s="325" t="s">
        <v>3111</v>
      </c>
      <c r="C35" s="325" t="s">
        <v>3110</v>
      </c>
      <c r="D35" s="326" t="s">
        <v>3110</v>
      </c>
      <c r="E35" s="327" t="s">
        <v>15</v>
      </c>
      <c r="F35" s="328" t="s">
        <v>15</v>
      </c>
      <c r="G35" s="329">
        <v>8565.4699999999993</v>
      </c>
      <c r="H35" s="329">
        <v>7020.88</v>
      </c>
      <c r="I35" s="329">
        <v>7020.88</v>
      </c>
      <c r="J35" s="328"/>
      <c r="K35" s="333"/>
      <c r="L35" s="330" t="s">
        <v>2928</v>
      </c>
      <c r="M35" s="331">
        <v>0</v>
      </c>
      <c r="N35" s="332"/>
      <c r="O35" s="328"/>
      <c r="P35" s="333"/>
      <c r="Q35" s="334">
        <v>7020.88</v>
      </c>
      <c r="R35" s="324">
        <v>2026</v>
      </c>
      <c r="S35" s="324">
        <v>2</v>
      </c>
      <c r="T35" s="328" t="s">
        <v>3079</v>
      </c>
      <c r="U35" s="328" t="s">
        <v>2738</v>
      </c>
      <c r="V35" s="335" t="s">
        <v>3080</v>
      </c>
      <c r="W35" s="335" t="s">
        <v>3081</v>
      </c>
      <c r="X35" s="336" t="s">
        <v>3082</v>
      </c>
      <c r="Y35" s="326" t="s">
        <v>3083</v>
      </c>
      <c r="Z35" s="324">
        <v>2</v>
      </c>
      <c r="AA35" s="326"/>
      <c r="CG35" s="446"/>
      <c r="CH35" s="447"/>
    </row>
    <row r="36" spans="1:86" s="294" customFormat="1" ht="216">
      <c r="A36" s="324" t="s">
        <v>2768</v>
      </c>
      <c r="B36" s="325" t="s">
        <v>3112</v>
      </c>
      <c r="C36" s="325" t="s">
        <v>3110</v>
      </c>
      <c r="D36" s="326" t="s">
        <v>3110</v>
      </c>
      <c r="E36" s="327" t="s">
        <v>15</v>
      </c>
      <c r="F36" s="328" t="s">
        <v>15</v>
      </c>
      <c r="G36" s="329">
        <v>8316</v>
      </c>
      <c r="H36" s="329">
        <v>6816.39</v>
      </c>
      <c r="I36" s="329">
        <v>6816.39</v>
      </c>
      <c r="J36" s="328"/>
      <c r="K36" s="333"/>
      <c r="L36" s="330" t="s">
        <v>2928</v>
      </c>
      <c r="M36" s="331">
        <v>0</v>
      </c>
      <c r="N36" s="332"/>
      <c r="O36" s="328"/>
      <c r="P36" s="333"/>
      <c r="Q36" s="334">
        <v>6816.39</v>
      </c>
      <c r="R36" s="324">
        <v>2026</v>
      </c>
      <c r="S36" s="324">
        <v>2</v>
      </c>
      <c r="T36" s="328" t="s">
        <v>3085</v>
      </c>
      <c r="U36" s="328" t="s">
        <v>2738</v>
      </c>
      <c r="V36" s="335" t="s">
        <v>2745</v>
      </c>
      <c r="W36" s="335" t="s">
        <v>3081</v>
      </c>
      <c r="X36" s="336" t="s">
        <v>2747</v>
      </c>
      <c r="Y36" s="326" t="s">
        <v>2742</v>
      </c>
      <c r="Z36" s="324">
        <v>2</v>
      </c>
      <c r="AA36" s="326"/>
      <c r="CG36" s="446"/>
      <c r="CH36" s="447"/>
    </row>
    <row r="37" spans="1:86" s="294" customFormat="1" ht="60">
      <c r="A37" s="529" t="s">
        <v>41</v>
      </c>
      <c r="B37" s="529"/>
      <c r="C37" s="529"/>
      <c r="D37" s="529"/>
      <c r="E37" s="529"/>
      <c r="F37" s="529"/>
      <c r="G37" s="529"/>
      <c r="H37" s="529"/>
      <c r="I37" s="529"/>
      <c r="J37" s="529"/>
      <c r="K37" s="529"/>
      <c r="L37" s="529"/>
      <c r="M37" s="529"/>
      <c r="N37" s="529"/>
      <c r="O37" s="529"/>
      <c r="P37" s="529"/>
      <c r="Q37" s="529"/>
      <c r="R37" s="529"/>
      <c r="S37" s="529"/>
      <c r="T37" s="529"/>
      <c r="U37" s="529"/>
      <c r="V37" s="529"/>
      <c r="W37" s="529"/>
      <c r="X37" s="529"/>
      <c r="Y37" s="529"/>
      <c r="Z37" s="529"/>
      <c r="AA37" s="529"/>
      <c r="CG37" s="446"/>
      <c r="CH37" s="447" t="s">
        <v>41</v>
      </c>
    </row>
    <row r="38" spans="1:86" s="294" customFormat="1" ht="192">
      <c r="A38" s="310" t="s">
        <v>1807</v>
      </c>
      <c r="B38" s="311" t="s">
        <v>3113</v>
      </c>
      <c r="C38" s="311" t="s">
        <v>3114</v>
      </c>
      <c r="D38" s="312" t="s">
        <v>3114</v>
      </c>
      <c r="E38" s="313" t="s">
        <v>15</v>
      </c>
      <c r="F38" s="314" t="s">
        <v>15</v>
      </c>
      <c r="G38" s="315">
        <v>4088990</v>
      </c>
      <c r="H38" s="315">
        <v>4088990</v>
      </c>
      <c r="I38" s="316">
        <v>4088990</v>
      </c>
      <c r="J38" s="314"/>
      <c r="K38" s="320"/>
      <c r="L38" s="317" t="s">
        <v>2928</v>
      </c>
      <c r="M38" s="318">
        <v>0</v>
      </c>
      <c r="N38" s="319"/>
      <c r="O38" s="314"/>
      <c r="P38" s="320"/>
      <c r="Q38" s="321">
        <v>4088990</v>
      </c>
      <c r="R38" s="310">
        <v>2026</v>
      </c>
      <c r="S38" s="310">
        <v>2</v>
      </c>
      <c r="T38" s="314" t="s">
        <v>2929</v>
      </c>
      <c r="U38" s="314" t="s">
        <v>2738</v>
      </c>
      <c r="V38" s="322" t="s">
        <v>2739</v>
      </c>
      <c r="W38" s="322" t="s">
        <v>2740</v>
      </c>
      <c r="X38" s="323" t="s">
        <v>2930</v>
      </c>
      <c r="Y38" s="312" t="s">
        <v>2742</v>
      </c>
      <c r="Z38" s="310">
        <v>2</v>
      </c>
      <c r="AA38" s="312"/>
      <c r="CG38" s="446"/>
      <c r="CH38" s="447"/>
    </row>
    <row r="39" spans="1:86" s="294" customFormat="1" ht="192">
      <c r="A39" s="324" t="s">
        <v>2770</v>
      </c>
      <c r="B39" s="325" t="s">
        <v>3115</v>
      </c>
      <c r="C39" s="325" t="s">
        <v>3114</v>
      </c>
      <c r="D39" s="326" t="s">
        <v>3114</v>
      </c>
      <c r="E39" s="327" t="s">
        <v>15</v>
      </c>
      <c r="F39" s="328" t="s">
        <v>15</v>
      </c>
      <c r="G39" s="329">
        <v>4632825.67</v>
      </c>
      <c r="H39" s="329">
        <v>4632825.67</v>
      </c>
      <c r="I39" s="329">
        <v>4632825.67</v>
      </c>
      <c r="J39" s="328"/>
      <c r="K39" s="333"/>
      <c r="L39" s="330" t="s">
        <v>2928</v>
      </c>
      <c r="M39" s="331">
        <v>0</v>
      </c>
      <c r="N39" s="332"/>
      <c r="O39" s="328"/>
      <c r="P39" s="333"/>
      <c r="Q39" s="334">
        <v>4632825.67</v>
      </c>
      <c r="R39" s="324">
        <v>2026</v>
      </c>
      <c r="S39" s="324">
        <v>2</v>
      </c>
      <c r="T39" s="328" t="s">
        <v>3079</v>
      </c>
      <c r="U39" s="328" t="s">
        <v>2738</v>
      </c>
      <c r="V39" s="335" t="s">
        <v>3080</v>
      </c>
      <c r="W39" s="335" t="s">
        <v>3081</v>
      </c>
      <c r="X39" s="336" t="s">
        <v>3082</v>
      </c>
      <c r="Y39" s="326" t="s">
        <v>3083</v>
      </c>
      <c r="Z39" s="324">
        <v>2</v>
      </c>
      <c r="AA39" s="326"/>
      <c r="CG39" s="446"/>
      <c r="CH39" s="447"/>
    </row>
    <row r="40" spans="1:86" s="294" customFormat="1" ht="192">
      <c r="A40" s="324" t="s">
        <v>2772</v>
      </c>
      <c r="B40" s="325" t="s">
        <v>3116</v>
      </c>
      <c r="C40" s="325" t="s">
        <v>3114</v>
      </c>
      <c r="D40" s="326" t="s">
        <v>3114</v>
      </c>
      <c r="E40" s="327" t="s">
        <v>15</v>
      </c>
      <c r="F40" s="328" t="s">
        <v>15</v>
      </c>
      <c r="G40" s="329">
        <v>4497889</v>
      </c>
      <c r="H40" s="329">
        <v>4497889</v>
      </c>
      <c r="I40" s="329">
        <v>4497889</v>
      </c>
      <c r="J40" s="328"/>
      <c r="K40" s="333"/>
      <c r="L40" s="330" t="s">
        <v>2928</v>
      </c>
      <c r="M40" s="331">
        <v>0</v>
      </c>
      <c r="N40" s="332"/>
      <c r="O40" s="328"/>
      <c r="P40" s="333"/>
      <c r="Q40" s="334">
        <v>4497889</v>
      </c>
      <c r="R40" s="324">
        <v>2026</v>
      </c>
      <c r="S40" s="324">
        <v>2</v>
      </c>
      <c r="T40" s="328" t="s">
        <v>3085</v>
      </c>
      <c r="U40" s="328" t="s">
        <v>2738</v>
      </c>
      <c r="V40" s="335" t="s">
        <v>2745</v>
      </c>
      <c r="W40" s="335" t="s">
        <v>3081</v>
      </c>
      <c r="X40" s="336" t="s">
        <v>2747</v>
      </c>
      <c r="Y40" s="326" t="s">
        <v>2742</v>
      </c>
      <c r="Z40" s="324">
        <v>2</v>
      </c>
      <c r="AA40" s="326"/>
      <c r="CG40" s="446"/>
      <c r="CH40" s="447"/>
    </row>
    <row r="41" spans="1:86" s="294" customFormat="1" ht="264">
      <c r="A41" s="310" t="s">
        <v>1808</v>
      </c>
      <c r="B41" s="311" t="s">
        <v>3117</v>
      </c>
      <c r="C41" s="311" t="s">
        <v>3118</v>
      </c>
      <c r="D41" s="312" t="s">
        <v>3118</v>
      </c>
      <c r="E41" s="313" t="s">
        <v>15</v>
      </c>
      <c r="F41" s="314" t="s">
        <v>15</v>
      </c>
      <c r="G41" s="315">
        <v>7237000</v>
      </c>
      <c r="H41" s="315">
        <v>7237000</v>
      </c>
      <c r="I41" s="316">
        <v>7237000</v>
      </c>
      <c r="J41" s="314"/>
      <c r="K41" s="320"/>
      <c r="L41" s="317" t="s">
        <v>2928</v>
      </c>
      <c r="M41" s="318">
        <v>0</v>
      </c>
      <c r="N41" s="319"/>
      <c r="O41" s="314"/>
      <c r="P41" s="320"/>
      <c r="Q41" s="321">
        <v>7237000</v>
      </c>
      <c r="R41" s="310">
        <v>2026</v>
      </c>
      <c r="S41" s="310">
        <v>2</v>
      </c>
      <c r="T41" s="314" t="s">
        <v>2929</v>
      </c>
      <c r="U41" s="314" t="s">
        <v>2738</v>
      </c>
      <c r="V41" s="322" t="s">
        <v>2739</v>
      </c>
      <c r="W41" s="322" t="s">
        <v>2740</v>
      </c>
      <c r="X41" s="323" t="s">
        <v>2930</v>
      </c>
      <c r="Y41" s="312" t="s">
        <v>2742</v>
      </c>
      <c r="Z41" s="310">
        <v>2</v>
      </c>
      <c r="AA41" s="312"/>
      <c r="CG41" s="446"/>
      <c r="CH41" s="447"/>
    </row>
    <row r="42" spans="1:86" s="294" customFormat="1" ht="264">
      <c r="A42" s="324" t="s">
        <v>2774</v>
      </c>
      <c r="B42" s="325" t="s">
        <v>3119</v>
      </c>
      <c r="C42" s="325" t="s">
        <v>3118</v>
      </c>
      <c r="D42" s="326" t="s">
        <v>3118</v>
      </c>
      <c r="E42" s="327" t="s">
        <v>15</v>
      </c>
      <c r="F42" s="328" t="s">
        <v>15</v>
      </c>
      <c r="G42" s="329">
        <v>8199521</v>
      </c>
      <c r="H42" s="329">
        <v>8199521</v>
      </c>
      <c r="I42" s="329">
        <v>8199521</v>
      </c>
      <c r="J42" s="328"/>
      <c r="K42" s="333"/>
      <c r="L42" s="330" t="s">
        <v>2928</v>
      </c>
      <c r="M42" s="331">
        <v>0</v>
      </c>
      <c r="N42" s="332"/>
      <c r="O42" s="328"/>
      <c r="P42" s="333"/>
      <c r="Q42" s="334">
        <v>8199521</v>
      </c>
      <c r="R42" s="324">
        <v>2026</v>
      </c>
      <c r="S42" s="324">
        <v>2</v>
      </c>
      <c r="T42" s="328" t="s">
        <v>3079</v>
      </c>
      <c r="U42" s="328" t="s">
        <v>2738</v>
      </c>
      <c r="V42" s="335" t="s">
        <v>3080</v>
      </c>
      <c r="W42" s="335" t="s">
        <v>3081</v>
      </c>
      <c r="X42" s="336" t="s">
        <v>3082</v>
      </c>
      <c r="Y42" s="326" t="s">
        <v>3083</v>
      </c>
      <c r="Z42" s="324">
        <v>2</v>
      </c>
      <c r="AA42" s="326"/>
      <c r="CG42" s="446"/>
      <c r="CH42" s="447"/>
    </row>
    <row r="43" spans="1:86" s="294" customFormat="1" ht="264">
      <c r="A43" s="324" t="s">
        <v>2776</v>
      </c>
      <c r="B43" s="325" t="s">
        <v>3120</v>
      </c>
      <c r="C43" s="325" t="s">
        <v>3118</v>
      </c>
      <c r="D43" s="326" t="s">
        <v>3118</v>
      </c>
      <c r="E43" s="327" t="s">
        <v>15</v>
      </c>
      <c r="F43" s="328" t="s">
        <v>15</v>
      </c>
      <c r="G43" s="329">
        <v>7960700</v>
      </c>
      <c r="H43" s="329">
        <v>7960700</v>
      </c>
      <c r="I43" s="329">
        <v>7960700</v>
      </c>
      <c r="J43" s="328"/>
      <c r="K43" s="333"/>
      <c r="L43" s="330" t="s">
        <v>2928</v>
      </c>
      <c r="M43" s="331">
        <v>0</v>
      </c>
      <c r="N43" s="332"/>
      <c r="O43" s="328"/>
      <c r="P43" s="333"/>
      <c r="Q43" s="334">
        <v>7960700</v>
      </c>
      <c r="R43" s="324">
        <v>2026</v>
      </c>
      <c r="S43" s="324">
        <v>2</v>
      </c>
      <c r="T43" s="328" t="s">
        <v>3085</v>
      </c>
      <c r="U43" s="328" t="s">
        <v>2738</v>
      </c>
      <c r="V43" s="335" t="s">
        <v>2745</v>
      </c>
      <c r="W43" s="335" t="s">
        <v>3081</v>
      </c>
      <c r="X43" s="336" t="s">
        <v>2747</v>
      </c>
      <c r="Y43" s="326" t="s">
        <v>2742</v>
      </c>
      <c r="Z43" s="324">
        <v>2</v>
      </c>
      <c r="AA43" s="326"/>
      <c r="CG43" s="446"/>
      <c r="CH43" s="447"/>
    </row>
    <row r="44" spans="1:86" s="294" customFormat="1" ht="409.5">
      <c r="A44" s="310" t="s">
        <v>1815</v>
      </c>
      <c r="B44" s="311" t="s">
        <v>3121</v>
      </c>
      <c r="C44" s="311" t="s">
        <v>3122</v>
      </c>
      <c r="D44" s="312" t="s">
        <v>3122</v>
      </c>
      <c r="E44" s="313" t="s">
        <v>15</v>
      </c>
      <c r="F44" s="314" t="s">
        <v>15</v>
      </c>
      <c r="G44" s="315">
        <v>277300</v>
      </c>
      <c r="H44" s="315">
        <v>277300</v>
      </c>
      <c r="I44" s="316">
        <v>277300</v>
      </c>
      <c r="J44" s="314"/>
      <c r="K44" s="320"/>
      <c r="L44" s="317" t="s">
        <v>2928</v>
      </c>
      <c r="M44" s="318">
        <v>0</v>
      </c>
      <c r="N44" s="319"/>
      <c r="O44" s="314"/>
      <c r="P44" s="320"/>
      <c r="Q44" s="321">
        <v>277300</v>
      </c>
      <c r="R44" s="310">
        <v>2026</v>
      </c>
      <c r="S44" s="310">
        <v>2</v>
      </c>
      <c r="T44" s="314" t="s">
        <v>2929</v>
      </c>
      <c r="U44" s="314" t="s">
        <v>2738</v>
      </c>
      <c r="V44" s="322" t="s">
        <v>2739</v>
      </c>
      <c r="W44" s="322" t="s">
        <v>2740</v>
      </c>
      <c r="X44" s="323" t="s">
        <v>2930</v>
      </c>
      <c r="Y44" s="312" t="s">
        <v>2742</v>
      </c>
      <c r="Z44" s="310">
        <v>2</v>
      </c>
      <c r="AA44" s="312"/>
      <c r="CG44" s="446"/>
      <c r="CH44" s="447"/>
    </row>
    <row r="45" spans="1:86" s="294" customFormat="1" ht="409.5">
      <c r="A45" s="324" t="s">
        <v>2778</v>
      </c>
      <c r="B45" s="325" t="s">
        <v>3123</v>
      </c>
      <c r="C45" s="325" t="s">
        <v>3122</v>
      </c>
      <c r="D45" s="326" t="s">
        <v>3122</v>
      </c>
      <c r="E45" s="327" t="s">
        <v>15</v>
      </c>
      <c r="F45" s="328" t="s">
        <v>15</v>
      </c>
      <c r="G45" s="329">
        <v>314180.90000000002</v>
      </c>
      <c r="H45" s="329">
        <v>314180.90000000002</v>
      </c>
      <c r="I45" s="329">
        <v>314180.90000000002</v>
      </c>
      <c r="J45" s="328"/>
      <c r="K45" s="333"/>
      <c r="L45" s="330" t="s">
        <v>2928</v>
      </c>
      <c r="M45" s="331">
        <v>0</v>
      </c>
      <c r="N45" s="332"/>
      <c r="O45" s="328"/>
      <c r="P45" s="333"/>
      <c r="Q45" s="334">
        <v>314180.90000000002</v>
      </c>
      <c r="R45" s="324">
        <v>2026</v>
      </c>
      <c r="S45" s="324">
        <v>2</v>
      </c>
      <c r="T45" s="328" t="s">
        <v>3079</v>
      </c>
      <c r="U45" s="328" t="s">
        <v>2738</v>
      </c>
      <c r="V45" s="335" t="s">
        <v>3080</v>
      </c>
      <c r="W45" s="335" t="s">
        <v>3081</v>
      </c>
      <c r="X45" s="336" t="s">
        <v>3082</v>
      </c>
      <c r="Y45" s="326" t="s">
        <v>3083</v>
      </c>
      <c r="Z45" s="324">
        <v>2</v>
      </c>
      <c r="AA45" s="326"/>
      <c r="CG45" s="446"/>
      <c r="CH45" s="447"/>
    </row>
    <row r="46" spans="1:86" s="294" customFormat="1" ht="409.5">
      <c r="A46" s="324" t="s">
        <v>2780</v>
      </c>
      <c r="B46" s="325" t="s">
        <v>3124</v>
      </c>
      <c r="C46" s="325" t="s">
        <v>3122</v>
      </c>
      <c r="D46" s="326" t="s">
        <v>3122</v>
      </c>
      <c r="E46" s="327" t="s">
        <v>15</v>
      </c>
      <c r="F46" s="328" t="s">
        <v>15</v>
      </c>
      <c r="G46" s="329">
        <v>305030</v>
      </c>
      <c r="H46" s="329">
        <v>305030</v>
      </c>
      <c r="I46" s="329">
        <v>305030</v>
      </c>
      <c r="J46" s="328"/>
      <c r="K46" s="333"/>
      <c r="L46" s="330" t="s">
        <v>2928</v>
      </c>
      <c r="M46" s="331">
        <v>0</v>
      </c>
      <c r="N46" s="332"/>
      <c r="O46" s="328"/>
      <c r="P46" s="333"/>
      <c r="Q46" s="334">
        <v>305030</v>
      </c>
      <c r="R46" s="324">
        <v>2026</v>
      </c>
      <c r="S46" s="324">
        <v>2</v>
      </c>
      <c r="T46" s="328" t="s">
        <v>3085</v>
      </c>
      <c r="U46" s="328" t="s">
        <v>2738</v>
      </c>
      <c r="V46" s="335" t="s">
        <v>2745</v>
      </c>
      <c r="W46" s="335" t="s">
        <v>3081</v>
      </c>
      <c r="X46" s="336" t="s">
        <v>2747</v>
      </c>
      <c r="Y46" s="326" t="s">
        <v>2742</v>
      </c>
      <c r="Z46" s="324">
        <v>2</v>
      </c>
      <c r="AA46" s="326"/>
      <c r="CG46" s="446"/>
      <c r="CH46" s="447"/>
    </row>
    <row r="47" spans="1:86" s="294" customFormat="1" ht="409.5">
      <c r="A47" s="310" t="s">
        <v>1816</v>
      </c>
      <c r="B47" s="311" t="s">
        <v>3125</v>
      </c>
      <c r="C47" s="311" t="s">
        <v>3126</v>
      </c>
      <c r="D47" s="312" t="s">
        <v>3126</v>
      </c>
      <c r="E47" s="313" t="s">
        <v>15</v>
      </c>
      <c r="F47" s="314" t="s">
        <v>15</v>
      </c>
      <c r="G47" s="315">
        <v>3464600.01</v>
      </c>
      <c r="H47" s="315">
        <v>2839836.07</v>
      </c>
      <c r="I47" s="316">
        <v>2839836.07</v>
      </c>
      <c r="J47" s="314"/>
      <c r="K47" s="320"/>
      <c r="L47" s="317" t="s">
        <v>2928</v>
      </c>
      <c r="M47" s="318">
        <v>0</v>
      </c>
      <c r="N47" s="319"/>
      <c r="O47" s="314"/>
      <c r="P47" s="320"/>
      <c r="Q47" s="321">
        <v>2839836.07</v>
      </c>
      <c r="R47" s="310">
        <v>2026</v>
      </c>
      <c r="S47" s="310">
        <v>2</v>
      </c>
      <c r="T47" s="314" t="s">
        <v>2929</v>
      </c>
      <c r="U47" s="314" t="s">
        <v>2738</v>
      </c>
      <c r="V47" s="322" t="s">
        <v>2739</v>
      </c>
      <c r="W47" s="322" t="s">
        <v>2740</v>
      </c>
      <c r="X47" s="323" t="s">
        <v>2930</v>
      </c>
      <c r="Y47" s="312" t="s">
        <v>2742</v>
      </c>
      <c r="Z47" s="310">
        <v>2</v>
      </c>
      <c r="AA47" s="312"/>
      <c r="CG47" s="446"/>
      <c r="CH47" s="447"/>
    </row>
    <row r="48" spans="1:86" s="294" customFormat="1" ht="409.5">
      <c r="A48" s="324" t="s">
        <v>2782</v>
      </c>
      <c r="B48" s="325" t="s">
        <v>3127</v>
      </c>
      <c r="C48" s="325" t="s">
        <v>3126</v>
      </c>
      <c r="D48" s="326" t="s">
        <v>3128</v>
      </c>
      <c r="E48" s="327" t="s">
        <v>15</v>
      </c>
      <c r="F48" s="328" t="s">
        <v>15</v>
      </c>
      <c r="G48" s="329">
        <v>3925391.81</v>
      </c>
      <c r="H48" s="329">
        <v>3217534.27</v>
      </c>
      <c r="I48" s="329">
        <v>3217534.27</v>
      </c>
      <c r="J48" s="328"/>
      <c r="K48" s="333"/>
      <c r="L48" s="330" t="s">
        <v>2928</v>
      </c>
      <c r="M48" s="331">
        <v>0</v>
      </c>
      <c r="N48" s="332"/>
      <c r="O48" s="328"/>
      <c r="P48" s="333"/>
      <c r="Q48" s="334">
        <v>3217534.27</v>
      </c>
      <c r="R48" s="324">
        <v>2026</v>
      </c>
      <c r="S48" s="324">
        <v>2</v>
      </c>
      <c r="T48" s="328" t="s">
        <v>3079</v>
      </c>
      <c r="U48" s="328" t="s">
        <v>2738</v>
      </c>
      <c r="V48" s="335" t="s">
        <v>3080</v>
      </c>
      <c r="W48" s="335" t="s">
        <v>3081</v>
      </c>
      <c r="X48" s="336" t="s">
        <v>3082</v>
      </c>
      <c r="Y48" s="326" t="s">
        <v>3083</v>
      </c>
      <c r="Z48" s="324">
        <v>2</v>
      </c>
      <c r="AA48" s="326"/>
      <c r="CG48" s="446"/>
      <c r="CH48" s="447"/>
    </row>
    <row r="49" spans="1:86" s="294" customFormat="1" ht="409.5">
      <c r="A49" s="324" t="s">
        <v>2784</v>
      </c>
      <c r="B49" s="325" t="s">
        <v>3129</v>
      </c>
      <c r="C49" s="325" t="s">
        <v>3126</v>
      </c>
      <c r="D49" s="326" t="s">
        <v>3128</v>
      </c>
      <c r="E49" s="327" t="s">
        <v>15</v>
      </c>
      <c r="F49" s="328" t="s">
        <v>15</v>
      </c>
      <c r="G49" s="329">
        <v>3811060.01</v>
      </c>
      <c r="H49" s="329">
        <v>3123819.68</v>
      </c>
      <c r="I49" s="329">
        <v>3123819.68</v>
      </c>
      <c r="J49" s="328"/>
      <c r="K49" s="333"/>
      <c r="L49" s="330" t="s">
        <v>2928</v>
      </c>
      <c r="M49" s="331">
        <v>0</v>
      </c>
      <c r="N49" s="332"/>
      <c r="O49" s="328"/>
      <c r="P49" s="333"/>
      <c r="Q49" s="334">
        <v>3123819.68</v>
      </c>
      <c r="R49" s="324">
        <v>2026</v>
      </c>
      <c r="S49" s="324">
        <v>2</v>
      </c>
      <c r="T49" s="328" t="s">
        <v>3085</v>
      </c>
      <c r="U49" s="328" t="s">
        <v>2738</v>
      </c>
      <c r="V49" s="335" t="s">
        <v>2745</v>
      </c>
      <c r="W49" s="335" t="s">
        <v>3081</v>
      </c>
      <c r="X49" s="336" t="s">
        <v>2747</v>
      </c>
      <c r="Y49" s="326" t="s">
        <v>2742</v>
      </c>
      <c r="Z49" s="324">
        <v>2</v>
      </c>
      <c r="AA49" s="326"/>
      <c r="CG49" s="446"/>
      <c r="CH49" s="447"/>
    </row>
    <row r="50" spans="1:86" s="294" customFormat="1" ht="36">
      <c r="A50" s="529" t="s">
        <v>58</v>
      </c>
      <c r="B50" s="529"/>
      <c r="C50" s="529"/>
      <c r="D50" s="529"/>
      <c r="E50" s="529"/>
      <c r="F50" s="529"/>
      <c r="G50" s="529"/>
      <c r="H50" s="529"/>
      <c r="I50" s="529"/>
      <c r="J50" s="529"/>
      <c r="K50" s="529"/>
      <c r="L50" s="529"/>
      <c r="M50" s="529"/>
      <c r="N50" s="529"/>
      <c r="O50" s="529"/>
      <c r="P50" s="529"/>
      <c r="Q50" s="529"/>
      <c r="R50" s="529"/>
      <c r="S50" s="529"/>
      <c r="T50" s="529"/>
      <c r="U50" s="529"/>
      <c r="V50" s="529"/>
      <c r="W50" s="529"/>
      <c r="X50" s="529"/>
      <c r="Y50" s="529"/>
      <c r="Z50" s="529"/>
      <c r="AA50" s="529"/>
      <c r="CG50" s="446"/>
      <c r="CH50" s="447" t="s">
        <v>58</v>
      </c>
    </row>
    <row r="51" spans="1:86" s="294" customFormat="1" ht="409.5">
      <c r="A51" s="310" t="s">
        <v>1820</v>
      </c>
      <c r="B51" s="311" t="s">
        <v>3130</v>
      </c>
      <c r="C51" s="311" t="s">
        <v>3131</v>
      </c>
      <c r="D51" s="312" t="s">
        <v>3131</v>
      </c>
      <c r="E51" s="313" t="s">
        <v>63</v>
      </c>
      <c r="F51" s="314" t="s">
        <v>63</v>
      </c>
      <c r="G51" s="315">
        <v>1739300</v>
      </c>
      <c r="H51" s="315">
        <v>1425655.74</v>
      </c>
      <c r="I51" s="316">
        <v>1425655.74</v>
      </c>
      <c r="J51" s="314"/>
      <c r="K51" s="320"/>
      <c r="L51" s="317" t="s">
        <v>2928</v>
      </c>
      <c r="M51" s="318">
        <v>0</v>
      </c>
      <c r="N51" s="319"/>
      <c r="O51" s="314"/>
      <c r="P51" s="320"/>
      <c r="Q51" s="321">
        <v>1425655.74</v>
      </c>
      <c r="R51" s="310">
        <v>2026</v>
      </c>
      <c r="S51" s="310">
        <v>2</v>
      </c>
      <c r="T51" s="314" t="s">
        <v>2929</v>
      </c>
      <c r="U51" s="314" t="s">
        <v>2738</v>
      </c>
      <c r="V51" s="322" t="s">
        <v>2739</v>
      </c>
      <c r="W51" s="322" t="s">
        <v>2740</v>
      </c>
      <c r="X51" s="323" t="s">
        <v>2930</v>
      </c>
      <c r="Y51" s="312" t="s">
        <v>2742</v>
      </c>
      <c r="Z51" s="310">
        <v>2</v>
      </c>
      <c r="AA51" s="312"/>
      <c r="CG51" s="446"/>
      <c r="CH51" s="447"/>
    </row>
    <row r="52" spans="1:86" s="294" customFormat="1" ht="409.5">
      <c r="A52" s="324" t="s">
        <v>2786</v>
      </c>
      <c r="B52" s="325" t="s">
        <v>3132</v>
      </c>
      <c r="C52" s="325" t="s">
        <v>3131</v>
      </c>
      <c r="D52" s="326" t="s">
        <v>3131</v>
      </c>
      <c r="E52" s="327" t="s">
        <v>63</v>
      </c>
      <c r="F52" s="328" t="s">
        <v>63</v>
      </c>
      <c r="G52" s="329">
        <v>1791479</v>
      </c>
      <c r="H52" s="329">
        <v>1468425.41</v>
      </c>
      <c r="I52" s="329">
        <v>1468425.41</v>
      </c>
      <c r="J52" s="328"/>
      <c r="K52" s="333"/>
      <c r="L52" s="330" t="s">
        <v>2928</v>
      </c>
      <c r="M52" s="331">
        <v>0</v>
      </c>
      <c r="N52" s="332"/>
      <c r="O52" s="328"/>
      <c r="P52" s="333"/>
      <c r="Q52" s="334">
        <v>1468425.41</v>
      </c>
      <c r="R52" s="324">
        <v>2026</v>
      </c>
      <c r="S52" s="324">
        <v>2</v>
      </c>
      <c r="T52" s="328" t="s">
        <v>3079</v>
      </c>
      <c r="U52" s="328" t="s">
        <v>2738</v>
      </c>
      <c r="V52" s="335" t="s">
        <v>3080</v>
      </c>
      <c r="W52" s="335" t="s">
        <v>3081</v>
      </c>
      <c r="X52" s="336" t="s">
        <v>3082</v>
      </c>
      <c r="Y52" s="326" t="s">
        <v>3083</v>
      </c>
      <c r="Z52" s="324">
        <v>2</v>
      </c>
      <c r="AA52" s="326"/>
      <c r="CG52" s="446"/>
      <c r="CH52" s="447"/>
    </row>
    <row r="53" spans="1:86" s="294" customFormat="1" ht="409.5">
      <c r="A53" s="324" t="s">
        <v>2788</v>
      </c>
      <c r="B53" s="325" t="s">
        <v>3133</v>
      </c>
      <c r="C53" s="325" t="s">
        <v>3131</v>
      </c>
      <c r="D53" s="326" t="s">
        <v>3131</v>
      </c>
      <c r="E53" s="327" t="s">
        <v>63</v>
      </c>
      <c r="F53" s="328" t="s">
        <v>63</v>
      </c>
      <c r="G53" s="329">
        <v>1739300</v>
      </c>
      <c r="H53" s="329">
        <v>1425655.74</v>
      </c>
      <c r="I53" s="329">
        <v>1425655.74</v>
      </c>
      <c r="J53" s="328"/>
      <c r="K53" s="333"/>
      <c r="L53" s="330" t="s">
        <v>2928</v>
      </c>
      <c r="M53" s="331">
        <v>0</v>
      </c>
      <c r="N53" s="332"/>
      <c r="O53" s="328"/>
      <c r="P53" s="333"/>
      <c r="Q53" s="334">
        <v>1425655.74</v>
      </c>
      <c r="R53" s="324">
        <v>2026</v>
      </c>
      <c r="S53" s="324">
        <v>2</v>
      </c>
      <c r="T53" s="328" t="s">
        <v>3085</v>
      </c>
      <c r="U53" s="328" t="s">
        <v>2738</v>
      </c>
      <c r="V53" s="335" t="s">
        <v>2745</v>
      </c>
      <c r="W53" s="335" t="s">
        <v>3081</v>
      </c>
      <c r="X53" s="336" t="s">
        <v>2747</v>
      </c>
      <c r="Y53" s="326" t="s">
        <v>2742</v>
      </c>
      <c r="Z53" s="324">
        <v>2</v>
      </c>
      <c r="AA53" s="326"/>
      <c r="CG53" s="446"/>
      <c r="CH53" s="447"/>
    </row>
    <row r="54" spans="1:86" s="294" customFormat="1" ht="409.5">
      <c r="A54" s="310" t="s">
        <v>1821</v>
      </c>
      <c r="B54" s="311" t="s">
        <v>3134</v>
      </c>
      <c r="C54" s="311" t="s">
        <v>3135</v>
      </c>
      <c r="D54" s="312" t="s">
        <v>3135</v>
      </c>
      <c r="E54" s="313" t="s">
        <v>15</v>
      </c>
      <c r="F54" s="314" t="s">
        <v>15</v>
      </c>
      <c r="G54" s="315">
        <v>277300</v>
      </c>
      <c r="H54" s="315">
        <v>277300</v>
      </c>
      <c r="I54" s="316">
        <v>277300</v>
      </c>
      <c r="J54" s="314"/>
      <c r="K54" s="320"/>
      <c r="L54" s="317" t="s">
        <v>2928</v>
      </c>
      <c r="M54" s="318">
        <v>0</v>
      </c>
      <c r="N54" s="319"/>
      <c r="O54" s="314"/>
      <c r="P54" s="320"/>
      <c r="Q54" s="321">
        <v>277300</v>
      </c>
      <c r="R54" s="310">
        <v>2026</v>
      </c>
      <c r="S54" s="310">
        <v>2</v>
      </c>
      <c r="T54" s="314" t="s">
        <v>2929</v>
      </c>
      <c r="U54" s="314" t="s">
        <v>2738</v>
      </c>
      <c r="V54" s="322" t="s">
        <v>2739</v>
      </c>
      <c r="W54" s="322" t="s">
        <v>2740</v>
      </c>
      <c r="X54" s="323" t="s">
        <v>2930</v>
      </c>
      <c r="Y54" s="312" t="s">
        <v>2742</v>
      </c>
      <c r="Z54" s="310">
        <v>2</v>
      </c>
      <c r="AA54" s="312"/>
      <c r="CG54" s="446"/>
      <c r="CH54" s="447"/>
    </row>
    <row r="55" spans="1:86" s="294" customFormat="1" ht="409.5">
      <c r="A55" s="324" t="s">
        <v>2790</v>
      </c>
      <c r="B55" s="325" t="s">
        <v>3136</v>
      </c>
      <c r="C55" s="325" t="s">
        <v>3135</v>
      </c>
      <c r="D55" s="326" t="s">
        <v>3135</v>
      </c>
      <c r="E55" s="327" t="s">
        <v>15</v>
      </c>
      <c r="F55" s="328" t="s">
        <v>15</v>
      </c>
      <c r="G55" s="329">
        <v>285619</v>
      </c>
      <c r="H55" s="329">
        <v>285619</v>
      </c>
      <c r="I55" s="329">
        <v>285619</v>
      </c>
      <c r="J55" s="328"/>
      <c r="K55" s="333"/>
      <c r="L55" s="330" t="s">
        <v>2928</v>
      </c>
      <c r="M55" s="331">
        <v>0</v>
      </c>
      <c r="N55" s="332"/>
      <c r="O55" s="328"/>
      <c r="P55" s="333"/>
      <c r="Q55" s="334">
        <v>285619</v>
      </c>
      <c r="R55" s="324">
        <v>2026</v>
      </c>
      <c r="S55" s="324">
        <v>2</v>
      </c>
      <c r="T55" s="328" t="s">
        <v>3079</v>
      </c>
      <c r="U55" s="328" t="s">
        <v>2738</v>
      </c>
      <c r="V55" s="335" t="s">
        <v>3080</v>
      </c>
      <c r="W55" s="335" t="s">
        <v>3081</v>
      </c>
      <c r="X55" s="336" t="s">
        <v>3082</v>
      </c>
      <c r="Y55" s="326" t="s">
        <v>2742</v>
      </c>
      <c r="Z55" s="324">
        <v>2</v>
      </c>
      <c r="AA55" s="326"/>
      <c r="CG55" s="446"/>
      <c r="CH55" s="447"/>
    </row>
    <row r="56" spans="1:86" s="294" customFormat="1" ht="409.5">
      <c r="A56" s="324" t="s">
        <v>2792</v>
      </c>
      <c r="B56" s="325" t="s">
        <v>3137</v>
      </c>
      <c r="C56" s="325" t="s">
        <v>3135</v>
      </c>
      <c r="D56" s="326" t="s">
        <v>3135</v>
      </c>
      <c r="E56" s="327" t="s">
        <v>15</v>
      </c>
      <c r="F56" s="328" t="s">
        <v>15</v>
      </c>
      <c r="G56" s="329">
        <v>277300</v>
      </c>
      <c r="H56" s="329">
        <v>277300</v>
      </c>
      <c r="I56" s="329">
        <v>277300</v>
      </c>
      <c r="J56" s="328"/>
      <c r="K56" s="333"/>
      <c r="L56" s="330" t="s">
        <v>2928</v>
      </c>
      <c r="M56" s="331">
        <v>0</v>
      </c>
      <c r="N56" s="332"/>
      <c r="O56" s="328"/>
      <c r="P56" s="333"/>
      <c r="Q56" s="334">
        <v>277300</v>
      </c>
      <c r="R56" s="324">
        <v>2026</v>
      </c>
      <c r="S56" s="324">
        <v>2</v>
      </c>
      <c r="T56" s="328" t="s">
        <v>3085</v>
      </c>
      <c r="U56" s="328" t="s">
        <v>2738</v>
      </c>
      <c r="V56" s="335" t="s">
        <v>2745</v>
      </c>
      <c r="W56" s="335" t="s">
        <v>3081</v>
      </c>
      <c r="X56" s="336" t="s">
        <v>2747</v>
      </c>
      <c r="Y56" s="326" t="s">
        <v>2742</v>
      </c>
      <c r="Z56" s="324">
        <v>2</v>
      </c>
      <c r="AA56" s="326"/>
      <c r="CG56" s="446"/>
      <c r="CH56" s="447"/>
    </row>
    <row r="57" spans="1:86" s="294" customFormat="1" ht="24">
      <c r="A57" s="529" t="s">
        <v>65</v>
      </c>
      <c r="B57" s="529"/>
      <c r="C57" s="529"/>
      <c r="D57" s="529"/>
      <c r="E57" s="529"/>
      <c r="F57" s="529"/>
      <c r="G57" s="529"/>
      <c r="H57" s="529"/>
      <c r="I57" s="529"/>
      <c r="J57" s="529"/>
      <c r="K57" s="529"/>
      <c r="L57" s="529"/>
      <c r="M57" s="529"/>
      <c r="N57" s="529"/>
      <c r="O57" s="529"/>
      <c r="P57" s="529"/>
      <c r="Q57" s="529"/>
      <c r="R57" s="529"/>
      <c r="S57" s="529"/>
      <c r="T57" s="529"/>
      <c r="U57" s="529"/>
      <c r="V57" s="529"/>
      <c r="W57" s="529"/>
      <c r="X57" s="529"/>
      <c r="Y57" s="529"/>
      <c r="Z57" s="529"/>
      <c r="AA57" s="529"/>
      <c r="CG57" s="446"/>
      <c r="CH57" s="447" t="s">
        <v>65</v>
      </c>
    </row>
    <row r="58" spans="1:86" s="294" customFormat="1" ht="409.5">
      <c r="A58" s="310" t="s">
        <v>1826</v>
      </c>
      <c r="B58" s="311" t="s">
        <v>3138</v>
      </c>
      <c r="C58" s="311" t="s">
        <v>3139</v>
      </c>
      <c r="D58" s="312" t="s">
        <v>3139</v>
      </c>
      <c r="E58" s="313" t="s">
        <v>63</v>
      </c>
      <c r="F58" s="314" t="s">
        <v>63</v>
      </c>
      <c r="G58" s="315">
        <v>1739300</v>
      </c>
      <c r="H58" s="315">
        <v>1425655.74</v>
      </c>
      <c r="I58" s="316">
        <v>1425655.74</v>
      </c>
      <c r="J58" s="314"/>
      <c r="K58" s="320"/>
      <c r="L58" s="317" t="s">
        <v>2928</v>
      </c>
      <c r="M58" s="318">
        <v>0</v>
      </c>
      <c r="N58" s="319"/>
      <c r="O58" s="314"/>
      <c r="P58" s="320"/>
      <c r="Q58" s="321">
        <v>1425655.74</v>
      </c>
      <c r="R58" s="310">
        <v>2026</v>
      </c>
      <c r="S58" s="310">
        <v>2</v>
      </c>
      <c r="T58" s="314" t="s">
        <v>2929</v>
      </c>
      <c r="U58" s="314" t="s">
        <v>2738</v>
      </c>
      <c r="V58" s="322" t="s">
        <v>2739</v>
      </c>
      <c r="W58" s="322" t="s">
        <v>2740</v>
      </c>
      <c r="X58" s="323" t="s">
        <v>2930</v>
      </c>
      <c r="Y58" s="312" t="s">
        <v>2742</v>
      </c>
      <c r="Z58" s="310">
        <v>2</v>
      </c>
      <c r="AA58" s="312"/>
      <c r="CG58" s="446"/>
      <c r="CH58" s="447"/>
    </row>
    <row r="59" spans="1:86" s="294" customFormat="1" ht="409.5">
      <c r="A59" s="324" t="s">
        <v>2796</v>
      </c>
      <c r="B59" s="325" t="s">
        <v>3140</v>
      </c>
      <c r="C59" s="325" t="s">
        <v>3139</v>
      </c>
      <c r="D59" s="326" t="s">
        <v>3139</v>
      </c>
      <c r="E59" s="327" t="s">
        <v>63</v>
      </c>
      <c r="F59" s="328" t="s">
        <v>63</v>
      </c>
      <c r="G59" s="329">
        <v>1970626.9</v>
      </c>
      <c r="H59" s="329">
        <v>1615267.95</v>
      </c>
      <c r="I59" s="329">
        <v>1615267.95</v>
      </c>
      <c r="J59" s="328"/>
      <c r="K59" s="333"/>
      <c r="L59" s="330" t="s">
        <v>3141</v>
      </c>
      <c r="M59" s="331">
        <v>19383.22</v>
      </c>
      <c r="N59" s="332"/>
      <c r="O59" s="328"/>
      <c r="P59" s="333"/>
      <c r="Q59" s="334">
        <v>1634651.17</v>
      </c>
      <c r="R59" s="324">
        <v>2026</v>
      </c>
      <c r="S59" s="324">
        <v>2</v>
      </c>
      <c r="T59" s="328" t="s">
        <v>3079</v>
      </c>
      <c r="U59" s="328" t="s">
        <v>2738</v>
      </c>
      <c r="V59" s="335" t="s">
        <v>3080</v>
      </c>
      <c r="W59" s="335" t="s">
        <v>3081</v>
      </c>
      <c r="X59" s="336" t="s">
        <v>3082</v>
      </c>
      <c r="Y59" s="326" t="s">
        <v>3083</v>
      </c>
      <c r="Z59" s="324">
        <v>2</v>
      </c>
      <c r="AA59" s="326"/>
      <c r="CG59" s="446"/>
      <c r="CH59" s="447"/>
    </row>
    <row r="60" spans="1:86" s="294" customFormat="1" ht="409.5">
      <c r="A60" s="324" t="s">
        <v>2798</v>
      </c>
      <c r="B60" s="325" t="s">
        <v>3142</v>
      </c>
      <c r="C60" s="325" t="s">
        <v>3139</v>
      </c>
      <c r="D60" s="326" t="s">
        <v>3139</v>
      </c>
      <c r="E60" s="327" t="s">
        <v>63</v>
      </c>
      <c r="F60" s="328" t="s">
        <v>63</v>
      </c>
      <c r="G60" s="329">
        <v>1913230</v>
      </c>
      <c r="H60" s="329">
        <v>1568221.31</v>
      </c>
      <c r="I60" s="329">
        <v>1568221.31</v>
      </c>
      <c r="J60" s="328"/>
      <c r="K60" s="333"/>
      <c r="L60" s="330" t="s">
        <v>3141</v>
      </c>
      <c r="M60" s="331">
        <v>18818.66</v>
      </c>
      <c r="N60" s="332"/>
      <c r="O60" s="328"/>
      <c r="P60" s="333"/>
      <c r="Q60" s="334">
        <v>1587039.97</v>
      </c>
      <c r="R60" s="324">
        <v>2026</v>
      </c>
      <c r="S60" s="324">
        <v>2</v>
      </c>
      <c r="T60" s="328" t="s">
        <v>3085</v>
      </c>
      <c r="U60" s="328" t="s">
        <v>2738</v>
      </c>
      <c r="V60" s="335" t="s">
        <v>2745</v>
      </c>
      <c r="W60" s="335" t="s">
        <v>3081</v>
      </c>
      <c r="X60" s="336" t="s">
        <v>2747</v>
      </c>
      <c r="Y60" s="326" t="s">
        <v>2742</v>
      </c>
      <c r="Z60" s="324">
        <v>2</v>
      </c>
      <c r="AA60" s="326"/>
      <c r="CG60" s="446"/>
      <c r="CH60" s="447"/>
    </row>
    <row r="61" spans="1:86" s="294" customFormat="1" ht="409.5">
      <c r="A61" s="310" t="s">
        <v>1827</v>
      </c>
      <c r="B61" s="311" t="s">
        <v>3143</v>
      </c>
      <c r="C61" s="311" t="s">
        <v>3135</v>
      </c>
      <c r="D61" s="312" t="s">
        <v>3135</v>
      </c>
      <c r="E61" s="313" t="s">
        <v>15</v>
      </c>
      <c r="F61" s="314" t="s">
        <v>15</v>
      </c>
      <c r="G61" s="315">
        <v>277300</v>
      </c>
      <c r="H61" s="315">
        <v>277300</v>
      </c>
      <c r="I61" s="316">
        <v>277300</v>
      </c>
      <c r="J61" s="314"/>
      <c r="K61" s="320"/>
      <c r="L61" s="317" t="s">
        <v>2928</v>
      </c>
      <c r="M61" s="318">
        <v>0</v>
      </c>
      <c r="N61" s="319"/>
      <c r="O61" s="314"/>
      <c r="P61" s="320"/>
      <c r="Q61" s="321">
        <v>277300</v>
      </c>
      <c r="R61" s="310">
        <v>2026</v>
      </c>
      <c r="S61" s="310">
        <v>2</v>
      </c>
      <c r="T61" s="314" t="s">
        <v>2929</v>
      </c>
      <c r="U61" s="314" t="s">
        <v>2738</v>
      </c>
      <c r="V61" s="322" t="s">
        <v>2739</v>
      </c>
      <c r="W61" s="322" t="s">
        <v>2740</v>
      </c>
      <c r="X61" s="323" t="s">
        <v>2930</v>
      </c>
      <c r="Y61" s="312" t="s">
        <v>2742</v>
      </c>
      <c r="Z61" s="310">
        <v>2</v>
      </c>
      <c r="AA61" s="312"/>
      <c r="CG61" s="446"/>
      <c r="CH61" s="447"/>
    </row>
    <row r="62" spans="1:86" s="294" customFormat="1" ht="409.5">
      <c r="A62" s="324" t="s">
        <v>2800</v>
      </c>
      <c r="B62" s="325" t="s">
        <v>3144</v>
      </c>
      <c r="C62" s="325" t="s">
        <v>3135</v>
      </c>
      <c r="D62" s="326" t="s">
        <v>3135</v>
      </c>
      <c r="E62" s="327" t="s">
        <v>15</v>
      </c>
      <c r="F62" s="328" t="s">
        <v>15</v>
      </c>
      <c r="G62" s="329">
        <v>314180.90000000002</v>
      </c>
      <c r="H62" s="329">
        <v>314180.90000000002</v>
      </c>
      <c r="I62" s="329">
        <v>314180.90000000002</v>
      </c>
      <c r="J62" s="328"/>
      <c r="K62" s="333"/>
      <c r="L62" s="330" t="s">
        <v>2928</v>
      </c>
      <c r="M62" s="331">
        <v>0</v>
      </c>
      <c r="N62" s="332"/>
      <c r="O62" s="328"/>
      <c r="P62" s="333"/>
      <c r="Q62" s="334">
        <v>314180.90000000002</v>
      </c>
      <c r="R62" s="324">
        <v>2026</v>
      </c>
      <c r="S62" s="324">
        <v>2</v>
      </c>
      <c r="T62" s="328" t="s">
        <v>3079</v>
      </c>
      <c r="U62" s="328" t="s">
        <v>2738</v>
      </c>
      <c r="V62" s="335" t="s">
        <v>3080</v>
      </c>
      <c r="W62" s="335" t="s">
        <v>3081</v>
      </c>
      <c r="X62" s="336" t="s">
        <v>3082</v>
      </c>
      <c r="Y62" s="326" t="s">
        <v>3083</v>
      </c>
      <c r="Z62" s="324">
        <v>2</v>
      </c>
      <c r="AA62" s="326"/>
      <c r="CG62" s="446"/>
      <c r="CH62" s="447"/>
    </row>
    <row r="63" spans="1:86" s="294" customFormat="1" ht="409.5">
      <c r="A63" s="324" t="s">
        <v>2802</v>
      </c>
      <c r="B63" s="325" t="s">
        <v>3145</v>
      </c>
      <c r="C63" s="325" t="s">
        <v>3135</v>
      </c>
      <c r="D63" s="326" t="s">
        <v>3135</v>
      </c>
      <c r="E63" s="327" t="s">
        <v>15</v>
      </c>
      <c r="F63" s="328" t="s">
        <v>15</v>
      </c>
      <c r="G63" s="329">
        <v>305030</v>
      </c>
      <c r="H63" s="329">
        <v>305030</v>
      </c>
      <c r="I63" s="329">
        <v>305030</v>
      </c>
      <c r="J63" s="328"/>
      <c r="K63" s="333"/>
      <c r="L63" s="330" t="s">
        <v>2928</v>
      </c>
      <c r="M63" s="331">
        <v>0</v>
      </c>
      <c r="N63" s="332"/>
      <c r="O63" s="328"/>
      <c r="P63" s="333"/>
      <c r="Q63" s="334">
        <v>305030</v>
      </c>
      <c r="R63" s="324">
        <v>2026</v>
      </c>
      <c r="S63" s="324">
        <v>2</v>
      </c>
      <c r="T63" s="328" t="s">
        <v>3085</v>
      </c>
      <c r="U63" s="328" t="s">
        <v>2738</v>
      </c>
      <c r="V63" s="335" t="s">
        <v>2745</v>
      </c>
      <c r="W63" s="335" t="s">
        <v>3081</v>
      </c>
      <c r="X63" s="336" t="s">
        <v>2747</v>
      </c>
      <c r="Y63" s="326" t="s">
        <v>2742</v>
      </c>
      <c r="Z63" s="324">
        <v>2</v>
      </c>
      <c r="AA63" s="326"/>
      <c r="CG63" s="446"/>
      <c r="CH63" s="447"/>
    </row>
    <row r="64" spans="1:86" s="294" customFormat="1" ht="240">
      <c r="A64" s="310" t="s">
        <v>1829</v>
      </c>
      <c r="B64" s="311" t="s">
        <v>3146</v>
      </c>
      <c r="C64" s="311" t="s">
        <v>3147</v>
      </c>
      <c r="D64" s="312" t="s">
        <v>3147</v>
      </c>
      <c r="E64" s="313" t="s">
        <v>15</v>
      </c>
      <c r="F64" s="314" t="s">
        <v>15</v>
      </c>
      <c r="G64" s="315">
        <v>203333.33</v>
      </c>
      <c r="H64" s="315">
        <v>203333.33</v>
      </c>
      <c r="I64" s="316">
        <v>203333.33</v>
      </c>
      <c r="J64" s="314"/>
      <c r="K64" s="320"/>
      <c r="L64" s="317" t="s">
        <v>2928</v>
      </c>
      <c r="M64" s="318">
        <v>0</v>
      </c>
      <c r="N64" s="319"/>
      <c r="O64" s="314"/>
      <c r="P64" s="320"/>
      <c r="Q64" s="321">
        <v>203333.33</v>
      </c>
      <c r="R64" s="310">
        <v>2026</v>
      </c>
      <c r="S64" s="310">
        <v>2</v>
      </c>
      <c r="T64" s="314" t="s">
        <v>2929</v>
      </c>
      <c r="U64" s="314" t="s">
        <v>2738</v>
      </c>
      <c r="V64" s="322" t="s">
        <v>2739</v>
      </c>
      <c r="W64" s="322" t="s">
        <v>2740</v>
      </c>
      <c r="X64" s="323" t="s">
        <v>2930</v>
      </c>
      <c r="Y64" s="312" t="s">
        <v>2742</v>
      </c>
      <c r="Z64" s="310">
        <v>2</v>
      </c>
      <c r="AA64" s="312"/>
      <c r="CG64" s="446"/>
      <c r="CH64" s="447"/>
    </row>
    <row r="65" spans="1:86" s="294" customFormat="1" ht="228">
      <c r="A65" s="324" t="s">
        <v>2804</v>
      </c>
      <c r="B65" s="325" t="s">
        <v>3148</v>
      </c>
      <c r="C65" s="325" t="s">
        <v>3147</v>
      </c>
      <c r="D65" s="326" t="s">
        <v>3147</v>
      </c>
      <c r="E65" s="327" t="s">
        <v>15</v>
      </c>
      <c r="F65" s="328" t="s">
        <v>15</v>
      </c>
      <c r="G65" s="329">
        <v>230376.66</v>
      </c>
      <c r="H65" s="329">
        <v>230376.66</v>
      </c>
      <c r="I65" s="329">
        <v>230376.66</v>
      </c>
      <c r="J65" s="328"/>
      <c r="K65" s="333"/>
      <c r="L65" s="330" t="s">
        <v>2928</v>
      </c>
      <c r="M65" s="331">
        <v>0</v>
      </c>
      <c r="N65" s="332"/>
      <c r="O65" s="328"/>
      <c r="P65" s="333"/>
      <c r="Q65" s="334">
        <v>230376.66</v>
      </c>
      <c r="R65" s="324">
        <v>2026</v>
      </c>
      <c r="S65" s="324">
        <v>2</v>
      </c>
      <c r="T65" s="328" t="s">
        <v>3079</v>
      </c>
      <c r="U65" s="328" t="s">
        <v>2738</v>
      </c>
      <c r="V65" s="335" t="s">
        <v>3080</v>
      </c>
      <c r="W65" s="335" t="s">
        <v>3081</v>
      </c>
      <c r="X65" s="336" t="s">
        <v>3082</v>
      </c>
      <c r="Y65" s="326" t="s">
        <v>3083</v>
      </c>
      <c r="Z65" s="324">
        <v>2</v>
      </c>
      <c r="AA65" s="326"/>
      <c r="CG65" s="446"/>
      <c r="CH65" s="447"/>
    </row>
    <row r="66" spans="1:86" s="294" customFormat="1" ht="228">
      <c r="A66" s="324" t="s">
        <v>2806</v>
      </c>
      <c r="B66" s="325" t="s">
        <v>3149</v>
      </c>
      <c r="C66" s="325" t="s">
        <v>3147</v>
      </c>
      <c r="D66" s="326" t="s">
        <v>3147</v>
      </c>
      <c r="E66" s="327" t="s">
        <v>15</v>
      </c>
      <c r="F66" s="328" t="s">
        <v>15</v>
      </c>
      <c r="G66" s="329">
        <v>223666.66</v>
      </c>
      <c r="H66" s="329">
        <v>223666.66</v>
      </c>
      <c r="I66" s="329">
        <v>223666.66</v>
      </c>
      <c r="J66" s="328"/>
      <c r="K66" s="333"/>
      <c r="L66" s="330" t="s">
        <v>2928</v>
      </c>
      <c r="M66" s="331">
        <v>0</v>
      </c>
      <c r="N66" s="332"/>
      <c r="O66" s="328"/>
      <c r="P66" s="333"/>
      <c r="Q66" s="334">
        <v>223666.66</v>
      </c>
      <c r="R66" s="324">
        <v>2026</v>
      </c>
      <c r="S66" s="324">
        <v>2</v>
      </c>
      <c r="T66" s="328" t="s">
        <v>3085</v>
      </c>
      <c r="U66" s="328" t="s">
        <v>2738</v>
      </c>
      <c r="V66" s="335" t="s">
        <v>2745</v>
      </c>
      <c r="W66" s="335" t="s">
        <v>3081</v>
      </c>
      <c r="X66" s="336" t="s">
        <v>2747</v>
      </c>
      <c r="Y66" s="326" t="s">
        <v>2742</v>
      </c>
      <c r="Z66" s="324">
        <v>2</v>
      </c>
      <c r="AA66" s="326"/>
      <c r="CG66" s="446"/>
      <c r="CH66" s="447"/>
    </row>
    <row r="67" spans="1:86" s="294" customFormat="1" ht="228">
      <c r="A67" s="310" t="s">
        <v>1831</v>
      </c>
      <c r="B67" s="311" t="s">
        <v>3150</v>
      </c>
      <c r="C67" s="311" t="s">
        <v>3151</v>
      </c>
      <c r="D67" s="312" t="s">
        <v>3151</v>
      </c>
      <c r="E67" s="313" t="s">
        <v>15</v>
      </c>
      <c r="F67" s="314" t="s">
        <v>15</v>
      </c>
      <c r="G67" s="315">
        <v>302777.78000000003</v>
      </c>
      <c r="H67" s="315">
        <v>302777.78000000003</v>
      </c>
      <c r="I67" s="316">
        <v>302777.78000000003</v>
      </c>
      <c r="J67" s="314"/>
      <c r="K67" s="320"/>
      <c r="L67" s="317" t="s">
        <v>2928</v>
      </c>
      <c r="M67" s="318">
        <v>0</v>
      </c>
      <c r="N67" s="319"/>
      <c r="O67" s="314"/>
      <c r="P67" s="320"/>
      <c r="Q67" s="321">
        <v>302777.78000000003</v>
      </c>
      <c r="R67" s="310">
        <v>2026</v>
      </c>
      <c r="S67" s="310">
        <v>2</v>
      </c>
      <c r="T67" s="314" t="s">
        <v>2929</v>
      </c>
      <c r="U67" s="314" t="s">
        <v>2738</v>
      </c>
      <c r="V67" s="322" t="s">
        <v>2739</v>
      </c>
      <c r="W67" s="322" t="s">
        <v>2740</v>
      </c>
      <c r="X67" s="323" t="s">
        <v>2930</v>
      </c>
      <c r="Y67" s="312" t="s">
        <v>2742</v>
      </c>
      <c r="Z67" s="310">
        <v>2</v>
      </c>
      <c r="AA67" s="312"/>
      <c r="CG67" s="446"/>
      <c r="CH67" s="447"/>
    </row>
    <row r="68" spans="1:86" s="294" customFormat="1" ht="216">
      <c r="A68" s="324" t="s">
        <v>2808</v>
      </c>
      <c r="B68" s="325" t="s">
        <v>3152</v>
      </c>
      <c r="C68" s="325" t="s">
        <v>3151</v>
      </c>
      <c r="D68" s="326" t="s">
        <v>3151</v>
      </c>
      <c r="E68" s="327" t="s">
        <v>15</v>
      </c>
      <c r="F68" s="328" t="s">
        <v>15</v>
      </c>
      <c r="G68" s="329">
        <v>343047.23</v>
      </c>
      <c r="H68" s="329">
        <v>343047.23</v>
      </c>
      <c r="I68" s="329">
        <v>343047.23</v>
      </c>
      <c r="J68" s="328"/>
      <c r="K68" s="333"/>
      <c r="L68" s="330" t="s">
        <v>2928</v>
      </c>
      <c r="M68" s="331">
        <v>0</v>
      </c>
      <c r="N68" s="332"/>
      <c r="O68" s="328"/>
      <c r="P68" s="333"/>
      <c r="Q68" s="334">
        <v>343047.23</v>
      </c>
      <c r="R68" s="324">
        <v>2026</v>
      </c>
      <c r="S68" s="324">
        <v>2</v>
      </c>
      <c r="T68" s="328" t="s">
        <v>3079</v>
      </c>
      <c r="U68" s="328" t="s">
        <v>2738</v>
      </c>
      <c r="V68" s="335" t="s">
        <v>3080</v>
      </c>
      <c r="W68" s="335" t="s">
        <v>3081</v>
      </c>
      <c r="X68" s="336" t="s">
        <v>3082</v>
      </c>
      <c r="Y68" s="326" t="s">
        <v>3083</v>
      </c>
      <c r="Z68" s="324">
        <v>2</v>
      </c>
      <c r="AA68" s="326"/>
      <c r="CG68" s="446"/>
      <c r="CH68" s="447"/>
    </row>
    <row r="69" spans="1:86" s="294" customFormat="1" ht="216">
      <c r="A69" s="324" t="s">
        <v>2810</v>
      </c>
      <c r="B69" s="325" t="s">
        <v>3153</v>
      </c>
      <c r="C69" s="325" t="s">
        <v>3151</v>
      </c>
      <c r="D69" s="326" t="s">
        <v>3151</v>
      </c>
      <c r="E69" s="327" t="s">
        <v>15</v>
      </c>
      <c r="F69" s="328" t="s">
        <v>15</v>
      </c>
      <c r="G69" s="329">
        <v>333055.56</v>
      </c>
      <c r="H69" s="329">
        <v>333055.56</v>
      </c>
      <c r="I69" s="329">
        <v>333055.56</v>
      </c>
      <c r="J69" s="328"/>
      <c r="K69" s="333"/>
      <c r="L69" s="330" t="s">
        <v>2928</v>
      </c>
      <c r="M69" s="331">
        <v>0</v>
      </c>
      <c r="N69" s="332"/>
      <c r="O69" s="328"/>
      <c r="P69" s="333"/>
      <c r="Q69" s="334">
        <v>333055.56</v>
      </c>
      <c r="R69" s="324">
        <v>2026</v>
      </c>
      <c r="S69" s="324">
        <v>2</v>
      </c>
      <c r="T69" s="328" t="s">
        <v>3085</v>
      </c>
      <c r="U69" s="328" t="s">
        <v>2738</v>
      </c>
      <c r="V69" s="335" t="s">
        <v>2745</v>
      </c>
      <c r="W69" s="335" t="s">
        <v>3081</v>
      </c>
      <c r="X69" s="336" t="s">
        <v>2747</v>
      </c>
      <c r="Y69" s="326" t="s">
        <v>2742</v>
      </c>
      <c r="Z69" s="324">
        <v>2</v>
      </c>
      <c r="AA69" s="326"/>
      <c r="CG69" s="446"/>
      <c r="CH69" s="447"/>
    </row>
    <row r="70" spans="1:86" s="294" customFormat="1" ht="60">
      <c r="A70" s="529" t="s">
        <v>75</v>
      </c>
      <c r="B70" s="529"/>
      <c r="C70" s="529"/>
      <c r="D70" s="529"/>
      <c r="E70" s="529"/>
      <c r="F70" s="529"/>
      <c r="G70" s="529"/>
      <c r="H70" s="529"/>
      <c r="I70" s="529"/>
      <c r="J70" s="529"/>
      <c r="K70" s="529"/>
      <c r="L70" s="529"/>
      <c r="M70" s="529"/>
      <c r="N70" s="529"/>
      <c r="O70" s="529"/>
      <c r="P70" s="529"/>
      <c r="Q70" s="529"/>
      <c r="R70" s="529"/>
      <c r="S70" s="529"/>
      <c r="T70" s="529"/>
      <c r="U70" s="529"/>
      <c r="V70" s="529"/>
      <c r="W70" s="529"/>
      <c r="X70" s="529"/>
      <c r="Y70" s="529"/>
      <c r="Z70" s="529"/>
      <c r="AA70" s="529"/>
      <c r="CG70" s="446"/>
      <c r="CH70" s="447" t="s">
        <v>75</v>
      </c>
    </row>
    <row r="71" spans="1:86" s="294" customFormat="1" ht="192">
      <c r="A71" s="310" t="s">
        <v>1834</v>
      </c>
      <c r="B71" s="311" t="s">
        <v>3154</v>
      </c>
      <c r="C71" s="311" t="s">
        <v>3155</v>
      </c>
      <c r="D71" s="312" t="s">
        <v>3155</v>
      </c>
      <c r="E71" s="313" t="s">
        <v>15</v>
      </c>
      <c r="F71" s="314" t="s">
        <v>15</v>
      </c>
      <c r="G71" s="315">
        <v>7800000</v>
      </c>
      <c r="H71" s="315">
        <v>6393442.6200000001</v>
      </c>
      <c r="I71" s="316">
        <v>6393442.6200000001</v>
      </c>
      <c r="J71" s="314"/>
      <c r="K71" s="320"/>
      <c r="L71" s="317" t="s">
        <v>2928</v>
      </c>
      <c r="M71" s="318">
        <v>0</v>
      </c>
      <c r="N71" s="319"/>
      <c r="O71" s="314"/>
      <c r="P71" s="320"/>
      <c r="Q71" s="321">
        <v>6393442.6200000001</v>
      </c>
      <c r="R71" s="310">
        <v>2026</v>
      </c>
      <c r="S71" s="310">
        <v>2</v>
      </c>
      <c r="T71" s="314" t="s">
        <v>2929</v>
      </c>
      <c r="U71" s="314" t="s">
        <v>2738</v>
      </c>
      <c r="V71" s="322" t="s">
        <v>2739</v>
      </c>
      <c r="W71" s="322" t="s">
        <v>2740</v>
      </c>
      <c r="X71" s="323" t="s">
        <v>2930</v>
      </c>
      <c r="Y71" s="312" t="s">
        <v>2742</v>
      </c>
      <c r="Z71" s="310">
        <v>2</v>
      </c>
      <c r="AA71" s="312"/>
      <c r="CG71" s="446"/>
      <c r="CH71" s="447"/>
    </row>
    <row r="72" spans="1:86" s="294" customFormat="1" ht="180">
      <c r="A72" s="324" t="s">
        <v>2812</v>
      </c>
      <c r="B72" s="325" t="s">
        <v>3156</v>
      </c>
      <c r="C72" s="325" t="s">
        <v>3155</v>
      </c>
      <c r="D72" s="326" t="s">
        <v>3155</v>
      </c>
      <c r="E72" s="327" t="s">
        <v>15</v>
      </c>
      <c r="F72" s="328" t="s">
        <v>15</v>
      </c>
      <c r="G72" s="329">
        <v>8837400</v>
      </c>
      <c r="H72" s="329">
        <v>7243770.4900000002</v>
      </c>
      <c r="I72" s="329">
        <v>7243770.4900000002</v>
      </c>
      <c r="J72" s="328"/>
      <c r="K72" s="333"/>
      <c r="L72" s="330" t="s">
        <v>2928</v>
      </c>
      <c r="M72" s="331">
        <v>0</v>
      </c>
      <c r="N72" s="332"/>
      <c r="O72" s="328"/>
      <c r="P72" s="333"/>
      <c r="Q72" s="334">
        <v>7243770.4900000002</v>
      </c>
      <c r="R72" s="324">
        <v>2026</v>
      </c>
      <c r="S72" s="324">
        <v>2</v>
      </c>
      <c r="T72" s="328" t="s">
        <v>3079</v>
      </c>
      <c r="U72" s="328" t="s">
        <v>2738</v>
      </c>
      <c r="V72" s="335" t="s">
        <v>3080</v>
      </c>
      <c r="W72" s="335" t="s">
        <v>3081</v>
      </c>
      <c r="X72" s="336" t="s">
        <v>3082</v>
      </c>
      <c r="Y72" s="326" t="s">
        <v>3083</v>
      </c>
      <c r="Z72" s="324">
        <v>2</v>
      </c>
      <c r="AA72" s="326"/>
      <c r="CG72" s="446"/>
      <c r="CH72" s="447"/>
    </row>
    <row r="73" spans="1:86" s="294" customFormat="1" ht="180">
      <c r="A73" s="324" t="s">
        <v>2814</v>
      </c>
      <c r="B73" s="325" t="s">
        <v>3157</v>
      </c>
      <c r="C73" s="325" t="s">
        <v>3155</v>
      </c>
      <c r="D73" s="326" t="s">
        <v>3155</v>
      </c>
      <c r="E73" s="327" t="s">
        <v>15</v>
      </c>
      <c r="F73" s="328" t="s">
        <v>15</v>
      </c>
      <c r="G73" s="329">
        <v>8579999.9900000002</v>
      </c>
      <c r="H73" s="329">
        <v>7032786.8799999999</v>
      </c>
      <c r="I73" s="329">
        <v>7032786.8799999999</v>
      </c>
      <c r="J73" s="328"/>
      <c r="K73" s="333"/>
      <c r="L73" s="330" t="s">
        <v>2928</v>
      </c>
      <c r="M73" s="331">
        <v>0</v>
      </c>
      <c r="N73" s="332"/>
      <c r="O73" s="328"/>
      <c r="P73" s="333"/>
      <c r="Q73" s="334">
        <v>7032786.8799999999</v>
      </c>
      <c r="R73" s="324">
        <v>2026</v>
      </c>
      <c r="S73" s="324">
        <v>2</v>
      </c>
      <c r="T73" s="328" t="s">
        <v>3085</v>
      </c>
      <c r="U73" s="328" t="s">
        <v>2738</v>
      </c>
      <c r="V73" s="335" t="s">
        <v>2745</v>
      </c>
      <c r="W73" s="335" t="s">
        <v>3081</v>
      </c>
      <c r="X73" s="336" t="s">
        <v>2747</v>
      </c>
      <c r="Y73" s="326" t="s">
        <v>2742</v>
      </c>
      <c r="Z73" s="324">
        <v>2</v>
      </c>
      <c r="AA73" s="326"/>
      <c r="CG73" s="446"/>
      <c r="CH73" s="447"/>
    </row>
    <row r="74" spans="1:86" s="294" customFormat="1" ht="216">
      <c r="A74" s="310" t="s">
        <v>1835</v>
      </c>
      <c r="B74" s="311" t="s">
        <v>3158</v>
      </c>
      <c r="C74" s="311" t="s">
        <v>3159</v>
      </c>
      <c r="D74" s="312" t="s">
        <v>3159</v>
      </c>
      <c r="E74" s="313" t="s">
        <v>15</v>
      </c>
      <c r="F74" s="314" t="s">
        <v>15</v>
      </c>
      <c r="G74" s="315">
        <v>2050000</v>
      </c>
      <c r="H74" s="315">
        <v>2050000</v>
      </c>
      <c r="I74" s="316">
        <v>2050000</v>
      </c>
      <c r="J74" s="314"/>
      <c r="K74" s="320"/>
      <c r="L74" s="317" t="s">
        <v>2928</v>
      </c>
      <c r="M74" s="318">
        <v>0</v>
      </c>
      <c r="N74" s="319"/>
      <c r="O74" s="314"/>
      <c r="P74" s="320"/>
      <c r="Q74" s="321">
        <v>2050000</v>
      </c>
      <c r="R74" s="310">
        <v>2026</v>
      </c>
      <c r="S74" s="310">
        <v>2</v>
      </c>
      <c r="T74" s="314" t="s">
        <v>2929</v>
      </c>
      <c r="U74" s="314" t="s">
        <v>2738</v>
      </c>
      <c r="V74" s="322" t="s">
        <v>2739</v>
      </c>
      <c r="W74" s="322" t="s">
        <v>2740</v>
      </c>
      <c r="X74" s="323" t="s">
        <v>2930</v>
      </c>
      <c r="Y74" s="312" t="s">
        <v>2742</v>
      </c>
      <c r="Z74" s="310">
        <v>2</v>
      </c>
      <c r="AA74" s="312"/>
      <c r="CG74" s="446"/>
      <c r="CH74" s="447"/>
    </row>
    <row r="75" spans="1:86" s="294" customFormat="1" ht="204">
      <c r="A75" s="324" t="s">
        <v>2816</v>
      </c>
      <c r="B75" s="325" t="s">
        <v>3160</v>
      </c>
      <c r="C75" s="325" t="s">
        <v>3159</v>
      </c>
      <c r="D75" s="326" t="s">
        <v>3159</v>
      </c>
      <c r="E75" s="327" t="s">
        <v>15</v>
      </c>
      <c r="F75" s="328" t="s">
        <v>15</v>
      </c>
      <c r="G75" s="329">
        <v>2322650</v>
      </c>
      <c r="H75" s="329">
        <v>2322650</v>
      </c>
      <c r="I75" s="329">
        <v>2322650</v>
      </c>
      <c r="J75" s="328"/>
      <c r="K75" s="333"/>
      <c r="L75" s="330" t="s">
        <v>2928</v>
      </c>
      <c r="M75" s="331">
        <v>0</v>
      </c>
      <c r="N75" s="332"/>
      <c r="O75" s="328"/>
      <c r="P75" s="333"/>
      <c r="Q75" s="334">
        <v>2322650</v>
      </c>
      <c r="R75" s="324">
        <v>2026</v>
      </c>
      <c r="S75" s="324">
        <v>2</v>
      </c>
      <c r="T75" s="328" t="s">
        <v>3079</v>
      </c>
      <c r="U75" s="328" t="s">
        <v>2738</v>
      </c>
      <c r="V75" s="335" t="s">
        <v>3080</v>
      </c>
      <c r="W75" s="335" t="s">
        <v>3081</v>
      </c>
      <c r="X75" s="336" t="s">
        <v>3082</v>
      </c>
      <c r="Y75" s="326" t="s">
        <v>3083</v>
      </c>
      <c r="Z75" s="324">
        <v>2</v>
      </c>
      <c r="AA75" s="326"/>
      <c r="CG75" s="446"/>
      <c r="CH75" s="447"/>
    </row>
    <row r="76" spans="1:86" s="294" customFormat="1" ht="204">
      <c r="A76" s="324" t="s">
        <v>2818</v>
      </c>
      <c r="B76" s="325" t="s">
        <v>3161</v>
      </c>
      <c r="C76" s="325" t="s">
        <v>3159</v>
      </c>
      <c r="D76" s="326" t="s">
        <v>3159</v>
      </c>
      <c r="E76" s="327" t="s">
        <v>15</v>
      </c>
      <c r="F76" s="328" t="s">
        <v>15</v>
      </c>
      <c r="G76" s="329">
        <v>2255000</v>
      </c>
      <c r="H76" s="329">
        <v>2255000</v>
      </c>
      <c r="I76" s="329">
        <v>2255000</v>
      </c>
      <c r="J76" s="328"/>
      <c r="K76" s="333"/>
      <c r="L76" s="330" t="s">
        <v>2928</v>
      </c>
      <c r="M76" s="331">
        <v>0</v>
      </c>
      <c r="N76" s="332"/>
      <c r="O76" s="328"/>
      <c r="P76" s="333"/>
      <c r="Q76" s="334">
        <v>2255000</v>
      </c>
      <c r="R76" s="324">
        <v>2026</v>
      </c>
      <c r="S76" s="324">
        <v>2</v>
      </c>
      <c r="T76" s="328" t="s">
        <v>3085</v>
      </c>
      <c r="U76" s="328" t="s">
        <v>2738</v>
      </c>
      <c r="V76" s="335" t="s">
        <v>2745</v>
      </c>
      <c r="W76" s="335" t="s">
        <v>3081</v>
      </c>
      <c r="X76" s="336" t="s">
        <v>2747</v>
      </c>
      <c r="Y76" s="326" t="s">
        <v>2742</v>
      </c>
      <c r="Z76" s="324">
        <v>2</v>
      </c>
      <c r="AA76" s="326"/>
      <c r="CG76" s="446"/>
      <c r="CH76" s="447"/>
    </row>
    <row r="77" spans="1:86" s="294" customFormat="1" ht="192">
      <c r="A77" s="310" t="s">
        <v>1842</v>
      </c>
      <c r="B77" s="311" t="s">
        <v>3162</v>
      </c>
      <c r="C77" s="311" t="s">
        <v>3163</v>
      </c>
      <c r="D77" s="312" t="s">
        <v>3163</v>
      </c>
      <c r="E77" s="313" t="s">
        <v>15</v>
      </c>
      <c r="F77" s="314" t="s">
        <v>15</v>
      </c>
      <c r="G77" s="315">
        <v>250000</v>
      </c>
      <c r="H77" s="315">
        <v>250000</v>
      </c>
      <c r="I77" s="316">
        <v>250000</v>
      </c>
      <c r="J77" s="314"/>
      <c r="K77" s="320"/>
      <c r="L77" s="317" t="s">
        <v>2928</v>
      </c>
      <c r="M77" s="318">
        <v>0</v>
      </c>
      <c r="N77" s="319"/>
      <c r="O77" s="314"/>
      <c r="P77" s="320"/>
      <c r="Q77" s="321">
        <v>250000</v>
      </c>
      <c r="R77" s="310">
        <v>2026</v>
      </c>
      <c r="S77" s="310">
        <v>2</v>
      </c>
      <c r="T77" s="314" t="s">
        <v>2929</v>
      </c>
      <c r="U77" s="314" t="s">
        <v>2738</v>
      </c>
      <c r="V77" s="322" t="s">
        <v>2739</v>
      </c>
      <c r="W77" s="322" t="s">
        <v>2740</v>
      </c>
      <c r="X77" s="323" t="s">
        <v>2930</v>
      </c>
      <c r="Y77" s="312" t="s">
        <v>2742</v>
      </c>
      <c r="Z77" s="310">
        <v>2</v>
      </c>
      <c r="AA77" s="312"/>
      <c r="CG77" s="446"/>
      <c r="CH77" s="447"/>
    </row>
    <row r="78" spans="1:86" s="294" customFormat="1" ht="180">
      <c r="A78" s="324" t="s">
        <v>2821</v>
      </c>
      <c r="B78" s="325" t="s">
        <v>3164</v>
      </c>
      <c r="C78" s="325" t="s">
        <v>3163</v>
      </c>
      <c r="D78" s="326" t="s">
        <v>3163</v>
      </c>
      <c r="E78" s="327" t="s">
        <v>15</v>
      </c>
      <c r="F78" s="328" t="s">
        <v>15</v>
      </c>
      <c r="G78" s="329">
        <v>283250</v>
      </c>
      <c r="H78" s="329">
        <v>283250</v>
      </c>
      <c r="I78" s="329">
        <v>283250</v>
      </c>
      <c r="J78" s="328"/>
      <c r="K78" s="333"/>
      <c r="L78" s="330" t="s">
        <v>2928</v>
      </c>
      <c r="M78" s="331">
        <v>0</v>
      </c>
      <c r="N78" s="332"/>
      <c r="O78" s="328"/>
      <c r="P78" s="333"/>
      <c r="Q78" s="334">
        <v>283250</v>
      </c>
      <c r="R78" s="324">
        <v>2026</v>
      </c>
      <c r="S78" s="324">
        <v>2</v>
      </c>
      <c r="T78" s="328" t="s">
        <v>3079</v>
      </c>
      <c r="U78" s="328" t="s">
        <v>2738</v>
      </c>
      <c r="V78" s="335" t="s">
        <v>3080</v>
      </c>
      <c r="W78" s="335" t="s">
        <v>3081</v>
      </c>
      <c r="X78" s="336" t="s">
        <v>3082</v>
      </c>
      <c r="Y78" s="326" t="s">
        <v>3083</v>
      </c>
      <c r="Z78" s="324">
        <v>2</v>
      </c>
      <c r="AA78" s="326"/>
      <c r="CG78" s="446"/>
      <c r="CH78" s="447"/>
    </row>
    <row r="79" spans="1:86" s="294" customFormat="1" ht="180">
      <c r="A79" s="324" t="s">
        <v>2823</v>
      </c>
      <c r="B79" s="325" t="s">
        <v>3165</v>
      </c>
      <c r="C79" s="325" t="s">
        <v>3163</v>
      </c>
      <c r="D79" s="326" t="s">
        <v>3163</v>
      </c>
      <c r="E79" s="327" t="s">
        <v>15</v>
      </c>
      <c r="F79" s="328" t="s">
        <v>15</v>
      </c>
      <c r="G79" s="329">
        <v>275000</v>
      </c>
      <c r="H79" s="329">
        <v>275000</v>
      </c>
      <c r="I79" s="329">
        <v>275000</v>
      </c>
      <c r="J79" s="328"/>
      <c r="K79" s="333"/>
      <c r="L79" s="330" t="s">
        <v>2928</v>
      </c>
      <c r="M79" s="331">
        <v>0</v>
      </c>
      <c r="N79" s="332"/>
      <c r="O79" s="328"/>
      <c r="P79" s="333"/>
      <c r="Q79" s="334">
        <v>275000</v>
      </c>
      <c r="R79" s="324">
        <v>2026</v>
      </c>
      <c r="S79" s="324">
        <v>2</v>
      </c>
      <c r="T79" s="328" t="s">
        <v>3085</v>
      </c>
      <c r="U79" s="328" t="s">
        <v>2738</v>
      </c>
      <c r="V79" s="335" t="s">
        <v>2745</v>
      </c>
      <c r="W79" s="335" t="s">
        <v>2746</v>
      </c>
      <c r="X79" s="336" t="s">
        <v>2747</v>
      </c>
      <c r="Y79" s="326" t="s">
        <v>2742</v>
      </c>
      <c r="Z79" s="324">
        <v>2</v>
      </c>
      <c r="AA79" s="326"/>
      <c r="CG79" s="446"/>
      <c r="CH79" s="447"/>
    </row>
    <row r="80" spans="1:86" s="294" customFormat="1" ht="120">
      <c r="A80" s="310" t="s">
        <v>1843</v>
      </c>
      <c r="B80" s="311" t="s">
        <v>3166</v>
      </c>
      <c r="C80" s="311" t="s">
        <v>3167</v>
      </c>
      <c r="D80" s="312" t="s">
        <v>3167</v>
      </c>
      <c r="E80" s="313" t="s">
        <v>15</v>
      </c>
      <c r="F80" s="314" t="s">
        <v>15</v>
      </c>
      <c r="G80" s="315">
        <v>18000</v>
      </c>
      <c r="H80" s="315">
        <v>14754.1</v>
      </c>
      <c r="I80" s="316">
        <v>14754.1</v>
      </c>
      <c r="J80" s="314"/>
      <c r="K80" s="320"/>
      <c r="L80" s="317" t="s">
        <v>2928</v>
      </c>
      <c r="M80" s="318">
        <v>0</v>
      </c>
      <c r="N80" s="319"/>
      <c r="O80" s="314"/>
      <c r="P80" s="320"/>
      <c r="Q80" s="321">
        <v>14754.1</v>
      </c>
      <c r="R80" s="310">
        <v>2026</v>
      </c>
      <c r="S80" s="310">
        <v>2</v>
      </c>
      <c r="T80" s="314" t="s">
        <v>2929</v>
      </c>
      <c r="U80" s="314" t="s">
        <v>2738</v>
      </c>
      <c r="V80" s="322" t="s">
        <v>2739</v>
      </c>
      <c r="W80" s="322" t="s">
        <v>2740</v>
      </c>
      <c r="X80" s="323" t="s">
        <v>2930</v>
      </c>
      <c r="Y80" s="312" t="s">
        <v>2742</v>
      </c>
      <c r="Z80" s="310">
        <v>2</v>
      </c>
      <c r="AA80" s="312"/>
      <c r="CG80" s="446"/>
      <c r="CH80" s="447"/>
    </row>
    <row r="81" spans="1:86" s="294" customFormat="1" ht="120">
      <c r="A81" s="324" t="s">
        <v>2825</v>
      </c>
      <c r="B81" s="325" t="s">
        <v>3168</v>
      </c>
      <c r="C81" s="325" t="s">
        <v>3167</v>
      </c>
      <c r="D81" s="326" t="s">
        <v>3167</v>
      </c>
      <c r="E81" s="327" t="s">
        <v>15</v>
      </c>
      <c r="F81" s="328" t="s">
        <v>15</v>
      </c>
      <c r="G81" s="329">
        <v>20394.009999999998</v>
      </c>
      <c r="H81" s="329">
        <v>16716.400000000001</v>
      </c>
      <c r="I81" s="329">
        <v>16716.400000000001</v>
      </c>
      <c r="J81" s="328"/>
      <c r="K81" s="333"/>
      <c r="L81" s="330" t="s">
        <v>2928</v>
      </c>
      <c r="M81" s="331">
        <v>0</v>
      </c>
      <c r="N81" s="332"/>
      <c r="O81" s="328"/>
      <c r="P81" s="333"/>
      <c r="Q81" s="334">
        <v>16716.400000000001</v>
      </c>
      <c r="R81" s="324">
        <v>2026</v>
      </c>
      <c r="S81" s="324">
        <v>2</v>
      </c>
      <c r="T81" s="328" t="s">
        <v>3079</v>
      </c>
      <c r="U81" s="328" t="s">
        <v>2738</v>
      </c>
      <c r="V81" s="335" t="s">
        <v>3080</v>
      </c>
      <c r="W81" s="335" t="s">
        <v>3081</v>
      </c>
      <c r="X81" s="336" t="s">
        <v>3082</v>
      </c>
      <c r="Y81" s="326" t="s">
        <v>3083</v>
      </c>
      <c r="Z81" s="324">
        <v>2</v>
      </c>
      <c r="AA81" s="326"/>
      <c r="CG81" s="446"/>
      <c r="CH81" s="447"/>
    </row>
    <row r="82" spans="1:86" s="294" customFormat="1" ht="120">
      <c r="A82" s="324" t="s">
        <v>2827</v>
      </c>
      <c r="B82" s="325" t="s">
        <v>3169</v>
      </c>
      <c r="C82" s="325" t="s">
        <v>3167</v>
      </c>
      <c r="D82" s="326" t="s">
        <v>3167</v>
      </c>
      <c r="E82" s="327" t="s">
        <v>15</v>
      </c>
      <c r="F82" s="328" t="s">
        <v>15</v>
      </c>
      <c r="G82" s="329">
        <v>19800</v>
      </c>
      <c r="H82" s="329">
        <v>16229.51</v>
      </c>
      <c r="I82" s="329">
        <v>16229.51</v>
      </c>
      <c r="J82" s="328"/>
      <c r="K82" s="333"/>
      <c r="L82" s="330" t="s">
        <v>2928</v>
      </c>
      <c r="M82" s="331">
        <v>0</v>
      </c>
      <c r="N82" s="332"/>
      <c r="O82" s="328"/>
      <c r="P82" s="333"/>
      <c r="Q82" s="334">
        <v>16229.51</v>
      </c>
      <c r="R82" s="324">
        <v>2026</v>
      </c>
      <c r="S82" s="324">
        <v>2</v>
      </c>
      <c r="T82" s="328" t="s">
        <v>3085</v>
      </c>
      <c r="U82" s="328" t="s">
        <v>2738</v>
      </c>
      <c r="V82" s="335" t="s">
        <v>2745</v>
      </c>
      <c r="W82" s="335" t="s">
        <v>3081</v>
      </c>
      <c r="X82" s="336" t="s">
        <v>2747</v>
      </c>
      <c r="Y82" s="326" t="s">
        <v>2742</v>
      </c>
      <c r="Z82" s="324">
        <v>2</v>
      </c>
      <c r="AA82" s="326"/>
      <c r="CG82" s="446"/>
      <c r="CH82" s="447"/>
    </row>
    <row r="83" spans="1:86" s="294" customFormat="1" ht="144">
      <c r="A83" s="310" t="s">
        <v>1850</v>
      </c>
      <c r="B83" s="311" t="s">
        <v>3170</v>
      </c>
      <c r="C83" s="311" t="s">
        <v>3171</v>
      </c>
      <c r="D83" s="312" t="s">
        <v>3171</v>
      </c>
      <c r="E83" s="313" t="s">
        <v>15</v>
      </c>
      <c r="F83" s="314" t="s">
        <v>15</v>
      </c>
      <c r="G83" s="315">
        <v>18000</v>
      </c>
      <c r="H83" s="315">
        <v>14754.1</v>
      </c>
      <c r="I83" s="316">
        <v>14754.1</v>
      </c>
      <c r="J83" s="314"/>
      <c r="K83" s="320"/>
      <c r="L83" s="317" t="s">
        <v>2928</v>
      </c>
      <c r="M83" s="318">
        <v>0</v>
      </c>
      <c r="N83" s="319"/>
      <c r="O83" s="314"/>
      <c r="P83" s="320"/>
      <c r="Q83" s="321">
        <v>14754.1</v>
      </c>
      <c r="R83" s="310">
        <v>2026</v>
      </c>
      <c r="S83" s="310">
        <v>2</v>
      </c>
      <c r="T83" s="314" t="s">
        <v>2929</v>
      </c>
      <c r="U83" s="314" t="s">
        <v>2738</v>
      </c>
      <c r="V83" s="322" t="s">
        <v>2739</v>
      </c>
      <c r="W83" s="322" t="s">
        <v>2740</v>
      </c>
      <c r="X83" s="323" t="s">
        <v>2930</v>
      </c>
      <c r="Y83" s="312" t="s">
        <v>2742</v>
      </c>
      <c r="Z83" s="310">
        <v>2</v>
      </c>
      <c r="AA83" s="312"/>
      <c r="CG83" s="446"/>
      <c r="CH83" s="447"/>
    </row>
    <row r="84" spans="1:86" s="294" customFormat="1" ht="144">
      <c r="A84" s="324" t="s">
        <v>2847</v>
      </c>
      <c r="B84" s="325" t="s">
        <v>3172</v>
      </c>
      <c r="C84" s="325" t="s">
        <v>3171</v>
      </c>
      <c r="D84" s="326" t="s">
        <v>3171</v>
      </c>
      <c r="E84" s="327" t="s">
        <v>15</v>
      </c>
      <c r="F84" s="328" t="s">
        <v>15</v>
      </c>
      <c r="G84" s="329">
        <v>20394.009999999998</v>
      </c>
      <c r="H84" s="329">
        <v>16716.400000000001</v>
      </c>
      <c r="I84" s="329">
        <v>16716.400000000001</v>
      </c>
      <c r="J84" s="328"/>
      <c r="K84" s="333"/>
      <c r="L84" s="330" t="s">
        <v>2928</v>
      </c>
      <c r="M84" s="331">
        <v>0</v>
      </c>
      <c r="N84" s="332"/>
      <c r="O84" s="328"/>
      <c r="P84" s="333"/>
      <c r="Q84" s="334">
        <v>16716.400000000001</v>
      </c>
      <c r="R84" s="324">
        <v>2026</v>
      </c>
      <c r="S84" s="324">
        <v>2</v>
      </c>
      <c r="T84" s="328" t="s">
        <v>3079</v>
      </c>
      <c r="U84" s="328" t="s">
        <v>2738</v>
      </c>
      <c r="V84" s="335" t="s">
        <v>3080</v>
      </c>
      <c r="W84" s="335" t="s">
        <v>3081</v>
      </c>
      <c r="X84" s="336" t="s">
        <v>3082</v>
      </c>
      <c r="Y84" s="326" t="s">
        <v>3083</v>
      </c>
      <c r="Z84" s="324">
        <v>2</v>
      </c>
      <c r="AA84" s="326"/>
      <c r="CG84" s="446"/>
      <c r="CH84" s="447"/>
    </row>
    <row r="85" spans="1:86" s="294" customFormat="1" ht="144">
      <c r="A85" s="324" t="s">
        <v>2849</v>
      </c>
      <c r="B85" s="325" t="s">
        <v>3173</v>
      </c>
      <c r="C85" s="325" t="s">
        <v>3171</v>
      </c>
      <c r="D85" s="326" t="s">
        <v>3171</v>
      </c>
      <c r="E85" s="327" t="s">
        <v>15</v>
      </c>
      <c r="F85" s="328" t="s">
        <v>15</v>
      </c>
      <c r="G85" s="329">
        <v>19800</v>
      </c>
      <c r="H85" s="329">
        <v>16229.51</v>
      </c>
      <c r="I85" s="329">
        <v>16229.51</v>
      </c>
      <c r="J85" s="328"/>
      <c r="K85" s="333"/>
      <c r="L85" s="330" t="s">
        <v>2928</v>
      </c>
      <c r="M85" s="331">
        <v>0</v>
      </c>
      <c r="N85" s="332"/>
      <c r="O85" s="328"/>
      <c r="P85" s="333"/>
      <c r="Q85" s="334">
        <v>16229.51</v>
      </c>
      <c r="R85" s="324">
        <v>2026</v>
      </c>
      <c r="S85" s="324">
        <v>2</v>
      </c>
      <c r="T85" s="328" t="s">
        <v>3085</v>
      </c>
      <c r="U85" s="328" t="s">
        <v>2738</v>
      </c>
      <c r="V85" s="335" t="s">
        <v>2745</v>
      </c>
      <c r="W85" s="335" t="s">
        <v>3081</v>
      </c>
      <c r="X85" s="336" t="s">
        <v>2747</v>
      </c>
      <c r="Y85" s="326" t="s">
        <v>2742</v>
      </c>
      <c r="Z85" s="324">
        <v>2</v>
      </c>
      <c r="AA85" s="326"/>
      <c r="CG85" s="446"/>
      <c r="CH85" s="447"/>
    </row>
    <row r="86" spans="1:86" s="294" customFormat="1" ht="228">
      <c r="A86" s="310" t="s">
        <v>1851</v>
      </c>
      <c r="B86" s="311" t="s">
        <v>3174</v>
      </c>
      <c r="C86" s="311" t="s">
        <v>3175</v>
      </c>
      <c r="D86" s="312" t="s">
        <v>3175</v>
      </c>
      <c r="E86" s="313" t="s">
        <v>15</v>
      </c>
      <c r="F86" s="314" t="s">
        <v>15</v>
      </c>
      <c r="G86" s="315">
        <v>1130400</v>
      </c>
      <c r="H86" s="315">
        <v>926557.38</v>
      </c>
      <c r="I86" s="316">
        <v>926557.38</v>
      </c>
      <c r="J86" s="314"/>
      <c r="K86" s="320"/>
      <c r="L86" s="317" t="s">
        <v>2928</v>
      </c>
      <c r="M86" s="318">
        <v>0</v>
      </c>
      <c r="N86" s="319"/>
      <c r="O86" s="314"/>
      <c r="P86" s="320"/>
      <c r="Q86" s="321">
        <v>926557.38</v>
      </c>
      <c r="R86" s="310">
        <v>2026</v>
      </c>
      <c r="S86" s="310">
        <v>2</v>
      </c>
      <c r="T86" s="314" t="s">
        <v>2929</v>
      </c>
      <c r="U86" s="314" t="s">
        <v>2738</v>
      </c>
      <c r="V86" s="322" t="s">
        <v>2739</v>
      </c>
      <c r="W86" s="322" t="s">
        <v>2740</v>
      </c>
      <c r="X86" s="323" t="s">
        <v>2930</v>
      </c>
      <c r="Y86" s="312" t="s">
        <v>2742</v>
      </c>
      <c r="Z86" s="310">
        <v>2</v>
      </c>
      <c r="AA86" s="312"/>
      <c r="CG86" s="446"/>
      <c r="CH86" s="447"/>
    </row>
    <row r="87" spans="1:86" s="294" customFormat="1" ht="228">
      <c r="A87" s="324" t="s">
        <v>2851</v>
      </c>
      <c r="B87" s="325" t="s">
        <v>3176</v>
      </c>
      <c r="C87" s="325" t="s">
        <v>3175</v>
      </c>
      <c r="D87" s="326" t="s">
        <v>3175</v>
      </c>
      <c r="E87" s="327" t="s">
        <v>15</v>
      </c>
      <c r="F87" s="328" t="s">
        <v>15</v>
      </c>
      <c r="G87" s="329">
        <v>1280743.2</v>
      </c>
      <c r="H87" s="329">
        <v>1049789.51</v>
      </c>
      <c r="I87" s="329">
        <v>1049789.51</v>
      </c>
      <c r="J87" s="328"/>
      <c r="K87" s="333"/>
      <c r="L87" s="330" t="s">
        <v>2928</v>
      </c>
      <c r="M87" s="331">
        <v>0</v>
      </c>
      <c r="N87" s="332"/>
      <c r="O87" s="328"/>
      <c r="P87" s="333"/>
      <c r="Q87" s="334">
        <v>1049789.51</v>
      </c>
      <c r="R87" s="324">
        <v>2026</v>
      </c>
      <c r="S87" s="324">
        <v>2</v>
      </c>
      <c r="T87" s="328" t="s">
        <v>3079</v>
      </c>
      <c r="U87" s="328" t="s">
        <v>2738</v>
      </c>
      <c r="V87" s="335" t="s">
        <v>3080</v>
      </c>
      <c r="W87" s="335" t="s">
        <v>3081</v>
      </c>
      <c r="X87" s="336" t="s">
        <v>3082</v>
      </c>
      <c r="Y87" s="326" t="s">
        <v>3083</v>
      </c>
      <c r="Z87" s="324">
        <v>2</v>
      </c>
      <c r="AA87" s="326"/>
      <c r="CG87" s="446"/>
      <c r="CH87" s="447"/>
    </row>
    <row r="88" spans="1:86" s="294" customFormat="1" ht="228">
      <c r="A88" s="324" t="s">
        <v>2853</v>
      </c>
      <c r="B88" s="325" t="s">
        <v>3177</v>
      </c>
      <c r="C88" s="325" t="s">
        <v>3175</v>
      </c>
      <c r="D88" s="326" t="s">
        <v>3175</v>
      </c>
      <c r="E88" s="327" t="s">
        <v>15</v>
      </c>
      <c r="F88" s="328" t="s">
        <v>15</v>
      </c>
      <c r="G88" s="329">
        <v>1243440.01</v>
      </c>
      <c r="H88" s="329">
        <v>1019213.12</v>
      </c>
      <c r="I88" s="329">
        <v>1019213.12</v>
      </c>
      <c r="J88" s="328"/>
      <c r="K88" s="333"/>
      <c r="L88" s="330" t="s">
        <v>2928</v>
      </c>
      <c r="M88" s="331">
        <v>0</v>
      </c>
      <c r="N88" s="332"/>
      <c r="O88" s="328"/>
      <c r="P88" s="333"/>
      <c r="Q88" s="334">
        <v>1019213.12</v>
      </c>
      <c r="R88" s="324">
        <v>2026</v>
      </c>
      <c r="S88" s="324">
        <v>2</v>
      </c>
      <c r="T88" s="328" t="s">
        <v>3085</v>
      </c>
      <c r="U88" s="328" t="s">
        <v>2738</v>
      </c>
      <c r="V88" s="335" t="s">
        <v>2745</v>
      </c>
      <c r="W88" s="335" t="s">
        <v>3081</v>
      </c>
      <c r="X88" s="336" t="s">
        <v>2747</v>
      </c>
      <c r="Y88" s="326" t="s">
        <v>2742</v>
      </c>
      <c r="Z88" s="324">
        <v>2</v>
      </c>
      <c r="AA88" s="326"/>
      <c r="CG88" s="446"/>
      <c r="CH88" s="447"/>
    </row>
    <row r="89" spans="1:86" s="294" customFormat="1" ht="132">
      <c r="A89" s="310" t="s">
        <v>1853</v>
      </c>
      <c r="B89" s="311" t="s">
        <v>3178</v>
      </c>
      <c r="C89" s="311" t="s">
        <v>3179</v>
      </c>
      <c r="D89" s="312" t="s">
        <v>3179</v>
      </c>
      <c r="E89" s="313" t="s">
        <v>15</v>
      </c>
      <c r="F89" s="314" t="s">
        <v>15</v>
      </c>
      <c r="G89" s="315">
        <v>302311.43</v>
      </c>
      <c r="H89" s="315">
        <v>247796.25</v>
      </c>
      <c r="I89" s="316">
        <v>247796.25</v>
      </c>
      <c r="J89" s="314"/>
      <c r="K89" s="320"/>
      <c r="L89" s="317" t="s">
        <v>2928</v>
      </c>
      <c r="M89" s="318">
        <v>0</v>
      </c>
      <c r="N89" s="319"/>
      <c r="O89" s="314"/>
      <c r="P89" s="320"/>
      <c r="Q89" s="321">
        <v>247796.25</v>
      </c>
      <c r="R89" s="310">
        <v>2026</v>
      </c>
      <c r="S89" s="310">
        <v>2</v>
      </c>
      <c r="T89" s="314" t="s">
        <v>2929</v>
      </c>
      <c r="U89" s="314" t="s">
        <v>2738</v>
      </c>
      <c r="V89" s="322" t="s">
        <v>2739</v>
      </c>
      <c r="W89" s="322" t="s">
        <v>2740</v>
      </c>
      <c r="X89" s="323" t="s">
        <v>2930</v>
      </c>
      <c r="Y89" s="312" t="s">
        <v>2742</v>
      </c>
      <c r="Z89" s="310">
        <v>2</v>
      </c>
      <c r="AA89" s="312"/>
      <c r="CG89" s="446"/>
      <c r="CH89" s="447"/>
    </row>
    <row r="90" spans="1:86" s="294" customFormat="1" ht="132">
      <c r="A90" s="324" t="s">
        <v>2855</v>
      </c>
      <c r="B90" s="325" t="s">
        <v>3180</v>
      </c>
      <c r="C90" s="325" t="s">
        <v>3179</v>
      </c>
      <c r="D90" s="326" t="s">
        <v>3179</v>
      </c>
      <c r="E90" s="327" t="s">
        <v>15</v>
      </c>
      <c r="F90" s="328" t="s">
        <v>15</v>
      </c>
      <c r="G90" s="329">
        <v>342518.86</v>
      </c>
      <c r="H90" s="329">
        <v>280753.15999999997</v>
      </c>
      <c r="I90" s="329">
        <v>280753.15999999997</v>
      </c>
      <c r="J90" s="328"/>
      <c r="K90" s="333"/>
      <c r="L90" s="330" t="s">
        <v>2928</v>
      </c>
      <c r="M90" s="331">
        <v>0</v>
      </c>
      <c r="N90" s="332"/>
      <c r="O90" s="328"/>
      <c r="P90" s="333"/>
      <c r="Q90" s="334">
        <v>280753.15999999997</v>
      </c>
      <c r="R90" s="324">
        <v>2026</v>
      </c>
      <c r="S90" s="324">
        <v>2</v>
      </c>
      <c r="T90" s="328" t="s">
        <v>3079</v>
      </c>
      <c r="U90" s="328" t="s">
        <v>2738</v>
      </c>
      <c r="V90" s="335" t="s">
        <v>3080</v>
      </c>
      <c r="W90" s="335" t="s">
        <v>3081</v>
      </c>
      <c r="X90" s="336" t="s">
        <v>3082</v>
      </c>
      <c r="Y90" s="326" t="s">
        <v>3083</v>
      </c>
      <c r="Z90" s="324">
        <v>2</v>
      </c>
      <c r="AA90" s="326"/>
      <c r="CG90" s="446"/>
      <c r="CH90" s="447"/>
    </row>
    <row r="91" spans="1:86" s="294" customFormat="1" ht="132">
      <c r="A91" s="324" t="s">
        <v>2857</v>
      </c>
      <c r="B91" s="325" t="s">
        <v>3181</v>
      </c>
      <c r="C91" s="325" t="s">
        <v>3179</v>
      </c>
      <c r="D91" s="326" t="s">
        <v>3179</v>
      </c>
      <c r="E91" s="327" t="s">
        <v>15</v>
      </c>
      <c r="F91" s="328" t="s">
        <v>15</v>
      </c>
      <c r="G91" s="329">
        <v>332542.57</v>
      </c>
      <c r="H91" s="329">
        <v>272575.88</v>
      </c>
      <c r="I91" s="329">
        <v>272575.88</v>
      </c>
      <c r="J91" s="328"/>
      <c r="K91" s="333"/>
      <c r="L91" s="330" t="s">
        <v>2928</v>
      </c>
      <c r="M91" s="331">
        <v>0</v>
      </c>
      <c r="N91" s="332"/>
      <c r="O91" s="328"/>
      <c r="P91" s="333"/>
      <c r="Q91" s="334">
        <v>272575.88</v>
      </c>
      <c r="R91" s="324">
        <v>2026</v>
      </c>
      <c r="S91" s="324">
        <v>2</v>
      </c>
      <c r="T91" s="328" t="s">
        <v>3085</v>
      </c>
      <c r="U91" s="328" t="s">
        <v>2738</v>
      </c>
      <c r="V91" s="335" t="s">
        <v>2745</v>
      </c>
      <c r="W91" s="335" t="s">
        <v>3081</v>
      </c>
      <c r="X91" s="336" t="s">
        <v>2747</v>
      </c>
      <c r="Y91" s="326" t="s">
        <v>2742</v>
      </c>
      <c r="Z91" s="324">
        <v>2</v>
      </c>
      <c r="AA91" s="326"/>
      <c r="CG91" s="446"/>
      <c r="CH91" s="447"/>
    </row>
    <row r="92" spans="1:86" s="294" customFormat="1" ht="168">
      <c r="A92" s="310" t="s">
        <v>1854</v>
      </c>
      <c r="B92" s="311" t="s">
        <v>3182</v>
      </c>
      <c r="C92" s="311" t="s">
        <v>101</v>
      </c>
      <c r="D92" s="312" t="s">
        <v>101</v>
      </c>
      <c r="E92" s="313" t="s">
        <v>15</v>
      </c>
      <c r="F92" s="314" t="s">
        <v>15</v>
      </c>
      <c r="G92" s="315">
        <v>48369.83</v>
      </c>
      <c r="H92" s="315">
        <v>39647.4</v>
      </c>
      <c r="I92" s="316">
        <v>39647.4</v>
      </c>
      <c r="J92" s="314"/>
      <c r="K92" s="320"/>
      <c r="L92" s="317" t="s">
        <v>2928</v>
      </c>
      <c r="M92" s="318">
        <v>0</v>
      </c>
      <c r="N92" s="319"/>
      <c r="O92" s="314"/>
      <c r="P92" s="320"/>
      <c r="Q92" s="321">
        <v>39647.4</v>
      </c>
      <c r="R92" s="310">
        <v>2026</v>
      </c>
      <c r="S92" s="310">
        <v>2</v>
      </c>
      <c r="T92" s="314" t="s">
        <v>2929</v>
      </c>
      <c r="U92" s="314" t="s">
        <v>2738</v>
      </c>
      <c r="V92" s="322" t="s">
        <v>2739</v>
      </c>
      <c r="W92" s="322" t="s">
        <v>2740</v>
      </c>
      <c r="X92" s="323" t="s">
        <v>2930</v>
      </c>
      <c r="Y92" s="312" t="s">
        <v>2742</v>
      </c>
      <c r="Z92" s="310">
        <v>2</v>
      </c>
      <c r="AA92" s="312"/>
      <c r="CG92" s="446"/>
      <c r="CH92" s="447"/>
    </row>
    <row r="93" spans="1:86" s="294" customFormat="1" ht="168">
      <c r="A93" s="324" t="s">
        <v>2859</v>
      </c>
      <c r="B93" s="325" t="s">
        <v>3183</v>
      </c>
      <c r="C93" s="325" t="s">
        <v>101</v>
      </c>
      <c r="D93" s="326" t="s">
        <v>101</v>
      </c>
      <c r="E93" s="327" t="s">
        <v>15</v>
      </c>
      <c r="F93" s="328" t="s">
        <v>15</v>
      </c>
      <c r="G93" s="329">
        <v>54803.01</v>
      </c>
      <c r="H93" s="329">
        <v>44920.5</v>
      </c>
      <c r="I93" s="329">
        <v>44920.5</v>
      </c>
      <c r="J93" s="328"/>
      <c r="K93" s="333"/>
      <c r="L93" s="330" t="s">
        <v>2928</v>
      </c>
      <c r="M93" s="331">
        <v>0</v>
      </c>
      <c r="N93" s="332"/>
      <c r="O93" s="328"/>
      <c r="P93" s="333"/>
      <c r="Q93" s="334">
        <v>44920.5</v>
      </c>
      <c r="R93" s="324">
        <v>2026</v>
      </c>
      <c r="S93" s="324">
        <v>2</v>
      </c>
      <c r="T93" s="328" t="s">
        <v>3079</v>
      </c>
      <c r="U93" s="328" t="s">
        <v>2738</v>
      </c>
      <c r="V93" s="335" t="s">
        <v>3080</v>
      </c>
      <c r="W93" s="335" t="s">
        <v>3081</v>
      </c>
      <c r="X93" s="336" t="s">
        <v>3082</v>
      </c>
      <c r="Y93" s="326" t="s">
        <v>3083</v>
      </c>
      <c r="Z93" s="324">
        <v>2</v>
      </c>
      <c r="AA93" s="326"/>
      <c r="CG93" s="446"/>
      <c r="CH93" s="447"/>
    </row>
    <row r="94" spans="1:86" s="294" customFormat="1" ht="168">
      <c r="A94" s="324" t="s">
        <v>2861</v>
      </c>
      <c r="B94" s="325" t="s">
        <v>3184</v>
      </c>
      <c r="C94" s="325" t="s">
        <v>101</v>
      </c>
      <c r="D94" s="326" t="s">
        <v>101</v>
      </c>
      <c r="E94" s="327" t="s">
        <v>15</v>
      </c>
      <c r="F94" s="328" t="s">
        <v>15</v>
      </c>
      <c r="G94" s="329">
        <v>53206.81</v>
      </c>
      <c r="H94" s="329">
        <v>43612.14</v>
      </c>
      <c r="I94" s="329">
        <v>43612.14</v>
      </c>
      <c r="J94" s="328"/>
      <c r="K94" s="333"/>
      <c r="L94" s="330" t="s">
        <v>2928</v>
      </c>
      <c r="M94" s="331">
        <v>0</v>
      </c>
      <c r="N94" s="332"/>
      <c r="O94" s="328"/>
      <c r="P94" s="333"/>
      <c r="Q94" s="334">
        <v>43612.14</v>
      </c>
      <c r="R94" s="324">
        <v>2026</v>
      </c>
      <c r="S94" s="324">
        <v>2</v>
      </c>
      <c r="T94" s="328" t="s">
        <v>3085</v>
      </c>
      <c r="U94" s="328" t="s">
        <v>2738</v>
      </c>
      <c r="V94" s="335" t="s">
        <v>2745</v>
      </c>
      <c r="W94" s="335" t="s">
        <v>3081</v>
      </c>
      <c r="X94" s="336" t="s">
        <v>2747</v>
      </c>
      <c r="Y94" s="326" t="s">
        <v>2742</v>
      </c>
      <c r="Z94" s="324">
        <v>2</v>
      </c>
      <c r="AA94" s="326"/>
      <c r="CG94" s="446"/>
      <c r="CH94" s="447"/>
    </row>
    <row r="95" spans="1:86" s="294" customFormat="1" ht="24">
      <c r="A95" s="529" t="s">
        <v>102</v>
      </c>
      <c r="B95" s="529"/>
      <c r="C95" s="529"/>
      <c r="D95" s="529"/>
      <c r="E95" s="529"/>
      <c r="F95" s="529"/>
      <c r="G95" s="529"/>
      <c r="H95" s="529"/>
      <c r="I95" s="529"/>
      <c r="J95" s="529"/>
      <c r="K95" s="529"/>
      <c r="L95" s="529"/>
      <c r="M95" s="529"/>
      <c r="N95" s="529"/>
      <c r="O95" s="529"/>
      <c r="P95" s="529"/>
      <c r="Q95" s="529"/>
      <c r="R95" s="529"/>
      <c r="S95" s="529"/>
      <c r="T95" s="529"/>
      <c r="U95" s="529"/>
      <c r="V95" s="529"/>
      <c r="W95" s="529"/>
      <c r="X95" s="529"/>
      <c r="Y95" s="529"/>
      <c r="Z95" s="529"/>
      <c r="AA95" s="529"/>
      <c r="CG95" s="446"/>
      <c r="CH95" s="447" t="s">
        <v>102</v>
      </c>
    </row>
    <row r="96" spans="1:86" s="294" customFormat="1" ht="132">
      <c r="A96" s="310" t="s">
        <v>1856</v>
      </c>
      <c r="B96" s="311" t="s">
        <v>3185</v>
      </c>
      <c r="C96" s="311" t="s">
        <v>105</v>
      </c>
      <c r="D96" s="312" t="s">
        <v>105</v>
      </c>
      <c r="E96" s="313" t="s">
        <v>15</v>
      </c>
      <c r="F96" s="314" t="s">
        <v>15</v>
      </c>
      <c r="G96" s="315">
        <v>128100</v>
      </c>
      <c r="H96" s="315">
        <v>105000</v>
      </c>
      <c r="I96" s="316">
        <v>105000</v>
      </c>
      <c r="J96" s="314"/>
      <c r="K96" s="320"/>
      <c r="L96" s="317" t="s">
        <v>2928</v>
      </c>
      <c r="M96" s="318">
        <v>0</v>
      </c>
      <c r="N96" s="319"/>
      <c r="O96" s="314"/>
      <c r="P96" s="320"/>
      <c r="Q96" s="321">
        <v>105000</v>
      </c>
      <c r="R96" s="310">
        <v>2026</v>
      </c>
      <c r="S96" s="310">
        <v>2</v>
      </c>
      <c r="T96" s="314" t="s">
        <v>2929</v>
      </c>
      <c r="U96" s="314" t="s">
        <v>2738</v>
      </c>
      <c r="V96" s="322" t="s">
        <v>2739</v>
      </c>
      <c r="W96" s="322" t="s">
        <v>2740</v>
      </c>
      <c r="X96" s="323" t="s">
        <v>2930</v>
      </c>
      <c r="Y96" s="312" t="s">
        <v>2742</v>
      </c>
      <c r="Z96" s="310">
        <v>2</v>
      </c>
      <c r="AA96" s="312"/>
      <c r="CG96" s="446"/>
      <c r="CH96" s="447"/>
    </row>
    <row r="97" spans="1:86" s="294" customFormat="1" ht="132">
      <c r="A97" s="324" t="s">
        <v>2863</v>
      </c>
      <c r="B97" s="325" t="s">
        <v>3186</v>
      </c>
      <c r="C97" s="325" t="s">
        <v>105</v>
      </c>
      <c r="D97" s="326" t="s">
        <v>105</v>
      </c>
      <c r="E97" s="327" t="s">
        <v>15</v>
      </c>
      <c r="F97" s="328" t="s">
        <v>15</v>
      </c>
      <c r="G97" s="329">
        <v>145137.29999999999</v>
      </c>
      <c r="H97" s="329">
        <v>118965</v>
      </c>
      <c r="I97" s="329">
        <v>118965</v>
      </c>
      <c r="J97" s="328"/>
      <c r="K97" s="333"/>
      <c r="L97" s="330" t="s">
        <v>2928</v>
      </c>
      <c r="M97" s="331">
        <v>0</v>
      </c>
      <c r="N97" s="332"/>
      <c r="O97" s="328"/>
      <c r="P97" s="333"/>
      <c r="Q97" s="334">
        <v>118965</v>
      </c>
      <c r="R97" s="324">
        <v>2026</v>
      </c>
      <c r="S97" s="324">
        <v>2</v>
      </c>
      <c r="T97" s="328" t="s">
        <v>3079</v>
      </c>
      <c r="U97" s="328" t="s">
        <v>2738</v>
      </c>
      <c r="V97" s="335" t="s">
        <v>3080</v>
      </c>
      <c r="W97" s="335" t="s">
        <v>3081</v>
      </c>
      <c r="X97" s="336" t="s">
        <v>3082</v>
      </c>
      <c r="Y97" s="326" t="s">
        <v>3083</v>
      </c>
      <c r="Z97" s="324">
        <v>2</v>
      </c>
      <c r="AA97" s="326"/>
      <c r="CG97" s="446"/>
      <c r="CH97" s="447"/>
    </row>
    <row r="98" spans="1:86" s="294" customFormat="1" ht="132">
      <c r="A98" s="324" t="s">
        <v>2865</v>
      </c>
      <c r="B98" s="325" t="s">
        <v>3187</v>
      </c>
      <c r="C98" s="325" t="s">
        <v>105</v>
      </c>
      <c r="D98" s="326" t="s">
        <v>105</v>
      </c>
      <c r="E98" s="327" t="s">
        <v>15</v>
      </c>
      <c r="F98" s="328" t="s">
        <v>15</v>
      </c>
      <c r="G98" s="329">
        <v>140910</v>
      </c>
      <c r="H98" s="329">
        <v>115500</v>
      </c>
      <c r="I98" s="329">
        <v>115500</v>
      </c>
      <c r="J98" s="328"/>
      <c r="K98" s="333"/>
      <c r="L98" s="330" t="s">
        <v>2928</v>
      </c>
      <c r="M98" s="331">
        <v>0</v>
      </c>
      <c r="N98" s="332"/>
      <c r="O98" s="328"/>
      <c r="P98" s="333"/>
      <c r="Q98" s="334">
        <v>115500</v>
      </c>
      <c r="R98" s="324">
        <v>2026</v>
      </c>
      <c r="S98" s="324">
        <v>2</v>
      </c>
      <c r="T98" s="328" t="s">
        <v>3085</v>
      </c>
      <c r="U98" s="328" t="s">
        <v>2738</v>
      </c>
      <c r="V98" s="335" t="s">
        <v>2745</v>
      </c>
      <c r="W98" s="335" t="s">
        <v>3081</v>
      </c>
      <c r="X98" s="336" t="s">
        <v>2747</v>
      </c>
      <c r="Y98" s="326" t="s">
        <v>2742</v>
      </c>
      <c r="Z98" s="324">
        <v>2</v>
      </c>
      <c r="AA98" s="326"/>
      <c r="CG98" s="446"/>
      <c r="CH98" s="447"/>
    </row>
    <row r="99" spans="1:86" s="294" customFormat="1" ht="240">
      <c r="A99" s="310" t="s">
        <v>1863</v>
      </c>
      <c r="B99" s="311" t="s">
        <v>3188</v>
      </c>
      <c r="C99" s="311" t="s">
        <v>109</v>
      </c>
      <c r="D99" s="312" t="s">
        <v>109</v>
      </c>
      <c r="E99" s="313" t="s">
        <v>15</v>
      </c>
      <c r="F99" s="314" t="s">
        <v>15</v>
      </c>
      <c r="G99" s="315">
        <v>186875</v>
      </c>
      <c r="H99" s="315">
        <v>186875</v>
      </c>
      <c r="I99" s="316">
        <v>186875</v>
      </c>
      <c r="J99" s="314"/>
      <c r="K99" s="320"/>
      <c r="L99" s="317" t="s">
        <v>2928</v>
      </c>
      <c r="M99" s="318">
        <v>0</v>
      </c>
      <c r="N99" s="319"/>
      <c r="O99" s="314"/>
      <c r="P99" s="320"/>
      <c r="Q99" s="321">
        <v>186875</v>
      </c>
      <c r="R99" s="310">
        <v>2026</v>
      </c>
      <c r="S99" s="310">
        <v>2</v>
      </c>
      <c r="T99" s="314" t="s">
        <v>2929</v>
      </c>
      <c r="U99" s="314" t="s">
        <v>2738</v>
      </c>
      <c r="V99" s="322" t="s">
        <v>2739</v>
      </c>
      <c r="W99" s="322" t="s">
        <v>2740</v>
      </c>
      <c r="X99" s="323" t="s">
        <v>2930</v>
      </c>
      <c r="Y99" s="312" t="s">
        <v>2742</v>
      </c>
      <c r="Z99" s="310">
        <v>2</v>
      </c>
      <c r="AA99" s="312"/>
      <c r="CG99" s="446"/>
      <c r="CH99" s="447"/>
    </row>
    <row r="100" spans="1:86" s="294" customFormat="1" ht="240">
      <c r="A100" s="324" t="s">
        <v>2867</v>
      </c>
      <c r="B100" s="325" t="s">
        <v>3189</v>
      </c>
      <c r="C100" s="325" t="s">
        <v>109</v>
      </c>
      <c r="D100" s="326" t="s">
        <v>109</v>
      </c>
      <c r="E100" s="327" t="s">
        <v>15</v>
      </c>
      <c r="F100" s="328" t="s">
        <v>15</v>
      </c>
      <c r="G100" s="329">
        <v>211729.38</v>
      </c>
      <c r="H100" s="329">
        <v>211729.38</v>
      </c>
      <c r="I100" s="329">
        <v>211729.38</v>
      </c>
      <c r="J100" s="328"/>
      <c r="K100" s="333"/>
      <c r="L100" s="330" t="s">
        <v>2928</v>
      </c>
      <c r="M100" s="331">
        <v>0</v>
      </c>
      <c r="N100" s="332"/>
      <c r="O100" s="328"/>
      <c r="P100" s="333"/>
      <c r="Q100" s="334">
        <v>211729.38</v>
      </c>
      <c r="R100" s="324">
        <v>2026</v>
      </c>
      <c r="S100" s="324">
        <v>2</v>
      </c>
      <c r="T100" s="328" t="s">
        <v>3079</v>
      </c>
      <c r="U100" s="328" t="s">
        <v>2738</v>
      </c>
      <c r="V100" s="335" t="s">
        <v>3080</v>
      </c>
      <c r="W100" s="335" t="s">
        <v>3081</v>
      </c>
      <c r="X100" s="336" t="s">
        <v>3082</v>
      </c>
      <c r="Y100" s="326" t="s">
        <v>3083</v>
      </c>
      <c r="Z100" s="324">
        <v>2</v>
      </c>
      <c r="AA100" s="326"/>
      <c r="CG100" s="446"/>
      <c r="CH100" s="447"/>
    </row>
    <row r="101" spans="1:86" s="294" customFormat="1" ht="240">
      <c r="A101" s="324" t="s">
        <v>2869</v>
      </c>
      <c r="B101" s="325" t="s">
        <v>3190</v>
      </c>
      <c r="C101" s="325" t="s">
        <v>109</v>
      </c>
      <c r="D101" s="326" t="s">
        <v>109</v>
      </c>
      <c r="E101" s="327" t="s">
        <v>15</v>
      </c>
      <c r="F101" s="328" t="s">
        <v>15</v>
      </c>
      <c r="G101" s="329">
        <v>205562.5</v>
      </c>
      <c r="H101" s="329">
        <v>205562.5</v>
      </c>
      <c r="I101" s="329">
        <v>205562.5</v>
      </c>
      <c r="J101" s="328"/>
      <c r="K101" s="333"/>
      <c r="L101" s="330" t="s">
        <v>2928</v>
      </c>
      <c r="M101" s="331">
        <v>0</v>
      </c>
      <c r="N101" s="332"/>
      <c r="O101" s="328"/>
      <c r="P101" s="333"/>
      <c r="Q101" s="334">
        <v>205562.5</v>
      </c>
      <c r="R101" s="324">
        <v>2026</v>
      </c>
      <c r="S101" s="324">
        <v>2</v>
      </c>
      <c r="T101" s="328" t="s">
        <v>3085</v>
      </c>
      <c r="U101" s="328" t="s">
        <v>2738</v>
      </c>
      <c r="V101" s="335" t="s">
        <v>2745</v>
      </c>
      <c r="W101" s="335" t="s">
        <v>3081</v>
      </c>
      <c r="X101" s="336" t="s">
        <v>2747</v>
      </c>
      <c r="Y101" s="326" t="s">
        <v>2742</v>
      </c>
      <c r="Z101" s="324">
        <v>2</v>
      </c>
      <c r="AA101" s="326"/>
      <c r="CG101" s="446"/>
      <c r="CH101" s="447"/>
    </row>
    <row r="102" spans="1:86" s="294" customFormat="1" ht="264">
      <c r="A102" s="310" t="s">
        <v>1870</v>
      </c>
      <c r="B102" s="311" t="s">
        <v>3191</v>
      </c>
      <c r="C102" s="311" t="s">
        <v>112</v>
      </c>
      <c r="D102" s="312" t="s">
        <v>112</v>
      </c>
      <c r="E102" s="313" t="s">
        <v>15</v>
      </c>
      <c r="F102" s="314" t="s">
        <v>15</v>
      </c>
      <c r="G102" s="315">
        <v>74750</v>
      </c>
      <c r="H102" s="315">
        <v>74750</v>
      </c>
      <c r="I102" s="316">
        <v>74750</v>
      </c>
      <c r="J102" s="314"/>
      <c r="K102" s="320"/>
      <c r="L102" s="317" t="s">
        <v>2928</v>
      </c>
      <c r="M102" s="318">
        <v>0</v>
      </c>
      <c r="N102" s="319"/>
      <c r="O102" s="314"/>
      <c r="P102" s="320"/>
      <c r="Q102" s="321">
        <v>74750</v>
      </c>
      <c r="R102" s="310">
        <v>2026</v>
      </c>
      <c r="S102" s="310">
        <v>2</v>
      </c>
      <c r="T102" s="314" t="s">
        <v>2929</v>
      </c>
      <c r="U102" s="314" t="s">
        <v>2738</v>
      </c>
      <c r="V102" s="322" t="s">
        <v>2739</v>
      </c>
      <c r="W102" s="322" t="s">
        <v>2740</v>
      </c>
      <c r="X102" s="323" t="s">
        <v>2930</v>
      </c>
      <c r="Y102" s="312" t="s">
        <v>2742</v>
      </c>
      <c r="Z102" s="310">
        <v>2</v>
      </c>
      <c r="AA102" s="312"/>
      <c r="CG102" s="446"/>
      <c r="CH102" s="447"/>
    </row>
    <row r="103" spans="1:86" s="294" customFormat="1" ht="264">
      <c r="A103" s="324" t="s">
        <v>2871</v>
      </c>
      <c r="B103" s="325" t="s">
        <v>3192</v>
      </c>
      <c r="C103" s="325" t="s">
        <v>112</v>
      </c>
      <c r="D103" s="326" t="s">
        <v>112</v>
      </c>
      <c r="E103" s="327" t="s">
        <v>15</v>
      </c>
      <c r="F103" s="328" t="s">
        <v>15</v>
      </c>
      <c r="G103" s="329">
        <v>84691.75</v>
      </c>
      <c r="H103" s="329">
        <v>84691.75</v>
      </c>
      <c r="I103" s="329">
        <v>84691.75</v>
      </c>
      <c r="J103" s="328"/>
      <c r="K103" s="333"/>
      <c r="L103" s="330" t="s">
        <v>2928</v>
      </c>
      <c r="M103" s="331">
        <v>0</v>
      </c>
      <c r="N103" s="332"/>
      <c r="O103" s="328"/>
      <c r="P103" s="333"/>
      <c r="Q103" s="334">
        <v>84691.75</v>
      </c>
      <c r="R103" s="324">
        <v>2026</v>
      </c>
      <c r="S103" s="324">
        <v>2</v>
      </c>
      <c r="T103" s="328" t="s">
        <v>3079</v>
      </c>
      <c r="U103" s="328" t="s">
        <v>2738</v>
      </c>
      <c r="V103" s="335" t="s">
        <v>3080</v>
      </c>
      <c r="W103" s="335" t="s">
        <v>3081</v>
      </c>
      <c r="X103" s="336" t="s">
        <v>3082</v>
      </c>
      <c r="Y103" s="326" t="s">
        <v>3083</v>
      </c>
      <c r="Z103" s="324">
        <v>2</v>
      </c>
      <c r="AA103" s="326"/>
      <c r="CG103" s="446"/>
      <c r="CH103" s="447"/>
    </row>
    <row r="104" spans="1:86" s="294" customFormat="1" ht="264">
      <c r="A104" s="324" t="s">
        <v>2873</v>
      </c>
      <c r="B104" s="325" t="s">
        <v>3193</v>
      </c>
      <c r="C104" s="325" t="s">
        <v>112</v>
      </c>
      <c r="D104" s="326" t="s">
        <v>112</v>
      </c>
      <c r="E104" s="327" t="s">
        <v>15</v>
      </c>
      <c r="F104" s="328" t="s">
        <v>15</v>
      </c>
      <c r="G104" s="329">
        <v>82225</v>
      </c>
      <c r="H104" s="329">
        <v>82225</v>
      </c>
      <c r="I104" s="329">
        <v>82225</v>
      </c>
      <c r="J104" s="328"/>
      <c r="K104" s="333"/>
      <c r="L104" s="330" t="s">
        <v>2928</v>
      </c>
      <c r="M104" s="331">
        <v>0</v>
      </c>
      <c r="N104" s="332"/>
      <c r="O104" s="328"/>
      <c r="P104" s="333"/>
      <c r="Q104" s="334">
        <v>82225</v>
      </c>
      <c r="R104" s="324">
        <v>2026</v>
      </c>
      <c r="S104" s="324">
        <v>2</v>
      </c>
      <c r="T104" s="328" t="s">
        <v>3085</v>
      </c>
      <c r="U104" s="328" t="s">
        <v>2738</v>
      </c>
      <c r="V104" s="335" t="s">
        <v>2745</v>
      </c>
      <c r="W104" s="335" t="s">
        <v>3081</v>
      </c>
      <c r="X104" s="336" t="s">
        <v>2747</v>
      </c>
      <c r="Y104" s="326" t="s">
        <v>2742</v>
      </c>
      <c r="Z104" s="324">
        <v>2</v>
      </c>
      <c r="AA104" s="326"/>
      <c r="CG104" s="446"/>
      <c r="CH104" s="447"/>
    </row>
    <row r="105" spans="1:86" s="294" customFormat="1" ht="409.5">
      <c r="A105" s="310" t="s">
        <v>1874</v>
      </c>
      <c r="B105" s="311" t="s">
        <v>3194</v>
      </c>
      <c r="C105" s="311" t="s">
        <v>53</v>
      </c>
      <c r="D105" s="312" t="s">
        <v>53</v>
      </c>
      <c r="E105" s="313" t="s">
        <v>15</v>
      </c>
      <c r="F105" s="314" t="s">
        <v>15</v>
      </c>
      <c r="G105" s="315">
        <v>277300</v>
      </c>
      <c r="H105" s="315">
        <v>277300</v>
      </c>
      <c r="I105" s="316">
        <v>277300</v>
      </c>
      <c r="J105" s="314"/>
      <c r="K105" s="320"/>
      <c r="L105" s="317" t="s">
        <v>2928</v>
      </c>
      <c r="M105" s="318">
        <v>0</v>
      </c>
      <c r="N105" s="319"/>
      <c r="O105" s="314"/>
      <c r="P105" s="320"/>
      <c r="Q105" s="321">
        <v>277300</v>
      </c>
      <c r="R105" s="310">
        <v>2026</v>
      </c>
      <c r="S105" s="310">
        <v>2</v>
      </c>
      <c r="T105" s="314" t="s">
        <v>2929</v>
      </c>
      <c r="U105" s="314" t="s">
        <v>2738</v>
      </c>
      <c r="V105" s="322" t="s">
        <v>2739</v>
      </c>
      <c r="W105" s="322" t="s">
        <v>2740</v>
      </c>
      <c r="X105" s="323" t="s">
        <v>2930</v>
      </c>
      <c r="Y105" s="312" t="s">
        <v>2742</v>
      </c>
      <c r="Z105" s="310">
        <v>2</v>
      </c>
      <c r="AA105" s="312"/>
      <c r="CG105" s="446"/>
      <c r="CH105" s="447"/>
    </row>
    <row r="106" spans="1:86" s="294" customFormat="1" ht="409.5">
      <c r="A106" s="324" t="s">
        <v>2875</v>
      </c>
      <c r="B106" s="325" t="s">
        <v>3195</v>
      </c>
      <c r="C106" s="325" t="s">
        <v>53</v>
      </c>
      <c r="D106" s="326" t="s">
        <v>53</v>
      </c>
      <c r="E106" s="327" t="s">
        <v>15</v>
      </c>
      <c r="F106" s="328" t="s">
        <v>15</v>
      </c>
      <c r="G106" s="329">
        <v>314180.90000000002</v>
      </c>
      <c r="H106" s="329">
        <v>314180.90000000002</v>
      </c>
      <c r="I106" s="329">
        <v>314180.90000000002</v>
      </c>
      <c r="J106" s="328"/>
      <c r="K106" s="333"/>
      <c r="L106" s="330" t="s">
        <v>2928</v>
      </c>
      <c r="M106" s="331">
        <v>0</v>
      </c>
      <c r="N106" s="332"/>
      <c r="O106" s="328"/>
      <c r="P106" s="333"/>
      <c r="Q106" s="334">
        <v>314180.90000000002</v>
      </c>
      <c r="R106" s="324">
        <v>2026</v>
      </c>
      <c r="S106" s="324">
        <v>2</v>
      </c>
      <c r="T106" s="328" t="s">
        <v>3079</v>
      </c>
      <c r="U106" s="328" t="s">
        <v>2738</v>
      </c>
      <c r="V106" s="335" t="s">
        <v>3080</v>
      </c>
      <c r="W106" s="335" t="s">
        <v>3081</v>
      </c>
      <c r="X106" s="336" t="s">
        <v>3082</v>
      </c>
      <c r="Y106" s="326" t="s">
        <v>3083</v>
      </c>
      <c r="Z106" s="324">
        <v>2</v>
      </c>
      <c r="AA106" s="326"/>
      <c r="CG106" s="446"/>
      <c r="CH106" s="447"/>
    </row>
    <row r="107" spans="1:86" s="294" customFormat="1" ht="409.5">
      <c r="A107" s="324" t="s">
        <v>2877</v>
      </c>
      <c r="B107" s="325" t="s">
        <v>3196</v>
      </c>
      <c r="C107" s="325" t="s">
        <v>53</v>
      </c>
      <c r="D107" s="326" t="s">
        <v>53</v>
      </c>
      <c r="E107" s="327" t="s">
        <v>15</v>
      </c>
      <c r="F107" s="328" t="s">
        <v>15</v>
      </c>
      <c r="G107" s="329">
        <v>305030</v>
      </c>
      <c r="H107" s="329">
        <v>305030</v>
      </c>
      <c r="I107" s="329">
        <v>305030</v>
      </c>
      <c r="J107" s="328"/>
      <c r="K107" s="333"/>
      <c r="L107" s="330" t="s">
        <v>2928</v>
      </c>
      <c r="M107" s="331">
        <v>0</v>
      </c>
      <c r="N107" s="332"/>
      <c r="O107" s="328"/>
      <c r="P107" s="333"/>
      <c r="Q107" s="334">
        <v>305030</v>
      </c>
      <c r="R107" s="324">
        <v>2026</v>
      </c>
      <c r="S107" s="324">
        <v>2</v>
      </c>
      <c r="T107" s="328" t="s">
        <v>3085</v>
      </c>
      <c r="U107" s="328" t="s">
        <v>2738</v>
      </c>
      <c r="V107" s="335" t="s">
        <v>2745</v>
      </c>
      <c r="W107" s="335" t="s">
        <v>3081</v>
      </c>
      <c r="X107" s="336" t="s">
        <v>2747</v>
      </c>
      <c r="Y107" s="326" t="s">
        <v>2742</v>
      </c>
      <c r="Z107" s="324">
        <v>2</v>
      </c>
      <c r="AA107" s="326"/>
      <c r="CG107" s="446"/>
      <c r="CH107" s="447"/>
    </row>
    <row r="108" spans="1:86" s="294" customFormat="1" ht="24">
      <c r="A108" s="529" t="s">
        <v>114</v>
      </c>
      <c r="B108" s="529"/>
      <c r="C108" s="529"/>
      <c r="D108" s="529"/>
      <c r="E108" s="529"/>
      <c r="F108" s="529"/>
      <c r="G108" s="529"/>
      <c r="H108" s="529"/>
      <c r="I108" s="529"/>
      <c r="J108" s="529"/>
      <c r="K108" s="529"/>
      <c r="L108" s="529"/>
      <c r="M108" s="529"/>
      <c r="N108" s="529"/>
      <c r="O108" s="529"/>
      <c r="P108" s="529"/>
      <c r="Q108" s="529"/>
      <c r="R108" s="529"/>
      <c r="S108" s="529"/>
      <c r="T108" s="529"/>
      <c r="U108" s="529"/>
      <c r="V108" s="529"/>
      <c r="W108" s="529"/>
      <c r="X108" s="529"/>
      <c r="Y108" s="529"/>
      <c r="Z108" s="529"/>
      <c r="AA108" s="529"/>
      <c r="CG108" s="446"/>
      <c r="CH108" s="447" t="s">
        <v>114</v>
      </c>
    </row>
    <row r="109" spans="1:86" s="294" customFormat="1" ht="180">
      <c r="A109" s="310" t="s">
        <v>1876</v>
      </c>
      <c r="B109" s="311" t="s">
        <v>3197</v>
      </c>
      <c r="C109" s="311" t="s">
        <v>118</v>
      </c>
      <c r="D109" s="312" t="s">
        <v>118</v>
      </c>
      <c r="E109" s="313" t="s">
        <v>15</v>
      </c>
      <c r="F109" s="314" t="s">
        <v>15</v>
      </c>
      <c r="G109" s="315">
        <v>95999.99</v>
      </c>
      <c r="H109" s="315">
        <v>78688.52</v>
      </c>
      <c r="I109" s="316">
        <v>78688.52</v>
      </c>
      <c r="J109" s="314"/>
      <c r="K109" s="320"/>
      <c r="L109" s="317" t="s">
        <v>2928</v>
      </c>
      <c r="M109" s="318">
        <v>0</v>
      </c>
      <c r="N109" s="319"/>
      <c r="O109" s="314"/>
      <c r="P109" s="320"/>
      <c r="Q109" s="321">
        <v>78688.52</v>
      </c>
      <c r="R109" s="310">
        <v>2026</v>
      </c>
      <c r="S109" s="310">
        <v>2</v>
      </c>
      <c r="T109" s="314" t="s">
        <v>2929</v>
      </c>
      <c r="U109" s="314" t="s">
        <v>2738</v>
      </c>
      <c r="V109" s="322" t="s">
        <v>2739</v>
      </c>
      <c r="W109" s="322" t="s">
        <v>2740</v>
      </c>
      <c r="X109" s="323" t="s">
        <v>2930</v>
      </c>
      <c r="Y109" s="312" t="s">
        <v>2742</v>
      </c>
      <c r="Z109" s="310">
        <v>2</v>
      </c>
      <c r="AA109" s="312"/>
      <c r="CG109" s="446"/>
      <c r="CH109" s="447"/>
    </row>
    <row r="110" spans="1:86" s="294" customFormat="1" ht="180">
      <c r="A110" s="324" t="s">
        <v>2879</v>
      </c>
      <c r="B110" s="325" t="s">
        <v>3198</v>
      </c>
      <c r="C110" s="325" t="s">
        <v>118</v>
      </c>
      <c r="D110" s="326" t="s">
        <v>118</v>
      </c>
      <c r="E110" s="327" t="s">
        <v>15</v>
      </c>
      <c r="F110" s="328" t="s">
        <v>15</v>
      </c>
      <c r="G110" s="329">
        <v>108768</v>
      </c>
      <c r="H110" s="329">
        <v>89154.1</v>
      </c>
      <c r="I110" s="329">
        <v>89154.1</v>
      </c>
      <c r="J110" s="328"/>
      <c r="K110" s="333"/>
      <c r="L110" s="330" t="s">
        <v>2928</v>
      </c>
      <c r="M110" s="331">
        <v>0</v>
      </c>
      <c r="N110" s="332"/>
      <c r="O110" s="328"/>
      <c r="P110" s="333"/>
      <c r="Q110" s="334">
        <v>89154.1</v>
      </c>
      <c r="R110" s="324">
        <v>2026</v>
      </c>
      <c r="S110" s="324">
        <v>2</v>
      </c>
      <c r="T110" s="328" t="s">
        <v>3079</v>
      </c>
      <c r="U110" s="328" t="s">
        <v>2738</v>
      </c>
      <c r="V110" s="335" t="s">
        <v>3080</v>
      </c>
      <c r="W110" s="335" t="s">
        <v>3081</v>
      </c>
      <c r="X110" s="336" t="s">
        <v>3082</v>
      </c>
      <c r="Y110" s="326" t="s">
        <v>3083</v>
      </c>
      <c r="Z110" s="324">
        <v>2</v>
      </c>
      <c r="AA110" s="326"/>
      <c r="CG110" s="446"/>
      <c r="CH110" s="447"/>
    </row>
    <row r="111" spans="1:86" s="294" customFormat="1" ht="180">
      <c r="A111" s="324" t="s">
        <v>2881</v>
      </c>
      <c r="B111" s="325" t="s">
        <v>3199</v>
      </c>
      <c r="C111" s="325" t="s">
        <v>118</v>
      </c>
      <c r="D111" s="326" t="s">
        <v>118</v>
      </c>
      <c r="E111" s="327" t="s">
        <v>15</v>
      </c>
      <c r="F111" s="328" t="s">
        <v>15</v>
      </c>
      <c r="G111" s="329">
        <v>105600</v>
      </c>
      <c r="H111" s="329">
        <v>86557.38</v>
      </c>
      <c r="I111" s="329">
        <v>86557.38</v>
      </c>
      <c r="J111" s="328"/>
      <c r="K111" s="333"/>
      <c r="L111" s="330" t="s">
        <v>2928</v>
      </c>
      <c r="M111" s="331">
        <v>0</v>
      </c>
      <c r="N111" s="332"/>
      <c r="O111" s="328"/>
      <c r="P111" s="333"/>
      <c r="Q111" s="334">
        <v>86557.38</v>
      </c>
      <c r="R111" s="324">
        <v>2026</v>
      </c>
      <c r="S111" s="324">
        <v>2</v>
      </c>
      <c r="T111" s="328" t="s">
        <v>3085</v>
      </c>
      <c r="U111" s="328" t="s">
        <v>2738</v>
      </c>
      <c r="V111" s="335" t="s">
        <v>2745</v>
      </c>
      <c r="W111" s="335" t="s">
        <v>3081</v>
      </c>
      <c r="X111" s="336" t="s">
        <v>2747</v>
      </c>
      <c r="Y111" s="326" t="s">
        <v>2742</v>
      </c>
      <c r="Z111" s="324">
        <v>2</v>
      </c>
      <c r="AA111" s="326"/>
      <c r="CG111" s="446"/>
      <c r="CH111" s="447"/>
    </row>
    <row r="112" spans="1:86" s="294" customFormat="1" ht="240">
      <c r="A112" s="310" t="s">
        <v>1878</v>
      </c>
      <c r="B112" s="311" t="s">
        <v>3200</v>
      </c>
      <c r="C112" s="311" t="s">
        <v>121</v>
      </c>
      <c r="D112" s="312" t="s">
        <v>121</v>
      </c>
      <c r="E112" s="313" t="s">
        <v>15</v>
      </c>
      <c r="F112" s="314" t="s">
        <v>15</v>
      </c>
      <c r="G112" s="315">
        <v>167100</v>
      </c>
      <c r="H112" s="315">
        <v>167100</v>
      </c>
      <c r="I112" s="316">
        <v>167100</v>
      </c>
      <c r="J112" s="314"/>
      <c r="K112" s="320"/>
      <c r="L112" s="317" t="s">
        <v>2928</v>
      </c>
      <c r="M112" s="318">
        <v>0</v>
      </c>
      <c r="N112" s="319"/>
      <c r="O112" s="314"/>
      <c r="P112" s="320"/>
      <c r="Q112" s="321">
        <v>167100</v>
      </c>
      <c r="R112" s="310">
        <v>2026</v>
      </c>
      <c r="S112" s="310">
        <v>2</v>
      </c>
      <c r="T112" s="314" t="s">
        <v>2929</v>
      </c>
      <c r="U112" s="314" t="s">
        <v>2738</v>
      </c>
      <c r="V112" s="322" t="s">
        <v>2739</v>
      </c>
      <c r="W112" s="322" t="s">
        <v>2740</v>
      </c>
      <c r="X112" s="323" t="s">
        <v>2930</v>
      </c>
      <c r="Y112" s="312" t="s">
        <v>2742</v>
      </c>
      <c r="Z112" s="310">
        <v>2</v>
      </c>
      <c r="AA112" s="312"/>
      <c r="CG112" s="446"/>
      <c r="CH112" s="447"/>
    </row>
    <row r="113" spans="1:86" s="294" customFormat="1" ht="240">
      <c r="A113" s="324" t="s">
        <v>2883</v>
      </c>
      <c r="B113" s="325" t="s">
        <v>3201</v>
      </c>
      <c r="C113" s="325" t="s">
        <v>121</v>
      </c>
      <c r="D113" s="326" t="s">
        <v>121</v>
      </c>
      <c r="E113" s="327" t="s">
        <v>15</v>
      </c>
      <c r="F113" s="328" t="s">
        <v>15</v>
      </c>
      <c r="G113" s="329">
        <v>189324.3</v>
      </c>
      <c r="H113" s="329">
        <v>189324.3</v>
      </c>
      <c r="I113" s="329">
        <v>189324.3</v>
      </c>
      <c r="J113" s="328"/>
      <c r="K113" s="333"/>
      <c r="L113" s="330" t="s">
        <v>2928</v>
      </c>
      <c r="M113" s="331">
        <v>0</v>
      </c>
      <c r="N113" s="332"/>
      <c r="O113" s="328"/>
      <c r="P113" s="333"/>
      <c r="Q113" s="334">
        <v>189324.3</v>
      </c>
      <c r="R113" s="324">
        <v>2026</v>
      </c>
      <c r="S113" s="324">
        <v>2</v>
      </c>
      <c r="T113" s="328" t="s">
        <v>3079</v>
      </c>
      <c r="U113" s="328" t="s">
        <v>2738</v>
      </c>
      <c r="V113" s="335" t="s">
        <v>3080</v>
      </c>
      <c r="W113" s="335" t="s">
        <v>3081</v>
      </c>
      <c r="X113" s="336" t="s">
        <v>3082</v>
      </c>
      <c r="Y113" s="326" t="s">
        <v>3083</v>
      </c>
      <c r="Z113" s="324">
        <v>2</v>
      </c>
      <c r="AA113" s="326"/>
      <c r="CG113" s="446"/>
      <c r="CH113" s="447"/>
    </row>
    <row r="114" spans="1:86" s="294" customFormat="1" ht="240">
      <c r="A114" s="324" t="s">
        <v>2885</v>
      </c>
      <c r="B114" s="325" t="s">
        <v>3202</v>
      </c>
      <c r="C114" s="325" t="s">
        <v>121</v>
      </c>
      <c r="D114" s="326" t="s">
        <v>121</v>
      </c>
      <c r="E114" s="327" t="s">
        <v>15</v>
      </c>
      <c r="F114" s="328" t="s">
        <v>15</v>
      </c>
      <c r="G114" s="329">
        <v>183810</v>
      </c>
      <c r="H114" s="329">
        <v>183810</v>
      </c>
      <c r="I114" s="329">
        <v>183810</v>
      </c>
      <c r="J114" s="328"/>
      <c r="K114" s="333"/>
      <c r="L114" s="330" t="s">
        <v>2928</v>
      </c>
      <c r="M114" s="331">
        <v>0</v>
      </c>
      <c r="N114" s="332"/>
      <c r="O114" s="328"/>
      <c r="P114" s="333"/>
      <c r="Q114" s="334">
        <v>183810</v>
      </c>
      <c r="R114" s="324">
        <v>2026</v>
      </c>
      <c r="S114" s="324">
        <v>2</v>
      </c>
      <c r="T114" s="328" t="s">
        <v>3085</v>
      </c>
      <c r="U114" s="328" t="s">
        <v>2738</v>
      </c>
      <c r="V114" s="335" t="s">
        <v>2745</v>
      </c>
      <c r="W114" s="335" t="s">
        <v>3081</v>
      </c>
      <c r="X114" s="336" t="s">
        <v>2747</v>
      </c>
      <c r="Y114" s="326" t="s">
        <v>2742</v>
      </c>
      <c r="Z114" s="324">
        <v>2</v>
      </c>
      <c r="AA114" s="326"/>
      <c r="CG114" s="446"/>
      <c r="CH114" s="447"/>
    </row>
    <row r="115" spans="1:86" s="294" customFormat="1" ht="108">
      <c r="A115" s="310" t="s">
        <v>1881</v>
      </c>
      <c r="B115" s="311" t="s">
        <v>3203</v>
      </c>
      <c r="C115" s="311" t="s">
        <v>124</v>
      </c>
      <c r="D115" s="312" t="s">
        <v>124</v>
      </c>
      <c r="E115" s="313" t="s">
        <v>15</v>
      </c>
      <c r="F115" s="314" t="s">
        <v>15</v>
      </c>
      <c r="G115" s="315">
        <v>30400</v>
      </c>
      <c r="H115" s="315">
        <v>24918.03</v>
      </c>
      <c r="I115" s="316">
        <v>24918.03</v>
      </c>
      <c r="J115" s="314"/>
      <c r="K115" s="320"/>
      <c r="L115" s="317" t="s">
        <v>2928</v>
      </c>
      <c r="M115" s="318">
        <v>0</v>
      </c>
      <c r="N115" s="319"/>
      <c r="O115" s="314"/>
      <c r="P115" s="320"/>
      <c r="Q115" s="321">
        <v>24918.03</v>
      </c>
      <c r="R115" s="310">
        <v>2026</v>
      </c>
      <c r="S115" s="310">
        <v>2</v>
      </c>
      <c r="T115" s="314" t="s">
        <v>2929</v>
      </c>
      <c r="U115" s="314" t="s">
        <v>2738</v>
      </c>
      <c r="V115" s="322" t="s">
        <v>2739</v>
      </c>
      <c r="W115" s="322" t="s">
        <v>2740</v>
      </c>
      <c r="X115" s="323" t="s">
        <v>2930</v>
      </c>
      <c r="Y115" s="312" t="s">
        <v>2742</v>
      </c>
      <c r="Z115" s="310">
        <v>2</v>
      </c>
      <c r="AA115" s="312"/>
      <c r="CG115" s="446"/>
      <c r="CH115" s="447"/>
    </row>
    <row r="116" spans="1:86" s="294" customFormat="1" ht="108">
      <c r="A116" s="324" t="s">
        <v>2887</v>
      </c>
      <c r="B116" s="325" t="s">
        <v>3204</v>
      </c>
      <c r="C116" s="325" t="s">
        <v>124</v>
      </c>
      <c r="D116" s="326" t="s">
        <v>124</v>
      </c>
      <c r="E116" s="327" t="s">
        <v>15</v>
      </c>
      <c r="F116" s="328" t="s">
        <v>15</v>
      </c>
      <c r="G116" s="329">
        <v>34443.21</v>
      </c>
      <c r="H116" s="329">
        <v>28232.14</v>
      </c>
      <c r="I116" s="329">
        <v>28232.14</v>
      </c>
      <c r="J116" s="328"/>
      <c r="K116" s="333"/>
      <c r="L116" s="330" t="s">
        <v>2928</v>
      </c>
      <c r="M116" s="331">
        <v>0</v>
      </c>
      <c r="N116" s="332"/>
      <c r="O116" s="328"/>
      <c r="P116" s="333"/>
      <c r="Q116" s="334">
        <v>28232.14</v>
      </c>
      <c r="R116" s="324">
        <v>2026</v>
      </c>
      <c r="S116" s="324">
        <v>2</v>
      </c>
      <c r="T116" s="328" t="s">
        <v>3079</v>
      </c>
      <c r="U116" s="328" t="s">
        <v>2738</v>
      </c>
      <c r="V116" s="335" t="s">
        <v>3080</v>
      </c>
      <c r="W116" s="335" t="s">
        <v>3081</v>
      </c>
      <c r="X116" s="336" t="s">
        <v>3082</v>
      </c>
      <c r="Y116" s="326" t="s">
        <v>3083</v>
      </c>
      <c r="Z116" s="324">
        <v>2</v>
      </c>
      <c r="AA116" s="326"/>
      <c r="CG116" s="446"/>
      <c r="CH116" s="447"/>
    </row>
    <row r="117" spans="1:86" s="294" customFormat="1" ht="108">
      <c r="A117" s="324" t="s">
        <v>2889</v>
      </c>
      <c r="B117" s="325" t="s">
        <v>3205</v>
      </c>
      <c r="C117" s="325" t="s">
        <v>124</v>
      </c>
      <c r="D117" s="326" t="s">
        <v>124</v>
      </c>
      <c r="E117" s="327" t="s">
        <v>15</v>
      </c>
      <c r="F117" s="328" t="s">
        <v>15</v>
      </c>
      <c r="G117" s="329">
        <v>33440</v>
      </c>
      <c r="H117" s="329">
        <v>27409.84</v>
      </c>
      <c r="I117" s="329">
        <v>27409.84</v>
      </c>
      <c r="J117" s="328"/>
      <c r="K117" s="333"/>
      <c r="L117" s="330" t="s">
        <v>2928</v>
      </c>
      <c r="M117" s="331">
        <v>0</v>
      </c>
      <c r="N117" s="332"/>
      <c r="O117" s="328"/>
      <c r="P117" s="333"/>
      <c r="Q117" s="334">
        <v>27409.84</v>
      </c>
      <c r="R117" s="324">
        <v>2026</v>
      </c>
      <c r="S117" s="324">
        <v>2</v>
      </c>
      <c r="T117" s="328" t="s">
        <v>3085</v>
      </c>
      <c r="U117" s="328" t="s">
        <v>2738</v>
      </c>
      <c r="V117" s="335" t="s">
        <v>2745</v>
      </c>
      <c r="W117" s="335" t="s">
        <v>3081</v>
      </c>
      <c r="X117" s="336" t="s">
        <v>2747</v>
      </c>
      <c r="Y117" s="326" t="s">
        <v>2742</v>
      </c>
      <c r="Z117" s="324">
        <v>2</v>
      </c>
      <c r="AA117" s="326"/>
      <c r="CG117" s="446"/>
      <c r="CH117" s="447"/>
    </row>
    <row r="118" spans="1:86" s="294" customFormat="1" ht="84">
      <c r="A118" s="310" t="s">
        <v>1883</v>
      </c>
      <c r="B118" s="311" t="s">
        <v>3206</v>
      </c>
      <c r="C118" s="311" t="s">
        <v>128</v>
      </c>
      <c r="D118" s="312" t="s">
        <v>128</v>
      </c>
      <c r="E118" s="313" t="s">
        <v>15</v>
      </c>
      <c r="F118" s="314" t="s">
        <v>15</v>
      </c>
      <c r="G118" s="315">
        <v>1592</v>
      </c>
      <c r="H118" s="315">
        <v>1304.92</v>
      </c>
      <c r="I118" s="316">
        <v>1304.92</v>
      </c>
      <c r="J118" s="314"/>
      <c r="K118" s="320"/>
      <c r="L118" s="317" t="s">
        <v>2928</v>
      </c>
      <c r="M118" s="318">
        <v>0</v>
      </c>
      <c r="N118" s="319"/>
      <c r="O118" s="314"/>
      <c r="P118" s="320"/>
      <c r="Q118" s="321">
        <v>1304.92</v>
      </c>
      <c r="R118" s="310">
        <v>2026</v>
      </c>
      <c r="S118" s="310">
        <v>2</v>
      </c>
      <c r="T118" s="314" t="s">
        <v>2929</v>
      </c>
      <c r="U118" s="314" t="s">
        <v>2738</v>
      </c>
      <c r="V118" s="322" t="s">
        <v>2739</v>
      </c>
      <c r="W118" s="322" t="s">
        <v>2740</v>
      </c>
      <c r="X118" s="323" t="s">
        <v>2930</v>
      </c>
      <c r="Y118" s="312" t="s">
        <v>2742</v>
      </c>
      <c r="Z118" s="310">
        <v>2</v>
      </c>
      <c r="AA118" s="312"/>
      <c r="CG118" s="446"/>
      <c r="CH118" s="447"/>
    </row>
    <row r="119" spans="1:86" s="294" customFormat="1" ht="84">
      <c r="A119" s="324" t="s">
        <v>2891</v>
      </c>
      <c r="B119" s="325" t="s">
        <v>3207</v>
      </c>
      <c r="C119" s="325" t="s">
        <v>128</v>
      </c>
      <c r="D119" s="326" t="s">
        <v>128</v>
      </c>
      <c r="E119" s="327" t="s">
        <v>15</v>
      </c>
      <c r="F119" s="328" t="s">
        <v>15</v>
      </c>
      <c r="G119" s="329">
        <v>1803.73</v>
      </c>
      <c r="H119" s="329">
        <v>1478.47</v>
      </c>
      <c r="I119" s="329">
        <v>1478.47</v>
      </c>
      <c r="J119" s="328"/>
      <c r="K119" s="333"/>
      <c r="L119" s="330" t="s">
        <v>2928</v>
      </c>
      <c r="M119" s="331">
        <v>0</v>
      </c>
      <c r="N119" s="332"/>
      <c r="O119" s="328"/>
      <c r="P119" s="333"/>
      <c r="Q119" s="334">
        <v>1478.47</v>
      </c>
      <c r="R119" s="324">
        <v>2026</v>
      </c>
      <c r="S119" s="324">
        <v>2</v>
      </c>
      <c r="T119" s="328" t="s">
        <v>3079</v>
      </c>
      <c r="U119" s="328" t="s">
        <v>2738</v>
      </c>
      <c r="V119" s="335" t="s">
        <v>3080</v>
      </c>
      <c r="W119" s="335" t="s">
        <v>3081</v>
      </c>
      <c r="X119" s="336" t="s">
        <v>3082</v>
      </c>
      <c r="Y119" s="326" t="s">
        <v>3083</v>
      </c>
      <c r="Z119" s="324">
        <v>2</v>
      </c>
      <c r="AA119" s="326"/>
      <c r="CG119" s="446"/>
      <c r="CH119" s="447"/>
    </row>
    <row r="120" spans="1:86" s="294" customFormat="1" ht="84">
      <c r="A120" s="324" t="s">
        <v>2893</v>
      </c>
      <c r="B120" s="325" t="s">
        <v>3208</v>
      </c>
      <c r="C120" s="325" t="s">
        <v>128</v>
      </c>
      <c r="D120" s="326" t="s">
        <v>128</v>
      </c>
      <c r="E120" s="327" t="s">
        <v>15</v>
      </c>
      <c r="F120" s="328" t="s">
        <v>15</v>
      </c>
      <c r="G120" s="329">
        <v>1751.2</v>
      </c>
      <c r="H120" s="329">
        <v>1435.41</v>
      </c>
      <c r="I120" s="329">
        <v>1435.41</v>
      </c>
      <c r="J120" s="328"/>
      <c r="K120" s="333"/>
      <c r="L120" s="330" t="s">
        <v>2928</v>
      </c>
      <c r="M120" s="331">
        <v>0</v>
      </c>
      <c r="N120" s="332"/>
      <c r="O120" s="328"/>
      <c r="P120" s="333"/>
      <c r="Q120" s="334">
        <v>1435.41</v>
      </c>
      <c r="R120" s="324">
        <v>2026</v>
      </c>
      <c r="S120" s="324">
        <v>2</v>
      </c>
      <c r="T120" s="328" t="s">
        <v>3085</v>
      </c>
      <c r="U120" s="328" t="s">
        <v>2738</v>
      </c>
      <c r="V120" s="335" t="s">
        <v>2745</v>
      </c>
      <c r="W120" s="335" t="s">
        <v>3081</v>
      </c>
      <c r="X120" s="336" t="s">
        <v>2747</v>
      </c>
      <c r="Y120" s="326" t="s">
        <v>2742</v>
      </c>
      <c r="Z120" s="324">
        <v>2</v>
      </c>
      <c r="AA120" s="326"/>
      <c r="CG120" s="446"/>
      <c r="CH120" s="447"/>
    </row>
    <row r="121" spans="1:86" s="294" customFormat="1" ht="120">
      <c r="A121" s="310" t="s">
        <v>1884</v>
      </c>
      <c r="B121" s="311" t="s">
        <v>3209</v>
      </c>
      <c r="C121" s="311" t="s">
        <v>22</v>
      </c>
      <c r="D121" s="312" t="s">
        <v>22</v>
      </c>
      <c r="E121" s="313" t="s">
        <v>15</v>
      </c>
      <c r="F121" s="314" t="s">
        <v>15</v>
      </c>
      <c r="G121" s="315">
        <v>2673</v>
      </c>
      <c r="H121" s="315">
        <v>2190.98</v>
      </c>
      <c r="I121" s="316">
        <v>2190.98</v>
      </c>
      <c r="J121" s="314"/>
      <c r="K121" s="320"/>
      <c r="L121" s="317" t="s">
        <v>2928</v>
      </c>
      <c r="M121" s="318">
        <v>0</v>
      </c>
      <c r="N121" s="319"/>
      <c r="O121" s="314"/>
      <c r="P121" s="320"/>
      <c r="Q121" s="321">
        <v>2190.98</v>
      </c>
      <c r="R121" s="310">
        <v>2026</v>
      </c>
      <c r="S121" s="310">
        <v>2</v>
      </c>
      <c r="T121" s="314" t="s">
        <v>2929</v>
      </c>
      <c r="U121" s="314" t="s">
        <v>2738</v>
      </c>
      <c r="V121" s="322" t="s">
        <v>2739</v>
      </c>
      <c r="W121" s="322" t="s">
        <v>2740</v>
      </c>
      <c r="X121" s="323" t="s">
        <v>2930</v>
      </c>
      <c r="Y121" s="312" t="s">
        <v>2742</v>
      </c>
      <c r="Z121" s="310">
        <v>2</v>
      </c>
      <c r="AA121" s="312"/>
      <c r="CG121" s="446"/>
      <c r="CH121" s="447"/>
    </row>
    <row r="122" spans="1:86" s="294" customFormat="1" ht="120">
      <c r="A122" s="324" t="s">
        <v>2895</v>
      </c>
      <c r="B122" s="325" t="s">
        <v>3210</v>
      </c>
      <c r="C122" s="325" t="s">
        <v>22</v>
      </c>
      <c r="D122" s="326" t="s">
        <v>22</v>
      </c>
      <c r="E122" s="327" t="s">
        <v>15</v>
      </c>
      <c r="F122" s="328" t="s">
        <v>15</v>
      </c>
      <c r="G122" s="329">
        <v>3028.5</v>
      </c>
      <c r="H122" s="329">
        <v>2482.38</v>
      </c>
      <c r="I122" s="329">
        <v>2482.38</v>
      </c>
      <c r="J122" s="328"/>
      <c r="K122" s="333"/>
      <c r="L122" s="330" t="s">
        <v>2928</v>
      </c>
      <c r="M122" s="331">
        <v>0</v>
      </c>
      <c r="N122" s="332"/>
      <c r="O122" s="328"/>
      <c r="P122" s="333"/>
      <c r="Q122" s="334">
        <v>2482.38</v>
      </c>
      <c r="R122" s="324">
        <v>2026</v>
      </c>
      <c r="S122" s="324">
        <v>2</v>
      </c>
      <c r="T122" s="328" t="s">
        <v>3079</v>
      </c>
      <c r="U122" s="328" t="s">
        <v>2738</v>
      </c>
      <c r="V122" s="335" t="s">
        <v>3080</v>
      </c>
      <c r="W122" s="335" t="s">
        <v>3081</v>
      </c>
      <c r="X122" s="336" t="s">
        <v>3082</v>
      </c>
      <c r="Y122" s="326" t="s">
        <v>3083</v>
      </c>
      <c r="Z122" s="324">
        <v>2</v>
      </c>
      <c r="AA122" s="326"/>
      <c r="CG122" s="446"/>
      <c r="CH122" s="447"/>
    </row>
    <row r="123" spans="1:86" s="294" customFormat="1" ht="120">
      <c r="A123" s="324" t="s">
        <v>2897</v>
      </c>
      <c r="B123" s="325" t="s">
        <v>3211</v>
      </c>
      <c r="C123" s="325" t="s">
        <v>22</v>
      </c>
      <c r="D123" s="326" t="s">
        <v>22</v>
      </c>
      <c r="E123" s="327" t="s">
        <v>15</v>
      </c>
      <c r="F123" s="328" t="s">
        <v>15</v>
      </c>
      <c r="G123" s="329">
        <v>2940.3</v>
      </c>
      <c r="H123" s="329">
        <v>2410.08</v>
      </c>
      <c r="I123" s="329">
        <v>2410.08</v>
      </c>
      <c r="J123" s="328"/>
      <c r="K123" s="333"/>
      <c r="L123" s="330" t="s">
        <v>2928</v>
      </c>
      <c r="M123" s="331">
        <v>0</v>
      </c>
      <c r="N123" s="332"/>
      <c r="O123" s="328"/>
      <c r="P123" s="333"/>
      <c r="Q123" s="334">
        <v>2410.08</v>
      </c>
      <c r="R123" s="324">
        <v>2026</v>
      </c>
      <c r="S123" s="324">
        <v>2</v>
      </c>
      <c r="T123" s="328" t="s">
        <v>3085</v>
      </c>
      <c r="U123" s="328" t="s">
        <v>2738</v>
      </c>
      <c r="V123" s="335" t="s">
        <v>2745</v>
      </c>
      <c r="W123" s="335" t="s">
        <v>3081</v>
      </c>
      <c r="X123" s="336" t="s">
        <v>2747</v>
      </c>
      <c r="Y123" s="326" t="s">
        <v>2742</v>
      </c>
      <c r="Z123" s="324">
        <v>2</v>
      </c>
      <c r="AA123" s="326"/>
      <c r="CG123" s="446"/>
      <c r="CH123" s="447"/>
    </row>
    <row r="124" spans="1:86" s="294" customFormat="1" ht="24">
      <c r="A124" s="529" t="s">
        <v>3212</v>
      </c>
      <c r="B124" s="529"/>
      <c r="C124" s="529"/>
      <c r="D124" s="529"/>
      <c r="E124" s="529"/>
      <c r="F124" s="529"/>
      <c r="G124" s="529"/>
      <c r="H124" s="529"/>
      <c r="I124" s="529"/>
      <c r="J124" s="529"/>
      <c r="K124" s="529"/>
      <c r="L124" s="529"/>
      <c r="M124" s="529"/>
      <c r="N124" s="529"/>
      <c r="O124" s="529"/>
      <c r="P124" s="529"/>
      <c r="Q124" s="529"/>
      <c r="R124" s="529"/>
      <c r="S124" s="529"/>
      <c r="T124" s="529"/>
      <c r="U124" s="529"/>
      <c r="V124" s="529"/>
      <c r="W124" s="529"/>
      <c r="X124" s="529"/>
      <c r="Y124" s="529"/>
      <c r="Z124" s="529"/>
      <c r="AA124" s="529"/>
      <c r="CG124" s="446"/>
      <c r="CH124" s="447" t="s">
        <v>3212</v>
      </c>
    </row>
    <row r="125" spans="1:86" s="294" customFormat="1" ht="120">
      <c r="A125" s="310" t="s">
        <v>1886</v>
      </c>
      <c r="B125" s="311" t="s">
        <v>1936</v>
      </c>
      <c r="C125" s="311" t="s">
        <v>1937</v>
      </c>
      <c r="D125" s="312" t="s">
        <v>1937</v>
      </c>
      <c r="E125" s="313" t="s">
        <v>15</v>
      </c>
      <c r="F125" s="314" t="s">
        <v>15</v>
      </c>
      <c r="G125" s="315">
        <v>5538.8</v>
      </c>
      <c r="H125" s="315">
        <v>4540</v>
      </c>
      <c r="I125" s="316">
        <v>4540</v>
      </c>
      <c r="J125" s="314"/>
      <c r="K125" s="320"/>
      <c r="L125" s="317" t="s">
        <v>2928</v>
      </c>
      <c r="M125" s="318">
        <v>0</v>
      </c>
      <c r="N125" s="319"/>
      <c r="O125" s="314"/>
      <c r="P125" s="320"/>
      <c r="Q125" s="321">
        <v>4540</v>
      </c>
      <c r="R125" s="310">
        <v>2026</v>
      </c>
      <c r="S125" s="310">
        <v>2</v>
      </c>
      <c r="T125" s="314" t="s">
        <v>2929</v>
      </c>
      <c r="U125" s="314" t="s">
        <v>2738</v>
      </c>
      <c r="V125" s="322" t="s">
        <v>2739</v>
      </c>
      <c r="W125" s="322" t="s">
        <v>2740</v>
      </c>
      <c r="X125" s="323" t="s">
        <v>2930</v>
      </c>
      <c r="Y125" s="312" t="s">
        <v>2742</v>
      </c>
      <c r="Z125" s="310">
        <v>2</v>
      </c>
      <c r="AA125" s="312"/>
      <c r="CG125" s="446"/>
      <c r="CH125" s="447"/>
    </row>
    <row r="126" spans="1:86" s="294" customFormat="1" ht="120">
      <c r="A126" s="324" t="s">
        <v>2899</v>
      </c>
      <c r="B126" s="325" t="s">
        <v>3213</v>
      </c>
      <c r="C126" s="325" t="s">
        <v>1937</v>
      </c>
      <c r="D126" s="326" t="s">
        <v>1937</v>
      </c>
      <c r="E126" s="327" t="s">
        <v>15</v>
      </c>
      <c r="F126" s="328" t="s">
        <v>15</v>
      </c>
      <c r="G126" s="329">
        <v>6275.46</v>
      </c>
      <c r="H126" s="329">
        <v>5143.82</v>
      </c>
      <c r="I126" s="329">
        <v>5143.82</v>
      </c>
      <c r="J126" s="328"/>
      <c r="K126" s="333"/>
      <c r="L126" s="330" t="s">
        <v>2928</v>
      </c>
      <c r="M126" s="331">
        <v>0</v>
      </c>
      <c r="N126" s="332"/>
      <c r="O126" s="328"/>
      <c r="P126" s="333"/>
      <c r="Q126" s="334">
        <v>5143.82</v>
      </c>
      <c r="R126" s="324">
        <v>2026</v>
      </c>
      <c r="S126" s="324">
        <v>2</v>
      </c>
      <c r="T126" s="328" t="s">
        <v>3079</v>
      </c>
      <c r="U126" s="328" t="s">
        <v>2738</v>
      </c>
      <c r="V126" s="335" t="s">
        <v>3080</v>
      </c>
      <c r="W126" s="335" t="s">
        <v>3081</v>
      </c>
      <c r="X126" s="336" t="s">
        <v>3082</v>
      </c>
      <c r="Y126" s="326" t="s">
        <v>3083</v>
      </c>
      <c r="Z126" s="324">
        <v>2</v>
      </c>
      <c r="AA126" s="326"/>
      <c r="CG126" s="446"/>
      <c r="CH126" s="447"/>
    </row>
    <row r="127" spans="1:86" s="294" customFormat="1" ht="120">
      <c r="A127" s="324" t="s">
        <v>2901</v>
      </c>
      <c r="B127" s="325" t="s">
        <v>3214</v>
      </c>
      <c r="C127" s="325" t="s">
        <v>1937</v>
      </c>
      <c r="D127" s="326" t="s">
        <v>1937</v>
      </c>
      <c r="E127" s="327" t="s">
        <v>15</v>
      </c>
      <c r="F127" s="328" t="s">
        <v>15</v>
      </c>
      <c r="G127" s="329">
        <v>6092.68</v>
      </c>
      <c r="H127" s="329">
        <v>4994</v>
      </c>
      <c r="I127" s="329">
        <v>4994</v>
      </c>
      <c r="J127" s="328"/>
      <c r="K127" s="333"/>
      <c r="L127" s="330" t="s">
        <v>2928</v>
      </c>
      <c r="M127" s="331">
        <v>0</v>
      </c>
      <c r="N127" s="332"/>
      <c r="O127" s="328"/>
      <c r="P127" s="333"/>
      <c r="Q127" s="334">
        <v>4994</v>
      </c>
      <c r="R127" s="324">
        <v>2026</v>
      </c>
      <c r="S127" s="324">
        <v>2</v>
      </c>
      <c r="T127" s="328" t="s">
        <v>3085</v>
      </c>
      <c r="U127" s="328" t="s">
        <v>2738</v>
      </c>
      <c r="V127" s="335" t="s">
        <v>2745</v>
      </c>
      <c r="W127" s="335" t="s">
        <v>3081</v>
      </c>
      <c r="X127" s="336" t="s">
        <v>2747</v>
      </c>
      <c r="Y127" s="326" t="s">
        <v>2742</v>
      </c>
      <c r="Z127" s="324">
        <v>2</v>
      </c>
      <c r="AA127" s="326"/>
      <c r="CG127" s="446"/>
      <c r="CH127" s="447"/>
    </row>
    <row r="128" spans="1:86" s="294" customFormat="1" ht="228">
      <c r="A128" s="310" t="s">
        <v>1888</v>
      </c>
      <c r="B128" s="311" t="s">
        <v>1940</v>
      </c>
      <c r="C128" s="311" t="s">
        <v>1941</v>
      </c>
      <c r="D128" s="312" t="s">
        <v>1941</v>
      </c>
      <c r="E128" s="313" t="s">
        <v>15</v>
      </c>
      <c r="F128" s="314" t="s">
        <v>15</v>
      </c>
      <c r="G128" s="315">
        <v>189871.53</v>
      </c>
      <c r="H128" s="315">
        <v>155632.4</v>
      </c>
      <c r="I128" s="316">
        <v>155632.4</v>
      </c>
      <c r="J128" s="314"/>
      <c r="K128" s="320"/>
      <c r="L128" s="317" t="s">
        <v>2928</v>
      </c>
      <c r="M128" s="318">
        <v>0</v>
      </c>
      <c r="N128" s="319"/>
      <c r="O128" s="314"/>
      <c r="P128" s="320"/>
      <c r="Q128" s="321">
        <v>155632.4</v>
      </c>
      <c r="R128" s="310">
        <v>2026</v>
      </c>
      <c r="S128" s="310">
        <v>2</v>
      </c>
      <c r="T128" s="314" t="s">
        <v>2929</v>
      </c>
      <c r="U128" s="314" t="s">
        <v>2738</v>
      </c>
      <c r="V128" s="322" t="s">
        <v>2739</v>
      </c>
      <c r="W128" s="322" t="s">
        <v>2740</v>
      </c>
      <c r="X128" s="323" t="s">
        <v>2930</v>
      </c>
      <c r="Y128" s="312" t="s">
        <v>2742</v>
      </c>
      <c r="Z128" s="310">
        <v>2</v>
      </c>
      <c r="AA128" s="312"/>
      <c r="CG128" s="446"/>
      <c r="CH128" s="447"/>
    </row>
    <row r="129" spans="1:86" s="294" customFormat="1" ht="228">
      <c r="A129" s="324" t="s">
        <v>2834</v>
      </c>
      <c r="B129" s="325" t="s">
        <v>3215</v>
      </c>
      <c r="C129" s="325" t="s">
        <v>1941</v>
      </c>
      <c r="D129" s="326" t="s">
        <v>1941</v>
      </c>
      <c r="E129" s="327" t="s">
        <v>15</v>
      </c>
      <c r="F129" s="328" t="s">
        <v>15</v>
      </c>
      <c r="G129" s="329">
        <v>215124.44</v>
      </c>
      <c r="H129" s="329">
        <v>176331.51</v>
      </c>
      <c r="I129" s="329">
        <v>176331.51</v>
      </c>
      <c r="J129" s="328"/>
      <c r="K129" s="333"/>
      <c r="L129" s="330" t="s">
        <v>2928</v>
      </c>
      <c r="M129" s="331">
        <v>0</v>
      </c>
      <c r="N129" s="332"/>
      <c r="O129" s="328"/>
      <c r="P129" s="333"/>
      <c r="Q129" s="334">
        <v>176331.51</v>
      </c>
      <c r="R129" s="324">
        <v>2026</v>
      </c>
      <c r="S129" s="324">
        <v>2</v>
      </c>
      <c r="T129" s="328" t="s">
        <v>3079</v>
      </c>
      <c r="U129" s="328" t="s">
        <v>2738</v>
      </c>
      <c r="V129" s="335" t="s">
        <v>3080</v>
      </c>
      <c r="W129" s="335" t="s">
        <v>3081</v>
      </c>
      <c r="X129" s="336" t="s">
        <v>3082</v>
      </c>
      <c r="Y129" s="326" t="s">
        <v>3083</v>
      </c>
      <c r="Z129" s="324">
        <v>2</v>
      </c>
      <c r="AA129" s="326"/>
      <c r="CG129" s="446"/>
      <c r="CH129" s="447"/>
    </row>
    <row r="130" spans="1:86" s="294" customFormat="1" ht="228">
      <c r="A130" s="324" t="s">
        <v>2840</v>
      </c>
      <c r="B130" s="325" t="s">
        <v>3216</v>
      </c>
      <c r="C130" s="325" t="s">
        <v>1941</v>
      </c>
      <c r="D130" s="326" t="s">
        <v>1941</v>
      </c>
      <c r="E130" s="327" t="s">
        <v>15</v>
      </c>
      <c r="F130" s="328" t="s">
        <v>15</v>
      </c>
      <c r="G130" s="329">
        <v>208858.68</v>
      </c>
      <c r="H130" s="329">
        <v>171195.64</v>
      </c>
      <c r="I130" s="329">
        <v>171195.64</v>
      </c>
      <c r="J130" s="328"/>
      <c r="K130" s="333"/>
      <c r="L130" s="330" t="s">
        <v>2928</v>
      </c>
      <c r="M130" s="331">
        <v>0</v>
      </c>
      <c r="N130" s="332"/>
      <c r="O130" s="328"/>
      <c r="P130" s="333"/>
      <c r="Q130" s="334">
        <v>171195.64</v>
      </c>
      <c r="R130" s="324">
        <v>2026</v>
      </c>
      <c r="S130" s="324">
        <v>2</v>
      </c>
      <c r="T130" s="328" t="s">
        <v>3085</v>
      </c>
      <c r="U130" s="328" t="s">
        <v>2738</v>
      </c>
      <c r="V130" s="335" t="s">
        <v>2745</v>
      </c>
      <c r="W130" s="335" t="s">
        <v>3081</v>
      </c>
      <c r="X130" s="336" t="s">
        <v>2747</v>
      </c>
      <c r="Y130" s="326" t="s">
        <v>2742</v>
      </c>
      <c r="Z130" s="324">
        <v>2</v>
      </c>
      <c r="AA130" s="326"/>
      <c r="CG130" s="446"/>
      <c r="CH130" s="447"/>
    </row>
    <row r="131" spans="1:86" s="294" customFormat="1" ht="192">
      <c r="A131" s="310" t="s">
        <v>1889</v>
      </c>
      <c r="B131" s="311" t="s">
        <v>1942</v>
      </c>
      <c r="C131" s="311" t="s">
        <v>1943</v>
      </c>
      <c r="D131" s="312" t="s">
        <v>1943</v>
      </c>
      <c r="E131" s="313" t="s">
        <v>15</v>
      </c>
      <c r="F131" s="314" t="s">
        <v>15</v>
      </c>
      <c r="G131" s="315">
        <v>7185.8</v>
      </c>
      <c r="H131" s="315">
        <v>5890</v>
      </c>
      <c r="I131" s="316">
        <v>5890</v>
      </c>
      <c r="J131" s="314"/>
      <c r="K131" s="320"/>
      <c r="L131" s="317" t="s">
        <v>2928</v>
      </c>
      <c r="M131" s="318">
        <v>0</v>
      </c>
      <c r="N131" s="319"/>
      <c r="O131" s="314"/>
      <c r="P131" s="320"/>
      <c r="Q131" s="321">
        <v>5890</v>
      </c>
      <c r="R131" s="310">
        <v>2026</v>
      </c>
      <c r="S131" s="310">
        <v>2</v>
      </c>
      <c r="T131" s="314" t="s">
        <v>2929</v>
      </c>
      <c r="U131" s="314" t="s">
        <v>2738</v>
      </c>
      <c r="V131" s="322" t="s">
        <v>2739</v>
      </c>
      <c r="W131" s="322" t="s">
        <v>2740</v>
      </c>
      <c r="X131" s="323" t="s">
        <v>2930</v>
      </c>
      <c r="Y131" s="312" t="s">
        <v>2742</v>
      </c>
      <c r="Z131" s="310">
        <v>2</v>
      </c>
      <c r="AA131" s="312"/>
      <c r="CG131" s="446"/>
      <c r="CH131" s="447"/>
    </row>
    <row r="132" spans="1:86" s="294" customFormat="1" ht="180">
      <c r="A132" s="324" t="s">
        <v>3021</v>
      </c>
      <c r="B132" s="325" t="s">
        <v>3217</v>
      </c>
      <c r="C132" s="325" t="s">
        <v>1943</v>
      </c>
      <c r="D132" s="326" t="s">
        <v>1943</v>
      </c>
      <c r="E132" s="327" t="s">
        <v>15</v>
      </c>
      <c r="F132" s="328" t="s">
        <v>15</v>
      </c>
      <c r="G132" s="329">
        <v>8141.51</v>
      </c>
      <c r="H132" s="329">
        <v>6673.37</v>
      </c>
      <c r="I132" s="329">
        <v>6673.37</v>
      </c>
      <c r="J132" s="328"/>
      <c r="K132" s="333"/>
      <c r="L132" s="330" t="s">
        <v>2928</v>
      </c>
      <c r="M132" s="331">
        <v>0</v>
      </c>
      <c r="N132" s="332"/>
      <c r="O132" s="328"/>
      <c r="P132" s="333"/>
      <c r="Q132" s="334">
        <v>6673.37</v>
      </c>
      <c r="R132" s="324">
        <v>2026</v>
      </c>
      <c r="S132" s="324">
        <v>2</v>
      </c>
      <c r="T132" s="328" t="s">
        <v>3079</v>
      </c>
      <c r="U132" s="328" t="s">
        <v>2738</v>
      </c>
      <c r="V132" s="335" t="s">
        <v>3080</v>
      </c>
      <c r="W132" s="335" t="s">
        <v>3081</v>
      </c>
      <c r="X132" s="336" t="s">
        <v>3082</v>
      </c>
      <c r="Y132" s="326" t="s">
        <v>3083</v>
      </c>
      <c r="Z132" s="324">
        <v>2</v>
      </c>
      <c r="AA132" s="326"/>
      <c r="CG132" s="446"/>
      <c r="CH132" s="447"/>
    </row>
    <row r="133" spans="1:86" s="294" customFormat="1" ht="180">
      <c r="A133" s="324" t="s">
        <v>3023</v>
      </c>
      <c r="B133" s="325" t="s">
        <v>3218</v>
      </c>
      <c r="C133" s="325" t="s">
        <v>1943</v>
      </c>
      <c r="D133" s="326" t="s">
        <v>1943</v>
      </c>
      <c r="E133" s="327" t="s">
        <v>15</v>
      </c>
      <c r="F133" s="328" t="s">
        <v>15</v>
      </c>
      <c r="G133" s="329">
        <v>7904.38</v>
      </c>
      <c r="H133" s="329">
        <v>6479</v>
      </c>
      <c r="I133" s="329">
        <v>6479</v>
      </c>
      <c r="J133" s="328"/>
      <c r="K133" s="333"/>
      <c r="L133" s="330" t="s">
        <v>2928</v>
      </c>
      <c r="M133" s="331">
        <v>0</v>
      </c>
      <c r="N133" s="332"/>
      <c r="O133" s="328"/>
      <c r="P133" s="333"/>
      <c r="Q133" s="334">
        <v>6479</v>
      </c>
      <c r="R133" s="324">
        <v>2026</v>
      </c>
      <c r="S133" s="324">
        <v>2</v>
      </c>
      <c r="T133" s="328" t="s">
        <v>3085</v>
      </c>
      <c r="U133" s="328" t="s">
        <v>2738</v>
      </c>
      <c r="V133" s="335" t="s">
        <v>2745</v>
      </c>
      <c r="W133" s="335" t="s">
        <v>3081</v>
      </c>
      <c r="X133" s="336" t="s">
        <v>2747</v>
      </c>
      <c r="Y133" s="326" t="s">
        <v>2742</v>
      </c>
      <c r="Z133" s="324">
        <v>2</v>
      </c>
      <c r="AA133" s="326"/>
      <c r="CG133" s="446"/>
      <c r="CH133" s="447"/>
    </row>
    <row r="134" spans="1:86" s="294" customFormat="1" ht="120">
      <c r="A134" s="310" t="s">
        <v>1891</v>
      </c>
      <c r="B134" s="311" t="s">
        <v>1944</v>
      </c>
      <c r="C134" s="311" t="s">
        <v>1945</v>
      </c>
      <c r="D134" s="312" t="s">
        <v>1945</v>
      </c>
      <c r="E134" s="313" t="s">
        <v>15</v>
      </c>
      <c r="F134" s="314" t="s">
        <v>15</v>
      </c>
      <c r="G134" s="315">
        <v>4890.6400000000003</v>
      </c>
      <c r="H134" s="315">
        <v>4008.72</v>
      </c>
      <c r="I134" s="316">
        <v>4008.72</v>
      </c>
      <c r="J134" s="314"/>
      <c r="K134" s="320"/>
      <c r="L134" s="317" t="s">
        <v>2928</v>
      </c>
      <c r="M134" s="318">
        <v>0</v>
      </c>
      <c r="N134" s="319"/>
      <c r="O134" s="314"/>
      <c r="P134" s="320"/>
      <c r="Q134" s="321">
        <v>4008.72</v>
      </c>
      <c r="R134" s="310">
        <v>2026</v>
      </c>
      <c r="S134" s="310">
        <v>2</v>
      </c>
      <c r="T134" s="314" t="s">
        <v>2929</v>
      </c>
      <c r="U134" s="314" t="s">
        <v>2738</v>
      </c>
      <c r="V134" s="322" t="s">
        <v>2739</v>
      </c>
      <c r="W134" s="322" t="s">
        <v>2740</v>
      </c>
      <c r="X134" s="323" t="s">
        <v>2930</v>
      </c>
      <c r="Y134" s="312" t="s">
        <v>2742</v>
      </c>
      <c r="Z134" s="310">
        <v>2</v>
      </c>
      <c r="AA134" s="312"/>
      <c r="CG134" s="446"/>
      <c r="CH134" s="447"/>
    </row>
    <row r="135" spans="1:86" s="294" customFormat="1" ht="120">
      <c r="A135" s="324" t="s">
        <v>3025</v>
      </c>
      <c r="B135" s="325" t="s">
        <v>3219</v>
      </c>
      <c r="C135" s="325" t="s">
        <v>1945</v>
      </c>
      <c r="D135" s="326" t="s">
        <v>1945</v>
      </c>
      <c r="E135" s="327" t="s">
        <v>15</v>
      </c>
      <c r="F135" s="328" t="s">
        <v>15</v>
      </c>
      <c r="G135" s="329">
        <v>5541.09</v>
      </c>
      <c r="H135" s="329">
        <v>4541.88</v>
      </c>
      <c r="I135" s="329">
        <v>4541.88</v>
      </c>
      <c r="J135" s="328"/>
      <c r="K135" s="333"/>
      <c r="L135" s="330" t="s">
        <v>2928</v>
      </c>
      <c r="M135" s="331">
        <v>0</v>
      </c>
      <c r="N135" s="332"/>
      <c r="O135" s="328"/>
      <c r="P135" s="333"/>
      <c r="Q135" s="334">
        <v>4541.88</v>
      </c>
      <c r="R135" s="324">
        <v>2026</v>
      </c>
      <c r="S135" s="324">
        <v>2</v>
      </c>
      <c r="T135" s="328" t="s">
        <v>3079</v>
      </c>
      <c r="U135" s="328" t="s">
        <v>2738</v>
      </c>
      <c r="V135" s="335" t="s">
        <v>3080</v>
      </c>
      <c r="W135" s="335" t="s">
        <v>3081</v>
      </c>
      <c r="X135" s="336" t="s">
        <v>3082</v>
      </c>
      <c r="Y135" s="326" t="s">
        <v>3083</v>
      </c>
      <c r="Z135" s="324">
        <v>2</v>
      </c>
      <c r="AA135" s="326"/>
      <c r="CG135" s="446"/>
      <c r="CH135" s="447"/>
    </row>
    <row r="136" spans="1:86" s="294" customFormat="1" ht="120">
      <c r="A136" s="324" t="s">
        <v>3027</v>
      </c>
      <c r="B136" s="325" t="s">
        <v>3220</v>
      </c>
      <c r="C136" s="325" t="s">
        <v>1945</v>
      </c>
      <c r="D136" s="326" t="s">
        <v>1945</v>
      </c>
      <c r="E136" s="327" t="s">
        <v>15</v>
      </c>
      <c r="F136" s="328" t="s">
        <v>15</v>
      </c>
      <c r="G136" s="329">
        <v>5379.7</v>
      </c>
      <c r="H136" s="329">
        <v>4409.59</v>
      </c>
      <c r="I136" s="329">
        <v>4409.59</v>
      </c>
      <c r="J136" s="328"/>
      <c r="K136" s="333"/>
      <c r="L136" s="330" t="s">
        <v>2928</v>
      </c>
      <c r="M136" s="331">
        <v>0</v>
      </c>
      <c r="N136" s="332"/>
      <c r="O136" s="328"/>
      <c r="P136" s="333"/>
      <c r="Q136" s="334">
        <v>4409.59</v>
      </c>
      <c r="R136" s="324">
        <v>2026</v>
      </c>
      <c r="S136" s="324">
        <v>2</v>
      </c>
      <c r="T136" s="328" t="s">
        <v>3085</v>
      </c>
      <c r="U136" s="328" t="s">
        <v>2738</v>
      </c>
      <c r="V136" s="335" t="s">
        <v>2745</v>
      </c>
      <c r="W136" s="335" t="s">
        <v>3081</v>
      </c>
      <c r="X136" s="336" t="s">
        <v>2747</v>
      </c>
      <c r="Y136" s="326" t="s">
        <v>2742</v>
      </c>
      <c r="Z136" s="324">
        <v>2</v>
      </c>
      <c r="AA136" s="326"/>
      <c r="CG136" s="446"/>
      <c r="CH136" s="447"/>
    </row>
    <row r="137" spans="1:86" s="294" customFormat="1" ht="156">
      <c r="A137" s="310" t="s">
        <v>1893</v>
      </c>
      <c r="B137" s="311" t="s">
        <v>1946</v>
      </c>
      <c r="C137" s="311" t="s">
        <v>1947</v>
      </c>
      <c r="D137" s="312" t="s">
        <v>1947</v>
      </c>
      <c r="E137" s="313" t="s">
        <v>15</v>
      </c>
      <c r="F137" s="314" t="s">
        <v>15</v>
      </c>
      <c r="G137" s="315">
        <v>1124897.3400000001</v>
      </c>
      <c r="H137" s="315">
        <v>922047</v>
      </c>
      <c r="I137" s="316">
        <v>922047</v>
      </c>
      <c r="J137" s="314"/>
      <c r="K137" s="320"/>
      <c r="L137" s="317" t="s">
        <v>2928</v>
      </c>
      <c r="M137" s="318">
        <v>0</v>
      </c>
      <c r="N137" s="319"/>
      <c r="O137" s="314"/>
      <c r="P137" s="320"/>
      <c r="Q137" s="321">
        <v>922047</v>
      </c>
      <c r="R137" s="310">
        <v>2026</v>
      </c>
      <c r="S137" s="310">
        <v>2</v>
      </c>
      <c r="T137" s="314" t="s">
        <v>2929</v>
      </c>
      <c r="U137" s="314" t="s">
        <v>2738</v>
      </c>
      <c r="V137" s="322" t="s">
        <v>2739</v>
      </c>
      <c r="W137" s="322" t="s">
        <v>2740</v>
      </c>
      <c r="X137" s="323" t="s">
        <v>2930</v>
      </c>
      <c r="Y137" s="312" t="s">
        <v>2742</v>
      </c>
      <c r="Z137" s="310">
        <v>2</v>
      </c>
      <c r="AA137" s="312"/>
      <c r="CG137" s="446"/>
      <c r="CH137" s="447"/>
    </row>
    <row r="138" spans="1:86" s="294" customFormat="1" ht="156">
      <c r="A138" s="324" t="s">
        <v>3029</v>
      </c>
      <c r="B138" s="325" t="s">
        <v>3221</v>
      </c>
      <c r="C138" s="325" t="s">
        <v>1947</v>
      </c>
      <c r="D138" s="326" t="s">
        <v>1947</v>
      </c>
      <c r="E138" s="327" t="s">
        <v>15</v>
      </c>
      <c r="F138" s="328" t="s">
        <v>15</v>
      </c>
      <c r="G138" s="329">
        <v>1274508.69</v>
      </c>
      <c r="H138" s="329">
        <v>1044679.25</v>
      </c>
      <c r="I138" s="329">
        <v>1044679.25</v>
      </c>
      <c r="J138" s="328"/>
      <c r="K138" s="333"/>
      <c r="L138" s="330" t="s">
        <v>2928</v>
      </c>
      <c r="M138" s="331">
        <v>0</v>
      </c>
      <c r="N138" s="332"/>
      <c r="O138" s="328"/>
      <c r="P138" s="333"/>
      <c r="Q138" s="334">
        <v>1044679.25</v>
      </c>
      <c r="R138" s="324">
        <v>2026</v>
      </c>
      <c r="S138" s="324">
        <v>2</v>
      </c>
      <c r="T138" s="328" t="s">
        <v>3079</v>
      </c>
      <c r="U138" s="328" t="s">
        <v>2738</v>
      </c>
      <c r="V138" s="335" t="s">
        <v>3080</v>
      </c>
      <c r="W138" s="335" t="s">
        <v>3081</v>
      </c>
      <c r="X138" s="336" t="s">
        <v>3082</v>
      </c>
      <c r="Y138" s="326" t="s">
        <v>3083</v>
      </c>
      <c r="Z138" s="324">
        <v>2</v>
      </c>
      <c r="AA138" s="326"/>
      <c r="CG138" s="446"/>
      <c r="CH138" s="447"/>
    </row>
    <row r="139" spans="1:86" s="294" customFormat="1" ht="156">
      <c r="A139" s="324" t="s">
        <v>3031</v>
      </c>
      <c r="B139" s="325" t="s">
        <v>3222</v>
      </c>
      <c r="C139" s="325" t="s">
        <v>1947</v>
      </c>
      <c r="D139" s="326" t="s">
        <v>1947</v>
      </c>
      <c r="E139" s="327" t="s">
        <v>15</v>
      </c>
      <c r="F139" s="328" t="s">
        <v>15</v>
      </c>
      <c r="G139" s="329">
        <v>1237387.07</v>
      </c>
      <c r="H139" s="329">
        <v>1014251.7</v>
      </c>
      <c r="I139" s="329">
        <v>1014251.7</v>
      </c>
      <c r="J139" s="328"/>
      <c r="K139" s="333"/>
      <c r="L139" s="330" t="s">
        <v>2928</v>
      </c>
      <c r="M139" s="331">
        <v>0</v>
      </c>
      <c r="N139" s="332"/>
      <c r="O139" s="328"/>
      <c r="P139" s="333"/>
      <c r="Q139" s="334">
        <v>1014251.7</v>
      </c>
      <c r="R139" s="324">
        <v>2026</v>
      </c>
      <c r="S139" s="324">
        <v>2</v>
      </c>
      <c r="T139" s="328" t="s">
        <v>3085</v>
      </c>
      <c r="U139" s="328" t="s">
        <v>2738</v>
      </c>
      <c r="V139" s="335" t="s">
        <v>2745</v>
      </c>
      <c r="W139" s="335" t="s">
        <v>3081</v>
      </c>
      <c r="X139" s="336" t="s">
        <v>2747</v>
      </c>
      <c r="Y139" s="326" t="s">
        <v>2742</v>
      </c>
      <c r="Z139" s="324">
        <v>2</v>
      </c>
      <c r="AA139" s="326"/>
      <c r="CG139" s="446"/>
      <c r="CH139" s="447"/>
    </row>
    <row r="140" spans="1:86" s="294" customFormat="1" ht="84">
      <c r="A140" s="310" t="s">
        <v>1900</v>
      </c>
      <c r="B140" s="311" t="s">
        <v>1948</v>
      </c>
      <c r="C140" s="311" t="s">
        <v>1949</v>
      </c>
      <c r="D140" s="312" t="s">
        <v>1949</v>
      </c>
      <c r="E140" s="313" t="s">
        <v>15</v>
      </c>
      <c r="F140" s="314" t="s">
        <v>15</v>
      </c>
      <c r="G140" s="315">
        <v>29694.5</v>
      </c>
      <c r="H140" s="315">
        <v>24339.75</v>
      </c>
      <c r="I140" s="316">
        <v>24339.75</v>
      </c>
      <c r="J140" s="314"/>
      <c r="K140" s="320"/>
      <c r="L140" s="317" t="s">
        <v>2928</v>
      </c>
      <c r="M140" s="318">
        <v>0</v>
      </c>
      <c r="N140" s="319"/>
      <c r="O140" s="314"/>
      <c r="P140" s="320"/>
      <c r="Q140" s="321">
        <v>24339.75</v>
      </c>
      <c r="R140" s="310">
        <v>2026</v>
      </c>
      <c r="S140" s="310">
        <v>2</v>
      </c>
      <c r="T140" s="314" t="s">
        <v>2929</v>
      </c>
      <c r="U140" s="314" t="s">
        <v>2738</v>
      </c>
      <c r="V140" s="322" t="s">
        <v>2739</v>
      </c>
      <c r="W140" s="322" t="s">
        <v>2740</v>
      </c>
      <c r="X140" s="323" t="s">
        <v>2930</v>
      </c>
      <c r="Y140" s="312" t="s">
        <v>2742</v>
      </c>
      <c r="Z140" s="310">
        <v>2</v>
      </c>
      <c r="AA140" s="312"/>
      <c r="CG140" s="446"/>
      <c r="CH140" s="447"/>
    </row>
    <row r="141" spans="1:86" s="294" customFormat="1" ht="84">
      <c r="A141" s="324" t="s">
        <v>3033</v>
      </c>
      <c r="B141" s="325" t="s">
        <v>3223</v>
      </c>
      <c r="C141" s="325" t="s">
        <v>1949</v>
      </c>
      <c r="D141" s="326" t="s">
        <v>1949</v>
      </c>
      <c r="E141" s="327" t="s">
        <v>15</v>
      </c>
      <c r="F141" s="328" t="s">
        <v>15</v>
      </c>
      <c r="G141" s="329">
        <v>33643.870000000003</v>
      </c>
      <c r="H141" s="329">
        <v>27576.94</v>
      </c>
      <c r="I141" s="329">
        <v>27576.94</v>
      </c>
      <c r="J141" s="328"/>
      <c r="K141" s="333"/>
      <c r="L141" s="330" t="s">
        <v>2928</v>
      </c>
      <c r="M141" s="331">
        <v>0</v>
      </c>
      <c r="N141" s="332"/>
      <c r="O141" s="328"/>
      <c r="P141" s="333"/>
      <c r="Q141" s="334">
        <v>27576.94</v>
      </c>
      <c r="R141" s="324">
        <v>2026</v>
      </c>
      <c r="S141" s="324">
        <v>2</v>
      </c>
      <c r="T141" s="328" t="s">
        <v>3079</v>
      </c>
      <c r="U141" s="328" t="s">
        <v>2738</v>
      </c>
      <c r="V141" s="335" t="s">
        <v>3080</v>
      </c>
      <c r="W141" s="335" t="s">
        <v>3081</v>
      </c>
      <c r="X141" s="336" t="s">
        <v>3082</v>
      </c>
      <c r="Y141" s="326" t="s">
        <v>3083</v>
      </c>
      <c r="Z141" s="324">
        <v>2</v>
      </c>
      <c r="AA141" s="326"/>
      <c r="CG141" s="446"/>
      <c r="CH141" s="447"/>
    </row>
    <row r="142" spans="1:86" s="294" customFormat="1" ht="84">
      <c r="A142" s="324" t="s">
        <v>3035</v>
      </c>
      <c r="B142" s="325" t="s">
        <v>3224</v>
      </c>
      <c r="C142" s="325" t="s">
        <v>1949</v>
      </c>
      <c r="D142" s="326" t="s">
        <v>1949</v>
      </c>
      <c r="E142" s="327" t="s">
        <v>15</v>
      </c>
      <c r="F142" s="328" t="s">
        <v>15</v>
      </c>
      <c r="G142" s="329">
        <v>32663.95</v>
      </c>
      <c r="H142" s="329">
        <v>26773.73</v>
      </c>
      <c r="I142" s="329">
        <v>26773.73</v>
      </c>
      <c r="J142" s="328"/>
      <c r="K142" s="333"/>
      <c r="L142" s="330" t="s">
        <v>2928</v>
      </c>
      <c r="M142" s="331">
        <v>0</v>
      </c>
      <c r="N142" s="332"/>
      <c r="O142" s="328"/>
      <c r="P142" s="333"/>
      <c r="Q142" s="334">
        <v>26773.73</v>
      </c>
      <c r="R142" s="324">
        <v>2026</v>
      </c>
      <c r="S142" s="324">
        <v>2</v>
      </c>
      <c r="T142" s="328" t="s">
        <v>3085</v>
      </c>
      <c r="U142" s="328" t="s">
        <v>2738</v>
      </c>
      <c r="V142" s="335" t="s">
        <v>2745</v>
      </c>
      <c r="W142" s="335" t="s">
        <v>3081</v>
      </c>
      <c r="X142" s="336" t="s">
        <v>2747</v>
      </c>
      <c r="Y142" s="326" t="s">
        <v>2742</v>
      </c>
      <c r="Z142" s="324">
        <v>2</v>
      </c>
      <c r="AA142" s="326"/>
      <c r="CG142" s="446"/>
      <c r="CH142" s="447"/>
    </row>
    <row r="143" spans="1:86" s="294" customFormat="1" ht="132">
      <c r="A143" s="310" t="s">
        <v>1903</v>
      </c>
      <c r="B143" s="311" t="s">
        <v>1950</v>
      </c>
      <c r="C143" s="311" t="s">
        <v>1951</v>
      </c>
      <c r="D143" s="312" t="s">
        <v>1951</v>
      </c>
      <c r="E143" s="313" t="s">
        <v>15</v>
      </c>
      <c r="F143" s="314" t="s">
        <v>15</v>
      </c>
      <c r="G143" s="315">
        <v>31791.759999999998</v>
      </c>
      <c r="H143" s="315">
        <v>26058.82</v>
      </c>
      <c r="I143" s="316">
        <v>26058.82</v>
      </c>
      <c r="J143" s="314"/>
      <c r="K143" s="320"/>
      <c r="L143" s="317" t="s">
        <v>2928</v>
      </c>
      <c r="M143" s="318">
        <v>0</v>
      </c>
      <c r="N143" s="319"/>
      <c r="O143" s="314"/>
      <c r="P143" s="320"/>
      <c r="Q143" s="321">
        <v>26058.82</v>
      </c>
      <c r="R143" s="310">
        <v>2026</v>
      </c>
      <c r="S143" s="310">
        <v>2</v>
      </c>
      <c r="T143" s="314" t="s">
        <v>2929</v>
      </c>
      <c r="U143" s="314" t="s">
        <v>2738</v>
      </c>
      <c r="V143" s="322" t="s">
        <v>2739</v>
      </c>
      <c r="W143" s="322" t="s">
        <v>2740</v>
      </c>
      <c r="X143" s="323" t="s">
        <v>2930</v>
      </c>
      <c r="Y143" s="312" t="s">
        <v>2742</v>
      </c>
      <c r="Z143" s="310">
        <v>2</v>
      </c>
      <c r="AA143" s="312"/>
      <c r="CG143" s="446"/>
      <c r="CH143" s="447"/>
    </row>
    <row r="144" spans="1:86" s="294" customFormat="1" ht="120">
      <c r="A144" s="324" t="s">
        <v>3037</v>
      </c>
      <c r="B144" s="325" t="s">
        <v>3225</v>
      </c>
      <c r="C144" s="325" t="s">
        <v>1951</v>
      </c>
      <c r="D144" s="326" t="s">
        <v>1951</v>
      </c>
      <c r="E144" s="327" t="s">
        <v>15</v>
      </c>
      <c r="F144" s="328" t="s">
        <v>15</v>
      </c>
      <c r="G144" s="329">
        <v>36020.06</v>
      </c>
      <c r="H144" s="329">
        <v>29524.639999999999</v>
      </c>
      <c r="I144" s="329">
        <v>29524.639999999999</v>
      </c>
      <c r="J144" s="328"/>
      <c r="K144" s="333"/>
      <c r="L144" s="330" t="s">
        <v>2928</v>
      </c>
      <c r="M144" s="331">
        <v>0</v>
      </c>
      <c r="N144" s="332"/>
      <c r="O144" s="328"/>
      <c r="P144" s="333"/>
      <c r="Q144" s="334">
        <v>29524.639999999999</v>
      </c>
      <c r="R144" s="324">
        <v>2026</v>
      </c>
      <c r="S144" s="324">
        <v>2</v>
      </c>
      <c r="T144" s="328" t="s">
        <v>3079</v>
      </c>
      <c r="U144" s="328" t="s">
        <v>2738</v>
      </c>
      <c r="V144" s="335" t="s">
        <v>3080</v>
      </c>
      <c r="W144" s="335" t="s">
        <v>3081</v>
      </c>
      <c r="X144" s="336" t="s">
        <v>3082</v>
      </c>
      <c r="Y144" s="326" t="s">
        <v>3083</v>
      </c>
      <c r="Z144" s="324">
        <v>2</v>
      </c>
      <c r="AA144" s="326"/>
      <c r="CG144" s="446"/>
      <c r="CH144" s="447"/>
    </row>
    <row r="145" spans="1:86" s="294" customFormat="1" ht="120">
      <c r="A145" s="324" t="s">
        <v>3039</v>
      </c>
      <c r="B145" s="325" t="s">
        <v>3226</v>
      </c>
      <c r="C145" s="325" t="s">
        <v>1951</v>
      </c>
      <c r="D145" s="326" t="s">
        <v>1951</v>
      </c>
      <c r="E145" s="327" t="s">
        <v>15</v>
      </c>
      <c r="F145" s="328" t="s">
        <v>15</v>
      </c>
      <c r="G145" s="329">
        <v>34970.93</v>
      </c>
      <c r="H145" s="329">
        <v>28664.7</v>
      </c>
      <c r="I145" s="329">
        <v>28664.7</v>
      </c>
      <c r="J145" s="328"/>
      <c r="K145" s="333"/>
      <c r="L145" s="330" t="s">
        <v>2928</v>
      </c>
      <c r="M145" s="331">
        <v>0</v>
      </c>
      <c r="N145" s="332"/>
      <c r="O145" s="328"/>
      <c r="P145" s="333"/>
      <c r="Q145" s="334">
        <v>28664.7</v>
      </c>
      <c r="R145" s="324">
        <v>2026</v>
      </c>
      <c r="S145" s="324">
        <v>2</v>
      </c>
      <c r="T145" s="328" t="s">
        <v>3085</v>
      </c>
      <c r="U145" s="328" t="s">
        <v>2738</v>
      </c>
      <c r="V145" s="335" t="s">
        <v>2745</v>
      </c>
      <c r="W145" s="335" t="s">
        <v>3081</v>
      </c>
      <c r="X145" s="336" t="s">
        <v>2747</v>
      </c>
      <c r="Y145" s="326" t="s">
        <v>2742</v>
      </c>
      <c r="Z145" s="324">
        <v>2</v>
      </c>
      <c r="AA145" s="326"/>
      <c r="CG145" s="446"/>
      <c r="CH145" s="447"/>
    </row>
    <row r="146" spans="1:86" s="294" customFormat="1" ht="156">
      <c r="A146" s="310" t="s">
        <v>1905</v>
      </c>
      <c r="B146" s="311" t="s">
        <v>1952</v>
      </c>
      <c r="C146" s="311" t="s">
        <v>136</v>
      </c>
      <c r="D146" s="312" t="s">
        <v>136</v>
      </c>
      <c r="E146" s="313" t="s">
        <v>15</v>
      </c>
      <c r="F146" s="314" t="s">
        <v>15</v>
      </c>
      <c r="G146" s="315">
        <v>15199.26</v>
      </c>
      <c r="H146" s="315">
        <v>12458.41</v>
      </c>
      <c r="I146" s="316">
        <v>12458.41</v>
      </c>
      <c r="J146" s="314"/>
      <c r="K146" s="320"/>
      <c r="L146" s="317" t="s">
        <v>2928</v>
      </c>
      <c r="M146" s="318">
        <v>0</v>
      </c>
      <c r="N146" s="319"/>
      <c r="O146" s="314"/>
      <c r="P146" s="320"/>
      <c r="Q146" s="321">
        <v>12458.41</v>
      </c>
      <c r="R146" s="310">
        <v>2026</v>
      </c>
      <c r="S146" s="310">
        <v>2</v>
      </c>
      <c r="T146" s="314" t="s">
        <v>2929</v>
      </c>
      <c r="U146" s="314" t="s">
        <v>2738</v>
      </c>
      <c r="V146" s="322" t="s">
        <v>2739</v>
      </c>
      <c r="W146" s="322" t="s">
        <v>2740</v>
      </c>
      <c r="X146" s="323" t="s">
        <v>2930</v>
      </c>
      <c r="Y146" s="312" t="s">
        <v>2742</v>
      </c>
      <c r="Z146" s="310">
        <v>2</v>
      </c>
      <c r="AA146" s="312"/>
      <c r="CG146" s="446"/>
      <c r="CH146" s="447"/>
    </row>
    <row r="147" spans="1:86" s="294" customFormat="1" ht="156">
      <c r="A147" s="324" t="s">
        <v>3041</v>
      </c>
      <c r="B147" s="325" t="s">
        <v>3227</v>
      </c>
      <c r="C147" s="325" t="s">
        <v>136</v>
      </c>
      <c r="D147" s="326" t="s">
        <v>136</v>
      </c>
      <c r="E147" s="327" t="s">
        <v>15</v>
      </c>
      <c r="F147" s="328" t="s">
        <v>15</v>
      </c>
      <c r="G147" s="329">
        <v>17220.759999999998</v>
      </c>
      <c r="H147" s="329">
        <v>14115.38</v>
      </c>
      <c r="I147" s="329">
        <v>14115.38</v>
      </c>
      <c r="J147" s="328"/>
      <c r="K147" s="333"/>
      <c r="L147" s="330" t="s">
        <v>2928</v>
      </c>
      <c r="M147" s="331">
        <v>0</v>
      </c>
      <c r="N147" s="332"/>
      <c r="O147" s="328"/>
      <c r="P147" s="333"/>
      <c r="Q147" s="334">
        <v>14115.38</v>
      </c>
      <c r="R147" s="324">
        <v>2026</v>
      </c>
      <c r="S147" s="324">
        <v>2</v>
      </c>
      <c r="T147" s="328" t="s">
        <v>3079</v>
      </c>
      <c r="U147" s="328" t="s">
        <v>2738</v>
      </c>
      <c r="V147" s="335" t="s">
        <v>3080</v>
      </c>
      <c r="W147" s="335" t="s">
        <v>3081</v>
      </c>
      <c r="X147" s="336" t="s">
        <v>3082</v>
      </c>
      <c r="Y147" s="326" t="s">
        <v>3083</v>
      </c>
      <c r="Z147" s="324">
        <v>2</v>
      </c>
      <c r="AA147" s="326"/>
      <c r="CG147" s="446"/>
      <c r="CH147" s="447"/>
    </row>
    <row r="148" spans="1:86" s="294" customFormat="1" ht="156">
      <c r="A148" s="324" t="s">
        <v>3043</v>
      </c>
      <c r="B148" s="325" t="s">
        <v>3228</v>
      </c>
      <c r="C148" s="325" t="s">
        <v>136</v>
      </c>
      <c r="D148" s="326" t="s">
        <v>136</v>
      </c>
      <c r="E148" s="327" t="s">
        <v>15</v>
      </c>
      <c r="F148" s="328" t="s">
        <v>15</v>
      </c>
      <c r="G148" s="329">
        <v>16719.189999999999</v>
      </c>
      <c r="H148" s="329">
        <v>13704.25</v>
      </c>
      <c r="I148" s="329">
        <v>13704.25</v>
      </c>
      <c r="J148" s="328"/>
      <c r="K148" s="333"/>
      <c r="L148" s="330" t="s">
        <v>2928</v>
      </c>
      <c r="M148" s="331">
        <v>0</v>
      </c>
      <c r="N148" s="332"/>
      <c r="O148" s="328"/>
      <c r="P148" s="333"/>
      <c r="Q148" s="334">
        <v>13704.25</v>
      </c>
      <c r="R148" s="324">
        <v>2026</v>
      </c>
      <c r="S148" s="324">
        <v>2</v>
      </c>
      <c r="T148" s="328" t="s">
        <v>3085</v>
      </c>
      <c r="U148" s="328" t="s">
        <v>2738</v>
      </c>
      <c r="V148" s="335" t="s">
        <v>2745</v>
      </c>
      <c r="W148" s="335" t="s">
        <v>3081</v>
      </c>
      <c r="X148" s="336" t="s">
        <v>2747</v>
      </c>
      <c r="Y148" s="326" t="s">
        <v>2742</v>
      </c>
      <c r="Z148" s="324">
        <v>2</v>
      </c>
      <c r="AA148" s="326"/>
      <c r="CG148" s="446"/>
      <c r="CH148" s="447"/>
    </row>
    <row r="149" spans="1:86" s="294" customFormat="1" ht="144">
      <c r="A149" s="310" t="s">
        <v>1909</v>
      </c>
      <c r="B149" s="311" t="s">
        <v>1953</v>
      </c>
      <c r="C149" s="311" t="s">
        <v>1954</v>
      </c>
      <c r="D149" s="312" t="s">
        <v>1954</v>
      </c>
      <c r="E149" s="313" t="s">
        <v>15</v>
      </c>
      <c r="F149" s="314" t="s">
        <v>15</v>
      </c>
      <c r="G149" s="315">
        <v>761.28</v>
      </c>
      <c r="H149" s="315">
        <v>624</v>
      </c>
      <c r="I149" s="316">
        <v>624</v>
      </c>
      <c r="J149" s="314"/>
      <c r="K149" s="320"/>
      <c r="L149" s="317" t="s">
        <v>2928</v>
      </c>
      <c r="M149" s="318">
        <v>0</v>
      </c>
      <c r="N149" s="319"/>
      <c r="O149" s="314"/>
      <c r="P149" s="320"/>
      <c r="Q149" s="321">
        <v>624</v>
      </c>
      <c r="R149" s="310">
        <v>2026</v>
      </c>
      <c r="S149" s="310">
        <v>2</v>
      </c>
      <c r="T149" s="314" t="s">
        <v>2929</v>
      </c>
      <c r="U149" s="314" t="s">
        <v>2738</v>
      </c>
      <c r="V149" s="322" t="s">
        <v>2739</v>
      </c>
      <c r="W149" s="322" t="s">
        <v>2740</v>
      </c>
      <c r="X149" s="323" t="s">
        <v>2930</v>
      </c>
      <c r="Y149" s="312" t="s">
        <v>2742</v>
      </c>
      <c r="Z149" s="310">
        <v>2</v>
      </c>
      <c r="AA149" s="312"/>
      <c r="CG149" s="446"/>
      <c r="CH149" s="447"/>
    </row>
    <row r="150" spans="1:86" s="294" customFormat="1" ht="144">
      <c r="A150" s="324" t="s">
        <v>3045</v>
      </c>
      <c r="B150" s="325" t="s">
        <v>3229</v>
      </c>
      <c r="C150" s="325" t="s">
        <v>1954</v>
      </c>
      <c r="D150" s="326" t="s">
        <v>1954</v>
      </c>
      <c r="E150" s="327" t="s">
        <v>15</v>
      </c>
      <c r="F150" s="328" t="s">
        <v>15</v>
      </c>
      <c r="G150" s="329">
        <v>862.53</v>
      </c>
      <c r="H150" s="329">
        <v>706.99</v>
      </c>
      <c r="I150" s="329">
        <v>706.99</v>
      </c>
      <c r="J150" s="328"/>
      <c r="K150" s="333"/>
      <c r="L150" s="330" t="s">
        <v>2928</v>
      </c>
      <c r="M150" s="331">
        <v>0</v>
      </c>
      <c r="N150" s="332"/>
      <c r="O150" s="328"/>
      <c r="P150" s="333"/>
      <c r="Q150" s="334">
        <v>706.99</v>
      </c>
      <c r="R150" s="324">
        <v>2026</v>
      </c>
      <c r="S150" s="324">
        <v>2</v>
      </c>
      <c r="T150" s="328" t="s">
        <v>3079</v>
      </c>
      <c r="U150" s="328" t="s">
        <v>2738</v>
      </c>
      <c r="V150" s="335" t="s">
        <v>3080</v>
      </c>
      <c r="W150" s="335" t="s">
        <v>3081</v>
      </c>
      <c r="X150" s="336" t="s">
        <v>3082</v>
      </c>
      <c r="Y150" s="326" t="s">
        <v>3083</v>
      </c>
      <c r="Z150" s="324">
        <v>2</v>
      </c>
      <c r="AA150" s="326"/>
      <c r="CG150" s="446"/>
      <c r="CH150" s="447"/>
    </row>
    <row r="151" spans="1:86" s="294" customFormat="1" ht="144">
      <c r="A151" s="324" t="s">
        <v>3047</v>
      </c>
      <c r="B151" s="325" t="s">
        <v>3230</v>
      </c>
      <c r="C151" s="325" t="s">
        <v>1954</v>
      </c>
      <c r="D151" s="326" t="s">
        <v>1954</v>
      </c>
      <c r="E151" s="327" t="s">
        <v>15</v>
      </c>
      <c r="F151" s="328" t="s">
        <v>15</v>
      </c>
      <c r="G151" s="329">
        <v>837.41</v>
      </c>
      <c r="H151" s="329">
        <v>686.4</v>
      </c>
      <c r="I151" s="329">
        <v>686.4</v>
      </c>
      <c r="J151" s="328"/>
      <c r="K151" s="333"/>
      <c r="L151" s="330" t="s">
        <v>2928</v>
      </c>
      <c r="M151" s="331">
        <v>0</v>
      </c>
      <c r="N151" s="332"/>
      <c r="O151" s="328"/>
      <c r="P151" s="333"/>
      <c r="Q151" s="334">
        <v>686.4</v>
      </c>
      <c r="R151" s="324">
        <v>2026</v>
      </c>
      <c r="S151" s="324">
        <v>2</v>
      </c>
      <c r="T151" s="328" t="s">
        <v>3085</v>
      </c>
      <c r="U151" s="328" t="s">
        <v>2738</v>
      </c>
      <c r="V151" s="335" t="s">
        <v>2745</v>
      </c>
      <c r="W151" s="335" t="s">
        <v>3081</v>
      </c>
      <c r="X151" s="336" t="s">
        <v>2747</v>
      </c>
      <c r="Y151" s="326" t="s">
        <v>2742</v>
      </c>
      <c r="Z151" s="324">
        <v>2</v>
      </c>
      <c r="AA151" s="326"/>
      <c r="CG151" s="446"/>
      <c r="CH151" s="447"/>
    </row>
    <row r="152" spans="1:86" s="294" customFormat="1" ht="180">
      <c r="A152" s="310" t="s">
        <v>1911</v>
      </c>
      <c r="B152" s="311" t="s">
        <v>1955</v>
      </c>
      <c r="C152" s="311" t="s">
        <v>1956</v>
      </c>
      <c r="D152" s="312" t="s">
        <v>1956</v>
      </c>
      <c r="E152" s="313" t="s">
        <v>1957</v>
      </c>
      <c r="F152" s="314" t="s">
        <v>1957</v>
      </c>
      <c r="G152" s="315">
        <v>773.09</v>
      </c>
      <c r="H152" s="315">
        <v>633.67999999999995</v>
      </c>
      <c r="I152" s="316">
        <v>633.67999999999995</v>
      </c>
      <c r="J152" s="314"/>
      <c r="K152" s="320"/>
      <c r="L152" s="317" t="s">
        <v>2928</v>
      </c>
      <c r="M152" s="318">
        <v>0</v>
      </c>
      <c r="N152" s="319"/>
      <c r="O152" s="314"/>
      <c r="P152" s="320"/>
      <c r="Q152" s="321">
        <v>633.67999999999995</v>
      </c>
      <c r="R152" s="310">
        <v>2026</v>
      </c>
      <c r="S152" s="310">
        <v>2</v>
      </c>
      <c r="T152" s="314" t="s">
        <v>2929</v>
      </c>
      <c r="U152" s="314" t="s">
        <v>2738</v>
      </c>
      <c r="V152" s="322" t="s">
        <v>2739</v>
      </c>
      <c r="W152" s="322" t="s">
        <v>2740</v>
      </c>
      <c r="X152" s="323" t="s">
        <v>2930</v>
      </c>
      <c r="Y152" s="312" t="s">
        <v>2742</v>
      </c>
      <c r="Z152" s="310">
        <v>2</v>
      </c>
      <c r="AA152" s="312"/>
      <c r="CG152" s="446"/>
      <c r="CH152" s="447"/>
    </row>
    <row r="153" spans="1:86" s="294" customFormat="1" ht="168">
      <c r="A153" s="324" t="s">
        <v>3049</v>
      </c>
      <c r="B153" s="325" t="s">
        <v>3231</v>
      </c>
      <c r="C153" s="325" t="s">
        <v>1956</v>
      </c>
      <c r="D153" s="326" t="s">
        <v>1956</v>
      </c>
      <c r="E153" s="327" t="s">
        <v>1957</v>
      </c>
      <c r="F153" s="328" t="s">
        <v>1957</v>
      </c>
      <c r="G153" s="329">
        <v>875.91</v>
      </c>
      <c r="H153" s="329">
        <v>717.96</v>
      </c>
      <c r="I153" s="329">
        <v>717.96</v>
      </c>
      <c r="J153" s="328"/>
      <c r="K153" s="333"/>
      <c r="L153" s="330" t="s">
        <v>2928</v>
      </c>
      <c r="M153" s="331">
        <v>0</v>
      </c>
      <c r="N153" s="332"/>
      <c r="O153" s="328"/>
      <c r="P153" s="333"/>
      <c r="Q153" s="334">
        <v>717.96</v>
      </c>
      <c r="R153" s="324">
        <v>2026</v>
      </c>
      <c r="S153" s="324">
        <v>2</v>
      </c>
      <c r="T153" s="328" t="s">
        <v>3079</v>
      </c>
      <c r="U153" s="328" t="s">
        <v>2738</v>
      </c>
      <c r="V153" s="335" t="s">
        <v>3080</v>
      </c>
      <c r="W153" s="335" t="s">
        <v>3081</v>
      </c>
      <c r="X153" s="336" t="s">
        <v>3082</v>
      </c>
      <c r="Y153" s="326" t="s">
        <v>3083</v>
      </c>
      <c r="Z153" s="324">
        <v>2</v>
      </c>
      <c r="AA153" s="326"/>
      <c r="CG153" s="446"/>
      <c r="CH153" s="447"/>
    </row>
    <row r="154" spans="1:86" s="294" customFormat="1" ht="168">
      <c r="A154" s="324" t="s">
        <v>3051</v>
      </c>
      <c r="B154" s="325" t="s">
        <v>3232</v>
      </c>
      <c r="C154" s="325" t="s">
        <v>1956</v>
      </c>
      <c r="D154" s="326" t="s">
        <v>1956</v>
      </c>
      <c r="E154" s="327" t="s">
        <v>1957</v>
      </c>
      <c r="F154" s="328" t="s">
        <v>1957</v>
      </c>
      <c r="G154" s="329">
        <v>850.4</v>
      </c>
      <c r="H154" s="329">
        <v>697.05</v>
      </c>
      <c r="I154" s="329">
        <v>697.05</v>
      </c>
      <c r="J154" s="328"/>
      <c r="K154" s="333"/>
      <c r="L154" s="330" t="s">
        <v>2928</v>
      </c>
      <c r="M154" s="331">
        <v>0</v>
      </c>
      <c r="N154" s="332"/>
      <c r="O154" s="328"/>
      <c r="P154" s="333"/>
      <c r="Q154" s="334">
        <v>697.05</v>
      </c>
      <c r="R154" s="324">
        <v>2026</v>
      </c>
      <c r="S154" s="324">
        <v>2</v>
      </c>
      <c r="T154" s="328" t="s">
        <v>3085</v>
      </c>
      <c r="U154" s="328" t="s">
        <v>2738</v>
      </c>
      <c r="V154" s="335" t="s">
        <v>2745</v>
      </c>
      <c r="W154" s="335" t="s">
        <v>3081</v>
      </c>
      <c r="X154" s="336" t="s">
        <v>2747</v>
      </c>
      <c r="Y154" s="326" t="s">
        <v>2742</v>
      </c>
      <c r="Z154" s="324">
        <v>2</v>
      </c>
      <c r="AA154" s="326"/>
      <c r="CG154" s="446"/>
      <c r="CH154" s="447"/>
    </row>
    <row r="155" spans="1:86" s="294" customFormat="1" ht="108">
      <c r="A155" s="310" t="s">
        <v>1913</v>
      </c>
      <c r="B155" s="311" t="s">
        <v>1958</v>
      </c>
      <c r="C155" s="311" t="s">
        <v>1959</v>
      </c>
      <c r="D155" s="312" t="s">
        <v>1959</v>
      </c>
      <c r="E155" s="313" t="s">
        <v>15</v>
      </c>
      <c r="F155" s="314" t="s">
        <v>15</v>
      </c>
      <c r="G155" s="315">
        <v>346.89</v>
      </c>
      <c r="H155" s="315">
        <v>284.33999999999997</v>
      </c>
      <c r="I155" s="316">
        <v>284.33999999999997</v>
      </c>
      <c r="J155" s="314"/>
      <c r="K155" s="320"/>
      <c r="L155" s="317" t="s">
        <v>2928</v>
      </c>
      <c r="M155" s="318">
        <v>0</v>
      </c>
      <c r="N155" s="319"/>
      <c r="O155" s="314"/>
      <c r="P155" s="320"/>
      <c r="Q155" s="321">
        <v>284.33999999999997</v>
      </c>
      <c r="R155" s="310">
        <v>2026</v>
      </c>
      <c r="S155" s="310">
        <v>2</v>
      </c>
      <c r="T155" s="314" t="s">
        <v>2929</v>
      </c>
      <c r="U155" s="314" t="s">
        <v>2738</v>
      </c>
      <c r="V155" s="322" t="s">
        <v>2739</v>
      </c>
      <c r="W155" s="322" t="s">
        <v>2740</v>
      </c>
      <c r="X155" s="323" t="s">
        <v>2930</v>
      </c>
      <c r="Y155" s="312" t="s">
        <v>2742</v>
      </c>
      <c r="Z155" s="310">
        <v>2</v>
      </c>
      <c r="AA155" s="312"/>
      <c r="CG155" s="446"/>
      <c r="CH155" s="447"/>
    </row>
    <row r="156" spans="1:86" s="294" customFormat="1" ht="108">
      <c r="A156" s="324" t="s">
        <v>3053</v>
      </c>
      <c r="B156" s="325" t="s">
        <v>3233</v>
      </c>
      <c r="C156" s="325" t="s">
        <v>1959</v>
      </c>
      <c r="D156" s="326" t="s">
        <v>1959</v>
      </c>
      <c r="E156" s="327" t="s">
        <v>15</v>
      </c>
      <c r="F156" s="328" t="s">
        <v>15</v>
      </c>
      <c r="G156" s="329">
        <v>393.02</v>
      </c>
      <c r="H156" s="329">
        <v>322.14999999999998</v>
      </c>
      <c r="I156" s="329">
        <v>322.14999999999998</v>
      </c>
      <c r="J156" s="328"/>
      <c r="K156" s="333"/>
      <c r="L156" s="330" t="s">
        <v>2928</v>
      </c>
      <c r="M156" s="331">
        <v>0</v>
      </c>
      <c r="N156" s="332"/>
      <c r="O156" s="328"/>
      <c r="P156" s="333"/>
      <c r="Q156" s="334">
        <v>322.14999999999998</v>
      </c>
      <c r="R156" s="324">
        <v>2026</v>
      </c>
      <c r="S156" s="324">
        <v>2</v>
      </c>
      <c r="T156" s="328" t="s">
        <v>3079</v>
      </c>
      <c r="U156" s="328" t="s">
        <v>2738</v>
      </c>
      <c r="V156" s="335" t="s">
        <v>3080</v>
      </c>
      <c r="W156" s="335" t="s">
        <v>3081</v>
      </c>
      <c r="X156" s="336" t="s">
        <v>3082</v>
      </c>
      <c r="Y156" s="326" t="s">
        <v>3083</v>
      </c>
      <c r="Z156" s="324">
        <v>2</v>
      </c>
      <c r="AA156" s="326"/>
      <c r="CG156" s="446"/>
      <c r="CH156" s="447"/>
    </row>
    <row r="157" spans="1:86" s="294" customFormat="1" ht="108">
      <c r="A157" s="324" t="s">
        <v>3055</v>
      </c>
      <c r="B157" s="325" t="s">
        <v>3234</v>
      </c>
      <c r="C157" s="325" t="s">
        <v>1959</v>
      </c>
      <c r="D157" s="326" t="s">
        <v>1959</v>
      </c>
      <c r="E157" s="327" t="s">
        <v>15</v>
      </c>
      <c r="F157" s="328" t="s">
        <v>15</v>
      </c>
      <c r="G157" s="329">
        <v>381.58</v>
      </c>
      <c r="H157" s="329">
        <v>312.77</v>
      </c>
      <c r="I157" s="329">
        <v>312.77</v>
      </c>
      <c r="J157" s="328"/>
      <c r="K157" s="333"/>
      <c r="L157" s="330" t="s">
        <v>2928</v>
      </c>
      <c r="M157" s="331">
        <v>0</v>
      </c>
      <c r="N157" s="332"/>
      <c r="O157" s="328"/>
      <c r="P157" s="333"/>
      <c r="Q157" s="334">
        <v>312.77</v>
      </c>
      <c r="R157" s="324">
        <v>2026</v>
      </c>
      <c r="S157" s="324">
        <v>2</v>
      </c>
      <c r="T157" s="328" t="s">
        <v>3085</v>
      </c>
      <c r="U157" s="328" t="s">
        <v>2738</v>
      </c>
      <c r="V157" s="335" t="s">
        <v>2745</v>
      </c>
      <c r="W157" s="335" t="s">
        <v>3081</v>
      </c>
      <c r="X157" s="336" t="s">
        <v>2747</v>
      </c>
      <c r="Y157" s="326" t="s">
        <v>2742</v>
      </c>
      <c r="Z157" s="324">
        <v>2</v>
      </c>
      <c r="AA157" s="326"/>
      <c r="CG157" s="446"/>
      <c r="CH157" s="447"/>
    </row>
    <row r="158" spans="1:86" s="294" customFormat="1" ht="84">
      <c r="A158" s="310" t="s">
        <v>1915</v>
      </c>
      <c r="B158" s="311" t="s">
        <v>1960</v>
      </c>
      <c r="C158" s="311" t="s">
        <v>1961</v>
      </c>
      <c r="D158" s="312" t="s">
        <v>1961</v>
      </c>
      <c r="E158" s="313" t="s">
        <v>15</v>
      </c>
      <c r="F158" s="314" t="s">
        <v>15</v>
      </c>
      <c r="G158" s="315">
        <v>72.599999999999994</v>
      </c>
      <c r="H158" s="315">
        <v>59.51</v>
      </c>
      <c r="I158" s="316">
        <v>59.51</v>
      </c>
      <c r="J158" s="314"/>
      <c r="K158" s="320"/>
      <c r="L158" s="317" t="s">
        <v>2928</v>
      </c>
      <c r="M158" s="318">
        <v>0</v>
      </c>
      <c r="N158" s="319"/>
      <c r="O158" s="314"/>
      <c r="P158" s="320"/>
      <c r="Q158" s="321">
        <v>59.51</v>
      </c>
      <c r="R158" s="310">
        <v>2026</v>
      </c>
      <c r="S158" s="310">
        <v>2</v>
      </c>
      <c r="T158" s="314" t="s">
        <v>2929</v>
      </c>
      <c r="U158" s="314" t="s">
        <v>2738</v>
      </c>
      <c r="V158" s="322" t="s">
        <v>2739</v>
      </c>
      <c r="W158" s="322" t="s">
        <v>2740</v>
      </c>
      <c r="X158" s="323" t="s">
        <v>2930</v>
      </c>
      <c r="Y158" s="312" t="s">
        <v>2742</v>
      </c>
      <c r="Z158" s="310">
        <v>2</v>
      </c>
      <c r="AA158" s="312"/>
      <c r="CG158" s="446"/>
      <c r="CH158" s="447"/>
    </row>
    <row r="159" spans="1:86" s="294" customFormat="1" ht="84">
      <c r="A159" s="324" t="s">
        <v>3057</v>
      </c>
      <c r="B159" s="325" t="s">
        <v>3235</v>
      </c>
      <c r="C159" s="325" t="s">
        <v>1961</v>
      </c>
      <c r="D159" s="326" t="s">
        <v>1961</v>
      </c>
      <c r="E159" s="327" t="s">
        <v>15</v>
      </c>
      <c r="F159" s="328" t="s">
        <v>15</v>
      </c>
      <c r="G159" s="329">
        <v>82.25</v>
      </c>
      <c r="H159" s="329">
        <v>67.42</v>
      </c>
      <c r="I159" s="329">
        <v>67.42</v>
      </c>
      <c r="J159" s="328"/>
      <c r="K159" s="333"/>
      <c r="L159" s="330" t="s">
        <v>2928</v>
      </c>
      <c r="M159" s="331">
        <v>0</v>
      </c>
      <c r="N159" s="332"/>
      <c r="O159" s="328"/>
      <c r="P159" s="333"/>
      <c r="Q159" s="334">
        <v>67.42</v>
      </c>
      <c r="R159" s="324">
        <v>2026</v>
      </c>
      <c r="S159" s="324">
        <v>2</v>
      </c>
      <c r="T159" s="328" t="s">
        <v>3079</v>
      </c>
      <c r="U159" s="328" t="s">
        <v>2738</v>
      </c>
      <c r="V159" s="335" t="s">
        <v>3080</v>
      </c>
      <c r="W159" s="335" t="s">
        <v>3081</v>
      </c>
      <c r="X159" s="336" t="s">
        <v>3082</v>
      </c>
      <c r="Y159" s="326" t="s">
        <v>3083</v>
      </c>
      <c r="Z159" s="324">
        <v>2</v>
      </c>
      <c r="AA159" s="326"/>
      <c r="CG159" s="446"/>
      <c r="CH159" s="447"/>
    </row>
    <row r="160" spans="1:86" s="294" customFormat="1" ht="84">
      <c r="A160" s="324" t="s">
        <v>3059</v>
      </c>
      <c r="B160" s="325" t="s">
        <v>3236</v>
      </c>
      <c r="C160" s="325" t="s">
        <v>1961</v>
      </c>
      <c r="D160" s="326" t="s">
        <v>1961</v>
      </c>
      <c r="E160" s="327" t="s">
        <v>15</v>
      </c>
      <c r="F160" s="328" t="s">
        <v>15</v>
      </c>
      <c r="G160" s="329">
        <v>79.86</v>
      </c>
      <c r="H160" s="329">
        <v>65.459999999999994</v>
      </c>
      <c r="I160" s="329">
        <v>65.459999999999994</v>
      </c>
      <c r="J160" s="328"/>
      <c r="K160" s="333"/>
      <c r="L160" s="330" t="s">
        <v>2928</v>
      </c>
      <c r="M160" s="331">
        <v>0</v>
      </c>
      <c r="N160" s="332"/>
      <c r="O160" s="328"/>
      <c r="P160" s="333"/>
      <c r="Q160" s="334">
        <v>65.459999999999994</v>
      </c>
      <c r="R160" s="324">
        <v>2026</v>
      </c>
      <c r="S160" s="324">
        <v>2</v>
      </c>
      <c r="T160" s="328" t="s">
        <v>3085</v>
      </c>
      <c r="U160" s="328" t="s">
        <v>2738</v>
      </c>
      <c r="V160" s="335" t="s">
        <v>2745</v>
      </c>
      <c r="W160" s="335" t="s">
        <v>3081</v>
      </c>
      <c r="X160" s="336" t="s">
        <v>2747</v>
      </c>
      <c r="Y160" s="326" t="s">
        <v>2742</v>
      </c>
      <c r="Z160" s="324">
        <v>2</v>
      </c>
      <c r="AA160" s="326"/>
      <c r="CG160" s="446"/>
      <c r="CH160" s="447"/>
    </row>
    <row r="161" spans="1:86" s="294" customFormat="1" ht="120">
      <c r="A161" s="310" t="s">
        <v>576</v>
      </c>
      <c r="B161" s="311" t="s">
        <v>1962</v>
      </c>
      <c r="C161" s="311" t="s">
        <v>1963</v>
      </c>
      <c r="D161" s="312" t="s">
        <v>1963</v>
      </c>
      <c r="E161" s="313" t="s">
        <v>15</v>
      </c>
      <c r="F161" s="314" t="s">
        <v>15</v>
      </c>
      <c r="G161" s="315">
        <v>261.62</v>
      </c>
      <c r="H161" s="315">
        <v>214.44</v>
      </c>
      <c r="I161" s="316">
        <v>214.44</v>
      </c>
      <c r="J161" s="314"/>
      <c r="K161" s="320"/>
      <c r="L161" s="317" t="s">
        <v>2928</v>
      </c>
      <c r="M161" s="318">
        <v>0</v>
      </c>
      <c r="N161" s="319"/>
      <c r="O161" s="314"/>
      <c r="P161" s="320"/>
      <c r="Q161" s="321">
        <v>214.44</v>
      </c>
      <c r="R161" s="310">
        <v>2026</v>
      </c>
      <c r="S161" s="310">
        <v>2</v>
      </c>
      <c r="T161" s="314" t="s">
        <v>2929</v>
      </c>
      <c r="U161" s="314" t="s">
        <v>2738</v>
      </c>
      <c r="V161" s="322" t="s">
        <v>2739</v>
      </c>
      <c r="W161" s="322" t="s">
        <v>2740</v>
      </c>
      <c r="X161" s="323" t="s">
        <v>2930</v>
      </c>
      <c r="Y161" s="312" t="s">
        <v>2742</v>
      </c>
      <c r="Z161" s="310">
        <v>2</v>
      </c>
      <c r="AA161" s="312"/>
      <c r="CG161" s="446"/>
      <c r="CH161" s="447"/>
    </row>
    <row r="162" spans="1:86" s="294" customFormat="1" ht="132">
      <c r="A162" s="324" t="s">
        <v>3062</v>
      </c>
      <c r="B162" s="325" t="s">
        <v>3237</v>
      </c>
      <c r="C162" s="325" t="s">
        <v>1963</v>
      </c>
      <c r="D162" s="326" t="s">
        <v>1963</v>
      </c>
      <c r="E162" s="327" t="s">
        <v>15</v>
      </c>
      <c r="F162" s="328" t="s">
        <v>15</v>
      </c>
      <c r="G162" s="329">
        <v>296.41000000000003</v>
      </c>
      <c r="H162" s="329">
        <v>242.96</v>
      </c>
      <c r="I162" s="329">
        <v>242.96</v>
      </c>
      <c r="J162" s="328"/>
      <c r="K162" s="333"/>
      <c r="L162" s="330" t="s">
        <v>2928</v>
      </c>
      <c r="M162" s="331">
        <v>0</v>
      </c>
      <c r="N162" s="332"/>
      <c r="O162" s="328"/>
      <c r="P162" s="333"/>
      <c r="Q162" s="334">
        <v>242.96</v>
      </c>
      <c r="R162" s="324">
        <v>2026</v>
      </c>
      <c r="S162" s="324">
        <v>2</v>
      </c>
      <c r="T162" s="328" t="s">
        <v>3079</v>
      </c>
      <c r="U162" s="328" t="s">
        <v>2738</v>
      </c>
      <c r="V162" s="335" t="s">
        <v>3080</v>
      </c>
      <c r="W162" s="335" t="s">
        <v>3081</v>
      </c>
      <c r="X162" s="336" t="s">
        <v>3082</v>
      </c>
      <c r="Y162" s="326" t="s">
        <v>3083</v>
      </c>
      <c r="Z162" s="324">
        <v>2</v>
      </c>
      <c r="AA162" s="326"/>
      <c r="CG162" s="446"/>
      <c r="CH162" s="447"/>
    </row>
    <row r="163" spans="1:86" s="294" customFormat="1" ht="132">
      <c r="A163" s="324" t="s">
        <v>3064</v>
      </c>
      <c r="B163" s="325" t="s">
        <v>3238</v>
      </c>
      <c r="C163" s="325" t="s">
        <v>1963</v>
      </c>
      <c r="D163" s="326" t="s">
        <v>1963</v>
      </c>
      <c r="E163" s="327" t="s">
        <v>15</v>
      </c>
      <c r="F163" s="328" t="s">
        <v>15</v>
      </c>
      <c r="G163" s="329">
        <v>287.77</v>
      </c>
      <c r="H163" s="329">
        <v>235.88</v>
      </c>
      <c r="I163" s="329">
        <v>235.88</v>
      </c>
      <c r="J163" s="328"/>
      <c r="K163" s="333"/>
      <c r="L163" s="330" t="s">
        <v>2928</v>
      </c>
      <c r="M163" s="331">
        <v>0</v>
      </c>
      <c r="N163" s="332"/>
      <c r="O163" s="328"/>
      <c r="P163" s="333"/>
      <c r="Q163" s="334">
        <v>235.88</v>
      </c>
      <c r="R163" s="324">
        <v>2026</v>
      </c>
      <c r="S163" s="324">
        <v>2</v>
      </c>
      <c r="T163" s="328" t="s">
        <v>3085</v>
      </c>
      <c r="U163" s="328" t="s">
        <v>2738</v>
      </c>
      <c r="V163" s="335" t="s">
        <v>2745</v>
      </c>
      <c r="W163" s="335" t="s">
        <v>3081</v>
      </c>
      <c r="X163" s="336" t="s">
        <v>2747</v>
      </c>
      <c r="Y163" s="326" t="s">
        <v>2742</v>
      </c>
      <c r="Z163" s="324">
        <v>2</v>
      </c>
      <c r="AA163" s="326"/>
      <c r="CG163" s="446"/>
      <c r="CH163" s="447"/>
    </row>
    <row r="164" spans="1:86" s="294" customFormat="1" ht="156">
      <c r="A164" s="310" t="s">
        <v>579</v>
      </c>
      <c r="B164" s="311" t="s">
        <v>1964</v>
      </c>
      <c r="C164" s="311" t="s">
        <v>1965</v>
      </c>
      <c r="D164" s="312" t="s">
        <v>1965</v>
      </c>
      <c r="E164" s="313" t="s">
        <v>1957</v>
      </c>
      <c r="F164" s="314" t="s">
        <v>1957</v>
      </c>
      <c r="G164" s="315">
        <v>4428.8100000000004</v>
      </c>
      <c r="H164" s="315">
        <v>3630.17</v>
      </c>
      <c r="I164" s="316">
        <v>3630.17</v>
      </c>
      <c r="J164" s="314"/>
      <c r="K164" s="320"/>
      <c r="L164" s="317" t="s">
        <v>2928</v>
      </c>
      <c r="M164" s="318">
        <v>0</v>
      </c>
      <c r="N164" s="319"/>
      <c r="O164" s="314"/>
      <c r="P164" s="320"/>
      <c r="Q164" s="321">
        <v>3630.17</v>
      </c>
      <c r="R164" s="310">
        <v>2026</v>
      </c>
      <c r="S164" s="310">
        <v>2</v>
      </c>
      <c r="T164" s="314" t="s">
        <v>2929</v>
      </c>
      <c r="U164" s="314" t="s">
        <v>2738</v>
      </c>
      <c r="V164" s="322" t="s">
        <v>2739</v>
      </c>
      <c r="W164" s="322" t="s">
        <v>2740</v>
      </c>
      <c r="X164" s="323" t="s">
        <v>2930</v>
      </c>
      <c r="Y164" s="312" t="s">
        <v>2742</v>
      </c>
      <c r="Z164" s="310">
        <v>2</v>
      </c>
      <c r="AA164" s="312"/>
      <c r="CG164" s="446"/>
      <c r="CH164" s="447"/>
    </row>
    <row r="165" spans="1:86" s="294" customFormat="1" ht="156">
      <c r="A165" s="324" t="s">
        <v>3066</v>
      </c>
      <c r="B165" s="325" t="s">
        <v>3239</v>
      </c>
      <c r="C165" s="325" t="s">
        <v>1965</v>
      </c>
      <c r="D165" s="326" t="s">
        <v>1965</v>
      </c>
      <c r="E165" s="327" t="s">
        <v>1957</v>
      </c>
      <c r="F165" s="328" t="s">
        <v>1957</v>
      </c>
      <c r="G165" s="329">
        <v>5017.8500000000004</v>
      </c>
      <c r="H165" s="329">
        <v>4112.99</v>
      </c>
      <c r="I165" s="329">
        <v>4112.99</v>
      </c>
      <c r="J165" s="328"/>
      <c r="K165" s="333"/>
      <c r="L165" s="330" t="s">
        <v>2928</v>
      </c>
      <c r="M165" s="331">
        <v>0</v>
      </c>
      <c r="N165" s="332"/>
      <c r="O165" s="328"/>
      <c r="P165" s="333"/>
      <c r="Q165" s="334">
        <v>4112.99</v>
      </c>
      <c r="R165" s="324">
        <v>2026</v>
      </c>
      <c r="S165" s="324">
        <v>2</v>
      </c>
      <c r="T165" s="328" t="s">
        <v>3079</v>
      </c>
      <c r="U165" s="328" t="s">
        <v>2738</v>
      </c>
      <c r="V165" s="335" t="s">
        <v>3080</v>
      </c>
      <c r="W165" s="335" t="s">
        <v>3081</v>
      </c>
      <c r="X165" s="336" t="s">
        <v>3082</v>
      </c>
      <c r="Y165" s="326" t="s">
        <v>3083</v>
      </c>
      <c r="Z165" s="324">
        <v>2</v>
      </c>
      <c r="AA165" s="326"/>
      <c r="CG165" s="446"/>
      <c r="CH165" s="447"/>
    </row>
    <row r="166" spans="1:86" s="294" customFormat="1" ht="156">
      <c r="A166" s="324" t="s">
        <v>3068</v>
      </c>
      <c r="B166" s="325" t="s">
        <v>3240</v>
      </c>
      <c r="C166" s="325" t="s">
        <v>1965</v>
      </c>
      <c r="D166" s="326" t="s">
        <v>1965</v>
      </c>
      <c r="E166" s="327" t="s">
        <v>1957</v>
      </c>
      <c r="F166" s="328" t="s">
        <v>1957</v>
      </c>
      <c r="G166" s="329">
        <v>4871.6899999999996</v>
      </c>
      <c r="H166" s="329">
        <v>3993.19</v>
      </c>
      <c r="I166" s="329">
        <v>3993.19</v>
      </c>
      <c r="J166" s="328"/>
      <c r="K166" s="333"/>
      <c r="L166" s="330" t="s">
        <v>2928</v>
      </c>
      <c r="M166" s="331">
        <v>0</v>
      </c>
      <c r="N166" s="332"/>
      <c r="O166" s="328"/>
      <c r="P166" s="333"/>
      <c r="Q166" s="334">
        <v>3993.19</v>
      </c>
      <c r="R166" s="324">
        <v>2026</v>
      </c>
      <c r="S166" s="324">
        <v>2</v>
      </c>
      <c r="T166" s="328" t="s">
        <v>3085</v>
      </c>
      <c r="U166" s="328" t="s">
        <v>2738</v>
      </c>
      <c r="V166" s="335" t="s">
        <v>2745</v>
      </c>
      <c r="W166" s="335" t="s">
        <v>3081</v>
      </c>
      <c r="X166" s="336" t="s">
        <v>2747</v>
      </c>
      <c r="Y166" s="326" t="s">
        <v>2742</v>
      </c>
      <c r="Z166" s="324">
        <v>2</v>
      </c>
      <c r="AA166" s="326"/>
      <c r="CG166" s="446"/>
      <c r="CH166" s="447"/>
    </row>
    <row r="167" spans="1:86" s="294" customFormat="1" ht="144">
      <c r="A167" s="310" t="s">
        <v>583</v>
      </c>
      <c r="B167" s="311" t="s">
        <v>1966</v>
      </c>
      <c r="C167" s="311" t="s">
        <v>1967</v>
      </c>
      <c r="D167" s="312" t="s">
        <v>1967</v>
      </c>
      <c r="E167" s="313" t="s">
        <v>1957</v>
      </c>
      <c r="F167" s="314" t="s">
        <v>1957</v>
      </c>
      <c r="G167" s="315">
        <v>3592.22</v>
      </c>
      <c r="H167" s="315">
        <v>2944.44</v>
      </c>
      <c r="I167" s="316">
        <v>2944.44</v>
      </c>
      <c r="J167" s="314"/>
      <c r="K167" s="320"/>
      <c r="L167" s="317" t="s">
        <v>2928</v>
      </c>
      <c r="M167" s="318">
        <v>0</v>
      </c>
      <c r="N167" s="319"/>
      <c r="O167" s="314"/>
      <c r="P167" s="320"/>
      <c r="Q167" s="321">
        <v>2944.44</v>
      </c>
      <c r="R167" s="310">
        <v>2026</v>
      </c>
      <c r="S167" s="310">
        <v>2</v>
      </c>
      <c r="T167" s="314" t="s">
        <v>2929</v>
      </c>
      <c r="U167" s="314" t="s">
        <v>2738</v>
      </c>
      <c r="V167" s="322" t="s">
        <v>2739</v>
      </c>
      <c r="W167" s="322" t="s">
        <v>2740</v>
      </c>
      <c r="X167" s="323" t="s">
        <v>2930</v>
      </c>
      <c r="Y167" s="312" t="s">
        <v>2742</v>
      </c>
      <c r="Z167" s="310">
        <v>2</v>
      </c>
      <c r="AA167" s="312"/>
      <c r="CG167" s="446"/>
      <c r="CH167" s="447"/>
    </row>
    <row r="168" spans="1:86" s="294" customFormat="1" ht="144">
      <c r="A168" s="324" t="s">
        <v>3070</v>
      </c>
      <c r="B168" s="325" t="s">
        <v>3241</v>
      </c>
      <c r="C168" s="325" t="s">
        <v>1967</v>
      </c>
      <c r="D168" s="326" t="s">
        <v>1967</v>
      </c>
      <c r="E168" s="327" t="s">
        <v>1957</v>
      </c>
      <c r="F168" s="328" t="s">
        <v>1957</v>
      </c>
      <c r="G168" s="329">
        <v>4069.98</v>
      </c>
      <c r="H168" s="329">
        <v>3336.05</v>
      </c>
      <c r="I168" s="329">
        <v>3336.05</v>
      </c>
      <c r="J168" s="328"/>
      <c r="K168" s="333"/>
      <c r="L168" s="330" t="s">
        <v>2928</v>
      </c>
      <c r="M168" s="331">
        <v>0</v>
      </c>
      <c r="N168" s="332"/>
      <c r="O168" s="328"/>
      <c r="P168" s="333"/>
      <c r="Q168" s="334">
        <v>3336.05</v>
      </c>
      <c r="R168" s="324">
        <v>2026</v>
      </c>
      <c r="S168" s="324">
        <v>2</v>
      </c>
      <c r="T168" s="328" t="s">
        <v>3079</v>
      </c>
      <c r="U168" s="328" t="s">
        <v>2738</v>
      </c>
      <c r="V168" s="335" t="s">
        <v>3080</v>
      </c>
      <c r="W168" s="335" t="s">
        <v>3081</v>
      </c>
      <c r="X168" s="336" t="s">
        <v>3082</v>
      </c>
      <c r="Y168" s="326" t="s">
        <v>3083</v>
      </c>
      <c r="Z168" s="324">
        <v>2</v>
      </c>
      <c r="AA168" s="326"/>
      <c r="CG168" s="446"/>
      <c r="CH168" s="447"/>
    </row>
    <row r="169" spans="1:86" s="294" customFormat="1" ht="144">
      <c r="A169" s="324" t="s">
        <v>3072</v>
      </c>
      <c r="B169" s="325" t="s">
        <v>3242</v>
      </c>
      <c r="C169" s="325" t="s">
        <v>1967</v>
      </c>
      <c r="D169" s="326" t="s">
        <v>1967</v>
      </c>
      <c r="E169" s="327" t="s">
        <v>1957</v>
      </c>
      <c r="F169" s="328" t="s">
        <v>1957</v>
      </c>
      <c r="G169" s="329">
        <v>3951.43</v>
      </c>
      <c r="H169" s="329">
        <v>3238.88</v>
      </c>
      <c r="I169" s="329">
        <v>3238.88</v>
      </c>
      <c r="J169" s="328"/>
      <c r="K169" s="333"/>
      <c r="L169" s="330" t="s">
        <v>2928</v>
      </c>
      <c r="M169" s="331">
        <v>0</v>
      </c>
      <c r="N169" s="332"/>
      <c r="O169" s="328"/>
      <c r="P169" s="333"/>
      <c r="Q169" s="334">
        <v>3238.88</v>
      </c>
      <c r="R169" s="324">
        <v>2026</v>
      </c>
      <c r="S169" s="324">
        <v>2</v>
      </c>
      <c r="T169" s="328" t="s">
        <v>3085</v>
      </c>
      <c r="U169" s="328" t="s">
        <v>2738</v>
      </c>
      <c r="V169" s="335" t="s">
        <v>2745</v>
      </c>
      <c r="W169" s="335" t="s">
        <v>3081</v>
      </c>
      <c r="X169" s="336" t="s">
        <v>2747</v>
      </c>
      <c r="Y169" s="326" t="s">
        <v>2742</v>
      </c>
      <c r="Z169" s="324">
        <v>2</v>
      </c>
      <c r="AA169" s="326"/>
      <c r="CG169" s="446"/>
      <c r="CH169" s="447"/>
    </row>
    <row r="170" spans="1:86" s="294" customFormat="1" ht="192">
      <c r="A170" s="310" t="s">
        <v>602</v>
      </c>
      <c r="B170" s="311" t="s">
        <v>1968</v>
      </c>
      <c r="C170" s="311" t="s">
        <v>1969</v>
      </c>
      <c r="D170" s="312" t="s">
        <v>1969</v>
      </c>
      <c r="E170" s="313" t="s">
        <v>142</v>
      </c>
      <c r="F170" s="314" t="s">
        <v>142</v>
      </c>
      <c r="G170" s="315">
        <v>33454.54</v>
      </c>
      <c r="H170" s="315">
        <v>27421.75</v>
      </c>
      <c r="I170" s="316">
        <v>27421.75</v>
      </c>
      <c r="J170" s="314"/>
      <c r="K170" s="320"/>
      <c r="L170" s="317" t="s">
        <v>2928</v>
      </c>
      <c r="M170" s="318">
        <v>0</v>
      </c>
      <c r="N170" s="319"/>
      <c r="O170" s="314"/>
      <c r="P170" s="320"/>
      <c r="Q170" s="321">
        <v>27421.75</v>
      </c>
      <c r="R170" s="310">
        <v>2026</v>
      </c>
      <c r="S170" s="310">
        <v>2</v>
      </c>
      <c r="T170" s="314" t="s">
        <v>2929</v>
      </c>
      <c r="U170" s="314" t="s">
        <v>2738</v>
      </c>
      <c r="V170" s="322" t="s">
        <v>2739</v>
      </c>
      <c r="W170" s="322" t="s">
        <v>2740</v>
      </c>
      <c r="X170" s="323" t="s">
        <v>2930</v>
      </c>
      <c r="Y170" s="312" t="s">
        <v>2742</v>
      </c>
      <c r="Z170" s="310">
        <v>2</v>
      </c>
      <c r="AA170" s="312"/>
      <c r="CG170" s="446"/>
      <c r="CH170" s="447"/>
    </row>
    <row r="171" spans="1:86" s="294" customFormat="1" ht="192">
      <c r="A171" s="324" t="s">
        <v>3243</v>
      </c>
      <c r="B171" s="325" t="s">
        <v>3244</v>
      </c>
      <c r="C171" s="325" t="s">
        <v>1969</v>
      </c>
      <c r="D171" s="326" t="s">
        <v>1969</v>
      </c>
      <c r="E171" s="327" t="s">
        <v>142</v>
      </c>
      <c r="F171" s="328" t="s">
        <v>15</v>
      </c>
      <c r="G171" s="329">
        <v>37904</v>
      </c>
      <c r="H171" s="329">
        <v>31068.85</v>
      </c>
      <c r="I171" s="329">
        <v>31068.85</v>
      </c>
      <c r="J171" s="328"/>
      <c r="K171" s="333"/>
      <c r="L171" s="330" t="s">
        <v>2928</v>
      </c>
      <c r="M171" s="331">
        <v>0</v>
      </c>
      <c r="N171" s="332"/>
      <c r="O171" s="328"/>
      <c r="P171" s="333"/>
      <c r="Q171" s="334">
        <v>31068.85</v>
      </c>
      <c r="R171" s="324">
        <v>2026</v>
      </c>
      <c r="S171" s="324">
        <v>2</v>
      </c>
      <c r="T171" s="328" t="s">
        <v>3079</v>
      </c>
      <c r="U171" s="328" t="s">
        <v>2738</v>
      </c>
      <c r="V171" s="335" t="s">
        <v>3080</v>
      </c>
      <c r="W171" s="335" t="s">
        <v>3081</v>
      </c>
      <c r="X171" s="336" t="s">
        <v>3082</v>
      </c>
      <c r="Y171" s="326" t="s">
        <v>3083</v>
      </c>
      <c r="Z171" s="324">
        <v>2</v>
      </c>
      <c r="AA171" s="326"/>
      <c r="CG171" s="446"/>
      <c r="CH171" s="447"/>
    </row>
    <row r="172" spans="1:86" s="294" customFormat="1" ht="192">
      <c r="A172" s="324" t="s">
        <v>3245</v>
      </c>
      <c r="B172" s="325" t="s">
        <v>3246</v>
      </c>
      <c r="C172" s="325" t="s">
        <v>1969</v>
      </c>
      <c r="D172" s="326" t="s">
        <v>1969</v>
      </c>
      <c r="E172" s="327" t="s">
        <v>142</v>
      </c>
      <c r="F172" s="328" t="s">
        <v>15</v>
      </c>
      <c r="G172" s="329">
        <v>36799.99</v>
      </c>
      <c r="H172" s="329">
        <v>30163.93</v>
      </c>
      <c r="I172" s="329">
        <v>30163.93</v>
      </c>
      <c r="J172" s="328"/>
      <c r="K172" s="333"/>
      <c r="L172" s="330" t="s">
        <v>2928</v>
      </c>
      <c r="M172" s="331">
        <v>0</v>
      </c>
      <c r="N172" s="332"/>
      <c r="O172" s="328"/>
      <c r="P172" s="333"/>
      <c r="Q172" s="334">
        <v>30163.93</v>
      </c>
      <c r="R172" s="324">
        <v>2026</v>
      </c>
      <c r="S172" s="324">
        <v>2</v>
      </c>
      <c r="T172" s="328" t="s">
        <v>3085</v>
      </c>
      <c r="U172" s="328" t="s">
        <v>2738</v>
      </c>
      <c r="V172" s="335" t="s">
        <v>2745</v>
      </c>
      <c r="W172" s="335" t="s">
        <v>3081</v>
      </c>
      <c r="X172" s="336" t="s">
        <v>2747</v>
      </c>
      <c r="Y172" s="326" t="s">
        <v>2742</v>
      </c>
      <c r="Z172" s="324">
        <v>2</v>
      </c>
      <c r="AA172" s="326"/>
      <c r="CG172" s="446"/>
      <c r="CH172" s="447"/>
    </row>
    <row r="173" spans="1:86" s="294" customFormat="1" ht="72">
      <c r="A173" s="310" t="s">
        <v>617</v>
      </c>
      <c r="B173" s="311" t="s">
        <v>1970</v>
      </c>
      <c r="C173" s="311" t="s">
        <v>1971</v>
      </c>
      <c r="D173" s="312" t="s">
        <v>1971</v>
      </c>
      <c r="E173" s="313" t="s">
        <v>15</v>
      </c>
      <c r="F173" s="314" t="s">
        <v>15</v>
      </c>
      <c r="G173" s="315">
        <v>1685.19</v>
      </c>
      <c r="H173" s="315">
        <v>1381.3</v>
      </c>
      <c r="I173" s="316">
        <v>1381.3</v>
      </c>
      <c r="J173" s="314"/>
      <c r="K173" s="320"/>
      <c r="L173" s="317" t="s">
        <v>2928</v>
      </c>
      <c r="M173" s="318">
        <v>0</v>
      </c>
      <c r="N173" s="319"/>
      <c r="O173" s="314"/>
      <c r="P173" s="320"/>
      <c r="Q173" s="321">
        <v>1381.3</v>
      </c>
      <c r="R173" s="310">
        <v>2026</v>
      </c>
      <c r="S173" s="310">
        <v>2</v>
      </c>
      <c r="T173" s="314" t="s">
        <v>2929</v>
      </c>
      <c r="U173" s="314" t="s">
        <v>2738</v>
      </c>
      <c r="V173" s="322" t="s">
        <v>2739</v>
      </c>
      <c r="W173" s="322" t="s">
        <v>2740</v>
      </c>
      <c r="X173" s="323" t="s">
        <v>2930</v>
      </c>
      <c r="Y173" s="312" t="s">
        <v>2742</v>
      </c>
      <c r="Z173" s="310">
        <v>2</v>
      </c>
      <c r="AA173" s="312"/>
      <c r="CG173" s="446"/>
      <c r="CH173" s="447"/>
    </row>
    <row r="174" spans="1:86" s="294" customFormat="1" ht="72">
      <c r="A174" s="324" t="s">
        <v>3247</v>
      </c>
      <c r="B174" s="325" t="s">
        <v>3248</v>
      </c>
      <c r="C174" s="325" t="s">
        <v>1971</v>
      </c>
      <c r="D174" s="326" t="s">
        <v>1971</v>
      </c>
      <c r="E174" s="327" t="s">
        <v>15</v>
      </c>
      <c r="F174" s="328" t="s">
        <v>15</v>
      </c>
      <c r="G174" s="329">
        <v>1770.22</v>
      </c>
      <c r="H174" s="329">
        <v>1451</v>
      </c>
      <c r="I174" s="329">
        <v>1451</v>
      </c>
      <c r="J174" s="328"/>
      <c r="K174" s="333"/>
      <c r="L174" s="330" t="s">
        <v>2928</v>
      </c>
      <c r="M174" s="331">
        <v>0</v>
      </c>
      <c r="N174" s="332"/>
      <c r="O174" s="328"/>
      <c r="P174" s="333"/>
      <c r="Q174" s="334">
        <v>1451</v>
      </c>
      <c r="R174" s="324">
        <v>2026</v>
      </c>
      <c r="S174" s="324">
        <v>2</v>
      </c>
      <c r="T174" s="328" t="s">
        <v>3079</v>
      </c>
      <c r="U174" s="328" t="s">
        <v>2738</v>
      </c>
      <c r="V174" s="335" t="s">
        <v>3080</v>
      </c>
      <c r="W174" s="335" t="s">
        <v>3081</v>
      </c>
      <c r="X174" s="336" t="s">
        <v>3082</v>
      </c>
      <c r="Y174" s="326" t="s">
        <v>3083</v>
      </c>
      <c r="Z174" s="324">
        <v>2</v>
      </c>
      <c r="AA174" s="326"/>
      <c r="CG174" s="446"/>
      <c r="CH174" s="447"/>
    </row>
    <row r="175" spans="1:86" s="294" customFormat="1" ht="72">
      <c r="A175" s="324" t="s">
        <v>3249</v>
      </c>
      <c r="B175" s="325" t="s">
        <v>3250</v>
      </c>
      <c r="C175" s="325" t="s">
        <v>1971</v>
      </c>
      <c r="D175" s="326" t="s">
        <v>1971</v>
      </c>
      <c r="E175" s="327" t="s">
        <v>15</v>
      </c>
      <c r="F175" s="328" t="s">
        <v>15</v>
      </c>
      <c r="G175" s="329">
        <v>1853.7</v>
      </c>
      <c r="H175" s="329">
        <v>1519.43</v>
      </c>
      <c r="I175" s="329">
        <v>1519.43</v>
      </c>
      <c r="J175" s="328"/>
      <c r="K175" s="333"/>
      <c r="L175" s="330" t="s">
        <v>2928</v>
      </c>
      <c r="M175" s="331">
        <v>0</v>
      </c>
      <c r="N175" s="332"/>
      <c r="O175" s="328"/>
      <c r="P175" s="333"/>
      <c r="Q175" s="334">
        <v>1519.43</v>
      </c>
      <c r="R175" s="324">
        <v>2026</v>
      </c>
      <c r="S175" s="324">
        <v>2</v>
      </c>
      <c r="T175" s="328" t="s">
        <v>3085</v>
      </c>
      <c r="U175" s="328" t="s">
        <v>2738</v>
      </c>
      <c r="V175" s="335" t="s">
        <v>2745</v>
      </c>
      <c r="W175" s="335" t="s">
        <v>3081</v>
      </c>
      <c r="X175" s="336" t="s">
        <v>2747</v>
      </c>
      <c r="Y175" s="326" t="s">
        <v>2742</v>
      </c>
      <c r="Z175" s="324">
        <v>2</v>
      </c>
      <c r="AA175" s="326"/>
      <c r="CG175" s="446"/>
      <c r="CH175" s="447"/>
    </row>
    <row r="176" spans="1:86" s="294" customFormat="1" ht="96">
      <c r="A176" s="310" t="s">
        <v>623</v>
      </c>
      <c r="B176" s="311" t="s">
        <v>1972</v>
      </c>
      <c r="C176" s="311" t="s">
        <v>1973</v>
      </c>
      <c r="D176" s="312" t="s">
        <v>1973</v>
      </c>
      <c r="E176" s="313" t="s">
        <v>1957</v>
      </c>
      <c r="F176" s="314" t="s">
        <v>1957</v>
      </c>
      <c r="G176" s="315">
        <v>2314.9499999999998</v>
      </c>
      <c r="H176" s="315">
        <v>1897.5</v>
      </c>
      <c r="I176" s="316">
        <v>1897.5</v>
      </c>
      <c r="J176" s="314"/>
      <c r="K176" s="320"/>
      <c r="L176" s="317" t="s">
        <v>2928</v>
      </c>
      <c r="M176" s="318">
        <v>0</v>
      </c>
      <c r="N176" s="319"/>
      <c r="O176" s="314"/>
      <c r="P176" s="320"/>
      <c r="Q176" s="321">
        <v>1897.5</v>
      </c>
      <c r="R176" s="310">
        <v>2026</v>
      </c>
      <c r="S176" s="310">
        <v>2</v>
      </c>
      <c r="T176" s="314" t="s">
        <v>2929</v>
      </c>
      <c r="U176" s="314" t="s">
        <v>2738</v>
      </c>
      <c r="V176" s="322" t="s">
        <v>2739</v>
      </c>
      <c r="W176" s="322" t="s">
        <v>2740</v>
      </c>
      <c r="X176" s="323" t="s">
        <v>2930</v>
      </c>
      <c r="Y176" s="312" t="s">
        <v>2742</v>
      </c>
      <c r="Z176" s="310">
        <v>2</v>
      </c>
      <c r="AA176" s="312"/>
      <c r="CG176" s="446"/>
      <c r="CH176" s="447"/>
    </row>
    <row r="177" spans="1:86" s="294" customFormat="1" ht="96">
      <c r="A177" s="324" t="s">
        <v>3251</v>
      </c>
      <c r="B177" s="325" t="s">
        <v>3252</v>
      </c>
      <c r="C177" s="325" t="s">
        <v>1973</v>
      </c>
      <c r="D177" s="326" t="s">
        <v>1973</v>
      </c>
      <c r="E177" s="327" t="s">
        <v>1957</v>
      </c>
      <c r="F177" s="328" t="s">
        <v>1957</v>
      </c>
      <c r="G177" s="329">
        <v>2622.84</v>
      </c>
      <c r="H177" s="329">
        <v>2149.87</v>
      </c>
      <c r="I177" s="329">
        <v>2149.87</v>
      </c>
      <c r="J177" s="328"/>
      <c r="K177" s="333"/>
      <c r="L177" s="330" t="s">
        <v>2928</v>
      </c>
      <c r="M177" s="331">
        <v>0</v>
      </c>
      <c r="N177" s="332"/>
      <c r="O177" s="328"/>
      <c r="P177" s="333"/>
      <c r="Q177" s="334">
        <v>2149.87</v>
      </c>
      <c r="R177" s="324">
        <v>2026</v>
      </c>
      <c r="S177" s="324">
        <v>2</v>
      </c>
      <c r="T177" s="328" t="s">
        <v>3079</v>
      </c>
      <c r="U177" s="328" t="s">
        <v>2738</v>
      </c>
      <c r="V177" s="335" t="s">
        <v>3080</v>
      </c>
      <c r="W177" s="335" t="s">
        <v>3081</v>
      </c>
      <c r="X177" s="336" t="s">
        <v>3082</v>
      </c>
      <c r="Y177" s="326" t="s">
        <v>3083</v>
      </c>
      <c r="Z177" s="324">
        <v>2</v>
      </c>
      <c r="AA177" s="326"/>
      <c r="CG177" s="446"/>
      <c r="CH177" s="447"/>
    </row>
    <row r="178" spans="1:86" s="294" customFormat="1" ht="96">
      <c r="A178" s="324" t="s">
        <v>3253</v>
      </c>
      <c r="B178" s="325" t="s">
        <v>3254</v>
      </c>
      <c r="C178" s="325" t="s">
        <v>1973</v>
      </c>
      <c r="D178" s="326" t="s">
        <v>1973</v>
      </c>
      <c r="E178" s="327" t="s">
        <v>1957</v>
      </c>
      <c r="F178" s="328" t="s">
        <v>1957</v>
      </c>
      <c r="G178" s="329">
        <v>2546.4499999999998</v>
      </c>
      <c r="H178" s="329">
        <v>2087.25</v>
      </c>
      <c r="I178" s="329">
        <v>2087.25</v>
      </c>
      <c r="J178" s="328"/>
      <c r="K178" s="333"/>
      <c r="L178" s="330" t="s">
        <v>2928</v>
      </c>
      <c r="M178" s="331">
        <v>0</v>
      </c>
      <c r="N178" s="332"/>
      <c r="O178" s="328"/>
      <c r="P178" s="333"/>
      <c r="Q178" s="334">
        <v>2087.25</v>
      </c>
      <c r="R178" s="324">
        <v>2026</v>
      </c>
      <c r="S178" s="324">
        <v>2</v>
      </c>
      <c r="T178" s="328" t="s">
        <v>3085</v>
      </c>
      <c r="U178" s="328" t="s">
        <v>2738</v>
      </c>
      <c r="V178" s="335" t="s">
        <v>2745</v>
      </c>
      <c r="W178" s="335" t="s">
        <v>3081</v>
      </c>
      <c r="X178" s="336" t="s">
        <v>2747</v>
      </c>
      <c r="Y178" s="326" t="s">
        <v>2742</v>
      </c>
      <c r="Z178" s="324">
        <v>2</v>
      </c>
      <c r="AA178" s="326"/>
      <c r="CG178" s="446"/>
      <c r="CH178" s="447"/>
    </row>
    <row r="179" spans="1:86" s="294" customFormat="1" ht="72">
      <c r="A179" s="310" t="s">
        <v>3255</v>
      </c>
      <c r="B179" s="311" t="s">
        <v>1974</v>
      </c>
      <c r="C179" s="311" t="s">
        <v>1975</v>
      </c>
      <c r="D179" s="312" t="s">
        <v>1975</v>
      </c>
      <c r="E179" s="313" t="s">
        <v>1957</v>
      </c>
      <c r="F179" s="314" t="s">
        <v>1957</v>
      </c>
      <c r="G179" s="315">
        <v>950.6</v>
      </c>
      <c r="H179" s="315">
        <v>779.18</v>
      </c>
      <c r="I179" s="316">
        <v>779.18</v>
      </c>
      <c r="J179" s="314"/>
      <c r="K179" s="320"/>
      <c r="L179" s="317" t="s">
        <v>2928</v>
      </c>
      <c r="M179" s="318">
        <v>0</v>
      </c>
      <c r="N179" s="319"/>
      <c r="O179" s="314"/>
      <c r="P179" s="320"/>
      <c r="Q179" s="321">
        <v>779.18</v>
      </c>
      <c r="R179" s="310">
        <v>2026</v>
      </c>
      <c r="S179" s="310">
        <v>2</v>
      </c>
      <c r="T179" s="314" t="s">
        <v>2929</v>
      </c>
      <c r="U179" s="314" t="s">
        <v>2738</v>
      </c>
      <c r="V179" s="322" t="s">
        <v>2739</v>
      </c>
      <c r="W179" s="322" t="s">
        <v>2740</v>
      </c>
      <c r="X179" s="323" t="s">
        <v>2930</v>
      </c>
      <c r="Y179" s="312" t="s">
        <v>2742</v>
      </c>
      <c r="Z179" s="310">
        <v>2</v>
      </c>
      <c r="AA179" s="312"/>
      <c r="CG179" s="446"/>
      <c r="CH179" s="447"/>
    </row>
    <row r="180" spans="1:86" s="294" customFormat="1" ht="72">
      <c r="A180" s="324" t="s">
        <v>3256</v>
      </c>
      <c r="B180" s="325" t="s">
        <v>3257</v>
      </c>
      <c r="C180" s="325" t="s">
        <v>1975</v>
      </c>
      <c r="D180" s="326" t="s">
        <v>1975</v>
      </c>
      <c r="E180" s="327" t="s">
        <v>1957</v>
      </c>
      <c r="F180" s="328" t="s">
        <v>1957</v>
      </c>
      <c r="G180" s="329">
        <v>1077.03</v>
      </c>
      <c r="H180" s="329">
        <v>882.81</v>
      </c>
      <c r="I180" s="329">
        <v>882.81</v>
      </c>
      <c r="J180" s="328"/>
      <c r="K180" s="333"/>
      <c r="L180" s="330" t="s">
        <v>2928</v>
      </c>
      <c r="M180" s="331">
        <v>0</v>
      </c>
      <c r="N180" s="332"/>
      <c r="O180" s="328"/>
      <c r="P180" s="333"/>
      <c r="Q180" s="334">
        <v>882.81</v>
      </c>
      <c r="R180" s="324">
        <v>2026</v>
      </c>
      <c r="S180" s="324">
        <v>2</v>
      </c>
      <c r="T180" s="328" t="s">
        <v>3079</v>
      </c>
      <c r="U180" s="328" t="s">
        <v>2738</v>
      </c>
      <c r="V180" s="335" t="s">
        <v>3080</v>
      </c>
      <c r="W180" s="335" t="s">
        <v>3081</v>
      </c>
      <c r="X180" s="336" t="s">
        <v>3082</v>
      </c>
      <c r="Y180" s="326" t="s">
        <v>3083</v>
      </c>
      <c r="Z180" s="324">
        <v>2</v>
      </c>
      <c r="AA180" s="326"/>
      <c r="CG180" s="446"/>
      <c r="CH180" s="447"/>
    </row>
    <row r="181" spans="1:86" s="294" customFormat="1" ht="72">
      <c r="A181" s="324" t="s">
        <v>3258</v>
      </c>
      <c r="B181" s="325" t="s">
        <v>3259</v>
      </c>
      <c r="C181" s="325" t="s">
        <v>1975</v>
      </c>
      <c r="D181" s="326" t="s">
        <v>1975</v>
      </c>
      <c r="E181" s="327" t="s">
        <v>1957</v>
      </c>
      <c r="F181" s="328" t="s">
        <v>1957</v>
      </c>
      <c r="G181" s="329">
        <v>1045.6600000000001</v>
      </c>
      <c r="H181" s="329">
        <v>857.1</v>
      </c>
      <c r="I181" s="329">
        <v>857.1</v>
      </c>
      <c r="J181" s="328"/>
      <c r="K181" s="333"/>
      <c r="L181" s="330" t="s">
        <v>2928</v>
      </c>
      <c r="M181" s="331">
        <v>0</v>
      </c>
      <c r="N181" s="332"/>
      <c r="O181" s="328"/>
      <c r="P181" s="333"/>
      <c r="Q181" s="334">
        <v>857.1</v>
      </c>
      <c r="R181" s="324">
        <v>2026</v>
      </c>
      <c r="S181" s="324">
        <v>2</v>
      </c>
      <c r="T181" s="328" t="s">
        <v>3085</v>
      </c>
      <c r="U181" s="328" t="s">
        <v>2738</v>
      </c>
      <c r="V181" s="335" t="s">
        <v>2745</v>
      </c>
      <c r="W181" s="335" t="s">
        <v>3081</v>
      </c>
      <c r="X181" s="336" t="s">
        <v>2747</v>
      </c>
      <c r="Y181" s="326" t="s">
        <v>2742</v>
      </c>
      <c r="Z181" s="324">
        <v>2</v>
      </c>
      <c r="AA181" s="326"/>
      <c r="CG181" s="446"/>
      <c r="CH181" s="447"/>
    </row>
    <row r="182" spans="1:86" s="294" customFormat="1" ht="168">
      <c r="A182" s="310" t="s">
        <v>1925</v>
      </c>
      <c r="B182" s="311" t="s">
        <v>1976</v>
      </c>
      <c r="C182" s="311" t="s">
        <v>1977</v>
      </c>
      <c r="D182" s="312" t="s">
        <v>1977</v>
      </c>
      <c r="E182" s="313" t="s">
        <v>15</v>
      </c>
      <c r="F182" s="314" t="s">
        <v>15</v>
      </c>
      <c r="G182" s="315">
        <v>171.61</v>
      </c>
      <c r="H182" s="315">
        <v>140.66</v>
      </c>
      <c r="I182" s="316">
        <v>140.66</v>
      </c>
      <c r="J182" s="314"/>
      <c r="K182" s="320"/>
      <c r="L182" s="317" t="s">
        <v>2928</v>
      </c>
      <c r="M182" s="318">
        <v>0</v>
      </c>
      <c r="N182" s="319"/>
      <c r="O182" s="314"/>
      <c r="P182" s="320"/>
      <c r="Q182" s="321">
        <v>140.66</v>
      </c>
      <c r="R182" s="310">
        <v>2026</v>
      </c>
      <c r="S182" s="310">
        <v>2</v>
      </c>
      <c r="T182" s="314" t="s">
        <v>2929</v>
      </c>
      <c r="U182" s="314" t="s">
        <v>2738</v>
      </c>
      <c r="V182" s="322" t="s">
        <v>2739</v>
      </c>
      <c r="W182" s="322" t="s">
        <v>2740</v>
      </c>
      <c r="X182" s="323" t="s">
        <v>2930</v>
      </c>
      <c r="Y182" s="312" t="s">
        <v>2742</v>
      </c>
      <c r="Z182" s="310">
        <v>2</v>
      </c>
      <c r="AA182" s="312"/>
      <c r="CG182" s="446"/>
      <c r="CH182" s="447"/>
    </row>
    <row r="183" spans="1:86" s="294" customFormat="1" ht="180">
      <c r="A183" s="324" t="s">
        <v>3260</v>
      </c>
      <c r="B183" s="325" t="s">
        <v>3261</v>
      </c>
      <c r="C183" s="325" t="s">
        <v>1977</v>
      </c>
      <c r="D183" s="326" t="s">
        <v>1977</v>
      </c>
      <c r="E183" s="327" t="s">
        <v>15</v>
      </c>
      <c r="F183" s="328" t="s">
        <v>15</v>
      </c>
      <c r="G183" s="329">
        <v>194.43</v>
      </c>
      <c r="H183" s="329">
        <v>159.37</v>
      </c>
      <c r="I183" s="329">
        <v>159.37</v>
      </c>
      <c r="J183" s="328"/>
      <c r="K183" s="333"/>
      <c r="L183" s="330" t="s">
        <v>2928</v>
      </c>
      <c r="M183" s="331">
        <v>0</v>
      </c>
      <c r="N183" s="332"/>
      <c r="O183" s="328"/>
      <c r="P183" s="333"/>
      <c r="Q183" s="334">
        <v>159.37</v>
      </c>
      <c r="R183" s="324">
        <v>2026</v>
      </c>
      <c r="S183" s="324">
        <v>2</v>
      </c>
      <c r="T183" s="328" t="s">
        <v>3079</v>
      </c>
      <c r="U183" s="328" t="s">
        <v>2738</v>
      </c>
      <c r="V183" s="335" t="s">
        <v>3080</v>
      </c>
      <c r="W183" s="335" t="s">
        <v>3081</v>
      </c>
      <c r="X183" s="336" t="s">
        <v>3082</v>
      </c>
      <c r="Y183" s="326" t="s">
        <v>3083</v>
      </c>
      <c r="Z183" s="324">
        <v>2</v>
      </c>
      <c r="AA183" s="326"/>
      <c r="CG183" s="446"/>
      <c r="CH183" s="447"/>
    </row>
    <row r="184" spans="1:86" s="294" customFormat="1" ht="180">
      <c r="A184" s="324" t="s">
        <v>3262</v>
      </c>
      <c r="B184" s="325" t="s">
        <v>3263</v>
      </c>
      <c r="C184" s="325" t="s">
        <v>1977</v>
      </c>
      <c r="D184" s="326" t="s">
        <v>1977</v>
      </c>
      <c r="E184" s="327" t="s">
        <v>15</v>
      </c>
      <c r="F184" s="328" t="s">
        <v>15</v>
      </c>
      <c r="G184" s="329">
        <v>188.77</v>
      </c>
      <c r="H184" s="329">
        <v>154.72999999999999</v>
      </c>
      <c r="I184" s="329">
        <v>154.72999999999999</v>
      </c>
      <c r="J184" s="328"/>
      <c r="K184" s="333"/>
      <c r="L184" s="330" t="s">
        <v>2928</v>
      </c>
      <c r="M184" s="331">
        <v>0</v>
      </c>
      <c r="N184" s="332"/>
      <c r="O184" s="328"/>
      <c r="P184" s="333"/>
      <c r="Q184" s="334">
        <v>154.72999999999999</v>
      </c>
      <c r="R184" s="324">
        <v>2026</v>
      </c>
      <c r="S184" s="324">
        <v>2</v>
      </c>
      <c r="T184" s="328" t="s">
        <v>3085</v>
      </c>
      <c r="U184" s="328" t="s">
        <v>2738</v>
      </c>
      <c r="V184" s="335" t="s">
        <v>2745</v>
      </c>
      <c r="W184" s="335" t="s">
        <v>3081</v>
      </c>
      <c r="X184" s="336" t="s">
        <v>2747</v>
      </c>
      <c r="Y184" s="326" t="s">
        <v>2742</v>
      </c>
      <c r="Z184" s="324">
        <v>2</v>
      </c>
      <c r="AA184" s="326"/>
      <c r="CG184" s="446"/>
      <c r="CH184" s="447"/>
    </row>
    <row r="185" spans="1:86" s="294" customFormat="1" ht="168">
      <c r="A185" s="310" t="s">
        <v>1926</v>
      </c>
      <c r="B185" s="311" t="s">
        <v>1978</v>
      </c>
      <c r="C185" s="311" t="s">
        <v>1979</v>
      </c>
      <c r="D185" s="312" t="s">
        <v>1979</v>
      </c>
      <c r="E185" s="313" t="s">
        <v>15</v>
      </c>
      <c r="F185" s="314" t="s">
        <v>15</v>
      </c>
      <c r="G185" s="315">
        <v>354.2</v>
      </c>
      <c r="H185" s="315">
        <v>290.33</v>
      </c>
      <c r="I185" s="316">
        <v>290.33</v>
      </c>
      <c r="J185" s="314"/>
      <c r="K185" s="320"/>
      <c r="L185" s="317" t="s">
        <v>2928</v>
      </c>
      <c r="M185" s="318">
        <v>0</v>
      </c>
      <c r="N185" s="319"/>
      <c r="O185" s="314"/>
      <c r="P185" s="320"/>
      <c r="Q185" s="321">
        <v>290.33</v>
      </c>
      <c r="R185" s="310">
        <v>2026</v>
      </c>
      <c r="S185" s="310">
        <v>2</v>
      </c>
      <c r="T185" s="314" t="s">
        <v>2929</v>
      </c>
      <c r="U185" s="314" t="s">
        <v>2738</v>
      </c>
      <c r="V185" s="322" t="s">
        <v>2739</v>
      </c>
      <c r="W185" s="322" t="s">
        <v>2740</v>
      </c>
      <c r="X185" s="323" t="s">
        <v>2930</v>
      </c>
      <c r="Y185" s="312" t="s">
        <v>2742</v>
      </c>
      <c r="Z185" s="310">
        <v>2</v>
      </c>
      <c r="AA185" s="312"/>
      <c r="CG185" s="446"/>
      <c r="CH185" s="447"/>
    </row>
    <row r="186" spans="1:86" s="294" customFormat="1" ht="180">
      <c r="A186" s="324" t="s">
        <v>3264</v>
      </c>
      <c r="B186" s="325" t="s">
        <v>3265</v>
      </c>
      <c r="C186" s="325" t="s">
        <v>1979</v>
      </c>
      <c r="D186" s="326" t="s">
        <v>1979</v>
      </c>
      <c r="E186" s="327" t="s">
        <v>15</v>
      </c>
      <c r="F186" s="328" t="s">
        <v>15</v>
      </c>
      <c r="G186" s="329">
        <v>401.31</v>
      </c>
      <c r="H186" s="329">
        <v>328.94</v>
      </c>
      <c r="I186" s="329">
        <v>328.94</v>
      </c>
      <c r="J186" s="328"/>
      <c r="K186" s="333"/>
      <c r="L186" s="330" t="s">
        <v>2928</v>
      </c>
      <c r="M186" s="331">
        <v>0</v>
      </c>
      <c r="N186" s="332"/>
      <c r="O186" s="328"/>
      <c r="P186" s="333"/>
      <c r="Q186" s="334">
        <v>328.94</v>
      </c>
      <c r="R186" s="324">
        <v>2026</v>
      </c>
      <c r="S186" s="324">
        <v>2</v>
      </c>
      <c r="T186" s="328" t="s">
        <v>3079</v>
      </c>
      <c r="U186" s="328" t="s">
        <v>2738</v>
      </c>
      <c r="V186" s="335" t="s">
        <v>3080</v>
      </c>
      <c r="W186" s="335" t="s">
        <v>3081</v>
      </c>
      <c r="X186" s="336" t="s">
        <v>3082</v>
      </c>
      <c r="Y186" s="326" t="s">
        <v>3083</v>
      </c>
      <c r="Z186" s="324">
        <v>2</v>
      </c>
      <c r="AA186" s="326"/>
      <c r="CG186" s="446"/>
      <c r="CH186" s="447"/>
    </row>
    <row r="187" spans="1:86" s="294" customFormat="1" ht="180">
      <c r="A187" s="324" t="s">
        <v>3266</v>
      </c>
      <c r="B187" s="325" t="s">
        <v>3267</v>
      </c>
      <c r="C187" s="325" t="s">
        <v>1979</v>
      </c>
      <c r="D187" s="326" t="s">
        <v>1979</v>
      </c>
      <c r="E187" s="327" t="s">
        <v>15</v>
      </c>
      <c r="F187" s="328" t="s">
        <v>15</v>
      </c>
      <c r="G187" s="329">
        <v>389.62</v>
      </c>
      <c r="H187" s="329">
        <v>319.36</v>
      </c>
      <c r="I187" s="329">
        <v>319.36</v>
      </c>
      <c r="J187" s="328"/>
      <c r="K187" s="333"/>
      <c r="L187" s="330" t="s">
        <v>2928</v>
      </c>
      <c r="M187" s="331">
        <v>0</v>
      </c>
      <c r="N187" s="332"/>
      <c r="O187" s="328"/>
      <c r="P187" s="333"/>
      <c r="Q187" s="334">
        <v>319.36</v>
      </c>
      <c r="R187" s="324">
        <v>2026</v>
      </c>
      <c r="S187" s="324">
        <v>2</v>
      </c>
      <c r="T187" s="328" t="s">
        <v>3085</v>
      </c>
      <c r="U187" s="328" t="s">
        <v>2738</v>
      </c>
      <c r="V187" s="335" t="s">
        <v>2745</v>
      </c>
      <c r="W187" s="335" t="s">
        <v>3081</v>
      </c>
      <c r="X187" s="336" t="s">
        <v>2747</v>
      </c>
      <c r="Y187" s="326" t="s">
        <v>2742</v>
      </c>
      <c r="Z187" s="324">
        <v>2</v>
      </c>
      <c r="AA187" s="326"/>
      <c r="CG187" s="446"/>
      <c r="CH187" s="447"/>
    </row>
    <row r="188" spans="1:86" s="294" customFormat="1" ht="168">
      <c r="A188" s="310" t="s">
        <v>632</v>
      </c>
      <c r="B188" s="311" t="s">
        <v>1980</v>
      </c>
      <c r="C188" s="311" t="s">
        <v>1981</v>
      </c>
      <c r="D188" s="312" t="s">
        <v>1981</v>
      </c>
      <c r="E188" s="313" t="s">
        <v>15</v>
      </c>
      <c r="F188" s="314" t="s">
        <v>15</v>
      </c>
      <c r="G188" s="315">
        <v>548.9</v>
      </c>
      <c r="H188" s="315">
        <v>449.92</v>
      </c>
      <c r="I188" s="316">
        <v>449.92</v>
      </c>
      <c r="J188" s="314"/>
      <c r="K188" s="320"/>
      <c r="L188" s="317" t="s">
        <v>2928</v>
      </c>
      <c r="M188" s="318">
        <v>0</v>
      </c>
      <c r="N188" s="319"/>
      <c r="O188" s="314"/>
      <c r="P188" s="320"/>
      <c r="Q188" s="321">
        <v>449.92</v>
      </c>
      <c r="R188" s="310">
        <v>2026</v>
      </c>
      <c r="S188" s="310">
        <v>2</v>
      </c>
      <c r="T188" s="314" t="s">
        <v>2929</v>
      </c>
      <c r="U188" s="314" t="s">
        <v>2738</v>
      </c>
      <c r="V188" s="322" t="s">
        <v>2739</v>
      </c>
      <c r="W188" s="322" t="s">
        <v>2740</v>
      </c>
      <c r="X188" s="323" t="s">
        <v>2930</v>
      </c>
      <c r="Y188" s="312" t="s">
        <v>2742</v>
      </c>
      <c r="Z188" s="310">
        <v>2</v>
      </c>
      <c r="AA188" s="312"/>
      <c r="CG188" s="446"/>
      <c r="CH188" s="447"/>
    </row>
    <row r="189" spans="1:86" s="294" customFormat="1" ht="180">
      <c r="A189" s="324" t="s">
        <v>3268</v>
      </c>
      <c r="B189" s="325" t="s">
        <v>3269</v>
      </c>
      <c r="C189" s="325" t="s">
        <v>1981</v>
      </c>
      <c r="D189" s="326" t="s">
        <v>1981</v>
      </c>
      <c r="E189" s="327" t="s">
        <v>15</v>
      </c>
      <c r="F189" s="328" t="s">
        <v>15</v>
      </c>
      <c r="G189" s="329">
        <v>621.91</v>
      </c>
      <c r="H189" s="329">
        <v>509.76</v>
      </c>
      <c r="I189" s="329">
        <v>509.76</v>
      </c>
      <c r="J189" s="328"/>
      <c r="K189" s="333"/>
      <c r="L189" s="330" t="s">
        <v>2928</v>
      </c>
      <c r="M189" s="331">
        <v>0</v>
      </c>
      <c r="N189" s="332"/>
      <c r="O189" s="328"/>
      <c r="P189" s="333"/>
      <c r="Q189" s="334">
        <v>509.76</v>
      </c>
      <c r="R189" s="324">
        <v>2026</v>
      </c>
      <c r="S189" s="324">
        <v>2</v>
      </c>
      <c r="T189" s="328" t="s">
        <v>3079</v>
      </c>
      <c r="U189" s="328" t="s">
        <v>2738</v>
      </c>
      <c r="V189" s="335" t="s">
        <v>3080</v>
      </c>
      <c r="W189" s="335" t="s">
        <v>3081</v>
      </c>
      <c r="X189" s="336" t="s">
        <v>3082</v>
      </c>
      <c r="Y189" s="326" t="s">
        <v>3083</v>
      </c>
      <c r="Z189" s="324">
        <v>2</v>
      </c>
      <c r="AA189" s="326"/>
      <c r="CG189" s="446"/>
      <c r="CH189" s="447"/>
    </row>
    <row r="190" spans="1:86" s="294" customFormat="1" ht="180">
      <c r="A190" s="324" t="s">
        <v>3270</v>
      </c>
      <c r="B190" s="325" t="s">
        <v>3271</v>
      </c>
      <c r="C190" s="325" t="s">
        <v>1981</v>
      </c>
      <c r="D190" s="326" t="s">
        <v>1981</v>
      </c>
      <c r="E190" s="327" t="s">
        <v>15</v>
      </c>
      <c r="F190" s="328" t="s">
        <v>15</v>
      </c>
      <c r="G190" s="329">
        <v>603.79</v>
      </c>
      <c r="H190" s="329">
        <v>494.91</v>
      </c>
      <c r="I190" s="329">
        <v>494.91</v>
      </c>
      <c r="J190" s="328"/>
      <c r="K190" s="333"/>
      <c r="L190" s="330" t="s">
        <v>2928</v>
      </c>
      <c r="M190" s="331">
        <v>0</v>
      </c>
      <c r="N190" s="332"/>
      <c r="O190" s="328"/>
      <c r="P190" s="333"/>
      <c r="Q190" s="334">
        <v>494.91</v>
      </c>
      <c r="R190" s="324">
        <v>2026</v>
      </c>
      <c r="S190" s="324">
        <v>2</v>
      </c>
      <c r="T190" s="328" t="s">
        <v>3085</v>
      </c>
      <c r="U190" s="328" t="s">
        <v>2738</v>
      </c>
      <c r="V190" s="335" t="s">
        <v>2745</v>
      </c>
      <c r="W190" s="335" t="s">
        <v>3081</v>
      </c>
      <c r="X190" s="336" t="s">
        <v>2747</v>
      </c>
      <c r="Y190" s="326" t="s">
        <v>2742</v>
      </c>
      <c r="Z190" s="324">
        <v>2</v>
      </c>
      <c r="AA190" s="326"/>
      <c r="CG190" s="446"/>
      <c r="CH190" s="447"/>
    </row>
    <row r="191" spans="1:86" s="294" customFormat="1" ht="168">
      <c r="A191" s="310" t="s">
        <v>635</v>
      </c>
      <c r="B191" s="311" t="s">
        <v>1982</v>
      </c>
      <c r="C191" s="311" t="s">
        <v>1983</v>
      </c>
      <c r="D191" s="312" t="s">
        <v>1983</v>
      </c>
      <c r="E191" s="313" t="s">
        <v>15</v>
      </c>
      <c r="F191" s="314" t="s">
        <v>15</v>
      </c>
      <c r="G191" s="315">
        <v>130.91</v>
      </c>
      <c r="H191" s="315">
        <v>107.3</v>
      </c>
      <c r="I191" s="316">
        <v>107.3</v>
      </c>
      <c r="J191" s="314"/>
      <c r="K191" s="320"/>
      <c r="L191" s="317" t="s">
        <v>2928</v>
      </c>
      <c r="M191" s="318">
        <v>0</v>
      </c>
      <c r="N191" s="319"/>
      <c r="O191" s="314"/>
      <c r="P191" s="320"/>
      <c r="Q191" s="321">
        <v>107.3</v>
      </c>
      <c r="R191" s="310">
        <v>2026</v>
      </c>
      <c r="S191" s="310">
        <v>2</v>
      </c>
      <c r="T191" s="314" t="s">
        <v>2929</v>
      </c>
      <c r="U191" s="314" t="s">
        <v>2738</v>
      </c>
      <c r="V191" s="322" t="s">
        <v>2739</v>
      </c>
      <c r="W191" s="322" t="s">
        <v>2740</v>
      </c>
      <c r="X191" s="323" t="s">
        <v>2930</v>
      </c>
      <c r="Y191" s="312" t="s">
        <v>2742</v>
      </c>
      <c r="Z191" s="310">
        <v>2</v>
      </c>
      <c r="AA191" s="312"/>
      <c r="CG191" s="446"/>
      <c r="CH191" s="447"/>
    </row>
    <row r="192" spans="1:86" s="294" customFormat="1" ht="180">
      <c r="A192" s="324" t="s">
        <v>3272</v>
      </c>
      <c r="B192" s="325" t="s">
        <v>3273</v>
      </c>
      <c r="C192" s="325" t="s">
        <v>1983</v>
      </c>
      <c r="D192" s="326" t="s">
        <v>1983</v>
      </c>
      <c r="E192" s="327" t="s">
        <v>15</v>
      </c>
      <c r="F192" s="328" t="s">
        <v>15</v>
      </c>
      <c r="G192" s="329">
        <v>148.32</v>
      </c>
      <c r="H192" s="329">
        <v>121.57</v>
      </c>
      <c r="I192" s="329">
        <v>121.57</v>
      </c>
      <c r="J192" s="328"/>
      <c r="K192" s="333"/>
      <c r="L192" s="330" t="s">
        <v>2928</v>
      </c>
      <c r="M192" s="331">
        <v>0</v>
      </c>
      <c r="N192" s="332"/>
      <c r="O192" s="328"/>
      <c r="P192" s="333"/>
      <c r="Q192" s="334">
        <v>121.57</v>
      </c>
      <c r="R192" s="324">
        <v>2026</v>
      </c>
      <c r="S192" s="324">
        <v>2</v>
      </c>
      <c r="T192" s="328" t="s">
        <v>3079</v>
      </c>
      <c r="U192" s="328" t="s">
        <v>2738</v>
      </c>
      <c r="V192" s="335" t="s">
        <v>3080</v>
      </c>
      <c r="W192" s="335" t="s">
        <v>3081</v>
      </c>
      <c r="X192" s="336" t="s">
        <v>3082</v>
      </c>
      <c r="Y192" s="326" t="s">
        <v>3083</v>
      </c>
      <c r="Z192" s="324">
        <v>2</v>
      </c>
      <c r="AA192" s="326"/>
      <c r="CG192" s="446"/>
      <c r="CH192" s="447"/>
    </row>
    <row r="193" spans="1:86" s="294" customFormat="1" ht="180">
      <c r="A193" s="324" t="s">
        <v>3274</v>
      </c>
      <c r="B193" s="325" t="s">
        <v>3275</v>
      </c>
      <c r="C193" s="325" t="s">
        <v>1983</v>
      </c>
      <c r="D193" s="326" t="s">
        <v>1983</v>
      </c>
      <c r="E193" s="327" t="s">
        <v>15</v>
      </c>
      <c r="F193" s="328" t="s">
        <v>15</v>
      </c>
      <c r="G193" s="329">
        <v>144</v>
      </c>
      <c r="H193" s="329">
        <v>118.03</v>
      </c>
      <c r="I193" s="329">
        <v>118.03</v>
      </c>
      <c r="J193" s="328"/>
      <c r="K193" s="333"/>
      <c r="L193" s="330" t="s">
        <v>2928</v>
      </c>
      <c r="M193" s="331">
        <v>0</v>
      </c>
      <c r="N193" s="332"/>
      <c r="O193" s="328"/>
      <c r="P193" s="333"/>
      <c r="Q193" s="334">
        <v>118.03</v>
      </c>
      <c r="R193" s="324">
        <v>2026</v>
      </c>
      <c r="S193" s="324">
        <v>2</v>
      </c>
      <c r="T193" s="328" t="s">
        <v>3085</v>
      </c>
      <c r="U193" s="328" t="s">
        <v>2738</v>
      </c>
      <c r="V193" s="335" t="s">
        <v>2745</v>
      </c>
      <c r="W193" s="335" t="s">
        <v>3081</v>
      </c>
      <c r="X193" s="336" t="s">
        <v>2747</v>
      </c>
      <c r="Y193" s="326" t="s">
        <v>2742</v>
      </c>
      <c r="Z193" s="324">
        <v>2</v>
      </c>
      <c r="AA193" s="326"/>
      <c r="CG193" s="446"/>
      <c r="CH193" s="447"/>
    </row>
    <row r="194" spans="1:86" s="294" customFormat="1" ht="96">
      <c r="A194" s="310" t="s">
        <v>638</v>
      </c>
      <c r="B194" s="311" t="s">
        <v>1984</v>
      </c>
      <c r="C194" s="311" t="s">
        <v>1985</v>
      </c>
      <c r="D194" s="312" t="s">
        <v>1985</v>
      </c>
      <c r="E194" s="313" t="s">
        <v>1957</v>
      </c>
      <c r="F194" s="314" t="s">
        <v>1957</v>
      </c>
      <c r="G194" s="315">
        <v>658.25</v>
      </c>
      <c r="H194" s="315">
        <v>539.54999999999995</v>
      </c>
      <c r="I194" s="316">
        <v>539.54999999999995</v>
      </c>
      <c r="J194" s="314"/>
      <c r="K194" s="320"/>
      <c r="L194" s="317" t="s">
        <v>2928</v>
      </c>
      <c r="M194" s="318">
        <v>0</v>
      </c>
      <c r="N194" s="319"/>
      <c r="O194" s="314"/>
      <c r="P194" s="320"/>
      <c r="Q194" s="321">
        <v>539.54999999999995</v>
      </c>
      <c r="R194" s="310">
        <v>2026</v>
      </c>
      <c r="S194" s="310">
        <v>2</v>
      </c>
      <c r="T194" s="314" t="s">
        <v>2929</v>
      </c>
      <c r="U194" s="314" t="s">
        <v>2738</v>
      </c>
      <c r="V194" s="322" t="s">
        <v>2739</v>
      </c>
      <c r="W194" s="322" t="s">
        <v>2740</v>
      </c>
      <c r="X194" s="323" t="s">
        <v>2930</v>
      </c>
      <c r="Y194" s="312" t="s">
        <v>2742</v>
      </c>
      <c r="Z194" s="310">
        <v>2</v>
      </c>
      <c r="AA194" s="312"/>
      <c r="CG194" s="446"/>
      <c r="CH194" s="447"/>
    </row>
    <row r="195" spans="1:86" s="294" customFormat="1" ht="84">
      <c r="A195" s="324" t="s">
        <v>3276</v>
      </c>
      <c r="B195" s="325" t="s">
        <v>3277</v>
      </c>
      <c r="C195" s="325" t="s">
        <v>1985</v>
      </c>
      <c r="D195" s="326" t="s">
        <v>1985</v>
      </c>
      <c r="E195" s="327" t="s">
        <v>1957</v>
      </c>
      <c r="F195" s="328" t="s">
        <v>1957</v>
      </c>
      <c r="G195" s="329">
        <v>745.81</v>
      </c>
      <c r="H195" s="329">
        <v>611.32000000000005</v>
      </c>
      <c r="I195" s="329">
        <v>611.32000000000005</v>
      </c>
      <c r="J195" s="328"/>
      <c r="K195" s="333"/>
      <c r="L195" s="330" t="s">
        <v>2928</v>
      </c>
      <c r="M195" s="331">
        <v>0</v>
      </c>
      <c r="N195" s="332"/>
      <c r="O195" s="328"/>
      <c r="P195" s="333"/>
      <c r="Q195" s="334">
        <v>611.32000000000005</v>
      </c>
      <c r="R195" s="324">
        <v>2026</v>
      </c>
      <c r="S195" s="324">
        <v>2</v>
      </c>
      <c r="T195" s="328" t="s">
        <v>3079</v>
      </c>
      <c r="U195" s="328" t="s">
        <v>2738</v>
      </c>
      <c r="V195" s="335" t="s">
        <v>3080</v>
      </c>
      <c r="W195" s="335" t="s">
        <v>3081</v>
      </c>
      <c r="X195" s="336" t="s">
        <v>3082</v>
      </c>
      <c r="Y195" s="326" t="s">
        <v>3083</v>
      </c>
      <c r="Z195" s="324">
        <v>2</v>
      </c>
      <c r="AA195" s="326"/>
      <c r="CG195" s="446"/>
      <c r="CH195" s="447"/>
    </row>
    <row r="196" spans="1:86" s="294" customFormat="1" ht="84">
      <c r="A196" s="324" t="s">
        <v>3278</v>
      </c>
      <c r="B196" s="325" t="s">
        <v>3279</v>
      </c>
      <c r="C196" s="325" t="s">
        <v>1985</v>
      </c>
      <c r="D196" s="326" t="s">
        <v>1985</v>
      </c>
      <c r="E196" s="327" t="s">
        <v>1957</v>
      </c>
      <c r="F196" s="328" t="s">
        <v>1957</v>
      </c>
      <c r="G196" s="329">
        <v>724.08</v>
      </c>
      <c r="H196" s="329">
        <v>593.51</v>
      </c>
      <c r="I196" s="329">
        <v>593.51</v>
      </c>
      <c r="J196" s="328"/>
      <c r="K196" s="333"/>
      <c r="L196" s="330" t="s">
        <v>2928</v>
      </c>
      <c r="M196" s="331">
        <v>0</v>
      </c>
      <c r="N196" s="332"/>
      <c r="O196" s="328"/>
      <c r="P196" s="333"/>
      <c r="Q196" s="334">
        <v>593.51</v>
      </c>
      <c r="R196" s="324">
        <v>2026</v>
      </c>
      <c r="S196" s="324">
        <v>2</v>
      </c>
      <c r="T196" s="328" t="s">
        <v>3085</v>
      </c>
      <c r="U196" s="328" t="s">
        <v>2738</v>
      </c>
      <c r="V196" s="335" t="s">
        <v>2745</v>
      </c>
      <c r="W196" s="335" t="s">
        <v>3081</v>
      </c>
      <c r="X196" s="336" t="s">
        <v>2747</v>
      </c>
      <c r="Y196" s="326" t="s">
        <v>2742</v>
      </c>
      <c r="Z196" s="324">
        <v>2</v>
      </c>
      <c r="AA196" s="326"/>
      <c r="CG196" s="446"/>
      <c r="CH196" s="447"/>
    </row>
    <row r="197" spans="1:86" s="294" customFormat="1" ht="132">
      <c r="A197" s="310" t="s">
        <v>652</v>
      </c>
      <c r="B197" s="311" t="s">
        <v>1986</v>
      </c>
      <c r="C197" s="311" t="s">
        <v>1987</v>
      </c>
      <c r="D197" s="312" t="s">
        <v>1987</v>
      </c>
      <c r="E197" s="313" t="s">
        <v>15</v>
      </c>
      <c r="F197" s="314" t="s">
        <v>15</v>
      </c>
      <c r="G197" s="315">
        <v>717.98</v>
      </c>
      <c r="H197" s="315">
        <v>588.51</v>
      </c>
      <c r="I197" s="316">
        <v>588.51</v>
      </c>
      <c r="J197" s="314"/>
      <c r="K197" s="320"/>
      <c r="L197" s="317" t="s">
        <v>2928</v>
      </c>
      <c r="M197" s="318">
        <v>0</v>
      </c>
      <c r="N197" s="319"/>
      <c r="O197" s="314"/>
      <c r="P197" s="320"/>
      <c r="Q197" s="321">
        <v>588.51</v>
      </c>
      <c r="R197" s="310">
        <v>2026</v>
      </c>
      <c r="S197" s="310">
        <v>2</v>
      </c>
      <c r="T197" s="314" t="s">
        <v>2929</v>
      </c>
      <c r="U197" s="314" t="s">
        <v>2738</v>
      </c>
      <c r="V197" s="322" t="s">
        <v>2739</v>
      </c>
      <c r="W197" s="322" t="s">
        <v>2740</v>
      </c>
      <c r="X197" s="323" t="s">
        <v>2930</v>
      </c>
      <c r="Y197" s="312" t="s">
        <v>2742</v>
      </c>
      <c r="Z197" s="310">
        <v>2</v>
      </c>
      <c r="AA197" s="312"/>
      <c r="CG197" s="446"/>
      <c r="CH197" s="447"/>
    </row>
    <row r="198" spans="1:86" s="294" customFormat="1" ht="132">
      <c r="A198" s="324" t="s">
        <v>3280</v>
      </c>
      <c r="B198" s="325" t="s">
        <v>3281</v>
      </c>
      <c r="C198" s="325" t="s">
        <v>1987</v>
      </c>
      <c r="D198" s="326" t="s">
        <v>1987</v>
      </c>
      <c r="E198" s="327" t="s">
        <v>15</v>
      </c>
      <c r="F198" s="328" t="s">
        <v>15</v>
      </c>
      <c r="G198" s="329">
        <v>813.47</v>
      </c>
      <c r="H198" s="329">
        <v>666.78</v>
      </c>
      <c r="I198" s="329">
        <v>666.78</v>
      </c>
      <c r="J198" s="328"/>
      <c r="K198" s="333"/>
      <c r="L198" s="330" t="s">
        <v>2928</v>
      </c>
      <c r="M198" s="331">
        <v>0</v>
      </c>
      <c r="N198" s="332"/>
      <c r="O198" s="328"/>
      <c r="P198" s="333"/>
      <c r="Q198" s="334">
        <v>666.78</v>
      </c>
      <c r="R198" s="324">
        <v>2026</v>
      </c>
      <c r="S198" s="324">
        <v>2</v>
      </c>
      <c r="T198" s="328" t="s">
        <v>3079</v>
      </c>
      <c r="U198" s="328" t="s">
        <v>2738</v>
      </c>
      <c r="V198" s="335" t="s">
        <v>3080</v>
      </c>
      <c r="W198" s="335" t="s">
        <v>3081</v>
      </c>
      <c r="X198" s="336" t="s">
        <v>3082</v>
      </c>
      <c r="Y198" s="326" t="s">
        <v>3083</v>
      </c>
      <c r="Z198" s="324">
        <v>2</v>
      </c>
      <c r="AA198" s="326"/>
      <c r="CG198" s="446"/>
      <c r="CH198" s="447"/>
    </row>
    <row r="199" spans="1:86" s="294" customFormat="1" ht="132">
      <c r="A199" s="324" t="s">
        <v>3282</v>
      </c>
      <c r="B199" s="325" t="s">
        <v>3283</v>
      </c>
      <c r="C199" s="325" t="s">
        <v>1987</v>
      </c>
      <c r="D199" s="326" t="s">
        <v>1987</v>
      </c>
      <c r="E199" s="327" t="s">
        <v>15</v>
      </c>
      <c r="F199" s="328" t="s">
        <v>15</v>
      </c>
      <c r="G199" s="329">
        <v>789.78</v>
      </c>
      <c r="H199" s="329">
        <v>647.36</v>
      </c>
      <c r="I199" s="329">
        <v>647.36</v>
      </c>
      <c r="J199" s="328"/>
      <c r="K199" s="333"/>
      <c r="L199" s="330" t="s">
        <v>2928</v>
      </c>
      <c r="M199" s="331">
        <v>0</v>
      </c>
      <c r="N199" s="332"/>
      <c r="O199" s="328"/>
      <c r="P199" s="333"/>
      <c r="Q199" s="334">
        <v>647.36</v>
      </c>
      <c r="R199" s="324">
        <v>2026</v>
      </c>
      <c r="S199" s="324">
        <v>2</v>
      </c>
      <c r="T199" s="328" t="s">
        <v>3085</v>
      </c>
      <c r="U199" s="328" t="s">
        <v>2738</v>
      </c>
      <c r="V199" s="335" t="s">
        <v>2745</v>
      </c>
      <c r="W199" s="335" t="s">
        <v>3081</v>
      </c>
      <c r="X199" s="336" t="s">
        <v>2747</v>
      </c>
      <c r="Y199" s="326" t="s">
        <v>2742</v>
      </c>
      <c r="Z199" s="324">
        <v>2</v>
      </c>
      <c r="AA199" s="326"/>
      <c r="CG199" s="446"/>
      <c r="CH199" s="447"/>
    </row>
    <row r="200" spans="1:86" s="294" customFormat="1" ht="84">
      <c r="A200" s="310" t="s">
        <v>659</v>
      </c>
      <c r="B200" s="311" t="s">
        <v>1988</v>
      </c>
      <c r="C200" s="311" t="s">
        <v>1989</v>
      </c>
      <c r="D200" s="312" t="s">
        <v>1989</v>
      </c>
      <c r="E200" s="313" t="s">
        <v>1957</v>
      </c>
      <c r="F200" s="314" t="s">
        <v>1957</v>
      </c>
      <c r="G200" s="315">
        <v>1257.95</v>
      </c>
      <c r="H200" s="315">
        <v>1031.1099999999999</v>
      </c>
      <c r="I200" s="316">
        <v>1031.1099999999999</v>
      </c>
      <c r="J200" s="314"/>
      <c r="K200" s="320"/>
      <c r="L200" s="317" t="s">
        <v>2928</v>
      </c>
      <c r="M200" s="318">
        <v>0</v>
      </c>
      <c r="N200" s="319"/>
      <c r="O200" s="314"/>
      <c r="P200" s="320"/>
      <c r="Q200" s="321">
        <v>1031.1099999999999</v>
      </c>
      <c r="R200" s="310">
        <v>2026</v>
      </c>
      <c r="S200" s="310">
        <v>2</v>
      </c>
      <c r="T200" s="314" t="s">
        <v>2929</v>
      </c>
      <c r="U200" s="314" t="s">
        <v>2738</v>
      </c>
      <c r="V200" s="322" t="s">
        <v>2739</v>
      </c>
      <c r="W200" s="322" t="s">
        <v>2740</v>
      </c>
      <c r="X200" s="323" t="s">
        <v>2930</v>
      </c>
      <c r="Y200" s="312" t="s">
        <v>2742</v>
      </c>
      <c r="Z200" s="310">
        <v>2</v>
      </c>
      <c r="AA200" s="312"/>
      <c r="CG200" s="446"/>
      <c r="CH200" s="447"/>
    </row>
    <row r="201" spans="1:86" s="294" customFormat="1" ht="84">
      <c r="A201" s="324" t="s">
        <v>3284</v>
      </c>
      <c r="B201" s="325" t="s">
        <v>3285</v>
      </c>
      <c r="C201" s="325" t="s">
        <v>1989</v>
      </c>
      <c r="D201" s="326" t="s">
        <v>1989</v>
      </c>
      <c r="E201" s="327" t="s">
        <v>1957</v>
      </c>
      <c r="F201" s="328" t="s">
        <v>1957</v>
      </c>
      <c r="G201" s="329">
        <v>1425.27</v>
      </c>
      <c r="H201" s="329">
        <v>1168.25</v>
      </c>
      <c r="I201" s="329">
        <v>1168.25</v>
      </c>
      <c r="J201" s="328"/>
      <c r="K201" s="333"/>
      <c r="L201" s="330" t="s">
        <v>2928</v>
      </c>
      <c r="M201" s="331">
        <v>0</v>
      </c>
      <c r="N201" s="332"/>
      <c r="O201" s="328"/>
      <c r="P201" s="333"/>
      <c r="Q201" s="334">
        <v>1168.25</v>
      </c>
      <c r="R201" s="324">
        <v>2026</v>
      </c>
      <c r="S201" s="324">
        <v>2</v>
      </c>
      <c r="T201" s="328" t="s">
        <v>3079</v>
      </c>
      <c r="U201" s="328" t="s">
        <v>2738</v>
      </c>
      <c r="V201" s="335" t="s">
        <v>3080</v>
      </c>
      <c r="W201" s="335" t="s">
        <v>3081</v>
      </c>
      <c r="X201" s="336" t="s">
        <v>3082</v>
      </c>
      <c r="Y201" s="326" t="s">
        <v>3083</v>
      </c>
      <c r="Z201" s="324">
        <v>2</v>
      </c>
      <c r="AA201" s="326"/>
      <c r="CG201" s="446"/>
      <c r="CH201" s="447"/>
    </row>
    <row r="202" spans="1:86" s="294" customFormat="1" ht="84">
      <c r="A202" s="324" t="s">
        <v>3286</v>
      </c>
      <c r="B202" s="325" t="s">
        <v>3287</v>
      </c>
      <c r="C202" s="325" t="s">
        <v>1989</v>
      </c>
      <c r="D202" s="326" t="s">
        <v>1989</v>
      </c>
      <c r="E202" s="327" t="s">
        <v>1957</v>
      </c>
      <c r="F202" s="328" t="s">
        <v>1957</v>
      </c>
      <c r="G202" s="329">
        <v>1383.75</v>
      </c>
      <c r="H202" s="329">
        <v>1134.22</v>
      </c>
      <c r="I202" s="329">
        <v>1134.22</v>
      </c>
      <c r="J202" s="328"/>
      <c r="K202" s="333"/>
      <c r="L202" s="330" t="s">
        <v>2928</v>
      </c>
      <c r="M202" s="331">
        <v>0</v>
      </c>
      <c r="N202" s="332"/>
      <c r="O202" s="328"/>
      <c r="P202" s="333"/>
      <c r="Q202" s="334">
        <v>1134.22</v>
      </c>
      <c r="R202" s="324">
        <v>2026</v>
      </c>
      <c r="S202" s="324">
        <v>2</v>
      </c>
      <c r="T202" s="328" t="s">
        <v>3085</v>
      </c>
      <c r="U202" s="328" t="s">
        <v>2738</v>
      </c>
      <c r="V202" s="335" t="s">
        <v>2745</v>
      </c>
      <c r="W202" s="335" t="s">
        <v>3081</v>
      </c>
      <c r="X202" s="336" t="s">
        <v>2747</v>
      </c>
      <c r="Y202" s="326" t="s">
        <v>2742</v>
      </c>
      <c r="Z202" s="324">
        <v>2</v>
      </c>
      <c r="AA202" s="326"/>
      <c r="CG202" s="446"/>
      <c r="CH202" s="447"/>
    </row>
    <row r="203" spans="1:86" s="294" customFormat="1" ht="17.25" customHeight="1">
      <c r="A203" s="337"/>
      <c r="B203" s="338"/>
      <c r="C203" s="339"/>
      <c r="D203" s="164"/>
      <c r="E203" s="340"/>
      <c r="F203" s="340"/>
      <c r="G203" s="341"/>
      <c r="H203" s="341"/>
      <c r="I203" s="342"/>
      <c r="J203" s="342"/>
      <c r="K203" s="343"/>
      <c r="L203" s="343"/>
      <c r="M203" s="343"/>
      <c r="N203" s="343"/>
      <c r="O203" s="343"/>
      <c r="P203" s="343"/>
      <c r="Q203" s="344"/>
      <c r="R203" s="448"/>
      <c r="S203" s="448"/>
      <c r="T203" s="271"/>
      <c r="U203" s="271"/>
      <c r="V203" s="345"/>
      <c r="W203" s="345"/>
      <c r="X203" s="346"/>
      <c r="Y203" s="271"/>
      <c r="Z203" s="271"/>
      <c r="AA203" s="347"/>
    </row>
    <row r="204" spans="1:86" s="294" customFormat="1" ht="15">
      <c r="A204" s="348"/>
      <c r="B204" s="348"/>
      <c r="D204" s="349" t="s">
        <v>1777</v>
      </c>
      <c r="E204" s="350"/>
      <c r="F204" s="351"/>
      <c r="G204" s="351"/>
      <c r="H204" s="351"/>
      <c r="I204" s="352"/>
      <c r="J204" s="352"/>
      <c r="K204" s="351"/>
      <c r="L204" s="353"/>
      <c r="M204" s="348"/>
      <c r="N204" s="354"/>
      <c r="O204" s="348"/>
      <c r="P204" s="348"/>
      <c r="Q204" s="354"/>
      <c r="R204" s="354"/>
      <c r="S204" s="354"/>
      <c r="T204" s="352"/>
      <c r="U204" s="352"/>
      <c r="V204" s="352"/>
      <c r="W204" s="352"/>
      <c r="X204" s="355"/>
    </row>
    <row r="205" spans="1:86" s="294" customFormat="1" ht="15">
      <c r="A205" s="356"/>
      <c r="B205" s="356"/>
      <c r="C205" s="357"/>
      <c r="D205" s="358"/>
      <c r="E205" s="358"/>
      <c r="F205" s="358"/>
      <c r="H205" s="359" t="s">
        <v>2903</v>
      </c>
      <c r="I205" s="358"/>
      <c r="J205" s="358"/>
      <c r="K205" s="358"/>
      <c r="L205" s="358"/>
      <c r="M205" s="358"/>
      <c r="N205" s="360" t="s">
        <v>2904</v>
      </c>
      <c r="P205" s="358"/>
      <c r="Q205" s="358"/>
      <c r="R205" s="358"/>
      <c r="S205" s="358"/>
      <c r="T205" s="358"/>
      <c r="U205" s="360" t="s">
        <v>2905</v>
      </c>
      <c r="V205" s="358"/>
      <c r="W205" s="358"/>
      <c r="X205" s="358"/>
      <c r="Y205" s="358"/>
      <c r="Z205" s="358"/>
    </row>
    <row r="206" spans="1:86" s="294" customFormat="1" ht="15">
      <c r="A206" s="356"/>
      <c r="B206" s="356"/>
      <c r="C206" s="357"/>
      <c r="D206" s="299"/>
      <c r="E206" s="299"/>
      <c r="F206" s="361"/>
      <c r="G206" s="361"/>
      <c r="H206" s="361"/>
      <c r="I206" s="361"/>
      <c r="J206" s="361"/>
      <c r="K206" s="361"/>
      <c r="L206" s="361"/>
      <c r="M206" s="361"/>
      <c r="N206" s="361"/>
      <c r="O206" s="361"/>
      <c r="P206" s="361"/>
      <c r="Q206" s="361"/>
      <c r="R206" s="361"/>
      <c r="S206" s="361"/>
      <c r="T206" s="361"/>
      <c r="U206" s="361"/>
      <c r="V206" s="361"/>
      <c r="W206" s="361"/>
      <c r="X206" s="361"/>
      <c r="Y206" s="362"/>
      <c r="Z206" s="362"/>
    </row>
    <row r="207" spans="1:86" s="294" customFormat="1" ht="15">
      <c r="A207" s="363"/>
      <c r="B207" s="364"/>
      <c r="D207" s="349" t="s">
        <v>1779</v>
      </c>
      <c r="E207" s="350"/>
      <c r="F207" s="351"/>
      <c r="G207" s="351"/>
      <c r="H207" s="351"/>
      <c r="I207" s="352"/>
      <c r="J207" s="352"/>
      <c r="K207" s="351"/>
      <c r="L207" s="353"/>
      <c r="M207" s="349"/>
      <c r="N207" s="355"/>
      <c r="O207" s="349"/>
      <c r="P207" s="349"/>
      <c r="Q207" s="355"/>
      <c r="R207" s="355"/>
      <c r="S207" s="355"/>
      <c r="T207" s="352"/>
      <c r="U207" s="352"/>
      <c r="V207" s="352"/>
      <c r="W207" s="352"/>
      <c r="X207" s="355"/>
    </row>
    <row r="208" spans="1:86" s="294" customFormat="1" ht="15">
      <c r="A208" s="348"/>
      <c r="B208" s="348"/>
      <c r="C208" s="348"/>
      <c r="D208" s="358"/>
      <c r="E208" s="358"/>
      <c r="F208" s="358"/>
      <c r="H208" s="359" t="s">
        <v>2903</v>
      </c>
      <c r="I208" s="358"/>
      <c r="J208" s="358"/>
      <c r="K208" s="358"/>
      <c r="L208" s="358"/>
      <c r="M208" s="358"/>
      <c r="N208" s="360" t="s">
        <v>2904</v>
      </c>
      <c r="O208" s="358"/>
      <c r="P208" s="358"/>
      <c r="Q208" s="358"/>
      <c r="R208" s="358"/>
      <c r="S208" s="358"/>
      <c r="T208" s="358"/>
      <c r="U208" s="360" t="s">
        <v>2905</v>
      </c>
      <c r="V208" s="358"/>
      <c r="W208" s="358"/>
      <c r="X208" s="358"/>
      <c r="Y208" s="358"/>
      <c r="Z208" s="358"/>
    </row>
    <row r="209" spans="1:26" s="294" customFormat="1" ht="15">
      <c r="A209" s="356"/>
      <c r="B209" s="356"/>
      <c r="C209" s="356"/>
      <c r="D209" s="356"/>
      <c r="E209" s="356"/>
      <c r="F209" s="356"/>
      <c r="G209" s="356"/>
      <c r="H209" s="356"/>
      <c r="I209" s="356"/>
      <c r="J209" s="356"/>
      <c r="K209" s="356"/>
      <c r="L209" s="356"/>
      <c r="M209" s="356"/>
      <c r="N209" s="356"/>
      <c r="O209" s="356"/>
      <c r="P209" s="356"/>
      <c r="Q209" s="356"/>
      <c r="R209" s="356"/>
      <c r="S209" s="356"/>
      <c r="T209" s="356"/>
      <c r="U209" s="356"/>
      <c r="V209" s="299"/>
      <c r="W209" s="299"/>
      <c r="X209" s="299"/>
    </row>
    <row r="210" spans="1:26" s="294" customFormat="1" ht="15">
      <c r="A210" s="348"/>
      <c r="B210" s="348"/>
      <c r="D210" s="349" t="s">
        <v>2906</v>
      </c>
      <c r="E210" s="350"/>
      <c r="F210" s="351"/>
      <c r="G210" s="351"/>
      <c r="H210" s="351"/>
      <c r="I210" s="352"/>
      <c r="J210" s="352"/>
      <c r="K210" s="351"/>
      <c r="L210" s="353"/>
      <c r="M210" s="348"/>
      <c r="N210" s="354"/>
      <c r="O210" s="348"/>
      <c r="P210" s="348"/>
      <c r="Q210" s="354"/>
      <c r="R210" s="354"/>
      <c r="S210" s="354"/>
      <c r="T210" s="352"/>
      <c r="U210" s="352"/>
      <c r="V210" s="352"/>
      <c r="W210" s="352"/>
      <c r="X210" s="355" t="s">
        <v>2907</v>
      </c>
    </row>
    <row r="211" spans="1:26" s="294" customFormat="1" ht="15">
      <c r="A211" s="356"/>
      <c r="B211" s="356"/>
      <c r="C211" s="357"/>
      <c r="D211" s="358"/>
      <c r="E211" s="358"/>
      <c r="F211" s="358"/>
      <c r="H211" s="359" t="s">
        <v>2903</v>
      </c>
      <c r="I211" s="358"/>
      <c r="J211" s="358"/>
      <c r="K211" s="358"/>
      <c r="L211" s="358"/>
      <c r="M211" s="358"/>
      <c r="N211" s="360" t="s">
        <v>2904</v>
      </c>
      <c r="O211" s="358"/>
      <c r="P211" s="358"/>
      <c r="Q211" s="358"/>
      <c r="R211" s="358"/>
      <c r="S211" s="358"/>
      <c r="T211" s="358"/>
      <c r="U211" s="360" t="s">
        <v>2905</v>
      </c>
      <c r="V211" s="358"/>
      <c r="W211" s="358"/>
      <c r="X211" s="358"/>
      <c r="Y211" s="358"/>
      <c r="Z211" s="358"/>
    </row>
  </sheetData>
  <mergeCells count="36">
    <mergeCell ref="A2:AA2"/>
    <mergeCell ref="A4:AA4"/>
    <mergeCell ref="A5:AA5"/>
    <mergeCell ref="A6:AA6"/>
    <mergeCell ref="A8:A9"/>
    <mergeCell ref="B8:B9"/>
    <mergeCell ref="C8:C9"/>
    <mergeCell ref="D8:D9"/>
    <mergeCell ref="E8:E9"/>
    <mergeCell ref="F8:F9"/>
    <mergeCell ref="G8:G9"/>
    <mergeCell ref="H8:H9"/>
    <mergeCell ref="I8:I9"/>
    <mergeCell ref="J8:K8"/>
    <mergeCell ref="L8:M8"/>
    <mergeCell ref="N8:P8"/>
    <mergeCell ref="AA8:AA9"/>
    <mergeCell ref="A11:AA11"/>
    <mergeCell ref="A12:AA12"/>
    <mergeCell ref="A37:AA37"/>
    <mergeCell ref="A50:AA50"/>
    <mergeCell ref="V8:V9"/>
    <mergeCell ref="W8:W9"/>
    <mergeCell ref="X8:X9"/>
    <mergeCell ref="Y8:Y9"/>
    <mergeCell ref="Z8:Z9"/>
    <mergeCell ref="Q8:Q9"/>
    <mergeCell ref="R8:R9"/>
    <mergeCell ref="S8:S9"/>
    <mergeCell ref="T8:T9"/>
    <mergeCell ref="U8:U9"/>
    <mergeCell ref="A57:AA57"/>
    <mergeCell ref="A70:AA70"/>
    <mergeCell ref="A95:AA95"/>
    <mergeCell ref="A108:AA108"/>
    <mergeCell ref="A124:AA124"/>
  </mergeCells>
  <pageMargins left="0.7" right="0.7" top="0.75" bottom="0.75" header="0.511811023622047" footer="0.511811023622047"/>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G38"/>
  <sheetViews>
    <sheetView view="pageBreakPreview" topLeftCell="A6" zoomScale="85" zoomScaleNormal="85" zoomScalePageLayoutView="85" workbookViewId="0">
      <selection activeCell="J9" sqref="J9"/>
    </sheetView>
  </sheetViews>
  <sheetFormatPr defaultColWidth="8.85546875" defaultRowHeight="14.25"/>
  <cols>
    <col min="1" max="1" width="4.85546875" style="292" customWidth="1"/>
    <col min="2" max="2" width="26.85546875" style="292" customWidth="1"/>
    <col min="3" max="3" width="10" style="292" customWidth="1"/>
    <col min="4" max="4" width="26.85546875" style="292" customWidth="1"/>
    <col min="5" max="5" width="5.7109375" style="292" customWidth="1"/>
    <col min="6" max="6" width="9.42578125" style="292" customWidth="1"/>
    <col min="7" max="9" width="13.85546875" style="292" customWidth="1"/>
    <col min="10" max="10" width="9.7109375" style="292" customWidth="1"/>
    <col min="11" max="11" width="11.5703125" style="292" customWidth="1"/>
    <col min="12" max="12" width="9.7109375" style="292" customWidth="1"/>
    <col min="13" max="13" width="11.5703125" style="292" customWidth="1"/>
    <col min="14" max="14" width="35.7109375" style="292" customWidth="1"/>
    <col min="15" max="15" width="9.7109375" style="292" customWidth="1"/>
    <col min="16" max="16" width="11.5703125" style="292" customWidth="1"/>
    <col min="17" max="17" width="13.85546875" style="292" customWidth="1"/>
    <col min="18" max="18" width="5.5703125" style="292" customWidth="1"/>
    <col min="19" max="19" width="3.28515625" style="292" customWidth="1"/>
    <col min="20" max="20" width="26.85546875" style="292" customWidth="1"/>
    <col min="21" max="21" width="11.140625" style="292" customWidth="1"/>
    <col min="22" max="22" width="4.85546875" style="292" customWidth="1"/>
    <col min="23" max="23" width="5.140625" style="292" customWidth="1"/>
    <col min="24" max="24" width="26.85546875" style="292" customWidth="1"/>
    <col min="25" max="26" width="13.85546875" style="292" customWidth="1"/>
    <col min="27" max="27" width="6.7109375" style="292" customWidth="1"/>
    <col min="28" max="30" width="8.85546875" style="292"/>
    <col min="31" max="57" width="22.140625" style="306" hidden="1" customWidth="1"/>
    <col min="58" max="84" width="22.140625" style="442" hidden="1" customWidth="1"/>
    <col min="85" max="85" width="22.140625" style="443" hidden="1" customWidth="1"/>
    <col min="86" max="16384" width="8.85546875" style="292"/>
  </cols>
  <sheetData>
    <row r="1" spans="1:85" s="294" customFormat="1" ht="3" customHeight="1">
      <c r="T1" s="295"/>
      <c r="U1" s="295"/>
      <c r="V1" s="296"/>
      <c r="W1" s="296"/>
      <c r="X1" s="296"/>
      <c r="Y1" s="297"/>
      <c r="Z1" s="297"/>
      <c r="AA1" s="298"/>
    </row>
    <row r="2" spans="1:85" s="294" customFormat="1" ht="26.25" customHeight="1">
      <c r="A2" s="518" t="s">
        <v>3288</v>
      </c>
      <c r="B2" s="518"/>
      <c r="C2" s="518"/>
      <c r="D2" s="518"/>
      <c r="E2" s="518"/>
      <c r="F2" s="518"/>
      <c r="G2" s="518"/>
      <c r="H2" s="518"/>
      <c r="I2" s="518"/>
      <c r="J2" s="518"/>
      <c r="K2" s="518"/>
      <c r="L2" s="518"/>
      <c r="M2" s="518"/>
      <c r="N2" s="518"/>
      <c r="O2" s="518"/>
      <c r="P2" s="518"/>
      <c r="Q2" s="518"/>
      <c r="R2" s="518"/>
      <c r="S2" s="518"/>
      <c r="T2" s="518"/>
      <c r="U2" s="518"/>
      <c r="V2" s="518"/>
      <c r="W2" s="518"/>
      <c r="X2" s="518"/>
      <c r="Y2" s="518"/>
      <c r="Z2" s="518"/>
      <c r="AA2" s="518"/>
    </row>
    <row r="4" spans="1:85" s="294" customFormat="1" ht="15" customHeight="1">
      <c r="A4" s="519" t="s">
        <v>1783</v>
      </c>
      <c r="B4" s="519"/>
      <c r="C4" s="519"/>
      <c r="D4" s="519"/>
      <c r="E4" s="519"/>
      <c r="F4" s="519"/>
      <c r="G4" s="519"/>
      <c r="H4" s="519"/>
      <c r="I4" s="519"/>
      <c r="J4" s="519"/>
      <c r="K4" s="519"/>
      <c r="L4" s="519"/>
      <c r="M4" s="519"/>
      <c r="N4" s="519"/>
      <c r="O4" s="519"/>
      <c r="P4" s="519"/>
      <c r="Q4" s="519"/>
      <c r="R4" s="519"/>
      <c r="S4" s="519"/>
      <c r="T4" s="519"/>
      <c r="U4" s="519"/>
      <c r="V4" s="519"/>
      <c r="W4" s="519"/>
      <c r="X4" s="519"/>
      <c r="Y4" s="519"/>
      <c r="Z4" s="519"/>
      <c r="AA4" s="519"/>
      <c r="AE4" s="444" t="s">
        <v>1783</v>
      </c>
      <c r="AF4" s="444"/>
      <c r="AG4" s="444"/>
      <c r="AH4" s="444"/>
      <c r="AI4" s="444"/>
      <c r="AJ4" s="444"/>
      <c r="AK4" s="444"/>
      <c r="AL4" s="444"/>
      <c r="AM4" s="444"/>
      <c r="AN4" s="444"/>
      <c r="AO4" s="444"/>
      <c r="AP4" s="444"/>
      <c r="AQ4" s="444"/>
      <c r="AR4" s="444"/>
      <c r="AS4" s="444"/>
      <c r="AT4" s="444"/>
      <c r="AU4" s="444"/>
      <c r="AV4" s="444"/>
      <c r="AW4" s="444"/>
      <c r="AX4" s="444"/>
      <c r="AY4" s="444"/>
      <c r="AZ4" s="444"/>
      <c r="BA4" s="444"/>
      <c r="BB4" s="444"/>
      <c r="BC4" s="444"/>
      <c r="BD4" s="444"/>
      <c r="BE4" s="444"/>
    </row>
    <row r="5" spans="1:85" s="294" customFormat="1" ht="20.25" customHeight="1">
      <c r="A5" s="520" t="s">
        <v>2909</v>
      </c>
      <c r="B5" s="520"/>
      <c r="C5" s="520"/>
      <c r="D5" s="520"/>
      <c r="E5" s="520"/>
      <c r="F5" s="520"/>
      <c r="G5" s="520"/>
      <c r="H5" s="520"/>
      <c r="I5" s="520"/>
      <c r="J5" s="520"/>
      <c r="K5" s="520"/>
      <c r="L5" s="520"/>
      <c r="M5" s="520"/>
      <c r="N5" s="520"/>
      <c r="O5" s="520"/>
      <c r="P5" s="520"/>
      <c r="Q5" s="520"/>
      <c r="R5" s="520"/>
      <c r="S5" s="520"/>
      <c r="T5" s="520"/>
      <c r="U5" s="520"/>
      <c r="V5" s="520"/>
      <c r="W5" s="520"/>
      <c r="X5" s="520"/>
      <c r="Y5" s="520"/>
      <c r="Z5" s="520"/>
      <c r="AA5" s="520"/>
    </row>
    <row r="6" spans="1:85" s="294" customFormat="1" ht="15" customHeight="1">
      <c r="A6" s="530" t="s">
        <v>1784</v>
      </c>
      <c r="B6" s="530"/>
      <c r="C6" s="530"/>
      <c r="D6" s="530"/>
      <c r="E6" s="530"/>
      <c r="F6" s="530"/>
      <c r="G6" s="530"/>
      <c r="H6" s="530"/>
      <c r="I6" s="530"/>
      <c r="J6" s="530"/>
      <c r="K6" s="530"/>
      <c r="L6" s="530"/>
      <c r="M6" s="530"/>
      <c r="N6" s="530"/>
      <c r="O6" s="530"/>
      <c r="P6" s="530"/>
      <c r="Q6" s="530"/>
      <c r="R6" s="530"/>
      <c r="S6" s="530"/>
      <c r="T6" s="530"/>
      <c r="U6" s="530"/>
      <c r="V6" s="530"/>
      <c r="W6" s="530"/>
      <c r="X6" s="530"/>
      <c r="Y6" s="530"/>
      <c r="Z6" s="530"/>
      <c r="AA6" s="530"/>
      <c r="BF6" s="445" t="s">
        <v>1784</v>
      </c>
      <c r="BG6" s="445"/>
      <c r="BH6" s="445"/>
      <c r="BI6" s="445"/>
      <c r="BJ6" s="445"/>
      <c r="BK6" s="445"/>
      <c r="BL6" s="445"/>
      <c r="BM6" s="445"/>
      <c r="BN6" s="445"/>
      <c r="BO6" s="445"/>
      <c r="BP6" s="445"/>
      <c r="BQ6" s="445"/>
      <c r="BR6" s="445"/>
      <c r="BS6" s="445"/>
      <c r="BT6" s="445"/>
      <c r="BU6" s="445"/>
      <c r="BV6" s="445"/>
      <c r="BW6" s="445"/>
      <c r="BX6" s="445"/>
      <c r="BY6" s="445"/>
      <c r="BZ6" s="445"/>
      <c r="CA6" s="445"/>
      <c r="CB6" s="445"/>
      <c r="CC6" s="445"/>
      <c r="CD6" s="445"/>
      <c r="CE6" s="445"/>
      <c r="CF6" s="445"/>
    </row>
    <row r="7" spans="1:85" s="294" customFormat="1" ht="13.5" customHeight="1">
      <c r="A7" s="299"/>
      <c r="B7" s="303"/>
      <c r="C7" s="303"/>
      <c r="D7" s="303"/>
      <c r="E7" s="303"/>
      <c r="F7" s="303"/>
      <c r="G7" s="303"/>
      <c r="H7" s="303"/>
      <c r="I7" s="303"/>
      <c r="J7" s="303"/>
      <c r="K7" s="303"/>
      <c r="L7" s="303"/>
      <c r="M7" s="303"/>
      <c r="N7" s="303"/>
      <c r="O7" s="303"/>
      <c r="P7" s="303"/>
      <c r="Q7" s="303"/>
      <c r="R7" s="303"/>
      <c r="S7" s="303"/>
      <c r="T7" s="303"/>
      <c r="U7" s="303"/>
      <c r="V7" s="303"/>
      <c r="W7" s="303"/>
      <c r="X7" s="303"/>
      <c r="Y7" s="299"/>
      <c r="Z7" s="299"/>
      <c r="AA7" s="299"/>
    </row>
    <row r="8" spans="1:85" s="293" customFormat="1" ht="99" customHeight="1">
      <c r="A8" s="517" t="s">
        <v>2910</v>
      </c>
      <c r="B8" s="517" t="s">
        <v>2911</v>
      </c>
      <c r="C8" s="516" t="s">
        <v>2912</v>
      </c>
      <c r="D8" s="516" t="s">
        <v>2710</v>
      </c>
      <c r="E8" s="516" t="s">
        <v>2913</v>
      </c>
      <c r="F8" s="516" t="s">
        <v>2712</v>
      </c>
      <c r="G8" s="516" t="s">
        <v>2914</v>
      </c>
      <c r="H8" s="516" t="s">
        <v>2915</v>
      </c>
      <c r="I8" s="516" t="s">
        <v>2916</v>
      </c>
      <c r="J8" s="517" t="s">
        <v>2719</v>
      </c>
      <c r="K8" s="517"/>
      <c r="L8" s="517" t="s">
        <v>2720</v>
      </c>
      <c r="M8" s="517"/>
      <c r="N8" s="517" t="s">
        <v>2721</v>
      </c>
      <c r="O8" s="517"/>
      <c r="P8" s="517"/>
      <c r="Q8" s="516" t="s">
        <v>2917</v>
      </c>
      <c r="R8" s="516" t="s">
        <v>2918</v>
      </c>
      <c r="S8" s="516" t="s">
        <v>2919</v>
      </c>
      <c r="T8" s="516" t="s">
        <v>2920</v>
      </c>
      <c r="U8" s="516" t="s">
        <v>2724</v>
      </c>
      <c r="V8" s="516" t="s">
        <v>2725</v>
      </c>
      <c r="W8" s="516" t="s">
        <v>2726</v>
      </c>
      <c r="X8" s="516" t="s">
        <v>2921</v>
      </c>
      <c r="Y8" s="516" t="s">
        <v>2922</v>
      </c>
      <c r="Z8" s="516" t="s">
        <v>2729</v>
      </c>
      <c r="AA8" s="516" t="s">
        <v>2923</v>
      </c>
      <c r="AD8" s="306"/>
      <c r="AE8" s="306"/>
      <c r="AF8" s="306"/>
      <c r="AG8" s="306"/>
      <c r="AH8" s="306"/>
      <c r="AI8" s="306"/>
      <c r="AJ8" s="306"/>
      <c r="AK8" s="306"/>
      <c r="AL8" s="306"/>
      <c r="AM8" s="306"/>
      <c r="AN8" s="306"/>
      <c r="AO8" s="306"/>
      <c r="AP8" s="306"/>
      <c r="AQ8" s="306"/>
      <c r="AR8" s="306"/>
      <c r="AS8" s="306"/>
      <c r="AT8" s="306"/>
      <c r="AU8" s="306"/>
      <c r="AV8" s="306"/>
      <c r="AW8" s="306"/>
      <c r="AX8" s="306"/>
      <c r="AY8" s="306"/>
      <c r="AZ8" s="306"/>
      <c r="BA8" s="306"/>
      <c r="BB8" s="306"/>
      <c r="BC8" s="306"/>
      <c r="BD8" s="306"/>
      <c r="BE8" s="306"/>
      <c r="BF8" s="442"/>
      <c r="BG8" s="442"/>
      <c r="BH8" s="442"/>
      <c r="BI8" s="442"/>
      <c r="BJ8" s="442"/>
      <c r="BK8" s="442"/>
      <c r="BL8" s="442"/>
      <c r="BM8" s="442"/>
      <c r="BN8" s="442"/>
      <c r="BO8" s="442"/>
      <c r="BP8" s="442"/>
      <c r="BQ8" s="442"/>
      <c r="BR8" s="442"/>
      <c r="BS8" s="442"/>
      <c r="BT8" s="442"/>
      <c r="BU8" s="442"/>
      <c r="BV8" s="442"/>
      <c r="BW8" s="442"/>
      <c r="BX8" s="442"/>
      <c r="BY8" s="442"/>
      <c r="BZ8" s="442"/>
      <c r="CA8" s="442"/>
      <c r="CB8" s="442"/>
      <c r="CC8" s="442"/>
      <c r="CD8" s="442"/>
      <c r="CE8" s="442"/>
      <c r="CF8" s="442"/>
      <c r="CG8" s="443"/>
    </row>
    <row r="9" spans="1:85" s="293" customFormat="1" ht="85.5" customHeight="1">
      <c r="A9" s="517"/>
      <c r="B9" s="517"/>
      <c r="C9" s="516"/>
      <c r="D9" s="516"/>
      <c r="E9" s="516"/>
      <c r="F9" s="516"/>
      <c r="G9" s="516"/>
      <c r="H9" s="516"/>
      <c r="I9" s="516"/>
      <c r="J9" s="304" t="s">
        <v>432</v>
      </c>
      <c r="K9" s="307" t="s">
        <v>2924</v>
      </c>
      <c r="L9" s="304" t="s">
        <v>432</v>
      </c>
      <c r="M9" s="304" t="s">
        <v>2925</v>
      </c>
      <c r="N9" s="305" t="s">
        <v>2732</v>
      </c>
      <c r="O9" s="304" t="s">
        <v>432</v>
      </c>
      <c r="P9" s="304" t="s">
        <v>2925</v>
      </c>
      <c r="Q9" s="516"/>
      <c r="R9" s="516"/>
      <c r="S9" s="516"/>
      <c r="T9" s="516"/>
      <c r="U9" s="516"/>
      <c r="V9" s="516"/>
      <c r="W9" s="516"/>
      <c r="X9" s="516"/>
      <c r="Y9" s="516"/>
      <c r="Z9" s="516"/>
      <c r="AA9" s="516"/>
      <c r="AD9" s="306"/>
      <c r="AE9" s="306"/>
      <c r="AF9" s="306"/>
      <c r="AG9" s="306"/>
      <c r="AH9" s="306"/>
      <c r="AI9" s="306"/>
      <c r="AJ9" s="306"/>
      <c r="AK9" s="306"/>
      <c r="AL9" s="306"/>
      <c r="AM9" s="306"/>
      <c r="AN9" s="306"/>
      <c r="AO9" s="306"/>
      <c r="AP9" s="306"/>
      <c r="AQ9" s="306"/>
      <c r="AR9" s="306"/>
      <c r="AS9" s="306"/>
      <c r="AT9" s="306"/>
      <c r="AU9" s="306"/>
      <c r="AV9" s="306"/>
      <c r="AW9" s="306"/>
      <c r="AX9" s="306"/>
      <c r="AY9" s="306"/>
      <c r="AZ9" s="306"/>
      <c r="BA9" s="306"/>
      <c r="BB9" s="306"/>
      <c r="BC9" s="306"/>
      <c r="BD9" s="306"/>
      <c r="BE9" s="306"/>
      <c r="BF9" s="442"/>
      <c r="BG9" s="442"/>
      <c r="BH9" s="442"/>
      <c r="BI9" s="442"/>
      <c r="BJ9" s="442"/>
      <c r="BK9" s="442"/>
      <c r="BL9" s="442"/>
      <c r="BM9" s="442"/>
      <c r="BN9" s="442"/>
      <c r="BO9" s="442"/>
      <c r="BP9" s="442"/>
      <c r="BQ9" s="442"/>
      <c r="BR9" s="442"/>
      <c r="BS9" s="442"/>
      <c r="BT9" s="442"/>
      <c r="BU9" s="442"/>
      <c r="BV9" s="442"/>
      <c r="BW9" s="442"/>
      <c r="BX9" s="442"/>
      <c r="BY9" s="442"/>
      <c r="BZ9" s="442"/>
      <c r="CA9" s="442"/>
      <c r="CB9" s="442"/>
      <c r="CC9" s="442"/>
      <c r="CD9" s="442"/>
      <c r="CE9" s="442"/>
      <c r="CF9" s="442"/>
      <c r="CG9" s="443"/>
    </row>
    <row r="10" spans="1:85" s="294" customFormat="1" ht="15">
      <c r="A10" s="308">
        <v>1</v>
      </c>
      <c r="B10" s="308">
        <v>2</v>
      </c>
      <c r="C10" s="308">
        <v>3</v>
      </c>
      <c r="D10" s="308">
        <v>4</v>
      </c>
      <c r="E10" s="308">
        <v>5</v>
      </c>
      <c r="F10" s="308">
        <v>6</v>
      </c>
      <c r="G10" s="308">
        <v>7</v>
      </c>
      <c r="H10" s="308">
        <v>8</v>
      </c>
      <c r="I10" s="308">
        <v>9</v>
      </c>
      <c r="J10" s="308">
        <v>10</v>
      </c>
      <c r="K10" s="308">
        <v>11</v>
      </c>
      <c r="L10" s="308">
        <v>12</v>
      </c>
      <c r="M10" s="308">
        <v>13</v>
      </c>
      <c r="N10" s="308">
        <v>14</v>
      </c>
      <c r="O10" s="308">
        <v>15</v>
      </c>
      <c r="P10" s="308">
        <v>16</v>
      </c>
      <c r="Q10" s="308">
        <v>17</v>
      </c>
      <c r="R10" s="308">
        <v>18</v>
      </c>
      <c r="S10" s="308">
        <v>19</v>
      </c>
      <c r="T10" s="308">
        <v>20</v>
      </c>
      <c r="U10" s="308">
        <v>21</v>
      </c>
      <c r="V10" s="308">
        <v>22</v>
      </c>
      <c r="W10" s="308">
        <v>23</v>
      </c>
      <c r="X10" s="308">
        <v>24</v>
      </c>
      <c r="Y10" s="308">
        <v>25</v>
      </c>
      <c r="Z10" s="308">
        <v>26</v>
      </c>
      <c r="AA10" s="308">
        <v>27</v>
      </c>
    </row>
    <row r="11" spans="1:85" s="294" customFormat="1" ht="24">
      <c r="A11" s="515" t="s">
        <v>3289</v>
      </c>
      <c r="B11" s="515"/>
      <c r="C11" s="515"/>
      <c r="D11" s="515"/>
      <c r="E11" s="515"/>
      <c r="F11" s="515"/>
      <c r="G11" s="515"/>
      <c r="H11" s="515"/>
      <c r="I11" s="515"/>
      <c r="J11" s="515"/>
      <c r="K11" s="515"/>
      <c r="L11" s="515"/>
      <c r="M11" s="515"/>
      <c r="N11" s="515"/>
      <c r="O11" s="515"/>
      <c r="P11" s="515"/>
      <c r="Q11" s="515"/>
      <c r="R11" s="515"/>
      <c r="S11" s="515"/>
      <c r="T11" s="515"/>
      <c r="U11" s="515"/>
      <c r="V11" s="515"/>
      <c r="W11" s="515"/>
      <c r="X11" s="515"/>
      <c r="Y11" s="515"/>
      <c r="Z11" s="515"/>
      <c r="AA11" s="515"/>
      <c r="CG11" s="446" t="s">
        <v>3289</v>
      </c>
    </row>
    <row r="12" spans="1:85" s="294" customFormat="1" ht="57.75">
      <c r="A12" s="310" t="s">
        <v>10</v>
      </c>
      <c r="B12" s="311" t="s">
        <v>1990</v>
      </c>
      <c r="C12" s="311" t="s">
        <v>1639</v>
      </c>
      <c r="D12" s="312" t="s">
        <v>1639</v>
      </c>
      <c r="E12" s="313" t="s">
        <v>595</v>
      </c>
      <c r="F12" s="314" t="s">
        <v>595</v>
      </c>
      <c r="G12" s="315">
        <v>242.08</v>
      </c>
      <c r="H12" s="315">
        <v>198.43</v>
      </c>
      <c r="I12" s="316">
        <v>198.43</v>
      </c>
      <c r="J12" s="314" t="s">
        <v>2735</v>
      </c>
      <c r="K12" s="316">
        <v>5.95</v>
      </c>
      <c r="L12" s="317" t="s">
        <v>2736</v>
      </c>
      <c r="M12" s="318">
        <v>4.09</v>
      </c>
      <c r="N12" s="319"/>
      <c r="O12" s="314"/>
      <c r="P12" s="320"/>
      <c r="Q12" s="321">
        <v>208.47</v>
      </c>
      <c r="R12" s="310">
        <v>2026</v>
      </c>
      <c r="S12" s="310">
        <v>1</v>
      </c>
      <c r="T12" s="314" t="s">
        <v>2737</v>
      </c>
      <c r="U12" s="314" t="s">
        <v>2738</v>
      </c>
      <c r="V12" s="322" t="s">
        <v>2739</v>
      </c>
      <c r="W12" s="322" t="s">
        <v>2740</v>
      </c>
      <c r="X12" s="323" t="s">
        <v>2741</v>
      </c>
      <c r="Y12" s="312" t="s">
        <v>2742</v>
      </c>
      <c r="Z12" s="310">
        <v>2</v>
      </c>
      <c r="AA12" s="312"/>
      <c r="CG12" s="446"/>
    </row>
    <row r="13" spans="1:85" s="294" customFormat="1" ht="57.75">
      <c r="A13" s="324" t="s">
        <v>16</v>
      </c>
      <c r="B13" s="325" t="s">
        <v>3290</v>
      </c>
      <c r="C13" s="325" t="s">
        <v>1639</v>
      </c>
      <c r="D13" s="326" t="s">
        <v>1639</v>
      </c>
      <c r="E13" s="327" t="s">
        <v>595</v>
      </c>
      <c r="F13" s="328" t="s">
        <v>595</v>
      </c>
      <c r="G13" s="329">
        <v>254.33</v>
      </c>
      <c r="H13" s="329">
        <v>208.47</v>
      </c>
      <c r="I13" s="329">
        <v>208.47</v>
      </c>
      <c r="J13" s="328" t="s">
        <v>2735</v>
      </c>
      <c r="K13" s="329">
        <v>6.25</v>
      </c>
      <c r="L13" s="330" t="s">
        <v>2736</v>
      </c>
      <c r="M13" s="331">
        <v>4.29</v>
      </c>
      <c r="N13" s="332"/>
      <c r="O13" s="328"/>
      <c r="P13" s="333"/>
      <c r="Q13" s="334">
        <v>219.01</v>
      </c>
      <c r="R13" s="324">
        <v>2026</v>
      </c>
      <c r="S13" s="324">
        <v>1</v>
      </c>
      <c r="T13" s="328" t="s">
        <v>2744</v>
      </c>
      <c r="U13" s="328" t="s">
        <v>2738</v>
      </c>
      <c r="V13" s="335" t="s">
        <v>2745</v>
      </c>
      <c r="W13" s="335" t="s">
        <v>2746</v>
      </c>
      <c r="X13" s="336" t="s">
        <v>2747</v>
      </c>
      <c r="Y13" s="326" t="s">
        <v>2742</v>
      </c>
      <c r="Z13" s="324">
        <v>2</v>
      </c>
      <c r="AA13" s="326"/>
      <c r="CG13" s="446"/>
    </row>
    <row r="14" spans="1:85" s="294" customFormat="1" ht="57.75">
      <c r="A14" s="324" t="s">
        <v>19</v>
      </c>
      <c r="B14" s="325" t="s">
        <v>3291</v>
      </c>
      <c r="C14" s="325" t="s">
        <v>1639</v>
      </c>
      <c r="D14" s="326" t="s">
        <v>1639</v>
      </c>
      <c r="E14" s="327" t="s">
        <v>595</v>
      </c>
      <c r="F14" s="328" t="s">
        <v>595</v>
      </c>
      <c r="G14" s="329">
        <v>249.34</v>
      </c>
      <c r="H14" s="329">
        <v>204.38</v>
      </c>
      <c r="I14" s="329">
        <v>204.38</v>
      </c>
      <c r="J14" s="328" t="s">
        <v>2735</v>
      </c>
      <c r="K14" s="329">
        <v>6.13</v>
      </c>
      <c r="L14" s="330" t="s">
        <v>2736</v>
      </c>
      <c r="M14" s="331">
        <v>4.21</v>
      </c>
      <c r="N14" s="332"/>
      <c r="O14" s="328"/>
      <c r="P14" s="333"/>
      <c r="Q14" s="334">
        <v>214.72</v>
      </c>
      <c r="R14" s="324">
        <v>2026</v>
      </c>
      <c r="S14" s="324">
        <v>1</v>
      </c>
      <c r="T14" s="328" t="s">
        <v>2749</v>
      </c>
      <c r="U14" s="328" t="s">
        <v>2738</v>
      </c>
      <c r="V14" s="335" t="s">
        <v>2750</v>
      </c>
      <c r="W14" s="335" t="s">
        <v>2751</v>
      </c>
      <c r="X14" s="336" t="s">
        <v>2752</v>
      </c>
      <c r="Y14" s="326" t="s">
        <v>2742</v>
      </c>
      <c r="Z14" s="324">
        <v>2</v>
      </c>
      <c r="AA14" s="326"/>
      <c r="CG14" s="446"/>
    </row>
    <row r="15" spans="1:85" s="294" customFormat="1" ht="57.75">
      <c r="A15" s="310" t="s">
        <v>42</v>
      </c>
      <c r="B15" s="311" t="s">
        <v>1991</v>
      </c>
      <c r="C15" s="311" t="s">
        <v>1651</v>
      </c>
      <c r="D15" s="312" t="s">
        <v>1651</v>
      </c>
      <c r="E15" s="313" t="s">
        <v>595</v>
      </c>
      <c r="F15" s="314" t="s">
        <v>595</v>
      </c>
      <c r="G15" s="315">
        <v>115.42</v>
      </c>
      <c r="H15" s="315">
        <v>94.61</v>
      </c>
      <c r="I15" s="316">
        <v>94.61</v>
      </c>
      <c r="J15" s="314" t="s">
        <v>2735</v>
      </c>
      <c r="K15" s="316">
        <v>2.84</v>
      </c>
      <c r="L15" s="317" t="s">
        <v>2736</v>
      </c>
      <c r="M15" s="318">
        <v>1.95</v>
      </c>
      <c r="N15" s="319"/>
      <c r="O15" s="314"/>
      <c r="P15" s="320"/>
      <c r="Q15" s="321">
        <v>99.4</v>
      </c>
      <c r="R15" s="310">
        <v>2026</v>
      </c>
      <c r="S15" s="310">
        <v>1</v>
      </c>
      <c r="T15" s="314" t="s">
        <v>2737</v>
      </c>
      <c r="U15" s="314" t="s">
        <v>2738</v>
      </c>
      <c r="V15" s="322" t="s">
        <v>2739</v>
      </c>
      <c r="W15" s="322" t="s">
        <v>2740</v>
      </c>
      <c r="X15" s="323" t="s">
        <v>2741</v>
      </c>
      <c r="Y15" s="312" t="s">
        <v>2742</v>
      </c>
      <c r="Z15" s="310">
        <v>2</v>
      </c>
      <c r="AA15" s="312"/>
      <c r="CG15" s="446"/>
    </row>
    <row r="16" spans="1:85" s="294" customFormat="1" ht="57.75">
      <c r="A16" s="324" t="s">
        <v>47</v>
      </c>
      <c r="B16" s="325" t="s">
        <v>3292</v>
      </c>
      <c r="C16" s="325" t="s">
        <v>1651</v>
      </c>
      <c r="D16" s="326" t="s">
        <v>1651</v>
      </c>
      <c r="E16" s="327" t="s">
        <v>595</v>
      </c>
      <c r="F16" s="328" t="s">
        <v>595</v>
      </c>
      <c r="G16" s="329">
        <v>121.27</v>
      </c>
      <c r="H16" s="329">
        <v>99.4</v>
      </c>
      <c r="I16" s="329">
        <v>99.4</v>
      </c>
      <c r="J16" s="328" t="s">
        <v>2735</v>
      </c>
      <c r="K16" s="329">
        <v>2.98</v>
      </c>
      <c r="L16" s="330" t="s">
        <v>2736</v>
      </c>
      <c r="M16" s="331">
        <v>2.0499999999999998</v>
      </c>
      <c r="N16" s="332"/>
      <c r="O16" s="328"/>
      <c r="P16" s="333"/>
      <c r="Q16" s="334">
        <v>104.43</v>
      </c>
      <c r="R16" s="324">
        <v>2026</v>
      </c>
      <c r="S16" s="324">
        <v>1</v>
      </c>
      <c r="T16" s="328" t="s">
        <v>2744</v>
      </c>
      <c r="U16" s="328" t="s">
        <v>2738</v>
      </c>
      <c r="V16" s="335" t="s">
        <v>2745</v>
      </c>
      <c r="W16" s="335" t="s">
        <v>2746</v>
      </c>
      <c r="X16" s="336" t="s">
        <v>2747</v>
      </c>
      <c r="Y16" s="326" t="s">
        <v>2742</v>
      </c>
      <c r="Z16" s="324">
        <v>2</v>
      </c>
      <c r="AA16" s="326"/>
      <c r="CG16" s="446"/>
    </row>
    <row r="17" spans="1:85" s="294" customFormat="1" ht="57.75">
      <c r="A17" s="324" t="s">
        <v>50</v>
      </c>
      <c r="B17" s="325" t="s">
        <v>3293</v>
      </c>
      <c r="C17" s="325" t="s">
        <v>1651</v>
      </c>
      <c r="D17" s="326" t="s">
        <v>1651</v>
      </c>
      <c r="E17" s="327" t="s">
        <v>595</v>
      </c>
      <c r="F17" s="328" t="s">
        <v>595</v>
      </c>
      <c r="G17" s="329">
        <v>118.89</v>
      </c>
      <c r="H17" s="329">
        <v>97.45</v>
      </c>
      <c r="I17" s="329">
        <v>97.45</v>
      </c>
      <c r="J17" s="328" t="s">
        <v>2735</v>
      </c>
      <c r="K17" s="329">
        <v>2.92</v>
      </c>
      <c r="L17" s="330" t="s">
        <v>2736</v>
      </c>
      <c r="M17" s="331">
        <v>2.0099999999999998</v>
      </c>
      <c r="N17" s="332"/>
      <c r="O17" s="328"/>
      <c r="P17" s="333"/>
      <c r="Q17" s="334">
        <v>102.38</v>
      </c>
      <c r="R17" s="324">
        <v>2026</v>
      </c>
      <c r="S17" s="324">
        <v>1</v>
      </c>
      <c r="T17" s="328" t="s">
        <v>2749</v>
      </c>
      <c r="U17" s="328" t="s">
        <v>2738</v>
      </c>
      <c r="V17" s="335" t="s">
        <v>2750</v>
      </c>
      <c r="W17" s="335" t="s">
        <v>2751</v>
      </c>
      <c r="X17" s="336" t="s">
        <v>2752</v>
      </c>
      <c r="Y17" s="326" t="s">
        <v>2742</v>
      </c>
      <c r="Z17" s="324">
        <v>2</v>
      </c>
      <c r="AA17" s="326"/>
      <c r="CG17" s="446"/>
    </row>
    <row r="18" spans="1:85" s="294" customFormat="1" ht="144">
      <c r="A18" s="310" t="s">
        <v>59</v>
      </c>
      <c r="B18" s="311" t="s">
        <v>1992</v>
      </c>
      <c r="C18" s="311" t="s">
        <v>1993</v>
      </c>
      <c r="D18" s="312" t="s">
        <v>1993</v>
      </c>
      <c r="E18" s="313" t="s">
        <v>142</v>
      </c>
      <c r="F18" s="314" t="s">
        <v>142</v>
      </c>
      <c r="G18" s="315">
        <v>2482.58</v>
      </c>
      <c r="H18" s="315">
        <v>2034.9</v>
      </c>
      <c r="I18" s="316">
        <v>2034.9</v>
      </c>
      <c r="J18" s="314"/>
      <c r="K18" s="320"/>
      <c r="L18" s="317" t="s">
        <v>2736</v>
      </c>
      <c r="M18" s="318">
        <v>40.700000000000003</v>
      </c>
      <c r="N18" s="319"/>
      <c r="O18" s="314"/>
      <c r="P18" s="320"/>
      <c r="Q18" s="321">
        <v>2075.6</v>
      </c>
      <c r="R18" s="310">
        <v>2026</v>
      </c>
      <c r="S18" s="310">
        <v>2</v>
      </c>
      <c r="T18" s="314" t="s">
        <v>2737</v>
      </c>
      <c r="U18" s="314" t="s">
        <v>2738</v>
      </c>
      <c r="V18" s="322" t="s">
        <v>2739</v>
      </c>
      <c r="W18" s="322" t="s">
        <v>2740</v>
      </c>
      <c r="X18" s="323" t="s">
        <v>2741</v>
      </c>
      <c r="Y18" s="312" t="s">
        <v>2742</v>
      </c>
      <c r="Z18" s="310">
        <v>2</v>
      </c>
      <c r="AA18" s="312"/>
      <c r="CG18" s="446"/>
    </row>
    <row r="19" spans="1:85" s="294" customFormat="1" ht="144">
      <c r="A19" s="324" t="s">
        <v>64</v>
      </c>
      <c r="B19" s="325" t="s">
        <v>3294</v>
      </c>
      <c r="C19" s="325" t="s">
        <v>1993</v>
      </c>
      <c r="D19" s="326" t="s">
        <v>1993</v>
      </c>
      <c r="E19" s="327" t="s">
        <v>142</v>
      </c>
      <c r="F19" s="328" t="s">
        <v>142</v>
      </c>
      <c r="G19" s="329">
        <v>2816.49</v>
      </c>
      <c r="H19" s="329">
        <v>2308.6</v>
      </c>
      <c r="I19" s="329">
        <v>2308.6</v>
      </c>
      <c r="J19" s="328"/>
      <c r="K19" s="333"/>
      <c r="L19" s="330" t="s">
        <v>2736</v>
      </c>
      <c r="M19" s="331">
        <v>46.17</v>
      </c>
      <c r="N19" s="332"/>
      <c r="O19" s="328"/>
      <c r="P19" s="333"/>
      <c r="Q19" s="334">
        <v>2354.77</v>
      </c>
      <c r="R19" s="324">
        <v>2026</v>
      </c>
      <c r="S19" s="324">
        <v>2</v>
      </c>
      <c r="T19" s="328" t="s">
        <v>3295</v>
      </c>
      <c r="U19" s="328" t="s">
        <v>2738</v>
      </c>
      <c r="V19" s="335" t="s">
        <v>3296</v>
      </c>
      <c r="W19" s="335" t="s">
        <v>3297</v>
      </c>
      <c r="X19" s="336" t="s">
        <v>3298</v>
      </c>
      <c r="Y19" s="326" t="s">
        <v>2742</v>
      </c>
      <c r="Z19" s="324">
        <v>2</v>
      </c>
      <c r="AA19" s="326"/>
      <c r="CG19" s="446"/>
    </row>
    <row r="20" spans="1:85" s="294" customFormat="1" ht="144">
      <c r="A20" s="324" t="s">
        <v>2756</v>
      </c>
      <c r="B20" s="325" t="s">
        <v>3299</v>
      </c>
      <c r="C20" s="325" t="s">
        <v>1993</v>
      </c>
      <c r="D20" s="326" t="s">
        <v>1993</v>
      </c>
      <c r="E20" s="327" t="s">
        <v>142</v>
      </c>
      <c r="F20" s="328" t="s">
        <v>142</v>
      </c>
      <c r="G20" s="329">
        <v>2895.24</v>
      </c>
      <c r="H20" s="329">
        <v>2373.15</v>
      </c>
      <c r="I20" s="329">
        <v>2373.15</v>
      </c>
      <c r="J20" s="328"/>
      <c r="K20" s="333"/>
      <c r="L20" s="330" t="s">
        <v>2736</v>
      </c>
      <c r="M20" s="331">
        <v>47.46</v>
      </c>
      <c r="N20" s="332"/>
      <c r="O20" s="328"/>
      <c r="P20" s="333"/>
      <c r="Q20" s="334">
        <v>2420.61</v>
      </c>
      <c r="R20" s="324">
        <v>2026</v>
      </c>
      <c r="S20" s="324">
        <v>2</v>
      </c>
      <c r="T20" s="328" t="s">
        <v>3300</v>
      </c>
      <c r="U20" s="328" t="s">
        <v>2738</v>
      </c>
      <c r="V20" s="335" t="s">
        <v>3301</v>
      </c>
      <c r="W20" s="335" t="s">
        <v>3302</v>
      </c>
      <c r="X20" s="336" t="s">
        <v>3303</v>
      </c>
      <c r="Y20" s="326" t="s">
        <v>2742</v>
      </c>
      <c r="Z20" s="324">
        <v>2</v>
      </c>
      <c r="AA20" s="326"/>
      <c r="CG20" s="446"/>
    </row>
    <row r="21" spans="1:85" s="294" customFormat="1" ht="204">
      <c r="A21" s="310" t="s">
        <v>66</v>
      </c>
      <c r="B21" s="311" t="s">
        <v>1994</v>
      </c>
      <c r="C21" s="311" t="s">
        <v>1995</v>
      </c>
      <c r="D21" s="312" t="s">
        <v>1995</v>
      </c>
      <c r="E21" s="313" t="s">
        <v>142</v>
      </c>
      <c r="F21" s="314" t="s">
        <v>142</v>
      </c>
      <c r="G21" s="315">
        <v>1556.54</v>
      </c>
      <c r="H21" s="315">
        <v>1275.8499999999999</v>
      </c>
      <c r="I21" s="316">
        <v>1275.8499999999999</v>
      </c>
      <c r="J21" s="314"/>
      <c r="K21" s="320"/>
      <c r="L21" s="317" t="s">
        <v>2736</v>
      </c>
      <c r="M21" s="318">
        <v>25.52</v>
      </c>
      <c r="N21" s="319"/>
      <c r="O21" s="314"/>
      <c r="P21" s="320"/>
      <c r="Q21" s="321">
        <v>1301.3699999999999</v>
      </c>
      <c r="R21" s="310">
        <v>2026</v>
      </c>
      <c r="S21" s="310">
        <v>2</v>
      </c>
      <c r="T21" s="314" t="s">
        <v>2737</v>
      </c>
      <c r="U21" s="314" t="s">
        <v>2738</v>
      </c>
      <c r="V21" s="322" t="s">
        <v>2739</v>
      </c>
      <c r="W21" s="322" t="s">
        <v>2740</v>
      </c>
      <c r="X21" s="323" t="s">
        <v>2741</v>
      </c>
      <c r="Y21" s="312" t="s">
        <v>2742</v>
      </c>
      <c r="Z21" s="310">
        <v>2</v>
      </c>
      <c r="AA21" s="312"/>
      <c r="CG21" s="446"/>
    </row>
    <row r="22" spans="1:85" s="294" customFormat="1" ht="204">
      <c r="A22" s="324" t="s">
        <v>68</v>
      </c>
      <c r="B22" s="325" t="s">
        <v>3304</v>
      </c>
      <c r="C22" s="325" t="s">
        <v>1995</v>
      </c>
      <c r="D22" s="326" t="s">
        <v>1995</v>
      </c>
      <c r="E22" s="327" t="s">
        <v>142</v>
      </c>
      <c r="F22" s="328" t="s">
        <v>142</v>
      </c>
      <c r="G22" s="329">
        <v>1765.83</v>
      </c>
      <c r="H22" s="329">
        <v>1447.4</v>
      </c>
      <c r="I22" s="329">
        <v>1447.4</v>
      </c>
      <c r="J22" s="328"/>
      <c r="K22" s="333"/>
      <c r="L22" s="330" t="s">
        <v>2736</v>
      </c>
      <c r="M22" s="331">
        <v>28.95</v>
      </c>
      <c r="N22" s="332"/>
      <c r="O22" s="328"/>
      <c r="P22" s="333"/>
      <c r="Q22" s="334">
        <v>1476.35</v>
      </c>
      <c r="R22" s="324">
        <v>2026</v>
      </c>
      <c r="S22" s="324">
        <v>2</v>
      </c>
      <c r="T22" s="328" t="s">
        <v>3295</v>
      </c>
      <c r="U22" s="328" t="s">
        <v>2738</v>
      </c>
      <c r="V22" s="335" t="s">
        <v>3296</v>
      </c>
      <c r="W22" s="335" t="s">
        <v>3297</v>
      </c>
      <c r="X22" s="336" t="s">
        <v>3298</v>
      </c>
      <c r="Y22" s="326" t="s">
        <v>2742</v>
      </c>
      <c r="Z22" s="324">
        <v>2</v>
      </c>
      <c r="AA22" s="326"/>
      <c r="CG22" s="446"/>
    </row>
    <row r="23" spans="1:85" s="294" customFormat="1" ht="204">
      <c r="A23" s="324" t="s">
        <v>69</v>
      </c>
      <c r="B23" s="325" t="s">
        <v>3305</v>
      </c>
      <c r="C23" s="325" t="s">
        <v>1995</v>
      </c>
      <c r="D23" s="326" t="s">
        <v>1995</v>
      </c>
      <c r="E23" s="327" t="s">
        <v>142</v>
      </c>
      <c r="F23" s="328" t="s">
        <v>142</v>
      </c>
      <c r="G23" s="329">
        <v>1815.2</v>
      </c>
      <c r="H23" s="329">
        <v>1487.87</v>
      </c>
      <c r="I23" s="329">
        <v>1487.87</v>
      </c>
      <c r="J23" s="328"/>
      <c r="K23" s="333"/>
      <c r="L23" s="330" t="s">
        <v>2736</v>
      </c>
      <c r="M23" s="331">
        <v>29.76</v>
      </c>
      <c r="N23" s="332"/>
      <c r="O23" s="328"/>
      <c r="P23" s="333"/>
      <c r="Q23" s="334">
        <v>1517.63</v>
      </c>
      <c r="R23" s="324">
        <v>2026</v>
      </c>
      <c r="S23" s="324">
        <v>2</v>
      </c>
      <c r="T23" s="328" t="s">
        <v>3300</v>
      </c>
      <c r="U23" s="328" t="s">
        <v>2738</v>
      </c>
      <c r="V23" s="335" t="s">
        <v>3301</v>
      </c>
      <c r="W23" s="335" t="s">
        <v>3302</v>
      </c>
      <c r="X23" s="336" t="s">
        <v>3303</v>
      </c>
      <c r="Y23" s="326" t="s">
        <v>2742</v>
      </c>
      <c r="Z23" s="324">
        <v>2</v>
      </c>
      <c r="AA23" s="326"/>
      <c r="CG23" s="446"/>
    </row>
    <row r="24" spans="1:85" s="294" customFormat="1" ht="144">
      <c r="A24" s="310" t="s">
        <v>76</v>
      </c>
      <c r="B24" s="311" t="s">
        <v>1996</v>
      </c>
      <c r="C24" s="311" t="s">
        <v>1997</v>
      </c>
      <c r="D24" s="312" t="s">
        <v>1997</v>
      </c>
      <c r="E24" s="313" t="s">
        <v>142</v>
      </c>
      <c r="F24" s="314" t="s">
        <v>142</v>
      </c>
      <c r="G24" s="315">
        <v>2482.58</v>
      </c>
      <c r="H24" s="315">
        <v>2034.9</v>
      </c>
      <c r="I24" s="316">
        <v>2034.9</v>
      </c>
      <c r="J24" s="314"/>
      <c r="K24" s="320"/>
      <c r="L24" s="317" t="s">
        <v>2736</v>
      </c>
      <c r="M24" s="318">
        <v>40.700000000000003</v>
      </c>
      <c r="N24" s="319"/>
      <c r="O24" s="314"/>
      <c r="P24" s="320"/>
      <c r="Q24" s="321">
        <v>2075.6</v>
      </c>
      <c r="R24" s="310">
        <v>2026</v>
      </c>
      <c r="S24" s="310">
        <v>2</v>
      </c>
      <c r="T24" s="314" t="s">
        <v>2737</v>
      </c>
      <c r="U24" s="314" t="s">
        <v>2738</v>
      </c>
      <c r="V24" s="322" t="s">
        <v>2739</v>
      </c>
      <c r="W24" s="322" t="s">
        <v>2740</v>
      </c>
      <c r="X24" s="323" t="s">
        <v>2741</v>
      </c>
      <c r="Y24" s="312" t="s">
        <v>2742</v>
      </c>
      <c r="Z24" s="310">
        <v>2</v>
      </c>
      <c r="AA24" s="312"/>
      <c r="CG24" s="446"/>
    </row>
    <row r="25" spans="1:85" s="294" customFormat="1" ht="144">
      <c r="A25" s="324" t="s">
        <v>80</v>
      </c>
      <c r="B25" s="325" t="s">
        <v>3306</v>
      </c>
      <c r="C25" s="325" t="s">
        <v>1997</v>
      </c>
      <c r="D25" s="326" t="s">
        <v>1997</v>
      </c>
      <c r="E25" s="327" t="s">
        <v>142</v>
      </c>
      <c r="F25" s="328" t="s">
        <v>142</v>
      </c>
      <c r="G25" s="329">
        <v>2816.49</v>
      </c>
      <c r="H25" s="329">
        <v>2308.6</v>
      </c>
      <c r="I25" s="329">
        <v>2308.6</v>
      </c>
      <c r="J25" s="328"/>
      <c r="K25" s="333"/>
      <c r="L25" s="330" t="s">
        <v>2736</v>
      </c>
      <c r="M25" s="331">
        <v>46.17</v>
      </c>
      <c r="N25" s="332"/>
      <c r="O25" s="328"/>
      <c r="P25" s="333"/>
      <c r="Q25" s="334">
        <v>2354.77</v>
      </c>
      <c r="R25" s="324">
        <v>2026</v>
      </c>
      <c r="S25" s="324">
        <v>2</v>
      </c>
      <c r="T25" s="328" t="s">
        <v>3295</v>
      </c>
      <c r="U25" s="328" t="s">
        <v>2738</v>
      </c>
      <c r="V25" s="335" t="s">
        <v>3296</v>
      </c>
      <c r="W25" s="335" t="s">
        <v>3297</v>
      </c>
      <c r="X25" s="336" t="s">
        <v>3298</v>
      </c>
      <c r="Y25" s="326" t="s">
        <v>2742</v>
      </c>
      <c r="Z25" s="324">
        <v>2</v>
      </c>
      <c r="AA25" s="326"/>
      <c r="CG25" s="446"/>
    </row>
    <row r="26" spans="1:85" s="294" customFormat="1" ht="144">
      <c r="A26" s="324" t="s">
        <v>83</v>
      </c>
      <c r="B26" s="325" t="s">
        <v>3307</v>
      </c>
      <c r="C26" s="325" t="s">
        <v>1997</v>
      </c>
      <c r="D26" s="326" t="s">
        <v>1997</v>
      </c>
      <c r="E26" s="327" t="s">
        <v>142</v>
      </c>
      <c r="F26" s="328" t="s">
        <v>142</v>
      </c>
      <c r="G26" s="329">
        <v>2895.24</v>
      </c>
      <c r="H26" s="329">
        <v>2373.15</v>
      </c>
      <c r="I26" s="329">
        <v>2373.15</v>
      </c>
      <c r="J26" s="328"/>
      <c r="K26" s="333"/>
      <c r="L26" s="330" t="s">
        <v>2736</v>
      </c>
      <c r="M26" s="331">
        <v>47.46</v>
      </c>
      <c r="N26" s="332"/>
      <c r="O26" s="328"/>
      <c r="P26" s="333"/>
      <c r="Q26" s="334">
        <v>2420.61</v>
      </c>
      <c r="R26" s="324">
        <v>2026</v>
      </c>
      <c r="S26" s="324">
        <v>2</v>
      </c>
      <c r="T26" s="328" t="s">
        <v>3300</v>
      </c>
      <c r="U26" s="328" t="s">
        <v>2738</v>
      </c>
      <c r="V26" s="335" t="s">
        <v>3301</v>
      </c>
      <c r="W26" s="335" t="s">
        <v>3302</v>
      </c>
      <c r="X26" s="336" t="s">
        <v>3303</v>
      </c>
      <c r="Y26" s="326" t="s">
        <v>2742</v>
      </c>
      <c r="Z26" s="324">
        <v>2</v>
      </c>
      <c r="AA26" s="326"/>
      <c r="CG26" s="446"/>
    </row>
    <row r="27" spans="1:85" s="294" customFormat="1" ht="204">
      <c r="A27" s="310" t="s">
        <v>1808</v>
      </c>
      <c r="B27" s="311" t="s">
        <v>1998</v>
      </c>
      <c r="C27" s="311" t="s">
        <v>1999</v>
      </c>
      <c r="D27" s="312" t="s">
        <v>1999</v>
      </c>
      <c r="E27" s="313" t="s">
        <v>142</v>
      </c>
      <c r="F27" s="314" t="s">
        <v>142</v>
      </c>
      <c r="G27" s="315">
        <v>4334.66</v>
      </c>
      <c r="H27" s="315">
        <v>3553</v>
      </c>
      <c r="I27" s="316">
        <v>3553</v>
      </c>
      <c r="J27" s="314"/>
      <c r="K27" s="320"/>
      <c r="L27" s="317" t="s">
        <v>2736</v>
      </c>
      <c r="M27" s="318">
        <v>71.06</v>
      </c>
      <c r="N27" s="319"/>
      <c r="O27" s="314"/>
      <c r="P27" s="320"/>
      <c r="Q27" s="321">
        <v>3624.06</v>
      </c>
      <c r="R27" s="310">
        <v>2026</v>
      </c>
      <c r="S27" s="310">
        <v>2</v>
      </c>
      <c r="T27" s="314" t="s">
        <v>2737</v>
      </c>
      <c r="U27" s="314" t="s">
        <v>2738</v>
      </c>
      <c r="V27" s="322" t="s">
        <v>2739</v>
      </c>
      <c r="W27" s="322" t="s">
        <v>2740</v>
      </c>
      <c r="X27" s="323" t="s">
        <v>2741</v>
      </c>
      <c r="Y27" s="312" t="s">
        <v>2742</v>
      </c>
      <c r="Z27" s="310">
        <v>2</v>
      </c>
      <c r="AA27" s="312"/>
      <c r="CG27" s="446"/>
    </row>
    <row r="28" spans="1:85" s="294" customFormat="1" ht="204">
      <c r="A28" s="324" t="s">
        <v>2774</v>
      </c>
      <c r="B28" s="325" t="s">
        <v>3308</v>
      </c>
      <c r="C28" s="325" t="s">
        <v>1999</v>
      </c>
      <c r="D28" s="326" t="s">
        <v>1999</v>
      </c>
      <c r="E28" s="327" t="s">
        <v>142</v>
      </c>
      <c r="F28" s="328" t="s">
        <v>142</v>
      </c>
      <c r="G28" s="329">
        <v>4917.7</v>
      </c>
      <c r="H28" s="329">
        <v>4030.9</v>
      </c>
      <c r="I28" s="329">
        <v>4030.9</v>
      </c>
      <c r="J28" s="328"/>
      <c r="K28" s="333"/>
      <c r="L28" s="330" t="s">
        <v>2736</v>
      </c>
      <c r="M28" s="331">
        <v>80.62</v>
      </c>
      <c r="N28" s="332"/>
      <c r="O28" s="328"/>
      <c r="P28" s="333"/>
      <c r="Q28" s="334">
        <v>4111.5200000000004</v>
      </c>
      <c r="R28" s="324">
        <v>2026</v>
      </c>
      <c r="S28" s="324">
        <v>2</v>
      </c>
      <c r="T28" s="328" t="s">
        <v>3295</v>
      </c>
      <c r="U28" s="328" t="s">
        <v>2738</v>
      </c>
      <c r="V28" s="335" t="s">
        <v>3296</v>
      </c>
      <c r="W28" s="335" t="s">
        <v>3297</v>
      </c>
      <c r="X28" s="336" t="s">
        <v>3298</v>
      </c>
      <c r="Y28" s="326" t="s">
        <v>2742</v>
      </c>
      <c r="Z28" s="324">
        <v>2</v>
      </c>
      <c r="AA28" s="326"/>
      <c r="CG28" s="446"/>
    </row>
    <row r="29" spans="1:85" s="294" customFormat="1" ht="204">
      <c r="A29" s="324" t="s">
        <v>2776</v>
      </c>
      <c r="B29" s="325" t="s">
        <v>3309</v>
      </c>
      <c r="C29" s="325" t="s">
        <v>1999</v>
      </c>
      <c r="D29" s="326" t="s">
        <v>1999</v>
      </c>
      <c r="E29" s="327" t="s">
        <v>142</v>
      </c>
      <c r="F29" s="328" t="s">
        <v>142</v>
      </c>
      <c r="G29" s="329">
        <v>5055.2</v>
      </c>
      <c r="H29" s="329">
        <v>4143.6099999999997</v>
      </c>
      <c r="I29" s="329">
        <v>4143.6099999999997</v>
      </c>
      <c r="J29" s="328"/>
      <c r="K29" s="333"/>
      <c r="L29" s="330" t="s">
        <v>2736</v>
      </c>
      <c r="M29" s="331">
        <v>82.87</v>
      </c>
      <c r="N29" s="332"/>
      <c r="O29" s="328"/>
      <c r="P29" s="333"/>
      <c r="Q29" s="334">
        <v>4226.4799999999996</v>
      </c>
      <c r="R29" s="324">
        <v>2026</v>
      </c>
      <c r="S29" s="324">
        <v>2</v>
      </c>
      <c r="T29" s="328" t="s">
        <v>3300</v>
      </c>
      <c r="U29" s="328" t="s">
        <v>2738</v>
      </c>
      <c r="V29" s="335" t="s">
        <v>3301</v>
      </c>
      <c r="W29" s="335" t="s">
        <v>3302</v>
      </c>
      <c r="X29" s="336" t="s">
        <v>3303</v>
      </c>
      <c r="Y29" s="326" t="s">
        <v>2742</v>
      </c>
      <c r="Z29" s="324">
        <v>2</v>
      </c>
      <c r="AA29" s="326"/>
      <c r="CG29" s="446"/>
    </row>
    <row r="30" spans="1:85" s="294" customFormat="1" ht="17.25" customHeight="1">
      <c r="A30" s="337"/>
      <c r="B30" s="338"/>
      <c r="C30" s="339"/>
      <c r="D30" s="164"/>
      <c r="E30" s="340"/>
      <c r="F30" s="340"/>
      <c r="G30" s="341"/>
      <c r="H30" s="341"/>
      <c r="I30" s="342"/>
      <c r="J30" s="342"/>
      <c r="K30" s="343"/>
      <c r="L30" s="343"/>
      <c r="M30" s="343"/>
      <c r="N30" s="343"/>
      <c r="O30" s="343"/>
      <c r="P30" s="343"/>
      <c r="Q30" s="344"/>
      <c r="R30" s="448"/>
      <c r="S30" s="448"/>
      <c r="T30" s="271"/>
      <c r="U30" s="271"/>
      <c r="V30" s="345"/>
      <c r="W30" s="345"/>
      <c r="X30" s="346"/>
      <c r="Y30" s="271"/>
      <c r="Z30" s="271"/>
      <c r="AA30" s="347"/>
    </row>
    <row r="31" spans="1:85" s="294" customFormat="1" ht="15">
      <c r="A31" s="348"/>
      <c r="B31" s="348"/>
      <c r="D31" s="349" t="s">
        <v>1777</v>
      </c>
      <c r="E31" s="350"/>
      <c r="F31" s="351"/>
      <c r="G31" s="351"/>
      <c r="H31" s="351"/>
      <c r="I31" s="352"/>
      <c r="J31" s="352"/>
      <c r="K31" s="351"/>
      <c r="L31" s="353"/>
      <c r="M31" s="348"/>
      <c r="N31" s="354"/>
      <c r="O31" s="348"/>
      <c r="P31" s="348"/>
      <c r="Q31" s="354"/>
      <c r="R31" s="354"/>
      <c r="S31" s="354"/>
      <c r="T31" s="352"/>
      <c r="U31" s="352"/>
      <c r="V31" s="352"/>
      <c r="W31" s="352"/>
      <c r="X31" s="355"/>
    </row>
    <row r="32" spans="1:85" s="294" customFormat="1" ht="15">
      <c r="A32" s="356"/>
      <c r="B32" s="356"/>
      <c r="C32" s="357"/>
      <c r="D32" s="358"/>
      <c r="E32" s="358"/>
      <c r="F32" s="358"/>
      <c r="H32" s="359" t="s">
        <v>2903</v>
      </c>
      <c r="I32" s="358"/>
      <c r="J32" s="358"/>
      <c r="K32" s="358"/>
      <c r="L32" s="358"/>
      <c r="M32" s="358"/>
      <c r="N32" s="360" t="s">
        <v>2904</v>
      </c>
      <c r="P32" s="358"/>
      <c r="Q32" s="358"/>
      <c r="R32" s="358"/>
      <c r="S32" s="358"/>
      <c r="T32" s="358"/>
      <c r="U32" s="360" t="s">
        <v>2905</v>
      </c>
      <c r="V32" s="358"/>
      <c r="W32" s="358"/>
      <c r="X32" s="358"/>
      <c r="Y32" s="358"/>
      <c r="Z32" s="358"/>
    </row>
    <row r="33" spans="1:26" s="294" customFormat="1" ht="15">
      <c r="A33" s="356"/>
      <c r="B33" s="356"/>
      <c r="C33" s="357"/>
      <c r="D33" s="299"/>
      <c r="E33" s="299"/>
      <c r="F33" s="361"/>
      <c r="G33" s="361"/>
      <c r="H33" s="361"/>
      <c r="I33" s="361"/>
      <c r="J33" s="361"/>
      <c r="K33" s="361"/>
      <c r="L33" s="361"/>
      <c r="M33" s="361"/>
      <c r="N33" s="361"/>
      <c r="O33" s="361"/>
      <c r="P33" s="361"/>
      <c r="Q33" s="361"/>
      <c r="R33" s="361"/>
      <c r="S33" s="361"/>
      <c r="T33" s="361"/>
      <c r="U33" s="361"/>
      <c r="V33" s="361"/>
      <c r="W33" s="361"/>
      <c r="X33" s="361"/>
      <c r="Y33" s="362"/>
      <c r="Z33" s="362"/>
    </row>
    <row r="34" spans="1:26" s="294" customFormat="1" ht="15">
      <c r="A34" s="363"/>
      <c r="B34" s="364"/>
      <c r="D34" s="349" t="s">
        <v>1779</v>
      </c>
      <c r="E34" s="350"/>
      <c r="F34" s="351"/>
      <c r="G34" s="351"/>
      <c r="H34" s="351"/>
      <c r="I34" s="352"/>
      <c r="J34" s="352"/>
      <c r="K34" s="351"/>
      <c r="L34" s="353"/>
      <c r="M34" s="349"/>
      <c r="N34" s="355"/>
      <c r="O34" s="349"/>
      <c r="P34" s="349"/>
      <c r="Q34" s="355"/>
      <c r="R34" s="355"/>
      <c r="S34" s="355"/>
      <c r="T34" s="352"/>
      <c r="U34" s="352"/>
      <c r="V34" s="352"/>
      <c r="W34" s="352"/>
      <c r="X34" s="355"/>
    </row>
    <row r="35" spans="1:26" s="294" customFormat="1" ht="15">
      <c r="A35" s="348"/>
      <c r="B35" s="348"/>
      <c r="C35" s="348"/>
      <c r="D35" s="358"/>
      <c r="E35" s="358"/>
      <c r="F35" s="358"/>
      <c r="H35" s="359" t="s">
        <v>2903</v>
      </c>
      <c r="I35" s="358"/>
      <c r="J35" s="358"/>
      <c r="K35" s="358"/>
      <c r="L35" s="358"/>
      <c r="M35" s="358"/>
      <c r="N35" s="360" t="s">
        <v>2904</v>
      </c>
      <c r="O35" s="358"/>
      <c r="P35" s="358"/>
      <c r="Q35" s="358"/>
      <c r="R35" s="358"/>
      <c r="S35" s="358"/>
      <c r="T35" s="358"/>
      <c r="U35" s="360" t="s">
        <v>2905</v>
      </c>
      <c r="V35" s="358"/>
      <c r="W35" s="358"/>
      <c r="X35" s="358"/>
      <c r="Y35" s="358"/>
      <c r="Z35" s="358"/>
    </row>
    <row r="36" spans="1:26" s="294" customFormat="1" ht="15">
      <c r="A36" s="356"/>
      <c r="B36" s="356"/>
      <c r="C36" s="356"/>
      <c r="D36" s="356"/>
      <c r="E36" s="356"/>
      <c r="F36" s="356"/>
      <c r="G36" s="356"/>
      <c r="H36" s="356"/>
      <c r="I36" s="356"/>
      <c r="J36" s="356"/>
      <c r="K36" s="356"/>
      <c r="L36" s="356"/>
      <c r="M36" s="356"/>
      <c r="N36" s="356"/>
      <c r="O36" s="356"/>
      <c r="P36" s="356"/>
      <c r="Q36" s="356"/>
      <c r="R36" s="356"/>
      <c r="S36" s="356"/>
      <c r="T36" s="356"/>
      <c r="U36" s="356"/>
      <c r="V36" s="299"/>
      <c r="W36" s="299"/>
      <c r="X36" s="299"/>
    </row>
    <row r="37" spans="1:26" s="294" customFormat="1" ht="15">
      <c r="A37" s="348"/>
      <c r="B37" s="348"/>
      <c r="D37" s="349" t="s">
        <v>2906</v>
      </c>
      <c r="E37" s="350"/>
      <c r="F37" s="351"/>
      <c r="G37" s="351"/>
      <c r="H37" s="351"/>
      <c r="I37" s="352"/>
      <c r="J37" s="352"/>
      <c r="K37" s="351"/>
      <c r="L37" s="353"/>
      <c r="M37" s="348"/>
      <c r="N37" s="354"/>
      <c r="O37" s="348"/>
      <c r="P37" s="348"/>
      <c r="Q37" s="354"/>
      <c r="R37" s="354"/>
      <c r="S37" s="354"/>
      <c r="T37" s="352"/>
      <c r="U37" s="352"/>
      <c r="V37" s="352"/>
      <c r="W37" s="352"/>
      <c r="X37" s="355" t="s">
        <v>2907</v>
      </c>
    </row>
    <row r="38" spans="1:26" s="294" customFormat="1" ht="15">
      <c r="A38" s="356"/>
      <c r="B38" s="356"/>
      <c r="C38" s="357"/>
      <c r="D38" s="358"/>
      <c r="E38" s="358"/>
      <c r="F38" s="358"/>
      <c r="H38" s="359" t="s">
        <v>2903</v>
      </c>
      <c r="I38" s="358"/>
      <c r="J38" s="358"/>
      <c r="K38" s="358"/>
      <c r="L38" s="358"/>
      <c r="M38" s="358"/>
      <c r="N38" s="360" t="s">
        <v>2904</v>
      </c>
      <c r="O38" s="358"/>
      <c r="P38" s="358"/>
      <c r="Q38" s="358"/>
      <c r="R38" s="358"/>
      <c r="S38" s="358"/>
      <c r="T38" s="358"/>
      <c r="U38" s="360" t="s">
        <v>2905</v>
      </c>
      <c r="V38" s="358"/>
      <c r="W38" s="358"/>
      <c r="X38" s="358"/>
      <c r="Y38" s="358"/>
      <c r="Z38" s="358"/>
    </row>
  </sheetData>
  <mergeCells count="28">
    <mergeCell ref="A2:AA2"/>
    <mergeCell ref="A4:AA4"/>
    <mergeCell ref="A5:AA5"/>
    <mergeCell ref="A6:AA6"/>
    <mergeCell ref="A8:A9"/>
    <mergeCell ref="B8:B9"/>
    <mergeCell ref="C8:C9"/>
    <mergeCell ref="D8:D9"/>
    <mergeCell ref="E8:E9"/>
    <mergeCell ref="F8:F9"/>
    <mergeCell ref="G8:G9"/>
    <mergeCell ref="H8:H9"/>
    <mergeCell ref="I8:I9"/>
    <mergeCell ref="J8:K8"/>
    <mergeCell ref="L8:M8"/>
    <mergeCell ref="N8:P8"/>
    <mergeCell ref="AA8:AA9"/>
    <mergeCell ref="A11:AA11"/>
    <mergeCell ref="V8:V9"/>
    <mergeCell ref="W8:W9"/>
    <mergeCell ref="X8:X9"/>
    <mergeCell ref="Y8:Y9"/>
    <mergeCell ref="Z8:Z9"/>
    <mergeCell ref="Q8:Q9"/>
    <mergeCell ref="R8:R9"/>
    <mergeCell ref="S8:S9"/>
    <mergeCell ref="T8:T9"/>
    <mergeCell ref="U8:U9"/>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02"/>
  <sheetViews>
    <sheetView view="pageBreakPreview" topLeftCell="A9" zoomScale="85" zoomScaleNormal="100" zoomScalePageLayoutView="85" workbookViewId="0">
      <selection activeCell="C15" sqref="C15"/>
    </sheetView>
  </sheetViews>
  <sheetFormatPr defaultColWidth="9.140625" defaultRowHeight="13.5"/>
  <cols>
    <col min="1" max="1" width="7.28515625" style="42" customWidth="1"/>
    <col min="2" max="2" width="27.5703125" style="42" customWidth="1"/>
    <col min="3" max="3" width="15" style="42" customWidth="1"/>
    <col min="4" max="4" width="14.5703125" style="42" customWidth="1"/>
    <col min="5" max="5" width="14.140625" style="42" customWidth="1"/>
    <col min="6" max="6" width="7.140625" style="42" customWidth="1"/>
    <col min="7" max="7" width="4.7109375" style="42" customWidth="1"/>
    <col min="8" max="8" width="4.140625" style="42" customWidth="1"/>
    <col min="9" max="9" width="5.42578125" style="42" customWidth="1"/>
    <col min="10" max="10" width="14.7109375" style="43" customWidth="1"/>
    <col min="11" max="11" width="23.7109375" style="42" hidden="1" customWidth="1"/>
    <col min="12" max="12" width="122.140625" style="42" hidden="1" customWidth="1"/>
    <col min="13" max="13" width="19.5703125" style="42" customWidth="1"/>
    <col min="14" max="14" width="30.42578125" style="42" customWidth="1"/>
    <col min="15" max="1024" width="9.140625" style="42"/>
  </cols>
  <sheetData>
    <row r="1" spans="1:26" ht="30.75" customHeight="1">
      <c r="D1" s="487" t="s">
        <v>148</v>
      </c>
      <c r="E1" s="487"/>
      <c r="F1" s="487"/>
      <c r="G1" s="487"/>
      <c r="H1" s="487"/>
      <c r="I1" s="487"/>
      <c r="J1" s="487"/>
      <c r="K1" s="44"/>
      <c r="L1" s="44"/>
      <c r="M1" s="44"/>
      <c r="N1" s="44"/>
      <c r="O1" s="44"/>
      <c r="P1" s="44"/>
      <c r="Q1" s="44"/>
    </row>
    <row r="3" spans="1:26" s="48" customFormat="1" ht="8.25" customHeight="1">
      <c r="A3" s="45"/>
      <c r="B3" s="45"/>
      <c r="C3" s="45"/>
      <c r="D3" s="45"/>
      <c r="E3" s="45"/>
      <c r="F3" s="45"/>
      <c r="G3" s="45"/>
      <c r="H3" s="45"/>
      <c r="I3" s="45"/>
      <c r="J3" s="46"/>
      <c r="K3" s="45"/>
      <c r="L3" s="45"/>
      <c r="M3" s="45"/>
      <c r="N3" s="45"/>
      <c r="O3" s="45"/>
      <c r="P3" s="47"/>
      <c r="Z3" s="49"/>
    </row>
    <row r="4" spans="1:26" ht="13.5" customHeight="1">
      <c r="A4" s="488" t="s">
        <v>149</v>
      </c>
      <c r="B4" s="488"/>
      <c r="C4" s="488"/>
      <c r="D4" s="488"/>
      <c r="E4" s="488"/>
      <c r="F4" s="488"/>
      <c r="G4" s="488"/>
      <c r="H4" s="488"/>
      <c r="I4" s="488"/>
      <c r="J4" s="488"/>
    </row>
    <row r="5" spans="1:26" ht="13.5" customHeight="1">
      <c r="A5" s="488" t="s">
        <v>150</v>
      </c>
      <c r="B5" s="488"/>
      <c r="C5" s="488"/>
      <c r="D5" s="488"/>
      <c r="E5" s="488"/>
      <c r="F5" s="488"/>
      <c r="G5" s="488"/>
      <c r="H5" s="488"/>
      <c r="I5" s="488"/>
      <c r="J5" s="488"/>
    </row>
    <row r="6" spans="1:26" ht="8.25" customHeight="1">
      <c r="A6" s="489"/>
      <c r="B6" s="489"/>
      <c r="C6" s="489"/>
      <c r="D6" s="489"/>
      <c r="E6" s="489"/>
      <c r="F6" s="489"/>
      <c r="G6" s="489"/>
      <c r="H6" s="489"/>
      <c r="I6" s="489"/>
      <c r="J6" s="489"/>
    </row>
    <row r="7" spans="1:26" ht="43.5" customHeight="1">
      <c r="A7" s="490" t="s">
        <v>151</v>
      </c>
      <c r="B7" s="490"/>
      <c r="C7" s="490"/>
      <c r="D7" s="490"/>
      <c r="E7" s="490"/>
      <c r="F7" s="490"/>
      <c r="G7" s="490"/>
      <c r="H7" s="490"/>
      <c r="I7" s="490"/>
      <c r="J7" s="490"/>
    </row>
    <row r="8" spans="1:26">
      <c r="A8" s="51"/>
      <c r="B8" s="481"/>
      <c r="C8" s="481"/>
      <c r="D8" s="481"/>
      <c r="E8" s="481"/>
      <c r="F8" s="481"/>
      <c r="G8" s="51"/>
      <c r="H8" s="51"/>
      <c r="I8" s="51"/>
      <c r="J8" s="52"/>
    </row>
    <row r="9" spans="1:26">
      <c r="A9" s="482" t="s">
        <v>152</v>
      </c>
      <c r="B9" s="482"/>
      <c r="C9" s="482"/>
      <c r="D9" s="482"/>
      <c r="E9" s="482"/>
      <c r="F9" s="482"/>
      <c r="G9" s="482"/>
      <c r="H9" s="482"/>
      <c r="I9" s="482"/>
      <c r="J9" s="482"/>
    </row>
    <row r="10" spans="1:26">
      <c r="A10" s="51"/>
      <c r="B10" s="53"/>
      <c r="C10" s="53"/>
      <c r="D10" s="53"/>
      <c r="E10" s="53"/>
      <c r="F10" s="53"/>
      <c r="G10" s="51"/>
      <c r="H10" s="51"/>
      <c r="I10" s="51"/>
      <c r="J10" s="52"/>
    </row>
    <row r="11" spans="1:26" ht="6.75" customHeight="1">
      <c r="A11" s="54"/>
      <c r="B11" s="51"/>
      <c r="C11" s="51"/>
      <c r="D11" s="51"/>
      <c r="E11" s="51"/>
      <c r="F11" s="51"/>
      <c r="G11" s="51"/>
      <c r="H11" s="51"/>
      <c r="I11" s="51"/>
      <c r="J11" s="52"/>
    </row>
    <row r="12" spans="1:26" ht="13.5" customHeight="1">
      <c r="A12" s="55"/>
      <c r="B12" s="483" t="s">
        <v>153</v>
      </c>
      <c r="C12" s="483"/>
      <c r="D12" s="483"/>
      <c r="E12" s="483"/>
      <c r="F12" s="483"/>
      <c r="G12" s="483"/>
      <c r="H12" s="483"/>
      <c r="I12" s="483"/>
      <c r="J12" s="483"/>
    </row>
    <row r="13" spans="1:26" s="43" customFormat="1" ht="27" customHeight="1">
      <c r="A13" s="484" t="s">
        <v>154</v>
      </c>
      <c r="B13" s="485" t="s">
        <v>155</v>
      </c>
      <c r="C13" s="485" t="s">
        <v>156</v>
      </c>
      <c r="D13" s="485"/>
      <c r="E13" s="485"/>
      <c r="F13" s="485"/>
      <c r="G13" s="485"/>
      <c r="H13" s="485"/>
      <c r="I13" s="485"/>
      <c r="J13" s="485"/>
    </row>
    <row r="14" spans="1:26" ht="13.5" customHeight="1">
      <c r="A14" s="484"/>
      <c r="B14" s="485"/>
      <c r="C14" s="56" t="s">
        <v>157</v>
      </c>
      <c r="D14" s="56" t="s">
        <v>158</v>
      </c>
      <c r="E14" s="57" t="s">
        <v>159</v>
      </c>
      <c r="F14" s="56" t="s">
        <v>160</v>
      </c>
      <c r="G14" s="56" t="s">
        <v>161</v>
      </c>
      <c r="H14" s="486" t="s">
        <v>162</v>
      </c>
      <c r="I14" s="486"/>
      <c r="J14" s="56" t="s">
        <v>163</v>
      </c>
    </row>
    <row r="15" spans="1:26" ht="37.5" customHeight="1">
      <c r="A15" s="58" t="s">
        <v>164</v>
      </c>
      <c r="B15" s="59" t="s">
        <v>165</v>
      </c>
      <c r="C15" s="60" t="s">
        <v>166</v>
      </c>
      <c r="D15" s="61">
        <v>2</v>
      </c>
      <c r="E15" s="62">
        <v>1</v>
      </c>
      <c r="F15" s="61">
        <v>2</v>
      </c>
      <c r="G15" s="61">
        <v>1</v>
      </c>
      <c r="H15" s="479">
        <v>2</v>
      </c>
      <c r="I15" s="479"/>
      <c r="J15" s="61">
        <v>2</v>
      </c>
    </row>
    <row r="16" spans="1:26" ht="51" customHeight="1">
      <c r="A16" s="58" t="s">
        <v>167</v>
      </c>
      <c r="B16" s="59" t="s">
        <v>168</v>
      </c>
      <c r="C16" s="60" t="s">
        <v>169</v>
      </c>
      <c r="D16" s="61">
        <v>2</v>
      </c>
      <c r="E16" s="62">
        <v>2</v>
      </c>
      <c r="F16" s="61">
        <v>2</v>
      </c>
      <c r="G16" s="61">
        <v>2</v>
      </c>
      <c r="H16" s="475">
        <v>2</v>
      </c>
      <c r="I16" s="475"/>
      <c r="J16" s="61">
        <v>2</v>
      </c>
    </row>
    <row r="17" spans="1:15" ht="51" hidden="1">
      <c r="A17" s="58" t="s">
        <v>170</v>
      </c>
      <c r="B17" s="59" t="s">
        <v>171</v>
      </c>
      <c r="C17" s="60" t="s">
        <v>172</v>
      </c>
      <c r="D17" s="61">
        <v>0</v>
      </c>
      <c r="E17" s="62">
        <v>0</v>
      </c>
      <c r="F17" s="61">
        <v>0</v>
      </c>
      <c r="G17" s="61">
        <v>0</v>
      </c>
      <c r="H17" s="61">
        <v>0</v>
      </c>
      <c r="I17" s="61"/>
      <c r="J17" s="61">
        <v>0</v>
      </c>
    </row>
    <row r="18" spans="1:15" ht="51">
      <c r="A18" s="58" t="s">
        <v>173</v>
      </c>
      <c r="B18" s="59" t="s">
        <v>174</v>
      </c>
      <c r="C18" s="60" t="s">
        <v>175</v>
      </c>
      <c r="D18" s="61">
        <v>3</v>
      </c>
      <c r="E18" s="62">
        <v>2</v>
      </c>
      <c r="F18" s="61">
        <v>3</v>
      </c>
      <c r="G18" s="61">
        <v>3</v>
      </c>
      <c r="H18" s="475">
        <v>3</v>
      </c>
      <c r="I18" s="475"/>
      <c r="J18" s="61">
        <v>3</v>
      </c>
    </row>
    <row r="19" spans="1:15" ht="25.5" hidden="1">
      <c r="A19" s="58" t="s">
        <v>68</v>
      </c>
      <c r="B19" s="59" t="s">
        <v>176</v>
      </c>
      <c r="C19" s="60" t="s">
        <v>177</v>
      </c>
      <c r="D19" s="61">
        <v>0</v>
      </c>
      <c r="E19" s="62">
        <v>0</v>
      </c>
      <c r="F19" s="61">
        <v>0</v>
      </c>
      <c r="G19" s="61">
        <v>0</v>
      </c>
      <c r="H19" s="61">
        <v>0</v>
      </c>
      <c r="I19" s="61"/>
      <c r="J19" s="61">
        <v>0</v>
      </c>
    </row>
    <row r="20" spans="1:15" ht="38.25" hidden="1">
      <c r="A20" s="58" t="s">
        <v>80</v>
      </c>
      <c r="B20" s="59" t="s">
        <v>178</v>
      </c>
      <c r="C20" s="60" t="s">
        <v>179</v>
      </c>
      <c r="D20" s="61">
        <v>0</v>
      </c>
      <c r="E20" s="62">
        <v>0</v>
      </c>
      <c r="F20" s="61">
        <v>0</v>
      </c>
      <c r="G20" s="61">
        <v>0</v>
      </c>
      <c r="H20" s="61">
        <v>0</v>
      </c>
      <c r="I20" s="61"/>
      <c r="J20" s="61">
        <v>0</v>
      </c>
    </row>
    <row r="21" spans="1:15" ht="30" customHeight="1">
      <c r="A21" s="58" t="s">
        <v>180</v>
      </c>
      <c r="B21" s="59" t="s">
        <v>176</v>
      </c>
      <c r="C21" s="60" t="s">
        <v>181</v>
      </c>
      <c r="D21" s="61">
        <v>3</v>
      </c>
      <c r="E21" s="62">
        <v>2</v>
      </c>
      <c r="F21" s="61">
        <v>3</v>
      </c>
      <c r="G21" s="61">
        <v>3</v>
      </c>
      <c r="H21" s="475">
        <v>3</v>
      </c>
      <c r="I21" s="475"/>
      <c r="J21" s="61">
        <v>3</v>
      </c>
    </row>
    <row r="22" spans="1:15" ht="51">
      <c r="A22" s="58" t="s">
        <v>182</v>
      </c>
      <c r="B22" s="59" t="s">
        <v>178</v>
      </c>
      <c r="C22" s="60" t="s">
        <v>183</v>
      </c>
      <c r="D22" s="62">
        <v>2</v>
      </c>
      <c r="E22" s="62">
        <v>2</v>
      </c>
      <c r="F22" s="62">
        <v>2</v>
      </c>
      <c r="G22" s="62">
        <v>2</v>
      </c>
      <c r="H22" s="480">
        <v>3</v>
      </c>
      <c r="I22" s="480"/>
      <c r="J22" s="62">
        <v>3</v>
      </c>
    </row>
    <row r="23" spans="1:15" ht="39" customHeight="1">
      <c r="A23" s="58" t="s">
        <v>184</v>
      </c>
      <c r="B23" s="59" t="s">
        <v>185</v>
      </c>
      <c r="C23" s="60" t="s">
        <v>186</v>
      </c>
      <c r="D23" s="61">
        <v>4</v>
      </c>
      <c r="E23" s="62">
        <v>4</v>
      </c>
      <c r="F23" s="61">
        <v>7</v>
      </c>
      <c r="G23" s="61">
        <v>7</v>
      </c>
      <c r="H23" s="475">
        <v>7</v>
      </c>
      <c r="I23" s="475"/>
      <c r="J23" s="61">
        <v>7</v>
      </c>
    </row>
    <row r="24" spans="1:15" ht="38.25" customHeight="1">
      <c r="A24" s="58" t="s">
        <v>187</v>
      </c>
      <c r="B24" s="59" t="s">
        <v>188</v>
      </c>
      <c r="C24" s="60" t="s">
        <v>189</v>
      </c>
      <c r="D24" s="61">
        <f>IF(C21="п.7.1 (до 5)",1,IF(C21="п.7.2 (свыше 5 до 10)",2,IF(C21="п.7.3 (свыше 10 до 20)",3,IF(C21="п.7.4 (свыше 20 до 40)",3,IF(C21="п.7.5 (свыше 40 до 60)",4,IF(C21="п.7.6 (свыше 60 до 90)",4,IF(C21="п.7.7 (свыше 90 до 120)",5,IF(C21="п.7.8 (свыше 120 до 160)",5,IF(C21="п.7.9 (свыше 160 до 200)",6,IF(C21="п.7.10 (свыше 200 до 250)",7,IF(C21="п.7.11 (свыше 250 до 300)",8,IF(C21="п.7.12 (свыше 300 до 350)",9,IF(C21="п.7.13 (свыше 350 до 400)",10,)))))))))))))</f>
        <v>0</v>
      </c>
      <c r="E24" s="62">
        <v>4</v>
      </c>
      <c r="F24" s="61">
        <v>8</v>
      </c>
      <c r="G24" s="61">
        <v>8</v>
      </c>
      <c r="H24" s="475">
        <v>8</v>
      </c>
      <c r="I24" s="475"/>
      <c r="J24" s="61">
        <v>8</v>
      </c>
    </row>
    <row r="25" spans="1:15" ht="15" customHeight="1">
      <c r="A25" s="63"/>
      <c r="B25" s="64" t="s">
        <v>190</v>
      </c>
      <c r="C25" s="65"/>
      <c r="D25" s="66">
        <f>SUM(D15:D24)</f>
        <v>16</v>
      </c>
      <c r="E25" s="66">
        <f>SUM(E15:E24)</f>
        <v>17</v>
      </c>
      <c r="F25" s="66">
        <f>SUM(F15:F24)</f>
        <v>27</v>
      </c>
      <c r="G25" s="66">
        <f>SUM(G15:G24)</f>
        <v>26</v>
      </c>
      <c r="H25" s="476">
        <f>SUM(H15:H24)</f>
        <v>28</v>
      </c>
      <c r="I25" s="476"/>
      <c r="J25" s="66">
        <f>SUM(J15:J24)</f>
        <v>28</v>
      </c>
      <c r="K25" s="477" t="s">
        <v>191</v>
      </c>
      <c r="L25" s="478" t="s">
        <v>192</v>
      </c>
    </row>
    <row r="26" spans="1:15" ht="10.5" customHeight="1">
      <c r="A26" s="68"/>
      <c r="B26" s="68"/>
      <c r="C26" s="68"/>
      <c r="D26" s="68"/>
      <c r="E26" s="68"/>
      <c r="F26" s="68"/>
      <c r="G26" s="68"/>
      <c r="H26" s="68"/>
      <c r="I26" s="68"/>
      <c r="J26" s="69"/>
      <c r="K26" s="477"/>
      <c r="L26" s="478"/>
      <c r="N26" s="42" t="s">
        <v>193</v>
      </c>
      <c r="O26" s="42">
        <v>0.8</v>
      </c>
    </row>
    <row r="27" spans="1:15" ht="71.25" customHeight="1">
      <c r="A27" s="70" t="s">
        <v>194</v>
      </c>
      <c r="B27" s="70" t="s">
        <v>195</v>
      </c>
      <c r="C27" s="474" t="s">
        <v>196</v>
      </c>
      <c r="D27" s="474"/>
      <c r="E27" s="474"/>
      <c r="F27" s="474" t="s">
        <v>197</v>
      </c>
      <c r="G27" s="474"/>
      <c r="H27" s="474"/>
      <c r="I27" s="474"/>
      <c r="J27" s="71" t="s">
        <v>198</v>
      </c>
      <c r="K27" s="67"/>
      <c r="L27" s="72"/>
      <c r="N27" s="73" t="s">
        <v>199</v>
      </c>
    </row>
    <row r="28" spans="1:15" ht="12.75" customHeight="1">
      <c r="A28" s="70" t="s">
        <v>164</v>
      </c>
      <c r="B28" s="70" t="s">
        <v>167</v>
      </c>
      <c r="C28" s="474">
        <v>3</v>
      </c>
      <c r="D28" s="474"/>
      <c r="E28" s="474"/>
      <c r="F28" s="474">
        <v>4</v>
      </c>
      <c r="G28" s="474"/>
      <c r="H28" s="474"/>
      <c r="I28" s="474"/>
      <c r="J28" s="71">
        <v>5</v>
      </c>
      <c r="K28" s="67"/>
      <c r="L28" s="72"/>
      <c r="N28" s="42" t="s">
        <v>200</v>
      </c>
      <c r="O28" s="42">
        <v>0.4</v>
      </c>
    </row>
    <row r="29" spans="1:15" ht="12.75" customHeight="1">
      <c r="A29" s="463" t="s">
        <v>201</v>
      </c>
      <c r="B29" s="463"/>
      <c r="C29" s="463"/>
      <c r="D29" s="463"/>
      <c r="E29" s="463"/>
      <c r="F29" s="463"/>
      <c r="G29" s="463"/>
      <c r="H29" s="463"/>
      <c r="I29" s="463"/>
      <c r="J29" s="463"/>
      <c r="K29" s="67"/>
      <c r="L29" s="72"/>
      <c r="N29" s="42" t="s">
        <v>202</v>
      </c>
      <c r="O29" s="42">
        <v>0.6</v>
      </c>
    </row>
    <row r="30" spans="1:15" ht="39" customHeight="1">
      <c r="A30" s="470" t="s">
        <v>164</v>
      </c>
      <c r="B30" s="471" t="str">
        <f>D25&amp;",Sор,(ОР),Ценностный множитель для части документации на АСУТП"</f>
        <v>16,Sор,(ОР),Ценностный множитель для части документации на АСУТП</v>
      </c>
      <c r="C30" s="472" t="s">
        <v>203</v>
      </c>
      <c r="D30" s="472"/>
      <c r="E30" s="472"/>
      <c r="F30" s="467" t="s">
        <v>204</v>
      </c>
      <c r="G30" s="467" t="str">
        <f>O28&amp;"*"</f>
        <v>0,4*</v>
      </c>
      <c r="H30" s="467" t="str">
        <f>O29&amp;"*"</f>
        <v>0,6*</v>
      </c>
      <c r="I30" s="468">
        <f>O26</f>
        <v>0.8</v>
      </c>
      <c r="J30" s="469">
        <f>15730*D25*O28*O29*O26</f>
        <v>48322.559999999998</v>
      </c>
      <c r="K30" s="67" t="s">
        <v>205</v>
      </c>
      <c r="L30" s="72" t="s">
        <v>206</v>
      </c>
    </row>
    <row r="31" spans="1:15" ht="12" customHeight="1">
      <c r="A31" s="470"/>
      <c r="B31" s="471"/>
      <c r="C31" s="74" t="str">
        <f>O28&amp;"=K1 (табл.3);"</f>
        <v>0,4=K1 (табл.3);</v>
      </c>
      <c r="D31" s="75" t="str">
        <f>O29&amp;"=K12 (табл.3);"</f>
        <v>0,6=K12 (табл.3);</v>
      </c>
      <c r="E31" s="76" t="str">
        <f>O26&amp;"=Kст"</f>
        <v>0,8=Kст</v>
      </c>
      <c r="F31" s="467"/>
      <c r="G31" s="467"/>
      <c r="H31" s="467"/>
      <c r="I31" s="468"/>
      <c r="J31" s="469"/>
      <c r="K31" s="77"/>
      <c r="L31" s="72"/>
    </row>
    <row r="32" spans="1:15" ht="36.75" customHeight="1">
      <c r="A32" s="470" t="s">
        <v>167</v>
      </c>
      <c r="B32" s="471" t="str">
        <f>E25&amp;",Sоo,(ОО),Ценностный множитель для части документации на АСУТП"</f>
        <v>17,Sоo,(ОО),Ценностный множитель для части документации на АСУТП</v>
      </c>
      <c r="C32" s="472" t="s">
        <v>203</v>
      </c>
      <c r="D32" s="472"/>
      <c r="E32" s="472"/>
      <c r="F32" s="467" t="s">
        <v>207</v>
      </c>
      <c r="G32" s="467" t="str">
        <f>O28&amp;"*"</f>
        <v>0,4*</v>
      </c>
      <c r="H32" s="467" t="str">
        <f>O29&amp;"*"</f>
        <v>0,6*</v>
      </c>
      <c r="I32" s="468">
        <f>O26</f>
        <v>0.8</v>
      </c>
      <c r="J32" s="469">
        <f>9560*E25*O28*O29*(O26)</f>
        <v>31203.839999999997</v>
      </c>
      <c r="K32" s="77"/>
      <c r="L32" s="72"/>
    </row>
    <row r="33" spans="1:14" ht="12" customHeight="1">
      <c r="A33" s="470"/>
      <c r="B33" s="471"/>
      <c r="C33" s="74" t="str">
        <f>O28&amp;"=K1 (табл.3);"</f>
        <v>0,4=K1 (табл.3);</v>
      </c>
      <c r="D33" s="75" t="str">
        <f>O29&amp;"=K12 (табл.3);"</f>
        <v>0,6=K12 (табл.3);</v>
      </c>
      <c r="E33" s="76" t="str">
        <f>O26&amp;"=Kст"</f>
        <v>0,8=Kст</v>
      </c>
      <c r="F33" s="467"/>
      <c r="G33" s="467"/>
      <c r="H33" s="467"/>
      <c r="I33" s="468"/>
      <c r="J33" s="469"/>
      <c r="K33" s="77"/>
      <c r="L33" s="72"/>
    </row>
    <row r="34" spans="1:14" ht="38.25" customHeight="1">
      <c r="A34" s="470" t="s">
        <v>173</v>
      </c>
      <c r="B34" s="471" t="str">
        <f>F25&amp;",Sio,(ИО),Ценностный множитель для части документации на АСУТП"</f>
        <v>27,Sio,(ИО),Ценностный множитель для части документации на АСУТП</v>
      </c>
      <c r="C34" s="472" t="s">
        <v>203</v>
      </c>
      <c r="D34" s="472"/>
      <c r="E34" s="472"/>
      <c r="F34" s="467" t="s">
        <v>208</v>
      </c>
      <c r="G34" s="467" t="str">
        <f>O28&amp;"*"</f>
        <v>0,4*</v>
      </c>
      <c r="H34" s="467" t="str">
        <f>O29&amp;"*"</f>
        <v>0,6*</v>
      </c>
      <c r="I34" s="468">
        <f>O26</f>
        <v>0.8</v>
      </c>
      <c r="J34" s="469">
        <f>14110*F25*O28*O29*(O26)</f>
        <v>73146.240000000005</v>
      </c>
      <c r="K34" s="77"/>
      <c r="L34" s="72"/>
    </row>
    <row r="35" spans="1:14" ht="12" customHeight="1">
      <c r="A35" s="470"/>
      <c r="B35" s="471"/>
      <c r="C35" s="74" t="str">
        <f>O28&amp;"=K1 (табл.3);"</f>
        <v>0,4=K1 (табл.3);</v>
      </c>
      <c r="D35" s="75" t="str">
        <f>O29&amp;"=K12 (табл.3);"</f>
        <v>0,6=K12 (табл.3);</v>
      </c>
      <c r="E35" s="76" t="str">
        <f>O26&amp;"=Kст"</f>
        <v>0,8=Kст</v>
      </c>
      <c r="F35" s="467"/>
      <c r="G35" s="467"/>
      <c r="H35" s="467"/>
      <c r="I35" s="468"/>
      <c r="J35" s="469"/>
      <c r="K35" s="77"/>
      <c r="L35" s="72"/>
    </row>
    <row r="36" spans="1:14" ht="37.5" customHeight="1">
      <c r="A36" s="470" t="s">
        <v>180</v>
      </c>
      <c r="B36" s="471" t="str">
        <f>G25&amp;",Sто,(ТО),Ценностный множитель для части документации на АСУТП"</f>
        <v>26,Sто,(ТО),Ценностный множитель для части документации на АСУТП</v>
      </c>
      <c r="C36" s="472" t="s">
        <v>203</v>
      </c>
      <c r="D36" s="472"/>
      <c r="E36" s="472"/>
      <c r="F36" s="467" t="s">
        <v>209</v>
      </c>
      <c r="G36" s="467" t="str">
        <f>O28&amp;"*"</f>
        <v>0,4*</v>
      </c>
      <c r="H36" s="467" t="str">
        <f>O29&amp;"*"</f>
        <v>0,6*</v>
      </c>
      <c r="I36" s="468">
        <f>O26</f>
        <v>0.8</v>
      </c>
      <c r="J36" s="469">
        <f>33700*G25*O28*O29*(O26)</f>
        <v>168230.40000000002</v>
      </c>
      <c r="K36" s="77"/>
      <c r="L36" s="72"/>
    </row>
    <row r="37" spans="1:14" ht="14.25" customHeight="1">
      <c r="A37" s="470"/>
      <c r="B37" s="471"/>
      <c r="C37" s="74" t="str">
        <f>O28&amp;"=K1 (табл.3);"</f>
        <v>0,4=K1 (табл.3);</v>
      </c>
      <c r="D37" s="75" t="str">
        <f>O29&amp;"=K12 (табл.3);"</f>
        <v>0,6=K12 (табл.3);</v>
      </c>
      <c r="E37" s="76" t="str">
        <f>O26&amp;"=Kст"</f>
        <v>0,8=Kст</v>
      </c>
      <c r="F37" s="467"/>
      <c r="G37" s="467"/>
      <c r="H37" s="467"/>
      <c r="I37" s="468"/>
      <c r="J37" s="469"/>
      <c r="K37" s="77"/>
      <c r="L37" s="72"/>
    </row>
    <row r="38" spans="1:14" ht="38.25" customHeight="1">
      <c r="A38" s="470" t="s">
        <v>182</v>
      </c>
      <c r="B38" s="471" t="str">
        <f>H25&amp;",Smo,(МО),Ценностный множитель для части документации на АСУТП"</f>
        <v>28,Smo,(МО),Ценностный множитель для части документации на АСУТП</v>
      </c>
      <c r="C38" s="472" t="s">
        <v>203</v>
      </c>
      <c r="D38" s="472"/>
      <c r="E38" s="472"/>
      <c r="F38" s="467" t="s">
        <v>210</v>
      </c>
      <c r="G38" s="467" t="str">
        <f>O28&amp;"*"</f>
        <v>0,4*</v>
      </c>
      <c r="H38" s="467" t="str">
        <f>O29&amp;"*"</f>
        <v>0,6*</v>
      </c>
      <c r="I38" s="468">
        <f>O26</f>
        <v>0.8</v>
      </c>
      <c r="J38" s="469">
        <f>37930*H25*O28*O29*(O26)</f>
        <v>203911.67999999999</v>
      </c>
      <c r="K38" s="77"/>
      <c r="L38" s="72"/>
    </row>
    <row r="39" spans="1:14" ht="13.5" customHeight="1">
      <c r="A39" s="470"/>
      <c r="B39" s="471"/>
      <c r="C39" s="74" t="str">
        <f>O28&amp;"=K1 (табл.3);"</f>
        <v>0,4=K1 (табл.3);</v>
      </c>
      <c r="D39" s="75" t="str">
        <f>O29&amp;"=K12 (табл.3);"</f>
        <v>0,6=K12 (табл.3);</v>
      </c>
      <c r="E39" s="76" t="str">
        <f>O26&amp;"=Kст"</f>
        <v>0,8=Kст</v>
      </c>
      <c r="F39" s="467"/>
      <c r="G39" s="467"/>
      <c r="H39" s="467"/>
      <c r="I39" s="468"/>
      <c r="J39" s="469"/>
      <c r="K39" s="77"/>
      <c r="L39" s="72"/>
    </row>
    <row r="40" spans="1:14" ht="37.5" customHeight="1">
      <c r="A40" s="470" t="s">
        <v>184</v>
      </c>
      <c r="B40" s="471" t="str">
        <f>J25&amp;",Spo,(ПО),Ценностный множитель для части документации на АСУТП"</f>
        <v>28,Spo,(ПО),Ценностный множитель для части документации на АСУТП</v>
      </c>
      <c r="C40" s="472" t="s">
        <v>203</v>
      </c>
      <c r="D40" s="472"/>
      <c r="E40" s="472"/>
      <c r="F40" s="473" t="s">
        <v>211</v>
      </c>
      <c r="G40" s="467" t="str">
        <f>O28&amp;"*"</f>
        <v>0,4*</v>
      </c>
      <c r="H40" s="467" t="str">
        <f>O29&amp;"*"</f>
        <v>0,6*</v>
      </c>
      <c r="I40" s="468">
        <f>O26</f>
        <v>0.8</v>
      </c>
      <c r="J40" s="469">
        <f>46260*J25*O28*O29*(O26+0.6)</f>
        <v>435214.08000000002</v>
      </c>
      <c r="K40" s="77"/>
      <c r="L40" s="72"/>
    </row>
    <row r="41" spans="1:14" ht="12" customHeight="1">
      <c r="A41" s="470"/>
      <c r="B41" s="471"/>
      <c r="C41" s="78" t="str">
        <f>O28&amp;"=K1 (табл.3);"</f>
        <v>0,4=K1 (табл.3);</v>
      </c>
      <c r="D41" s="79" t="str">
        <f>O29&amp;"=K12 (табл.3);"</f>
        <v>0,6=K12 (табл.3);</v>
      </c>
      <c r="E41" s="80" t="str">
        <f>O26&amp;"=Kст"</f>
        <v>0,8=Kст</v>
      </c>
      <c r="F41" s="473"/>
      <c r="G41" s="467"/>
      <c r="H41" s="467"/>
      <c r="I41" s="468"/>
      <c r="J41" s="469"/>
      <c r="K41" s="77"/>
      <c r="L41" s="72"/>
    </row>
    <row r="42" spans="1:14" s="42" customFormat="1" ht="15" customHeight="1">
      <c r="A42" s="81"/>
      <c r="B42" s="456" t="s">
        <v>212</v>
      </c>
      <c r="C42" s="456"/>
      <c r="D42" s="456"/>
      <c r="E42" s="456"/>
      <c r="F42" s="456"/>
      <c r="G42" s="456"/>
      <c r="H42" s="456"/>
      <c r="I42" s="456"/>
      <c r="J42" s="82">
        <f>SUM(J30,J32,J34,J36,J38,J40)</f>
        <v>960028.8</v>
      </c>
      <c r="K42" s="83"/>
    </row>
    <row r="43" spans="1:14" s="42" customFormat="1" ht="15" customHeight="1">
      <c r="A43" s="84"/>
      <c r="B43" s="462" t="s">
        <v>213</v>
      </c>
      <c r="C43" s="462"/>
      <c r="D43" s="462"/>
      <c r="E43" s="462"/>
      <c r="F43" s="462"/>
      <c r="G43" s="462"/>
      <c r="H43" s="462"/>
      <c r="I43" s="462"/>
      <c r="J43" s="85">
        <f>PRODUCT(J42,4.37)</f>
        <v>4195325.8560000006</v>
      </c>
      <c r="K43" s="83"/>
    </row>
    <row r="44" spans="1:14" s="42" customFormat="1" ht="15" customHeight="1">
      <c r="A44" s="84"/>
      <c r="B44" s="463" t="s">
        <v>214</v>
      </c>
      <c r="C44" s="463"/>
      <c r="D44" s="463"/>
      <c r="E44" s="463"/>
      <c r="F44" s="463"/>
      <c r="G44" s="463"/>
      <c r="H44" s="463"/>
      <c r="I44" s="463"/>
      <c r="J44" s="86">
        <f>PRODUCT(J43,1)</f>
        <v>4195325.8560000006</v>
      </c>
      <c r="K44" s="83"/>
    </row>
    <row r="45" spans="1:14" ht="13.5" customHeight="1">
      <c r="A45" s="87"/>
      <c r="B45" s="466" t="s">
        <v>215</v>
      </c>
      <c r="C45" s="466"/>
      <c r="D45" s="466"/>
      <c r="E45" s="466"/>
      <c r="F45" s="466"/>
      <c r="G45" s="466"/>
      <c r="H45" s="466"/>
      <c r="I45" s="466"/>
      <c r="J45" s="466"/>
      <c r="K45" s="466"/>
      <c r="L45" s="88"/>
      <c r="M45" s="89"/>
      <c r="N45" s="88"/>
    </row>
    <row r="46" spans="1:14" ht="13.5" customHeight="1">
      <c r="A46" s="90"/>
      <c r="B46" s="465" t="s">
        <v>216</v>
      </c>
      <c r="C46" s="465"/>
      <c r="D46" s="465"/>
      <c r="E46" s="465"/>
      <c r="F46" s="465"/>
      <c r="G46" s="465"/>
      <c r="H46" s="465"/>
      <c r="I46" s="465"/>
      <c r="J46" s="91">
        <f>J30/0.2*0.8</f>
        <v>193290.23999999999</v>
      </c>
      <c r="K46" s="92"/>
      <c r="L46" s="88"/>
      <c r="M46" s="88"/>
      <c r="N46" s="464" t="s">
        <v>217</v>
      </c>
    </row>
    <row r="47" spans="1:14">
      <c r="A47" s="90"/>
      <c r="B47" s="465" t="s">
        <v>218</v>
      </c>
      <c r="C47" s="465"/>
      <c r="D47" s="465"/>
      <c r="E47" s="465"/>
      <c r="F47" s="465"/>
      <c r="G47" s="465"/>
      <c r="H47" s="465"/>
      <c r="I47" s="465"/>
      <c r="J47" s="91">
        <f>J32/0.6*0.4</f>
        <v>20802.559999999998</v>
      </c>
      <c r="K47" s="92"/>
      <c r="L47" s="88"/>
      <c r="M47" s="88"/>
      <c r="N47" s="464"/>
    </row>
    <row r="48" spans="1:14">
      <c r="A48" s="90"/>
      <c r="B48" s="465" t="s">
        <v>219</v>
      </c>
      <c r="C48" s="465"/>
      <c r="D48" s="465"/>
      <c r="E48" s="465"/>
      <c r="F48" s="465"/>
      <c r="G48" s="465"/>
      <c r="H48" s="465"/>
      <c r="I48" s="465"/>
      <c r="J48" s="91">
        <f>J34/0.5*0.5</f>
        <v>73146.240000000005</v>
      </c>
      <c r="K48" s="92"/>
      <c r="L48" s="88"/>
      <c r="M48" s="93"/>
      <c r="N48" s="464"/>
    </row>
    <row r="49" spans="1:18">
      <c r="A49" s="90"/>
      <c r="B49" s="465" t="s">
        <v>220</v>
      </c>
      <c r="C49" s="465"/>
      <c r="D49" s="465"/>
      <c r="E49" s="465"/>
      <c r="F49" s="465"/>
      <c r="G49" s="465"/>
      <c r="H49" s="465"/>
      <c r="I49" s="465"/>
      <c r="J49" s="91">
        <f>J36/0.5*0.5</f>
        <v>168230.40000000002</v>
      </c>
      <c r="K49" s="92"/>
      <c r="L49" s="88"/>
      <c r="M49" s="94"/>
      <c r="N49" s="464"/>
    </row>
    <row r="50" spans="1:18" s="97" customFormat="1" ht="13.5" customHeight="1">
      <c r="A50" s="90"/>
      <c r="B50" s="465" t="s">
        <v>221</v>
      </c>
      <c r="C50" s="465"/>
      <c r="D50" s="465"/>
      <c r="E50" s="465"/>
      <c r="F50" s="465"/>
      <c r="G50" s="465"/>
      <c r="H50" s="465"/>
      <c r="I50" s="465"/>
      <c r="J50" s="91">
        <f>J38/0.1*0.9</f>
        <v>1835205.1199999999</v>
      </c>
      <c r="K50" s="92"/>
      <c r="L50" s="95"/>
      <c r="M50" s="96"/>
      <c r="N50" s="464"/>
    </row>
    <row r="51" spans="1:18">
      <c r="A51" s="90"/>
      <c r="B51" s="465" t="s">
        <v>222</v>
      </c>
      <c r="C51" s="465"/>
      <c r="D51" s="465"/>
      <c r="E51" s="465"/>
      <c r="F51" s="465"/>
      <c r="G51" s="465"/>
      <c r="H51" s="465"/>
      <c r="I51" s="465"/>
      <c r="J51" s="91">
        <f>J40/0.8*0.2</f>
        <v>108803.52</v>
      </c>
      <c r="K51" s="92"/>
      <c r="L51" s="88"/>
      <c r="M51" s="88"/>
      <c r="N51" s="464"/>
    </row>
    <row r="52" spans="1:18" s="100" customFormat="1">
      <c r="A52" s="81"/>
      <c r="B52" s="98" t="s">
        <v>223</v>
      </c>
      <c r="C52" s="98"/>
      <c r="D52" s="98"/>
      <c r="E52" s="98"/>
      <c r="F52" s="98"/>
      <c r="G52" s="98"/>
      <c r="H52" s="460"/>
      <c r="I52" s="460"/>
      <c r="J52" s="85">
        <f>SUM(J46:J51)</f>
        <v>2399478.08</v>
      </c>
      <c r="K52" s="83"/>
      <c r="L52" s="99"/>
      <c r="M52" s="99"/>
      <c r="N52" s="99"/>
      <c r="O52" s="99"/>
    </row>
    <row r="53" spans="1:18" s="100" customFormat="1">
      <c r="A53" s="81"/>
      <c r="B53" s="461" t="s">
        <v>224</v>
      </c>
      <c r="C53" s="461"/>
      <c r="D53" s="461"/>
      <c r="E53" s="461"/>
      <c r="F53" s="461"/>
      <c r="G53" s="461"/>
      <c r="H53" s="461"/>
      <c r="I53" s="461"/>
      <c r="J53" s="85">
        <f>PRODUCT(J52,0.1188)</f>
        <v>285057.99590400001</v>
      </c>
      <c r="K53" s="83"/>
      <c r="L53" s="99"/>
      <c r="M53" s="99"/>
      <c r="N53" s="99"/>
      <c r="O53" s="99"/>
    </row>
    <row r="54" spans="1:18" s="100" customFormat="1" ht="13.5" customHeight="1">
      <c r="A54" s="84"/>
      <c r="B54" s="462" t="s">
        <v>225</v>
      </c>
      <c r="C54" s="462"/>
      <c r="D54" s="462"/>
      <c r="E54" s="462"/>
      <c r="F54" s="462"/>
      <c r="G54" s="462"/>
      <c r="H54" s="462"/>
      <c r="I54" s="462"/>
      <c r="J54" s="85">
        <f>PRODUCT(J53,5.45)</f>
        <v>1553566.0776768001</v>
      </c>
      <c r="K54" s="83"/>
      <c r="L54" s="99"/>
      <c r="M54" s="99"/>
      <c r="N54" s="99"/>
      <c r="O54" s="99"/>
    </row>
    <row r="55" spans="1:18" s="100" customFormat="1" ht="13.5" customHeight="1">
      <c r="A55" s="84"/>
      <c r="B55" s="463" t="s">
        <v>226</v>
      </c>
      <c r="C55" s="463"/>
      <c r="D55" s="463"/>
      <c r="E55" s="463"/>
      <c r="F55" s="463"/>
      <c r="G55" s="463"/>
      <c r="H55" s="463"/>
      <c r="I55" s="463"/>
      <c r="J55" s="86">
        <f>PRODUCT(J54,1)</f>
        <v>1553566.0776768001</v>
      </c>
      <c r="K55" s="83"/>
      <c r="L55" s="99"/>
      <c r="M55" s="99"/>
      <c r="N55" s="99"/>
      <c r="O55" s="99"/>
    </row>
    <row r="56" spans="1:18">
      <c r="A56" s="81"/>
      <c r="B56" s="98" t="s">
        <v>190</v>
      </c>
      <c r="C56" s="98"/>
      <c r="D56" s="98"/>
      <c r="E56" s="98"/>
      <c r="F56" s="98"/>
      <c r="G56" s="98"/>
      <c r="H56" s="460"/>
      <c r="I56" s="460"/>
      <c r="J56" s="85">
        <f>SUM(J44,J55)</f>
        <v>5748891.9336768007</v>
      </c>
      <c r="K56" s="83"/>
    </row>
    <row r="57" spans="1:18" ht="13.5" customHeight="1">
      <c r="A57" s="55"/>
      <c r="B57" s="456" t="s">
        <v>227</v>
      </c>
      <c r="C57" s="456"/>
      <c r="D57" s="456"/>
      <c r="E57" s="456"/>
      <c r="F57" s="456"/>
      <c r="G57" s="456"/>
      <c r="H57" s="456"/>
      <c r="I57" s="456"/>
      <c r="J57" s="101">
        <f>PRODUCT(J56,0.2)</f>
        <v>1149778.3867353601</v>
      </c>
    </row>
    <row r="58" spans="1:18" ht="13.5" customHeight="1">
      <c r="A58" s="81"/>
      <c r="B58" s="457" t="s">
        <v>228</v>
      </c>
      <c r="C58" s="457"/>
      <c r="D58" s="457"/>
      <c r="E58" s="457"/>
      <c r="F58" s="457"/>
      <c r="G58" s="457"/>
      <c r="H58" s="457"/>
      <c r="I58" s="457"/>
      <c r="J58" s="101">
        <f>SUM(J56,J57)</f>
        <v>6898670.3204121608</v>
      </c>
    </row>
    <row r="59" spans="1:18">
      <c r="A59" s="102"/>
      <c r="B59" s="103"/>
      <c r="C59" s="104"/>
      <c r="D59" s="104"/>
      <c r="E59" s="50"/>
      <c r="F59" s="105"/>
      <c r="G59" s="50"/>
      <c r="H59" s="106"/>
      <c r="I59" s="106"/>
      <c r="J59" s="107"/>
    </row>
    <row r="60" spans="1:18">
      <c r="A60" s="102"/>
      <c r="B60" s="103"/>
      <c r="C60" s="104"/>
      <c r="D60" s="104"/>
      <c r="E60" s="50"/>
      <c r="F60" s="105"/>
      <c r="G60" s="50"/>
      <c r="H60" s="106"/>
      <c r="I60" s="106"/>
      <c r="J60" s="107"/>
    </row>
    <row r="61" spans="1:18" ht="13.5" customHeight="1">
      <c r="A61" s="458" t="s">
        <v>229</v>
      </c>
      <c r="B61" s="458"/>
      <c r="C61" s="458"/>
      <c r="D61" s="458"/>
      <c r="E61" s="458"/>
      <c r="F61" s="458"/>
      <c r="G61" s="458" t="s">
        <v>230</v>
      </c>
      <c r="H61" s="458"/>
      <c r="I61" s="458"/>
      <c r="J61" s="458"/>
      <c r="K61" s="458"/>
      <c r="L61" s="458"/>
      <c r="M61" s="458"/>
      <c r="N61" s="458"/>
      <c r="O61" s="458"/>
      <c r="P61" s="458"/>
      <c r="Q61" s="458"/>
      <c r="R61" s="458"/>
    </row>
    <row r="62" spans="1:18">
      <c r="A62" s="458"/>
      <c r="B62" s="458"/>
      <c r="C62" s="458"/>
      <c r="D62" s="458"/>
      <c r="E62" s="458"/>
      <c r="F62" s="458"/>
      <c r="G62" s="458"/>
      <c r="H62" s="458"/>
      <c r="I62" s="458"/>
      <c r="J62" s="458"/>
      <c r="K62" s="458"/>
      <c r="L62" s="458"/>
      <c r="M62" s="458"/>
      <c r="N62" s="458"/>
      <c r="O62" s="458"/>
      <c r="P62" s="458"/>
      <c r="Q62" s="458"/>
      <c r="R62" s="458"/>
    </row>
    <row r="63" spans="1:18">
      <c r="A63" s="458"/>
      <c r="B63" s="458"/>
      <c r="C63" s="458"/>
      <c r="D63" s="458"/>
      <c r="E63" s="458"/>
      <c r="F63" s="458"/>
      <c r="G63" s="458"/>
      <c r="H63" s="458"/>
      <c r="I63" s="458"/>
      <c r="J63" s="458"/>
      <c r="K63" s="458"/>
      <c r="L63" s="458"/>
      <c r="M63" s="458"/>
      <c r="N63" s="458"/>
      <c r="O63" s="458"/>
      <c r="P63" s="458"/>
      <c r="Q63" s="458"/>
      <c r="R63" s="458"/>
    </row>
    <row r="64" spans="1:18">
      <c r="A64" s="458"/>
      <c r="B64" s="458"/>
      <c r="C64" s="458"/>
      <c r="D64" s="458"/>
      <c r="E64" s="458"/>
      <c r="F64" s="458"/>
      <c r="G64" s="458"/>
      <c r="H64" s="458"/>
      <c r="I64" s="458"/>
      <c r="J64" s="458"/>
      <c r="K64" s="458"/>
      <c r="L64" s="458"/>
      <c r="M64" s="458"/>
      <c r="N64" s="458"/>
      <c r="O64" s="458"/>
      <c r="P64" s="458"/>
      <c r="Q64" s="458"/>
      <c r="R64" s="458"/>
    </row>
    <row r="65" spans="1:18">
      <c r="A65" s="458"/>
      <c r="B65" s="458"/>
      <c r="C65" s="458"/>
      <c r="D65" s="458"/>
      <c r="E65" s="458"/>
      <c r="F65" s="458"/>
      <c r="G65" s="458"/>
      <c r="H65" s="458"/>
      <c r="I65" s="458"/>
      <c r="J65" s="458"/>
      <c r="K65" s="458"/>
      <c r="L65" s="458"/>
      <c r="M65" s="458"/>
      <c r="N65" s="458"/>
      <c r="O65" s="458"/>
      <c r="P65" s="458"/>
      <c r="Q65" s="458"/>
      <c r="R65" s="458"/>
    </row>
    <row r="66" spans="1:18">
      <c r="A66" s="458"/>
      <c r="B66" s="458"/>
      <c r="C66" s="458"/>
      <c r="D66" s="458"/>
      <c r="E66" s="458"/>
      <c r="F66" s="458"/>
      <c r="G66" s="458"/>
      <c r="H66" s="458"/>
      <c r="I66" s="458"/>
      <c r="J66" s="458"/>
      <c r="K66" s="458"/>
      <c r="L66" s="458"/>
      <c r="M66" s="458"/>
      <c r="N66" s="458"/>
      <c r="O66" s="458"/>
      <c r="P66" s="458"/>
      <c r="Q66" s="458"/>
      <c r="R66" s="458"/>
    </row>
    <row r="67" spans="1:18">
      <c r="A67" s="458"/>
      <c r="B67" s="458"/>
      <c r="C67" s="458"/>
      <c r="D67" s="458"/>
      <c r="E67" s="458"/>
      <c r="F67" s="458"/>
      <c r="G67" s="458"/>
      <c r="H67" s="458"/>
      <c r="I67" s="458"/>
      <c r="J67" s="458"/>
      <c r="K67" s="458"/>
      <c r="L67" s="458"/>
      <c r="M67" s="458"/>
      <c r="N67" s="458"/>
      <c r="O67" s="458"/>
      <c r="P67" s="458"/>
      <c r="Q67" s="458"/>
      <c r="R67" s="458"/>
    </row>
    <row r="68" spans="1:18">
      <c r="A68" s="54"/>
      <c r="B68" s="459"/>
      <c r="C68" s="459"/>
      <c r="D68" s="459"/>
      <c r="E68" s="459"/>
      <c r="F68" s="459"/>
      <c r="G68" s="459"/>
      <c r="H68" s="459"/>
      <c r="I68" s="459"/>
      <c r="J68" s="459"/>
    </row>
    <row r="69" spans="1:18">
      <c r="A69" s="108"/>
      <c r="B69" s="454"/>
      <c r="C69" s="454"/>
      <c r="D69" s="454"/>
      <c r="E69" s="454"/>
      <c r="F69" s="109"/>
      <c r="G69" s="109"/>
      <c r="H69" s="109"/>
      <c r="I69" s="109"/>
      <c r="J69" s="110"/>
    </row>
    <row r="70" spans="1:18">
      <c r="A70" s="54"/>
      <c r="B70" s="455"/>
      <c r="C70" s="455"/>
      <c r="D70" s="455"/>
      <c r="E70" s="455"/>
      <c r="F70" s="111"/>
      <c r="G70" s="111"/>
      <c r="H70" s="111"/>
      <c r="I70" s="111"/>
      <c r="J70" s="110"/>
    </row>
    <row r="71" spans="1:18">
      <c r="A71" s="112"/>
      <c r="B71" s="113"/>
      <c r="C71" s="114"/>
      <c r="D71" s="112"/>
      <c r="E71" s="112"/>
      <c r="F71" s="115"/>
      <c r="G71" s="115"/>
      <c r="H71" s="115"/>
      <c r="I71" s="115"/>
      <c r="J71" s="116"/>
    </row>
    <row r="72" spans="1:18">
      <c r="A72" s="112"/>
      <c r="B72" s="113"/>
      <c r="C72" s="114"/>
      <c r="D72" s="112"/>
      <c r="E72" s="112"/>
      <c r="F72" s="115"/>
      <c r="G72" s="115"/>
      <c r="H72" s="115"/>
      <c r="I72" s="115"/>
      <c r="J72" s="116"/>
    </row>
    <row r="73" spans="1:18">
      <c r="A73" s="112"/>
      <c r="B73" s="117"/>
      <c r="C73" s="118"/>
      <c r="D73" s="119"/>
      <c r="E73" s="112"/>
      <c r="F73" s="115"/>
      <c r="G73" s="115"/>
      <c r="H73" s="115"/>
      <c r="I73" s="115"/>
      <c r="J73" s="116"/>
    </row>
    <row r="74" spans="1:18">
      <c r="A74" s="120"/>
      <c r="B74" s="121"/>
      <c r="C74" s="122"/>
      <c r="D74" s="123"/>
      <c r="E74" s="120"/>
      <c r="F74" s="99"/>
      <c r="G74" s="99"/>
      <c r="H74" s="99"/>
      <c r="I74" s="99"/>
      <c r="J74" s="124"/>
    </row>
    <row r="75" spans="1:18">
      <c r="A75" s="125"/>
      <c r="B75" s="126"/>
      <c r="C75" s="126"/>
      <c r="D75" s="126"/>
      <c r="E75" s="126"/>
      <c r="F75" s="126"/>
      <c r="G75" s="126"/>
      <c r="H75" s="126"/>
      <c r="I75" s="126"/>
      <c r="J75" s="127"/>
    </row>
    <row r="76" spans="1:18">
      <c r="A76" s="125"/>
      <c r="B76" s="126"/>
      <c r="C76" s="126"/>
      <c r="D76" s="126"/>
      <c r="E76" s="126"/>
      <c r="F76" s="126"/>
      <c r="G76" s="126"/>
      <c r="H76" s="126"/>
      <c r="I76" s="126"/>
      <c r="J76" s="127"/>
    </row>
    <row r="77" spans="1:18">
      <c r="A77" s="125"/>
      <c r="B77" s="126"/>
      <c r="C77" s="126"/>
      <c r="D77" s="126"/>
      <c r="E77" s="126"/>
      <c r="F77" s="126"/>
      <c r="G77" s="126"/>
      <c r="H77" s="126"/>
      <c r="I77" s="126"/>
      <c r="J77" s="127"/>
    </row>
    <row r="78" spans="1:18">
      <c r="A78" s="125"/>
      <c r="B78" s="126"/>
      <c r="C78" s="126"/>
      <c r="D78" s="126"/>
      <c r="E78" s="126"/>
      <c r="F78" s="126"/>
      <c r="G78" s="126"/>
      <c r="H78" s="126"/>
      <c r="I78" s="126"/>
      <c r="J78" s="127"/>
    </row>
    <row r="79" spans="1:18">
      <c r="A79" s="125"/>
      <c r="B79" s="125"/>
      <c r="C79" s="125"/>
      <c r="D79" s="125"/>
      <c r="E79" s="125"/>
      <c r="F79" s="125"/>
      <c r="G79" s="125"/>
      <c r="H79" s="125"/>
      <c r="I79" s="125"/>
      <c r="J79" s="128"/>
    </row>
    <row r="80" spans="1:18">
      <c r="A80" s="125"/>
      <c r="B80" s="125"/>
      <c r="C80" s="125"/>
      <c r="D80" s="125"/>
      <c r="E80" s="125"/>
      <c r="F80" s="125"/>
      <c r="G80" s="125"/>
      <c r="H80" s="125"/>
      <c r="I80" s="125"/>
      <c r="J80" s="128"/>
    </row>
    <row r="81" spans="1:10">
      <c r="A81" s="129"/>
      <c r="B81" s="125"/>
      <c r="C81" s="125"/>
      <c r="D81" s="125"/>
      <c r="E81" s="125"/>
      <c r="F81" s="125"/>
      <c r="G81" s="125"/>
      <c r="H81" s="125"/>
      <c r="I81" s="125"/>
      <c r="J81" s="128"/>
    </row>
    <row r="82" spans="1:10">
      <c r="A82" s="129"/>
      <c r="B82" s="125"/>
      <c r="C82" s="125"/>
      <c r="D82" s="125"/>
      <c r="E82" s="125"/>
      <c r="F82" s="125"/>
      <c r="G82" s="125"/>
      <c r="H82" s="125"/>
      <c r="I82" s="125"/>
      <c r="J82" s="128"/>
    </row>
    <row r="83" spans="1:10">
      <c r="A83" s="129"/>
      <c r="B83" s="125"/>
      <c r="C83" s="125"/>
      <c r="D83" s="125"/>
      <c r="E83" s="125"/>
      <c r="F83" s="125"/>
      <c r="G83" s="125"/>
      <c r="H83" s="125"/>
      <c r="I83" s="125"/>
      <c r="J83" s="128"/>
    </row>
    <row r="84" spans="1:10">
      <c r="A84" s="129"/>
      <c r="B84" s="125"/>
      <c r="C84" s="125"/>
      <c r="D84" s="125"/>
      <c r="E84" s="125"/>
      <c r="F84" s="125"/>
      <c r="G84" s="125"/>
      <c r="H84" s="125"/>
      <c r="I84" s="125"/>
      <c r="J84" s="128"/>
    </row>
    <row r="85" spans="1:10">
      <c r="A85" s="129"/>
      <c r="B85" s="125"/>
      <c r="C85" s="125"/>
      <c r="D85" s="125"/>
      <c r="E85" s="125"/>
      <c r="F85" s="125"/>
      <c r="G85" s="125"/>
      <c r="H85" s="125"/>
      <c r="I85" s="125"/>
      <c r="J85" s="128"/>
    </row>
    <row r="86" spans="1:10">
      <c r="A86" s="129"/>
      <c r="B86" s="125"/>
      <c r="C86" s="125"/>
      <c r="D86" s="125"/>
      <c r="E86" s="125"/>
      <c r="F86" s="125"/>
      <c r="G86" s="125"/>
      <c r="H86" s="125"/>
      <c r="I86" s="125"/>
      <c r="J86" s="128"/>
    </row>
    <row r="87" spans="1:10">
      <c r="A87" s="129"/>
      <c r="B87" s="125"/>
      <c r="C87" s="125"/>
      <c r="D87" s="125"/>
      <c r="E87" s="125"/>
      <c r="F87" s="125"/>
      <c r="G87" s="125"/>
      <c r="H87" s="125"/>
      <c r="I87" s="125"/>
      <c r="J87" s="128"/>
    </row>
    <row r="88" spans="1:10">
      <c r="A88" s="129"/>
      <c r="B88" s="125"/>
      <c r="C88" s="125"/>
      <c r="D88" s="125"/>
      <c r="E88" s="125"/>
      <c r="F88" s="125"/>
      <c r="G88" s="125"/>
      <c r="H88" s="125"/>
      <c r="I88" s="125"/>
      <c r="J88" s="128"/>
    </row>
    <row r="89" spans="1:10">
      <c r="A89" s="129"/>
      <c r="B89" s="125"/>
      <c r="C89" s="125"/>
      <c r="D89" s="125"/>
      <c r="E89" s="125"/>
      <c r="F89" s="125"/>
      <c r="G89" s="125"/>
      <c r="H89" s="125"/>
      <c r="I89" s="125"/>
      <c r="J89" s="128"/>
    </row>
    <row r="90" spans="1:10">
      <c r="A90" s="129"/>
      <c r="B90" s="125"/>
      <c r="C90" s="125"/>
      <c r="D90" s="125"/>
      <c r="E90" s="125"/>
      <c r="F90" s="125"/>
      <c r="G90" s="125"/>
      <c r="H90" s="125"/>
      <c r="I90" s="125"/>
      <c r="J90" s="128"/>
    </row>
    <row r="91" spans="1:10">
      <c r="A91" s="129"/>
      <c r="B91" s="125"/>
      <c r="C91" s="125"/>
      <c r="D91" s="125"/>
      <c r="E91" s="125"/>
      <c r="F91" s="125"/>
      <c r="G91" s="125"/>
      <c r="H91" s="125"/>
      <c r="I91" s="125"/>
      <c r="J91" s="128"/>
    </row>
    <row r="92" spans="1:10">
      <c r="A92" s="129"/>
      <c r="B92" s="125"/>
      <c r="C92" s="125"/>
      <c r="D92" s="125"/>
      <c r="E92" s="125"/>
      <c r="F92" s="125"/>
      <c r="G92" s="125"/>
      <c r="H92" s="125"/>
      <c r="I92" s="125"/>
      <c r="J92" s="128"/>
    </row>
    <row r="93" spans="1:10">
      <c r="A93" s="129"/>
      <c r="B93" s="125"/>
      <c r="C93" s="125"/>
      <c r="D93" s="125"/>
      <c r="E93" s="125"/>
      <c r="F93" s="125"/>
      <c r="G93" s="125"/>
      <c r="H93" s="125"/>
      <c r="I93" s="125"/>
      <c r="J93" s="128"/>
    </row>
    <row r="94" spans="1:10">
      <c r="A94" s="129"/>
      <c r="B94" s="125"/>
      <c r="C94" s="125"/>
      <c r="D94" s="125"/>
      <c r="E94" s="125"/>
      <c r="F94" s="125"/>
      <c r="G94" s="125"/>
      <c r="H94" s="125"/>
      <c r="I94" s="125"/>
      <c r="J94" s="128"/>
    </row>
    <row r="95" spans="1:10">
      <c r="A95" s="129"/>
      <c r="B95" s="125"/>
      <c r="C95" s="125"/>
      <c r="D95" s="125"/>
      <c r="E95" s="125"/>
      <c r="F95" s="125"/>
      <c r="G95" s="125"/>
      <c r="H95" s="125"/>
      <c r="I95" s="125"/>
      <c r="J95" s="128"/>
    </row>
    <row r="96" spans="1:10">
      <c r="A96" s="129"/>
      <c r="B96" s="125"/>
      <c r="C96" s="125"/>
      <c r="D96" s="125"/>
      <c r="E96" s="125"/>
      <c r="F96" s="125"/>
      <c r="G96" s="125"/>
      <c r="H96" s="125"/>
      <c r="I96" s="125"/>
      <c r="J96" s="128"/>
    </row>
    <row r="97" spans="1:10">
      <c r="A97" s="129"/>
      <c r="B97" s="125"/>
      <c r="C97" s="125"/>
      <c r="D97" s="125"/>
      <c r="E97" s="125"/>
      <c r="F97" s="125"/>
      <c r="G97" s="125"/>
      <c r="H97" s="125"/>
      <c r="I97" s="125"/>
      <c r="J97" s="128"/>
    </row>
    <row r="98" spans="1:10">
      <c r="A98" s="129"/>
      <c r="B98" s="125"/>
      <c r="C98" s="125"/>
      <c r="D98" s="125"/>
      <c r="E98" s="125"/>
      <c r="F98" s="125"/>
      <c r="G98" s="125"/>
      <c r="H98" s="125"/>
      <c r="I98" s="125"/>
      <c r="J98" s="128"/>
    </row>
    <row r="99" spans="1:10">
      <c r="A99" s="129"/>
      <c r="B99" s="125"/>
      <c r="C99" s="125"/>
      <c r="D99" s="125"/>
      <c r="E99" s="125"/>
      <c r="F99" s="125"/>
      <c r="G99" s="125"/>
      <c r="H99" s="125"/>
      <c r="I99" s="125"/>
      <c r="J99" s="128"/>
    </row>
    <row r="100" spans="1:10">
      <c r="A100" s="129"/>
      <c r="B100" s="125"/>
      <c r="C100" s="125"/>
      <c r="D100" s="125"/>
      <c r="E100" s="125"/>
      <c r="F100" s="125"/>
      <c r="G100" s="125"/>
      <c r="H100" s="125"/>
      <c r="I100" s="125"/>
      <c r="J100" s="128"/>
    </row>
    <row r="101" spans="1:10">
      <c r="A101" s="129"/>
      <c r="B101" s="125"/>
      <c r="C101" s="125"/>
      <c r="D101" s="125"/>
      <c r="E101" s="125"/>
      <c r="F101" s="125"/>
      <c r="G101" s="125"/>
      <c r="H101" s="125"/>
      <c r="I101" s="125"/>
      <c r="J101" s="128"/>
    </row>
    <row r="102" spans="1:10">
      <c r="A102" s="129"/>
      <c r="B102" s="125"/>
      <c r="C102" s="125"/>
      <c r="D102" s="125"/>
      <c r="E102" s="125"/>
      <c r="F102" s="125"/>
      <c r="G102" s="125"/>
      <c r="H102" s="125"/>
      <c r="I102" s="125"/>
      <c r="J102" s="128"/>
    </row>
    <row r="103" spans="1:10">
      <c r="A103" s="129"/>
      <c r="B103" s="125"/>
      <c r="C103" s="125"/>
      <c r="D103" s="125"/>
      <c r="E103" s="125"/>
      <c r="F103" s="125"/>
      <c r="G103" s="125"/>
      <c r="H103" s="125"/>
      <c r="I103" s="125"/>
      <c r="J103" s="128"/>
    </row>
    <row r="104" spans="1:10">
      <c r="A104" s="129"/>
      <c r="B104" s="125"/>
      <c r="C104" s="125"/>
      <c r="D104" s="125"/>
      <c r="E104" s="125"/>
      <c r="F104" s="125"/>
      <c r="G104" s="125"/>
      <c r="H104" s="125"/>
      <c r="I104" s="125"/>
      <c r="J104" s="128"/>
    </row>
    <row r="105" spans="1:10">
      <c r="A105" s="129"/>
      <c r="B105" s="125"/>
      <c r="C105" s="125"/>
      <c r="D105" s="125"/>
      <c r="E105" s="125"/>
      <c r="F105" s="125"/>
      <c r="G105" s="125"/>
      <c r="H105" s="125"/>
      <c r="I105" s="125"/>
      <c r="J105" s="128"/>
    </row>
    <row r="106" spans="1:10">
      <c r="A106" s="129"/>
      <c r="B106" s="125"/>
      <c r="C106" s="125"/>
      <c r="D106" s="125"/>
      <c r="E106" s="125"/>
      <c r="F106" s="125"/>
      <c r="G106" s="125"/>
      <c r="H106" s="125"/>
      <c r="I106" s="125"/>
      <c r="J106" s="128"/>
    </row>
    <row r="107" spans="1:10">
      <c r="A107" s="129"/>
      <c r="B107" s="125"/>
      <c r="C107" s="125"/>
      <c r="D107" s="125"/>
      <c r="E107" s="125"/>
      <c r="F107" s="125"/>
      <c r="G107" s="125"/>
      <c r="H107" s="125"/>
      <c r="I107" s="125"/>
      <c r="J107" s="128"/>
    </row>
    <row r="108" spans="1:10">
      <c r="A108" s="129"/>
      <c r="B108" s="125"/>
      <c r="C108" s="125"/>
      <c r="D108" s="125"/>
      <c r="E108" s="125"/>
      <c r="F108" s="125"/>
      <c r="G108" s="125"/>
      <c r="H108" s="125"/>
      <c r="I108" s="125"/>
      <c r="J108" s="128"/>
    </row>
    <row r="109" spans="1:10">
      <c r="A109" s="129"/>
      <c r="B109" s="125"/>
      <c r="C109" s="125"/>
      <c r="D109" s="125"/>
      <c r="E109" s="125"/>
      <c r="F109" s="125"/>
      <c r="G109" s="125"/>
      <c r="H109" s="125"/>
      <c r="I109" s="125"/>
      <c r="J109" s="128"/>
    </row>
    <row r="110" spans="1:10">
      <c r="A110" s="129"/>
      <c r="B110" s="125"/>
      <c r="C110" s="125"/>
      <c r="D110" s="125"/>
      <c r="E110" s="125"/>
      <c r="F110" s="125"/>
      <c r="G110" s="125"/>
      <c r="H110" s="125"/>
      <c r="I110" s="125"/>
      <c r="J110" s="128"/>
    </row>
    <row r="111" spans="1:10">
      <c r="A111" s="129"/>
      <c r="B111" s="125"/>
      <c r="C111" s="125"/>
      <c r="D111" s="125"/>
      <c r="E111" s="125"/>
      <c r="F111" s="125"/>
      <c r="G111" s="125"/>
      <c r="H111" s="125"/>
      <c r="I111" s="125"/>
      <c r="J111" s="128"/>
    </row>
    <row r="112" spans="1:10">
      <c r="A112" s="129"/>
      <c r="B112" s="125"/>
      <c r="C112" s="125"/>
      <c r="D112" s="125"/>
      <c r="E112" s="125"/>
      <c r="F112" s="125"/>
      <c r="G112" s="125"/>
      <c r="H112" s="125"/>
      <c r="I112" s="125"/>
      <c r="J112" s="128"/>
    </row>
    <row r="113" spans="1:10">
      <c r="A113" s="129"/>
      <c r="B113" s="125"/>
      <c r="C113" s="125"/>
      <c r="D113" s="125"/>
      <c r="E113" s="125"/>
      <c r="F113" s="125"/>
      <c r="G113" s="125"/>
      <c r="H113" s="125"/>
      <c r="I113" s="125"/>
      <c r="J113" s="128"/>
    </row>
    <row r="114" spans="1:10">
      <c r="A114" s="129"/>
      <c r="B114" s="125"/>
      <c r="C114" s="125"/>
      <c r="D114" s="125"/>
      <c r="E114" s="125"/>
      <c r="F114" s="125"/>
      <c r="G114" s="125"/>
      <c r="H114" s="125"/>
      <c r="I114" s="125"/>
      <c r="J114" s="128"/>
    </row>
    <row r="115" spans="1:10">
      <c r="A115" s="129"/>
      <c r="B115" s="125"/>
      <c r="C115" s="125"/>
      <c r="D115" s="125"/>
      <c r="E115" s="125"/>
      <c r="F115" s="125"/>
      <c r="G115" s="125"/>
      <c r="H115" s="125"/>
      <c r="I115" s="125"/>
      <c r="J115" s="128"/>
    </row>
    <row r="116" spans="1:10">
      <c r="A116" s="129"/>
      <c r="B116" s="125"/>
      <c r="C116" s="125"/>
      <c r="D116" s="125"/>
      <c r="E116" s="125"/>
      <c r="F116" s="125"/>
      <c r="G116" s="125"/>
      <c r="H116" s="125"/>
      <c r="I116" s="125"/>
      <c r="J116" s="128"/>
    </row>
    <row r="117" spans="1:10">
      <c r="A117" s="129"/>
      <c r="B117" s="125"/>
      <c r="C117" s="125"/>
      <c r="D117" s="125"/>
      <c r="E117" s="125"/>
      <c r="F117" s="125"/>
      <c r="G117" s="125"/>
      <c r="H117" s="125"/>
      <c r="I117" s="125"/>
      <c r="J117" s="128"/>
    </row>
    <row r="118" spans="1:10">
      <c r="A118" s="129"/>
      <c r="B118" s="125"/>
      <c r="C118" s="125"/>
      <c r="D118" s="125"/>
      <c r="E118" s="125"/>
      <c r="F118" s="125"/>
      <c r="G118" s="125"/>
      <c r="H118" s="125"/>
      <c r="I118" s="125"/>
      <c r="J118" s="128"/>
    </row>
    <row r="119" spans="1:10">
      <c r="A119" s="129"/>
      <c r="B119" s="125"/>
      <c r="C119" s="125"/>
      <c r="D119" s="125"/>
      <c r="E119" s="125"/>
      <c r="F119" s="125"/>
      <c r="G119" s="125"/>
      <c r="H119" s="125"/>
      <c r="I119" s="125"/>
      <c r="J119" s="128"/>
    </row>
    <row r="120" spans="1:10">
      <c r="A120" s="129"/>
      <c r="B120" s="125"/>
      <c r="C120" s="125"/>
      <c r="D120" s="125"/>
      <c r="E120" s="125"/>
      <c r="F120" s="125"/>
      <c r="G120" s="125"/>
      <c r="H120" s="125"/>
      <c r="I120" s="125"/>
      <c r="J120" s="128"/>
    </row>
    <row r="121" spans="1:10">
      <c r="A121" s="129"/>
      <c r="B121" s="125"/>
      <c r="C121" s="125"/>
      <c r="D121" s="125"/>
      <c r="E121" s="125"/>
      <c r="F121" s="125"/>
      <c r="G121" s="125"/>
      <c r="H121" s="125"/>
      <c r="I121" s="125"/>
      <c r="J121" s="128"/>
    </row>
    <row r="122" spans="1:10">
      <c r="A122" s="129"/>
      <c r="B122" s="125"/>
      <c r="C122" s="125"/>
      <c r="D122" s="125"/>
      <c r="E122" s="125"/>
      <c r="F122" s="125"/>
      <c r="G122" s="125"/>
      <c r="H122" s="125"/>
      <c r="I122" s="125"/>
      <c r="J122" s="128"/>
    </row>
    <row r="123" spans="1:10">
      <c r="A123" s="129"/>
      <c r="B123" s="125"/>
      <c r="C123" s="125"/>
      <c r="D123" s="125"/>
      <c r="E123" s="125"/>
      <c r="F123" s="125"/>
      <c r="G123" s="125"/>
      <c r="H123" s="125"/>
      <c r="I123" s="125"/>
      <c r="J123" s="128"/>
    </row>
    <row r="124" spans="1:10">
      <c r="A124" s="129"/>
      <c r="B124" s="125"/>
      <c r="C124" s="125"/>
      <c r="D124" s="125"/>
      <c r="E124" s="125"/>
      <c r="F124" s="125"/>
      <c r="G124" s="125"/>
      <c r="H124" s="125"/>
      <c r="I124" s="125"/>
      <c r="J124" s="128"/>
    </row>
    <row r="125" spans="1:10">
      <c r="A125" s="129"/>
      <c r="B125" s="125"/>
      <c r="C125" s="125"/>
      <c r="D125" s="125"/>
      <c r="E125" s="125"/>
      <c r="F125" s="125"/>
      <c r="G125" s="125"/>
      <c r="H125" s="125"/>
      <c r="I125" s="125"/>
      <c r="J125" s="128"/>
    </row>
    <row r="126" spans="1:10">
      <c r="A126" s="129"/>
      <c r="B126" s="125"/>
      <c r="C126" s="125"/>
      <c r="D126" s="125"/>
      <c r="E126" s="125"/>
      <c r="F126" s="125"/>
      <c r="G126" s="125"/>
      <c r="H126" s="125"/>
      <c r="I126" s="125"/>
      <c r="J126" s="128"/>
    </row>
    <row r="127" spans="1:10">
      <c r="A127" s="129"/>
      <c r="B127" s="125"/>
      <c r="C127" s="125"/>
      <c r="D127" s="125"/>
      <c r="E127" s="125"/>
      <c r="F127" s="125"/>
      <c r="G127" s="125"/>
      <c r="H127" s="125"/>
      <c r="I127" s="125"/>
      <c r="J127" s="128"/>
    </row>
    <row r="128" spans="1:10">
      <c r="A128" s="129"/>
      <c r="B128" s="125"/>
      <c r="C128" s="125"/>
      <c r="D128" s="125"/>
      <c r="E128" s="125"/>
      <c r="F128" s="125"/>
      <c r="G128" s="125"/>
      <c r="H128" s="125"/>
      <c r="I128" s="125"/>
      <c r="J128" s="128"/>
    </row>
    <row r="129" spans="1:10">
      <c r="A129" s="129"/>
      <c r="B129" s="125"/>
      <c r="C129" s="125"/>
      <c r="D129" s="125"/>
      <c r="E129" s="125"/>
      <c r="F129" s="125"/>
      <c r="G129" s="125"/>
      <c r="H129" s="125"/>
      <c r="I129" s="125"/>
      <c r="J129" s="128"/>
    </row>
    <row r="130" spans="1:10">
      <c r="A130" s="129"/>
      <c r="B130" s="125"/>
      <c r="C130" s="125"/>
      <c r="D130" s="125"/>
      <c r="E130" s="125"/>
      <c r="F130" s="125"/>
      <c r="G130" s="125"/>
      <c r="H130" s="125"/>
      <c r="I130" s="125"/>
      <c r="J130" s="128"/>
    </row>
    <row r="131" spans="1:10">
      <c r="A131" s="129"/>
      <c r="B131" s="125"/>
      <c r="C131" s="125"/>
      <c r="D131" s="125"/>
      <c r="E131" s="125"/>
      <c r="F131" s="125"/>
      <c r="G131" s="125"/>
      <c r="H131" s="125"/>
      <c r="I131" s="125"/>
      <c r="J131" s="128"/>
    </row>
    <row r="132" spans="1:10">
      <c r="A132" s="129"/>
      <c r="B132" s="125"/>
      <c r="C132" s="125"/>
      <c r="D132" s="125"/>
      <c r="E132" s="125"/>
      <c r="F132" s="125"/>
      <c r="G132" s="125"/>
      <c r="H132" s="125"/>
      <c r="I132" s="125"/>
      <c r="J132" s="128"/>
    </row>
    <row r="133" spans="1:10">
      <c r="A133" s="129"/>
      <c r="B133" s="125"/>
      <c r="C133" s="125"/>
      <c r="D133" s="125"/>
      <c r="E133" s="125"/>
      <c r="F133" s="125"/>
      <c r="G133" s="125"/>
      <c r="H133" s="125"/>
      <c r="I133" s="125"/>
      <c r="J133" s="128"/>
    </row>
    <row r="134" spans="1:10">
      <c r="A134" s="129"/>
      <c r="B134" s="125"/>
      <c r="C134" s="125"/>
      <c r="D134" s="125"/>
      <c r="E134" s="125"/>
      <c r="F134" s="125"/>
      <c r="G134" s="125"/>
      <c r="H134" s="125"/>
      <c r="I134" s="125"/>
      <c r="J134" s="128"/>
    </row>
    <row r="135" spans="1:10">
      <c r="A135" s="129"/>
      <c r="B135" s="125"/>
      <c r="C135" s="125"/>
      <c r="D135" s="125"/>
      <c r="E135" s="125"/>
      <c r="F135" s="125"/>
      <c r="G135" s="125"/>
      <c r="H135" s="125"/>
      <c r="I135" s="125"/>
      <c r="J135" s="128"/>
    </row>
    <row r="136" spans="1:10">
      <c r="A136" s="129"/>
      <c r="B136" s="125"/>
      <c r="C136" s="125"/>
      <c r="D136" s="125"/>
      <c r="E136" s="125"/>
      <c r="F136" s="125"/>
      <c r="G136" s="125"/>
      <c r="H136" s="125"/>
      <c r="I136" s="125"/>
      <c r="J136" s="128"/>
    </row>
    <row r="137" spans="1:10">
      <c r="A137" s="129"/>
      <c r="B137" s="125"/>
      <c r="C137" s="125"/>
      <c r="D137" s="125"/>
      <c r="E137" s="125"/>
      <c r="F137" s="125"/>
      <c r="G137" s="125"/>
      <c r="H137" s="125"/>
      <c r="I137" s="125"/>
      <c r="J137" s="128"/>
    </row>
    <row r="138" spans="1:10">
      <c r="A138" s="129"/>
      <c r="B138" s="125"/>
      <c r="C138" s="125"/>
      <c r="D138" s="125"/>
      <c r="E138" s="125"/>
      <c r="F138" s="125"/>
      <c r="G138" s="125"/>
      <c r="H138" s="125"/>
      <c r="I138" s="125"/>
      <c r="J138" s="128"/>
    </row>
    <row r="139" spans="1:10">
      <c r="A139" s="129"/>
      <c r="B139" s="125"/>
      <c r="C139" s="125"/>
      <c r="D139" s="125"/>
      <c r="E139" s="125"/>
      <c r="F139" s="125"/>
      <c r="G139" s="125"/>
      <c r="H139" s="125"/>
      <c r="I139" s="125"/>
      <c r="J139" s="128"/>
    </row>
    <row r="140" spans="1:10">
      <c r="A140" s="129"/>
      <c r="B140" s="125"/>
      <c r="C140" s="125"/>
      <c r="D140" s="125"/>
      <c r="E140" s="125"/>
      <c r="F140" s="125"/>
      <c r="G140" s="125"/>
      <c r="H140" s="125"/>
      <c r="I140" s="125"/>
      <c r="J140" s="128"/>
    </row>
    <row r="141" spans="1:10">
      <c r="A141" s="129"/>
      <c r="B141" s="125"/>
      <c r="C141" s="125"/>
      <c r="D141" s="125"/>
      <c r="E141" s="125"/>
      <c r="F141" s="125"/>
      <c r="G141" s="125"/>
      <c r="H141" s="125"/>
      <c r="I141" s="125"/>
      <c r="J141" s="128"/>
    </row>
    <row r="142" spans="1:10">
      <c r="A142" s="129"/>
      <c r="B142" s="125"/>
      <c r="C142" s="125"/>
      <c r="D142" s="125"/>
      <c r="E142" s="125"/>
      <c r="F142" s="125"/>
      <c r="G142" s="125"/>
      <c r="H142" s="125"/>
      <c r="I142" s="125"/>
      <c r="J142" s="128"/>
    </row>
    <row r="143" spans="1:10">
      <c r="A143" s="129"/>
      <c r="B143" s="125"/>
      <c r="C143" s="125"/>
      <c r="D143" s="125"/>
      <c r="E143" s="125"/>
      <c r="F143" s="125"/>
      <c r="G143" s="125"/>
      <c r="H143" s="125"/>
      <c r="I143" s="125"/>
      <c r="J143" s="128"/>
    </row>
    <row r="144" spans="1:10">
      <c r="A144" s="129"/>
      <c r="B144" s="125"/>
      <c r="C144" s="125"/>
      <c r="D144" s="125"/>
      <c r="E144" s="125"/>
      <c r="F144" s="125"/>
      <c r="G144" s="125"/>
      <c r="H144" s="125"/>
      <c r="I144" s="125"/>
      <c r="J144" s="128"/>
    </row>
    <row r="145" spans="1:10">
      <c r="A145" s="129"/>
      <c r="B145" s="125"/>
      <c r="C145" s="125"/>
      <c r="D145" s="125"/>
      <c r="E145" s="125"/>
      <c r="F145" s="125"/>
      <c r="G145" s="125"/>
      <c r="H145" s="125"/>
      <c r="I145" s="125"/>
      <c r="J145" s="128"/>
    </row>
    <row r="146" spans="1:10">
      <c r="A146" s="129"/>
      <c r="B146" s="125"/>
      <c r="C146" s="125"/>
      <c r="D146" s="125"/>
      <c r="E146" s="125"/>
      <c r="F146" s="125"/>
      <c r="G146" s="125"/>
      <c r="H146" s="125"/>
      <c r="I146" s="125"/>
      <c r="J146" s="128"/>
    </row>
    <row r="147" spans="1:10">
      <c r="A147" s="129"/>
      <c r="B147" s="125"/>
      <c r="C147" s="125"/>
      <c r="D147" s="125"/>
      <c r="E147" s="125"/>
      <c r="F147" s="125"/>
      <c r="G147" s="125"/>
      <c r="H147" s="125"/>
      <c r="I147" s="125"/>
      <c r="J147" s="128"/>
    </row>
    <row r="148" spans="1:10">
      <c r="A148" s="129"/>
      <c r="B148" s="125"/>
      <c r="C148" s="125"/>
      <c r="D148" s="125"/>
      <c r="E148" s="125"/>
      <c r="F148" s="125"/>
      <c r="G148" s="125"/>
      <c r="H148" s="125"/>
      <c r="I148" s="125"/>
      <c r="J148" s="128"/>
    </row>
    <row r="149" spans="1:10">
      <c r="A149" s="129"/>
      <c r="B149" s="125"/>
      <c r="C149" s="125"/>
      <c r="D149" s="125"/>
      <c r="E149" s="125"/>
      <c r="F149" s="125"/>
      <c r="G149" s="125"/>
      <c r="H149" s="125"/>
      <c r="I149" s="125"/>
      <c r="J149" s="128"/>
    </row>
    <row r="150" spans="1:10">
      <c r="A150" s="129"/>
      <c r="B150" s="125"/>
      <c r="C150" s="125"/>
      <c r="D150" s="125"/>
      <c r="E150" s="125"/>
      <c r="F150" s="125"/>
      <c r="G150" s="125"/>
      <c r="H150" s="125"/>
      <c r="I150" s="125"/>
      <c r="J150" s="128"/>
    </row>
    <row r="151" spans="1:10">
      <c r="A151" s="129"/>
      <c r="B151" s="125"/>
      <c r="C151" s="125"/>
      <c r="D151" s="125"/>
      <c r="E151" s="125"/>
      <c r="F151" s="125"/>
      <c r="G151" s="125"/>
      <c r="H151" s="125"/>
      <c r="I151" s="125"/>
      <c r="J151" s="128"/>
    </row>
    <row r="152" spans="1:10">
      <c r="A152" s="129"/>
      <c r="B152" s="125"/>
      <c r="C152" s="125"/>
      <c r="D152" s="125"/>
      <c r="E152" s="125"/>
      <c r="F152" s="125"/>
      <c r="G152" s="125"/>
      <c r="H152" s="125"/>
      <c r="I152" s="125"/>
      <c r="J152" s="128"/>
    </row>
    <row r="153" spans="1:10">
      <c r="A153" s="129"/>
      <c r="B153" s="125"/>
      <c r="C153" s="125"/>
      <c r="D153" s="125"/>
      <c r="E153" s="125"/>
      <c r="F153" s="125"/>
      <c r="G153" s="125"/>
      <c r="H153" s="125"/>
      <c r="I153" s="125"/>
      <c r="J153" s="128"/>
    </row>
    <row r="154" spans="1:10">
      <c r="A154" s="129"/>
      <c r="B154" s="125"/>
      <c r="C154" s="125"/>
      <c r="D154" s="125"/>
      <c r="E154" s="125"/>
      <c r="F154" s="125"/>
      <c r="G154" s="125"/>
      <c r="H154" s="125"/>
      <c r="I154" s="125"/>
      <c r="J154" s="128"/>
    </row>
    <row r="155" spans="1:10">
      <c r="A155" s="129"/>
      <c r="B155" s="125"/>
      <c r="C155" s="125"/>
      <c r="D155" s="125"/>
      <c r="E155" s="125"/>
      <c r="F155" s="125"/>
      <c r="G155" s="125"/>
      <c r="H155" s="125"/>
      <c r="I155" s="125"/>
      <c r="J155" s="128"/>
    </row>
    <row r="156" spans="1:10">
      <c r="A156" s="129"/>
      <c r="B156" s="125"/>
      <c r="C156" s="125"/>
      <c r="D156" s="125"/>
      <c r="E156" s="125"/>
      <c r="F156" s="125"/>
      <c r="G156" s="125"/>
      <c r="H156" s="125"/>
      <c r="I156" s="125"/>
      <c r="J156" s="128"/>
    </row>
    <row r="157" spans="1:10">
      <c r="A157" s="129"/>
      <c r="B157" s="125"/>
      <c r="C157" s="125"/>
      <c r="D157" s="125"/>
      <c r="E157" s="125"/>
      <c r="F157" s="125"/>
      <c r="G157" s="125"/>
      <c r="H157" s="125"/>
      <c r="I157" s="125"/>
      <c r="J157" s="128"/>
    </row>
    <row r="158" spans="1:10">
      <c r="A158" s="129"/>
      <c r="B158" s="125"/>
      <c r="C158" s="125"/>
      <c r="D158" s="125"/>
      <c r="E158" s="125"/>
      <c r="F158" s="125"/>
      <c r="G158" s="125"/>
      <c r="H158" s="125"/>
      <c r="I158" s="125"/>
      <c r="J158" s="128"/>
    </row>
    <row r="159" spans="1:10">
      <c r="A159" s="129"/>
      <c r="B159" s="125"/>
      <c r="C159" s="125"/>
      <c r="D159" s="125"/>
      <c r="E159" s="125"/>
      <c r="F159" s="125"/>
      <c r="G159" s="125"/>
      <c r="H159" s="125"/>
      <c r="I159" s="125"/>
      <c r="J159" s="128"/>
    </row>
    <row r="160" spans="1:10">
      <c r="A160" s="129"/>
      <c r="B160" s="125"/>
      <c r="C160" s="125"/>
      <c r="D160" s="125"/>
      <c r="E160" s="125"/>
      <c r="F160" s="125"/>
      <c r="G160" s="125"/>
      <c r="H160" s="125"/>
      <c r="I160" s="125"/>
      <c r="J160" s="128"/>
    </row>
    <row r="161" spans="1:10">
      <c r="A161" s="129"/>
      <c r="B161" s="125"/>
      <c r="C161" s="125"/>
      <c r="D161" s="125"/>
      <c r="E161" s="125"/>
      <c r="F161" s="125"/>
      <c r="G161" s="125"/>
      <c r="H161" s="125"/>
      <c r="I161" s="125"/>
      <c r="J161" s="128"/>
    </row>
    <row r="162" spans="1:10">
      <c r="A162" s="129"/>
      <c r="B162" s="125"/>
      <c r="C162" s="125"/>
      <c r="D162" s="125"/>
      <c r="E162" s="125"/>
      <c r="F162" s="125"/>
      <c r="G162" s="125"/>
      <c r="H162" s="125"/>
      <c r="I162" s="125"/>
      <c r="J162" s="128"/>
    </row>
    <row r="163" spans="1:10">
      <c r="A163" s="129"/>
      <c r="B163" s="125"/>
      <c r="C163" s="125"/>
      <c r="D163" s="125"/>
      <c r="E163" s="125"/>
      <c r="F163" s="125"/>
      <c r="G163" s="125"/>
      <c r="H163" s="125"/>
      <c r="I163" s="125"/>
      <c r="J163" s="128"/>
    </row>
    <row r="164" spans="1:10">
      <c r="A164" s="129"/>
      <c r="B164" s="125"/>
      <c r="C164" s="125"/>
      <c r="D164" s="125"/>
      <c r="E164" s="125"/>
      <c r="F164" s="125"/>
      <c r="G164" s="125"/>
      <c r="H164" s="125"/>
      <c r="I164" s="125"/>
      <c r="J164" s="128"/>
    </row>
    <row r="165" spans="1:10">
      <c r="A165" s="129"/>
      <c r="B165" s="125"/>
      <c r="C165" s="125"/>
      <c r="D165" s="125"/>
      <c r="E165" s="125"/>
      <c r="F165" s="125"/>
      <c r="G165" s="125"/>
      <c r="H165" s="125"/>
      <c r="I165" s="125"/>
      <c r="J165" s="128"/>
    </row>
    <row r="166" spans="1:10">
      <c r="A166" s="129"/>
      <c r="B166" s="125"/>
      <c r="C166" s="125"/>
      <c r="D166" s="125"/>
      <c r="E166" s="125"/>
      <c r="F166" s="125"/>
      <c r="G166" s="125"/>
      <c r="H166" s="125"/>
      <c r="I166" s="125"/>
      <c r="J166" s="128"/>
    </row>
    <row r="167" spans="1:10">
      <c r="A167" s="129"/>
      <c r="B167" s="125"/>
      <c r="C167" s="125"/>
      <c r="D167" s="125"/>
      <c r="E167" s="125"/>
      <c r="F167" s="125"/>
      <c r="G167" s="125"/>
      <c r="H167" s="125"/>
      <c r="I167" s="125"/>
      <c r="J167" s="128"/>
    </row>
    <row r="168" spans="1:10">
      <c r="A168" s="129"/>
      <c r="B168" s="125"/>
      <c r="C168" s="125"/>
      <c r="D168" s="125"/>
      <c r="E168" s="125"/>
      <c r="F168" s="125"/>
      <c r="G168" s="125"/>
      <c r="H168" s="125"/>
      <c r="I168" s="125"/>
      <c r="J168" s="128"/>
    </row>
    <row r="169" spans="1:10">
      <c r="A169" s="129"/>
      <c r="B169" s="125"/>
      <c r="C169" s="125"/>
      <c r="D169" s="125"/>
      <c r="E169" s="125"/>
      <c r="F169" s="125"/>
      <c r="G169" s="125"/>
      <c r="H169" s="125"/>
      <c r="I169" s="125"/>
      <c r="J169" s="128"/>
    </row>
    <row r="170" spans="1:10">
      <c r="A170" s="129"/>
      <c r="B170" s="125"/>
      <c r="C170" s="125"/>
      <c r="D170" s="125"/>
      <c r="E170" s="125"/>
      <c r="F170" s="125"/>
      <c r="G170" s="125"/>
      <c r="H170" s="125"/>
      <c r="I170" s="125"/>
      <c r="J170" s="128"/>
    </row>
    <row r="171" spans="1:10">
      <c r="A171" s="129"/>
      <c r="B171" s="125"/>
      <c r="C171" s="125"/>
      <c r="D171" s="125"/>
      <c r="E171" s="125"/>
      <c r="F171" s="125"/>
      <c r="G171" s="125"/>
      <c r="H171" s="125"/>
      <c r="I171" s="125"/>
      <c r="J171" s="128"/>
    </row>
    <row r="172" spans="1:10">
      <c r="A172" s="129"/>
      <c r="B172" s="125"/>
      <c r="C172" s="125"/>
      <c r="D172" s="125"/>
      <c r="E172" s="125"/>
      <c r="F172" s="125"/>
      <c r="G172" s="125"/>
      <c r="H172" s="125"/>
      <c r="I172" s="125"/>
      <c r="J172" s="128"/>
    </row>
    <row r="173" spans="1:10">
      <c r="A173" s="129"/>
      <c r="B173" s="125"/>
      <c r="C173" s="125"/>
      <c r="D173" s="125"/>
      <c r="E173" s="125"/>
      <c r="F173" s="125"/>
      <c r="G173" s="125"/>
      <c r="H173" s="125"/>
      <c r="I173" s="125"/>
      <c r="J173" s="128"/>
    </row>
    <row r="174" spans="1:10">
      <c r="A174" s="129"/>
      <c r="B174" s="125"/>
      <c r="C174" s="125"/>
      <c r="D174" s="125"/>
      <c r="E174" s="125"/>
      <c r="F174" s="125"/>
      <c r="G174" s="125"/>
      <c r="H174" s="125"/>
      <c r="I174" s="125"/>
      <c r="J174" s="128"/>
    </row>
    <row r="175" spans="1:10">
      <c r="A175" s="129"/>
      <c r="B175" s="125"/>
      <c r="C175" s="125"/>
      <c r="D175" s="125"/>
      <c r="E175" s="125"/>
      <c r="F175" s="125"/>
      <c r="G175" s="125"/>
      <c r="H175" s="125"/>
      <c r="I175" s="125"/>
      <c r="J175" s="128"/>
    </row>
    <row r="176" spans="1:10">
      <c r="A176" s="129"/>
      <c r="B176" s="125"/>
      <c r="C176" s="125"/>
      <c r="D176" s="125"/>
      <c r="E176" s="125"/>
      <c r="F176" s="125"/>
      <c r="G176" s="125"/>
      <c r="H176" s="125"/>
      <c r="I176" s="125"/>
      <c r="J176" s="128"/>
    </row>
    <row r="177" spans="1:10">
      <c r="A177" s="129"/>
      <c r="B177" s="125"/>
      <c r="C177" s="125"/>
      <c r="D177" s="125"/>
      <c r="E177" s="125"/>
      <c r="F177" s="125"/>
      <c r="G177" s="125"/>
      <c r="H177" s="125"/>
      <c r="I177" s="125"/>
      <c r="J177" s="128"/>
    </row>
    <row r="178" spans="1:10">
      <c r="A178" s="129"/>
      <c r="B178" s="125"/>
      <c r="C178" s="125"/>
      <c r="D178" s="125"/>
      <c r="E178" s="125"/>
      <c r="F178" s="125"/>
      <c r="G178" s="125"/>
      <c r="H178" s="125"/>
      <c r="I178" s="125"/>
      <c r="J178" s="128"/>
    </row>
    <row r="179" spans="1:10">
      <c r="A179" s="129"/>
      <c r="B179" s="125"/>
      <c r="C179" s="125"/>
      <c r="D179" s="125"/>
      <c r="E179" s="125"/>
      <c r="F179" s="125"/>
      <c r="G179" s="125"/>
      <c r="H179" s="125"/>
      <c r="I179" s="125"/>
      <c r="J179" s="128"/>
    </row>
    <row r="180" spans="1:10">
      <c r="A180" s="129"/>
      <c r="B180" s="125"/>
      <c r="C180" s="125"/>
      <c r="D180" s="125"/>
      <c r="E180" s="125"/>
      <c r="F180" s="125"/>
      <c r="G180" s="125"/>
      <c r="H180" s="125"/>
      <c r="I180" s="125"/>
      <c r="J180" s="128"/>
    </row>
    <row r="181" spans="1:10">
      <c r="A181" s="129"/>
      <c r="B181" s="125"/>
      <c r="C181" s="125"/>
      <c r="D181" s="125"/>
      <c r="E181" s="125"/>
      <c r="F181" s="125"/>
      <c r="G181" s="125"/>
      <c r="H181" s="125"/>
      <c r="I181" s="125"/>
      <c r="J181" s="128"/>
    </row>
    <row r="182" spans="1:10">
      <c r="A182" s="129"/>
      <c r="B182" s="125"/>
      <c r="C182" s="125"/>
      <c r="D182" s="125"/>
      <c r="E182" s="125"/>
      <c r="F182" s="125"/>
      <c r="G182" s="125"/>
      <c r="H182" s="125"/>
      <c r="I182" s="125"/>
      <c r="J182" s="128"/>
    </row>
    <row r="183" spans="1:10">
      <c r="A183" s="129"/>
      <c r="B183" s="125"/>
      <c r="C183" s="125"/>
      <c r="D183" s="125"/>
      <c r="E183" s="125"/>
      <c r="F183" s="125"/>
      <c r="G183" s="125"/>
      <c r="H183" s="125"/>
      <c r="I183" s="125"/>
      <c r="J183" s="128"/>
    </row>
    <row r="184" spans="1:10">
      <c r="A184" s="129"/>
      <c r="B184" s="125"/>
      <c r="C184" s="125"/>
      <c r="D184" s="125"/>
      <c r="E184" s="125"/>
      <c r="F184" s="125"/>
      <c r="G184" s="125"/>
      <c r="H184" s="125"/>
      <c r="I184" s="125"/>
      <c r="J184" s="128"/>
    </row>
    <row r="185" spans="1:10">
      <c r="A185" s="129"/>
      <c r="B185" s="125"/>
      <c r="C185" s="125"/>
      <c r="D185" s="125"/>
      <c r="E185" s="125"/>
      <c r="F185" s="125"/>
      <c r="G185" s="125"/>
      <c r="H185" s="125"/>
      <c r="I185" s="125"/>
      <c r="J185" s="128"/>
    </row>
    <row r="186" spans="1:10">
      <c r="A186" s="129"/>
      <c r="B186" s="125"/>
      <c r="C186" s="125"/>
      <c r="D186" s="125"/>
      <c r="E186" s="125"/>
      <c r="F186" s="125"/>
      <c r="G186" s="125"/>
      <c r="H186" s="125"/>
      <c r="I186" s="125"/>
      <c r="J186" s="128"/>
    </row>
    <row r="187" spans="1:10">
      <c r="A187" s="129"/>
      <c r="B187" s="125"/>
      <c r="C187" s="125"/>
      <c r="D187" s="125"/>
      <c r="E187" s="125"/>
      <c r="F187" s="125"/>
      <c r="G187" s="125"/>
      <c r="H187" s="125"/>
      <c r="I187" s="125"/>
      <c r="J187" s="128"/>
    </row>
    <row r="188" spans="1:10">
      <c r="A188" s="129"/>
      <c r="B188" s="125"/>
      <c r="C188" s="125"/>
      <c r="D188" s="125"/>
      <c r="E188" s="125"/>
      <c r="F188" s="125"/>
      <c r="G188" s="125"/>
      <c r="H188" s="125"/>
      <c r="I188" s="125"/>
      <c r="J188" s="128"/>
    </row>
    <row r="189" spans="1:10">
      <c r="A189" s="129"/>
      <c r="B189" s="125"/>
      <c r="C189" s="125"/>
      <c r="D189" s="125"/>
      <c r="E189" s="125"/>
      <c r="F189" s="125"/>
      <c r="G189" s="125"/>
      <c r="H189" s="125"/>
      <c r="I189" s="125"/>
      <c r="J189" s="128"/>
    </row>
    <row r="190" spans="1:10">
      <c r="A190" s="129"/>
      <c r="B190" s="125"/>
      <c r="C190" s="125"/>
      <c r="D190" s="125"/>
      <c r="E190" s="125"/>
      <c r="F190" s="125"/>
      <c r="G190" s="125"/>
      <c r="H190" s="125"/>
      <c r="I190" s="125"/>
      <c r="J190" s="128"/>
    </row>
    <row r="191" spans="1:10">
      <c r="A191" s="129"/>
      <c r="B191" s="125"/>
      <c r="C191" s="125"/>
      <c r="D191" s="125"/>
      <c r="E191" s="125"/>
      <c r="F191" s="125"/>
      <c r="G191" s="125"/>
      <c r="H191" s="125"/>
      <c r="I191" s="125"/>
      <c r="J191" s="128"/>
    </row>
    <row r="192" spans="1:10">
      <c r="A192" s="129"/>
      <c r="B192" s="125"/>
      <c r="C192" s="125"/>
      <c r="D192" s="125"/>
      <c r="E192" s="125"/>
      <c r="F192" s="125"/>
      <c r="G192" s="125"/>
      <c r="H192" s="125"/>
      <c r="I192" s="125"/>
      <c r="J192" s="128"/>
    </row>
    <row r="193" spans="1:10">
      <c r="A193" s="129"/>
      <c r="B193" s="125"/>
      <c r="C193" s="125"/>
      <c r="D193" s="125"/>
      <c r="E193" s="125"/>
      <c r="F193" s="125"/>
      <c r="G193" s="125"/>
      <c r="H193" s="125"/>
      <c r="I193" s="125"/>
      <c r="J193" s="128"/>
    </row>
    <row r="194" spans="1:10">
      <c r="A194" s="129"/>
      <c r="B194" s="125"/>
      <c r="C194" s="125"/>
      <c r="D194" s="125"/>
      <c r="E194" s="125"/>
      <c r="F194" s="125"/>
      <c r="G194" s="125"/>
      <c r="H194" s="125"/>
      <c r="I194" s="125"/>
      <c r="J194" s="128"/>
    </row>
    <row r="195" spans="1:10">
      <c r="A195" s="129"/>
      <c r="B195" s="125"/>
      <c r="C195" s="125"/>
      <c r="D195" s="125"/>
      <c r="E195" s="125"/>
      <c r="F195" s="125"/>
      <c r="G195" s="125"/>
      <c r="H195" s="125"/>
      <c r="I195" s="125"/>
      <c r="J195" s="128"/>
    </row>
    <row r="196" spans="1:10">
      <c r="A196" s="129"/>
      <c r="B196" s="125"/>
      <c r="C196" s="125"/>
      <c r="D196" s="125"/>
      <c r="E196" s="125"/>
      <c r="F196" s="125"/>
      <c r="G196" s="125"/>
      <c r="H196" s="125"/>
      <c r="I196" s="125"/>
      <c r="J196" s="128"/>
    </row>
    <row r="197" spans="1:10">
      <c r="A197" s="129"/>
      <c r="B197" s="125"/>
      <c r="C197" s="125"/>
      <c r="D197" s="125"/>
      <c r="E197" s="125"/>
      <c r="F197" s="125"/>
      <c r="G197" s="125"/>
      <c r="H197" s="125"/>
      <c r="I197" s="125"/>
      <c r="J197" s="128"/>
    </row>
    <row r="198" spans="1:10">
      <c r="A198" s="129"/>
      <c r="B198" s="125"/>
      <c r="C198" s="125"/>
      <c r="D198" s="125"/>
      <c r="E198" s="125"/>
      <c r="F198" s="125"/>
      <c r="G198" s="125"/>
      <c r="H198" s="125"/>
      <c r="I198" s="125"/>
      <c r="J198" s="128"/>
    </row>
    <row r="199" spans="1:10">
      <c r="A199" s="129"/>
      <c r="B199" s="125"/>
      <c r="C199" s="125"/>
      <c r="D199" s="125"/>
      <c r="E199" s="125"/>
      <c r="F199" s="125"/>
      <c r="G199" s="125"/>
      <c r="H199" s="125"/>
      <c r="I199" s="125"/>
      <c r="J199" s="128"/>
    </row>
    <row r="200" spans="1:10">
      <c r="A200" s="129"/>
      <c r="B200" s="125"/>
      <c r="C200" s="125"/>
      <c r="D200" s="125"/>
      <c r="E200" s="125"/>
      <c r="F200" s="125"/>
      <c r="G200" s="125"/>
      <c r="H200" s="125"/>
      <c r="I200" s="125"/>
      <c r="J200" s="128"/>
    </row>
    <row r="201" spans="1:10">
      <c r="A201" s="129"/>
      <c r="B201" s="125"/>
      <c r="C201" s="125"/>
      <c r="D201" s="125"/>
      <c r="E201" s="125"/>
      <c r="F201" s="125"/>
      <c r="G201" s="125"/>
      <c r="H201" s="125"/>
      <c r="I201" s="125"/>
      <c r="J201" s="128"/>
    </row>
    <row r="202" spans="1:10">
      <c r="A202" s="129"/>
      <c r="B202" s="125"/>
      <c r="C202" s="125"/>
      <c r="D202" s="125"/>
      <c r="E202" s="125"/>
      <c r="F202" s="125"/>
      <c r="G202" s="125"/>
      <c r="H202" s="125"/>
      <c r="I202" s="125"/>
      <c r="J202" s="128"/>
    </row>
    <row r="203" spans="1:10">
      <c r="A203" s="129"/>
      <c r="B203" s="125"/>
      <c r="C203" s="125"/>
      <c r="D203" s="125"/>
      <c r="E203" s="125"/>
      <c r="F203" s="125"/>
      <c r="G203" s="125"/>
      <c r="H203" s="125"/>
      <c r="I203" s="125"/>
      <c r="J203" s="128"/>
    </row>
    <row r="204" spans="1:10">
      <c r="A204" s="129"/>
      <c r="B204" s="125"/>
      <c r="C204" s="125"/>
      <c r="D204" s="125"/>
      <c r="E204" s="125"/>
      <c r="F204" s="125"/>
      <c r="G204" s="125"/>
      <c r="H204" s="125"/>
      <c r="I204" s="125"/>
      <c r="J204" s="128"/>
    </row>
    <row r="205" spans="1:10">
      <c r="A205" s="129"/>
      <c r="B205" s="125"/>
      <c r="C205" s="125"/>
      <c r="D205" s="125"/>
      <c r="E205" s="125"/>
      <c r="F205" s="125"/>
      <c r="G205" s="125"/>
      <c r="H205" s="125"/>
      <c r="I205" s="125"/>
      <c r="J205" s="128"/>
    </row>
    <row r="206" spans="1:10">
      <c r="A206" s="129"/>
      <c r="B206" s="125"/>
      <c r="C206" s="125"/>
      <c r="D206" s="125"/>
      <c r="E206" s="125"/>
      <c r="F206" s="125"/>
      <c r="G206" s="125"/>
      <c r="H206" s="125"/>
      <c r="I206" s="125"/>
      <c r="J206" s="128"/>
    </row>
    <row r="207" spans="1:10">
      <c r="A207" s="129"/>
      <c r="B207" s="125"/>
      <c r="C207" s="125"/>
      <c r="D207" s="125"/>
      <c r="E207" s="125"/>
      <c r="F207" s="125"/>
      <c r="G207" s="125"/>
      <c r="H207" s="125"/>
      <c r="I207" s="125"/>
      <c r="J207" s="128"/>
    </row>
    <row r="208" spans="1:10">
      <c r="A208" s="129"/>
      <c r="B208" s="125"/>
      <c r="C208" s="125"/>
      <c r="D208" s="125"/>
      <c r="E208" s="125"/>
      <c r="F208" s="125"/>
      <c r="G208" s="125"/>
      <c r="H208" s="125"/>
      <c r="I208" s="125"/>
      <c r="J208" s="128"/>
    </row>
    <row r="209" spans="1:10">
      <c r="A209" s="129"/>
      <c r="B209" s="125"/>
      <c r="C209" s="125"/>
      <c r="D209" s="125"/>
      <c r="E209" s="125"/>
      <c r="F209" s="125"/>
      <c r="G209" s="125"/>
      <c r="H209" s="125"/>
      <c r="I209" s="125"/>
      <c r="J209" s="128"/>
    </row>
    <row r="210" spans="1:10">
      <c r="A210" s="129"/>
      <c r="B210" s="125"/>
      <c r="C210" s="125"/>
      <c r="D210" s="125"/>
      <c r="E210" s="125"/>
      <c r="F210" s="125"/>
      <c r="G210" s="125"/>
      <c r="H210" s="125"/>
      <c r="I210" s="125"/>
      <c r="J210" s="128"/>
    </row>
    <row r="211" spans="1:10">
      <c r="A211" s="129"/>
      <c r="B211" s="125"/>
      <c r="C211" s="125"/>
      <c r="D211" s="125"/>
      <c r="E211" s="125"/>
      <c r="F211" s="125"/>
      <c r="G211" s="125"/>
      <c r="H211" s="125"/>
      <c r="I211" s="125"/>
      <c r="J211" s="128"/>
    </row>
    <row r="212" spans="1:10">
      <c r="A212" s="129"/>
      <c r="B212" s="125"/>
      <c r="C212" s="125"/>
      <c r="D212" s="125"/>
      <c r="E212" s="125"/>
      <c r="F212" s="125"/>
      <c r="G212" s="125"/>
      <c r="H212" s="125"/>
      <c r="I212" s="125"/>
      <c r="J212" s="128"/>
    </row>
    <row r="213" spans="1:10">
      <c r="A213" s="129"/>
      <c r="B213" s="125"/>
      <c r="C213" s="125"/>
      <c r="D213" s="125"/>
      <c r="E213" s="125"/>
      <c r="F213" s="125"/>
      <c r="G213" s="125"/>
      <c r="H213" s="125"/>
      <c r="I213" s="125"/>
      <c r="J213" s="128"/>
    </row>
    <row r="214" spans="1:10">
      <c r="A214" s="129"/>
      <c r="B214" s="125"/>
      <c r="C214" s="125"/>
      <c r="D214" s="125"/>
      <c r="E214" s="125"/>
      <c r="F214" s="125"/>
      <c r="G214" s="125"/>
      <c r="H214" s="125"/>
      <c r="I214" s="125"/>
      <c r="J214" s="128"/>
    </row>
    <row r="215" spans="1:10">
      <c r="A215" s="129"/>
      <c r="B215" s="125"/>
      <c r="C215" s="125"/>
      <c r="D215" s="125"/>
      <c r="E215" s="125"/>
      <c r="F215" s="125"/>
      <c r="G215" s="125"/>
      <c r="H215" s="125"/>
      <c r="I215" s="125"/>
      <c r="J215" s="128"/>
    </row>
    <row r="216" spans="1:10">
      <c r="A216" s="129"/>
      <c r="B216" s="125"/>
      <c r="C216" s="125"/>
      <c r="D216" s="125"/>
      <c r="E216" s="125"/>
      <c r="F216" s="125"/>
      <c r="G216" s="125"/>
      <c r="H216" s="125"/>
      <c r="I216" s="125"/>
      <c r="J216" s="128"/>
    </row>
    <row r="217" spans="1:10">
      <c r="A217" s="129"/>
      <c r="B217" s="125"/>
      <c r="C217" s="125"/>
      <c r="D217" s="125"/>
      <c r="E217" s="125"/>
      <c r="F217" s="125"/>
      <c r="G217" s="125"/>
      <c r="H217" s="125"/>
      <c r="I217" s="125"/>
      <c r="J217" s="128"/>
    </row>
    <row r="218" spans="1:10">
      <c r="A218" s="129"/>
      <c r="B218" s="125"/>
      <c r="C218" s="125"/>
      <c r="D218" s="125"/>
      <c r="E218" s="125"/>
      <c r="F218" s="125"/>
      <c r="G218" s="125"/>
      <c r="H218" s="125"/>
      <c r="I218" s="125"/>
      <c r="J218" s="128"/>
    </row>
    <row r="219" spans="1:10">
      <c r="A219" s="129"/>
      <c r="B219" s="125"/>
      <c r="C219" s="125"/>
      <c r="D219" s="125"/>
      <c r="E219" s="125"/>
      <c r="F219" s="125"/>
      <c r="G219" s="125"/>
      <c r="H219" s="125"/>
      <c r="I219" s="125"/>
      <c r="J219" s="128"/>
    </row>
    <row r="220" spans="1:10">
      <c r="A220" s="129"/>
      <c r="B220" s="125"/>
      <c r="C220" s="125"/>
      <c r="D220" s="125"/>
      <c r="E220" s="125"/>
      <c r="F220" s="125"/>
      <c r="G220" s="125"/>
      <c r="H220" s="125"/>
      <c r="I220" s="125"/>
      <c r="J220" s="128"/>
    </row>
    <row r="221" spans="1:10">
      <c r="A221" s="129"/>
      <c r="B221" s="125"/>
      <c r="C221" s="125"/>
      <c r="D221" s="125"/>
      <c r="E221" s="125"/>
      <c r="F221" s="125"/>
      <c r="G221" s="125"/>
      <c r="H221" s="125"/>
      <c r="I221" s="125"/>
      <c r="J221" s="128"/>
    </row>
    <row r="222" spans="1:10">
      <c r="A222" s="129"/>
      <c r="B222" s="125"/>
      <c r="C222" s="125"/>
      <c r="D222" s="125"/>
      <c r="E222" s="125"/>
      <c r="F222" s="125"/>
      <c r="G222" s="125"/>
      <c r="H222" s="125"/>
      <c r="I222" s="125"/>
      <c r="J222" s="128"/>
    </row>
    <row r="223" spans="1:10">
      <c r="A223" s="129"/>
      <c r="B223" s="125"/>
      <c r="C223" s="125"/>
      <c r="D223" s="125"/>
      <c r="E223" s="125"/>
      <c r="F223" s="125"/>
      <c r="G223" s="125"/>
      <c r="H223" s="125"/>
      <c r="I223" s="125"/>
      <c r="J223" s="128"/>
    </row>
    <row r="224" spans="1:10">
      <c r="A224" s="129"/>
      <c r="B224" s="125"/>
      <c r="C224" s="125"/>
      <c r="D224" s="125"/>
      <c r="E224" s="125"/>
      <c r="F224" s="125"/>
      <c r="G224" s="125"/>
      <c r="H224" s="125"/>
      <c r="I224" s="125"/>
      <c r="J224" s="128"/>
    </row>
    <row r="225" spans="1:10">
      <c r="A225" s="129"/>
      <c r="B225" s="125"/>
      <c r="C225" s="125"/>
      <c r="D225" s="125"/>
      <c r="E225" s="125"/>
      <c r="F225" s="125"/>
      <c r="G225" s="125"/>
      <c r="H225" s="125"/>
      <c r="I225" s="125"/>
      <c r="J225" s="128"/>
    </row>
    <row r="226" spans="1:10">
      <c r="A226" s="129"/>
      <c r="B226" s="125"/>
      <c r="C226" s="125"/>
      <c r="D226" s="125"/>
      <c r="E226" s="125"/>
      <c r="F226" s="125"/>
      <c r="G226" s="125"/>
      <c r="H226" s="125"/>
      <c r="I226" s="125"/>
      <c r="J226" s="128"/>
    </row>
    <row r="227" spans="1:10">
      <c r="A227" s="129"/>
      <c r="B227" s="125"/>
      <c r="C227" s="125"/>
      <c r="D227" s="125"/>
      <c r="E227" s="125"/>
      <c r="F227" s="125"/>
      <c r="G227" s="125"/>
      <c r="H227" s="125"/>
      <c r="I227" s="125"/>
      <c r="J227" s="128"/>
    </row>
    <row r="228" spans="1:10">
      <c r="A228" s="129"/>
      <c r="B228" s="125"/>
      <c r="C228" s="125"/>
      <c r="D228" s="125"/>
      <c r="E228" s="125"/>
      <c r="F228" s="125"/>
      <c r="G228" s="125"/>
      <c r="H228" s="125"/>
      <c r="I228" s="125"/>
      <c r="J228" s="128"/>
    </row>
    <row r="229" spans="1:10">
      <c r="A229" s="129"/>
      <c r="B229" s="125"/>
      <c r="C229" s="125"/>
      <c r="D229" s="125"/>
      <c r="E229" s="125"/>
      <c r="F229" s="125"/>
      <c r="G229" s="125"/>
      <c r="H229" s="125"/>
      <c r="I229" s="125"/>
      <c r="J229" s="128"/>
    </row>
    <row r="230" spans="1:10">
      <c r="A230" s="129"/>
      <c r="B230" s="125"/>
      <c r="C230" s="125"/>
      <c r="D230" s="125"/>
      <c r="E230" s="125"/>
      <c r="F230" s="125"/>
      <c r="G230" s="125"/>
      <c r="H230" s="125"/>
      <c r="I230" s="125"/>
      <c r="J230" s="128"/>
    </row>
    <row r="231" spans="1:10">
      <c r="A231" s="129"/>
      <c r="B231" s="125"/>
      <c r="C231" s="125"/>
      <c r="D231" s="125"/>
      <c r="E231" s="125"/>
      <c r="F231" s="125"/>
      <c r="G231" s="125"/>
      <c r="H231" s="125"/>
      <c r="I231" s="125"/>
      <c r="J231" s="128"/>
    </row>
    <row r="232" spans="1:10">
      <c r="A232" s="129"/>
      <c r="B232" s="125"/>
      <c r="C232" s="125"/>
      <c r="D232" s="125"/>
      <c r="E232" s="125"/>
      <c r="F232" s="125"/>
      <c r="G232" s="125"/>
      <c r="H232" s="125"/>
      <c r="I232" s="125"/>
      <c r="J232" s="128"/>
    </row>
    <row r="233" spans="1:10">
      <c r="A233" s="129"/>
      <c r="B233" s="125"/>
      <c r="C233" s="125"/>
      <c r="D233" s="125"/>
      <c r="E233" s="125"/>
      <c r="F233" s="125"/>
      <c r="G233" s="125"/>
      <c r="H233" s="125"/>
      <c r="I233" s="125"/>
      <c r="J233" s="128"/>
    </row>
    <row r="234" spans="1:10">
      <c r="A234" s="129"/>
      <c r="B234" s="125"/>
      <c r="C234" s="125"/>
      <c r="D234" s="125"/>
      <c r="E234" s="125"/>
      <c r="F234" s="125"/>
      <c r="G234" s="125"/>
      <c r="H234" s="125"/>
      <c r="I234" s="125"/>
      <c r="J234" s="128"/>
    </row>
    <row r="235" spans="1:10">
      <c r="A235" s="129"/>
      <c r="B235" s="125"/>
      <c r="C235" s="125"/>
      <c r="D235" s="125"/>
      <c r="E235" s="125"/>
      <c r="F235" s="125"/>
      <c r="G235" s="125"/>
      <c r="H235" s="125"/>
      <c r="I235" s="125"/>
      <c r="J235" s="128"/>
    </row>
    <row r="236" spans="1:10">
      <c r="A236" s="129"/>
      <c r="B236" s="125"/>
      <c r="C236" s="125"/>
      <c r="D236" s="125"/>
      <c r="E236" s="125"/>
      <c r="F236" s="125"/>
      <c r="G236" s="125"/>
      <c r="H236" s="125"/>
      <c r="I236" s="125"/>
      <c r="J236" s="128"/>
    </row>
    <row r="237" spans="1:10">
      <c r="A237" s="129"/>
      <c r="B237" s="125"/>
      <c r="C237" s="125"/>
      <c r="D237" s="125"/>
      <c r="E237" s="125"/>
      <c r="F237" s="125"/>
      <c r="G237" s="125"/>
      <c r="H237" s="125"/>
      <c r="I237" s="125"/>
      <c r="J237" s="128"/>
    </row>
    <row r="238" spans="1:10">
      <c r="A238" s="129"/>
      <c r="B238" s="125"/>
      <c r="C238" s="125"/>
      <c r="D238" s="125"/>
      <c r="E238" s="125"/>
      <c r="F238" s="125"/>
      <c r="G238" s="125"/>
      <c r="H238" s="125"/>
      <c r="I238" s="125"/>
      <c r="J238" s="128"/>
    </row>
    <row r="239" spans="1:10">
      <c r="A239" s="129"/>
      <c r="B239" s="125"/>
      <c r="C239" s="125"/>
      <c r="D239" s="125"/>
      <c r="E239" s="125"/>
      <c r="F239" s="125"/>
      <c r="G239" s="125"/>
      <c r="H239" s="125"/>
      <c r="I239" s="125"/>
      <c r="J239" s="128"/>
    </row>
    <row r="240" spans="1:10">
      <c r="A240" s="129"/>
      <c r="B240" s="125"/>
      <c r="C240" s="125"/>
      <c r="D240" s="125"/>
      <c r="E240" s="125"/>
      <c r="F240" s="125"/>
      <c r="G240" s="125"/>
      <c r="H240" s="125"/>
      <c r="I240" s="125"/>
      <c r="J240" s="128"/>
    </row>
    <row r="241" spans="1:10">
      <c r="A241" s="129"/>
      <c r="B241" s="125"/>
      <c r="C241" s="125"/>
      <c r="D241" s="125"/>
      <c r="E241" s="125"/>
      <c r="F241" s="125"/>
      <c r="G241" s="125"/>
      <c r="H241" s="125"/>
      <c r="I241" s="125"/>
      <c r="J241" s="128"/>
    </row>
    <row r="242" spans="1:10">
      <c r="A242" s="129"/>
      <c r="B242" s="125"/>
      <c r="C242" s="125"/>
      <c r="D242" s="125"/>
      <c r="E242" s="125"/>
      <c r="F242" s="125"/>
      <c r="G242" s="125"/>
      <c r="H242" s="125"/>
      <c r="I242" s="125"/>
      <c r="J242" s="128"/>
    </row>
    <row r="243" spans="1:10">
      <c r="A243" s="129"/>
      <c r="B243" s="125"/>
      <c r="C243" s="125"/>
      <c r="D243" s="125"/>
      <c r="E243" s="125"/>
      <c r="F243" s="125"/>
      <c r="G243" s="125"/>
      <c r="H243" s="125"/>
      <c r="I243" s="125"/>
      <c r="J243" s="128"/>
    </row>
    <row r="244" spans="1:10">
      <c r="A244" s="129"/>
      <c r="B244" s="125"/>
      <c r="C244" s="125"/>
      <c r="D244" s="125"/>
      <c r="E244" s="125"/>
      <c r="F244" s="125"/>
      <c r="G244" s="125"/>
      <c r="H244" s="125"/>
      <c r="I244" s="125"/>
      <c r="J244" s="128"/>
    </row>
    <row r="245" spans="1:10">
      <c r="A245" s="129"/>
      <c r="B245" s="125"/>
      <c r="C245" s="125"/>
      <c r="D245" s="125"/>
      <c r="E245" s="125"/>
      <c r="F245" s="125"/>
      <c r="G245" s="125"/>
      <c r="H245" s="125"/>
      <c r="I245" s="125"/>
      <c r="J245" s="128"/>
    </row>
    <row r="246" spans="1:10">
      <c r="A246" s="129"/>
      <c r="B246" s="125"/>
      <c r="C246" s="125"/>
      <c r="D246" s="125"/>
      <c r="E246" s="125"/>
      <c r="F246" s="125"/>
      <c r="G246" s="125"/>
      <c r="H246" s="125"/>
      <c r="I246" s="125"/>
      <c r="J246" s="128"/>
    </row>
    <row r="247" spans="1:10">
      <c r="A247" s="129"/>
      <c r="B247" s="125"/>
      <c r="C247" s="125"/>
      <c r="D247" s="125"/>
      <c r="E247" s="125"/>
      <c r="F247" s="125"/>
      <c r="G247" s="125"/>
      <c r="H247" s="125"/>
      <c r="I247" s="125"/>
      <c r="J247" s="128"/>
    </row>
    <row r="248" spans="1:10">
      <c r="A248" s="129"/>
      <c r="B248" s="125"/>
      <c r="C248" s="125"/>
      <c r="D248" s="125"/>
      <c r="E248" s="125"/>
      <c r="F248" s="125"/>
      <c r="G248" s="125"/>
      <c r="H248" s="125"/>
      <c r="I248" s="125"/>
      <c r="J248" s="128"/>
    </row>
    <row r="249" spans="1:10">
      <c r="A249" s="129"/>
      <c r="B249" s="125"/>
      <c r="C249" s="125"/>
      <c r="D249" s="125"/>
      <c r="E249" s="125"/>
      <c r="F249" s="125"/>
      <c r="G249" s="125"/>
      <c r="H249" s="125"/>
      <c r="I249" s="125"/>
      <c r="J249" s="128"/>
    </row>
    <row r="250" spans="1:10">
      <c r="A250" s="129"/>
      <c r="B250" s="125"/>
      <c r="C250" s="125"/>
      <c r="D250" s="125"/>
      <c r="E250" s="125"/>
      <c r="F250" s="125"/>
      <c r="G250" s="125"/>
      <c r="H250" s="125"/>
      <c r="I250" s="125"/>
      <c r="J250" s="128"/>
    </row>
    <row r="251" spans="1:10">
      <c r="A251" s="129"/>
      <c r="B251" s="125"/>
      <c r="C251" s="125"/>
      <c r="D251" s="125"/>
      <c r="E251" s="125"/>
      <c r="F251" s="130"/>
      <c r="G251" s="130"/>
      <c r="H251" s="130"/>
      <c r="I251" s="130"/>
      <c r="J251" s="131"/>
    </row>
    <row r="252" spans="1:10">
      <c r="A252" s="129"/>
      <c r="B252" s="125"/>
      <c r="C252" s="125"/>
      <c r="D252" s="125"/>
      <c r="E252" s="125"/>
      <c r="F252" s="130"/>
      <c r="G252" s="130"/>
      <c r="H252" s="130"/>
      <c r="I252" s="130"/>
      <c r="J252" s="131"/>
    </row>
    <row r="253" spans="1:10">
      <c r="A253" s="130"/>
      <c r="B253" s="130"/>
      <c r="C253" s="130"/>
      <c r="D253" s="130"/>
      <c r="E253" s="130"/>
      <c r="F253" s="130"/>
      <c r="G253" s="130"/>
      <c r="H253" s="130"/>
      <c r="I253" s="130"/>
      <c r="J253" s="131"/>
    </row>
    <row r="254" spans="1:10">
      <c r="A254" s="130"/>
      <c r="B254" s="132"/>
      <c r="C254" s="130"/>
      <c r="D254" s="130"/>
      <c r="E254" s="130"/>
      <c r="F254" s="130"/>
      <c r="G254" s="130"/>
      <c r="H254" s="130"/>
      <c r="I254" s="130"/>
      <c r="J254" s="131"/>
    </row>
    <row r="255" spans="1:10">
      <c r="A255" s="130"/>
      <c r="B255" s="130"/>
      <c r="C255" s="130"/>
      <c r="D255" s="130"/>
      <c r="E255" s="130"/>
      <c r="F255" s="130"/>
      <c r="G255" s="130"/>
      <c r="H255" s="130"/>
      <c r="I255" s="130"/>
      <c r="J255" s="131"/>
    </row>
    <row r="256" spans="1:10">
      <c r="A256" s="130"/>
      <c r="B256" s="132"/>
      <c r="C256" s="130"/>
      <c r="D256" s="130"/>
      <c r="E256" s="130"/>
      <c r="F256" s="130"/>
      <c r="G256" s="130"/>
      <c r="H256" s="130"/>
      <c r="I256" s="130"/>
      <c r="J256" s="131"/>
    </row>
    <row r="257" spans="1:10">
      <c r="A257" s="130"/>
      <c r="B257" s="132"/>
      <c r="C257" s="130"/>
      <c r="D257" s="130"/>
      <c r="E257" s="130"/>
      <c r="F257" s="130"/>
      <c r="G257" s="130"/>
      <c r="H257" s="130"/>
      <c r="I257" s="130"/>
      <c r="J257" s="131"/>
    </row>
    <row r="258" spans="1:10">
      <c r="A258" s="130"/>
      <c r="B258" s="132"/>
      <c r="C258" s="130"/>
      <c r="D258" s="130"/>
      <c r="E258" s="130"/>
      <c r="F258" s="130"/>
      <c r="G258" s="130"/>
      <c r="H258" s="130"/>
      <c r="I258" s="130"/>
      <c r="J258" s="131"/>
    </row>
    <row r="259" spans="1:10">
      <c r="A259" s="130"/>
      <c r="B259" s="132"/>
      <c r="C259" s="130"/>
      <c r="D259" s="130"/>
      <c r="E259" s="130"/>
      <c r="F259" s="130"/>
      <c r="G259" s="130"/>
      <c r="H259" s="130"/>
      <c r="I259" s="130"/>
      <c r="J259" s="131"/>
    </row>
    <row r="260" spans="1:10">
      <c r="A260" s="125"/>
      <c r="B260" s="132"/>
      <c r="C260" s="130"/>
      <c r="D260" s="130"/>
      <c r="E260" s="130"/>
      <c r="F260" s="130"/>
      <c r="G260" s="130"/>
      <c r="H260" s="130"/>
      <c r="I260" s="130"/>
      <c r="J260" s="131"/>
    </row>
    <row r="261" spans="1:10">
      <c r="A261" s="125"/>
      <c r="B261" s="132"/>
      <c r="C261" s="130"/>
      <c r="D261" s="130"/>
      <c r="E261" s="130"/>
      <c r="F261" s="130"/>
      <c r="G261" s="130"/>
      <c r="H261" s="130"/>
      <c r="I261" s="130"/>
      <c r="J261" s="131"/>
    </row>
    <row r="262" spans="1:10">
      <c r="A262" s="125"/>
      <c r="B262" s="132"/>
      <c r="C262" s="130"/>
      <c r="D262" s="130"/>
      <c r="E262" s="130"/>
      <c r="F262" s="130"/>
      <c r="G262" s="130"/>
      <c r="H262" s="130"/>
      <c r="I262" s="130"/>
      <c r="J262" s="131"/>
    </row>
    <row r="263" spans="1:10">
      <c r="A263" s="125"/>
      <c r="B263" s="132"/>
      <c r="C263" s="130"/>
      <c r="D263" s="130"/>
      <c r="E263" s="130"/>
      <c r="F263" s="130"/>
      <c r="G263" s="130"/>
      <c r="H263" s="130"/>
      <c r="I263" s="130"/>
      <c r="J263" s="131"/>
    </row>
    <row r="264" spans="1:10">
      <c r="A264" s="125"/>
      <c r="B264" s="132"/>
      <c r="C264" s="130"/>
      <c r="D264" s="130"/>
      <c r="E264" s="130"/>
      <c r="F264" s="130"/>
      <c r="G264" s="130"/>
      <c r="H264" s="130"/>
      <c r="I264" s="130"/>
      <c r="J264" s="131"/>
    </row>
    <row r="265" spans="1:10">
      <c r="A265" s="125"/>
      <c r="B265" s="132"/>
      <c r="C265" s="130"/>
      <c r="D265" s="130"/>
      <c r="E265" s="130"/>
      <c r="F265" s="130"/>
      <c r="G265" s="130"/>
      <c r="H265" s="130"/>
      <c r="I265" s="130"/>
      <c r="J265" s="131"/>
    </row>
    <row r="266" spans="1:10">
      <c r="A266" s="125"/>
      <c r="B266" s="132"/>
      <c r="C266" s="130"/>
      <c r="D266" s="130"/>
      <c r="E266" s="130"/>
      <c r="F266" s="130"/>
      <c r="G266" s="130"/>
      <c r="H266" s="130"/>
      <c r="I266" s="130"/>
      <c r="J266" s="131"/>
    </row>
    <row r="267" spans="1:10">
      <c r="A267" s="125"/>
      <c r="B267" s="132"/>
      <c r="C267" s="130"/>
      <c r="D267" s="130"/>
      <c r="E267" s="130"/>
      <c r="F267" s="130"/>
      <c r="G267" s="130"/>
      <c r="H267" s="130"/>
      <c r="I267" s="130"/>
      <c r="J267" s="131"/>
    </row>
    <row r="268" spans="1:10">
      <c r="A268" s="125"/>
      <c r="B268" s="132"/>
      <c r="C268" s="130"/>
      <c r="D268" s="130"/>
      <c r="E268" s="130"/>
      <c r="F268" s="130"/>
      <c r="G268" s="130"/>
      <c r="H268" s="130"/>
      <c r="I268" s="130"/>
      <c r="J268" s="131"/>
    </row>
    <row r="269" spans="1:10">
      <c r="A269" s="125"/>
      <c r="B269" s="132"/>
      <c r="C269" s="130"/>
      <c r="D269" s="130"/>
      <c r="E269" s="130"/>
      <c r="F269" s="130"/>
      <c r="G269" s="130"/>
      <c r="H269" s="130"/>
      <c r="I269" s="130"/>
      <c r="J269" s="131"/>
    </row>
    <row r="270" spans="1:10">
      <c r="A270" s="125"/>
      <c r="B270" s="132"/>
      <c r="C270" s="130"/>
      <c r="D270" s="130"/>
      <c r="E270" s="130"/>
      <c r="F270" s="130"/>
      <c r="G270" s="130"/>
      <c r="H270" s="130"/>
      <c r="I270" s="130"/>
      <c r="J270" s="131"/>
    </row>
    <row r="271" spans="1:10">
      <c r="A271" s="125"/>
      <c r="B271" s="132"/>
      <c r="C271" s="130"/>
      <c r="D271" s="130"/>
      <c r="E271" s="130"/>
      <c r="F271" s="130"/>
      <c r="G271" s="130"/>
      <c r="H271" s="130"/>
      <c r="I271" s="130"/>
      <c r="J271" s="131"/>
    </row>
    <row r="272" spans="1:10">
      <c r="A272" s="125"/>
      <c r="B272" s="132"/>
      <c r="C272" s="130"/>
      <c r="D272" s="130"/>
      <c r="E272" s="130"/>
      <c r="F272" s="130"/>
      <c r="G272" s="130"/>
      <c r="H272" s="130"/>
      <c r="I272" s="130"/>
      <c r="J272" s="131"/>
    </row>
    <row r="273" spans="1:10">
      <c r="A273" s="125"/>
      <c r="B273" s="132"/>
      <c r="C273" s="130"/>
      <c r="D273" s="130"/>
      <c r="E273" s="130"/>
      <c r="F273" s="130"/>
      <c r="G273" s="130"/>
      <c r="H273" s="130"/>
      <c r="I273" s="130"/>
      <c r="J273" s="131"/>
    </row>
    <row r="274" spans="1:10">
      <c r="A274" s="125"/>
      <c r="B274" s="133"/>
      <c r="C274" s="130"/>
      <c r="D274" s="130"/>
      <c r="E274" s="130"/>
      <c r="F274" s="125"/>
      <c r="G274" s="125"/>
      <c r="H274" s="125"/>
      <c r="I274" s="125"/>
      <c r="J274" s="128"/>
    </row>
    <row r="275" spans="1:10">
      <c r="A275" s="125"/>
      <c r="B275" s="133"/>
      <c r="C275" s="130"/>
      <c r="D275" s="130"/>
      <c r="E275" s="130"/>
      <c r="F275" s="125"/>
      <c r="G275" s="125"/>
      <c r="H275" s="125"/>
      <c r="I275" s="125"/>
      <c r="J275" s="128"/>
    </row>
    <row r="276" spans="1:10">
      <c r="A276" s="125"/>
      <c r="B276" s="133"/>
      <c r="C276" s="125"/>
      <c r="D276" s="125"/>
      <c r="E276" s="125"/>
      <c r="F276" s="125"/>
      <c r="G276" s="125"/>
      <c r="H276" s="125"/>
      <c r="I276" s="125"/>
      <c r="J276" s="128"/>
    </row>
    <row r="277" spans="1:10">
      <c r="A277" s="125"/>
      <c r="B277" s="133"/>
      <c r="C277" s="125"/>
      <c r="D277" s="125"/>
      <c r="E277" s="125"/>
      <c r="F277" s="125"/>
      <c r="G277" s="125"/>
      <c r="H277" s="125"/>
      <c r="I277" s="125"/>
      <c r="J277" s="128"/>
    </row>
    <row r="278" spans="1:10">
      <c r="A278" s="125"/>
      <c r="B278" s="133"/>
      <c r="C278" s="125"/>
      <c r="D278" s="125"/>
      <c r="E278" s="125"/>
      <c r="F278" s="125"/>
      <c r="G278" s="125"/>
      <c r="H278" s="125"/>
      <c r="I278" s="125"/>
      <c r="J278" s="128"/>
    </row>
    <row r="279" spans="1:10">
      <c r="A279" s="125"/>
      <c r="B279" s="133"/>
      <c r="C279" s="125"/>
      <c r="D279" s="125"/>
      <c r="E279" s="125"/>
      <c r="F279" s="125"/>
      <c r="G279" s="125"/>
      <c r="H279" s="125"/>
      <c r="I279" s="125"/>
      <c r="J279" s="128"/>
    </row>
    <row r="280" spans="1:10">
      <c r="A280" s="125"/>
      <c r="B280" s="133"/>
      <c r="C280" s="125"/>
      <c r="D280" s="125"/>
      <c r="E280" s="125"/>
      <c r="F280" s="125"/>
      <c r="G280" s="125"/>
      <c r="H280" s="125"/>
      <c r="I280" s="125"/>
      <c r="J280" s="128"/>
    </row>
    <row r="281" spans="1:10">
      <c r="A281" s="125"/>
      <c r="B281" s="133"/>
      <c r="C281" s="125"/>
      <c r="D281" s="125"/>
      <c r="E281" s="125"/>
      <c r="F281" s="125"/>
      <c r="G281" s="125"/>
      <c r="H281" s="125"/>
      <c r="I281" s="125"/>
      <c r="J281" s="128"/>
    </row>
    <row r="282" spans="1:10">
      <c r="A282" s="125"/>
      <c r="B282" s="133"/>
      <c r="C282" s="125"/>
      <c r="D282" s="125"/>
      <c r="E282" s="125"/>
      <c r="F282" s="125"/>
      <c r="G282" s="125"/>
      <c r="H282" s="125"/>
      <c r="I282" s="125"/>
      <c r="J282" s="128"/>
    </row>
    <row r="283" spans="1:10">
      <c r="A283" s="125"/>
      <c r="B283" s="133"/>
      <c r="C283" s="125"/>
      <c r="D283" s="125"/>
      <c r="E283" s="125"/>
      <c r="F283" s="125"/>
      <c r="G283" s="125"/>
      <c r="H283" s="125"/>
      <c r="I283" s="125"/>
      <c r="J283" s="128"/>
    </row>
    <row r="284" spans="1:10">
      <c r="A284" s="125"/>
      <c r="B284" s="133"/>
      <c r="C284" s="125"/>
      <c r="D284" s="125"/>
      <c r="E284" s="125"/>
      <c r="F284" s="125"/>
      <c r="G284" s="125"/>
      <c r="H284" s="125"/>
      <c r="I284" s="125"/>
      <c r="J284" s="128"/>
    </row>
    <row r="285" spans="1:10">
      <c r="A285" s="125"/>
      <c r="B285" s="133"/>
      <c r="C285" s="125"/>
      <c r="D285" s="125"/>
      <c r="E285" s="125"/>
      <c r="F285" s="125"/>
      <c r="G285" s="125"/>
      <c r="H285" s="125"/>
      <c r="I285" s="125"/>
      <c r="J285" s="128"/>
    </row>
    <row r="286" spans="1:10">
      <c r="A286" s="125"/>
      <c r="B286" s="133"/>
      <c r="C286" s="125"/>
      <c r="D286" s="125"/>
      <c r="E286" s="125"/>
      <c r="F286" s="125"/>
      <c r="G286" s="125"/>
      <c r="H286" s="125"/>
      <c r="I286" s="125"/>
      <c r="J286" s="128"/>
    </row>
    <row r="287" spans="1:10">
      <c r="A287" s="125"/>
      <c r="B287" s="133"/>
      <c r="C287" s="125"/>
      <c r="D287" s="125"/>
      <c r="E287" s="125"/>
      <c r="F287" s="125"/>
      <c r="G287" s="125"/>
      <c r="H287" s="125"/>
      <c r="I287" s="125"/>
      <c r="J287" s="128"/>
    </row>
    <row r="288" spans="1:10">
      <c r="A288" s="125"/>
      <c r="B288" s="133"/>
      <c r="C288" s="125"/>
      <c r="D288" s="125"/>
      <c r="E288" s="125"/>
      <c r="F288" s="125"/>
      <c r="G288" s="125"/>
      <c r="H288" s="125"/>
      <c r="I288" s="125"/>
      <c r="J288" s="128"/>
    </row>
    <row r="289" spans="1:10">
      <c r="A289" s="125"/>
      <c r="B289" s="133"/>
      <c r="C289" s="125"/>
      <c r="D289" s="125"/>
      <c r="E289" s="125"/>
      <c r="F289" s="125"/>
      <c r="G289" s="125"/>
      <c r="H289" s="125"/>
      <c r="I289" s="125"/>
      <c r="J289" s="128"/>
    </row>
    <row r="290" spans="1:10">
      <c r="A290" s="125"/>
      <c r="B290" s="133"/>
      <c r="C290" s="125"/>
      <c r="D290" s="125"/>
      <c r="E290" s="125"/>
      <c r="F290" s="125"/>
      <c r="G290" s="125"/>
      <c r="H290" s="125"/>
      <c r="I290" s="125"/>
      <c r="J290" s="128"/>
    </row>
    <row r="291" spans="1:10">
      <c r="A291" s="125"/>
      <c r="B291" s="133"/>
      <c r="C291" s="125"/>
      <c r="D291" s="125"/>
      <c r="E291" s="125"/>
      <c r="F291" s="125"/>
      <c r="G291" s="125"/>
      <c r="H291" s="125"/>
      <c r="I291" s="125"/>
      <c r="J291" s="128"/>
    </row>
    <row r="292" spans="1:10">
      <c r="A292" s="125"/>
      <c r="B292" s="133"/>
      <c r="C292" s="125"/>
      <c r="D292" s="125"/>
      <c r="E292" s="125"/>
      <c r="F292" s="125"/>
      <c r="G292" s="125"/>
      <c r="H292" s="125"/>
      <c r="I292" s="125"/>
      <c r="J292" s="128"/>
    </row>
    <row r="293" spans="1:10">
      <c r="A293" s="125"/>
      <c r="B293" s="133"/>
      <c r="C293" s="125"/>
      <c r="D293" s="125"/>
      <c r="E293" s="125"/>
      <c r="F293" s="125"/>
      <c r="G293" s="125"/>
      <c r="H293" s="125"/>
      <c r="I293" s="125"/>
      <c r="J293" s="128"/>
    </row>
    <row r="294" spans="1:10">
      <c r="A294" s="125"/>
      <c r="B294" s="133"/>
      <c r="C294" s="125"/>
      <c r="D294" s="125"/>
      <c r="E294" s="125"/>
      <c r="F294" s="125"/>
      <c r="G294" s="125"/>
      <c r="H294" s="125"/>
      <c r="I294" s="125"/>
      <c r="J294" s="128"/>
    </row>
    <row r="295" spans="1:10">
      <c r="A295" s="125"/>
      <c r="B295" s="133"/>
      <c r="C295" s="125"/>
      <c r="D295" s="125"/>
      <c r="E295" s="125"/>
      <c r="F295" s="125"/>
      <c r="G295" s="125"/>
      <c r="H295" s="125"/>
      <c r="I295" s="125"/>
      <c r="J295" s="128"/>
    </row>
    <row r="296" spans="1:10">
      <c r="A296" s="125"/>
      <c r="B296" s="133"/>
      <c r="C296" s="125"/>
      <c r="D296" s="125"/>
      <c r="E296" s="125"/>
      <c r="F296" s="125"/>
      <c r="G296" s="125"/>
      <c r="H296" s="125"/>
      <c r="I296" s="125"/>
      <c r="J296" s="128"/>
    </row>
    <row r="297" spans="1:10">
      <c r="A297" s="125"/>
      <c r="B297" s="133"/>
      <c r="C297" s="125"/>
      <c r="D297" s="125"/>
      <c r="E297" s="125"/>
      <c r="F297" s="125"/>
      <c r="G297" s="125"/>
      <c r="H297" s="125"/>
      <c r="I297" s="125"/>
      <c r="J297" s="128"/>
    </row>
    <row r="298" spans="1:10">
      <c r="A298" s="125"/>
      <c r="B298" s="133"/>
      <c r="C298" s="125"/>
      <c r="D298" s="125"/>
      <c r="E298" s="125"/>
      <c r="F298" s="125"/>
      <c r="G298" s="125"/>
      <c r="H298" s="125"/>
      <c r="I298" s="125"/>
      <c r="J298" s="128"/>
    </row>
    <row r="299" spans="1:10">
      <c r="A299" s="125"/>
      <c r="B299" s="133"/>
      <c r="C299" s="125"/>
      <c r="D299" s="125"/>
      <c r="E299" s="125"/>
      <c r="F299" s="125"/>
      <c r="G299" s="125"/>
      <c r="H299" s="125"/>
      <c r="I299" s="125"/>
      <c r="J299" s="128"/>
    </row>
    <row r="300" spans="1:10">
      <c r="A300" s="125"/>
      <c r="B300" s="133"/>
      <c r="C300" s="125"/>
      <c r="D300" s="125"/>
      <c r="E300" s="125"/>
      <c r="F300" s="125"/>
      <c r="G300" s="125"/>
      <c r="H300" s="125"/>
      <c r="I300" s="125"/>
      <c r="J300" s="128"/>
    </row>
    <row r="301" spans="1:10">
      <c r="A301" s="125"/>
      <c r="B301" s="133"/>
      <c r="C301" s="125"/>
      <c r="D301" s="125"/>
      <c r="E301" s="125"/>
      <c r="F301" s="125"/>
      <c r="G301" s="125"/>
      <c r="H301" s="125"/>
      <c r="I301" s="125"/>
      <c r="J301" s="128"/>
    </row>
    <row r="302" spans="1:10">
      <c r="A302" s="125"/>
      <c r="B302" s="133"/>
      <c r="C302" s="125"/>
      <c r="D302" s="125"/>
      <c r="E302" s="125"/>
      <c r="F302" s="125"/>
      <c r="G302" s="125"/>
      <c r="H302" s="125"/>
      <c r="I302" s="125"/>
      <c r="J302" s="128"/>
    </row>
    <row r="303" spans="1:10">
      <c r="A303" s="125"/>
      <c r="B303" s="133"/>
      <c r="C303" s="125"/>
      <c r="D303" s="125"/>
      <c r="E303" s="125"/>
      <c r="F303" s="125"/>
      <c r="G303" s="125"/>
      <c r="H303" s="125"/>
      <c r="I303" s="125"/>
      <c r="J303" s="128"/>
    </row>
    <row r="304" spans="1:10">
      <c r="A304" s="125"/>
      <c r="B304" s="133"/>
      <c r="C304" s="125"/>
      <c r="D304" s="125"/>
      <c r="E304" s="125"/>
      <c r="F304" s="125"/>
      <c r="G304" s="125"/>
      <c r="H304" s="125"/>
      <c r="I304" s="125"/>
      <c r="J304" s="128"/>
    </row>
    <row r="305" spans="1:10">
      <c r="A305" s="125"/>
      <c r="B305" s="133"/>
      <c r="C305" s="125"/>
      <c r="D305" s="125"/>
      <c r="E305" s="125"/>
      <c r="F305" s="125"/>
      <c r="G305" s="125"/>
      <c r="H305" s="125"/>
      <c r="I305" s="125"/>
      <c r="J305" s="128"/>
    </row>
    <row r="306" spans="1:10">
      <c r="A306" s="125"/>
      <c r="B306" s="133"/>
      <c r="C306" s="125"/>
      <c r="D306" s="125"/>
      <c r="E306" s="125"/>
      <c r="F306" s="125"/>
      <c r="G306" s="125"/>
      <c r="H306" s="125"/>
      <c r="I306" s="125"/>
      <c r="J306" s="128"/>
    </row>
    <row r="307" spans="1:10">
      <c r="A307" s="125"/>
      <c r="B307" s="133"/>
      <c r="C307" s="125"/>
      <c r="D307" s="125"/>
      <c r="E307" s="125"/>
      <c r="F307" s="125"/>
      <c r="G307" s="125"/>
      <c r="H307" s="125"/>
      <c r="I307" s="125"/>
      <c r="J307" s="128"/>
    </row>
    <row r="308" spans="1:10">
      <c r="A308" s="125"/>
      <c r="B308" s="133"/>
      <c r="C308" s="125"/>
      <c r="D308" s="125"/>
      <c r="E308" s="125"/>
      <c r="F308" s="125"/>
      <c r="G308" s="125"/>
      <c r="H308" s="125"/>
      <c r="I308" s="125"/>
      <c r="J308" s="128"/>
    </row>
    <row r="309" spans="1:10">
      <c r="A309" s="125"/>
      <c r="B309" s="133"/>
      <c r="C309" s="125"/>
      <c r="D309" s="125"/>
      <c r="E309" s="125"/>
      <c r="F309" s="125"/>
      <c r="G309" s="125"/>
      <c r="H309" s="125"/>
      <c r="I309" s="125"/>
      <c r="J309" s="128"/>
    </row>
    <row r="310" spans="1:10">
      <c r="A310" s="125"/>
      <c r="B310" s="133"/>
      <c r="C310" s="125"/>
      <c r="D310" s="125"/>
      <c r="E310" s="125"/>
      <c r="F310" s="125"/>
      <c r="G310" s="125"/>
      <c r="H310" s="125"/>
      <c r="I310" s="125"/>
      <c r="J310" s="128"/>
    </row>
    <row r="311" spans="1:10">
      <c r="A311" s="125"/>
      <c r="B311" s="133"/>
      <c r="C311" s="125"/>
      <c r="D311" s="125"/>
      <c r="E311" s="125"/>
      <c r="F311" s="125"/>
      <c r="G311" s="125"/>
      <c r="H311" s="125"/>
      <c r="I311" s="125"/>
      <c r="J311" s="128"/>
    </row>
    <row r="312" spans="1:10">
      <c r="A312" s="125"/>
      <c r="B312" s="133"/>
      <c r="C312" s="125"/>
      <c r="D312" s="125"/>
      <c r="E312" s="125"/>
      <c r="F312" s="125"/>
      <c r="G312" s="125"/>
      <c r="H312" s="125"/>
      <c r="I312" s="125"/>
      <c r="J312" s="128"/>
    </row>
    <row r="313" spans="1:10">
      <c r="A313" s="125"/>
      <c r="B313" s="133"/>
      <c r="C313" s="125"/>
      <c r="D313" s="125"/>
      <c r="E313" s="125"/>
      <c r="F313" s="125"/>
      <c r="G313" s="125"/>
      <c r="H313" s="125"/>
      <c r="I313" s="125"/>
      <c r="J313" s="128"/>
    </row>
    <row r="314" spans="1:10">
      <c r="A314" s="125"/>
      <c r="B314" s="133"/>
      <c r="C314" s="125"/>
      <c r="D314" s="125"/>
      <c r="E314" s="125"/>
      <c r="F314" s="125"/>
      <c r="G314" s="125"/>
      <c r="H314" s="125"/>
      <c r="I314" s="125"/>
      <c r="J314" s="128"/>
    </row>
    <row r="315" spans="1:10">
      <c r="A315" s="125"/>
      <c r="B315" s="133"/>
      <c r="C315" s="125"/>
      <c r="D315" s="125"/>
      <c r="E315" s="125"/>
      <c r="F315" s="125"/>
      <c r="G315" s="125"/>
      <c r="H315" s="125"/>
      <c r="I315" s="125"/>
      <c r="J315" s="128"/>
    </row>
    <row r="316" spans="1:10">
      <c r="A316" s="125"/>
      <c r="B316" s="133"/>
      <c r="C316" s="125"/>
      <c r="D316" s="125"/>
      <c r="E316" s="125"/>
      <c r="F316" s="125"/>
      <c r="G316" s="125"/>
      <c r="H316" s="125"/>
      <c r="I316" s="125"/>
      <c r="J316" s="128"/>
    </row>
    <row r="317" spans="1:10">
      <c r="A317" s="125"/>
      <c r="B317" s="133"/>
      <c r="C317" s="125"/>
      <c r="D317" s="125"/>
      <c r="E317" s="125"/>
      <c r="F317" s="125"/>
      <c r="G317" s="125"/>
      <c r="H317" s="125"/>
      <c r="I317" s="125"/>
      <c r="J317" s="128"/>
    </row>
    <row r="318" spans="1:10">
      <c r="A318" s="125"/>
      <c r="B318" s="133"/>
      <c r="C318" s="125"/>
      <c r="D318" s="125"/>
      <c r="E318" s="125"/>
      <c r="F318" s="125"/>
      <c r="G318" s="125"/>
      <c r="H318" s="125"/>
      <c r="I318" s="125"/>
      <c r="J318" s="128"/>
    </row>
    <row r="319" spans="1:10">
      <c r="A319" s="125"/>
      <c r="B319" s="133"/>
      <c r="C319" s="125"/>
      <c r="D319" s="125"/>
      <c r="E319" s="125"/>
      <c r="F319" s="125"/>
      <c r="G319" s="125"/>
      <c r="H319" s="125"/>
      <c r="I319" s="125"/>
      <c r="J319" s="128"/>
    </row>
    <row r="320" spans="1:10">
      <c r="A320" s="125"/>
      <c r="B320" s="133"/>
      <c r="C320" s="125"/>
      <c r="D320" s="125"/>
      <c r="E320" s="125"/>
      <c r="F320" s="125"/>
      <c r="G320" s="125"/>
      <c r="H320" s="125"/>
      <c r="I320" s="125"/>
      <c r="J320" s="128"/>
    </row>
    <row r="321" spans="1:10">
      <c r="A321" s="125"/>
      <c r="B321" s="133"/>
      <c r="C321" s="125"/>
      <c r="D321" s="125"/>
      <c r="E321" s="125"/>
      <c r="F321" s="125"/>
      <c r="G321" s="125"/>
      <c r="H321" s="125"/>
      <c r="I321" s="125"/>
      <c r="J321" s="128"/>
    </row>
    <row r="322" spans="1:10">
      <c r="A322" s="125"/>
      <c r="B322" s="133"/>
      <c r="C322" s="125"/>
      <c r="D322" s="125"/>
      <c r="E322" s="125"/>
      <c r="F322" s="125"/>
      <c r="G322" s="125"/>
      <c r="H322" s="125"/>
      <c r="I322" s="125"/>
      <c r="J322" s="128"/>
    </row>
    <row r="323" spans="1:10">
      <c r="A323" s="125"/>
      <c r="B323" s="133"/>
      <c r="C323" s="125"/>
      <c r="D323" s="125"/>
      <c r="E323" s="125"/>
      <c r="F323" s="125"/>
      <c r="G323" s="125"/>
      <c r="H323" s="125"/>
      <c r="I323" s="125"/>
      <c r="J323" s="128"/>
    </row>
    <row r="324" spans="1:10">
      <c r="A324" s="125"/>
      <c r="B324" s="133"/>
      <c r="C324" s="125"/>
      <c r="D324" s="125"/>
      <c r="E324" s="125"/>
      <c r="F324" s="125"/>
      <c r="G324" s="125"/>
      <c r="H324" s="125"/>
      <c r="I324" s="125"/>
      <c r="J324" s="128"/>
    </row>
    <row r="325" spans="1:10">
      <c r="A325" s="125"/>
      <c r="B325" s="133"/>
      <c r="C325" s="125"/>
      <c r="D325" s="125"/>
      <c r="E325" s="125"/>
      <c r="F325" s="125"/>
      <c r="G325" s="125"/>
      <c r="H325" s="125"/>
      <c r="I325" s="125"/>
      <c r="J325" s="128"/>
    </row>
    <row r="326" spans="1:10">
      <c r="A326" s="125"/>
      <c r="B326" s="133"/>
      <c r="C326" s="125"/>
      <c r="D326" s="125"/>
      <c r="E326" s="125"/>
      <c r="F326" s="125"/>
      <c r="G326" s="125"/>
      <c r="H326" s="125"/>
      <c r="I326" s="125"/>
      <c r="J326" s="128"/>
    </row>
    <row r="327" spans="1:10">
      <c r="A327" s="125"/>
      <c r="B327" s="133"/>
      <c r="C327" s="125"/>
      <c r="D327" s="125"/>
      <c r="E327" s="125"/>
      <c r="F327" s="125"/>
      <c r="G327" s="125"/>
      <c r="H327" s="125"/>
      <c r="I327" s="125"/>
      <c r="J327" s="128"/>
    </row>
    <row r="328" spans="1:10">
      <c r="A328" s="125"/>
      <c r="B328" s="133"/>
      <c r="C328" s="125"/>
      <c r="D328" s="125"/>
      <c r="E328" s="125"/>
      <c r="F328" s="125"/>
      <c r="G328" s="125"/>
      <c r="H328" s="125"/>
      <c r="I328" s="125"/>
      <c r="J328" s="128"/>
    </row>
    <row r="329" spans="1:10">
      <c r="A329" s="125"/>
      <c r="B329" s="133"/>
      <c r="C329" s="125"/>
      <c r="D329" s="125"/>
      <c r="E329" s="125"/>
      <c r="F329" s="125"/>
      <c r="G329" s="125"/>
      <c r="H329" s="125"/>
      <c r="I329" s="125"/>
      <c r="J329" s="128"/>
    </row>
    <row r="330" spans="1:10">
      <c r="A330" s="125"/>
      <c r="B330" s="133"/>
      <c r="C330" s="125"/>
      <c r="D330" s="125"/>
      <c r="E330" s="125"/>
      <c r="F330" s="125"/>
      <c r="G330" s="125"/>
      <c r="H330" s="125"/>
      <c r="I330" s="125"/>
      <c r="J330" s="128"/>
    </row>
    <row r="331" spans="1:10">
      <c r="A331" s="125"/>
      <c r="B331" s="133"/>
      <c r="C331" s="125"/>
      <c r="D331" s="125"/>
      <c r="E331" s="125"/>
      <c r="F331" s="125"/>
      <c r="G331" s="125"/>
      <c r="H331" s="125"/>
      <c r="I331" s="125"/>
      <c r="J331" s="128"/>
    </row>
    <row r="332" spans="1:10">
      <c r="A332" s="125"/>
      <c r="B332" s="133"/>
      <c r="C332" s="125"/>
      <c r="D332" s="125"/>
      <c r="E332" s="125"/>
      <c r="F332" s="125"/>
      <c r="G332" s="125"/>
      <c r="H332" s="125"/>
      <c r="I332" s="125"/>
      <c r="J332" s="128"/>
    </row>
    <row r="333" spans="1:10">
      <c r="A333" s="125"/>
      <c r="B333" s="133"/>
      <c r="C333" s="125"/>
      <c r="D333" s="125"/>
      <c r="E333" s="125"/>
      <c r="F333" s="125"/>
      <c r="G333" s="125"/>
      <c r="H333" s="125"/>
      <c r="I333" s="125"/>
      <c r="J333" s="128"/>
    </row>
    <row r="334" spans="1:10">
      <c r="A334" s="125"/>
      <c r="B334" s="133"/>
      <c r="C334" s="125"/>
      <c r="D334" s="125"/>
      <c r="E334" s="125"/>
      <c r="F334" s="125"/>
      <c r="G334" s="125"/>
      <c r="H334" s="125"/>
      <c r="I334" s="125"/>
      <c r="J334" s="128"/>
    </row>
    <row r="335" spans="1:10">
      <c r="A335" s="125"/>
      <c r="B335" s="133"/>
      <c r="C335" s="125"/>
      <c r="D335" s="125"/>
      <c r="E335" s="125"/>
      <c r="F335" s="125"/>
      <c r="G335" s="125"/>
      <c r="H335" s="125"/>
      <c r="I335" s="125"/>
      <c r="J335" s="128"/>
    </row>
    <row r="336" spans="1:10">
      <c r="A336" s="125"/>
      <c r="B336" s="133"/>
      <c r="C336" s="125"/>
      <c r="D336" s="125"/>
      <c r="E336" s="125"/>
      <c r="F336" s="125"/>
      <c r="G336" s="125"/>
      <c r="H336" s="125"/>
      <c r="I336" s="125"/>
      <c r="J336" s="128"/>
    </row>
    <row r="337" spans="1:10">
      <c r="A337" s="125"/>
      <c r="B337" s="133"/>
      <c r="C337" s="125"/>
      <c r="D337" s="125"/>
      <c r="E337" s="125"/>
      <c r="F337" s="125"/>
      <c r="G337" s="125"/>
      <c r="H337" s="125"/>
      <c r="I337" s="125"/>
      <c r="J337" s="128"/>
    </row>
    <row r="338" spans="1:10">
      <c r="A338" s="125"/>
      <c r="B338" s="133"/>
      <c r="C338" s="125"/>
      <c r="D338" s="125"/>
      <c r="E338" s="125"/>
      <c r="F338" s="130"/>
      <c r="G338" s="130"/>
      <c r="H338" s="130"/>
      <c r="I338" s="130"/>
      <c r="J338" s="131"/>
    </row>
    <row r="339" spans="1:10">
      <c r="A339" s="125"/>
      <c r="B339" s="133"/>
      <c r="C339" s="125"/>
      <c r="D339" s="125"/>
      <c r="E339" s="125"/>
      <c r="F339" s="130"/>
      <c r="G339" s="130"/>
      <c r="H339" s="130"/>
      <c r="I339" s="130"/>
      <c r="J339" s="131"/>
    </row>
    <row r="340" spans="1:10">
      <c r="A340" s="125"/>
      <c r="B340" s="133"/>
      <c r="C340" s="130"/>
      <c r="D340" s="130"/>
      <c r="E340" s="130"/>
      <c r="F340" s="130"/>
      <c r="G340" s="130"/>
      <c r="H340" s="130"/>
      <c r="I340" s="130"/>
      <c r="J340" s="131"/>
    </row>
    <row r="341" spans="1:10">
      <c r="A341" s="125"/>
      <c r="B341" s="133"/>
      <c r="C341" s="130"/>
      <c r="D341" s="130"/>
      <c r="E341" s="130"/>
      <c r="F341" s="130"/>
      <c r="G341" s="130"/>
      <c r="H341" s="130"/>
      <c r="I341" s="130"/>
      <c r="J341" s="131"/>
    </row>
    <row r="342" spans="1:10">
      <c r="A342" s="125"/>
      <c r="B342" s="133"/>
      <c r="C342" s="130"/>
      <c r="D342" s="130"/>
      <c r="E342" s="130"/>
      <c r="F342" s="130"/>
      <c r="G342" s="130"/>
      <c r="H342" s="130"/>
      <c r="I342" s="130"/>
      <c r="J342" s="131"/>
    </row>
    <row r="343" spans="1:10">
      <c r="A343" s="125"/>
      <c r="B343" s="133"/>
      <c r="C343" s="130"/>
      <c r="D343" s="130"/>
      <c r="E343" s="130"/>
      <c r="F343" s="130"/>
      <c r="G343" s="130"/>
      <c r="H343" s="130"/>
      <c r="I343" s="130"/>
      <c r="J343" s="131"/>
    </row>
    <row r="344" spans="1:10">
      <c r="A344" s="125"/>
      <c r="B344" s="133"/>
      <c r="C344" s="130"/>
      <c r="D344" s="130"/>
      <c r="E344" s="130"/>
      <c r="F344" s="130"/>
      <c r="G344" s="130"/>
      <c r="H344" s="130"/>
      <c r="I344" s="130"/>
      <c r="J344" s="131"/>
    </row>
    <row r="345" spans="1:10">
      <c r="A345" s="125"/>
      <c r="B345" s="133"/>
      <c r="C345" s="130"/>
      <c r="D345" s="130"/>
      <c r="E345" s="130"/>
      <c r="F345" s="130"/>
      <c r="G345" s="130"/>
      <c r="H345" s="130"/>
      <c r="I345" s="130"/>
      <c r="J345" s="131"/>
    </row>
    <row r="346" spans="1:10">
      <c r="A346" s="125"/>
      <c r="B346" s="133"/>
      <c r="C346" s="130"/>
      <c r="D346" s="130"/>
      <c r="E346" s="130"/>
      <c r="F346" s="130"/>
      <c r="G346" s="130"/>
      <c r="H346" s="130"/>
      <c r="I346" s="130"/>
      <c r="J346" s="131"/>
    </row>
    <row r="347" spans="1:10">
      <c r="A347" s="125"/>
      <c r="B347" s="133"/>
      <c r="C347" s="130"/>
      <c r="D347" s="130"/>
      <c r="E347" s="130"/>
      <c r="F347" s="130"/>
      <c r="G347" s="130"/>
      <c r="H347" s="130"/>
      <c r="I347" s="130"/>
      <c r="J347" s="131"/>
    </row>
    <row r="348" spans="1:10">
      <c r="A348" s="125"/>
      <c r="B348" s="133"/>
      <c r="C348" s="130"/>
      <c r="D348" s="130"/>
      <c r="E348" s="130"/>
      <c r="F348" s="130"/>
      <c r="G348" s="130"/>
      <c r="H348" s="130"/>
      <c r="I348" s="130"/>
      <c r="J348" s="131"/>
    </row>
    <row r="349" spans="1:10">
      <c r="A349" s="125"/>
      <c r="B349" s="133"/>
      <c r="C349" s="130"/>
      <c r="D349" s="130"/>
      <c r="E349" s="130"/>
      <c r="F349" s="130"/>
      <c r="G349" s="130"/>
      <c r="H349" s="130"/>
      <c r="I349" s="130"/>
      <c r="J349" s="131"/>
    </row>
    <row r="350" spans="1:10">
      <c r="A350" s="125"/>
      <c r="B350" s="133"/>
      <c r="C350" s="130"/>
      <c r="D350" s="130"/>
      <c r="E350" s="130"/>
      <c r="F350" s="134"/>
      <c r="G350" s="134"/>
      <c r="H350" s="134"/>
      <c r="I350" s="134"/>
      <c r="J350" s="135"/>
    </row>
    <row r="351" spans="1:10">
      <c r="A351" s="125"/>
      <c r="B351" s="133"/>
      <c r="C351" s="130"/>
      <c r="D351" s="130"/>
      <c r="E351" s="130"/>
      <c r="F351" s="134"/>
      <c r="G351" s="134"/>
      <c r="H351" s="134"/>
      <c r="I351" s="134"/>
      <c r="J351" s="135"/>
    </row>
    <row r="352" spans="1:10">
      <c r="A352" s="125"/>
      <c r="B352" s="136"/>
      <c r="C352" s="134"/>
      <c r="D352" s="134"/>
      <c r="E352" s="134"/>
      <c r="F352" s="134"/>
      <c r="G352" s="134"/>
      <c r="H352" s="134"/>
      <c r="I352" s="134"/>
      <c r="J352" s="135"/>
    </row>
    <row r="353" spans="1:10">
      <c r="A353" s="125"/>
      <c r="B353" s="136"/>
      <c r="C353" s="134"/>
      <c r="D353" s="134"/>
      <c r="E353" s="134"/>
      <c r="F353" s="134"/>
      <c r="G353" s="134"/>
      <c r="H353" s="134"/>
      <c r="I353" s="134"/>
      <c r="J353" s="135"/>
    </row>
    <row r="354" spans="1:10">
      <c r="A354" s="125"/>
      <c r="B354" s="136"/>
      <c r="C354" s="134"/>
      <c r="D354" s="134"/>
      <c r="E354" s="134"/>
      <c r="F354" s="125"/>
      <c r="G354" s="125"/>
      <c r="H354" s="125"/>
      <c r="I354" s="125"/>
      <c r="J354" s="128"/>
    </row>
    <row r="355" spans="1:10">
      <c r="A355" s="125"/>
      <c r="B355" s="136"/>
      <c r="C355" s="134"/>
      <c r="D355" s="134"/>
      <c r="E355" s="134"/>
      <c r="F355" s="125"/>
      <c r="G355" s="125"/>
      <c r="H355" s="125"/>
      <c r="I355" s="125"/>
      <c r="J355" s="128"/>
    </row>
    <row r="356" spans="1:10">
      <c r="A356" s="125"/>
      <c r="B356" s="125"/>
      <c r="C356" s="125"/>
      <c r="D356" s="125"/>
      <c r="E356" s="125"/>
      <c r="F356" s="125"/>
      <c r="G356" s="125"/>
      <c r="H356" s="125"/>
      <c r="I356" s="125"/>
      <c r="J356" s="128"/>
    </row>
    <row r="357" spans="1:10">
      <c r="A357" s="125"/>
      <c r="B357" s="125"/>
      <c r="C357" s="125"/>
      <c r="D357" s="125"/>
      <c r="E357" s="125"/>
      <c r="F357" s="125"/>
      <c r="G357" s="125"/>
      <c r="H357" s="125"/>
      <c r="I357" s="125"/>
      <c r="J357" s="128"/>
    </row>
    <row r="358" spans="1:10">
      <c r="A358" s="125"/>
      <c r="B358" s="125"/>
      <c r="C358" s="125"/>
      <c r="D358" s="125"/>
      <c r="E358" s="125"/>
      <c r="F358" s="125"/>
      <c r="G358" s="125"/>
      <c r="H358" s="125"/>
      <c r="I358" s="125"/>
      <c r="J358" s="128"/>
    </row>
    <row r="359" spans="1:10">
      <c r="A359" s="125"/>
      <c r="B359" s="125"/>
      <c r="C359" s="125"/>
      <c r="D359" s="125"/>
      <c r="E359" s="125"/>
      <c r="F359" s="125"/>
      <c r="G359" s="125"/>
      <c r="H359" s="125"/>
      <c r="I359" s="125"/>
      <c r="J359" s="128"/>
    </row>
    <row r="360" spans="1:10">
      <c r="A360" s="125"/>
      <c r="B360" s="125"/>
      <c r="C360" s="125"/>
      <c r="D360" s="125"/>
      <c r="E360" s="125"/>
      <c r="F360" s="125"/>
      <c r="G360" s="125"/>
      <c r="H360" s="125"/>
      <c r="I360" s="125"/>
      <c r="J360" s="128"/>
    </row>
    <row r="361" spans="1:10">
      <c r="A361" s="125"/>
      <c r="B361" s="125"/>
      <c r="C361" s="125"/>
      <c r="D361" s="125"/>
      <c r="E361" s="125"/>
      <c r="F361" s="125"/>
      <c r="G361" s="125"/>
      <c r="H361" s="125"/>
      <c r="I361" s="125"/>
      <c r="J361" s="128"/>
    </row>
    <row r="362" spans="1:10">
      <c r="A362" s="125"/>
      <c r="B362" s="125"/>
      <c r="C362" s="125"/>
      <c r="D362" s="125"/>
      <c r="E362" s="125"/>
      <c r="F362" s="125"/>
      <c r="G362" s="125"/>
      <c r="H362" s="125"/>
      <c r="I362" s="125"/>
      <c r="J362" s="128"/>
    </row>
    <row r="363" spans="1:10">
      <c r="A363" s="125"/>
      <c r="B363" s="125"/>
      <c r="C363" s="125"/>
      <c r="D363" s="125"/>
      <c r="E363" s="125"/>
      <c r="F363" s="125"/>
      <c r="G363" s="125"/>
      <c r="H363" s="125"/>
      <c r="I363" s="125"/>
      <c r="J363" s="128"/>
    </row>
    <row r="364" spans="1:10">
      <c r="A364" s="125"/>
      <c r="B364" s="125"/>
      <c r="C364" s="125"/>
      <c r="D364" s="125"/>
      <c r="E364" s="125"/>
      <c r="F364" s="125"/>
      <c r="G364" s="125"/>
      <c r="H364" s="125"/>
      <c r="I364" s="125"/>
      <c r="J364" s="128"/>
    </row>
    <row r="365" spans="1:10">
      <c r="A365" s="125"/>
      <c r="B365" s="125"/>
      <c r="C365" s="125"/>
      <c r="D365" s="125"/>
      <c r="E365" s="125"/>
      <c r="F365" s="125"/>
      <c r="G365" s="125"/>
      <c r="H365" s="125"/>
      <c r="I365" s="125"/>
      <c r="J365" s="128"/>
    </row>
    <row r="366" spans="1:10">
      <c r="A366" s="125"/>
      <c r="B366" s="125"/>
      <c r="C366" s="125"/>
      <c r="D366" s="125"/>
      <c r="E366" s="125"/>
      <c r="F366" s="125"/>
      <c r="G366" s="125"/>
      <c r="H366" s="125"/>
      <c r="I366" s="125"/>
      <c r="J366" s="128"/>
    </row>
    <row r="367" spans="1:10">
      <c r="A367" s="125"/>
      <c r="B367" s="125"/>
      <c r="C367" s="125"/>
      <c r="D367" s="125"/>
      <c r="E367" s="125"/>
      <c r="F367" s="125"/>
      <c r="G367" s="125"/>
      <c r="H367" s="125"/>
      <c r="I367" s="125"/>
      <c r="J367" s="128"/>
    </row>
    <row r="368" spans="1:10">
      <c r="A368" s="125"/>
      <c r="B368" s="125"/>
      <c r="C368" s="125"/>
      <c r="D368" s="125"/>
      <c r="E368" s="125"/>
      <c r="F368" s="125"/>
      <c r="G368" s="125"/>
      <c r="H368" s="125"/>
      <c r="I368" s="125"/>
      <c r="J368" s="128"/>
    </row>
    <row r="369" spans="1:10">
      <c r="A369" s="125"/>
      <c r="B369" s="125"/>
      <c r="C369" s="125"/>
      <c r="D369" s="125"/>
      <c r="E369" s="125"/>
      <c r="F369" s="125"/>
      <c r="G369" s="125"/>
      <c r="H369" s="125"/>
      <c r="I369" s="125"/>
      <c r="J369" s="128"/>
    </row>
    <row r="370" spans="1:10">
      <c r="A370" s="125"/>
      <c r="B370" s="125"/>
      <c r="C370" s="125"/>
      <c r="D370" s="125"/>
      <c r="E370" s="125"/>
      <c r="F370" s="125"/>
      <c r="G370" s="125"/>
      <c r="H370" s="125"/>
      <c r="I370" s="125"/>
      <c r="J370" s="128"/>
    </row>
    <row r="371" spans="1:10">
      <c r="A371" s="125"/>
      <c r="B371" s="125"/>
      <c r="C371" s="125"/>
      <c r="D371" s="125"/>
      <c r="E371" s="125"/>
      <c r="F371" s="125"/>
      <c r="G371" s="125"/>
      <c r="H371" s="125"/>
      <c r="I371" s="125"/>
      <c r="J371" s="128"/>
    </row>
    <row r="372" spans="1:10">
      <c r="A372" s="125"/>
      <c r="B372" s="125"/>
      <c r="C372" s="125"/>
      <c r="D372" s="125"/>
      <c r="E372" s="125"/>
      <c r="F372" s="125"/>
      <c r="G372" s="125"/>
      <c r="H372" s="125"/>
      <c r="I372" s="125"/>
      <c r="J372" s="128"/>
    </row>
    <row r="373" spans="1:10">
      <c r="A373" s="125"/>
      <c r="B373" s="125"/>
      <c r="C373" s="125"/>
      <c r="D373" s="125"/>
      <c r="E373" s="125"/>
      <c r="F373" s="125"/>
      <c r="G373" s="125"/>
      <c r="H373" s="125"/>
      <c r="I373" s="125"/>
      <c r="J373" s="128"/>
    </row>
    <row r="374" spans="1:10">
      <c r="A374" s="125"/>
      <c r="B374" s="125"/>
      <c r="C374" s="125"/>
      <c r="D374" s="125"/>
      <c r="E374" s="125"/>
      <c r="F374" s="125"/>
      <c r="G374" s="125"/>
      <c r="H374" s="125"/>
      <c r="I374" s="125"/>
      <c r="J374" s="128"/>
    </row>
    <row r="375" spans="1:10">
      <c r="A375" s="125"/>
      <c r="B375" s="125"/>
      <c r="C375" s="125"/>
      <c r="D375" s="125"/>
      <c r="E375" s="125"/>
      <c r="F375" s="125"/>
      <c r="G375" s="125"/>
      <c r="H375" s="125"/>
      <c r="I375" s="125"/>
      <c r="J375" s="128"/>
    </row>
    <row r="376" spans="1:10">
      <c r="A376" s="125"/>
      <c r="B376" s="125"/>
      <c r="C376" s="125"/>
      <c r="D376" s="125"/>
      <c r="E376" s="125"/>
      <c r="F376" s="125"/>
      <c r="G376" s="125"/>
      <c r="H376" s="125"/>
      <c r="I376" s="125"/>
      <c r="J376" s="128"/>
    </row>
    <row r="377" spans="1:10">
      <c r="A377" s="125"/>
      <c r="B377" s="125"/>
      <c r="C377" s="125"/>
      <c r="D377" s="125"/>
      <c r="E377" s="125"/>
      <c r="F377" s="125"/>
      <c r="G377" s="125"/>
      <c r="H377" s="125"/>
      <c r="I377" s="125"/>
      <c r="J377" s="128"/>
    </row>
    <row r="378" spans="1:10">
      <c r="A378" s="125"/>
      <c r="B378" s="125"/>
      <c r="C378" s="125"/>
      <c r="D378" s="125"/>
      <c r="E378" s="125"/>
      <c r="F378" s="125"/>
      <c r="G378" s="125"/>
      <c r="H378" s="125"/>
      <c r="I378" s="125"/>
      <c r="J378" s="128"/>
    </row>
    <row r="379" spans="1:10">
      <c r="A379" s="125"/>
      <c r="B379" s="125"/>
      <c r="C379" s="125"/>
      <c r="D379" s="125"/>
      <c r="E379" s="125"/>
      <c r="F379" s="125"/>
      <c r="G379" s="125"/>
      <c r="H379" s="125"/>
      <c r="I379" s="125"/>
      <c r="J379" s="128"/>
    </row>
    <row r="380" spans="1:10">
      <c r="A380" s="125"/>
      <c r="B380" s="125"/>
      <c r="C380" s="125"/>
      <c r="D380" s="125"/>
      <c r="E380" s="125"/>
      <c r="F380" s="125"/>
      <c r="G380" s="125"/>
      <c r="H380" s="125"/>
      <c r="I380" s="125"/>
      <c r="J380" s="128"/>
    </row>
    <row r="381" spans="1:10">
      <c r="A381" s="125"/>
      <c r="B381" s="125"/>
      <c r="C381" s="125"/>
      <c r="D381" s="125"/>
      <c r="E381" s="125"/>
      <c r="F381" s="125"/>
      <c r="G381" s="125"/>
      <c r="H381" s="125"/>
      <c r="I381" s="125"/>
      <c r="J381" s="128"/>
    </row>
    <row r="382" spans="1:10">
      <c r="A382" s="125"/>
      <c r="B382" s="125"/>
      <c r="C382" s="125"/>
      <c r="D382" s="125"/>
      <c r="E382" s="125"/>
      <c r="F382" s="125"/>
      <c r="G382" s="125"/>
      <c r="H382" s="125"/>
      <c r="I382" s="125"/>
      <c r="J382" s="128"/>
    </row>
    <row r="383" spans="1:10">
      <c r="A383" s="125"/>
      <c r="B383" s="125"/>
      <c r="C383" s="125"/>
      <c r="D383" s="125"/>
      <c r="E383" s="125"/>
      <c r="F383" s="125"/>
      <c r="G383" s="125"/>
      <c r="H383" s="125"/>
      <c r="I383" s="125"/>
      <c r="J383" s="128"/>
    </row>
    <row r="384" spans="1:10">
      <c r="A384" s="125"/>
      <c r="B384" s="125"/>
      <c r="C384" s="125"/>
      <c r="D384" s="125"/>
      <c r="E384" s="125"/>
      <c r="F384" s="125"/>
      <c r="G384" s="125"/>
      <c r="H384" s="125"/>
      <c r="I384" s="125"/>
      <c r="J384" s="128"/>
    </row>
    <row r="385" spans="1:10">
      <c r="A385" s="125"/>
      <c r="B385" s="125"/>
      <c r="C385" s="125"/>
      <c r="D385" s="125"/>
      <c r="E385" s="125"/>
      <c r="F385" s="125"/>
      <c r="G385" s="125"/>
      <c r="H385" s="125"/>
      <c r="I385" s="125"/>
      <c r="J385" s="128"/>
    </row>
    <row r="386" spans="1:10">
      <c r="A386" s="125"/>
      <c r="B386" s="125"/>
      <c r="C386" s="125"/>
      <c r="D386" s="125"/>
      <c r="E386" s="125"/>
      <c r="F386" s="125"/>
      <c r="G386" s="125"/>
      <c r="H386" s="125"/>
      <c r="I386" s="125"/>
      <c r="J386" s="128"/>
    </row>
    <row r="387" spans="1:10">
      <c r="A387" s="125"/>
      <c r="B387" s="125"/>
      <c r="C387" s="125"/>
      <c r="D387" s="125"/>
      <c r="E387" s="125"/>
      <c r="F387" s="125"/>
      <c r="G387" s="125"/>
      <c r="H387" s="125"/>
      <c r="I387" s="125"/>
      <c r="J387" s="128"/>
    </row>
    <row r="388" spans="1:10">
      <c r="A388" s="125"/>
      <c r="B388" s="125"/>
      <c r="C388" s="125"/>
      <c r="D388" s="125"/>
      <c r="E388" s="125"/>
      <c r="F388" s="125"/>
      <c r="G388" s="125"/>
      <c r="H388" s="125"/>
      <c r="I388" s="125"/>
      <c r="J388" s="128"/>
    </row>
    <row r="389" spans="1:10">
      <c r="A389" s="125"/>
      <c r="B389" s="125"/>
      <c r="C389" s="125"/>
      <c r="D389" s="125"/>
      <c r="E389" s="125"/>
      <c r="F389" s="125"/>
      <c r="G389" s="125"/>
      <c r="H389" s="125"/>
      <c r="I389" s="125"/>
      <c r="J389" s="128"/>
    </row>
    <row r="390" spans="1:10">
      <c r="A390" s="125"/>
      <c r="B390" s="125"/>
      <c r="C390" s="125"/>
      <c r="D390" s="125"/>
      <c r="E390" s="125"/>
      <c r="F390" s="125"/>
      <c r="G390" s="125"/>
      <c r="H390" s="125"/>
      <c r="I390" s="125"/>
      <c r="J390" s="128"/>
    </row>
    <row r="391" spans="1:10">
      <c r="A391" s="125"/>
      <c r="B391" s="125"/>
      <c r="C391" s="125"/>
      <c r="D391" s="125"/>
      <c r="E391" s="125"/>
      <c r="F391" s="125"/>
      <c r="G391" s="125"/>
      <c r="H391" s="125"/>
      <c r="I391" s="125"/>
      <c r="J391" s="128"/>
    </row>
    <row r="392" spans="1:10">
      <c r="A392" s="125"/>
      <c r="B392" s="125"/>
      <c r="C392" s="125"/>
      <c r="D392" s="125"/>
      <c r="E392" s="125"/>
      <c r="F392" s="125"/>
      <c r="G392" s="125"/>
      <c r="H392" s="125"/>
      <c r="I392" s="125"/>
      <c r="J392" s="128"/>
    </row>
    <row r="393" spans="1:10">
      <c r="A393" s="125"/>
      <c r="B393" s="125"/>
      <c r="C393" s="125"/>
      <c r="D393" s="125"/>
      <c r="E393" s="125"/>
      <c r="F393" s="125"/>
      <c r="G393" s="125"/>
      <c r="H393" s="125"/>
      <c r="I393" s="125"/>
      <c r="J393" s="128"/>
    </row>
    <row r="394" spans="1:10">
      <c r="A394" s="125"/>
      <c r="B394" s="125"/>
      <c r="C394" s="125"/>
      <c r="D394" s="125"/>
      <c r="E394" s="125"/>
      <c r="F394" s="125"/>
      <c r="G394" s="125"/>
      <c r="H394" s="125"/>
      <c r="I394" s="125"/>
      <c r="J394" s="128"/>
    </row>
    <row r="395" spans="1:10">
      <c r="A395" s="125"/>
      <c r="B395" s="125"/>
      <c r="C395" s="125"/>
      <c r="D395" s="125"/>
      <c r="E395" s="125"/>
      <c r="F395" s="125"/>
      <c r="G395" s="125"/>
      <c r="H395" s="125"/>
      <c r="I395" s="125"/>
      <c r="J395" s="128"/>
    </row>
    <row r="396" spans="1:10">
      <c r="A396" s="125"/>
      <c r="B396" s="125"/>
      <c r="C396" s="125"/>
      <c r="D396" s="125"/>
      <c r="E396" s="125"/>
      <c r="F396" s="125"/>
      <c r="G396" s="125"/>
      <c r="H396" s="125"/>
      <c r="I396" s="125"/>
      <c r="J396" s="128"/>
    </row>
    <row r="397" spans="1:10">
      <c r="A397" s="125"/>
      <c r="B397" s="125"/>
      <c r="C397" s="125"/>
      <c r="D397" s="125"/>
      <c r="E397" s="125"/>
      <c r="F397" s="125"/>
      <c r="G397" s="125"/>
      <c r="H397" s="125"/>
      <c r="I397" s="125"/>
      <c r="J397" s="128"/>
    </row>
    <row r="398" spans="1:10">
      <c r="A398" s="125"/>
      <c r="B398" s="125"/>
      <c r="C398" s="125"/>
      <c r="D398" s="125"/>
      <c r="E398" s="125"/>
      <c r="F398" s="125"/>
      <c r="G398" s="125"/>
      <c r="H398" s="125"/>
      <c r="I398" s="125"/>
      <c r="J398" s="128"/>
    </row>
    <row r="399" spans="1:10">
      <c r="A399" s="125"/>
      <c r="B399" s="125"/>
      <c r="C399" s="125"/>
      <c r="D399" s="125"/>
      <c r="E399" s="125"/>
      <c r="F399" s="125"/>
      <c r="G399" s="125"/>
      <c r="H399" s="125"/>
      <c r="I399" s="125"/>
      <c r="J399" s="128"/>
    </row>
    <row r="400" spans="1:10">
      <c r="A400" s="125"/>
      <c r="B400" s="125"/>
      <c r="C400" s="125"/>
      <c r="D400" s="125"/>
      <c r="E400" s="125"/>
      <c r="F400" s="125"/>
      <c r="G400" s="125"/>
      <c r="H400" s="125"/>
      <c r="I400" s="125"/>
      <c r="J400" s="128"/>
    </row>
    <row r="401" spans="1:10">
      <c r="A401" s="125"/>
      <c r="B401" s="125"/>
      <c r="C401" s="125"/>
      <c r="D401" s="125"/>
      <c r="E401" s="125"/>
      <c r="F401" s="125"/>
      <c r="G401" s="125"/>
      <c r="H401" s="125"/>
      <c r="I401" s="125"/>
      <c r="J401" s="128"/>
    </row>
    <row r="402" spans="1:10">
      <c r="A402" s="125"/>
      <c r="B402" s="125"/>
      <c r="C402" s="125"/>
      <c r="D402" s="125"/>
      <c r="E402" s="125"/>
      <c r="F402" s="125"/>
      <c r="G402" s="125"/>
      <c r="H402" s="125"/>
      <c r="I402" s="125"/>
      <c r="J402" s="128"/>
    </row>
    <row r="403" spans="1:10">
      <c r="A403" s="125"/>
      <c r="B403" s="125"/>
      <c r="C403" s="125"/>
      <c r="D403" s="125"/>
      <c r="E403" s="125"/>
      <c r="F403" s="125"/>
      <c r="G403" s="125"/>
      <c r="H403" s="125"/>
      <c r="I403" s="125"/>
      <c r="J403" s="128"/>
    </row>
    <row r="404" spans="1:10">
      <c r="A404" s="125"/>
      <c r="B404" s="125"/>
      <c r="C404" s="125"/>
      <c r="D404" s="125"/>
      <c r="E404" s="125"/>
      <c r="F404" s="125"/>
      <c r="G404" s="125"/>
      <c r="H404" s="125"/>
      <c r="I404" s="125"/>
      <c r="J404" s="128"/>
    </row>
    <row r="405" spans="1:10">
      <c r="A405" s="125"/>
      <c r="B405" s="125"/>
      <c r="C405" s="125"/>
      <c r="D405" s="125"/>
      <c r="E405" s="125"/>
      <c r="F405" s="125"/>
      <c r="G405" s="125"/>
      <c r="H405" s="125"/>
      <c r="I405" s="125"/>
      <c r="J405" s="128"/>
    </row>
    <row r="406" spans="1:10">
      <c r="A406" s="125"/>
      <c r="B406" s="125"/>
      <c r="C406" s="125"/>
      <c r="D406" s="125"/>
      <c r="E406" s="125"/>
      <c r="F406" s="125"/>
      <c r="G406" s="125"/>
      <c r="H406" s="125"/>
      <c r="I406" s="125"/>
      <c r="J406" s="128"/>
    </row>
    <row r="407" spans="1:10">
      <c r="A407" s="125"/>
      <c r="B407" s="125"/>
      <c r="C407" s="125"/>
      <c r="D407" s="125"/>
      <c r="E407" s="125"/>
      <c r="F407" s="125"/>
      <c r="G407" s="125"/>
      <c r="H407" s="125"/>
      <c r="I407" s="125"/>
      <c r="J407" s="128"/>
    </row>
    <row r="408" spans="1:10">
      <c r="A408" s="125"/>
      <c r="B408" s="125"/>
      <c r="C408" s="125"/>
      <c r="D408" s="125"/>
      <c r="E408" s="125"/>
      <c r="F408" s="125"/>
      <c r="G408" s="125"/>
      <c r="H408" s="125"/>
      <c r="I408" s="125"/>
      <c r="J408" s="128"/>
    </row>
    <row r="409" spans="1:10">
      <c r="A409" s="125"/>
      <c r="B409" s="125"/>
      <c r="C409" s="125"/>
      <c r="D409" s="125"/>
      <c r="E409" s="125"/>
      <c r="F409" s="125"/>
      <c r="G409" s="125"/>
      <c r="H409" s="125"/>
      <c r="I409" s="125"/>
      <c r="J409" s="128"/>
    </row>
    <row r="410" spans="1:10">
      <c r="A410" s="125"/>
      <c r="B410" s="125"/>
      <c r="C410" s="125"/>
      <c r="D410" s="125"/>
      <c r="E410" s="125"/>
      <c r="F410" s="125"/>
      <c r="G410" s="125"/>
      <c r="H410" s="125"/>
      <c r="I410" s="125"/>
      <c r="J410" s="128"/>
    </row>
    <row r="411" spans="1:10">
      <c r="A411" s="125"/>
      <c r="B411" s="125"/>
      <c r="C411" s="125"/>
      <c r="D411" s="125"/>
      <c r="E411" s="125"/>
      <c r="F411" s="125"/>
      <c r="G411" s="125"/>
      <c r="H411" s="125"/>
      <c r="I411" s="125"/>
      <c r="J411" s="128"/>
    </row>
    <row r="412" spans="1:10">
      <c r="A412" s="125"/>
      <c r="B412" s="125"/>
      <c r="C412" s="125"/>
      <c r="D412" s="125"/>
      <c r="E412" s="125"/>
      <c r="F412" s="125"/>
      <c r="G412" s="125"/>
      <c r="H412" s="125"/>
      <c r="I412" s="125"/>
      <c r="J412" s="128"/>
    </row>
    <row r="413" spans="1:10">
      <c r="A413" s="125"/>
      <c r="B413" s="125"/>
      <c r="C413" s="125"/>
      <c r="D413" s="125"/>
      <c r="E413" s="125"/>
      <c r="F413" s="125"/>
      <c r="G413" s="125"/>
      <c r="H413" s="125"/>
      <c r="I413" s="125"/>
      <c r="J413" s="128"/>
    </row>
    <row r="414" spans="1:10">
      <c r="A414" s="125"/>
      <c r="B414" s="125"/>
      <c r="C414" s="125"/>
      <c r="D414" s="125"/>
      <c r="E414" s="125"/>
      <c r="F414" s="125"/>
      <c r="G414" s="125"/>
      <c r="H414" s="125"/>
      <c r="I414" s="125"/>
      <c r="J414" s="128"/>
    </row>
    <row r="415" spans="1:10">
      <c r="A415" s="125"/>
      <c r="B415" s="125"/>
      <c r="C415" s="125"/>
      <c r="D415" s="125"/>
      <c r="E415" s="125"/>
      <c r="F415" s="125"/>
      <c r="G415" s="125"/>
      <c r="H415" s="125"/>
      <c r="I415" s="125"/>
      <c r="J415" s="128"/>
    </row>
    <row r="416" spans="1:10">
      <c r="A416" s="125"/>
      <c r="B416" s="125"/>
      <c r="C416" s="125"/>
      <c r="D416" s="125"/>
      <c r="E416" s="125"/>
      <c r="F416" s="125"/>
      <c r="G416" s="125"/>
      <c r="H416" s="125"/>
      <c r="I416" s="125"/>
      <c r="J416" s="128"/>
    </row>
    <row r="417" spans="1:10">
      <c r="A417" s="125"/>
      <c r="B417" s="125"/>
      <c r="C417" s="125"/>
      <c r="D417" s="125"/>
      <c r="E417" s="125"/>
      <c r="F417" s="125"/>
      <c r="G417" s="125"/>
      <c r="H417" s="125"/>
      <c r="I417" s="125"/>
      <c r="J417" s="128"/>
    </row>
    <row r="418" spans="1:10">
      <c r="A418" s="125"/>
      <c r="B418" s="125"/>
      <c r="C418" s="125"/>
      <c r="D418" s="125"/>
      <c r="E418" s="125"/>
      <c r="F418" s="125"/>
      <c r="G418" s="125"/>
      <c r="H418" s="125"/>
      <c r="I418" s="125"/>
      <c r="J418" s="128"/>
    </row>
    <row r="419" spans="1:10">
      <c r="A419" s="125"/>
      <c r="B419" s="125"/>
      <c r="C419" s="125"/>
      <c r="D419" s="125"/>
      <c r="E419" s="125"/>
      <c r="F419" s="125"/>
      <c r="G419" s="125"/>
      <c r="H419" s="125"/>
      <c r="I419" s="125"/>
      <c r="J419" s="128"/>
    </row>
    <row r="420" spans="1:10">
      <c r="A420" s="125"/>
      <c r="B420" s="125"/>
      <c r="C420" s="125"/>
      <c r="D420" s="125"/>
      <c r="E420" s="125"/>
      <c r="F420" s="125"/>
      <c r="G420" s="125"/>
      <c r="H420" s="125"/>
      <c r="I420" s="125"/>
      <c r="J420" s="128"/>
    </row>
    <row r="421" spans="1:10">
      <c r="A421" s="125"/>
      <c r="B421" s="125"/>
      <c r="C421" s="125"/>
      <c r="D421" s="125"/>
      <c r="E421" s="125"/>
      <c r="F421" s="125"/>
      <c r="G421" s="125"/>
      <c r="H421" s="125"/>
      <c r="I421" s="125"/>
      <c r="J421" s="128"/>
    </row>
    <row r="422" spans="1:10">
      <c r="A422" s="125"/>
      <c r="B422" s="125"/>
      <c r="C422" s="125"/>
      <c r="D422" s="125"/>
      <c r="E422" s="125"/>
      <c r="F422" s="125"/>
      <c r="G422" s="125"/>
      <c r="H422" s="125"/>
      <c r="I422" s="125"/>
      <c r="J422" s="128"/>
    </row>
    <row r="423" spans="1:10">
      <c r="A423" s="125"/>
      <c r="B423" s="125"/>
      <c r="C423" s="125"/>
      <c r="D423" s="125"/>
      <c r="E423" s="125"/>
      <c r="F423" s="125"/>
      <c r="G423" s="125"/>
      <c r="H423" s="125"/>
      <c r="I423" s="125"/>
      <c r="J423" s="128"/>
    </row>
    <row r="424" spans="1:10">
      <c r="A424" s="125"/>
      <c r="B424" s="125"/>
      <c r="C424" s="125"/>
      <c r="D424" s="125"/>
      <c r="E424" s="125"/>
      <c r="F424" s="125"/>
      <c r="G424" s="125"/>
      <c r="H424" s="125"/>
      <c r="I424" s="125"/>
      <c r="J424" s="128"/>
    </row>
    <row r="425" spans="1:10">
      <c r="A425" s="125"/>
      <c r="B425" s="125"/>
      <c r="C425" s="125"/>
      <c r="D425" s="125"/>
      <c r="E425" s="125"/>
      <c r="F425" s="125"/>
      <c r="G425" s="125"/>
      <c r="H425" s="125"/>
      <c r="I425" s="125"/>
      <c r="J425" s="128"/>
    </row>
    <row r="426" spans="1:10">
      <c r="A426" s="125"/>
      <c r="B426" s="125"/>
      <c r="C426" s="125"/>
      <c r="D426" s="125"/>
      <c r="E426" s="125"/>
      <c r="F426" s="125"/>
      <c r="G426" s="125"/>
      <c r="H426" s="125"/>
      <c r="I426" s="125"/>
      <c r="J426" s="128"/>
    </row>
    <row r="427" spans="1:10">
      <c r="A427" s="125"/>
      <c r="B427" s="125"/>
      <c r="C427" s="125"/>
      <c r="D427" s="125"/>
      <c r="E427" s="125"/>
      <c r="F427" s="125"/>
      <c r="G427" s="125"/>
      <c r="H427" s="125"/>
      <c r="I427" s="125"/>
      <c r="J427" s="128"/>
    </row>
    <row r="428" spans="1:10">
      <c r="A428" s="125"/>
      <c r="B428" s="125"/>
      <c r="C428" s="125"/>
      <c r="D428" s="125"/>
      <c r="E428" s="125"/>
      <c r="F428" s="125"/>
      <c r="G428" s="125"/>
      <c r="H428" s="125"/>
      <c r="I428" s="125"/>
      <c r="J428" s="128"/>
    </row>
    <row r="429" spans="1:10">
      <c r="A429" s="125"/>
      <c r="B429" s="125"/>
      <c r="C429" s="125"/>
      <c r="D429" s="125"/>
      <c r="E429" s="125"/>
      <c r="F429" s="125"/>
      <c r="G429" s="125"/>
      <c r="H429" s="125"/>
      <c r="I429" s="125"/>
      <c r="J429" s="128"/>
    </row>
    <row r="430" spans="1:10">
      <c r="A430" s="125"/>
      <c r="B430" s="125"/>
      <c r="C430" s="125"/>
      <c r="D430" s="125"/>
      <c r="E430" s="125"/>
      <c r="F430" s="125"/>
      <c r="G430" s="125"/>
      <c r="H430" s="125"/>
      <c r="I430" s="125"/>
      <c r="J430" s="128"/>
    </row>
    <row r="431" spans="1:10">
      <c r="A431" s="125"/>
      <c r="B431" s="125"/>
      <c r="C431" s="125"/>
      <c r="D431" s="125"/>
      <c r="E431" s="125"/>
      <c r="F431" s="125"/>
      <c r="G431" s="125"/>
      <c r="H431" s="125"/>
      <c r="I431" s="125"/>
      <c r="J431" s="128"/>
    </row>
    <row r="432" spans="1:10">
      <c r="A432" s="125"/>
      <c r="B432" s="125"/>
      <c r="C432" s="125"/>
      <c r="D432" s="125"/>
      <c r="E432" s="125"/>
      <c r="F432" s="125"/>
      <c r="G432" s="125"/>
      <c r="H432" s="125"/>
      <c r="I432" s="125"/>
      <c r="J432" s="128"/>
    </row>
    <row r="433" spans="1:10">
      <c r="A433" s="125"/>
      <c r="B433" s="125"/>
      <c r="C433" s="125"/>
      <c r="D433" s="125"/>
      <c r="E433" s="125"/>
      <c r="F433" s="125"/>
      <c r="G433" s="125"/>
      <c r="H433" s="125"/>
      <c r="I433" s="125"/>
      <c r="J433" s="128"/>
    </row>
    <row r="434" spans="1:10">
      <c r="A434" s="125"/>
      <c r="B434" s="125"/>
      <c r="C434" s="125"/>
      <c r="D434" s="125"/>
      <c r="E434" s="125"/>
      <c r="F434" s="125"/>
      <c r="G434" s="125"/>
      <c r="H434" s="125"/>
      <c r="I434" s="125"/>
      <c r="J434" s="128"/>
    </row>
    <row r="435" spans="1:10">
      <c r="A435" s="125"/>
      <c r="B435" s="125"/>
      <c r="C435" s="125"/>
      <c r="D435" s="125"/>
      <c r="E435" s="125"/>
      <c r="F435" s="125"/>
      <c r="G435" s="125"/>
      <c r="H435" s="125"/>
      <c r="I435" s="125"/>
      <c r="J435" s="128"/>
    </row>
    <row r="436" spans="1:10">
      <c r="A436" s="125"/>
      <c r="B436" s="125"/>
      <c r="C436" s="125"/>
      <c r="D436" s="125"/>
      <c r="E436" s="125"/>
      <c r="F436" s="125"/>
      <c r="G436" s="125"/>
      <c r="H436" s="125"/>
      <c r="I436" s="125"/>
      <c r="J436" s="128"/>
    </row>
    <row r="437" spans="1:10">
      <c r="A437" s="125"/>
      <c r="B437" s="125"/>
      <c r="C437" s="125"/>
      <c r="D437" s="125"/>
      <c r="E437" s="125"/>
      <c r="F437" s="125"/>
      <c r="G437" s="125"/>
      <c r="H437" s="125"/>
      <c r="I437" s="125"/>
      <c r="J437" s="128"/>
    </row>
    <row r="438" spans="1:10">
      <c r="A438" s="125"/>
      <c r="B438" s="125"/>
      <c r="C438" s="125"/>
      <c r="D438" s="125"/>
      <c r="E438" s="125"/>
      <c r="F438" s="125"/>
      <c r="G438" s="125"/>
      <c r="H438" s="125"/>
      <c r="I438" s="125"/>
      <c r="J438" s="128"/>
    </row>
    <row r="439" spans="1:10">
      <c r="A439" s="125"/>
      <c r="B439" s="125"/>
      <c r="C439" s="125"/>
      <c r="D439" s="125"/>
      <c r="E439" s="125"/>
      <c r="F439" s="125"/>
      <c r="G439" s="125"/>
      <c r="H439" s="125"/>
      <c r="I439" s="125"/>
      <c r="J439" s="128"/>
    </row>
    <row r="440" spans="1:10">
      <c r="A440" s="125"/>
      <c r="B440" s="125"/>
      <c r="C440" s="125"/>
      <c r="D440" s="125"/>
      <c r="E440" s="125"/>
      <c r="F440" s="125"/>
      <c r="G440" s="125"/>
      <c r="H440" s="125"/>
      <c r="I440" s="125"/>
      <c r="J440" s="128"/>
    </row>
    <row r="441" spans="1:10">
      <c r="A441" s="125"/>
      <c r="B441" s="125"/>
      <c r="C441" s="125"/>
      <c r="D441" s="125"/>
      <c r="E441" s="125"/>
      <c r="F441" s="125"/>
      <c r="G441" s="125"/>
      <c r="H441" s="125"/>
      <c r="I441" s="125"/>
      <c r="J441" s="128"/>
    </row>
    <row r="442" spans="1:10">
      <c r="A442" s="125"/>
      <c r="B442" s="125"/>
      <c r="C442" s="125"/>
      <c r="D442" s="125"/>
      <c r="E442" s="125"/>
      <c r="F442" s="125"/>
      <c r="G442" s="125"/>
      <c r="H442" s="125"/>
      <c r="I442" s="125"/>
      <c r="J442" s="128"/>
    </row>
    <row r="443" spans="1:10">
      <c r="A443" s="125"/>
      <c r="B443" s="125"/>
      <c r="C443" s="125"/>
      <c r="D443" s="125"/>
      <c r="E443" s="125"/>
      <c r="F443" s="125"/>
      <c r="G443" s="125"/>
      <c r="H443" s="125"/>
      <c r="I443" s="125"/>
      <c r="J443" s="128"/>
    </row>
    <row r="444" spans="1:10">
      <c r="A444" s="125"/>
      <c r="B444" s="125"/>
      <c r="C444" s="125"/>
      <c r="D444" s="125"/>
      <c r="E444" s="125"/>
      <c r="F444" s="125"/>
      <c r="G444" s="125"/>
      <c r="H444" s="125"/>
      <c r="I444" s="125"/>
      <c r="J444" s="128"/>
    </row>
    <row r="445" spans="1:10">
      <c r="A445" s="125"/>
      <c r="B445" s="125"/>
      <c r="C445" s="125"/>
      <c r="D445" s="125"/>
      <c r="E445" s="125"/>
      <c r="F445" s="125"/>
      <c r="G445" s="125"/>
      <c r="H445" s="125"/>
      <c r="I445" s="125"/>
      <c r="J445" s="128"/>
    </row>
    <row r="446" spans="1:10">
      <c r="A446" s="125"/>
      <c r="B446" s="125"/>
      <c r="C446" s="125"/>
      <c r="D446" s="125"/>
      <c r="E446" s="125"/>
      <c r="F446" s="125"/>
      <c r="G446" s="125"/>
      <c r="H446" s="125"/>
      <c r="I446" s="125"/>
      <c r="J446" s="128"/>
    </row>
    <row r="447" spans="1:10">
      <c r="A447" s="125"/>
      <c r="B447" s="125"/>
      <c r="C447" s="125"/>
      <c r="D447" s="125"/>
      <c r="E447" s="125"/>
      <c r="F447" s="125"/>
      <c r="G447" s="125"/>
      <c r="H447" s="125"/>
      <c r="I447" s="125"/>
      <c r="J447" s="128"/>
    </row>
    <row r="448" spans="1:10">
      <c r="A448" s="125"/>
      <c r="B448" s="125"/>
      <c r="C448" s="125"/>
      <c r="D448" s="125"/>
      <c r="E448" s="125"/>
      <c r="F448" s="125"/>
      <c r="G448" s="125"/>
      <c r="H448" s="125"/>
      <c r="I448" s="125"/>
      <c r="J448" s="128"/>
    </row>
    <row r="449" spans="1:10">
      <c r="A449" s="125"/>
      <c r="B449" s="125"/>
      <c r="C449" s="125"/>
      <c r="D449" s="125"/>
      <c r="E449" s="125"/>
      <c r="F449" s="125"/>
      <c r="G449" s="125"/>
      <c r="H449" s="125"/>
      <c r="I449" s="125"/>
      <c r="J449" s="128"/>
    </row>
    <row r="450" spans="1:10">
      <c r="A450" s="125"/>
      <c r="B450" s="125"/>
      <c r="C450" s="125"/>
      <c r="D450" s="125"/>
      <c r="E450" s="125"/>
      <c r="F450" s="125"/>
      <c r="G450" s="125"/>
      <c r="H450" s="125"/>
      <c r="I450" s="125"/>
      <c r="J450" s="128"/>
    </row>
    <row r="451" spans="1:10">
      <c r="A451" s="125"/>
      <c r="B451" s="125"/>
      <c r="C451" s="125"/>
      <c r="D451" s="125"/>
      <c r="E451" s="125"/>
      <c r="F451" s="125"/>
      <c r="G451" s="125"/>
      <c r="H451" s="125"/>
      <c r="I451" s="125"/>
      <c r="J451" s="128"/>
    </row>
    <row r="452" spans="1:10">
      <c r="A452" s="125"/>
      <c r="B452" s="125"/>
      <c r="C452" s="125"/>
      <c r="D452" s="125"/>
      <c r="E452" s="125"/>
      <c r="F452" s="125"/>
      <c r="G452" s="125"/>
      <c r="H452" s="125"/>
      <c r="I452" s="125"/>
      <c r="J452" s="128"/>
    </row>
    <row r="453" spans="1:10">
      <c r="A453" s="125"/>
      <c r="B453" s="125"/>
      <c r="C453" s="125"/>
      <c r="D453" s="125"/>
      <c r="E453" s="125"/>
      <c r="F453" s="125"/>
      <c r="G453" s="125"/>
      <c r="H453" s="125"/>
      <c r="I453" s="125"/>
      <c r="J453" s="128"/>
    </row>
    <row r="454" spans="1:10">
      <c r="A454" s="125"/>
      <c r="B454" s="125"/>
      <c r="C454" s="125"/>
      <c r="D454" s="125"/>
      <c r="E454" s="125"/>
      <c r="F454" s="125"/>
      <c r="G454" s="125"/>
      <c r="H454" s="125"/>
      <c r="I454" s="125"/>
      <c r="J454" s="128"/>
    </row>
    <row r="455" spans="1:10">
      <c r="A455" s="125"/>
      <c r="B455" s="125"/>
      <c r="C455" s="125"/>
      <c r="D455" s="125"/>
      <c r="E455" s="125"/>
      <c r="F455" s="125"/>
      <c r="G455" s="125"/>
      <c r="H455" s="125"/>
      <c r="I455" s="125"/>
      <c r="J455" s="128"/>
    </row>
    <row r="456" spans="1:10">
      <c r="A456" s="125"/>
      <c r="B456" s="125"/>
      <c r="C456" s="125"/>
      <c r="D456" s="125"/>
      <c r="E456" s="125"/>
      <c r="F456" s="125"/>
      <c r="G456" s="125"/>
      <c r="H456" s="125"/>
      <c r="I456" s="125"/>
      <c r="J456" s="128"/>
    </row>
    <row r="457" spans="1:10">
      <c r="A457" s="125"/>
      <c r="B457" s="125"/>
      <c r="C457" s="125"/>
      <c r="D457" s="125"/>
      <c r="E457" s="125"/>
      <c r="F457" s="125"/>
      <c r="G457" s="125"/>
      <c r="H457" s="125"/>
      <c r="I457" s="125"/>
      <c r="J457" s="128"/>
    </row>
    <row r="458" spans="1:10">
      <c r="A458" s="125"/>
      <c r="B458" s="125"/>
      <c r="C458" s="125"/>
      <c r="D458" s="125"/>
      <c r="E458" s="125"/>
      <c r="F458" s="125"/>
      <c r="G458" s="125"/>
      <c r="H458" s="125"/>
      <c r="I458" s="125"/>
      <c r="J458" s="128"/>
    </row>
    <row r="459" spans="1:10">
      <c r="A459" s="125"/>
      <c r="B459" s="125"/>
      <c r="C459" s="125"/>
      <c r="D459" s="125"/>
      <c r="E459" s="125"/>
      <c r="F459" s="125"/>
      <c r="G459" s="125"/>
      <c r="H459" s="125"/>
      <c r="I459" s="125"/>
      <c r="J459" s="128"/>
    </row>
    <row r="460" spans="1:10">
      <c r="A460" s="125"/>
      <c r="B460" s="125"/>
      <c r="C460" s="125"/>
      <c r="D460" s="125"/>
      <c r="E460" s="125"/>
      <c r="F460" s="125"/>
      <c r="G460" s="125"/>
      <c r="H460" s="125"/>
      <c r="I460" s="125"/>
      <c r="J460" s="128"/>
    </row>
    <row r="461" spans="1:10">
      <c r="A461" s="125"/>
      <c r="B461" s="125"/>
      <c r="C461" s="125"/>
      <c r="D461" s="125"/>
      <c r="E461" s="125"/>
      <c r="F461" s="125"/>
      <c r="G461" s="125"/>
      <c r="H461" s="125"/>
      <c r="I461" s="125"/>
      <c r="J461" s="128"/>
    </row>
    <row r="462" spans="1:10">
      <c r="A462" s="125"/>
      <c r="B462" s="125"/>
      <c r="C462" s="125"/>
      <c r="D462" s="125"/>
      <c r="E462" s="125"/>
      <c r="F462" s="125"/>
      <c r="G462" s="125"/>
      <c r="H462" s="125"/>
      <c r="I462" s="125"/>
      <c r="J462" s="128"/>
    </row>
    <row r="463" spans="1:10">
      <c r="A463" s="125"/>
      <c r="B463" s="125"/>
      <c r="C463" s="125"/>
      <c r="D463" s="125"/>
      <c r="E463" s="125"/>
      <c r="F463" s="125"/>
      <c r="G463" s="125"/>
      <c r="H463" s="125"/>
      <c r="I463" s="125"/>
      <c r="J463" s="128"/>
    </row>
    <row r="464" spans="1:10">
      <c r="A464" s="125"/>
      <c r="B464" s="125"/>
      <c r="C464" s="125"/>
      <c r="D464" s="125"/>
      <c r="E464" s="125"/>
      <c r="F464" s="125"/>
      <c r="G464" s="125"/>
      <c r="H464" s="125"/>
      <c r="I464" s="125"/>
      <c r="J464" s="128"/>
    </row>
    <row r="465" spans="1:10">
      <c r="A465" s="125"/>
      <c r="B465" s="125"/>
      <c r="C465" s="125"/>
      <c r="D465" s="125"/>
      <c r="E465" s="125"/>
      <c r="F465" s="125"/>
      <c r="G465" s="125"/>
      <c r="H465" s="125"/>
      <c r="I465" s="125"/>
      <c r="J465" s="128"/>
    </row>
    <row r="466" spans="1:10">
      <c r="A466" s="125"/>
      <c r="B466" s="125"/>
      <c r="C466" s="125"/>
      <c r="D466" s="125"/>
      <c r="E466" s="125"/>
      <c r="F466" s="125"/>
      <c r="G466" s="125"/>
      <c r="H466" s="125"/>
      <c r="I466" s="125"/>
      <c r="J466" s="128"/>
    </row>
    <row r="467" spans="1:10">
      <c r="A467" s="125"/>
      <c r="B467" s="125"/>
      <c r="C467" s="125"/>
      <c r="D467" s="125"/>
      <c r="E467" s="125"/>
      <c r="F467" s="125"/>
      <c r="G467" s="125"/>
      <c r="H467" s="125"/>
      <c r="I467" s="125"/>
      <c r="J467" s="128"/>
    </row>
    <row r="468" spans="1:10">
      <c r="A468" s="125"/>
      <c r="B468" s="125"/>
      <c r="C468" s="125"/>
      <c r="D468" s="125"/>
      <c r="E468" s="125"/>
      <c r="F468" s="125"/>
      <c r="G468" s="125"/>
      <c r="H468" s="125"/>
      <c r="I468" s="125"/>
      <c r="J468" s="128"/>
    </row>
    <row r="469" spans="1:10">
      <c r="A469" s="125"/>
      <c r="B469" s="125"/>
      <c r="C469" s="125"/>
      <c r="D469" s="125"/>
      <c r="E469" s="125"/>
      <c r="F469" s="125"/>
      <c r="G469" s="125"/>
      <c r="H469" s="125"/>
      <c r="I469" s="125"/>
      <c r="J469" s="128"/>
    </row>
    <row r="470" spans="1:10">
      <c r="A470" s="125"/>
      <c r="B470" s="125"/>
      <c r="C470" s="125"/>
      <c r="D470" s="125"/>
      <c r="E470" s="125"/>
      <c r="F470" s="125"/>
      <c r="G470" s="125"/>
      <c r="H470" s="125"/>
      <c r="I470" s="125"/>
      <c r="J470" s="128"/>
    </row>
    <row r="471" spans="1:10">
      <c r="A471" s="125"/>
      <c r="B471" s="125"/>
      <c r="C471" s="125"/>
      <c r="D471" s="125"/>
      <c r="E471" s="125"/>
      <c r="F471" s="125"/>
      <c r="G471" s="125"/>
      <c r="H471" s="125"/>
      <c r="I471" s="125"/>
      <c r="J471" s="128"/>
    </row>
    <row r="472" spans="1:10">
      <c r="A472" s="125"/>
      <c r="B472" s="125"/>
      <c r="C472" s="125"/>
      <c r="D472" s="125"/>
      <c r="E472" s="125"/>
      <c r="F472" s="125"/>
      <c r="G472" s="125"/>
      <c r="H472" s="125"/>
      <c r="I472" s="125"/>
      <c r="J472" s="128"/>
    </row>
    <row r="473" spans="1:10">
      <c r="A473" s="125"/>
      <c r="B473" s="125"/>
      <c r="C473" s="125"/>
      <c r="D473" s="125"/>
      <c r="E473" s="125"/>
      <c r="F473" s="125"/>
      <c r="G473" s="125"/>
      <c r="H473" s="125"/>
      <c r="I473" s="125"/>
      <c r="J473" s="128"/>
    </row>
    <row r="474" spans="1:10">
      <c r="A474" s="125"/>
      <c r="B474" s="125"/>
      <c r="C474" s="125"/>
      <c r="D474" s="125"/>
      <c r="E474" s="125"/>
      <c r="F474" s="125"/>
      <c r="G474" s="125"/>
      <c r="H474" s="125"/>
      <c r="I474" s="125"/>
      <c r="J474" s="128"/>
    </row>
    <row r="475" spans="1:10">
      <c r="A475" s="125"/>
      <c r="B475" s="125"/>
      <c r="C475" s="125"/>
      <c r="D475" s="125"/>
      <c r="E475" s="125"/>
      <c r="F475" s="125"/>
      <c r="G475" s="125"/>
      <c r="H475" s="125"/>
      <c r="I475" s="125"/>
      <c r="J475" s="128"/>
    </row>
    <row r="476" spans="1:10">
      <c r="A476" s="125"/>
      <c r="B476" s="125"/>
      <c r="C476" s="125"/>
      <c r="D476" s="125"/>
      <c r="E476" s="125"/>
      <c r="F476" s="125"/>
      <c r="G476" s="125"/>
      <c r="H476" s="125"/>
      <c r="I476" s="125"/>
      <c r="J476" s="128"/>
    </row>
    <row r="477" spans="1:10">
      <c r="A477" s="125"/>
      <c r="B477" s="125"/>
      <c r="C477" s="125"/>
      <c r="D477" s="125"/>
      <c r="E477" s="125"/>
      <c r="F477" s="125"/>
      <c r="G477" s="125"/>
      <c r="H477" s="125"/>
      <c r="I477" s="125"/>
      <c r="J477" s="128"/>
    </row>
    <row r="478" spans="1:10">
      <c r="A478" s="125"/>
      <c r="B478" s="125"/>
      <c r="C478" s="125"/>
      <c r="D478" s="125"/>
      <c r="E478" s="125"/>
      <c r="F478" s="125"/>
      <c r="G478" s="125"/>
      <c r="H478" s="125"/>
      <c r="I478" s="125"/>
      <c r="J478" s="128"/>
    </row>
    <row r="479" spans="1:10">
      <c r="A479" s="125"/>
      <c r="B479" s="125"/>
      <c r="C479" s="125"/>
      <c r="D479" s="125"/>
      <c r="E479" s="125"/>
      <c r="F479" s="125"/>
      <c r="G479" s="125"/>
      <c r="H479" s="125"/>
      <c r="I479" s="125"/>
      <c r="J479" s="128"/>
    </row>
    <row r="480" spans="1:10">
      <c r="A480" s="125"/>
      <c r="B480" s="125"/>
      <c r="C480" s="125"/>
      <c r="D480" s="125"/>
      <c r="E480" s="125"/>
      <c r="F480" s="125"/>
      <c r="G480" s="125"/>
      <c r="H480" s="125"/>
      <c r="I480" s="125"/>
      <c r="J480" s="128"/>
    </row>
    <row r="481" spans="1:10">
      <c r="A481" s="125"/>
      <c r="B481" s="125"/>
      <c r="C481" s="125"/>
      <c r="D481" s="125"/>
      <c r="E481" s="125"/>
      <c r="F481" s="125"/>
      <c r="G481" s="125"/>
      <c r="H481" s="125"/>
      <c r="I481" s="125"/>
      <c r="J481" s="128"/>
    </row>
    <row r="482" spans="1:10">
      <c r="A482" s="125"/>
      <c r="B482" s="125"/>
      <c r="C482" s="125"/>
      <c r="D482" s="125"/>
      <c r="E482" s="125"/>
      <c r="F482" s="125"/>
      <c r="G482" s="125"/>
      <c r="H482" s="125"/>
      <c r="I482" s="125"/>
      <c r="J482" s="128"/>
    </row>
    <row r="483" spans="1:10">
      <c r="A483" s="125"/>
      <c r="B483" s="125"/>
      <c r="C483" s="125"/>
      <c r="D483" s="125"/>
      <c r="E483" s="125"/>
      <c r="F483" s="125"/>
      <c r="G483" s="125"/>
      <c r="H483" s="125"/>
      <c r="I483" s="125"/>
      <c r="J483" s="128"/>
    </row>
    <row r="484" spans="1:10">
      <c r="A484" s="125"/>
      <c r="B484" s="125"/>
      <c r="C484" s="125"/>
      <c r="D484" s="125"/>
      <c r="E484" s="125"/>
      <c r="F484" s="125"/>
      <c r="G484" s="125"/>
      <c r="H484" s="125"/>
      <c r="I484" s="125"/>
      <c r="J484" s="128"/>
    </row>
    <row r="485" spans="1:10">
      <c r="A485" s="125"/>
      <c r="B485" s="125"/>
      <c r="C485" s="125"/>
      <c r="D485" s="125"/>
      <c r="E485" s="125"/>
      <c r="F485" s="125"/>
      <c r="G485" s="125"/>
      <c r="H485" s="125"/>
      <c r="I485" s="125"/>
      <c r="J485" s="128"/>
    </row>
    <row r="486" spans="1:10">
      <c r="A486" s="125"/>
      <c r="B486" s="125"/>
      <c r="C486" s="125"/>
      <c r="D486" s="125"/>
      <c r="E486" s="125"/>
      <c r="F486" s="125"/>
      <c r="G486" s="125"/>
      <c r="H486" s="125"/>
      <c r="I486" s="125"/>
      <c r="J486" s="128"/>
    </row>
    <row r="487" spans="1:10">
      <c r="A487" s="125"/>
      <c r="B487" s="125"/>
      <c r="C487" s="125"/>
      <c r="D487" s="125"/>
      <c r="E487" s="125"/>
      <c r="F487" s="125"/>
      <c r="G487" s="125"/>
      <c r="H487" s="125"/>
      <c r="I487" s="125"/>
      <c r="J487" s="128"/>
    </row>
    <row r="488" spans="1:10">
      <c r="A488" s="125"/>
      <c r="B488" s="125"/>
      <c r="C488" s="125"/>
      <c r="D488" s="125"/>
      <c r="E488" s="125"/>
      <c r="F488" s="125"/>
      <c r="G488" s="125"/>
      <c r="H488" s="125"/>
      <c r="I488" s="125"/>
      <c r="J488" s="128"/>
    </row>
    <row r="489" spans="1:10">
      <c r="A489" s="125"/>
      <c r="B489" s="125"/>
      <c r="C489" s="125"/>
      <c r="D489" s="125"/>
      <c r="E489" s="125"/>
      <c r="F489" s="125"/>
      <c r="G489" s="125"/>
      <c r="H489" s="125"/>
      <c r="I489" s="125"/>
      <c r="J489" s="128"/>
    </row>
    <row r="490" spans="1:10">
      <c r="A490" s="125"/>
      <c r="B490" s="125"/>
      <c r="C490" s="125"/>
      <c r="D490" s="125"/>
      <c r="E490" s="125"/>
      <c r="F490" s="125"/>
      <c r="G490" s="125"/>
      <c r="H490" s="125"/>
      <c r="I490" s="125"/>
      <c r="J490" s="128"/>
    </row>
    <row r="491" spans="1:10">
      <c r="A491" s="125"/>
      <c r="B491" s="125"/>
      <c r="C491" s="125"/>
      <c r="D491" s="125"/>
      <c r="E491" s="125"/>
      <c r="F491" s="125"/>
      <c r="G491" s="125"/>
      <c r="H491" s="125"/>
      <c r="I491" s="125"/>
      <c r="J491" s="128"/>
    </row>
    <row r="492" spans="1:10">
      <c r="A492" s="125"/>
      <c r="B492" s="125"/>
      <c r="C492" s="125"/>
      <c r="D492" s="125"/>
      <c r="E492" s="125"/>
      <c r="F492" s="125"/>
      <c r="G492" s="125"/>
      <c r="H492" s="125"/>
      <c r="I492" s="125"/>
      <c r="J492" s="128"/>
    </row>
    <row r="493" spans="1:10">
      <c r="A493" s="125"/>
      <c r="B493" s="125"/>
      <c r="C493" s="125"/>
      <c r="D493" s="125"/>
      <c r="E493" s="125"/>
      <c r="F493" s="125"/>
      <c r="G493" s="125"/>
      <c r="H493" s="125"/>
      <c r="I493" s="125"/>
      <c r="J493" s="128"/>
    </row>
    <row r="494" spans="1:10">
      <c r="A494" s="125"/>
      <c r="B494" s="125"/>
      <c r="C494" s="125"/>
      <c r="D494" s="125"/>
      <c r="E494" s="125"/>
      <c r="F494" s="125"/>
      <c r="G494" s="125"/>
      <c r="H494" s="125"/>
      <c r="I494" s="125"/>
      <c r="J494" s="128"/>
    </row>
    <row r="495" spans="1:10">
      <c r="A495" s="125"/>
      <c r="B495" s="125"/>
      <c r="C495" s="125"/>
      <c r="D495" s="125"/>
      <c r="E495" s="125"/>
      <c r="F495" s="125"/>
      <c r="G495" s="125"/>
      <c r="H495" s="125"/>
      <c r="I495" s="125"/>
      <c r="J495" s="128"/>
    </row>
    <row r="496" spans="1:10">
      <c r="A496" s="125"/>
      <c r="B496" s="125"/>
      <c r="C496" s="125"/>
      <c r="D496" s="125"/>
      <c r="E496" s="125"/>
      <c r="F496" s="125"/>
      <c r="G496" s="125"/>
      <c r="H496" s="125"/>
      <c r="I496" s="125"/>
      <c r="J496" s="128"/>
    </row>
    <row r="497" spans="1:10">
      <c r="A497" s="125"/>
      <c r="B497" s="125"/>
      <c r="C497" s="125"/>
      <c r="D497" s="125"/>
      <c r="E497" s="125"/>
      <c r="F497" s="125"/>
      <c r="G497" s="125"/>
      <c r="H497" s="125"/>
      <c r="I497" s="125"/>
      <c r="J497" s="128"/>
    </row>
    <row r="498" spans="1:10">
      <c r="A498" s="125"/>
      <c r="B498" s="125"/>
      <c r="C498" s="125"/>
      <c r="D498" s="125"/>
      <c r="E498" s="125"/>
      <c r="F498" s="125"/>
      <c r="G498" s="125"/>
      <c r="H498" s="125"/>
      <c r="I498" s="125"/>
      <c r="J498" s="128"/>
    </row>
    <row r="499" spans="1:10">
      <c r="A499" s="125"/>
      <c r="B499" s="125"/>
      <c r="C499" s="125"/>
      <c r="D499" s="125"/>
      <c r="E499" s="125"/>
      <c r="F499" s="125"/>
      <c r="G499" s="125"/>
      <c r="H499" s="125"/>
      <c r="I499" s="125"/>
      <c r="J499" s="128"/>
    </row>
    <row r="500" spans="1:10">
      <c r="A500" s="125"/>
      <c r="B500" s="125"/>
      <c r="C500" s="125"/>
      <c r="D500" s="125"/>
      <c r="E500" s="125"/>
      <c r="F500" s="125"/>
      <c r="G500" s="125"/>
      <c r="H500" s="125"/>
      <c r="I500" s="125"/>
      <c r="J500" s="128"/>
    </row>
    <row r="501" spans="1:10">
      <c r="A501" s="125"/>
      <c r="B501" s="125"/>
      <c r="C501" s="125"/>
      <c r="D501" s="125"/>
      <c r="E501" s="125"/>
      <c r="F501" s="125"/>
      <c r="G501" s="125"/>
      <c r="H501" s="125"/>
      <c r="I501" s="125"/>
      <c r="J501" s="128"/>
    </row>
    <row r="502" spans="1:10">
      <c r="A502" s="125"/>
      <c r="B502" s="125"/>
      <c r="C502" s="125"/>
      <c r="D502" s="125"/>
      <c r="E502" s="125"/>
      <c r="F502" s="125"/>
      <c r="G502" s="125"/>
      <c r="H502" s="125"/>
      <c r="I502" s="125"/>
      <c r="J502" s="128"/>
    </row>
    <row r="503" spans="1:10">
      <c r="A503" s="125"/>
      <c r="B503" s="125"/>
      <c r="C503" s="125"/>
      <c r="D503" s="125"/>
      <c r="E503" s="125"/>
      <c r="F503" s="125"/>
      <c r="G503" s="125"/>
      <c r="H503" s="125"/>
      <c r="I503" s="125"/>
      <c r="J503" s="128"/>
    </row>
    <row r="504" spans="1:10">
      <c r="A504" s="125"/>
      <c r="B504" s="125"/>
      <c r="C504" s="125"/>
      <c r="D504" s="125"/>
      <c r="E504" s="125"/>
      <c r="F504" s="125"/>
      <c r="G504" s="125"/>
      <c r="H504" s="125"/>
      <c r="I504" s="125"/>
      <c r="J504" s="128"/>
    </row>
    <row r="505" spans="1:10">
      <c r="A505" s="125"/>
      <c r="B505" s="125"/>
      <c r="C505" s="125"/>
      <c r="D505" s="125"/>
      <c r="E505" s="125"/>
      <c r="F505" s="125"/>
      <c r="G505" s="125"/>
      <c r="H505" s="125"/>
      <c r="I505" s="125"/>
      <c r="J505" s="128"/>
    </row>
    <row r="506" spans="1:10">
      <c r="A506" s="125"/>
      <c r="B506" s="125"/>
      <c r="C506" s="125"/>
      <c r="D506" s="125"/>
      <c r="E506" s="125"/>
      <c r="F506" s="125"/>
      <c r="G506" s="125"/>
      <c r="H506" s="125"/>
      <c r="I506" s="125"/>
      <c r="J506" s="128"/>
    </row>
    <row r="507" spans="1:10">
      <c r="A507" s="125"/>
      <c r="B507" s="125"/>
      <c r="C507" s="125"/>
      <c r="D507" s="125"/>
      <c r="E507" s="125"/>
      <c r="F507" s="125"/>
      <c r="G507" s="125"/>
      <c r="H507" s="125"/>
      <c r="I507" s="125"/>
      <c r="J507" s="128"/>
    </row>
    <row r="508" spans="1:10">
      <c r="A508" s="125"/>
      <c r="B508" s="125"/>
      <c r="C508" s="125"/>
      <c r="D508" s="125"/>
      <c r="E508" s="125"/>
      <c r="F508" s="125"/>
      <c r="G508" s="125"/>
      <c r="H508" s="125"/>
      <c r="I508" s="125"/>
      <c r="J508" s="128"/>
    </row>
    <row r="509" spans="1:10">
      <c r="A509" s="125"/>
      <c r="B509" s="125"/>
      <c r="C509" s="125"/>
      <c r="D509" s="125"/>
      <c r="E509" s="125"/>
      <c r="F509" s="125"/>
      <c r="G509" s="125"/>
      <c r="H509" s="125"/>
      <c r="I509" s="125"/>
      <c r="J509" s="128"/>
    </row>
    <row r="510" spans="1:10">
      <c r="A510" s="125"/>
      <c r="B510" s="125"/>
      <c r="C510" s="125"/>
      <c r="D510" s="125"/>
      <c r="E510" s="125"/>
      <c r="F510" s="125"/>
      <c r="G510" s="125"/>
      <c r="H510" s="125"/>
      <c r="I510" s="125"/>
      <c r="J510" s="128"/>
    </row>
    <row r="511" spans="1:10">
      <c r="A511" s="125"/>
      <c r="B511" s="125"/>
      <c r="C511" s="125"/>
      <c r="D511" s="125"/>
      <c r="E511" s="125"/>
      <c r="F511" s="125"/>
      <c r="G511" s="125"/>
      <c r="H511" s="125"/>
      <c r="I511" s="125"/>
      <c r="J511" s="128"/>
    </row>
    <row r="512" spans="1:10">
      <c r="A512" s="125"/>
      <c r="B512" s="125"/>
      <c r="C512" s="125"/>
      <c r="D512" s="125"/>
      <c r="E512" s="125"/>
      <c r="F512" s="125"/>
      <c r="G512" s="125"/>
      <c r="H512" s="125"/>
      <c r="I512" s="125"/>
      <c r="J512" s="128"/>
    </row>
    <row r="513" spans="1:10">
      <c r="A513" s="125"/>
      <c r="B513" s="125"/>
      <c r="C513" s="125"/>
      <c r="D513" s="125"/>
      <c r="E513" s="125"/>
      <c r="F513" s="125"/>
      <c r="G513" s="125"/>
      <c r="H513" s="125"/>
      <c r="I513" s="125"/>
      <c r="J513" s="128"/>
    </row>
    <row r="514" spans="1:10">
      <c r="A514" s="125"/>
      <c r="B514" s="125"/>
      <c r="C514" s="125"/>
      <c r="D514" s="125"/>
      <c r="E514" s="125"/>
      <c r="F514" s="125"/>
      <c r="G514" s="125"/>
      <c r="H514" s="125"/>
      <c r="I514" s="125"/>
      <c r="J514" s="128"/>
    </row>
    <row r="515" spans="1:10">
      <c r="A515" s="125"/>
      <c r="B515" s="125"/>
      <c r="C515" s="125"/>
      <c r="D515" s="125"/>
      <c r="E515" s="125"/>
      <c r="F515" s="125"/>
      <c r="G515" s="125"/>
      <c r="H515" s="125"/>
      <c r="I515" s="125"/>
      <c r="J515" s="128"/>
    </row>
    <row r="516" spans="1:10">
      <c r="A516" s="125"/>
      <c r="B516" s="125"/>
      <c r="C516" s="125"/>
      <c r="D516" s="125"/>
      <c r="E516" s="125"/>
      <c r="F516" s="125"/>
      <c r="G516" s="125"/>
      <c r="H516" s="125"/>
      <c r="I516" s="125"/>
      <c r="J516" s="128"/>
    </row>
    <row r="517" spans="1:10">
      <c r="A517" s="125"/>
      <c r="B517" s="125"/>
      <c r="C517" s="125"/>
      <c r="D517" s="125"/>
      <c r="E517" s="125"/>
      <c r="F517" s="125"/>
      <c r="G517" s="125"/>
      <c r="H517" s="125"/>
      <c r="I517" s="125"/>
      <c r="J517" s="128"/>
    </row>
    <row r="518" spans="1:10">
      <c r="A518" s="125"/>
      <c r="B518" s="125"/>
      <c r="C518" s="125"/>
      <c r="D518" s="125"/>
      <c r="E518" s="125"/>
      <c r="F518" s="125"/>
      <c r="G518" s="125"/>
      <c r="H518" s="125"/>
      <c r="I518" s="125"/>
      <c r="J518" s="128"/>
    </row>
    <row r="519" spans="1:10">
      <c r="A519" s="125"/>
      <c r="B519" s="125"/>
      <c r="C519" s="125"/>
      <c r="D519" s="125"/>
      <c r="E519" s="125"/>
      <c r="F519" s="125"/>
      <c r="G519" s="125"/>
      <c r="H519" s="125"/>
      <c r="I519" s="125"/>
      <c r="J519" s="128"/>
    </row>
    <row r="520" spans="1:10">
      <c r="A520" s="125"/>
      <c r="B520" s="125"/>
      <c r="C520" s="125"/>
      <c r="D520" s="125"/>
      <c r="E520" s="125"/>
      <c r="F520" s="125"/>
      <c r="G520" s="125"/>
      <c r="H520" s="125"/>
      <c r="I520" s="125"/>
      <c r="J520" s="128"/>
    </row>
    <row r="521" spans="1:10">
      <c r="A521" s="125"/>
      <c r="B521" s="125"/>
      <c r="C521" s="125"/>
      <c r="D521" s="125"/>
      <c r="E521" s="125"/>
      <c r="F521" s="125"/>
      <c r="G521" s="125"/>
      <c r="H521" s="125"/>
      <c r="I521" s="125"/>
      <c r="J521" s="128"/>
    </row>
    <row r="522" spans="1:10">
      <c r="A522" s="125"/>
      <c r="B522" s="125"/>
      <c r="C522" s="125"/>
      <c r="D522" s="125"/>
      <c r="E522" s="125"/>
      <c r="F522" s="125"/>
      <c r="G522" s="125"/>
      <c r="H522" s="125"/>
      <c r="I522" s="125"/>
      <c r="J522" s="128"/>
    </row>
    <row r="523" spans="1:10">
      <c r="A523" s="125"/>
      <c r="B523" s="125"/>
      <c r="C523" s="125"/>
      <c r="D523" s="125"/>
      <c r="E523" s="125"/>
      <c r="F523" s="125"/>
      <c r="G523" s="125"/>
      <c r="H523" s="125"/>
      <c r="I523" s="125"/>
      <c r="J523" s="128"/>
    </row>
    <row r="524" spans="1:10">
      <c r="A524" s="125"/>
      <c r="B524" s="125"/>
      <c r="C524" s="125"/>
      <c r="D524" s="125"/>
      <c r="E524" s="125"/>
      <c r="F524" s="125"/>
      <c r="G524" s="125"/>
      <c r="H524" s="125"/>
      <c r="I524" s="125"/>
      <c r="J524" s="128"/>
    </row>
    <row r="525" spans="1:10">
      <c r="A525" s="125"/>
      <c r="B525" s="125"/>
      <c r="C525" s="125"/>
      <c r="D525" s="125"/>
      <c r="E525" s="125"/>
      <c r="F525" s="125"/>
      <c r="G525" s="125"/>
      <c r="H525" s="125"/>
      <c r="I525" s="125"/>
      <c r="J525" s="128"/>
    </row>
    <row r="526" spans="1:10">
      <c r="A526" s="125"/>
      <c r="B526" s="125"/>
      <c r="C526" s="125"/>
      <c r="D526" s="125"/>
      <c r="E526" s="125"/>
      <c r="F526" s="125"/>
      <c r="G526" s="125"/>
      <c r="H526" s="125"/>
      <c r="I526" s="125"/>
      <c r="J526" s="128"/>
    </row>
    <row r="527" spans="1:10">
      <c r="A527" s="125"/>
      <c r="B527" s="125"/>
      <c r="C527" s="125"/>
      <c r="D527" s="125"/>
      <c r="E527" s="125"/>
      <c r="F527" s="125"/>
      <c r="G527" s="125"/>
      <c r="H527" s="125"/>
      <c r="I527" s="125"/>
      <c r="J527" s="128"/>
    </row>
    <row r="528" spans="1:10">
      <c r="A528" s="125"/>
      <c r="B528" s="125"/>
      <c r="C528" s="125"/>
      <c r="D528" s="125"/>
      <c r="E528" s="125"/>
      <c r="F528" s="125"/>
      <c r="G528" s="125"/>
      <c r="H528" s="125"/>
      <c r="I528" s="125"/>
      <c r="J528" s="128"/>
    </row>
    <row r="529" spans="1:10">
      <c r="A529" s="125"/>
      <c r="B529" s="125"/>
      <c r="C529" s="125"/>
      <c r="D529" s="125"/>
      <c r="E529" s="125"/>
      <c r="F529" s="125"/>
      <c r="G529" s="125"/>
      <c r="H529" s="125"/>
      <c r="I529" s="125"/>
      <c r="J529" s="128"/>
    </row>
    <row r="530" spans="1:10">
      <c r="A530" s="125"/>
      <c r="B530" s="125"/>
      <c r="C530" s="125"/>
      <c r="D530" s="125"/>
      <c r="E530" s="125"/>
      <c r="F530" s="125"/>
      <c r="G530" s="125"/>
      <c r="H530" s="125"/>
      <c r="I530" s="125"/>
      <c r="J530" s="128"/>
    </row>
    <row r="531" spans="1:10">
      <c r="A531" s="125"/>
      <c r="B531" s="125"/>
      <c r="C531" s="125"/>
      <c r="D531" s="125"/>
      <c r="E531" s="125"/>
      <c r="F531" s="125"/>
      <c r="G531" s="125"/>
      <c r="H531" s="125"/>
      <c r="I531" s="125"/>
      <c r="J531" s="128"/>
    </row>
    <row r="532" spans="1:10">
      <c r="A532" s="125"/>
      <c r="B532" s="125"/>
      <c r="C532" s="125"/>
      <c r="D532" s="125"/>
      <c r="E532" s="125"/>
      <c r="F532" s="125"/>
      <c r="G532" s="125"/>
      <c r="H532" s="125"/>
      <c r="I532" s="125"/>
      <c r="J532" s="128"/>
    </row>
    <row r="533" spans="1:10">
      <c r="A533" s="125"/>
      <c r="B533" s="125"/>
      <c r="C533" s="125"/>
      <c r="D533" s="125"/>
      <c r="E533" s="125"/>
      <c r="F533" s="125"/>
      <c r="G533" s="125"/>
      <c r="H533" s="125"/>
      <c r="I533" s="125"/>
      <c r="J533" s="128"/>
    </row>
    <row r="534" spans="1:10">
      <c r="A534" s="125"/>
      <c r="B534" s="125"/>
      <c r="C534" s="125"/>
      <c r="D534" s="125"/>
      <c r="E534" s="125"/>
      <c r="F534" s="125"/>
      <c r="G534" s="125"/>
      <c r="H534" s="125"/>
      <c r="I534" s="125"/>
      <c r="J534" s="128"/>
    </row>
    <row r="535" spans="1:10">
      <c r="A535" s="125"/>
      <c r="B535" s="125"/>
      <c r="C535" s="125"/>
      <c r="D535" s="125"/>
      <c r="E535" s="125"/>
      <c r="F535" s="125"/>
      <c r="G535" s="125"/>
      <c r="H535" s="125"/>
      <c r="I535" s="125"/>
      <c r="J535" s="128"/>
    </row>
    <row r="536" spans="1:10">
      <c r="A536" s="125"/>
      <c r="B536" s="125"/>
      <c r="C536" s="125"/>
      <c r="D536" s="125"/>
      <c r="E536" s="125"/>
      <c r="F536" s="125"/>
      <c r="G536" s="125"/>
      <c r="H536" s="125"/>
      <c r="I536" s="125"/>
      <c r="J536" s="128"/>
    </row>
    <row r="537" spans="1:10">
      <c r="A537" s="125"/>
      <c r="B537" s="125"/>
      <c r="C537" s="125"/>
      <c r="D537" s="125"/>
      <c r="E537" s="125"/>
      <c r="F537" s="125"/>
      <c r="G537" s="125"/>
      <c r="H537" s="125"/>
      <c r="I537" s="125"/>
      <c r="J537" s="128"/>
    </row>
    <row r="538" spans="1:10">
      <c r="A538" s="125"/>
      <c r="B538" s="125"/>
      <c r="C538" s="125"/>
      <c r="D538" s="125"/>
      <c r="E538" s="125"/>
      <c r="F538" s="125"/>
      <c r="G538" s="125"/>
      <c r="H538" s="125"/>
      <c r="I538" s="125"/>
      <c r="J538" s="128"/>
    </row>
    <row r="539" spans="1:10">
      <c r="A539" s="125"/>
      <c r="B539" s="125"/>
      <c r="C539" s="125"/>
      <c r="D539" s="125"/>
      <c r="E539" s="125"/>
      <c r="F539" s="125"/>
      <c r="G539" s="125"/>
      <c r="H539" s="125"/>
      <c r="I539" s="125"/>
      <c r="J539" s="128"/>
    </row>
    <row r="540" spans="1:10">
      <c r="A540" s="125"/>
      <c r="B540" s="125"/>
      <c r="C540" s="125"/>
      <c r="D540" s="125"/>
      <c r="E540" s="125"/>
      <c r="F540" s="125"/>
      <c r="G540" s="125"/>
      <c r="H540" s="125"/>
      <c r="I540" s="125"/>
      <c r="J540" s="128"/>
    </row>
    <row r="541" spans="1:10">
      <c r="A541" s="125"/>
      <c r="B541" s="125"/>
      <c r="C541" s="125"/>
      <c r="D541" s="125"/>
      <c r="E541" s="125"/>
      <c r="F541" s="125"/>
      <c r="G541" s="125"/>
      <c r="H541" s="125"/>
      <c r="I541" s="125"/>
      <c r="J541" s="128"/>
    </row>
    <row r="542" spans="1:10">
      <c r="A542" s="125"/>
      <c r="B542" s="125"/>
      <c r="C542" s="125"/>
      <c r="D542" s="125"/>
      <c r="E542" s="125"/>
      <c r="F542" s="125"/>
      <c r="G542" s="125"/>
      <c r="H542" s="125"/>
      <c r="I542" s="125"/>
      <c r="J542" s="128"/>
    </row>
    <row r="543" spans="1:10">
      <c r="A543" s="125"/>
      <c r="B543" s="125"/>
      <c r="C543" s="125"/>
      <c r="D543" s="125"/>
      <c r="E543" s="125"/>
      <c r="F543" s="125"/>
      <c r="G543" s="125"/>
      <c r="H543" s="125"/>
      <c r="I543" s="125"/>
      <c r="J543" s="128"/>
    </row>
    <row r="544" spans="1:10">
      <c r="A544" s="125"/>
      <c r="B544" s="125"/>
      <c r="C544" s="125"/>
      <c r="D544" s="125"/>
      <c r="E544" s="125"/>
      <c r="F544" s="125"/>
      <c r="G544" s="125"/>
      <c r="H544" s="125"/>
      <c r="I544" s="125"/>
      <c r="J544" s="128"/>
    </row>
    <row r="545" spans="1:10">
      <c r="A545" s="125"/>
      <c r="B545" s="125"/>
      <c r="C545" s="125"/>
      <c r="D545" s="125"/>
      <c r="E545" s="125"/>
      <c r="F545" s="125"/>
      <c r="G545" s="125"/>
      <c r="H545" s="125"/>
      <c r="I545" s="125"/>
      <c r="J545" s="128"/>
    </row>
    <row r="546" spans="1:10">
      <c r="A546" s="125"/>
      <c r="B546" s="125"/>
      <c r="C546" s="125"/>
      <c r="D546" s="125"/>
      <c r="E546" s="125"/>
      <c r="F546" s="125"/>
      <c r="G546" s="125"/>
      <c r="H546" s="125"/>
      <c r="I546" s="125"/>
      <c r="J546" s="128"/>
    </row>
    <row r="547" spans="1:10">
      <c r="A547" s="125"/>
      <c r="B547" s="125"/>
      <c r="C547" s="125"/>
      <c r="D547" s="125"/>
      <c r="E547" s="125"/>
      <c r="F547" s="125"/>
      <c r="G547" s="125"/>
      <c r="H547" s="125"/>
      <c r="I547" s="125"/>
      <c r="J547" s="128"/>
    </row>
    <row r="548" spans="1:10">
      <c r="A548" s="125"/>
      <c r="B548" s="125"/>
      <c r="C548" s="125"/>
      <c r="D548" s="125"/>
      <c r="E548" s="125"/>
      <c r="F548" s="125"/>
      <c r="G548" s="125"/>
      <c r="H548" s="125"/>
      <c r="I548" s="125"/>
      <c r="J548" s="128"/>
    </row>
    <row r="549" spans="1:10">
      <c r="A549" s="125"/>
      <c r="B549" s="125"/>
      <c r="C549" s="125"/>
      <c r="D549" s="125"/>
      <c r="E549" s="125"/>
      <c r="F549" s="125"/>
      <c r="G549" s="125"/>
      <c r="H549" s="125"/>
      <c r="I549" s="125"/>
      <c r="J549" s="128"/>
    </row>
    <row r="550" spans="1:10">
      <c r="A550" s="125"/>
      <c r="B550" s="125"/>
      <c r="C550" s="125"/>
      <c r="D550" s="125"/>
      <c r="E550" s="125"/>
      <c r="F550" s="125"/>
      <c r="G550" s="125"/>
      <c r="H550" s="125"/>
      <c r="I550" s="125"/>
      <c r="J550" s="128"/>
    </row>
    <row r="551" spans="1:10">
      <c r="A551" s="125"/>
      <c r="B551" s="125"/>
      <c r="C551" s="125"/>
      <c r="D551" s="125"/>
      <c r="E551" s="125"/>
      <c r="F551" s="125"/>
      <c r="G551" s="125"/>
      <c r="H551" s="125"/>
      <c r="I551" s="125"/>
      <c r="J551" s="128"/>
    </row>
    <row r="552" spans="1:10">
      <c r="A552" s="125"/>
      <c r="B552" s="125"/>
      <c r="C552" s="125"/>
      <c r="D552" s="125"/>
      <c r="E552" s="125"/>
      <c r="F552" s="125"/>
      <c r="G552" s="125"/>
      <c r="H552" s="125"/>
      <c r="I552" s="125"/>
      <c r="J552" s="128"/>
    </row>
    <row r="553" spans="1:10">
      <c r="A553" s="125"/>
      <c r="B553" s="125"/>
      <c r="C553" s="125"/>
      <c r="D553" s="125"/>
      <c r="E553" s="125"/>
      <c r="F553" s="125"/>
      <c r="G553" s="125"/>
      <c r="H553" s="125"/>
      <c r="I553" s="125"/>
      <c r="J553" s="128"/>
    </row>
    <row r="554" spans="1:10">
      <c r="A554" s="125"/>
      <c r="B554" s="125"/>
      <c r="C554" s="125"/>
      <c r="D554" s="125"/>
      <c r="E554" s="125"/>
      <c r="F554" s="125"/>
      <c r="G554" s="125"/>
      <c r="H554" s="125"/>
      <c r="I554" s="125"/>
      <c r="J554" s="128"/>
    </row>
    <row r="555" spans="1:10">
      <c r="A555" s="125"/>
      <c r="B555" s="125"/>
      <c r="C555" s="125"/>
      <c r="D555" s="125"/>
      <c r="E555" s="125"/>
      <c r="F555" s="125"/>
      <c r="G555" s="125"/>
      <c r="H555" s="125"/>
      <c r="I555" s="125"/>
      <c r="J555" s="128"/>
    </row>
    <row r="556" spans="1:10">
      <c r="A556" s="125"/>
      <c r="B556" s="125"/>
      <c r="C556" s="125"/>
      <c r="D556" s="125"/>
      <c r="E556" s="125"/>
      <c r="F556" s="125"/>
      <c r="G556" s="125"/>
      <c r="H556" s="125"/>
      <c r="I556" s="125"/>
      <c r="J556" s="128"/>
    </row>
    <row r="557" spans="1:10">
      <c r="A557" s="125"/>
      <c r="B557" s="125"/>
      <c r="C557" s="125"/>
      <c r="D557" s="125"/>
      <c r="E557" s="125"/>
      <c r="F557" s="125"/>
      <c r="G557" s="125"/>
      <c r="H557" s="125"/>
      <c r="I557" s="125"/>
      <c r="J557" s="128"/>
    </row>
    <row r="558" spans="1:10">
      <c r="A558" s="125"/>
      <c r="B558" s="125"/>
      <c r="C558" s="125"/>
      <c r="D558" s="125"/>
      <c r="E558" s="125"/>
      <c r="F558" s="125"/>
      <c r="G558" s="125"/>
      <c r="H558" s="125"/>
      <c r="I558" s="125"/>
      <c r="J558" s="128"/>
    </row>
    <row r="559" spans="1:10">
      <c r="A559" s="125"/>
      <c r="B559" s="125"/>
      <c r="C559" s="125"/>
      <c r="D559" s="125"/>
      <c r="E559" s="125"/>
      <c r="F559" s="125"/>
      <c r="G559" s="125"/>
      <c r="H559" s="125"/>
      <c r="I559" s="125"/>
      <c r="J559" s="128"/>
    </row>
    <row r="560" spans="1:10">
      <c r="A560" s="125"/>
      <c r="B560" s="125"/>
      <c r="C560" s="125"/>
      <c r="D560" s="125"/>
      <c r="E560" s="125"/>
      <c r="F560" s="125"/>
      <c r="G560" s="125"/>
      <c r="H560" s="125"/>
      <c r="I560" s="125"/>
      <c r="J560" s="128"/>
    </row>
    <row r="561" spans="1:10">
      <c r="A561" s="125"/>
      <c r="B561" s="125"/>
      <c r="C561" s="125"/>
      <c r="D561" s="125"/>
      <c r="E561" s="125"/>
      <c r="F561" s="125"/>
      <c r="G561" s="125"/>
      <c r="H561" s="125"/>
      <c r="I561" s="125"/>
      <c r="J561" s="128"/>
    </row>
    <row r="562" spans="1:10">
      <c r="A562" s="125"/>
      <c r="B562" s="125"/>
      <c r="C562" s="125"/>
      <c r="D562" s="125"/>
      <c r="E562" s="125"/>
      <c r="F562" s="125"/>
      <c r="G562" s="125"/>
      <c r="H562" s="125"/>
      <c r="I562" s="125"/>
      <c r="J562" s="128"/>
    </row>
    <row r="563" spans="1:10">
      <c r="A563" s="125"/>
      <c r="B563" s="125"/>
      <c r="C563" s="125"/>
      <c r="D563" s="125"/>
      <c r="E563" s="125"/>
      <c r="F563" s="125"/>
      <c r="G563" s="125"/>
      <c r="H563" s="125"/>
      <c r="I563" s="125"/>
      <c r="J563" s="128"/>
    </row>
    <row r="564" spans="1:10">
      <c r="A564" s="125"/>
      <c r="B564" s="125"/>
      <c r="C564" s="125"/>
      <c r="D564" s="125"/>
      <c r="E564" s="125"/>
      <c r="F564" s="125"/>
      <c r="G564" s="125"/>
      <c r="H564" s="125"/>
      <c r="I564" s="125"/>
      <c r="J564" s="128"/>
    </row>
    <row r="565" spans="1:10">
      <c r="A565" s="125"/>
      <c r="B565" s="125"/>
      <c r="C565" s="125"/>
      <c r="D565" s="125"/>
      <c r="E565" s="125"/>
      <c r="F565" s="125"/>
      <c r="G565" s="125"/>
      <c r="H565" s="125"/>
      <c r="I565" s="125"/>
      <c r="J565" s="128"/>
    </row>
    <row r="566" spans="1:10">
      <c r="A566" s="125"/>
      <c r="B566" s="125"/>
      <c r="C566" s="125"/>
      <c r="D566" s="125"/>
      <c r="E566" s="125"/>
      <c r="F566" s="125"/>
      <c r="G566" s="125"/>
      <c r="H566" s="125"/>
      <c r="I566" s="125"/>
      <c r="J566" s="128"/>
    </row>
    <row r="567" spans="1:10">
      <c r="A567" s="125"/>
      <c r="B567" s="125"/>
      <c r="C567" s="125"/>
      <c r="D567" s="125"/>
      <c r="E567" s="125"/>
      <c r="F567" s="125"/>
      <c r="G567" s="125"/>
      <c r="H567" s="125"/>
      <c r="I567" s="125"/>
      <c r="J567" s="128"/>
    </row>
    <row r="568" spans="1:10">
      <c r="A568" s="125"/>
      <c r="B568" s="125"/>
      <c r="C568" s="125"/>
      <c r="D568" s="125"/>
      <c r="E568" s="125"/>
      <c r="F568" s="125"/>
      <c r="G568" s="125"/>
      <c r="H568" s="125"/>
      <c r="I568" s="125"/>
      <c r="J568" s="128"/>
    </row>
    <row r="569" spans="1:10">
      <c r="A569" s="125"/>
      <c r="B569" s="125"/>
      <c r="C569" s="125"/>
      <c r="D569" s="125"/>
      <c r="E569" s="125"/>
      <c r="F569" s="125"/>
      <c r="G569" s="125"/>
      <c r="H569" s="125"/>
      <c r="I569" s="125"/>
      <c r="J569" s="128"/>
    </row>
    <row r="570" spans="1:10">
      <c r="A570" s="125"/>
      <c r="B570" s="125"/>
      <c r="C570" s="125"/>
      <c r="D570" s="125"/>
      <c r="E570" s="125"/>
      <c r="F570" s="125"/>
      <c r="G570" s="125"/>
      <c r="H570" s="125"/>
      <c r="I570" s="125"/>
      <c r="J570" s="128"/>
    </row>
    <row r="571" spans="1:10">
      <c r="A571" s="125"/>
      <c r="B571" s="125"/>
      <c r="C571" s="125"/>
      <c r="D571" s="125"/>
      <c r="E571" s="125"/>
      <c r="F571" s="125"/>
      <c r="G571" s="125"/>
      <c r="H571" s="125"/>
      <c r="I571" s="125"/>
      <c r="J571" s="128"/>
    </row>
    <row r="572" spans="1:10">
      <c r="A572" s="125"/>
      <c r="B572" s="125"/>
      <c r="C572" s="125"/>
      <c r="D572" s="125"/>
      <c r="E572" s="125"/>
      <c r="F572" s="125"/>
      <c r="G572" s="125"/>
      <c r="H572" s="125"/>
      <c r="I572" s="125"/>
      <c r="J572" s="128"/>
    </row>
    <row r="573" spans="1:10">
      <c r="A573" s="125"/>
      <c r="B573" s="125"/>
      <c r="C573" s="125"/>
      <c r="D573" s="125"/>
      <c r="E573" s="125"/>
      <c r="F573" s="125"/>
      <c r="G573" s="125"/>
      <c r="H573" s="125"/>
      <c r="I573" s="125"/>
      <c r="J573" s="128"/>
    </row>
    <row r="574" spans="1:10">
      <c r="A574" s="125"/>
      <c r="B574" s="125"/>
      <c r="C574" s="125"/>
      <c r="D574" s="125"/>
      <c r="E574" s="125"/>
      <c r="F574" s="125"/>
      <c r="G574" s="125"/>
      <c r="H574" s="125"/>
      <c r="I574" s="125"/>
      <c r="J574" s="128"/>
    </row>
    <row r="575" spans="1:10">
      <c r="A575" s="125"/>
      <c r="B575" s="125"/>
      <c r="C575" s="125"/>
      <c r="D575" s="125"/>
      <c r="E575" s="125"/>
      <c r="F575" s="125"/>
      <c r="G575" s="125"/>
      <c r="H575" s="125"/>
      <c r="I575" s="125"/>
      <c r="J575" s="128"/>
    </row>
    <row r="576" spans="1:10">
      <c r="A576" s="125"/>
      <c r="B576" s="125"/>
      <c r="C576" s="125"/>
      <c r="D576" s="125"/>
      <c r="E576" s="125"/>
      <c r="F576" s="125"/>
      <c r="G576" s="125"/>
      <c r="H576" s="125"/>
      <c r="I576" s="125"/>
      <c r="J576" s="128"/>
    </row>
    <row r="577" spans="1:10">
      <c r="A577" s="125"/>
      <c r="B577" s="125"/>
      <c r="C577" s="125"/>
      <c r="D577" s="125"/>
      <c r="E577" s="125"/>
      <c r="F577" s="125"/>
      <c r="G577" s="125"/>
      <c r="H577" s="125"/>
      <c r="I577" s="125"/>
      <c r="J577" s="128"/>
    </row>
    <row r="578" spans="1:10">
      <c r="A578" s="125"/>
      <c r="B578" s="125"/>
      <c r="C578" s="125"/>
      <c r="D578" s="125"/>
      <c r="E578" s="125"/>
      <c r="F578" s="125"/>
      <c r="G578" s="125"/>
      <c r="H578" s="125"/>
      <c r="I578" s="125"/>
      <c r="J578" s="128"/>
    </row>
    <row r="579" spans="1:10">
      <c r="A579" s="125"/>
      <c r="B579" s="125"/>
      <c r="C579" s="125"/>
      <c r="D579" s="125"/>
      <c r="E579" s="125"/>
      <c r="F579" s="125"/>
      <c r="G579" s="125"/>
      <c r="H579" s="125"/>
      <c r="I579" s="125"/>
      <c r="J579" s="128"/>
    </row>
    <row r="580" spans="1:10">
      <c r="A580" s="125"/>
      <c r="B580" s="125"/>
      <c r="C580" s="125"/>
      <c r="D580" s="125"/>
      <c r="E580" s="125"/>
      <c r="F580" s="125"/>
      <c r="G580" s="125"/>
      <c r="H580" s="125"/>
      <c r="I580" s="125"/>
      <c r="J580" s="128"/>
    </row>
    <row r="581" spans="1:10">
      <c r="A581" s="125"/>
      <c r="B581" s="125"/>
      <c r="C581" s="125"/>
      <c r="D581" s="125"/>
      <c r="E581" s="125"/>
      <c r="F581" s="125"/>
      <c r="G581" s="125"/>
      <c r="H581" s="125"/>
      <c r="I581" s="125"/>
      <c r="J581" s="128"/>
    </row>
    <row r="582" spans="1:10">
      <c r="A582" s="125"/>
      <c r="B582" s="125"/>
      <c r="C582" s="125"/>
      <c r="D582" s="125"/>
      <c r="E582" s="125"/>
      <c r="F582" s="125"/>
      <c r="G582" s="125"/>
      <c r="H582" s="125"/>
      <c r="I582" s="125"/>
      <c r="J582" s="128"/>
    </row>
    <row r="583" spans="1:10">
      <c r="A583" s="125"/>
      <c r="B583" s="125"/>
      <c r="C583" s="125"/>
      <c r="D583" s="125"/>
      <c r="E583" s="125"/>
      <c r="F583" s="125"/>
      <c r="G583" s="125"/>
      <c r="H583" s="125"/>
      <c r="I583" s="125"/>
      <c r="J583" s="128"/>
    </row>
    <row r="584" spans="1:10">
      <c r="A584" s="125"/>
      <c r="B584" s="125"/>
      <c r="C584" s="125"/>
      <c r="D584" s="125"/>
      <c r="E584" s="125"/>
      <c r="F584" s="125"/>
      <c r="G584" s="125"/>
      <c r="H584" s="125"/>
      <c r="I584" s="125"/>
      <c r="J584" s="128"/>
    </row>
    <row r="585" spans="1:10">
      <c r="A585" s="125"/>
      <c r="B585" s="125"/>
      <c r="C585" s="125"/>
      <c r="D585" s="125"/>
      <c r="E585" s="125"/>
      <c r="F585" s="125"/>
      <c r="G585" s="125"/>
      <c r="H585" s="125"/>
      <c r="I585" s="125"/>
      <c r="J585" s="128"/>
    </row>
    <row r="586" spans="1:10">
      <c r="A586" s="125"/>
      <c r="B586" s="125"/>
      <c r="C586" s="125"/>
      <c r="D586" s="125"/>
      <c r="E586" s="125"/>
      <c r="F586" s="125"/>
      <c r="G586" s="125"/>
      <c r="H586" s="125"/>
      <c r="I586" s="125"/>
      <c r="J586" s="128"/>
    </row>
    <row r="587" spans="1:10">
      <c r="A587" s="125"/>
      <c r="B587" s="125"/>
      <c r="C587" s="125"/>
      <c r="D587" s="125"/>
      <c r="E587" s="125"/>
      <c r="F587" s="125"/>
      <c r="G587" s="125"/>
      <c r="H587" s="125"/>
      <c r="I587" s="125"/>
      <c r="J587" s="128"/>
    </row>
    <row r="588" spans="1:10">
      <c r="A588" s="125"/>
      <c r="B588" s="125"/>
      <c r="C588" s="125"/>
      <c r="D588" s="125"/>
      <c r="E588" s="125"/>
      <c r="F588" s="125"/>
      <c r="G588" s="125"/>
      <c r="H588" s="125"/>
      <c r="I588" s="125"/>
      <c r="J588" s="128"/>
    </row>
    <row r="589" spans="1:10">
      <c r="A589" s="125"/>
      <c r="B589" s="125"/>
      <c r="C589" s="125"/>
      <c r="D589" s="125"/>
      <c r="E589" s="125"/>
      <c r="F589" s="125"/>
      <c r="G589" s="125"/>
      <c r="H589" s="125"/>
      <c r="I589" s="125"/>
      <c r="J589" s="128"/>
    </row>
    <row r="590" spans="1:10">
      <c r="A590" s="125"/>
      <c r="B590" s="125"/>
      <c r="C590" s="125"/>
      <c r="D590" s="125"/>
      <c r="E590" s="125"/>
      <c r="F590" s="125"/>
      <c r="G590" s="125"/>
      <c r="H590" s="125"/>
      <c r="I590" s="125"/>
      <c r="J590" s="128"/>
    </row>
    <row r="591" spans="1:10">
      <c r="A591" s="125"/>
      <c r="B591" s="125"/>
      <c r="C591" s="125"/>
      <c r="D591" s="125"/>
      <c r="E591" s="125"/>
      <c r="F591" s="125"/>
      <c r="G591" s="125"/>
      <c r="H591" s="125"/>
      <c r="I591" s="125"/>
      <c r="J591" s="128"/>
    </row>
    <row r="592" spans="1:10">
      <c r="A592" s="125"/>
      <c r="B592" s="125"/>
      <c r="C592" s="125"/>
      <c r="D592" s="125"/>
      <c r="E592" s="125"/>
      <c r="F592" s="125"/>
      <c r="G592" s="125"/>
      <c r="H592" s="125"/>
      <c r="I592" s="125"/>
      <c r="J592" s="128"/>
    </row>
    <row r="593" spans="1:10">
      <c r="A593" s="125"/>
      <c r="B593" s="125"/>
      <c r="C593" s="125"/>
      <c r="D593" s="125"/>
      <c r="E593" s="125"/>
      <c r="F593" s="125"/>
      <c r="G593" s="125"/>
      <c r="H593" s="125"/>
      <c r="I593" s="125"/>
      <c r="J593" s="128"/>
    </row>
    <row r="594" spans="1:10">
      <c r="A594" s="125"/>
      <c r="B594" s="125"/>
      <c r="C594" s="125"/>
      <c r="D594" s="125"/>
      <c r="E594" s="125"/>
      <c r="F594" s="125"/>
      <c r="G594" s="125"/>
      <c r="H594" s="125"/>
      <c r="I594" s="125"/>
      <c r="J594" s="128"/>
    </row>
    <row r="595" spans="1:10">
      <c r="A595" s="125"/>
      <c r="B595" s="125"/>
      <c r="C595" s="125"/>
      <c r="D595" s="125"/>
      <c r="E595" s="125"/>
      <c r="F595" s="125"/>
      <c r="G595" s="125"/>
      <c r="H595" s="125"/>
      <c r="I595" s="125"/>
      <c r="J595" s="128"/>
    </row>
    <row r="596" spans="1:10">
      <c r="A596" s="125"/>
      <c r="B596" s="125"/>
      <c r="C596" s="125"/>
      <c r="D596" s="125"/>
      <c r="E596" s="125"/>
      <c r="F596" s="125"/>
      <c r="G596" s="125"/>
      <c r="H596" s="125"/>
      <c r="I596" s="125"/>
      <c r="J596" s="128"/>
    </row>
    <row r="597" spans="1:10">
      <c r="A597" s="125"/>
      <c r="B597" s="125"/>
      <c r="C597" s="125"/>
      <c r="D597" s="125"/>
      <c r="E597" s="125"/>
      <c r="F597" s="125"/>
      <c r="G597" s="125"/>
      <c r="H597" s="125"/>
      <c r="I597" s="125"/>
      <c r="J597" s="128"/>
    </row>
    <row r="598" spans="1:10">
      <c r="A598" s="125"/>
      <c r="B598" s="125"/>
      <c r="C598" s="125"/>
      <c r="D598" s="125"/>
      <c r="E598" s="125"/>
      <c r="F598" s="125"/>
      <c r="G598" s="125"/>
      <c r="H598" s="125"/>
      <c r="I598" s="125"/>
      <c r="J598" s="128"/>
    </row>
    <row r="599" spans="1:10">
      <c r="A599" s="125"/>
      <c r="B599" s="125"/>
      <c r="C599" s="125"/>
      <c r="D599" s="125"/>
      <c r="E599" s="125"/>
      <c r="F599" s="125"/>
      <c r="G599" s="125"/>
      <c r="H599" s="125"/>
      <c r="I599" s="125"/>
      <c r="J599" s="128"/>
    </row>
    <row r="600" spans="1:10">
      <c r="A600" s="125"/>
      <c r="B600" s="125"/>
      <c r="C600" s="125"/>
      <c r="D600" s="125"/>
      <c r="E600" s="125"/>
      <c r="F600" s="125"/>
      <c r="G600" s="125"/>
      <c r="H600" s="125"/>
      <c r="I600" s="125"/>
      <c r="J600" s="128"/>
    </row>
    <row r="601" spans="1:10">
      <c r="A601" s="125"/>
      <c r="B601" s="125"/>
      <c r="C601" s="125"/>
      <c r="D601" s="125"/>
      <c r="E601" s="125"/>
      <c r="F601" s="125"/>
      <c r="G601" s="125"/>
      <c r="H601" s="125"/>
      <c r="I601" s="125"/>
      <c r="J601" s="128"/>
    </row>
    <row r="602" spans="1:10">
      <c r="A602" s="125"/>
      <c r="B602" s="125"/>
      <c r="C602" s="125"/>
      <c r="D602" s="125"/>
      <c r="E602" s="125"/>
      <c r="F602" s="125"/>
      <c r="G602" s="125"/>
      <c r="H602" s="125"/>
      <c r="I602" s="125"/>
      <c r="J602" s="128"/>
    </row>
    <row r="603" spans="1:10">
      <c r="A603" s="125"/>
      <c r="B603" s="125"/>
      <c r="C603" s="125"/>
      <c r="D603" s="125"/>
      <c r="E603" s="125"/>
      <c r="F603" s="125"/>
      <c r="G603" s="125"/>
      <c r="H603" s="125"/>
      <c r="I603" s="125"/>
      <c r="J603" s="128"/>
    </row>
    <row r="604" spans="1:10">
      <c r="A604" s="125"/>
      <c r="B604" s="125"/>
      <c r="C604" s="125"/>
      <c r="D604" s="125"/>
      <c r="E604" s="125"/>
      <c r="F604" s="125"/>
      <c r="G604" s="125"/>
      <c r="H604" s="125"/>
      <c r="I604" s="125"/>
      <c r="J604" s="128"/>
    </row>
    <row r="605" spans="1:10">
      <c r="A605" s="125"/>
      <c r="B605" s="125"/>
      <c r="C605" s="125"/>
      <c r="D605" s="125"/>
      <c r="E605" s="125"/>
      <c r="F605" s="125"/>
      <c r="G605" s="125"/>
      <c r="H605" s="125"/>
      <c r="I605" s="125"/>
      <c r="J605" s="128"/>
    </row>
    <row r="606" spans="1:10">
      <c r="A606" s="125"/>
      <c r="B606" s="125"/>
      <c r="C606" s="125"/>
      <c r="D606" s="125"/>
      <c r="E606" s="125"/>
      <c r="F606" s="125"/>
      <c r="G606" s="125"/>
      <c r="H606" s="125"/>
      <c r="I606" s="125"/>
      <c r="J606" s="128"/>
    </row>
    <row r="607" spans="1:10">
      <c r="A607" s="125"/>
      <c r="B607" s="125"/>
      <c r="C607" s="125"/>
      <c r="D607" s="125"/>
      <c r="E607" s="125"/>
      <c r="F607" s="125"/>
      <c r="G607" s="125"/>
      <c r="H607" s="125"/>
      <c r="I607" s="125"/>
      <c r="J607" s="128"/>
    </row>
    <row r="608" spans="1:10">
      <c r="A608" s="125"/>
      <c r="B608" s="125"/>
      <c r="C608" s="125"/>
      <c r="D608" s="125"/>
      <c r="E608" s="125"/>
      <c r="F608" s="125"/>
      <c r="G608" s="125"/>
      <c r="H608" s="125"/>
      <c r="I608" s="125"/>
      <c r="J608" s="128"/>
    </row>
    <row r="609" spans="1:10">
      <c r="A609" s="125"/>
      <c r="B609" s="125"/>
      <c r="C609" s="125"/>
      <c r="D609" s="125"/>
      <c r="E609" s="125"/>
      <c r="F609" s="125"/>
      <c r="G609" s="125"/>
      <c r="H609" s="125"/>
      <c r="I609" s="125"/>
      <c r="J609" s="128"/>
    </row>
    <row r="610" spans="1:10">
      <c r="A610" s="125"/>
      <c r="B610" s="125"/>
      <c r="C610" s="125"/>
      <c r="D610" s="125"/>
      <c r="E610" s="125"/>
      <c r="F610" s="125"/>
      <c r="G610" s="125"/>
      <c r="H610" s="125"/>
      <c r="I610" s="125"/>
      <c r="J610" s="128"/>
    </row>
    <row r="611" spans="1:10">
      <c r="A611" s="125"/>
      <c r="B611" s="125"/>
      <c r="C611" s="125"/>
      <c r="D611" s="125"/>
      <c r="E611" s="125"/>
      <c r="F611" s="125"/>
      <c r="G611" s="125"/>
      <c r="H611" s="125"/>
      <c r="I611" s="125"/>
      <c r="J611" s="128"/>
    </row>
    <row r="612" spans="1:10">
      <c r="A612" s="125"/>
      <c r="B612" s="125"/>
      <c r="C612" s="125"/>
      <c r="D612" s="125"/>
      <c r="E612" s="125"/>
      <c r="F612" s="125"/>
      <c r="G612" s="125"/>
      <c r="H612" s="125"/>
      <c r="I612" s="125"/>
      <c r="J612" s="128"/>
    </row>
    <row r="613" spans="1:10">
      <c r="A613" s="125"/>
      <c r="B613" s="125"/>
      <c r="C613" s="125"/>
      <c r="D613" s="125"/>
      <c r="E613" s="125"/>
      <c r="F613" s="125"/>
      <c r="G613" s="125"/>
      <c r="H613" s="125"/>
      <c r="I613" s="125"/>
      <c r="J613" s="128"/>
    </row>
    <row r="614" spans="1:10">
      <c r="A614" s="125"/>
      <c r="B614" s="125"/>
      <c r="C614" s="125"/>
      <c r="D614" s="125"/>
      <c r="E614" s="125"/>
      <c r="F614" s="125"/>
      <c r="G614" s="125"/>
      <c r="H614" s="125"/>
      <c r="I614" s="125"/>
      <c r="J614" s="128"/>
    </row>
    <row r="615" spans="1:10">
      <c r="A615" s="125"/>
      <c r="B615" s="125"/>
      <c r="C615" s="125"/>
      <c r="D615" s="125"/>
      <c r="E615" s="125"/>
      <c r="F615" s="125"/>
      <c r="G615" s="125"/>
      <c r="H615" s="125"/>
      <c r="I615" s="125"/>
      <c r="J615" s="128"/>
    </row>
    <row r="616" spans="1:10">
      <c r="A616" s="125"/>
      <c r="B616" s="125"/>
      <c r="C616" s="125"/>
      <c r="D616" s="125"/>
      <c r="E616" s="125"/>
      <c r="F616" s="125"/>
      <c r="G616" s="125"/>
      <c r="H616" s="125"/>
      <c r="I616" s="125"/>
      <c r="J616" s="128"/>
    </row>
    <row r="617" spans="1:10">
      <c r="A617" s="125"/>
      <c r="B617" s="125"/>
      <c r="C617" s="125"/>
      <c r="D617" s="125"/>
      <c r="E617" s="125"/>
      <c r="F617" s="125"/>
      <c r="G617" s="125"/>
      <c r="H617" s="125"/>
      <c r="I617" s="125"/>
      <c r="J617" s="128"/>
    </row>
    <row r="618" spans="1:10">
      <c r="A618" s="125"/>
      <c r="B618" s="125"/>
      <c r="C618" s="125"/>
      <c r="D618" s="125"/>
      <c r="E618" s="125"/>
      <c r="F618" s="125"/>
      <c r="G618" s="125"/>
      <c r="H618" s="125"/>
      <c r="I618" s="125"/>
      <c r="J618" s="128"/>
    </row>
    <row r="619" spans="1:10">
      <c r="A619" s="125"/>
      <c r="B619" s="125"/>
      <c r="C619" s="125"/>
      <c r="D619" s="125"/>
      <c r="E619" s="125"/>
      <c r="F619" s="125"/>
      <c r="G619" s="125"/>
      <c r="H619" s="125"/>
      <c r="I619" s="125"/>
      <c r="J619" s="128"/>
    </row>
    <row r="620" spans="1:10">
      <c r="A620" s="125"/>
      <c r="B620" s="125"/>
      <c r="C620" s="125"/>
      <c r="D620" s="125"/>
      <c r="E620" s="125"/>
      <c r="F620" s="125"/>
      <c r="G620" s="125"/>
      <c r="H620" s="125"/>
      <c r="I620" s="125"/>
      <c r="J620" s="128"/>
    </row>
    <row r="621" spans="1:10">
      <c r="A621" s="125"/>
      <c r="B621" s="125"/>
      <c r="C621" s="125"/>
      <c r="D621" s="125"/>
      <c r="E621" s="125"/>
      <c r="F621" s="125"/>
      <c r="G621" s="125"/>
      <c r="H621" s="125"/>
      <c r="I621" s="125"/>
      <c r="J621" s="128"/>
    </row>
    <row r="622" spans="1:10">
      <c r="A622" s="125"/>
      <c r="B622" s="125"/>
      <c r="C622" s="125"/>
      <c r="D622" s="125"/>
      <c r="E622" s="125"/>
      <c r="F622" s="125"/>
      <c r="G622" s="125"/>
      <c r="H622" s="125"/>
      <c r="I622" s="125"/>
      <c r="J622" s="128"/>
    </row>
    <row r="623" spans="1:10">
      <c r="A623" s="125"/>
      <c r="B623" s="125"/>
      <c r="C623" s="125"/>
      <c r="D623" s="125"/>
      <c r="E623" s="125"/>
      <c r="F623" s="125"/>
      <c r="G623" s="125"/>
      <c r="H623" s="125"/>
      <c r="I623" s="125"/>
      <c r="J623" s="128"/>
    </row>
    <row r="624" spans="1:10">
      <c r="A624" s="125"/>
      <c r="B624" s="125"/>
      <c r="C624" s="125"/>
      <c r="D624" s="125"/>
      <c r="E624" s="125"/>
      <c r="F624" s="125"/>
      <c r="G624" s="125"/>
      <c r="H624" s="125"/>
      <c r="I624" s="125"/>
      <c r="J624" s="128"/>
    </row>
    <row r="625" spans="1:10">
      <c r="A625" s="125"/>
      <c r="B625" s="125"/>
      <c r="C625" s="125"/>
      <c r="D625" s="125"/>
      <c r="E625" s="125"/>
      <c r="F625" s="125"/>
      <c r="G625" s="125"/>
      <c r="H625" s="125"/>
      <c r="I625" s="125"/>
      <c r="J625" s="128"/>
    </row>
    <row r="626" spans="1:10">
      <c r="A626" s="125"/>
      <c r="B626" s="125"/>
      <c r="C626" s="125"/>
      <c r="D626" s="125"/>
      <c r="E626" s="125"/>
      <c r="F626" s="125"/>
      <c r="G626" s="125"/>
      <c r="H626" s="125"/>
      <c r="I626" s="125"/>
      <c r="J626" s="128"/>
    </row>
    <row r="627" spans="1:10">
      <c r="A627" s="125"/>
      <c r="B627" s="125"/>
      <c r="C627" s="125"/>
      <c r="D627" s="125"/>
      <c r="E627" s="125"/>
      <c r="F627" s="125"/>
      <c r="G627" s="125"/>
      <c r="H627" s="125"/>
      <c r="I627" s="125"/>
      <c r="J627" s="128"/>
    </row>
    <row r="628" spans="1:10">
      <c r="A628" s="125"/>
      <c r="B628" s="125"/>
      <c r="C628" s="125"/>
      <c r="D628" s="125"/>
      <c r="E628" s="125"/>
      <c r="F628" s="125"/>
      <c r="G628" s="125"/>
      <c r="H628" s="125"/>
      <c r="I628" s="125"/>
      <c r="J628" s="128"/>
    </row>
    <row r="629" spans="1:10">
      <c r="A629" s="125"/>
      <c r="B629" s="125"/>
      <c r="C629" s="125"/>
      <c r="D629" s="125"/>
      <c r="E629" s="125"/>
      <c r="F629" s="125"/>
      <c r="G629" s="125"/>
      <c r="H629" s="125"/>
      <c r="I629" s="125"/>
      <c r="J629" s="128"/>
    </row>
    <row r="630" spans="1:10">
      <c r="A630" s="125"/>
      <c r="B630" s="125"/>
      <c r="C630" s="125"/>
      <c r="D630" s="125"/>
      <c r="E630" s="125"/>
      <c r="F630" s="125"/>
      <c r="G630" s="125"/>
      <c r="H630" s="125"/>
      <c r="I630" s="125"/>
      <c r="J630" s="128"/>
    </row>
    <row r="631" spans="1:10">
      <c r="A631" s="125"/>
      <c r="B631" s="125"/>
      <c r="C631" s="125"/>
      <c r="D631" s="125"/>
      <c r="E631" s="125"/>
      <c r="F631" s="125"/>
      <c r="G631" s="125"/>
      <c r="H631" s="125"/>
      <c r="I631" s="125"/>
      <c r="J631" s="128"/>
    </row>
    <row r="632" spans="1:10">
      <c r="A632" s="125"/>
      <c r="B632" s="125"/>
      <c r="C632" s="125"/>
      <c r="D632" s="125"/>
      <c r="E632" s="125"/>
      <c r="F632" s="125"/>
      <c r="G632" s="125"/>
      <c r="H632" s="125"/>
      <c r="I632" s="125"/>
      <c r="J632" s="128"/>
    </row>
    <row r="633" spans="1:10">
      <c r="A633" s="125"/>
      <c r="B633" s="125"/>
      <c r="C633" s="125"/>
      <c r="D633" s="125"/>
      <c r="E633" s="125"/>
      <c r="F633" s="125"/>
      <c r="G633" s="125"/>
      <c r="H633" s="125"/>
      <c r="I633" s="125"/>
      <c r="J633" s="128"/>
    </row>
    <row r="634" spans="1:10">
      <c r="A634" s="125"/>
      <c r="B634" s="125"/>
      <c r="C634" s="125"/>
      <c r="D634" s="125"/>
      <c r="E634" s="125"/>
      <c r="F634" s="125"/>
      <c r="G634" s="125"/>
      <c r="H634" s="125"/>
      <c r="I634" s="125"/>
      <c r="J634" s="128"/>
    </row>
    <row r="635" spans="1:10">
      <c r="A635" s="125"/>
      <c r="B635" s="125"/>
      <c r="C635" s="125"/>
      <c r="D635" s="125"/>
      <c r="E635" s="125"/>
      <c r="F635" s="125"/>
      <c r="G635" s="125"/>
      <c r="H635" s="125"/>
      <c r="I635" s="125"/>
      <c r="J635" s="128"/>
    </row>
    <row r="636" spans="1:10">
      <c r="A636" s="125"/>
      <c r="B636" s="125"/>
      <c r="C636" s="125"/>
      <c r="D636" s="125"/>
      <c r="E636" s="125"/>
      <c r="F636" s="125"/>
      <c r="G636" s="125"/>
      <c r="H636" s="125"/>
      <c r="I636" s="125"/>
      <c r="J636" s="128"/>
    </row>
    <row r="637" spans="1:10">
      <c r="A637" s="125"/>
      <c r="B637" s="125"/>
      <c r="C637" s="125"/>
      <c r="D637" s="125"/>
      <c r="E637" s="125"/>
      <c r="F637" s="125"/>
      <c r="G637" s="125"/>
      <c r="H637" s="125"/>
      <c r="I637" s="125"/>
      <c r="J637" s="128"/>
    </row>
    <row r="638" spans="1:10">
      <c r="A638" s="125"/>
      <c r="B638" s="125"/>
      <c r="C638" s="125"/>
      <c r="D638" s="125"/>
      <c r="E638" s="125"/>
      <c r="F638" s="125"/>
      <c r="G638" s="125"/>
      <c r="H638" s="125"/>
      <c r="I638" s="125"/>
      <c r="J638" s="128"/>
    </row>
    <row r="639" spans="1:10">
      <c r="A639" s="125"/>
      <c r="B639" s="125"/>
      <c r="C639" s="125"/>
      <c r="D639" s="125"/>
      <c r="E639" s="125"/>
      <c r="F639" s="125"/>
      <c r="G639" s="125"/>
      <c r="H639" s="125"/>
      <c r="I639" s="125"/>
      <c r="J639" s="128"/>
    </row>
    <row r="640" spans="1:10">
      <c r="A640" s="125"/>
      <c r="B640" s="125"/>
      <c r="C640" s="125"/>
      <c r="D640" s="125"/>
      <c r="E640" s="125"/>
      <c r="F640" s="125"/>
      <c r="G640" s="125"/>
      <c r="H640" s="125"/>
      <c r="I640" s="125"/>
      <c r="J640" s="128"/>
    </row>
    <row r="641" spans="1:10">
      <c r="A641" s="125"/>
      <c r="B641" s="125"/>
      <c r="C641" s="125"/>
      <c r="D641" s="125"/>
      <c r="E641" s="125"/>
      <c r="F641" s="125"/>
      <c r="G641" s="125"/>
      <c r="H641" s="125"/>
      <c r="I641" s="125"/>
      <c r="J641" s="128"/>
    </row>
    <row r="642" spans="1:10">
      <c r="A642" s="125"/>
      <c r="B642" s="125"/>
      <c r="C642" s="125"/>
      <c r="D642" s="125"/>
      <c r="E642" s="125"/>
      <c r="F642" s="125"/>
      <c r="G642" s="125"/>
      <c r="H642" s="125"/>
      <c r="I642" s="125"/>
      <c r="J642" s="128"/>
    </row>
    <row r="643" spans="1:10">
      <c r="A643" s="125"/>
      <c r="B643" s="125"/>
      <c r="C643" s="125"/>
      <c r="D643" s="125"/>
      <c r="E643" s="125"/>
      <c r="F643" s="125"/>
      <c r="G643" s="125"/>
      <c r="H643" s="125"/>
      <c r="I643" s="125"/>
      <c r="J643" s="128"/>
    </row>
    <row r="644" spans="1:10">
      <c r="A644" s="125"/>
      <c r="B644" s="125"/>
      <c r="C644" s="125"/>
      <c r="D644" s="125"/>
      <c r="E644" s="125"/>
      <c r="F644" s="125"/>
      <c r="G644" s="125"/>
      <c r="H644" s="125"/>
      <c r="I644" s="125"/>
      <c r="J644" s="128"/>
    </row>
    <row r="645" spans="1:10">
      <c r="A645" s="125"/>
      <c r="B645" s="125"/>
      <c r="C645" s="125"/>
      <c r="D645" s="125"/>
      <c r="E645" s="125"/>
      <c r="F645" s="125"/>
      <c r="G645" s="125"/>
      <c r="H645" s="125"/>
      <c r="I645" s="125"/>
      <c r="J645" s="128"/>
    </row>
    <row r="646" spans="1:10">
      <c r="A646" s="125"/>
      <c r="B646" s="125"/>
      <c r="C646" s="125"/>
      <c r="D646" s="125"/>
      <c r="E646" s="125"/>
      <c r="F646" s="125"/>
      <c r="G646" s="125"/>
      <c r="H646" s="125"/>
      <c r="I646" s="125"/>
      <c r="J646" s="128"/>
    </row>
    <row r="647" spans="1:10">
      <c r="A647" s="125"/>
      <c r="B647" s="125"/>
      <c r="C647" s="125"/>
      <c r="D647" s="125"/>
      <c r="E647" s="125"/>
      <c r="F647" s="125"/>
      <c r="G647" s="125"/>
      <c r="H647" s="125"/>
      <c r="I647" s="125"/>
      <c r="J647" s="128"/>
    </row>
    <row r="648" spans="1:10">
      <c r="A648" s="125"/>
      <c r="B648" s="125"/>
      <c r="C648" s="125"/>
      <c r="D648" s="125"/>
      <c r="E648" s="125"/>
      <c r="F648" s="125"/>
      <c r="G648" s="125"/>
      <c r="H648" s="125"/>
      <c r="I648" s="125"/>
      <c r="J648" s="128"/>
    </row>
    <row r="649" spans="1:10">
      <c r="A649" s="125"/>
      <c r="B649" s="125"/>
      <c r="C649" s="125"/>
      <c r="D649" s="125"/>
      <c r="E649" s="125"/>
      <c r="F649" s="125"/>
      <c r="G649" s="125"/>
      <c r="H649" s="125"/>
      <c r="I649" s="125"/>
      <c r="J649" s="128"/>
    </row>
    <row r="650" spans="1:10">
      <c r="A650" s="125"/>
      <c r="B650" s="125"/>
      <c r="C650" s="125"/>
      <c r="D650" s="125"/>
      <c r="E650" s="125"/>
      <c r="F650" s="125"/>
      <c r="G650" s="125"/>
      <c r="H650" s="125"/>
      <c r="I650" s="125"/>
      <c r="J650" s="128"/>
    </row>
    <row r="651" spans="1:10">
      <c r="A651" s="125"/>
      <c r="B651" s="125"/>
      <c r="C651" s="125"/>
      <c r="D651" s="125"/>
      <c r="E651" s="125"/>
      <c r="F651" s="125"/>
      <c r="G651" s="125"/>
      <c r="H651" s="125"/>
      <c r="I651" s="125"/>
      <c r="J651" s="128"/>
    </row>
    <row r="652" spans="1:10">
      <c r="A652" s="125"/>
      <c r="B652" s="125"/>
      <c r="C652" s="125"/>
      <c r="D652" s="125"/>
      <c r="E652" s="125"/>
      <c r="F652" s="125"/>
      <c r="G652" s="125"/>
      <c r="H652" s="125"/>
      <c r="I652" s="125"/>
      <c r="J652" s="128"/>
    </row>
    <row r="653" spans="1:10">
      <c r="A653" s="125"/>
      <c r="B653" s="125"/>
      <c r="C653" s="125"/>
      <c r="D653" s="125"/>
      <c r="E653" s="125"/>
      <c r="F653" s="125"/>
      <c r="G653" s="125"/>
      <c r="H653" s="125"/>
      <c r="I653" s="125"/>
      <c r="J653" s="128"/>
    </row>
    <row r="654" spans="1:10">
      <c r="A654" s="125"/>
      <c r="B654" s="125"/>
      <c r="C654" s="125"/>
      <c r="D654" s="125"/>
      <c r="E654" s="125"/>
      <c r="F654" s="125"/>
      <c r="G654" s="125"/>
      <c r="H654" s="125"/>
      <c r="I654" s="125"/>
      <c r="J654" s="128"/>
    </row>
    <row r="655" spans="1:10">
      <c r="A655" s="125"/>
      <c r="B655" s="125"/>
      <c r="C655" s="125"/>
      <c r="D655" s="125"/>
      <c r="E655" s="125"/>
      <c r="F655" s="125"/>
      <c r="G655" s="125"/>
      <c r="H655" s="125"/>
      <c r="I655" s="125"/>
      <c r="J655" s="128"/>
    </row>
    <row r="656" spans="1:10">
      <c r="A656" s="125"/>
      <c r="B656" s="125"/>
      <c r="C656" s="125"/>
      <c r="D656" s="125"/>
      <c r="E656" s="125"/>
      <c r="F656" s="125"/>
      <c r="G656" s="125"/>
      <c r="H656" s="125"/>
      <c r="I656" s="125"/>
      <c r="J656" s="128"/>
    </row>
    <row r="657" spans="1:10">
      <c r="A657" s="125"/>
      <c r="B657" s="125"/>
      <c r="C657" s="125"/>
      <c r="D657" s="125"/>
      <c r="E657" s="125"/>
      <c r="F657" s="125"/>
      <c r="G657" s="125"/>
      <c r="H657" s="125"/>
      <c r="I657" s="125"/>
      <c r="J657" s="128"/>
    </row>
    <row r="658" spans="1:10">
      <c r="A658" s="125"/>
      <c r="B658" s="125"/>
      <c r="C658" s="125"/>
      <c r="D658" s="125"/>
      <c r="E658" s="125"/>
      <c r="F658" s="125"/>
      <c r="G658" s="125"/>
      <c r="H658" s="125"/>
      <c r="I658" s="125"/>
      <c r="J658" s="128"/>
    </row>
    <row r="659" spans="1:10">
      <c r="A659" s="125"/>
      <c r="B659" s="125"/>
      <c r="C659" s="125"/>
      <c r="D659" s="125"/>
      <c r="E659" s="125"/>
      <c r="F659" s="125"/>
      <c r="G659" s="125"/>
      <c r="H659" s="125"/>
      <c r="I659" s="125"/>
      <c r="J659" s="128"/>
    </row>
    <row r="660" spans="1:10">
      <c r="A660" s="125"/>
      <c r="B660" s="125"/>
      <c r="C660" s="125"/>
      <c r="D660" s="125"/>
      <c r="E660" s="125"/>
      <c r="F660" s="125"/>
      <c r="G660" s="125"/>
      <c r="H660" s="125"/>
      <c r="I660" s="125"/>
      <c r="J660" s="128"/>
    </row>
    <row r="661" spans="1:10">
      <c r="A661" s="125"/>
      <c r="B661" s="125"/>
      <c r="C661" s="125"/>
      <c r="D661" s="125"/>
      <c r="E661" s="125"/>
      <c r="F661" s="125"/>
      <c r="G661" s="125"/>
      <c r="H661" s="125"/>
      <c r="I661" s="125"/>
      <c r="J661" s="128"/>
    </row>
    <row r="662" spans="1:10">
      <c r="A662" s="125"/>
      <c r="B662" s="125"/>
      <c r="C662" s="125"/>
      <c r="D662" s="125"/>
      <c r="E662" s="125"/>
      <c r="F662" s="125"/>
      <c r="G662" s="125"/>
      <c r="H662" s="125"/>
      <c r="I662" s="125"/>
      <c r="J662" s="128"/>
    </row>
    <row r="663" spans="1:10">
      <c r="A663" s="125"/>
      <c r="B663" s="125"/>
      <c r="C663" s="125"/>
      <c r="D663" s="125"/>
      <c r="E663" s="125"/>
      <c r="F663" s="125"/>
      <c r="G663" s="125"/>
      <c r="H663" s="125"/>
      <c r="I663" s="125"/>
      <c r="J663" s="128"/>
    </row>
    <row r="664" spans="1:10">
      <c r="A664" s="125"/>
      <c r="B664" s="125"/>
      <c r="C664" s="125"/>
      <c r="D664" s="125"/>
      <c r="E664" s="125"/>
      <c r="F664" s="125"/>
      <c r="G664" s="125"/>
      <c r="H664" s="125"/>
      <c r="I664" s="125"/>
      <c r="J664" s="128"/>
    </row>
    <row r="665" spans="1:10">
      <c r="A665" s="125"/>
      <c r="B665" s="125"/>
      <c r="C665" s="125"/>
      <c r="D665" s="125"/>
      <c r="E665" s="125"/>
      <c r="F665" s="125"/>
      <c r="G665" s="125"/>
      <c r="H665" s="125"/>
      <c r="I665" s="125"/>
      <c r="J665" s="128"/>
    </row>
    <row r="666" spans="1:10">
      <c r="A666" s="125"/>
      <c r="B666" s="125"/>
      <c r="C666" s="125"/>
      <c r="D666" s="125"/>
      <c r="E666" s="125"/>
      <c r="F666" s="125"/>
      <c r="G666" s="125"/>
      <c r="H666" s="125"/>
      <c r="I666" s="125"/>
      <c r="J666" s="128"/>
    </row>
    <row r="667" spans="1:10">
      <c r="A667" s="125"/>
      <c r="B667" s="125"/>
      <c r="C667" s="125"/>
      <c r="D667" s="125"/>
      <c r="E667" s="125"/>
      <c r="F667" s="125"/>
      <c r="G667" s="125"/>
      <c r="H667" s="125"/>
      <c r="I667" s="125"/>
      <c r="J667" s="128"/>
    </row>
    <row r="668" spans="1:10">
      <c r="A668" s="125"/>
      <c r="B668" s="125"/>
      <c r="C668" s="125"/>
      <c r="D668" s="125"/>
      <c r="E668" s="125"/>
      <c r="F668" s="125"/>
      <c r="G668" s="125"/>
      <c r="H668" s="125"/>
      <c r="I668" s="125"/>
      <c r="J668" s="128"/>
    </row>
    <row r="669" spans="1:10">
      <c r="A669" s="125"/>
      <c r="B669" s="125"/>
      <c r="C669" s="125"/>
      <c r="D669" s="125"/>
      <c r="E669" s="125"/>
      <c r="F669" s="125"/>
      <c r="G669" s="125"/>
      <c r="H669" s="125"/>
      <c r="I669" s="125"/>
      <c r="J669" s="128"/>
    </row>
    <row r="670" spans="1:10">
      <c r="A670" s="125"/>
      <c r="B670" s="125"/>
      <c r="C670" s="125"/>
      <c r="D670" s="125"/>
      <c r="E670" s="125"/>
      <c r="F670" s="125"/>
      <c r="G670" s="125"/>
      <c r="H670" s="125"/>
      <c r="I670" s="125"/>
      <c r="J670" s="128"/>
    </row>
    <row r="671" spans="1:10">
      <c r="A671" s="125"/>
      <c r="B671" s="125"/>
      <c r="C671" s="125"/>
      <c r="D671" s="125"/>
      <c r="E671" s="125"/>
      <c r="F671" s="125"/>
      <c r="G671" s="125"/>
      <c r="H671" s="125"/>
      <c r="I671" s="125"/>
      <c r="J671" s="128"/>
    </row>
    <row r="672" spans="1:10">
      <c r="A672" s="125"/>
      <c r="B672" s="125"/>
      <c r="C672" s="125"/>
      <c r="D672" s="125"/>
      <c r="E672" s="125"/>
      <c r="F672" s="125"/>
      <c r="G672" s="125"/>
      <c r="H672" s="125"/>
      <c r="I672" s="125"/>
      <c r="J672" s="128"/>
    </row>
    <row r="673" spans="1:10">
      <c r="A673" s="125"/>
      <c r="B673" s="125"/>
      <c r="C673" s="125"/>
      <c r="D673" s="125"/>
      <c r="E673" s="125"/>
      <c r="F673" s="125"/>
      <c r="G673" s="125"/>
      <c r="H673" s="125"/>
      <c r="I673" s="125"/>
      <c r="J673" s="128"/>
    </row>
    <row r="674" spans="1:10">
      <c r="A674" s="125"/>
      <c r="B674" s="125"/>
      <c r="C674" s="125"/>
      <c r="D674" s="125"/>
      <c r="E674" s="125"/>
      <c r="F674" s="125"/>
      <c r="G674" s="125"/>
      <c r="H674" s="125"/>
      <c r="I674" s="125"/>
      <c r="J674" s="128"/>
    </row>
    <row r="675" spans="1:10">
      <c r="A675" s="125"/>
      <c r="B675" s="125"/>
      <c r="C675" s="125"/>
      <c r="D675" s="125"/>
      <c r="E675" s="125"/>
      <c r="F675" s="125"/>
      <c r="G675" s="125"/>
      <c r="H675" s="125"/>
      <c r="I675" s="125"/>
      <c r="J675" s="128"/>
    </row>
    <row r="676" spans="1:10">
      <c r="A676" s="125"/>
      <c r="B676" s="125"/>
      <c r="C676" s="125"/>
      <c r="D676" s="125"/>
      <c r="E676" s="125"/>
      <c r="F676" s="125"/>
      <c r="G676" s="125"/>
      <c r="H676" s="125"/>
      <c r="I676" s="125"/>
      <c r="J676" s="128"/>
    </row>
    <row r="677" spans="1:10">
      <c r="A677" s="125"/>
      <c r="B677" s="125"/>
      <c r="C677" s="125"/>
      <c r="D677" s="125"/>
      <c r="E677" s="125"/>
      <c r="F677" s="125"/>
      <c r="G677" s="125"/>
      <c r="H677" s="125"/>
      <c r="I677" s="125"/>
      <c r="J677" s="128"/>
    </row>
    <row r="678" spans="1:10">
      <c r="A678" s="125"/>
      <c r="B678" s="125"/>
      <c r="C678" s="125"/>
      <c r="D678" s="125"/>
      <c r="E678" s="125"/>
      <c r="F678" s="125"/>
      <c r="G678" s="125"/>
      <c r="H678" s="125"/>
      <c r="I678" s="125"/>
      <c r="J678" s="128"/>
    </row>
    <row r="679" spans="1:10">
      <c r="A679" s="125"/>
      <c r="B679" s="125"/>
      <c r="C679" s="125"/>
      <c r="D679" s="125"/>
      <c r="E679" s="125"/>
      <c r="F679" s="125"/>
      <c r="G679" s="125"/>
      <c r="H679" s="125"/>
      <c r="I679" s="125"/>
      <c r="J679" s="128"/>
    </row>
    <row r="680" spans="1:10">
      <c r="A680" s="125"/>
      <c r="B680" s="125"/>
      <c r="C680" s="125"/>
      <c r="D680" s="125"/>
      <c r="E680" s="125"/>
      <c r="F680" s="125"/>
      <c r="G680" s="125"/>
      <c r="H680" s="125"/>
      <c r="I680" s="125"/>
      <c r="J680" s="128"/>
    </row>
    <row r="681" spans="1:10">
      <c r="A681" s="125"/>
      <c r="B681" s="125"/>
      <c r="C681" s="125"/>
      <c r="D681" s="125"/>
      <c r="E681" s="125"/>
      <c r="F681" s="125"/>
      <c r="G681" s="125"/>
      <c r="H681" s="125"/>
      <c r="I681" s="125"/>
      <c r="J681" s="128"/>
    </row>
    <row r="682" spans="1:10">
      <c r="A682" s="125"/>
      <c r="B682" s="125"/>
      <c r="C682" s="125"/>
      <c r="D682" s="125"/>
      <c r="E682" s="125"/>
      <c r="F682" s="125"/>
      <c r="G682" s="125"/>
      <c r="H682" s="125"/>
      <c r="I682" s="125"/>
      <c r="J682" s="128"/>
    </row>
    <row r="683" spans="1:10">
      <c r="A683" s="125"/>
      <c r="B683" s="125"/>
      <c r="C683" s="125"/>
      <c r="D683" s="125"/>
      <c r="E683" s="125"/>
      <c r="F683" s="125"/>
      <c r="G683" s="125"/>
      <c r="H683" s="125"/>
      <c r="I683" s="125"/>
      <c r="J683" s="128"/>
    </row>
    <row r="684" spans="1:10">
      <c r="A684" s="125"/>
      <c r="B684" s="125"/>
      <c r="C684" s="125"/>
      <c r="D684" s="125"/>
      <c r="E684" s="125"/>
      <c r="F684" s="125"/>
      <c r="G684" s="125"/>
      <c r="H684" s="125"/>
      <c r="I684" s="125"/>
      <c r="J684" s="128"/>
    </row>
    <row r="685" spans="1:10">
      <c r="A685" s="125"/>
      <c r="B685" s="125"/>
      <c r="C685" s="125"/>
      <c r="D685" s="125"/>
      <c r="E685" s="125"/>
      <c r="F685" s="125"/>
      <c r="G685" s="125"/>
      <c r="H685" s="125"/>
      <c r="I685" s="125"/>
      <c r="J685" s="128"/>
    </row>
    <row r="686" spans="1:10">
      <c r="A686" s="125"/>
      <c r="B686" s="125"/>
      <c r="C686" s="125"/>
      <c r="D686" s="125"/>
      <c r="E686" s="125"/>
      <c r="F686" s="125"/>
      <c r="G686" s="125"/>
      <c r="H686" s="125"/>
      <c r="I686" s="125"/>
      <c r="J686" s="128"/>
    </row>
    <row r="687" spans="1:10">
      <c r="A687" s="125"/>
      <c r="B687" s="125"/>
      <c r="C687" s="125"/>
      <c r="D687" s="125"/>
      <c r="E687" s="125"/>
      <c r="F687" s="125"/>
      <c r="G687" s="125"/>
      <c r="H687" s="125"/>
      <c r="I687" s="125"/>
      <c r="J687" s="128"/>
    </row>
    <row r="688" spans="1:10">
      <c r="A688" s="125"/>
      <c r="B688" s="125"/>
      <c r="C688" s="125"/>
      <c r="D688" s="125"/>
      <c r="E688" s="125"/>
      <c r="F688" s="125"/>
      <c r="G688" s="125"/>
      <c r="H688" s="125"/>
      <c r="I688" s="125"/>
      <c r="J688" s="128"/>
    </row>
    <row r="689" spans="1:10">
      <c r="A689" s="125"/>
      <c r="B689" s="125"/>
      <c r="C689" s="125"/>
      <c r="D689" s="125"/>
      <c r="E689" s="125"/>
      <c r="F689" s="125"/>
      <c r="G689" s="125"/>
      <c r="H689" s="125"/>
      <c r="I689" s="125"/>
      <c r="J689" s="128"/>
    </row>
    <row r="690" spans="1:10">
      <c r="A690" s="125"/>
      <c r="B690" s="125"/>
      <c r="C690" s="125"/>
      <c r="D690" s="125"/>
      <c r="E690" s="125"/>
      <c r="F690" s="125"/>
      <c r="G690" s="125"/>
      <c r="H690" s="125"/>
      <c r="I690" s="125"/>
      <c r="J690" s="128"/>
    </row>
    <row r="691" spans="1:10">
      <c r="A691" s="125"/>
      <c r="B691" s="125"/>
      <c r="C691" s="125"/>
      <c r="D691" s="125"/>
      <c r="E691" s="125"/>
      <c r="F691" s="125"/>
      <c r="G691" s="125"/>
      <c r="H691" s="125"/>
      <c r="I691" s="125"/>
      <c r="J691" s="128"/>
    </row>
    <row r="692" spans="1:10">
      <c r="A692" s="125"/>
      <c r="B692" s="125"/>
      <c r="C692" s="125"/>
      <c r="D692" s="125"/>
      <c r="E692" s="125"/>
      <c r="F692" s="125"/>
      <c r="G692" s="125"/>
      <c r="H692" s="125"/>
      <c r="I692" s="125"/>
      <c r="J692" s="128"/>
    </row>
    <row r="693" spans="1:10">
      <c r="A693" s="125"/>
      <c r="B693" s="125"/>
      <c r="C693" s="125"/>
      <c r="D693" s="125"/>
      <c r="E693" s="125"/>
      <c r="F693" s="125"/>
      <c r="G693" s="125"/>
      <c r="H693" s="125"/>
      <c r="I693" s="125"/>
      <c r="J693" s="128"/>
    </row>
    <row r="694" spans="1:10">
      <c r="A694" s="125"/>
      <c r="B694" s="125"/>
      <c r="C694" s="125"/>
      <c r="D694" s="125"/>
      <c r="E694" s="125"/>
      <c r="F694" s="125"/>
      <c r="G694" s="125"/>
      <c r="H694" s="125"/>
      <c r="I694" s="125"/>
      <c r="J694" s="128"/>
    </row>
    <row r="695" spans="1:10">
      <c r="A695" s="125"/>
      <c r="B695" s="125"/>
      <c r="C695" s="125"/>
      <c r="D695" s="125"/>
      <c r="E695" s="125"/>
      <c r="F695" s="125"/>
      <c r="G695" s="125"/>
      <c r="H695" s="125"/>
      <c r="I695" s="125"/>
      <c r="J695" s="128"/>
    </row>
    <row r="696" spans="1:10">
      <c r="A696" s="125"/>
      <c r="B696" s="125"/>
      <c r="C696" s="125"/>
      <c r="D696" s="125"/>
      <c r="E696" s="125"/>
      <c r="F696" s="125"/>
      <c r="G696" s="125"/>
      <c r="H696" s="125"/>
      <c r="I696" s="125"/>
      <c r="J696" s="128"/>
    </row>
    <row r="697" spans="1:10">
      <c r="A697" s="125"/>
      <c r="B697" s="125"/>
      <c r="C697" s="125"/>
      <c r="D697" s="125"/>
      <c r="E697" s="125"/>
      <c r="F697" s="125"/>
      <c r="G697" s="125"/>
      <c r="H697" s="125"/>
      <c r="I697" s="125"/>
      <c r="J697" s="128"/>
    </row>
    <row r="698" spans="1:10">
      <c r="A698" s="125"/>
      <c r="B698" s="125"/>
      <c r="C698" s="125"/>
      <c r="D698" s="125"/>
      <c r="E698" s="125"/>
      <c r="F698" s="125"/>
      <c r="G698" s="125"/>
      <c r="H698" s="125"/>
      <c r="I698" s="125"/>
      <c r="J698" s="128"/>
    </row>
    <row r="699" spans="1:10">
      <c r="A699" s="125"/>
      <c r="B699" s="125"/>
      <c r="C699" s="125"/>
      <c r="D699" s="125"/>
      <c r="E699" s="125"/>
      <c r="F699" s="125"/>
      <c r="G699" s="125"/>
      <c r="H699" s="125"/>
      <c r="I699" s="125"/>
      <c r="J699" s="128"/>
    </row>
    <row r="700" spans="1:10">
      <c r="A700" s="125"/>
      <c r="B700" s="125"/>
      <c r="C700" s="125"/>
      <c r="D700" s="125"/>
      <c r="E700" s="125"/>
      <c r="F700" s="125"/>
      <c r="G700" s="125"/>
      <c r="H700" s="125"/>
      <c r="I700" s="125"/>
      <c r="J700" s="128"/>
    </row>
    <row r="701" spans="1:10">
      <c r="A701" s="125"/>
      <c r="B701" s="125"/>
      <c r="C701" s="125"/>
      <c r="D701" s="125"/>
      <c r="E701" s="125"/>
    </row>
    <row r="702" spans="1:10">
      <c r="A702" s="125"/>
      <c r="B702" s="125"/>
      <c r="C702" s="125"/>
      <c r="D702" s="125"/>
      <c r="E702" s="125"/>
    </row>
  </sheetData>
  <mergeCells count="98">
    <mergeCell ref="D1:J1"/>
    <mergeCell ref="A4:J4"/>
    <mergeCell ref="A5:J5"/>
    <mergeCell ref="A6:J6"/>
    <mergeCell ref="A7:J7"/>
    <mergeCell ref="B8:F8"/>
    <mergeCell ref="A9:J9"/>
    <mergeCell ref="B12:J12"/>
    <mergeCell ref="A13:A14"/>
    <mergeCell ref="B13:B14"/>
    <mergeCell ref="C13:J13"/>
    <mergeCell ref="H14:I14"/>
    <mergeCell ref="H15:I15"/>
    <mergeCell ref="H16:I16"/>
    <mergeCell ref="H18:I18"/>
    <mergeCell ref="H21:I21"/>
    <mergeCell ref="H22:I22"/>
    <mergeCell ref="H23:I23"/>
    <mergeCell ref="H24:I24"/>
    <mergeCell ref="H25:I25"/>
    <mergeCell ref="K25:K26"/>
    <mergeCell ref="L25:L26"/>
    <mergeCell ref="C27:E27"/>
    <mergeCell ref="F27:I27"/>
    <mergeCell ref="C28:E28"/>
    <mergeCell ref="F28:I28"/>
    <mergeCell ref="A29:J29"/>
    <mergeCell ref="H30:H31"/>
    <mergeCell ref="I30:I31"/>
    <mergeCell ref="J30:J31"/>
    <mergeCell ref="A32:A33"/>
    <mergeCell ref="B32:B33"/>
    <mergeCell ref="C32:E32"/>
    <mergeCell ref="F32:F33"/>
    <mergeCell ref="G32:G33"/>
    <mergeCell ref="H32:H33"/>
    <mergeCell ref="I32:I33"/>
    <mergeCell ref="J32:J33"/>
    <mergeCell ref="A30:A31"/>
    <mergeCell ref="B30:B31"/>
    <mergeCell ref="C30:E30"/>
    <mergeCell ref="F30:F31"/>
    <mergeCell ref="G30:G31"/>
    <mergeCell ref="H34:H35"/>
    <mergeCell ref="I34:I35"/>
    <mergeCell ref="J34:J35"/>
    <mergeCell ref="A36:A37"/>
    <mergeCell ref="B36:B37"/>
    <mergeCell ref="C36:E36"/>
    <mergeCell ref="F36:F37"/>
    <mergeCell ref="G36:G37"/>
    <mergeCell ref="H36:H37"/>
    <mergeCell ref="I36:I37"/>
    <mergeCell ref="J36:J37"/>
    <mergeCell ref="A34:A35"/>
    <mergeCell ref="B34:B35"/>
    <mergeCell ref="C34:E34"/>
    <mergeCell ref="F34:F35"/>
    <mergeCell ref="G34:G35"/>
    <mergeCell ref="H38:H39"/>
    <mergeCell ref="I38:I39"/>
    <mergeCell ref="J38:J39"/>
    <mergeCell ref="A40:A41"/>
    <mergeCell ref="B40:B41"/>
    <mergeCell ref="C40:E40"/>
    <mergeCell ref="F40:F41"/>
    <mergeCell ref="G40:G41"/>
    <mergeCell ref="H40:H41"/>
    <mergeCell ref="I40:I41"/>
    <mergeCell ref="J40:J41"/>
    <mergeCell ref="A38:A39"/>
    <mergeCell ref="B38:B39"/>
    <mergeCell ref="C38:E38"/>
    <mergeCell ref="F38:F39"/>
    <mergeCell ref="G38:G39"/>
    <mergeCell ref="B42:I42"/>
    <mergeCell ref="B43:I43"/>
    <mergeCell ref="B44:I44"/>
    <mergeCell ref="B45:K45"/>
    <mergeCell ref="B46:I46"/>
    <mergeCell ref="N46:N51"/>
    <mergeCell ref="B47:I47"/>
    <mergeCell ref="B48:I48"/>
    <mergeCell ref="B49:I49"/>
    <mergeCell ref="B50:I50"/>
    <mergeCell ref="B51:I51"/>
    <mergeCell ref="H52:I52"/>
    <mergeCell ref="B53:I53"/>
    <mergeCell ref="B54:I54"/>
    <mergeCell ref="B55:I55"/>
    <mergeCell ref="H56:I56"/>
    <mergeCell ref="B69:E69"/>
    <mergeCell ref="B70:E70"/>
    <mergeCell ref="B57:I57"/>
    <mergeCell ref="B58:I58"/>
    <mergeCell ref="A61:F67"/>
    <mergeCell ref="G61:R67"/>
    <mergeCell ref="B68:J68"/>
  </mergeCells>
  <pageMargins left="0.7" right="0.7" top="0.75" bottom="0.75" header="0.511811023622047" footer="0.511811023622047"/>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view="pageBreakPreview" zoomScale="85" zoomScaleNormal="100" zoomScalePageLayoutView="85" workbookViewId="0">
      <selection activeCell="E19" sqref="E19"/>
    </sheetView>
  </sheetViews>
  <sheetFormatPr defaultColWidth="8.7109375" defaultRowHeight="12.75"/>
  <cols>
    <col min="1" max="1" width="45.5703125" style="137" customWidth="1"/>
    <col min="2" max="2" width="29.28515625" style="137" customWidth="1"/>
    <col min="3" max="3" width="23.85546875" style="137" customWidth="1"/>
    <col min="4" max="4" width="16.42578125" style="137" customWidth="1"/>
    <col min="5" max="5" width="55" style="137" customWidth="1"/>
    <col min="6" max="6" width="32.42578125" style="137" customWidth="1"/>
    <col min="7" max="7" width="30.42578125" style="137" customWidth="1"/>
  </cols>
  <sheetData>
    <row r="1" spans="1:10">
      <c r="A1" s="137" t="s">
        <v>231</v>
      </c>
      <c r="B1" s="137" t="s">
        <v>232</v>
      </c>
      <c r="C1" s="137" t="s">
        <v>233</v>
      </c>
      <c r="D1" s="48" t="s">
        <v>234</v>
      </c>
      <c r="E1" s="48" t="s">
        <v>235</v>
      </c>
      <c r="F1" s="48" t="s">
        <v>236</v>
      </c>
      <c r="G1" s="48" t="s">
        <v>237</v>
      </c>
      <c r="H1" s="137" t="s">
        <v>238</v>
      </c>
      <c r="I1" s="137" t="s">
        <v>239</v>
      </c>
      <c r="J1" s="137" t="s">
        <v>240</v>
      </c>
    </row>
    <row r="2" spans="1:10">
      <c r="A2" s="137" t="s">
        <v>241</v>
      </c>
      <c r="B2" s="137" t="s">
        <v>242</v>
      </c>
      <c r="C2" s="137" t="s">
        <v>243</v>
      </c>
      <c r="D2" s="137" t="s">
        <v>244</v>
      </c>
      <c r="E2" s="137" t="s">
        <v>245</v>
      </c>
      <c r="F2" s="137" t="s">
        <v>246</v>
      </c>
      <c r="G2" s="137" t="s">
        <v>247</v>
      </c>
      <c r="H2" s="137">
        <v>0.2</v>
      </c>
      <c r="I2" s="137">
        <v>0.4</v>
      </c>
      <c r="J2" s="137">
        <v>0.4</v>
      </c>
    </row>
    <row r="3" spans="1:10">
      <c r="A3" s="137" t="s">
        <v>248</v>
      </c>
      <c r="B3" s="137" t="s">
        <v>249</v>
      </c>
      <c r="C3" s="137" t="s">
        <v>250</v>
      </c>
      <c r="D3" s="137" t="s">
        <v>251</v>
      </c>
      <c r="E3" s="137" t="s">
        <v>252</v>
      </c>
      <c r="F3" s="137" t="s">
        <v>253</v>
      </c>
      <c r="G3" s="137" t="s">
        <v>254</v>
      </c>
      <c r="H3" s="137">
        <v>0.3</v>
      </c>
      <c r="I3" s="137">
        <v>0.5</v>
      </c>
      <c r="J3" s="137">
        <v>0.5</v>
      </c>
    </row>
    <row r="4" spans="1:10">
      <c r="A4" s="137" t="s">
        <v>255</v>
      </c>
      <c r="B4" s="137" t="s">
        <v>256</v>
      </c>
      <c r="C4" s="137" t="s">
        <v>257</v>
      </c>
      <c r="D4" s="137" t="s">
        <v>258</v>
      </c>
      <c r="E4" s="137" t="s">
        <v>259</v>
      </c>
      <c r="F4" s="137" t="s">
        <v>260</v>
      </c>
      <c r="G4" s="137" t="s">
        <v>261</v>
      </c>
      <c r="I4" s="137">
        <v>0.6</v>
      </c>
      <c r="J4" s="137">
        <v>0.6</v>
      </c>
    </row>
    <row r="5" spans="1:10">
      <c r="A5" s="137" t="s">
        <v>262</v>
      </c>
      <c r="B5" s="137" t="s">
        <v>263</v>
      </c>
      <c r="C5" s="137" t="s">
        <v>264</v>
      </c>
      <c r="D5" s="137" t="s">
        <v>265</v>
      </c>
      <c r="E5" s="137" t="s">
        <v>266</v>
      </c>
      <c r="F5" s="137" t="s">
        <v>267</v>
      </c>
      <c r="G5" s="137" t="s">
        <v>268</v>
      </c>
      <c r="I5" s="137">
        <v>0.7</v>
      </c>
      <c r="J5" s="137">
        <v>0.7</v>
      </c>
    </row>
    <row r="6" spans="1:10">
      <c r="A6" s="137" t="s">
        <v>269</v>
      </c>
      <c r="B6" s="137" t="s">
        <v>270</v>
      </c>
      <c r="D6" s="137" t="s">
        <v>271</v>
      </c>
      <c r="E6" s="137" t="s">
        <v>272</v>
      </c>
      <c r="F6" s="137" t="s">
        <v>273</v>
      </c>
      <c r="G6" s="137" t="s">
        <v>274</v>
      </c>
      <c r="I6" s="137">
        <v>0.8</v>
      </c>
      <c r="J6" s="137">
        <v>0.8</v>
      </c>
    </row>
    <row r="7" spans="1:10">
      <c r="A7" s="137" t="s">
        <v>275</v>
      </c>
      <c r="B7" s="137" t="s">
        <v>276</v>
      </c>
      <c r="D7" s="137" t="s">
        <v>277</v>
      </c>
      <c r="F7" s="137" t="s">
        <v>278</v>
      </c>
      <c r="G7" s="137" t="s">
        <v>279</v>
      </c>
    </row>
    <row r="8" spans="1:10">
      <c r="B8" s="137" t="s">
        <v>280</v>
      </c>
      <c r="D8" s="137" t="s">
        <v>281</v>
      </c>
      <c r="F8" s="137" t="s">
        <v>282</v>
      </c>
      <c r="G8" s="137" t="s">
        <v>283</v>
      </c>
    </row>
    <row r="9" spans="1:10">
      <c r="B9" s="137" t="s">
        <v>284</v>
      </c>
      <c r="F9" s="137" t="s">
        <v>285</v>
      </c>
      <c r="G9" s="137" t="s">
        <v>286</v>
      </c>
    </row>
    <row r="10" spans="1:10">
      <c r="F10" s="137" t="s">
        <v>287</v>
      </c>
      <c r="G10" s="137" t="s">
        <v>288</v>
      </c>
    </row>
    <row r="11" spans="1:10">
      <c r="F11" s="137" t="s">
        <v>289</v>
      </c>
      <c r="G11" s="137" t="s">
        <v>290</v>
      </c>
    </row>
    <row r="12" spans="1:10">
      <c r="F12" s="137" t="s">
        <v>291</v>
      </c>
      <c r="G12" s="137" t="s">
        <v>292</v>
      </c>
    </row>
    <row r="13" spans="1:10">
      <c r="F13" s="137" t="s">
        <v>293</v>
      </c>
      <c r="G13" s="137" t="s">
        <v>294</v>
      </c>
    </row>
    <row r="14" spans="1:10">
      <c r="F14" s="137" t="s">
        <v>295</v>
      </c>
      <c r="G14" s="137" t="s">
        <v>296</v>
      </c>
    </row>
    <row r="15" spans="1:10">
      <c r="F15" s="137" t="s">
        <v>297</v>
      </c>
      <c r="G15" s="137" t="s">
        <v>298</v>
      </c>
    </row>
  </sheetData>
  <pageMargins left="0.7" right="0.7" top="0.75" bottom="0.75"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9"/>
  <sheetViews>
    <sheetView view="pageBreakPreview" zoomScale="85" zoomScaleNormal="100" zoomScalePageLayoutView="85" workbookViewId="0">
      <selection activeCell="D23" sqref="D23"/>
    </sheetView>
  </sheetViews>
  <sheetFormatPr defaultColWidth="8.7109375" defaultRowHeight="12.75"/>
  <cols>
    <col min="1" max="1" width="18.28515625" style="137" customWidth="1"/>
  </cols>
  <sheetData>
    <row r="2" spans="1:3">
      <c r="A2" s="137" t="s">
        <v>299</v>
      </c>
      <c r="B2" s="138">
        <v>33.75</v>
      </c>
      <c r="C2" s="138">
        <v>0.33750000000000002</v>
      </c>
    </row>
    <row r="3" spans="1:3">
      <c r="A3" s="137" t="s">
        <v>300</v>
      </c>
      <c r="B3" s="138">
        <v>29.25</v>
      </c>
      <c r="C3" s="138">
        <v>0.29249999999999998</v>
      </c>
    </row>
    <row r="4" spans="1:3">
      <c r="A4" s="137" t="s">
        <v>301</v>
      </c>
      <c r="B4" s="138">
        <v>27.3</v>
      </c>
      <c r="C4" s="138">
        <v>0.27300000000000002</v>
      </c>
    </row>
    <row r="5" spans="1:3">
      <c r="A5" s="137" t="s">
        <v>302</v>
      </c>
      <c r="B5" s="138">
        <v>20.22</v>
      </c>
      <c r="C5" s="138">
        <v>0.20219999999999999</v>
      </c>
    </row>
    <row r="6" spans="1:3">
      <c r="A6" s="137" t="s">
        <v>303</v>
      </c>
      <c r="B6" s="138">
        <v>16.649999999999999</v>
      </c>
      <c r="C6" s="138">
        <v>0.16650000000000001</v>
      </c>
    </row>
    <row r="7" spans="1:3">
      <c r="A7" s="137" t="s">
        <v>304</v>
      </c>
      <c r="B7" s="138">
        <v>12.69</v>
      </c>
      <c r="C7" s="138">
        <v>0.12690000000000001</v>
      </c>
    </row>
    <row r="8" spans="1:3">
      <c r="A8" s="137" t="s">
        <v>305</v>
      </c>
      <c r="B8" s="138">
        <v>11.88</v>
      </c>
      <c r="C8" s="138">
        <v>0.1188</v>
      </c>
    </row>
    <row r="9" spans="1:3">
      <c r="A9" s="137" t="s">
        <v>306</v>
      </c>
      <c r="B9" s="138">
        <v>10.98</v>
      </c>
      <c r="C9" s="138"/>
    </row>
    <row r="10" spans="1:3">
      <c r="A10" s="137" t="s">
        <v>307</v>
      </c>
      <c r="B10" s="138">
        <v>8.77</v>
      </c>
      <c r="C10" s="138"/>
    </row>
    <row r="11" spans="1:3">
      <c r="A11" s="137" t="s">
        <v>308</v>
      </c>
      <c r="B11" s="138">
        <v>7.07</v>
      </c>
      <c r="C11" s="138"/>
    </row>
    <row r="12" spans="1:3">
      <c r="A12" s="137" t="s">
        <v>309</v>
      </c>
      <c r="B12" s="138">
        <v>6.15</v>
      </c>
      <c r="C12" s="138"/>
    </row>
    <row r="13" spans="1:3">
      <c r="A13" s="137" t="s">
        <v>310</v>
      </c>
      <c r="B13" s="138">
        <v>4.76</v>
      </c>
      <c r="C13" s="138"/>
    </row>
    <row r="14" spans="1:3">
      <c r="A14" s="137" t="s">
        <v>311</v>
      </c>
      <c r="B14" s="138">
        <v>4.13</v>
      </c>
      <c r="C14" s="138"/>
    </row>
    <row r="15" spans="1:3">
      <c r="A15" s="137" t="s">
        <v>312</v>
      </c>
      <c r="B15" s="138">
        <v>3.52</v>
      </c>
      <c r="C15" s="138"/>
    </row>
    <row r="16" spans="1:3">
      <c r="A16" s="137" t="s">
        <v>313</v>
      </c>
      <c r="B16" s="137">
        <v>3.06</v>
      </c>
    </row>
    <row r="17" spans="1:2">
      <c r="A17" s="137" t="s">
        <v>314</v>
      </c>
      <c r="B17" s="137">
        <v>2.62</v>
      </c>
    </row>
    <row r="18" spans="1:2">
      <c r="A18" s="137" t="s">
        <v>315</v>
      </c>
      <c r="B18" s="137">
        <v>2.33</v>
      </c>
    </row>
    <row r="19" spans="1:2">
      <c r="A19" s="137" t="s">
        <v>316</v>
      </c>
      <c r="B19" s="137">
        <v>2.0099999999999998</v>
      </c>
    </row>
    <row r="20" spans="1:2">
      <c r="A20" s="137" t="s">
        <v>317</v>
      </c>
      <c r="B20" s="137">
        <v>1.68</v>
      </c>
    </row>
    <row r="21" spans="1:2">
      <c r="A21" s="137" t="s">
        <v>318</v>
      </c>
      <c r="B21" s="137">
        <v>1.56</v>
      </c>
    </row>
    <row r="22" spans="1:2">
      <c r="A22" s="137" t="s">
        <v>319</v>
      </c>
      <c r="B22" s="137">
        <v>1.22</v>
      </c>
    </row>
    <row r="23" spans="1:2">
      <c r="A23" s="137" t="s">
        <v>320</v>
      </c>
      <c r="B23" s="137">
        <v>1.04</v>
      </c>
    </row>
    <row r="24" spans="1:2">
      <c r="A24" s="137" t="s">
        <v>321</v>
      </c>
      <c r="B24" s="137">
        <v>0.9</v>
      </c>
    </row>
    <row r="25" spans="1:2">
      <c r="A25" s="137" t="s">
        <v>322</v>
      </c>
      <c r="B25" s="137">
        <v>0.8</v>
      </c>
    </row>
    <row r="26" spans="1:2">
      <c r="A26" s="137" t="s">
        <v>323</v>
      </c>
      <c r="B26" s="137">
        <v>0.73</v>
      </c>
    </row>
    <row r="27" spans="1:2">
      <c r="A27" s="137" t="s">
        <v>324</v>
      </c>
      <c r="B27" s="137">
        <v>0.66</v>
      </c>
    </row>
    <row r="28" spans="1:2">
      <c r="A28" s="137" t="s">
        <v>325</v>
      </c>
      <c r="B28" s="137">
        <v>0.61</v>
      </c>
    </row>
    <row r="29" spans="1:2">
      <c r="A29" s="137" t="s">
        <v>326</v>
      </c>
      <c r="B29" s="137">
        <v>0.57999999999999996</v>
      </c>
    </row>
  </sheetData>
  <pageMargins left="0.7" right="0.7" top="0.75" bottom="0.75" header="0.511811023622047" footer="0.511811023622047"/>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85" zoomScaleNormal="100" zoomScalePageLayoutView="85" workbookViewId="0">
      <selection activeCell="J36" sqref="J36"/>
    </sheetView>
  </sheetViews>
  <sheetFormatPr defaultColWidth="8.7109375" defaultRowHeight="12.75"/>
  <sheetData/>
  <pageMargins left="0.7" right="0.7" top="0.75" bottom="0.75" header="0.511811023622047" footer="0.511811023622047"/>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4521"/>
  <sheetViews>
    <sheetView view="pageBreakPreview" topLeftCell="A4443" zoomScale="85" zoomScaleNormal="100" zoomScalePageLayoutView="85" workbookViewId="0">
      <selection activeCell="C26" sqref="C26"/>
    </sheetView>
  </sheetViews>
  <sheetFormatPr defaultColWidth="11.5703125" defaultRowHeight="12.75"/>
  <cols>
    <col min="1" max="1" width="9.7109375" style="139" customWidth="1"/>
    <col min="2" max="2" width="20.7109375" style="139" customWidth="1"/>
    <col min="3" max="3" width="10.7109375" style="139" customWidth="1"/>
    <col min="4" max="4" width="12.85546875" style="139" customWidth="1"/>
    <col min="5" max="5" width="10.42578125" style="139" customWidth="1"/>
    <col min="6" max="6" width="11.7109375" style="139" customWidth="1"/>
    <col min="7" max="7" width="6.140625" style="139" customWidth="1"/>
    <col min="8" max="8" width="9.28515625" style="139" customWidth="1"/>
    <col min="9" max="9" width="10.7109375" style="139" customWidth="1"/>
    <col min="10" max="10" width="12.42578125" style="139" customWidth="1"/>
    <col min="11" max="11" width="13.28515625" style="139" customWidth="1"/>
    <col min="12" max="12" width="17" style="139" customWidth="1"/>
    <col min="13" max="13" width="11.5703125" style="139"/>
    <col min="14" max="14" width="17" style="139" customWidth="1"/>
    <col min="15" max="15" width="12.85546875" style="139" customWidth="1"/>
    <col min="16" max="16" width="17" style="139" customWidth="1"/>
    <col min="17" max="19" width="82" style="140" customWidth="1"/>
  </cols>
  <sheetData>
    <row r="1" spans="1:19" ht="15">
      <c r="A1" s="141"/>
      <c r="B1" s="141"/>
      <c r="C1" s="141"/>
      <c r="D1" s="141"/>
      <c r="E1" s="141"/>
      <c r="F1" s="141"/>
      <c r="G1" s="141"/>
      <c r="H1" s="141"/>
      <c r="I1" s="141"/>
      <c r="J1" s="141"/>
      <c r="K1" s="141"/>
      <c r="L1" s="141"/>
      <c r="M1" s="141"/>
      <c r="N1" s="141"/>
      <c r="O1" s="141"/>
      <c r="P1" s="142" t="s">
        <v>327</v>
      </c>
      <c r="Q1" s="143"/>
      <c r="R1" s="143"/>
      <c r="S1" s="143"/>
    </row>
    <row r="2" spans="1:19" ht="11.25" customHeight="1">
      <c r="A2" s="144"/>
      <c r="B2" s="144"/>
      <c r="C2" s="144"/>
      <c r="D2" s="144"/>
      <c r="E2" s="144"/>
      <c r="F2" s="144"/>
      <c r="G2" s="144"/>
      <c r="H2" s="144"/>
      <c r="I2" s="144"/>
      <c r="J2" s="144"/>
      <c r="K2" s="144"/>
      <c r="L2" s="144"/>
      <c r="M2" s="144"/>
      <c r="N2" s="143"/>
      <c r="O2" s="143"/>
      <c r="P2" s="142" t="s">
        <v>328</v>
      </c>
      <c r="Q2" s="143"/>
      <c r="R2" s="143"/>
      <c r="S2" s="143"/>
    </row>
    <row r="3" spans="1:19" ht="15">
      <c r="A3" s="144"/>
      <c r="B3" s="144"/>
      <c r="C3" s="144"/>
      <c r="D3" s="144"/>
      <c r="E3" s="144"/>
      <c r="F3" s="144"/>
      <c r="G3" s="144"/>
      <c r="H3" s="144"/>
      <c r="I3" s="144"/>
      <c r="J3" s="144"/>
      <c r="K3" s="144"/>
      <c r="L3" s="144"/>
      <c r="M3" s="144"/>
      <c r="N3" s="143"/>
      <c r="O3" s="143"/>
      <c r="P3" s="142"/>
      <c r="Q3" s="143"/>
      <c r="R3" s="143"/>
      <c r="S3" s="143"/>
    </row>
    <row r="4" spans="1:19" ht="12.75" customHeight="1">
      <c r="A4" s="501" t="s">
        <v>329</v>
      </c>
      <c r="B4" s="501"/>
      <c r="C4" s="501"/>
      <c r="D4" s="501"/>
      <c r="E4" s="501"/>
      <c r="F4" s="501"/>
      <c r="G4" s="512" t="s">
        <v>330</v>
      </c>
      <c r="H4" s="512"/>
      <c r="I4" s="512"/>
      <c r="J4" s="512"/>
      <c r="K4" s="512"/>
      <c r="L4" s="512"/>
      <c r="M4" s="512"/>
      <c r="N4" s="512"/>
      <c r="O4" s="512"/>
      <c r="P4" s="512"/>
      <c r="Q4" s="143"/>
      <c r="R4" s="143"/>
      <c r="S4" s="143"/>
    </row>
    <row r="5" spans="1:19" ht="56.25" customHeight="1">
      <c r="A5" s="501" t="s">
        <v>331</v>
      </c>
      <c r="B5" s="501"/>
      <c r="C5" s="501"/>
      <c r="D5" s="501"/>
      <c r="E5" s="501"/>
      <c r="F5" s="501"/>
      <c r="G5" s="513" t="s">
        <v>332</v>
      </c>
      <c r="H5" s="513"/>
      <c r="I5" s="513"/>
      <c r="J5" s="513"/>
      <c r="K5" s="513"/>
      <c r="L5" s="513"/>
      <c r="M5" s="513"/>
      <c r="N5" s="513"/>
      <c r="O5" s="513"/>
      <c r="P5" s="513"/>
      <c r="Q5" s="143"/>
      <c r="R5" s="143"/>
      <c r="S5" s="143"/>
    </row>
    <row r="6" spans="1:19" ht="78.75" customHeight="1">
      <c r="A6" s="501" t="s">
        <v>333</v>
      </c>
      <c r="B6" s="501"/>
      <c r="C6" s="501"/>
      <c r="D6" s="501"/>
      <c r="E6" s="501"/>
      <c r="F6" s="501"/>
      <c r="G6" s="513" t="s">
        <v>334</v>
      </c>
      <c r="H6" s="513"/>
      <c r="I6" s="513"/>
      <c r="J6" s="513"/>
      <c r="K6" s="513"/>
      <c r="L6" s="513"/>
      <c r="M6" s="513"/>
      <c r="N6" s="513"/>
      <c r="O6" s="513"/>
      <c r="P6" s="513"/>
      <c r="Q6" s="143"/>
      <c r="R6" s="143"/>
      <c r="S6" s="143"/>
    </row>
    <row r="7" spans="1:19" ht="67.5" customHeight="1">
      <c r="A7" s="514" t="s">
        <v>335</v>
      </c>
      <c r="B7" s="514"/>
      <c r="C7" s="514"/>
      <c r="D7" s="514"/>
      <c r="E7" s="514"/>
      <c r="F7" s="514"/>
      <c r="G7" s="513" t="s">
        <v>336</v>
      </c>
      <c r="H7" s="513"/>
      <c r="I7" s="513"/>
      <c r="J7" s="513"/>
      <c r="K7" s="513"/>
      <c r="L7" s="513"/>
      <c r="M7" s="513"/>
      <c r="N7" s="513"/>
      <c r="O7" s="513"/>
      <c r="P7" s="513"/>
      <c r="Q7" s="143"/>
      <c r="R7" s="143"/>
      <c r="S7" s="143"/>
    </row>
    <row r="8" spans="1:19" ht="33.75" customHeight="1">
      <c r="A8" s="501" t="s">
        <v>337</v>
      </c>
      <c r="B8" s="501"/>
      <c r="C8" s="501"/>
      <c r="D8" s="501"/>
      <c r="E8" s="501"/>
      <c r="F8" s="501"/>
      <c r="G8" s="513" t="s">
        <v>338</v>
      </c>
      <c r="H8" s="513"/>
      <c r="I8" s="513"/>
      <c r="J8" s="513"/>
      <c r="K8" s="513"/>
      <c r="L8" s="513"/>
      <c r="M8" s="513"/>
      <c r="N8" s="513"/>
      <c r="O8" s="513"/>
      <c r="P8" s="513"/>
      <c r="Q8" s="143"/>
      <c r="R8" s="143"/>
      <c r="S8" s="143"/>
    </row>
    <row r="9" spans="1:19" ht="11.25" customHeight="1">
      <c r="A9" s="501" t="s">
        <v>339</v>
      </c>
      <c r="B9" s="501"/>
      <c r="C9" s="501"/>
      <c r="D9" s="501"/>
      <c r="E9" s="501"/>
      <c r="F9" s="501"/>
      <c r="G9" s="513"/>
      <c r="H9" s="513"/>
      <c r="I9" s="513"/>
      <c r="J9" s="513"/>
      <c r="K9" s="513"/>
      <c r="L9" s="513"/>
      <c r="M9" s="513"/>
      <c r="N9" s="513"/>
      <c r="O9" s="513"/>
      <c r="P9" s="513"/>
      <c r="Q9" s="143"/>
      <c r="R9" s="143"/>
      <c r="S9" s="143"/>
    </row>
    <row r="10" spans="1:19" ht="11.25" customHeight="1">
      <c r="A10" s="501" t="s">
        <v>340</v>
      </c>
      <c r="B10" s="501"/>
      <c r="C10" s="501"/>
      <c r="D10" s="501"/>
      <c r="E10" s="501"/>
      <c r="F10" s="501"/>
      <c r="G10" s="513" t="s">
        <v>341</v>
      </c>
      <c r="H10" s="513"/>
      <c r="I10" s="513"/>
      <c r="J10" s="513"/>
      <c r="K10" s="513"/>
      <c r="L10" s="513"/>
      <c r="M10" s="513"/>
      <c r="N10" s="513"/>
      <c r="O10" s="513"/>
      <c r="P10" s="513"/>
      <c r="Q10" s="143"/>
      <c r="R10" s="143"/>
      <c r="S10" s="143"/>
    </row>
    <row r="11" spans="1:19" ht="13.5" customHeight="1">
      <c r="A11" s="501" t="s">
        <v>342</v>
      </c>
      <c r="B11" s="501"/>
      <c r="C11" s="501"/>
      <c r="D11" s="501"/>
      <c r="E11" s="501"/>
      <c r="F11" s="501"/>
      <c r="G11" s="513" t="s">
        <v>343</v>
      </c>
      <c r="H11" s="513"/>
      <c r="I11" s="513"/>
      <c r="J11" s="513"/>
      <c r="K11" s="513"/>
      <c r="L11" s="513"/>
      <c r="M11" s="513"/>
      <c r="N11" s="513"/>
      <c r="O11" s="513"/>
      <c r="P11" s="513"/>
      <c r="Q11" s="143"/>
      <c r="R11" s="143"/>
      <c r="S11" s="143"/>
    </row>
    <row r="12" spans="1:19" ht="6" customHeight="1">
      <c r="A12" s="145"/>
      <c r="B12" s="144"/>
      <c r="C12" s="144"/>
      <c r="D12" s="144"/>
      <c r="E12" s="144"/>
      <c r="F12" s="146"/>
      <c r="G12" s="147"/>
      <c r="H12" s="147"/>
      <c r="I12" s="147"/>
      <c r="J12" s="147"/>
      <c r="K12" s="147"/>
      <c r="L12" s="147"/>
      <c r="M12" s="147"/>
      <c r="N12" s="147"/>
      <c r="O12" s="147"/>
      <c r="P12" s="147"/>
      <c r="Q12" s="143"/>
      <c r="R12" s="143"/>
      <c r="S12" s="143"/>
    </row>
    <row r="13" spans="1:19" ht="15">
      <c r="A13" s="504"/>
      <c r="B13" s="504"/>
      <c r="C13" s="504"/>
      <c r="D13" s="504"/>
      <c r="E13" s="504"/>
      <c r="F13" s="504"/>
      <c r="G13" s="504"/>
      <c r="H13" s="504"/>
      <c r="I13" s="504"/>
      <c r="J13" s="504"/>
      <c r="K13" s="504"/>
      <c r="L13" s="504"/>
      <c r="M13" s="504"/>
      <c r="N13" s="504"/>
      <c r="O13" s="504"/>
      <c r="P13" s="504"/>
      <c r="Q13" s="143"/>
      <c r="R13" s="143"/>
      <c r="S13" s="143"/>
    </row>
    <row r="14" spans="1:19" ht="15" customHeight="1">
      <c r="A14" s="503" t="s">
        <v>344</v>
      </c>
      <c r="B14" s="503"/>
      <c r="C14" s="503"/>
      <c r="D14" s="503"/>
      <c r="E14" s="503"/>
      <c r="F14" s="503"/>
      <c r="G14" s="503"/>
      <c r="H14" s="503"/>
      <c r="I14" s="503"/>
      <c r="J14" s="503"/>
      <c r="K14" s="503"/>
      <c r="L14" s="503"/>
      <c r="M14" s="503"/>
      <c r="N14" s="503"/>
      <c r="O14" s="503"/>
      <c r="P14" s="503"/>
      <c r="Q14" s="143"/>
      <c r="R14" s="143"/>
      <c r="S14" s="143"/>
    </row>
    <row r="15" spans="1:19" ht="6" customHeight="1">
      <c r="A15" s="148"/>
      <c r="B15" s="148"/>
      <c r="C15" s="148"/>
      <c r="D15" s="148"/>
      <c r="E15" s="148"/>
      <c r="F15" s="148"/>
      <c r="G15" s="148"/>
      <c r="H15" s="148"/>
      <c r="I15" s="148"/>
      <c r="J15" s="148"/>
      <c r="K15" s="148"/>
      <c r="L15" s="148"/>
      <c r="M15" s="148"/>
      <c r="N15" s="148"/>
      <c r="O15" s="148"/>
      <c r="P15" s="148"/>
      <c r="Q15" s="143"/>
      <c r="R15" s="143"/>
      <c r="S15" s="143"/>
    </row>
    <row r="16" spans="1:19" ht="19.5" customHeight="1">
      <c r="A16" s="504" t="s">
        <v>345</v>
      </c>
      <c r="B16" s="504"/>
      <c r="C16" s="504"/>
      <c r="D16" s="504"/>
      <c r="E16" s="504"/>
      <c r="F16" s="504"/>
      <c r="G16" s="504"/>
      <c r="H16" s="504"/>
      <c r="I16" s="504"/>
      <c r="J16" s="504"/>
      <c r="K16" s="504"/>
      <c r="L16" s="504"/>
      <c r="M16" s="504"/>
      <c r="N16" s="504"/>
      <c r="O16" s="504"/>
      <c r="P16" s="504"/>
      <c r="Q16" s="143"/>
      <c r="R16" s="143"/>
      <c r="S16" s="143"/>
    </row>
    <row r="17" spans="1:19" ht="15">
      <c r="A17" s="503" t="s">
        <v>346</v>
      </c>
      <c r="B17" s="503"/>
      <c r="C17" s="503"/>
      <c r="D17" s="503"/>
      <c r="E17" s="503"/>
      <c r="F17" s="503"/>
      <c r="G17" s="503"/>
      <c r="H17" s="503"/>
      <c r="I17" s="503"/>
      <c r="J17" s="503"/>
      <c r="K17" s="503"/>
      <c r="L17" s="503"/>
      <c r="M17" s="503"/>
      <c r="N17" s="503"/>
      <c r="O17" s="503"/>
      <c r="P17" s="503"/>
      <c r="Q17" s="143"/>
      <c r="R17" s="143"/>
      <c r="S17" s="143"/>
    </row>
    <row r="18" spans="1:19" ht="17.25" customHeight="1">
      <c r="A18" s="505" t="s">
        <v>347</v>
      </c>
      <c r="B18" s="505"/>
      <c r="C18" s="505"/>
      <c r="D18" s="505"/>
      <c r="E18" s="505"/>
      <c r="F18" s="505"/>
      <c r="G18" s="505"/>
      <c r="H18" s="505"/>
      <c r="I18" s="505"/>
      <c r="J18" s="505"/>
      <c r="K18" s="505"/>
      <c r="L18" s="505"/>
      <c r="M18" s="505"/>
      <c r="N18" s="505"/>
      <c r="O18" s="505"/>
      <c r="P18" s="505"/>
      <c r="Q18" s="143"/>
      <c r="R18" s="143"/>
      <c r="S18" s="143"/>
    </row>
    <row r="19" spans="1:19" ht="8.25" customHeight="1">
      <c r="A19" s="149"/>
      <c r="B19" s="149"/>
      <c r="C19" s="149"/>
      <c r="D19" s="149"/>
      <c r="E19" s="149"/>
      <c r="F19" s="149"/>
      <c r="G19" s="149"/>
      <c r="H19" s="149"/>
      <c r="I19" s="149"/>
      <c r="J19" s="149"/>
      <c r="K19" s="149"/>
      <c r="L19" s="149"/>
      <c r="M19" s="149"/>
      <c r="N19" s="149"/>
      <c r="O19" s="149"/>
      <c r="P19" s="149"/>
      <c r="Q19" s="143"/>
      <c r="R19" s="143"/>
      <c r="S19" s="143"/>
    </row>
    <row r="20" spans="1:19" ht="13.5" customHeight="1">
      <c r="A20" s="504" t="s">
        <v>348</v>
      </c>
      <c r="B20" s="504"/>
      <c r="C20" s="504"/>
      <c r="D20" s="504"/>
      <c r="E20" s="504"/>
      <c r="F20" s="504"/>
      <c r="G20" s="504"/>
      <c r="H20" s="504"/>
      <c r="I20" s="504"/>
      <c r="J20" s="504"/>
      <c r="K20" s="504"/>
      <c r="L20" s="504"/>
      <c r="M20" s="504"/>
      <c r="N20" s="504"/>
      <c r="O20" s="504"/>
      <c r="P20" s="504"/>
      <c r="Q20" s="143"/>
      <c r="R20" s="143"/>
      <c r="S20" s="143"/>
    </row>
    <row r="21" spans="1:19" ht="11.25" customHeight="1">
      <c r="A21" s="503" t="s">
        <v>349</v>
      </c>
      <c r="B21" s="503"/>
      <c r="C21" s="503"/>
      <c r="D21" s="503"/>
      <c r="E21" s="503"/>
      <c r="F21" s="503"/>
      <c r="G21" s="503"/>
      <c r="H21" s="503"/>
      <c r="I21" s="503"/>
      <c r="J21" s="503"/>
      <c r="K21" s="503"/>
      <c r="L21" s="503"/>
      <c r="M21" s="503"/>
      <c r="N21" s="503"/>
      <c r="O21" s="503"/>
      <c r="P21" s="503"/>
      <c r="Q21" s="143"/>
      <c r="R21" s="143"/>
      <c r="S21" s="143"/>
    </row>
    <row r="22" spans="1:19" ht="12" customHeight="1">
      <c r="A22" s="144" t="s">
        <v>350</v>
      </c>
      <c r="B22" s="150" t="s">
        <v>351</v>
      </c>
      <c r="C22" s="141" t="s">
        <v>352</v>
      </c>
      <c r="D22" s="141"/>
      <c r="E22" s="141"/>
      <c r="F22" s="151"/>
      <c r="G22" s="151"/>
      <c r="H22" s="151"/>
      <c r="I22" s="151"/>
      <c r="J22" s="151"/>
      <c r="K22" s="151"/>
      <c r="L22" s="151"/>
      <c r="M22" s="151"/>
      <c r="N22" s="151"/>
      <c r="O22" s="151"/>
      <c r="P22" s="151"/>
      <c r="Q22" s="143"/>
      <c r="R22" s="143"/>
      <c r="S22" s="143"/>
    </row>
    <row r="23" spans="1:19" ht="13.5" customHeight="1">
      <c r="A23" s="144" t="s">
        <v>353</v>
      </c>
      <c r="B23" s="506" t="s">
        <v>354</v>
      </c>
      <c r="C23" s="506"/>
      <c r="D23" s="506"/>
      <c r="E23" s="506"/>
      <c r="F23" s="506"/>
      <c r="G23" s="151"/>
      <c r="H23" s="151"/>
      <c r="I23" s="151"/>
      <c r="J23" s="151"/>
      <c r="K23" s="151"/>
      <c r="L23" s="151"/>
      <c r="M23" s="151"/>
      <c r="N23" s="151"/>
      <c r="O23" s="151"/>
      <c r="P23" s="151"/>
      <c r="Q23" s="143"/>
      <c r="R23" s="143"/>
      <c r="S23" s="143"/>
    </row>
    <row r="24" spans="1:19" ht="10.5" customHeight="1">
      <c r="A24" s="144"/>
      <c r="B24" s="507" t="s">
        <v>355</v>
      </c>
      <c r="C24" s="507"/>
      <c r="D24" s="507"/>
      <c r="E24" s="507"/>
      <c r="F24" s="507"/>
      <c r="G24" s="152"/>
      <c r="H24" s="152"/>
      <c r="I24" s="152"/>
      <c r="J24" s="152"/>
      <c r="K24" s="152"/>
      <c r="L24" s="152"/>
      <c r="M24" s="152"/>
      <c r="N24" s="152"/>
      <c r="O24" s="153"/>
      <c r="P24" s="152"/>
      <c r="Q24" s="143"/>
      <c r="R24" s="143"/>
      <c r="S24" s="143"/>
    </row>
    <row r="25" spans="1:19" ht="9.75" customHeight="1">
      <c r="A25" s="144"/>
      <c r="B25" s="144"/>
      <c r="C25" s="144"/>
      <c r="D25" s="154"/>
      <c r="E25" s="154"/>
      <c r="F25" s="154"/>
      <c r="G25" s="154"/>
      <c r="H25" s="154"/>
      <c r="I25" s="154"/>
      <c r="J25" s="154"/>
      <c r="K25" s="154"/>
      <c r="L25" s="154"/>
      <c r="M25" s="154"/>
      <c r="N25" s="154"/>
      <c r="O25" s="152"/>
      <c r="P25" s="152"/>
      <c r="Q25" s="143"/>
      <c r="R25" s="143"/>
      <c r="S25" s="143"/>
    </row>
    <row r="26" spans="1:19" ht="13.5" customHeight="1">
      <c r="A26" s="155" t="s">
        <v>356</v>
      </c>
      <c r="B26" s="156"/>
      <c r="C26" s="508" t="s">
        <v>357</v>
      </c>
      <c r="D26" s="508"/>
      <c r="E26" s="508"/>
      <c r="F26" s="508"/>
      <c r="G26" s="157"/>
      <c r="H26" s="157"/>
      <c r="I26" s="157"/>
      <c r="J26" s="157"/>
      <c r="K26" s="157"/>
      <c r="L26" s="157"/>
      <c r="M26" s="157"/>
      <c r="N26" s="157"/>
      <c r="O26" s="157"/>
      <c r="P26" s="157"/>
      <c r="Q26" s="143"/>
      <c r="R26" s="143"/>
      <c r="S26" s="143"/>
    </row>
    <row r="27" spans="1:19" ht="9.75" customHeight="1">
      <c r="A27" s="144"/>
      <c r="B27" s="156"/>
      <c r="C27" s="158"/>
      <c r="D27" s="159"/>
      <c r="E27" s="159"/>
      <c r="F27" s="159"/>
      <c r="G27" s="160"/>
      <c r="H27" s="160"/>
      <c r="I27" s="160"/>
      <c r="J27" s="160"/>
      <c r="K27" s="160"/>
      <c r="L27" s="160"/>
      <c r="M27" s="160"/>
      <c r="N27" s="160"/>
      <c r="O27" s="160"/>
      <c r="P27" s="160"/>
      <c r="Q27" s="143"/>
      <c r="R27" s="143"/>
      <c r="S27" s="143"/>
    </row>
    <row r="28" spans="1:19" ht="12" customHeight="1">
      <c r="A28" s="155" t="s">
        <v>358</v>
      </c>
      <c r="B28" s="156"/>
      <c r="C28" s="161"/>
      <c r="D28" s="162">
        <v>63513.18</v>
      </c>
      <c r="E28" s="163" t="s">
        <v>359</v>
      </c>
      <c r="F28" s="143"/>
      <c r="G28" s="156"/>
      <c r="H28" s="156"/>
      <c r="I28" s="156"/>
      <c r="J28" s="156"/>
      <c r="K28" s="156"/>
      <c r="L28" s="156"/>
      <c r="M28" s="156"/>
      <c r="N28" s="164"/>
      <c r="O28" s="164"/>
      <c r="P28" s="156"/>
      <c r="Q28" s="143"/>
      <c r="R28" s="143"/>
      <c r="S28" s="143"/>
    </row>
    <row r="29" spans="1:19" ht="12" customHeight="1">
      <c r="A29" s="144"/>
      <c r="B29" s="165" t="s">
        <v>360</v>
      </c>
      <c r="C29" s="166"/>
      <c r="D29" s="167"/>
      <c r="E29" s="163"/>
      <c r="F29" s="143"/>
      <c r="G29" s="156"/>
      <c r="H29" s="143"/>
      <c r="I29" s="143"/>
      <c r="J29" s="143"/>
      <c r="K29" s="143"/>
      <c r="L29" s="143"/>
      <c r="M29" s="143"/>
      <c r="N29" s="143"/>
      <c r="O29" s="143"/>
      <c r="P29" s="143"/>
      <c r="Q29" s="143"/>
      <c r="R29" s="143"/>
      <c r="S29" s="143"/>
    </row>
    <row r="30" spans="1:19" ht="12" customHeight="1">
      <c r="A30" s="144"/>
      <c r="B30" s="168" t="s">
        <v>361</v>
      </c>
      <c r="C30" s="161"/>
      <c r="D30" s="162">
        <v>10323.23</v>
      </c>
      <c r="E30" s="163" t="s">
        <v>359</v>
      </c>
      <c r="F30" s="143"/>
      <c r="G30" s="143"/>
      <c r="H30" s="143"/>
      <c r="I30" s="156"/>
      <c r="J30" s="143"/>
      <c r="K30" s="156" t="s">
        <v>362</v>
      </c>
      <c r="L30" s="156"/>
      <c r="M30" s="156"/>
      <c r="N30" s="169"/>
      <c r="O30" s="162">
        <v>14861.6</v>
      </c>
      <c r="P30" s="163" t="s">
        <v>359</v>
      </c>
      <c r="Q30" s="143"/>
      <c r="R30" s="143"/>
      <c r="S30" s="143"/>
    </row>
    <row r="31" spans="1:19" ht="12" customHeight="1">
      <c r="A31" s="144"/>
      <c r="B31" s="168" t="s">
        <v>363</v>
      </c>
      <c r="C31" s="170"/>
      <c r="D31" s="171">
        <v>53160.97</v>
      </c>
      <c r="E31" s="163" t="s">
        <v>359</v>
      </c>
      <c r="F31" s="143"/>
      <c r="G31" s="143"/>
      <c r="H31" s="143"/>
      <c r="I31" s="156"/>
      <c r="J31" s="143"/>
      <c r="K31" s="156" t="s">
        <v>364</v>
      </c>
      <c r="L31" s="156"/>
      <c r="M31" s="156"/>
      <c r="N31" s="169"/>
      <c r="O31" s="162">
        <v>254.56</v>
      </c>
      <c r="P31" s="163" t="s">
        <v>359</v>
      </c>
      <c r="Q31" s="143"/>
      <c r="R31" s="143"/>
      <c r="S31" s="143"/>
    </row>
    <row r="32" spans="1:19" ht="12" customHeight="1">
      <c r="A32" s="144"/>
      <c r="B32" s="168" t="s">
        <v>365</v>
      </c>
      <c r="C32" s="170"/>
      <c r="D32" s="171">
        <v>28.98</v>
      </c>
      <c r="E32" s="163" t="s">
        <v>359</v>
      </c>
      <c r="F32" s="143"/>
      <c r="G32" s="143"/>
      <c r="H32" s="143"/>
      <c r="I32" s="156"/>
      <c r="J32" s="143"/>
      <c r="K32" s="156" t="s">
        <v>366</v>
      </c>
      <c r="L32" s="156"/>
      <c r="M32" s="156"/>
      <c r="N32" s="172"/>
      <c r="O32" s="171">
        <v>23727.66</v>
      </c>
      <c r="P32" s="173" t="s">
        <v>367</v>
      </c>
      <c r="Q32" s="143"/>
      <c r="R32" s="143"/>
      <c r="S32" s="143"/>
    </row>
    <row r="33" spans="1:19" ht="12" customHeight="1">
      <c r="A33" s="144"/>
      <c r="B33" s="168" t="s">
        <v>368</v>
      </c>
      <c r="C33" s="170"/>
      <c r="D33" s="162">
        <v>0</v>
      </c>
      <c r="E33" s="163" t="s">
        <v>359</v>
      </c>
      <c r="F33" s="143"/>
      <c r="G33" s="143"/>
      <c r="H33" s="143"/>
      <c r="I33" s="156"/>
      <c r="J33" s="143"/>
      <c r="K33" s="156" t="s">
        <v>369</v>
      </c>
      <c r="L33" s="156"/>
      <c r="M33" s="156"/>
      <c r="N33" s="172"/>
      <c r="O33" s="171">
        <v>371.32</v>
      </c>
      <c r="P33" s="173" t="s">
        <v>367</v>
      </c>
      <c r="Q33" s="143"/>
      <c r="R33" s="143"/>
      <c r="S33" s="143"/>
    </row>
    <row r="34" spans="1:19" ht="9.75" customHeight="1">
      <c r="A34" s="144"/>
      <c r="B34" s="156"/>
      <c r="C34" s="143"/>
      <c r="D34" s="174"/>
      <c r="E34" s="163"/>
      <c r="F34" s="143"/>
      <c r="G34" s="143"/>
      <c r="H34" s="156"/>
      <c r="I34" s="156"/>
      <c r="J34" s="156"/>
      <c r="K34" s="156"/>
      <c r="L34" s="156"/>
      <c r="M34" s="156"/>
      <c r="N34" s="160"/>
      <c r="O34" s="160"/>
      <c r="P34" s="156"/>
      <c r="Q34" s="143"/>
      <c r="R34" s="143"/>
      <c r="S34" s="143"/>
    </row>
    <row r="35" spans="1:19" ht="11.25" customHeight="1">
      <c r="A35" s="509" t="s">
        <v>370</v>
      </c>
      <c r="B35" s="510" t="s">
        <v>371</v>
      </c>
      <c r="C35" s="510" t="s">
        <v>372</v>
      </c>
      <c r="D35" s="510"/>
      <c r="E35" s="510"/>
      <c r="F35" s="510"/>
      <c r="G35" s="510"/>
      <c r="H35" s="510" t="s">
        <v>373</v>
      </c>
      <c r="I35" s="510" t="s">
        <v>374</v>
      </c>
      <c r="J35" s="510"/>
      <c r="K35" s="510"/>
      <c r="L35" s="510" t="s">
        <v>375</v>
      </c>
      <c r="M35" s="510"/>
      <c r="N35" s="510"/>
      <c r="O35" s="510"/>
      <c r="P35" s="510"/>
      <c r="Q35" s="143"/>
      <c r="R35" s="143"/>
      <c r="S35" s="143"/>
    </row>
    <row r="36" spans="1:19" ht="11.25" customHeight="1">
      <c r="A36" s="509"/>
      <c r="B36" s="510"/>
      <c r="C36" s="510"/>
      <c r="D36" s="510"/>
      <c r="E36" s="510"/>
      <c r="F36" s="510"/>
      <c r="G36" s="510"/>
      <c r="H36" s="510"/>
      <c r="I36" s="510"/>
      <c r="J36" s="510"/>
      <c r="K36" s="510"/>
      <c r="L36" s="510"/>
      <c r="M36" s="510"/>
      <c r="N36" s="510"/>
      <c r="O36" s="510"/>
      <c r="P36" s="510"/>
      <c r="Q36" s="143"/>
      <c r="R36" s="143"/>
      <c r="S36" s="143"/>
    </row>
    <row r="37" spans="1:19" ht="54" customHeight="1">
      <c r="A37" s="509"/>
      <c r="B37" s="510"/>
      <c r="C37" s="510"/>
      <c r="D37" s="510"/>
      <c r="E37" s="510"/>
      <c r="F37" s="510"/>
      <c r="G37" s="510"/>
      <c r="H37" s="510"/>
      <c r="I37" s="175" t="s">
        <v>376</v>
      </c>
      <c r="J37" s="175" t="s">
        <v>377</v>
      </c>
      <c r="K37" s="175" t="s">
        <v>378</v>
      </c>
      <c r="L37" s="175" t="s">
        <v>379</v>
      </c>
      <c r="M37" s="175" t="s">
        <v>380</v>
      </c>
      <c r="N37" s="175" t="s">
        <v>381</v>
      </c>
      <c r="O37" s="175" t="s">
        <v>377</v>
      </c>
      <c r="P37" s="175" t="s">
        <v>382</v>
      </c>
      <c r="Q37" s="143"/>
      <c r="R37" s="143"/>
      <c r="S37" s="143"/>
    </row>
    <row r="38" spans="1:19" ht="13.5" customHeight="1">
      <c r="A38" s="176">
        <v>1</v>
      </c>
      <c r="B38" s="177">
        <v>2</v>
      </c>
      <c r="C38" s="511">
        <v>3</v>
      </c>
      <c r="D38" s="511"/>
      <c r="E38" s="511"/>
      <c r="F38" s="511"/>
      <c r="G38" s="511"/>
      <c r="H38" s="177">
        <v>4</v>
      </c>
      <c r="I38" s="177">
        <v>5</v>
      </c>
      <c r="J38" s="177">
        <v>6</v>
      </c>
      <c r="K38" s="177">
        <v>7</v>
      </c>
      <c r="L38" s="177">
        <v>8</v>
      </c>
      <c r="M38" s="177">
        <v>9</v>
      </c>
      <c r="N38" s="177">
        <v>10</v>
      </c>
      <c r="O38" s="177">
        <v>11</v>
      </c>
      <c r="P38" s="177">
        <v>12</v>
      </c>
      <c r="Q38" s="143"/>
      <c r="R38" s="143"/>
      <c r="S38" s="143"/>
    </row>
    <row r="39" spans="1:19" ht="13.5" customHeight="1">
      <c r="A39" s="497" t="s">
        <v>383</v>
      </c>
      <c r="B39" s="497"/>
      <c r="C39" s="497"/>
      <c r="D39" s="497"/>
      <c r="E39" s="497"/>
      <c r="F39" s="497"/>
      <c r="G39" s="497"/>
      <c r="H39" s="497"/>
      <c r="I39" s="497"/>
      <c r="J39" s="497"/>
      <c r="K39" s="497"/>
      <c r="L39" s="497"/>
      <c r="M39" s="497"/>
      <c r="N39" s="497"/>
      <c r="O39" s="497"/>
      <c r="P39" s="497"/>
      <c r="Q39" s="143"/>
      <c r="R39" s="143"/>
      <c r="S39" s="143"/>
    </row>
    <row r="40" spans="1:19" ht="13.5" customHeight="1">
      <c r="A40" s="178" t="s">
        <v>164</v>
      </c>
      <c r="B40" s="179" t="s">
        <v>384</v>
      </c>
      <c r="C40" s="498" t="s">
        <v>385</v>
      </c>
      <c r="D40" s="498"/>
      <c r="E40" s="498"/>
      <c r="F40" s="498"/>
      <c r="G40" s="498"/>
      <c r="H40" s="180" t="s">
        <v>142</v>
      </c>
      <c r="I40" s="181">
        <v>20</v>
      </c>
      <c r="J40" s="182">
        <v>1</v>
      </c>
      <c r="K40" s="182">
        <v>20</v>
      </c>
      <c r="L40" s="183"/>
      <c r="M40" s="181"/>
      <c r="N40" s="184"/>
      <c r="O40" s="181"/>
      <c r="P40" s="185"/>
      <c r="Q40" s="143"/>
      <c r="R40" s="143"/>
      <c r="S40" s="143"/>
    </row>
    <row r="41" spans="1:19" ht="45.75" customHeight="1">
      <c r="A41" s="186"/>
      <c r="B41" s="187" t="s">
        <v>386</v>
      </c>
      <c r="C41" s="499" t="s">
        <v>387</v>
      </c>
      <c r="D41" s="499"/>
      <c r="E41" s="499"/>
      <c r="F41" s="499"/>
      <c r="G41" s="499"/>
      <c r="H41" s="499"/>
      <c r="I41" s="499"/>
      <c r="J41" s="499"/>
      <c r="K41" s="499"/>
      <c r="L41" s="499"/>
      <c r="M41" s="499"/>
      <c r="N41" s="499"/>
      <c r="O41" s="499"/>
      <c r="P41" s="499"/>
      <c r="Q41" s="143"/>
      <c r="R41" s="143"/>
      <c r="S41" s="143"/>
    </row>
    <row r="42" spans="1:19" ht="27.75" customHeight="1">
      <c r="A42" s="186"/>
      <c r="B42" s="187" t="s">
        <v>388</v>
      </c>
      <c r="C42" s="499" t="s">
        <v>389</v>
      </c>
      <c r="D42" s="499"/>
      <c r="E42" s="499"/>
      <c r="F42" s="499"/>
      <c r="G42" s="499"/>
      <c r="H42" s="499"/>
      <c r="I42" s="499"/>
      <c r="J42" s="499"/>
      <c r="K42" s="499"/>
      <c r="L42" s="499"/>
      <c r="M42" s="499"/>
      <c r="N42" s="499"/>
      <c r="O42" s="499"/>
      <c r="P42" s="499"/>
      <c r="Q42" s="143"/>
      <c r="R42" s="143"/>
      <c r="S42" s="143"/>
    </row>
    <row r="43" spans="1:19" ht="13.5" customHeight="1">
      <c r="A43" s="186"/>
      <c r="B43" s="187"/>
      <c r="C43" s="499" t="s">
        <v>390</v>
      </c>
      <c r="D43" s="499"/>
      <c r="E43" s="499"/>
      <c r="F43" s="499"/>
      <c r="G43" s="499"/>
      <c r="H43" s="499"/>
      <c r="I43" s="499"/>
      <c r="J43" s="499"/>
      <c r="K43" s="499"/>
      <c r="L43" s="499"/>
      <c r="M43" s="499"/>
      <c r="N43" s="499"/>
      <c r="O43" s="499"/>
      <c r="P43" s="499"/>
      <c r="Q43" s="143"/>
      <c r="R43" s="143"/>
      <c r="S43" s="143"/>
    </row>
    <row r="44" spans="1:19" ht="13.5" customHeight="1">
      <c r="A44" s="188"/>
      <c r="B44" s="189" t="s">
        <v>164</v>
      </c>
      <c r="C44" s="501" t="s">
        <v>391</v>
      </c>
      <c r="D44" s="501"/>
      <c r="E44" s="501"/>
      <c r="F44" s="501"/>
      <c r="G44" s="501"/>
      <c r="H44" s="190" t="s">
        <v>392</v>
      </c>
      <c r="I44" s="191"/>
      <c r="J44" s="191"/>
      <c r="K44" s="192">
        <v>562.40975000000003</v>
      </c>
      <c r="L44" s="193"/>
      <c r="M44" s="191"/>
      <c r="N44" s="193"/>
      <c r="O44" s="191"/>
      <c r="P44" s="194">
        <v>318402.65999999997</v>
      </c>
      <c r="Q44" s="143"/>
      <c r="R44" s="143"/>
      <c r="S44" s="143"/>
    </row>
    <row r="45" spans="1:19" ht="13.5" customHeight="1">
      <c r="A45" s="195"/>
      <c r="B45" s="189" t="s">
        <v>393</v>
      </c>
      <c r="C45" s="501" t="s">
        <v>394</v>
      </c>
      <c r="D45" s="501"/>
      <c r="E45" s="501"/>
      <c r="F45" s="501"/>
      <c r="G45" s="501"/>
      <c r="H45" s="190" t="s">
        <v>392</v>
      </c>
      <c r="I45" s="196">
        <v>17.5</v>
      </c>
      <c r="J45" s="197">
        <v>1.6068849999999999</v>
      </c>
      <c r="K45" s="192">
        <v>562.40975000000003</v>
      </c>
      <c r="L45" s="198"/>
      <c r="M45" s="199"/>
      <c r="N45" s="200">
        <v>566.14</v>
      </c>
      <c r="O45" s="191"/>
      <c r="P45" s="194">
        <v>318402.65999999997</v>
      </c>
      <c r="Q45" s="143"/>
      <c r="R45" s="143"/>
      <c r="S45" s="143"/>
    </row>
    <row r="46" spans="1:19" ht="13.5" customHeight="1">
      <c r="A46" s="188"/>
      <c r="B46" s="189" t="s">
        <v>167</v>
      </c>
      <c r="C46" s="501" t="s">
        <v>395</v>
      </c>
      <c r="D46" s="501"/>
      <c r="E46" s="501"/>
      <c r="F46" s="501"/>
      <c r="G46" s="501"/>
      <c r="H46" s="190"/>
      <c r="I46" s="191"/>
      <c r="J46" s="191"/>
      <c r="K46" s="191"/>
      <c r="L46" s="193"/>
      <c r="M46" s="191"/>
      <c r="N46" s="193"/>
      <c r="O46" s="191"/>
      <c r="P46" s="194">
        <v>18108.23</v>
      </c>
      <c r="Q46" s="143"/>
      <c r="R46" s="143"/>
      <c r="S46" s="143"/>
    </row>
    <row r="47" spans="1:19" ht="13.5" customHeight="1">
      <c r="A47" s="188"/>
      <c r="B47" s="189"/>
      <c r="C47" s="501" t="s">
        <v>396</v>
      </c>
      <c r="D47" s="501"/>
      <c r="E47" s="501"/>
      <c r="F47" s="501"/>
      <c r="G47" s="501"/>
      <c r="H47" s="190" t="s">
        <v>392</v>
      </c>
      <c r="I47" s="191"/>
      <c r="J47" s="191"/>
      <c r="K47" s="201">
        <v>13.02</v>
      </c>
      <c r="L47" s="193"/>
      <c r="M47" s="191"/>
      <c r="N47" s="193"/>
      <c r="O47" s="191"/>
      <c r="P47" s="194">
        <v>9350.09</v>
      </c>
      <c r="Q47" s="143"/>
      <c r="R47" s="143"/>
      <c r="S47" s="143"/>
    </row>
    <row r="48" spans="1:19" ht="13.5" customHeight="1">
      <c r="A48" s="195"/>
      <c r="B48" s="189" t="s">
        <v>397</v>
      </c>
      <c r="C48" s="501" t="s">
        <v>398</v>
      </c>
      <c r="D48" s="501"/>
      <c r="E48" s="501"/>
      <c r="F48" s="501"/>
      <c r="G48" s="501"/>
      <c r="H48" s="190" t="s">
        <v>399</v>
      </c>
      <c r="I48" s="201">
        <v>0.24</v>
      </c>
      <c r="J48" s="201">
        <v>1.55</v>
      </c>
      <c r="K48" s="201">
        <v>7.44</v>
      </c>
      <c r="L48" s="198"/>
      <c r="M48" s="199"/>
      <c r="N48" s="200">
        <v>1582.31</v>
      </c>
      <c r="O48" s="202">
        <v>1.0367</v>
      </c>
      <c r="P48" s="194">
        <v>12204.43</v>
      </c>
      <c r="Q48" s="143"/>
      <c r="R48" s="143"/>
      <c r="S48" s="143"/>
    </row>
    <row r="49" spans="1:19" ht="13.5" customHeight="1">
      <c r="A49" s="203"/>
      <c r="B49" s="189" t="s">
        <v>400</v>
      </c>
      <c r="C49" s="501" t="s">
        <v>401</v>
      </c>
      <c r="D49" s="501"/>
      <c r="E49" s="501"/>
      <c r="F49" s="501"/>
      <c r="G49" s="501"/>
      <c r="H49" s="190" t="s">
        <v>392</v>
      </c>
      <c r="I49" s="201">
        <v>0.24</v>
      </c>
      <c r="J49" s="201">
        <v>1.55</v>
      </c>
      <c r="K49" s="201">
        <v>7.44</v>
      </c>
      <c r="L49" s="193"/>
      <c r="M49" s="191"/>
      <c r="N49" s="204">
        <v>777.91</v>
      </c>
      <c r="O49" s="202">
        <v>1.0367</v>
      </c>
      <c r="P49" s="194">
        <v>6000.06</v>
      </c>
      <c r="Q49" s="143"/>
      <c r="R49" s="143"/>
      <c r="S49" s="143"/>
    </row>
    <row r="50" spans="1:19" ht="13.5" customHeight="1">
      <c r="A50" s="195"/>
      <c r="B50" s="189" t="s">
        <v>402</v>
      </c>
      <c r="C50" s="501" t="s">
        <v>403</v>
      </c>
      <c r="D50" s="501"/>
      <c r="E50" s="501"/>
      <c r="F50" s="501"/>
      <c r="G50" s="501"/>
      <c r="H50" s="190" t="s">
        <v>399</v>
      </c>
      <c r="I50" s="201">
        <v>0.18</v>
      </c>
      <c r="J50" s="201">
        <v>1.55</v>
      </c>
      <c r="K50" s="201">
        <v>5.58</v>
      </c>
      <c r="L50" s="198"/>
      <c r="M50" s="199"/>
      <c r="N50" s="200">
        <v>543.33000000000004</v>
      </c>
      <c r="O50" s="202">
        <v>1.0367</v>
      </c>
      <c r="P50" s="194">
        <v>3143.05</v>
      </c>
      <c r="Q50" s="143"/>
      <c r="R50" s="143"/>
      <c r="S50" s="143"/>
    </row>
    <row r="51" spans="1:19" ht="13.5" customHeight="1">
      <c r="A51" s="203"/>
      <c r="B51" s="189" t="s">
        <v>404</v>
      </c>
      <c r="C51" s="501" t="s">
        <v>405</v>
      </c>
      <c r="D51" s="501"/>
      <c r="E51" s="501"/>
      <c r="F51" s="501"/>
      <c r="G51" s="501"/>
      <c r="H51" s="190" t="s">
        <v>392</v>
      </c>
      <c r="I51" s="201">
        <v>0.18</v>
      </c>
      <c r="J51" s="201">
        <v>1.55</v>
      </c>
      <c r="K51" s="201">
        <v>5.58</v>
      </c>
      <c r="L51" s="193"/>
      <c r="M51" s="191"/>
      <c r="N51" s="204">
        <v>579.11</v>
      </c>
      <c r="O51" s="202">
        <v>1.0367</v>
      </c>
      <c r="P51" s="194">
        <v>3350.03</v>
      </c>
      <c r="Q51" s="143"/>
      <c r="R51" s="143"/>
      <c r="S51" s="143"/>
    </row>
    <row r="52" spans="1:19" ht="19.5" customHeight="1">
      <c r="A52" s="195"/>
      <c r="B52" s="189" t="s">
        <v>406</v>
      </c>
      <c r="C52" s="501" t="s">
        <v>407</v>
      </c>
      <c r="D52" s="501"/>
      <c r="E52" s="501"/>
      <c r="F52" s="501"/>
      <c r="G52" s="501"/>
      <c r="H52" s="190" t="s">
        <v>399</v>
      </c>
      <c r="I52" s="201">
        <v>0.45</v>
      </c>
      <c r="J52" s="201">
        <v>1.55</v>
      </c>
      <c r="K52" s="201">
        <v>13.95</v>
      </c>
      <c r="L52" s="198"/>
      <c r="M52" s="199"/>
      <c r="N52" s="200">
        <v>34.6</v>
      </c>
      <c r="O52" s="202">
        <v>1.0367</v>
      </c>
      <c r="P52" s="194">
        <v>500.38</v>
      </c>
      <c r="Q52" s="143"/>
      <c r="R52" s="143"/>
      <c r="S52" s="143"/>
    </row>
    <row r="53" spans="1:19" ht="13.5" customHeight="1">
      <c r="A53" s="195"/>
      <c r="B53" s="189" t="s">
        <v>408</v>
      </c>
      <c r="C53" s="501" t="s">
        <v>409</v>
      </c>
      <c r="D53" s="501"/>
      <c r="E53" s="501"/>
      <c r="F53" s="501"/>
      <c r="G53" s="501"/>
      <c r="H53" s="190" t="s">
        <v>399</v>
      </c>
      <c r="I53" s="196">
        <v>2.2999999999999998</v>
      </c>
      <c r="J53" s="201">
        <v>1.55</v>
      </c>
      <c r="K53" s="196">
        <v>71.3</v>
      </c>
      <c r="L53" s="205">
        <v>23.89</v>
      </c>
      <c r="M53" s="206">
        <v>1.28</v>
      </c>
      <c r="N53" s="200">
        <v>30.58</v>
      </c>
      <c r="O53" s="202">
        <v>1.0367</v>
      </c>
      <c r="P53" s="194">
        <v>2260.37</v>
      </c>
      <c r="Q53" s="143"/>
      <c r="R53" s="143"/>
      <c r="S53" s="143"/>
    </row>
    <row r="54" spans="1:19" ht="13.5" customHeight="1">
      <c r="A54" s="188"/>
      <c r="B54" s="189" t="s">
        <v>180</v>
      </c>
      <c r="C54" s="501" t="s">
        <v>410</v>
      </c>
      <c r="D54" s="501"/>
      <c r="E54" s="501"/>
      <c r="F54" s="501"/>
      <c r="G54" s="501"/>
      <c r="H54" s="190"/>
      <c r="I54" s="191"/>
      <c r="J54" s="191"/>
      <c r="K54" s="191"/>
      <c r="L54" s="193"/>
      <c r="M54" s="191"/>
      <c r="N54" s="193"/>
      <c r="O54" s="191"/>
      <c r="P54" s="194">
        <v>57799.69</v>
      </c>
      <c r="Q54" s="143"/>
      <c r="R54" s="143"/>
      <c r="S54" s="143"/>
    </row>
    <row r="55" spans="1:19" ht="19.5" customHeight="1">
      <c r="A55" s="195"/>
      <c r="B55" s="189" t="s">
        <v>411</v>
      </c>
      <c r="C55" s="501" t="s">
        <v>412</v>
      </c>
      <c r="D55" s="501"/>
      <c r="E55" s="501"/>
      <c r="F55" s="501"/>
      <c r="G55" s="501"/>
      <c r="H55" s="190" t="s">
        <v>413</v>
      </c>
      <c r="I55" s="201">
        <v>0.71</v>
      </c>
      <c r="J55" s="191"/>
      <c r="K55" s="196">
        <v>14.2</v>
      </c>
      <c r="L55" s="205">
        <v>155.63</v>
      </c>
      <c r="M55" s="206">
        <v>0.77</v>
      </c>
      <c r="N55" s="200">
        <v>119.84</v>
      </c>
      <c r="O55" s="202">
        <v>1.0367</v>
      </c>
      <c r="P55" s="194">
        <v>1764.18</v>
      </c>
      <c r="Q55" s="143"/>
      <c r="R55" s="143"/>
      <c r="S55" s="143"/>
    </row>
    <row r="56" spans="1:19" ht="27.75" customHeight="1">
      <c r="A56" s="195"/>
      <c r="B56" s="189" t="s">
        <v>414</v>
      </c>
      <c r="C56" s="501" t="s">
        <v>415</v>
      </c>
      <c r="D56" s="501"/>
      <c r="E56" s="501"/>
      <c r="F56" s="501"/>
      <c r="G56" s="501"/>
      <c r="H56" s="190" t="s">
        <v>413</v>
      </c>
      <c r="I56" s="202">
        <v>0.23780000000000001</v>
      </c>
      <c r="J56" s="191"/>
      <c r="K56" s="207">
        <v>4.7560000000000002</v>
      </c>
      <c r="L56" s="205">
        <v>154.5</v>
      </c>
      <c r="M56" s="206">
        <v>1.07</v>
      </c>
      <c r="N56" s="200">
        <v>165.32</v>
      </c>
      <c r="O56" s="202">
        <v>1.0367</v>
      </c>
      <c r="P56" s="194">
        <v>815.12</v>
      </c>
      <c r="Q56" s="143"/>
      <c r="R56" s="143"/>
      <c r="S56" s="143"/>
    </row>
    <row r="57" spans="1:19" ht="19.5" customHeight="1">
      <c r="A57" s="195"/>
      <c r="B57" s="189" t="s">
        <v>416</v>
      </c>
      <c r="C57" s="501" t="s">
        <v>417</v>
      </c>
      <c r="D57" s="501"/>
      <c r="E57" s="501"/>
      <c r="F57" s="501"/>
      <c r="G57" s="501"/>
      <c r="H57" s="190" t="s">
        <v>418</v>
      </c>
      <c r="I57" s="207">
        <v>3.5000000000000003E-2</v>
      </c>
      <c r="J57" s="191"/>
      <c r="K57" s="196">
        <v>0.7</v>
      </c>
      <c r="L57" s="198"/>
      <c r="M57" s="199"/>
      <c r="N57" s="200">
        <v>51677.56</v>
      </c>
      <c r="O57" s="202">
        <v>1.0367</v>
      </c>
      <c r="P57" s="194">
        <v>37501.89</v>
      </c>
      <c r="Q57" s="143"/>
      <c r="R57" s="143"/>
      <c r="S57" s="143"/>
    </row>
    <row r="58" spans="1:19" ht="13.5" customHeight="1">
      <c r="A58" s="195"/>
      <c r="B58" s="189" t="s">
        <v>419</v>
      </c>
      <c r="C58" s="501" t="s">
        <v>420</v>
      </c>
      <c r="D58" s="501"/>
      <c r="E58" s="501"/>
      <c r="F58" s="501"/>
      <c r="G58" s="501"/>
      <c r="H58" s="190" t="s">
        <v>418</v>
      </c>
      <c r="I58" s="192">
        <v>3.0000000000000001E-5</v>
      </c>
      <c r="J58" s="191"/>
      <c r="K58" s="202">
        <v>5.9999999999999995E-4</v>
      </c>
      <c r="L58" s="208">
        <v>51280.15</v>
      </c>
      <c r="M58" s="206">
        <v>1.54</v>
      </c>
      <c r="N58" s="200">
        <v>78971.429999999993</v>
      </c>
      <c r="O58" s="202">
        <v>1.0367</v>
      </c>
      <c r="P58" s="194">
        <v>49.12</v>
      </c>
      <c r="Q58" s="143"/>
      <c r="R58" s="143"/>
      <c r="S58" s="143"/>
    </row>
    <row r="59" spans="1:19" ht="13.5" customHeight="1">
      <c r="A59" s="195"/>
      <c r="B59" s="189" t="s">
        <v>421</v>
      </c>
      <c r="C59" s="501" t="s">
        <v>422</v>
      </c>
      <c r="D59" s="501"/>
      <c r="E59" s="501"/>
      <c r="F59" s="501"/>
      <c r="G59" s="501"/>
      <c r="H59" s="190" t="s">
        <v>418</v>
      </c>
      <c r="I59" s="192">
        <v>4.0000000000000003E-5</v>
      </c>
      <c r="J59" s="191"/>
      <c r="K59" s="202">
        <v>8.0000000000000004E-4</v>
      </c>
      <c r="L59" s="208">
        <v>146734.48000000001</v>
      </c>
      <c r="M59" s="206">
        <v>1.38</v>
      </c>
      <c r="N59" s="200">
        <v>202493.58</v>
      </c>
      <c r="O59" s="202">
        <v>1.0367</v>
      </c>
      <c r="P59" s="194">
        <v>167.94</v>
      </c>
      <c r="Q59" s="143"/>
      <c r="R59" s="143"/>
      <c r="S59" s="143"/>
    </row>
    <row r="60" spans="1:19" ht="13.5" customHeight="1">
      <c r="A60" s="195"/>
      <c r="B60" s="189" t="s">
        <v>423</v>
      </c>
      <c r="C60" s="501" t="s">
        <v>424</v>
      </c>
      <c r="D60" s="501"/>
      <c r="E60" s="501"/>
      <c r="F60" s="501"/>
      <c r="G60" s="501"/>
      <c r="H60" s="190" t="s">
        <v>418</v>
      </c>
      <c r="I60" s="192">
        <v>3.0000000000000001E-5</v>
      </c>
      <c r="J60" s="191"/>
      <c r="K60" s="202">
        <v>5.9999999999999995E-4</v>
      </c>
      <c r="L60" s="208">
        <v>98526.45</v>
      </c>
      <c r="M60" s="206">
        <v>1.43</v>
      </c>
      <c r="N60" s="200">
        <v>140892.82</v>
      </c>
      <c r="O60" s="202">
        <v>1.0367</v>
      </c>
      <c r="P60" s="194">
        <v>87.64</v>
      </c>
      <c r="Q60" s="143"/>
      <c r="R60" s="143"/>
      <c r="S60" s="143"/>
    </row>
    <row r="61" spans="1:19" ht="13.5" customHeight="1">
      <c r="A61" s="195"/>
      <c r="B61" s="189" t="s">
        <v>425</v>
      </c>
      <c r="C61" s="501" t="s">
        <v>426</v>
      </c>
      <c r="D61" s="501"/>
      <c r="E61" s="501"/>
      <c r="F61" s="501"/>
      <c r="G61" s="501"/>
      <c r="H61" s="190" t="s">
        <v>413</v>
      </c>
      <c r="I61" s="201">
        <v>0.01</v>
      </c>
      <c r="J61" s="191"/>
      <c r="K61" s="196">
        <v>0.2</v>
      </c>
      <c r="L61" s="205">
        <v>60.6</v>
      </c>
      <c r="M61" s="206">
        <v>1.43</v>
      </c>
      <c r="N61" s="200">
        <v>86.66</v>
      </c>
      <c r="O61" s="202">
        <v>1.0367</v>
      </c>
      <c r="P61" s="194">
        <v>17.97</v>
      </c>
      <c r="Q61" s="143"/>
      <c r="R61" s="143"/>
      <c r="S61" s="143"/>
    </row>
    <row r="62" spans="1:19" ht="13.5" customHeight="1">
      <c r="A62" s="195"/>
      <c r="B62" s="189" t="s">
        <v>427</v>
      </c>
      <c r="C62" s="501" t="s">
        <v>428</v>
      </c>
      <c r="D62" s="501"/>
      <c r="E62" s="501"/>
      <c r="F62" s="501"/>
      <c r="G62" s="501"/>
      <c r="H62" s="190" t="s">
        <v>142</v>
      </c>
      <c r="I62" s="209">
        <v>50</v>
      </c>
      <c r="J62" s="191"/>
      <c r="K62" s="209">
        <v>1000</v>
      </c>
      <c r="L62" s="205">
        <v>19.739999999999998</v>
      </c>
      <c r="M62" s="206">
        <v>0.85</v>
      </c>
      <c r="N62" s="200">
        <v>16.78</v>
      </c>
      <c r="O62" s="202">
        <v>1.0367</v>
      </c>
      <c r="P62" s="194">
        <v>17395.830000000002</v>
      </c>
      <c r="Q62" s="143"/>
      <c r="R62" s="143"/>
      <c r="S62" s="143"/>
    </row>
    <row r="63" spans="1:19" ht="13.5" customHeight="1">
      <c r="A63" s="210"/>
      <c r="B63" s="187"/>
      <c r="C63" s="500" t="s">
        <v>429</v>
      </c>
      <c r="D63" s="500"/>
      <c r="E63" s="500"/>
      <c r="F63" s="500"/>
      <c r="G63" s="500"/>
      <c r="H63" s="180"/>
      <c r="I63" s="181"/>
      <c r="J63" s="181"/>
      <c r="K63" s="181"/>
      <c r="L63" s="183"/>
      <c r="M63" s="181"/>
      <c r="N63" s="211"/>
      <c r="O63" s="181"/>
      <c r="P63" s="212">
        <v>403660.67</v>
      </c>
      <c r="Q63" s="143"/>
      <c r="R63" s="143"/>
      <c r="S63" s="143"/>
    </row>
    <row r="64" spans="1:19" ht="13.5" customHeight="1">
      <c r="A64" s="203" t="s">
        <v>10</v>
      </c>
      <c r="B64" s="189" t="s">
        <v>430</v>
      </c>
      <c r="C64" s="501" t="s">
        <v>431</v>
      </c>
      <c r="D64" s="501"/>
      <c r="E64" s="501"/>
      <c r="F64" s="501"/>
      <c r="G64" s="501"/>
      <c r="H64" s="190" t="s">
        <v>432</v>
      </c>
      <c r="I64" s="209">
        <v>2</v>
      </c>
      <c r="J64" s="191"/>
      <c r="K64" s="209">
        <v>2</v>
      </c>
      <c r="L64" s="193"/>
      <c r="M64" s="191"/>
      <c r="N64" s="193"/>
      <c r="O64" s="202">
        <v>1.0367</v>
      </c>
      <c r="P64" s="194">
        <v>4108.42</v>
      </c>
      <c r="Q64" s="143"/>
      <c r="R64" s="143"/>
      <c r="S64" s="143"/>
    </row>
    <row r="65" spans="1:19" ht="13.5" customHeight="1">
      <c r="A65" s="203"/>
      <c r="B65" s="189"/>
      <c r="C65" s="501" t="s">
        <v>433</v>
      </c>
      <c r="D65" s="501"/>
      <c r="E65" s="501"/>
      <c r="F65" s="501"/>
      <c r="G65" s="501"/>
      <c r="H65" s="190"/>
      <c r="I65" s="191"/>
      <c r="J65" s="191"/>
      <c r="K65" s="191"/>
      <c r="L65" s="193"/>
      <c r="M65" s="191"/>
      <c r="N65" s="193"/>
      <c r="O65" s="191"/>
      <c r="P65" s="194">
        <v>327752.75</v>
      </c>
      <c r="Q65" s="143"/>
      <c r="R65" s="143"/>
      <c r="S65" s="143"/>
    </row>
    <row r="66" spans="1:19" ht="13.5" customHeight="1">
      <c r="A66" s="203"/>
      <c r="B66" s="189" t="s">
        <v>434</v>
      </c>
      <c r="C66" s="501" t="s">
        <v>435</v>
      </c>
      <c r="D66" s="501"/>
      <c r="E66" s="501"/>
      <c r="F66" s="501"/>
      <c r="G66" s="501"/>
      <c r="H66" s="190" t="s">
        <v>432</v>
      </c>
      <c r="I66" s="209">
        <v>90</v>
      </c>
      <c r="J66" s="191"/>
      <c r="K66" s="209">
        <v>90</v>
      </c>
      <c r="L66" s="193"/>
      <c r="M66" s="191"/>
      <c r="N66" s="193"/>
      <c r="O66" s="191"/>
      <c r="P66" s="194">
        <v>294977.48</v>
      </c>
      <c r="Q66" s="143"/>
      <c r="R66" s="143"/>
      <c r="S66" s="143"/>
    </row>
    <row r="67" spans="1:19" ht="13.5" customHeight="1">
      <c r="A67" s="203"/>
      <c r="B67" s="189" t="s">
        <v>436</v>
      </c>
      <c r="C67" s="501" t="s">
        <v>437</v>
      </c>
      <c r="D67" s="501"/>
      <c r="E67" s="501"/>
      <c r="F67" s="501"/>
      <c r="G67" s="501"/>
      <c r="H67" s="190" t="s">
        <v>432</v>
      </c>
      <c r="I67" s="209">
        <v>46</v>
      </c>
      <c r="J67" s="191"/>
      <c r="K67" s="209">
        <v>46</v>
      </c>
      <c r="L67" s="193"/>
      <c r="M67" s="191"/>
      <c r="N67" s="193"/>
      <c r="O67" s="191"/>
      <c r="P67" s="194">
        <v>150766.26999999999</v>
      </c>
      <c r="Q67" s="143"/>
      <c r="R67" s="143"/>
      <c r="S67" s="143"/>
    </row>
    <row r="68" spans="1:19" ht="13.5" customHeight="1">
      <c r="A68" s="213"/>
      <c r="B68" s="214"/>
      <c r="C68" s="500" t="s">
        <v>438</v>
      </c>
      <c r="D68" s="500"/>
      <c r="E68" s="500"/>
      <c r="F68" s="500"/>
      <c r="G68" s="500"/>
      <c r="H68" s="180"/>
      <c r="I68" s="181"/>
      <c r="J68" s="181"/>
      <c r="K68" s="181"/>
      <c r="L68" s="183"/>
      <c r="M68" s="181"/>
      <c r="N68" s="211">
        <v>42675.64</v>
      </c>
      <c r="O68" s="181"/>
      <c r="P68" s="212">
        <v>853512.84</v>
      </c>
      <c r="Q68" s="143"/>
      <c r="R68" s="143"/>
      <c r="S68" s="143"/>
    </row>
    <row r="69" spans="1:19" ht="13.5" customHeight="1">
      <c r="A69" s="178" t="s">
        <v>167</v>
      </c>
      <c r="B69" s="179" t="s">
        <v>439</v>
      </c>
      <c r="C69" s="498" t="s">
        <v>440</v>
      </c>
      <c r="D69" s="498"/>
      <c r="E69" s="498"/>
      <c r="F69" s="498"/>
      <c r="G69" s="498"/>
      <c r="H69" s="180" t="s">
        <v>142</v>
      </c>
      <c r="I69" s="181">
        <v>22</v>
      </c>
      <c r="J69" s="182">
        <v>1</v>
      </c>
      <c r="K69" s="182">
        <v>22</v>
      </c>
      <c r="L69" s="183"/>
      <c r="M69" s="181"/>
      <c r="N69" s="184"/>
      <c r="O69" s="181"/>
      <c r="P69" s="185"/>
      <c r="Q69" s="143"/>
      <c r="R69" s="143"/>
      <c r="S69" s="143"/>
    </row>
    <row r="70" spans="1:19" ht="45.75" customHeight="1">
      <c r="A70" s="186"/>
      <c r="B70" s="187" t="s">
        <v>386</v>
      </c>
      <c r="C70" s="499" t="s">
        <v>387</v>
      </c>
      <c r="D70" s="499"/>
      <c r="E70" s="499"/>
      <c r="F70" s="499"/>
      <c r="G70" s="499"/>
      <c r="H70" s="499"/>
      <c r="I70" s="499"/>
      <c r="J70" s="499"/>
      <c r="K70" s="499"/>
      <c r="L70" s="499"/>
      <c r="M70" s="499"/>
      <c r="N70" s="499"/>
      <c r="O70" s="499"/>
      <c r="P70" s="499"/>
      <c r="Q70" s="143"/>
      <c r="R70" s="143"/>
      <c r="S70" s="143"/>
    </row>
    <row r="71" spans="1:19" ht="27.75" customHeight="1">
      <c r="A71" s="186"/>
      <c r="B71" s="187" t="s">
        <v>388</v>
      </c>
      <c r="C71" s="499" t="s">
        <v>389</v>
      </c>
      <c r="D71" s="499"/>
      <c r="E71" s="499"/>
      <c r="F71" s="499"/>
      <c r="G71" s="499"/>
      <c r="H71" s="499"/>
      <c r="I71" s="499"/>
      <c r="J71" s="499"/>
      <c r="K71" s="499"/>
      <c r="L71" s="499"/>
      <c r="M71" s="499"/>
      <c r="N71" s="499"/>
      <c r="O71" s="499"/>
      <c r="P71" s="499"/>
      <c r="Q71" s="143"/>
      <c r="R71" s="143"/>
      <c r="S71" s="143"/>
    </row>
    <row r="72" spans="1:19" ht="13.5" customHeight="1">
      <c r="A72" s="186"/>
      <c r="B72" s="187"/>
      <c r="C72" s="499" t="s">
        <v>390</v>
      </c>
      <c r="D72" s="499"/>
      <c r="E72" s="499"/>
      <c r="F72" s="499"/>
      <c r="G72" s="499"/>
      <c r="H72" s="499"/>
      <c r="I72" s="499"/>
      <c r="J72" s="499"/>
      <c r="K72" s="499"/>
      <c r="L72" s="499"/>
      <c r="M72" s="499"/>
      <c r="N72" s="499"/>
      <c r="O72" s="499"/>
      <c r="P72" s="499"/>
      <c r="Q72" s="143"/>
      <c r="R72" s="143"/>
      <c r="S72" s="143"/>
    </row>
    <row r="73" spans="1:19" ht="13.5" customHeight="1">
      <c r="A73" s="188"/>
      <c r="B73" s="189" t="s">
        <v>164</v>
      </c>
      <c r="C73" s="501" t="s">
        <v>391</v>
      </c>
      <c r="D73" s="501"/>
      <c r="E73" s="501"/>
      <c r="F73" s="501"/>
      <c r="G73" s="501"/>
      <c r="H73" s="190" t="s">
        <v>392</v>
      </c>
      <c r="I73" s="191"/>
      <c r="J73" s="191"/>
      <c r="K73" s="197">
        <v>473.709698</v>
      </c>
      <c r="L73" s="193"/>
      <c r="M73" s="191"/>
      <c r="N73" s="193"/>
      <c r="O73" s="191"/>
      <c r="P73" s="194">
        <v>268186.01</v>
      </c>
      <c r="Q73" s="143"/>
      <c r="R73" s="143"/>
      <c r="S73" s="143"/>
    </row>
    <row r="74" spans="1:19" ht="13.5" customHeight="1">
      <c r="A74" s="195"/>
      <c r="B74" s="189" t="s">
        <v>393</v>
      </c>
      <c r="C74" s="501" t="s">
        <v>394</v>
      </c>
      <c r="D74" s="501"/>
      <c r="E74" s="501"/>
      <c r="F74" s="501"/>
      <c r="G74" s="501"/>
      <c r="H74" s="190" t="s">
        <v>392</v>
      </c>
      <c r="I74" s="196">
        <v>13.4</v>
      </c>
      <c r="J74" s="197">
        <v>1.6068849999999999</v>
      </c>
      <c r="K74" s="197">
        <v>473.709698</v>
      </c>
      <c r="L74" s="198"/>
      <c r="M74" s="199"/>
      <c r="N74" s="200">
        <v>566.14</v>
      </c>
      <c r="O74" s="191"/>
      <c r="P74" s="194">
        <v>268186.01</v>
      </c>
      <c r="Q74" s="143"/>
      <c r="R74" s="143"/>
      <c r="S74" s="143"/>
    </row>
    <row r="75" spans="1:19" ht="13.5" customHeight="1">
      <c r="A75" s="188"/>
      <c r="B75" s="189" t="s">
        <v>167</v>
      </c>
      <c r="C75" s="501" t="s">
        <v>395</v>
      </c>
      <c r="D75" s="501"/>
      <c r="E75" s="501"/>
      <c r="F75" s="501"/>
      <c r="G75" s="501"/>
      <c r="H75" s="190"/>
      <c r="I75" s="191"/>
      <c r="J75" s="191"/>
      <c r="K75" s="191"/>
      <c r="L75" s="193"/>
      <c r="M75" s="191"/>
      <c r="N75" s="193"/>
      <c r="O75" s="191"/>
      <c r="P75" s="194">
        <v>14859.63</v>
      </c>
      <c r="Q75" s="143"/>
      <c r="R75" s="143"/>
      <c r="S75" s="143"/>
    </row>
    <row r="76" spans="1:19" ht="13.5" customHeight="1">
      <c r="A76" s="188"/>
      <c r="B76" s="189"/>
      <c r="C76" s="501" t="s">
        <v>396</v>
      </c>
      <c r="D76" s="501"/>
      <c r="E76" s="501"/>
      <c r="F76" s="501"/>
      <c r="G76" s="501"/>
      <c r="H76" s="190" t="s">
        <v>392</v>
      </c>
      <c r="I76" s="191"/>
      <c r="J76" s="191"/>
      <c r="K76" s="201">
        <v>10.23</v>
      </c>
      <c r="L76" s="193"/>
      <c r="M76" s="191"/>
      <c r="N76" s="193"/>
      <c r="O76" s="191"/>
      <c r="P76" s="194">
        <v>7336.45</v>
      </c>
      <c r="Q76" s="143"/>
      <c r="R76" s="143"/>
      <c r="S76" s="143"/>
    </row>
    <row r="77" spans="1:19" ht="13.5" customHeight="1">
      <c r="A77" s="195"/>
      <c r="B77" s="189" t="s">
        <v>397</v>
      </c>
      <c r="C77" s="501" t="s">
        <v>398</v>
      </c>
      <c r="D77" s="501"/>
      <c r="E77" s="501"/>
      <c r="F77" s="501"/>
      <c r="G77" s="501"/>
      <c r="H77" s="190" t="s">
        <v>399</v>
      </c>
      <c r="I77" s="201">
        <v>0.17</v>
      </c>
      <c r="J77" s="201">
        <v>1.55</v>
      </c>
      <c r="K77" s="207">
        <v>5.7969999999999997</v>
      </c>
      <c r="L77" s="198"/>
      <c r="M77" s="199"/>
      <c r="N77" s="200">
        <v>1582.31</v>
      </c>
      <c r="O77" s="202">
        <v>1.0367</v>
      </c>
      <c r="P77" s="194">
        <v>9509.2900000000009</v>
      </c>
      <c r="Q77" s="143"/>
      <c r="R77" s="143"/>
      <c r="S77" s="143"/>
    </row>
    <row r="78" spans="1:19" ht="13.5" customHeight="1">
      <c r="A78" s="203"/>
      <c r="B78" s="189" t="s">
        <v>400</v>
      </c>
      <c r="C78" s="501" t="s">
        <v>401</v>
      </c>
      <c r="D78" s="501"/>
      <c r="E78" s="501"/>
      <c r="F78" s="501"/>
      <c r="G78" s="501"/>
      <c r="H78" s="190" t="s">
        <v>392</v>
      </c>
      <c r="I78" s="201">
        <v>0.17</v>
      </c>
      <c r="J78" s="201">
        <v>1.55</v>
      </c>
      <c r="K78" s="207">
        <v>5.7969999999999997</v>
      </c>
      <c r="L78" s="193"/>
      <c r="M78" s="191"/>
      <c r="N78" s="204">
        <v>777.91</v>
      </c>
      <c r="O78" s="202">
        <v>1.0367</v>
      </c>
      <c r="P78" s="194">
        <v>4675.04</v>
      </c>
      <c r="Q78" s="143"/>
      <c r="R78" s="143"/>
      <c r="S78" s="143"/>
    </row>
    <row r="79" spans="1:19" ht="13.5" customHeight="1">
      <c r="A79" s="195"/>
      <c r="B79" s="189" t="s">
        <v>402</v>
      </c>
      <c r="C79" s="501" t="s">
        <v>403</v>
      </c>
      <c r="D79" s="501"/>
      <c r="E79" s="501"/>
      <c r="F79" s="501"/>
      <c r="G79" s="501"/>
      <c r="H79" s="190" t="s">
        <v>399</v>
      </c>
      <c r="I79" s="201">
        <v>0.13</v>
      </c>
      <c r="J79" s="201">
        <v>1.55</v>
      </c>
      <c r="K79" s="207">
        <v>4.4329999999999998</v>
      </c>
      <c r="L79" s="198"/>
      <c r="M79" s="199"/>
      <c r="N79" s="200">
        <v>543.33000000000004</v>
      </c>
      <c r="O79" s="202">
        <v>1.0367</v>
      </c>
      <c r="P79" s="194">
        <v>2496.98</v>
      </c>
      <c r="Q79" s="143"/>
      <c r="R79" s="143"/>
      <c r="S79" s="143"/>
    </row>
    <row r="80" spans="1:19" ht="13.5" customHeight="1">
      <c r="A80" s="203"/>
      <c r="B80" s="189" t="s">
        <v>404</v>
      </c>
      <c r="C80" s="501" t="s">
        <v>405</v>
      </c>
      <c r="D80" s="501"/>
      <c r="E80" s="501"/>
      <c r="F80" s="501"/>
      <c r="G80" s="501"/>
      <c r="H80" s="190" t="s">
        <v>392</v>
      </c>
      <c r="I80" s="201">
        <v>0.13</v>
      </c>
      <c r="J80" s="201">
        <v>1.55</v>
      </c>
      <c r="K80" s="207">
        <v>4.4329999999999998</v>
      </c>
      <c r="L80" s="193"/>
      <c r="M80" s="191"/>
      <c r="N80" s="204">
        <v>579.11</v>
      </c>
      <c r="O80" s="202">
        <v>1.0367</v>
      </c>
      <c r="P80" s="194">
        <v>2661.41</v>
      </c>
      <c r="Q80" s="143"/>
      <c r="R80" s="143"/>
      <c r="S80" s="143"/>
    </row>
    <row r="81" spans="1:19" ht="19.5" customHeight="1">
      <c r="A81" s="195"/>
      <c r="B81" s="189" t="s">
        <v>406</v>
      </c>
      <c r="C81" s="501" t="s">
        <v>407</v>
      </c>
      <c r="D81" s="501"/>
      <c r="E81" s="501"/>
      <c r="F81" s="501"/>
      <c r="G81" s="501"/>
      <c r="H81" s="190" t="s">
        <v>399</v>
      </c>
      <c r="I81" s="196">
        <v>0.3</v>
      </c>
      <c r="J81" s="201">
        <v>1.55</v>
      </c>
      <c r="K81" s="201">
        <v>10.23</v>
      </c>
      <c r="L81" s="198"/>
      <c r="M81" s="199"/>
      <c r="N81" s="200">
        <v>34.6</v>
      </c>
      <c r="O81" s="202">
        <v>1.0367</v>
      </c>
      <c r="P81" s="194">
        <v>366.95</v>
      </c>
      <c r="Q81" s="143"/>
      <c r="R81" s="143"/>
      <c r="S81" s="143"/>
    </row>
    <row r="82" spans="1:19" ht="13.5" customHeight="1">
      <c r="A82" s="195"/>
      <c r="B82" s="189" t="s">
        <v>408</v>
      </c>
      <c r="C82" s="501" t="s">
        <v>409</v>
      </c>
      <c r="D82" s="501"/>
      <c r="E82" s="501"/>
      <c r="F82" s="501"/>
      <c r="G82" s="501"/>
      <c r="H82" s="190" t="s">
        <v>399</v>
      </c>
      <c r="I82" s="196">
        <v>2.2999999999999998</v>
      </c>
      <c r="J82" s="201">
        <v>1.55</v>
      </c>
      <c r="K82" s="201">
        <v>78.430000000000007</v>
      </c>
      <c r="L82" s="205">
        <v>23.89</v>
      </c>
      <c r="M82" s="206">
        <v>1.28</v>
      </c>
      <c r="N82" s="200">
        <v>30.58</v>
      </c>
      <c r="O82" s="202">
        <v>1.0367</v>
      </c>
      <c r="P82" s="194">
        <v>2486.41</v>
      </c>
      <c r="Q82" s="143"/>
      <c r="R82" s="143"/>
      <c r="S82" s="143"/>
    </row>
    <row r="83" spans="1:19" ht="13.5" customHeight="1">
      <c r="A83" s="188"/>
      <c r="B83" s="189" t="s">
        <v>180</v>
      </c>
      <c r="C83" s="501" t="s">
        <v>410</v>
      </c>
      <c r="D83" s="501"/>
      <c r="E83" s="501"/>
      <c r="F83" s="501"/>
      <c r="G83" s="501"/>
      <c r="H83" s="190"/>
      <c r="I83" s="191"/>
      <c r="J83" s="191"/>
      <c r="K83" s="191"/>
      <c r="L83" s="193"/>
      <c r="M83" s="191"/>
      <c r="N83" s="193"/>
      <c r="O83" s="191"/>
      <c r="P83" s="194">
        <v>54658.92</v>
      </c>
      <c r="Q83" s="143"/>
      <c r="R83" s="143"/>
      <c r="S83" s="143"/>
    </row>
    <row r="84" spans="1:19" ht="19.5" customHeight="1">
      <c r="A84" s="195"/>
      <c r="B84" s="189" t="s">
        <v>411</v>
      </c>
      <c r="C84" s="501" t="s">
        <v>412</v>
      </c>
      <c r="D84" s="501"/>
      <c r="E84" s="501"/>
      <c r="F84" s="501"/>
      <c r="G84" s="501"/>
      <c r="H84" s="190" t="s">
        <v>413</v>
      </c>
      <c r="I84" s="196">
        <v>0.5</v>
      </c>
      <c r="J84" s="191"/>
      <c r="K84" s="209">
        <v>11</v>
      </c>
      <c r="L84" s="205">
        <v>155.63</v>
      </c>
      <c r="M84" s="206">
        <v>0.77</v>
      </c>
      <c r="N84" s="200">
        <v>119.84</v>
      </c>
      <c r="O84" s="202">
        <v>1.0367</v>
      </c>
      <c r="P84" s="194">
        <v>1366.62</v>
      </c>
      <c r="Q84" s="143"/>
      <c r="R84" s="143"/>
      <c r="S84" s="143"/>
    </row>
    <row r="85" spans="1:19" ht="27.75" customHeight="1">
      <c r="A85" s="195"/>
      <c r="B85" s="189" t="s">
        <v>414</v>
      </c>
      <c r="C85" s="501" t="s">
        <v>415</v>
      </c>
      <c r="D85" s="501"/>
      <c r="E85" s="501"/>
      <c r="F85" s="501"/>
      <c r="G85" s="501"/>
      <c r="H85" s="190" t="s">
        <v>413</v>
      </c>
      <c r="I85" s="202">
        <v>0.23780000000000001</v>
      </c>
      <c r="J85" s="191"/>
      <c r="K85" s="202">
        <v>5.2316000000000003</v>
      </c>
      <c r="L85" s="205">
        <v>154.5</v>
      </c>
      <c r="M85" s="206">
        <v>1.07</v>
      </c>
      <c r="N85" s="200">
        <v>165.32</v>
      </c>
      <c r="O85" s="202">
        <v>1.0367</v>
      </c>
      <c r="P85" s="194">
        <v>896.63</v>
      </c>
      <c r="Q85" s="143"/>
      <c r="R85" s="143"/>
      <c r="S85" s="143"/>
    </row>
    <row r="86" spans="1:19" ht="19.5" customHeight="1">
      <c r="A86" s="195"/>
      <c r="B86" s="189" t="s">
        <v>416</v>
      </c>
      <c r="C86" s="501" t="s">
        <v>417</v>
      </c>
      <c r="D86" s="501"/>
      <c r="E86" s="501"/>
      <c r="F86" s="501"/>
      <c r="G86" s="501"/>
      <c r="H86" s="190" t="s">
        <v>418</v>
      </c>
      <c r="I86" s="207">
        <v>2.8000000000000001E-2</v>
      </c>
      <c r="J86" s="191"/>
      <c r="K86" s="207">
        <v>0.61599999999999999</v>
      </c>
      <c r="L86" s="198"/>
      <c r="M86" s="199"/>
      <c r="N86" s="200">
        <v>51677.56</v>
      </c>
      <c r="O86" s="202">
        <v>1.0367</v>
      </c>
      <c r="P86" s="194">
        <v>33001.660000000003</v>
      </c>
      <c r="Q86" s="143"/>
      <c r="R86" s="143"/>
      <c r="S86" s="143"/>
    </row>
    <row r="87" spans="1:19" ht="13.5" customHeight="1">
      <c r="A87" s="195"/>
      <c r="B87" s="189" t="s">
        <v>419</v>
      </c>
      <c r="C87" s="501" t="s">
        <v>420</v>
      </c>
      <c r="D87" s="501"/>
      <c r="E87" s="501"/>
      <c r="F87" s="501"/>
      <c r="G87" s="501"/>
      <c r="H87" s="190" t="s">
        <v>418</v>
      </c>
      <c r="I87" s="192">
        <v>2.0000000000000002E-5</v>
      </c>
      <c r="J87" s="191"/>
      <c r="K87" s="192">
        <v>4.4000000000000002E-4</v>
      </c>
      <c r="L87" s="208">
        <v>51280.15</v>
      </c>
      <c r="M87" s="206">
        <v>1.54</v>
      </c>
      <c r="N87" s="200">
        <v>78971.429999999993</v>
      </c>
      <c r="O87" s="202">
        <v>1.0367</v>
      </c>
      <c r="P87" s="194">
        <v>36.020000000000003</v>
      </c>
      <c r="Q87" s="143"/>
      <c r="R87" s="143"/>
      <c r="S87" s="143"/>
    </row>
    <row r="88" spans="1:19" ht="13.5" customHeight="1">
      <c r="A88" s="195"/>
      <c r="B88" s="189" t="s">
        <v>421</v>
      </c>
      <c r="C88" s="501" t="s">
        <v>422</v>
      </c>
      <c r="D88" s="501"/>
      <c r="E88" s="501"/>
      <c r="F88" s="501"/>
      <c r="G88" s="501"/>
      <c r="H88" s="190" t="s">
        <v>418</v>
      </c>
      <c r="I88" s="192">
        <v>3.0000000000000001E-5</v>
      </c>
      <c r="J88" s="191"/>
      <c r="K88" s="192">
        <v>6.6E-4</v>
      </c>
      <c r="L88" s="208">
        <v>146734.48000000001</v>
      </c>
      <c r="M88" s="206">
        <v>1.38</v>
      </c>
      <c r="N88" s="200">
        <v>202493.58</v>
      </c>
      <c r="O88" s="202">
        <v>1.0367</v>
      </c>
      <c r="P88" s="194">
        <v>138.55000000000001</v>
      </c>
      <c r="Q88" s="143"/>
      <c r="R88" s="143"/>
      <c r="S88" s="143"/>
    </row>
    <row r="89" spans="1:19" ht="13.5" customHeight="1">
      <c r="A89" s="195"/>
      <c r="B89" s="189" t="s">
        <v>423</v>
      </c>
      <c r="C89" s="501" t="s">
        <v>424</v>
      </c>
      <c r="D89" s="501"/>
      <c r="E89" s="501"/>
      <c r="F89" s="501"/>
      <c r="G89" s="501"/>
      <c r="H89" s="190" t="s">
        <v>418</v>
      </c>
      <c r="I89" s="192">
        <v>2.0000000000000002E-5</v>
      </c>
      <c r="J89" s="191"/>
      <c r="K89" s="192">
        <v>4.4000000000000002E-4</v>
      </c>
      <c r="L89" s="208">
        <v>98526.45</v>
      </c>
      <c r="M89" s="206">
        <v>1.43</v>
      </c>
      <c r="N89" s="200">
        <v>140892.82</v>
      </c>
      <c r="O89" s="202">
        <v>1.0367</v>
      </c>
      <c r="P89" s="194">
        <v>64.27</v>
      </c>
      <c r="Q89" s="143"/>
      <c r="R89" s="143"/>
      <c r="S89" s="143"/>
    </row>
    <row r="90" spans="1:19" ht="13.5" customHeight="1">
      <c r="A90" s="195"/>
      <c r="B90" s="189" t="s">
        <v>425</v>
      </c>
      <c r="C90" s="501" t="s">
        <v>426</v>
      </c>
      <c r="D90" s="501"/>
      <c r="E90" s="501"/>
      <c r="F90" s="501"/>
      <c r="G90" s="501"/>
      <c r="H90" s="190" t="s">
        <v>413</v>
      </c>
      <c r="I90" s="201">
        <v>0.01</v>
      </c>
      <c r="J90" s="191"/>
      <c r="K90" s="201">
        <v>0.22</v>
      </c>
      <c r="L90" s="205">
        <v>60.6</v>
      </c>
      <c r="M90" s="206">
        <v>1.43</v>
      </c>
      <c r="N90" s="200">
        <v>86.66</v>
      </c>
      <c r="O90" s="202">
        <v>1.0367</v>
      </c>
      <c r="P90" s="194">
        <v>19.760000000000002</v>
      </c>
      <c r="Q90" s="143"/>
      <c r="R90" s="143"/>
      <c r="S90" s="143"/>
    </row>
    <row r="91" spans="1:19" ht="13.5" customHeight="1">
      <c r="A91" s="195"/>
      <c r="B91" s="189" t="s">
        <v>427</v>
      </c>
      <c r="C91" s="501" t="s">
        <v>428</v>
      </c>
      <c r="D91" s="501"/>
      <c r="E91" s="501"/>
      <c r="F91" s="501"/>
      <c r="G91" s="501"/>
      <c r="H91" s="190" t="s">
        <v>142</v>
      </c>
      <c r="I91" s="209">
        <v>50</v>
      </c>
      <c r="J91" s="191"/>
      <c r="K91" s="209">
        <v>1100</v>
      </c>
      <c r="L91" s="205">
        <v>19.739999999999998</v>
      </c>
      <c r="M91" s="206">
        <v>0.85</v>
      </c>
      <c r="N91" s="200">
        <v>16.78</v>
      </c>
      <c r="O91" s="202">
        <v>1.0367</v>
      </c>
      <c r="P91" s="194">
        <v>19135.41</v>
      </c>
      <c r="Q91" s="143"/>
      <c r="R91" s="143"/>
      <c r="S91" s="143"/>
    </row>
    <row r="92" spans="1:19" ht="13.5" customHeight="1">
      <c r="A92" s="210"/>
      <c r="B92" s="187"/>
      <c r="C92" s="500" t="s">
        <v>429</v>
      </c>
      <c r="D92" s="500"/>
      <c r="E92" s="500"/>
      <c r="F92" s="500"/>
      <c r="G92" s="500"/>
      <c r="H92" s="180"/>
      <c r="I92" s="181"/>
      <c r="J92" s="181"/>
      <c r="K92" s="181"/>
      <c r="L92" s="183"/>
      <c r="M92" s="181"/>
      <c r="N92" s="211"/>
      <c r="O92" s="181"/>
      <c r="P92" s="212">
        <v>345041.01</v>
      </c>
      <c r="Q92" s="143"/>
      <c r="R92" s="143"/>
      <c r="S92" s="143"/>
    </row>
    <row r="93" spans="1:19" ht="13.5" customHeight="1">
      <c r="A93" s="203" t="s">
        <v>42</v>
      </c>
      <c r="B93" s="189" t="s">
        <v>430</v>
      </c>
      <c r="C93" s="501" t="s">
        <v>431</v>
      </c>
      <c r="D93" s="501"/>
      <c r="E93" s="501"/>
      <c r="F93" s="501"/>
      <c r="G93" s="501"/>
      <c r="H93" s="190" t="s">
        <v>432</v>
      </c>
      <c r="I93" s="209">
        <v>2</v>
      </c>
      <c r="J93" s="191"/>
      <c r="K93" s="209">
        <v>2</v>
      </c>
      <c r="L93" s="193"/>
      <c r="M93" s="191"/>
      <c r="N93" s="193"/>
      <c r="O93" s="202">
        <v>1.0367</v>
      </c>
      <c r="P93" s="194">
        <v>3460.46</v>
      </c>
      <c r="Q93" s="143"/>
      <c r="R93" s="143"/>
      <c r="S93" s="143"/>
    </row>
    <row r="94" spans="1:19" ht="13.5" customHeight="1">
      <c r="A94" s="203"/>
      <c r="B94" s="189"/>
      <c r="C94" s="501" t="s">
        <v>433</v>
      </c>
      <c r="D94" s="501"/>
      <c r="E94" s="501"/>
      <c r="F94" s="501"/>
      <c r="G94" s="501"/>
      <c r="H94" s="190"/>
      <c r="I94" s="191"/>
      <c r="J94" s="191"/>
      <c r="K94" s="191"/>
      <c r="L94" s="193"/>
      <c r="M94" s="191"/>
      <c r="N94" s="193"/>
      <c r="O94" s="191"/>
      <c r="P94" s="194">
        <v>275522.46000000002</v>
      </c>
      <c r="Q94" s="143"/>
      <c r="R94" s="143"/>
      <c r="S94" s="143"/>
    </row>
    <row r="95" spans="1:19" ht="13.5" customHeight="1">
      <c r="A95" s="203"/>
      <c r="B95" s="189" t="s">
        <v>434</v>
      </c>
      <c r="C95" s="501" t="s">
        <v>435</v>
      </c>
      <c r="D95" s="501"/>
      <c r="E95" s="501"/>
      <c r="F95" s="501"/>
      <c r="G95" s="501"/>
      <c r="H95" s="190" t="s">
        <v>432</v>
      </c>
      <c r="I95" s="209">
        <v>90</v>
      </c>
      <c r="J95" s="191"/>
      <c r="K95" s="209">
        <v>90</v>
      </c>
      <c r="L95" s="193"/>
      <c r="M95" s="191"/>
      <c r="N95" s="193"/>
      <c r="O95" s="191"/>
      <c r="P95" s="194">
        <v>247970.21</v>
      </c>
      <c r="Q95" s="143"/>
      <c r="R95" s="143"/>
      <c r="S95" s="143"/>
    </row>
    <row r="96" spans="1:19" ht="13.5" customHeight="1">
      <c r="A96" s="203"/>
      <c r="B96" s="189" t="s">
        <v>436</v>
      </c>
      <c r="C96" s="501" t="s">
        <v>437</v>
      </c>
      <c r="D96" s="501"/>
      <c r="E96" s="501"/>
      <c r="F96" s="501"/>
      <c r="G96" s="501"/>
      <c r="H96" s="190" t="s">
        <v>432</v>
      </c>
      <c r="I96" s="209">
        <v>46</v>
      </c>
      <c r="J96" s="191"/>
      <c r="K96" s="209">
        <v>46</v>
      </c>
      <c r="L96" s="193"/>
      <c r="M96" s="191"/>
      <c r="N96" s="193"/>
      <c r="O96" s="191"/>
      <c r="P96" s="194">
        <v>126740.33</v>
      </c>
      <c r="Q96" s="143"/>
      <c r="R96" s="143"/>
      <c r="S96" s="143"/>
    </row>
    <row r="97" spans="1:19" ht="13.5" customHeight="1">
      <c r="A97" s="213"/>
      <c r="B97" s="214"/>
      <c r="C97" s="500" t="s">
        <v>438</v>
      </c>
      <c r="D97" s="500"/>
      <c r="E97" s="500"/>
      <c r="F97" s="500"/>
      <c r="G97" s="500"/>
      <c r="H97" s="180"/>
      <c r="I97" s="181"/>
      <c r="J97" s="181"/>
      <c r="K97" s="181"/>
      <c r="L97" s="183"/>
      <c r="M97" s="181"/>
      <c r="N97" s="211">
        <v>32873.269999999997</v>
      </c>
      <c r="O97" s="181"/>
      <c r="P97" s="212">
        <v>723212.01</v>
      </c>
      <c r="Q97" s="143"/>
      <c r="R97" s="143"/>
      <c r="S97" s="143"/>
    </row>
    <row r="98" spans="1:19" ht="13.5" customHeight="1">
      <c r="A98" s="178" t="s">
        <v>173</v>
      </c>
      <c r="B98" s="179" t="s">
        <v>441</v>
      </c>
      <c r="C98" s="498" t="s">
        <v>442</v>
      </c>
      <c r="D98" s="498"/>
      <c r="E98" s="498"/>
      <c r="F98" s="498"/>
      <c r="G98" s="498"/>
      <c r="H98" s="180" t="s">
        <v>142</v>
      </c>
      <c r="I98" s="181">
        <v>2</v>
      </c>
      <c r="J98" s="182">
        <v>1</v>
      </c>
      <c r="K98" s="182">
        <v>2</v>
      </c>
      <c r="L98" s="183"/>
      <c r="M98" s="181"/>
      <c r="N98" s="184"/>
      <c r="O98" s="181"/>
      <c r="P98" s="185"/>
      <c r="Q98" s="143"/>
      <c r="R98" s="143"/>
      <c r="S98" s="143"/>
    </row>
    <row r="99" spans="1:19" ht="45.75" customHeight="1">
      <c r="A99" s="186"/>
      <c r="B99" s="187" t="s">
        <v>386</v>
      </c>
      <c r="C99" s="499" t="s">
        <v>387</v>
      </c>
      <c r="D99" s="499"/>
      <c r="E99" s="499"/>
      <c r="F99" s="499"/>
      <c r="G99" s="499"/>
      <c r="H99" s="499"/>
      <c r="I99" s="499"/>
      <c r="J99" s="499"/>
      <c r="K99" s="499"/>
      <c r="L99" s="499"/>
      <c r="M99" s="499"/>
      <c r="N99" s="499"/>
      <c r="O99" s="499"/>
      <c r="P99" s="499"/>
      <c r="Q99" s="143"/>
      <c r="R99" s="143"/>
      <c r="S99" s="143"/>
    </row>
    <row r="100" spans="1:19" ht="27.75" customHeight="1">
      <c r="A100" s="186"/>
      <c r="B100" s="187" t="s">
        <v>388</v>
      </c>
      <c r="C100" s="499" t="s">
        <v>389</v>
      </c>
      <c r="D100" s="499"/>
      <c r="E100" s="499"/>
      <c r="F100" s="499"/>
      <c r="G100" s="499"/>
      <c r="H100" s="499"/>
      <c r="I100" s="499"/>
      <c r="J100" s="499"/>
      <c r="K100" s="499"/>
      <c r="L100" s="499"/>
      <c r="M100" s="499"/>
      <c r="N100" s="499"/>
      <c r="O100" s="499"/>
      <c r="P100" s="499"/>
      <c r="Q100" s="143"/>
      <c r="R100" s="143"/>
      <c r="S100" s="143"/>
    </row>
    <row r="101" spans="1:19" ht="13.5" customHeight="1">
      <c r="A101" s="186"/>
      <c r="B101" s="187"/>
      <c r="C101" s="499" t="s">
        <v>390</v>
      </c>
      <c r="D101" s="499"/>
      <c r="E101" s="499"/>
      <c r="F101" s="499"/>
      <c r="G101" s="499"/>
      <c r="H101" s="499"/>
      <c r="I101" s="499"/>
      <c r="J101" s="499"/>
      <c r="K101" s="499"/>
      <c r="L101" s="499"/>
      <c r="M101" s="499"/>
      <c r="N101" s="499"/>
      <c r="O101" s="499"/>
      <c r="P101" s="499"/>
      <c r="Q101" s="143"/>
      <c r="R101" s="143"/>
      <c r="S101" s="143"/>
    </row>
    <row r="102" spans="1:19" ht="13.5" customHeight="1">
      <c r="A102" s="188"/>
      <c r="B102" s="189" t="s">
        <v>164</v>
      </c>
      <c r="C102" s="501" t="s">
        <v>391</v>
      </c>
      <c r="D102" s="501"/>
      <c r="E102" s="501"/>
      <c r="F102" s="501"/>
      <c r="G102" s="501"/>
      <c r="H102" s="190" t="s">
        <v>392</v>
      </c>
      <c r="I102" s="191"/>
      <c r="J102" s="191"/>
      <c r="K102" s="215">
        <v>29.791647900000001</v>
      </c>
      <c r="L102" s="193"/>
      <c r="M102" s="191"/>
      <c r="N102" s="193"/>
      <c r="O102" s="191"/>
      <c r="P102" s="194">
        <v>16093.75</v>
      </c>
      <c r="Q102" s="143"/>
      <c r="R102" s="143"/>
      <c r="S102" s="143"/>
    </row>
    <row r="103" spans="1:19" ht="13.5" customHeight="1">
      <c r="A103" s="195"/>
      <c r="B103" s="189" t="s">
        <v>443</v>
      </c>
      <c r="C103" s="501" t="s">
        <v>444</v>
      </c>
      <c r="D103" s="501"/>
      <c r="E103" s="501"/>
      <c r="F103" s="501"/>
      <c r="G103" s="501"/>
      <c r="H103" s="190" t="s">
        <v>392</v>
      </c>
      <c r="I103" s="201">
        <v>9.27</v>
      </c>
      <c r="J103" s="197">
        <v>1.6068849999999999</v>
      </c>
      <c r="K103" s="215">
        <v>29.791647900000001</v>
      </c>
      <c r="L103" s="198"/>
      <c r="M103" s="199"/>
      <c r="N103" s="200">
        <v>540.21</v>
      </c>
      <c r="O103" s="191"/>
      <c r="P103" s="194">
        <v>16093.75</v>
      </c>
      <c r="Q103" s="143"/>
      <c r="R103" s="143"/>
      <c r="S103" s="143"/>
    </row>
    <row r="104" spans="1:19" ht="13.5" customHeight="1">
      <c r="A104" s="188"/>
      <c r="B104" s="189" t="s">
        <v>167</v>
      </c>
      <c r="C104" s="501" t="s">
        <v>395</v>
      </c>
      <c r="D104" s="501"/>
      <c r="E104" s="501"/>
      <c r="F104" s="501"/>
      <c r="G104" s="501"/>
      <c r="H104" s="190"/>
      <c r="I104" s="191"/>
      <c r="J104" s="191"/>
      <c r="K104" s="191"/>
      <c r="L104" s="193"/>
      <c r="M104" s="191"/>
      <c r="N104" s="193"/>
      <c r="O104" s="191"/>
      <c r="P104" s="216">
        <v>859.14</v>
      </c>
      <c r="Q104" s="143"/>
      <c r="R104" s="143"/>
      <c r="S104" s="143"/>
    </row>
    <row r="105" spans="1:19" ht="13.5" customHeight="1">
      <c r="A105" s="188"/>
      <c r="B105" s="189"/>
      <c r="C105" s="501" t="s">
        <v>396</v>
      </c>
      <c r="D105" s="501"/>
      <c r="E105" s="501"/>
      <c r="F105" s="501"/>
      <c r="G105" s="501"/>
      <c r="H105" s="190" t="s">
        <v>392</v>
      </c>
      <c r="I105" s="191"/>
      <c r="J105" s="191"/>
      <c r="K105" s="207">
        <v>0.58899999999999997</v>
      </c>
      <c r="L105" s="193"/>
      <c r="M105" s="191"/>
      <c r="N105" s="193"/>
      <c r="O105" s="191"/>
      <c r="P105" s="216">
        <v>423.89</v>
      </c>
      <c r="Q105" s="143"/>
      <c r="R105" s="143"/>
      <c r="S105" s="143"/>
    </row>
    <row r="106" spans="1:19" ht="13.5" customHeight="1">
      <c r="A106" s="195"/>
      <c r="B106" s="189" t="s">
        <v>397</v>
      </c>
      <c r="C106" s="501" t="s">
        <v>398</v>
      </c>
      <c r="D106" s="501"/>
      <c r="E106" s="501"/>
      <c r="F106" s="501"/>
      <c r="G106" s="501"/>
      <c r="H106" s="190" t="s">
        <v>399</v>
      </c>
      <c r="I106" s="201">
        <v>0.11</v>
      </c>
      <c r="J106" s="201">
        <v>1.55</v>
      </c>
      <c r="K106" s="207">
        <v>0.34100000000000003</v>
      </c>
      <c r="L106" s="198"/>
      <c r="M106" s="199"/>
      <c r="N106" s="200">
        <v>1582.31</v>
      </c>
      <c r="O106" s="202">
        <v>1.0367</v>
      </c>
      <c r="P106" s="194">
        <v>559.37</v>
      </c>
      <c r="Q106" s="143"/>
      <c r="R106" s="143"/>
      <c r="S106" s="143"/>
    </row>
    <row r="107" spans="1:19" ht="13.5" customHeight="1">
      <c r="A107" s="203"/>
      <c r="B107" s="189" t="s">
        <v>400</v>
      </c>
      <c r="C107" s="501" t="s">
        <v>401</v>
      </c>
      <c r="D107" s="501"/>
      <c r="E107" s="501"/>
      <c r="F107" s="501"/>
      <c r="G107" s="501"/>
      <c r="H107" s="190" t="s">
        <v>392</v>
      </c>
      <c r="I107" s="201">
        <v>0.11</v>
      </c>
      <c r="J107" s="201">
        <v>1.55</v>
      </c>
      <c r="K107" s="207">
        <v>0.34100000000000003</v>
      </c>
      <c r="L107" s="193"/>
      <c r="M107" s="191"/>
      <c r="N107" s="204">
        <v>777.91</v>
      </c>
      <c r="O107" s="202">
        <v>1.0367</v>
      </c>
      <c r="P107" s="216">
        <v>275</v>
      </c>
      <c r="Q107" s="143"/>
      <c r="R107" s="143"/>
      <c r="S107" s="143"/>
    </row>
    <row r="108" spans="1:19" ht="13.5" customHeight="1">
      <c r="A108" s="195"/>
      <c r="B108" s="189" t="s">
        <v>402</v>
      </c>
      <c r="C108" s="501" t="s">
        <v>403</v>
      </c>
      <c r="D108" s="501"/>
      <c r="E108" s="501"/>
      <c r="F108" s="501"/>
      <c r="G108" s="501"/>
      <c r="H108" s="190" t="s">
        <v>399</v>
      </c>
      <c r="I108" s="201">
        <v>0.08</v>
      </c>
      <c r="J108" s="201">
        <v>1.55</v>
      </c>
      <c r="K108" s="207">
        <v>0.248</v>
      </c>
      <c r="L108" s="198"/>
      <c r="M108" s="199"/>
      <c r="N108" s="200">
        <v>543.33000000000004</v>
      </c>
      <c r="O108" s="202">
        <v>1.0367</v>
      </c>
      <c r="P108" s="194">
        <v>139.69</v>
      </c>
      <c r="Q108" s="143"/>
      <c r="R108" s="143"/>
      <c r="S108" s="143"/>
    </row>
    <row r="109" spans="1:19" ht="13.5" customHeight="1">
      <c r="A109" s="203"/>
      <c r="B109" s="189" t="s">
        <v>404</v>
      </c>
      <c r="C109" s="501" t="s">
        <v>405</v>
      </c>
      <c r="D109" s="501"/>
      <c r="E109" s="501"/>
      <c r="F109" s="501"/>
      <c r="G109" s="501"/>
      <c r="H109" s="190" t="s">
        <v>392</v>
      </c>
      <c r="I109" s="201">
        <v>0.08</v>
      </c>
      <c r="J109" s="201">
        <v>1.55</v>
      </c>
      <c r="K109" s="207">
        <v>0.248</v>
      </c>
      <c r="L109" s="193"/>
      <c r="M109" s="191"/>
      <c r="N109" s="204">
        <v>579.11</v>
      </c>
      <c r="O109" s="202">
        <v>1.0367</v>
      </c>
      <c r="P109" s="216">
        <v>148.88999999999999</v>
      </c>
      <c r="Q109" s="143"/>
      <c r="R109" s="143"/>
      <c r="S109" s="143"/>
    </row>
    <row r="110" spans="1:19" ht="19.5" customHeight="1">
      <c r="A110" s="195"/>
      <c r="B110" s="189" t="s">
        <v>406</v>
      </c>
      <c r="C110" s="501" t="s">
        <v>407</v>
      </c>
      <c r="D110" s="501"/>
      <c r="E110" s="501"/>
      <c r="F110" s="501"/>
      <c r="G110" s="501"/>
      <c r="H110" s="190" t="s">
        <v>399</v>
      </c>
      <c r="I110" s="201">
        <v>0.22</v>
      </c>
      <c r="J110" s="201">
        <v>1.55</v>
      </c>
      <c r="K110" s="207">
        <v>0.68200000000000005</v>
      </c>
      <c r="L110" s="198"/>
      <c r="M110" s="199"/>
      <c r="N110" s="200">
        <v>34.6</v>
      </c>
      <c r="O110" s="202">
        <v>1.0367</v>
      </c>
      <c r="P110" s="194">
        <v>24.46</v>
      </c>
      <c r="Q110" s="143"/>
      <c r="R110" s="143"/>
      <c r="S110" s="143"/>
    </row>
    <row r="111" spans="1:19" ht="13.5" customHeight="1">
      <c r="A111" s="195"/>
      <c r="B111" s="189" t="s">
        <v>408</v>
      </c>
      <c r="C111" s="501" t="s">
        <v>409</v>
      </c>
      <c r="D111" s="501"/>
      <c r="E111" s="501"/>
      <c r="F111" s="501"/>
      <c r="G111" s="501"/>
      <c r="H111" s="190" t="s">
        <v>399</v>
      </c>
      <c r="I111" s="201">
        <v>1.38</v>
      </c>
      <c r="J111" s="201">
        <v>1.55</v>
      </c>
      <c r="K111" s="207">
        <v>4.2779999999999996</v>
      </c>
      <c r="L111" s="205">
        <v>23.89</v>
      </c>
      <c r="M111" s="206">
        <v>1.28</v>
      </c>
      <c r="N111" s="200">
        <v>30.58</v>
      </c>
      <c r="O111" s="202">
        <v>1.0367</v>
      </c>
      <c r="P111" s="194">
        <v>135.62</v>
      </c>
      <c r="Q111" s="143"/>
      <c r="R111" s="143"/>
      <c r="S111" s="143"/>
    </row>
    <row r="112" spans="1:19" ht="13.5" customHeight="1">
      <c r="A112" s="188"/>
      <c r="B112" s="189" t="s">
        <v>180</v>
      </c>
      <c r="C112" s="501" t="s">
        <v>410</v>
      </c>
      <c r="D112" s="501"/>
      <c r="E112" s="501"/>
      <c r="F112" s="501"/>
      <c r="G112" s="501"/>
      <c r="H112" s="190"/>
      <c r="I112" s="191"/>
      <c r="J112" s="191"/>
      <c r="K112" s="191"/>
      <c r="L112" s="193"/>
      <c r="M112" s="191"/>
      <c r="N112" s="193"/>
      <c r="O112" s="191"/>
      <c r="P112" s="194">
        <v>3464.67</v>
      </c>
      <c r="Q112" s="143"/>
      <c r="R112" s="143"/>
      <c r="S112" s="143"/>
    </row>
    <row r="113" spans="1:19" ht="19.5" customHeight="1">
      <c r="A113" s="195"/>
      <c r="B113" s="189" t="s">
        <v>411</v>
      </c>
      <c r="C113" s="501" t="s">
        <v>412</v>
      </c>
      <c r="D113" s="501"/>
      <c r="E113" s="501"/>
      <c r="F113" s="501"/>
      <c r="G113" s="501"/>
      <c r="H113" s="190" t="s">
        <v>413</v>
      </c>
      <c r="I113" s="196">
        <v>0.3</v>
      </c>
      <c r="J113" s="191"/>
      <c r="K113" s="196">
        <v>0.6</v>
      </c>
      <c r="L113" s="205">
        <v>155.63</v>
      </c>
      <c r="M113" s="206">
        <v>0.77</v>
      </c>
      <c r="N113" s="200">
        <v>119.84</v>
      </c>
      <c r="O113" s="202">
        <v>1.0367</v>
      </c>
      <c r="P113" s="194">
        <v>74.540000000000006</v>
      </c>
      <c r="Q113" s="143"/>
      <c r="R113" s="143"/>
      <c r="S113" s="143"/>
    </row>
    <row r="114" spans="1:19" ht="27.75" customHeight="1">
      <c r="A114" s="195"/>
      <c r="B114" s="189" t="s">
        <v>414</v>
      </c>
      <c r="C114" s="501" t="s">
        <v>415</v>
      </c>
      <c r="D114" s="501"/>
      <c r="E114" s="501"/>
      <c r="F114" s="501"/>
      <c r="G114" s="501"/>
      <c r="H114" s="190" t="s">
        <v>413</v>
      </c>
      <c r="I114" s="202">
        <v>0.23780000000000001</v>
      </c>
      <c r="J114" s="191"/>
      <c r="K114" s="202">
        <v>0.47560000000000002</v>
      </c>
      <c r="L114" s="205">
        <v>154.5</v>
      </c>
      <c r="M114" s="206">
        <v>1.07</v>
      </c>
      <c r="N114" s="200">
        <v>165.32</v>
      </c>
      <c r="O114" s="202">
        <v>1.0367</v>
      </c>
      <c r="P114" s="194">
        <v>81.510000000000005</v>
      </c>
      <c r="Q114" s="143"/>
      <c r="R114" s="143"/>
      <c r="S114" s="143"/>
    </row>
    <row r="115" spans="1:19" ht="19.5" customHeight="1">
      <c r="A115" s="195"/>
      <c r="B115" s="189" t="s">
        <v>416</v>
      </c>
      <c r="C115" s="501" t="s">
        <v>417</v>
      </c>
      <c r="D115" s="501"/>
      <c r="E115" s="501"/>
      <c r="F115" s="501"/>
      <c r="G115" s="501"/>
      <c r="H115" s="190" t="s">
        <v>418</v>
      </c>
      <c r="I115" s="207">
        <v>2.1000000000000001E-2</v>
      </c>
      <c r="J115" s="191"/>
      <c r="K115" s="207">
        <v>4.2000000000000003E-2</v>
      </c>
      <c r="L115" s="198"/>
      <c r="M115" s="199"/>
      <c r="N115" s="200">
        <v>51677.56</v>
      </c>
      <c r="O115" s="202">
        <v>1.0367</v>
      </c>
      <c r="P115" s="194">
        <v>2250.11</v>
      </c>
      <c r="Q115" s="143"/>
      <c r="R115" s="143"/>
      <c r="S115" s="143"/>
    </row>
    <row r="116" spans="1:19" ht="13.5" customHeight="1">
      <c r="A116" s="195"/>
      <c r="B116" s="189" t="s">
        <v>419</v>
      </c>
      <c r="C116" s="501" t="s">
        <v>420</v>
      </c>
      <c r="D116" s="501"/>
      <c r="E116" s="501"/>
      <c r="F116" s="501"/>
      <c r="G116" s="501"/>
      <c r="H116" s="190" t="s">
        <v>418</v>
      </c>
      <c r="I116" s="192">
        <v>1.0000000000000001E-5</v>
      </c>
      <c r="J116" s="191"/>
      <c r="K116" s="192">
        <v>2.0000000000000002E-5</v>
      </c>
      <c r="L116" s="208">
        <v>51280.15</v>
      </c>
      <c r="M116" s="206">
        <v>1.54</v>
      </c>
      <c r="N116" s="200">
        <v>78971.429999999993</v>
      </c>
      <c r="O116" s="202">
        <v>1.0367</v>
      </c>
      <c r="P116" s="194">
        <v>1.64</v>
      </c>
      <c r="Q116" s="143"/>
      <c r="R116" s="143"/>
      <c r="S116" s="143"/>
    </row>
    <row r="117" spans="1:19" ht="13.5" customHeight="1">
      <c r="A117" s="195"/>
      <c r="B117" s="189" t="s">
        <v>421</v>
      </c>
      <c r="C117" s="501" t="s">
        <v>422</v>
      </c>
      <c r="D117" s="501"/>
      <c r="E117" s="501"/>
      <c r="F117" s="501"/>
      <c r="G117" s="501"/>
      <c r="H117" s="190" t="s">
        <v>418</v>
      </c>
      <c r="I117" s="192">
        <v>2.0000000000000002E-5</v>
      </c>
      <c r="J117" s="191"/>
      <c r="K117" s="192">
        <v>4.0000000000000003E-5</v>
      </c>
      <c r="L117" s="208">
        <v>146734.48000000001</v>
      </c>
      <c r="M117" s="206">
        <v>1.38</v>
      </c>
      <c r="N117" s="200">
        <v>202493.58</v>
      </c>
      <c r="O117" s="202">
        <v>1.0367</v>
      </c>
      <c r="P117" s="194">
        <v>8.4</v>
      </c>
      <c r="Q117" s="143"/>
      <c r="R117" s="143"/>
      <c r="S117" s="143"/>
    </row>
    <row r="118" spans="1:19" ht="13.5" customHeight="1">
      <c r="A118" s="195"/>
      <c r="B118" s="189" t="s">
        <v>423</v>
      </c>
      <c r="C118" s="501" t="s">
        <v>424</v>
      </c>
      <c r="D118" s="501"/>
      <c r="E118" s="501"/>
      <c r="F118" s="501"/>
      <c r="G118" s="501"/>
      <c r="H118" s="190" t="s">
        <v>418</v>
      </c>
      <c r="I118" s="192">
        <v>1.0000000000000001E-5</v>
      </c>
      <c r="J118" s="191"/>
      <c r="K118" s="192">
        <v>2.0000000000000002E-5</v>
      </c>
      <c r="L118" s="208">
        <v>98526.45</v>
      </c>
      <c r="M118" s="206">
        <v>1.43</v>
      </c>
      <c r="N118" s="200">
        <v>140892.82</v>
      </c>
      <c r="O118" s="202">
        <v>1.0367</v>
      </c>
      <c r="P118" s="194">
        <v>2.92</v>
      </c>
      <c r="Q118" s="143"/>
      <c r="R118" s="143"/>
      <c r="S118" s="143"/>
    </row>
    <row r="119" spans="1:19" ht="13.5" customHeight="1">
      <c r="A119" s="195"/>
      <c r="B119" s="189" t="s">
        <v>425</v>
      </c>
      <c r="C119" s="501" t="s">
        <v>426</v>
      </c>
      <c r="D119" s="501"/>
      <c r="E119" s="501"/>
      <c r="F119" s="501"/>
      <c r="G119" s="501"/>
      <c r="H119" s="190" t="s">
        <v>413</v>
      </c>
      <c r="I119" s="201">
        <v>0.01</v>
      </c>
      <c r="J119" s="191"/>
      <c r="K119" s="201">
        <v>0.02</v>
      </c>
      <c r="L119" s="205">
        <v>60.6</v>
      </c>
      <c r="M119" s="206">
        <v>1.43</v>
      </c>
      <c r="N119" s="200">
        <v>86.66</v>
      </c>
      <c r="O119" s="202">
        <v>1.0367</v>
      </c>
      <c r="P119" s="194">
        <v>1.8</v>
      </c>
      <c r="Q119" s="143"/>
      <c r="R119" s="143"/>
      <c r="S119" s="143"/>
    </row>
    <row r="120" spans="1:19" ht="13.5" customHeight="1">
      <c r="A120" s="195"/>
      <c r="B120" s="189" t="s">
        <v>427</v>
      </c>
      <c r="C120" s="501" t="s">
        <v>428</v>
      </c>
      <c r="D120" s="501"/>
      <c r="E120" s="501"/>
      <c r="F120" s="501"/>
      <c r="G120" s="501"/>
      <c r="H120" s="190" t="s">
        <v>142</v>
      </c>
      <c r="I120" s="209">
        <v>30</v>
      </c>
      <c r="J120" s="191"/>
      <c r="K120" s="209">
        <v>60</v>
      </c>
      <c r="L120" s="205">
        <v>19.739999999999998</v>
      </c>
      <c r="M120" s="206">
        <v>0.85</v>
      </c>
      <c r="N120" s="200">
        <v>16.78</v>
      </c>
      <c r="O120" s="202">
        <v>1.0367</v>
      </c>
      <c r="P120" s="194">
        <v>1043.75</v>
      </c>
      <c r="Q120" s="143"/>
      <c r="R120" s="143"/>
      <c r="S120" s="143"/>
    </row>
    <row r="121" spans="1:19" ht="13.5" customHeight="1">
      <c r="A121" s="210"/>
      <c r="B121" s="187"/>
      <c r="C121" s="500" t="s">
        <v>429</v>
      </c>
      <c r="D121" s="500"/>
      <c r="E121" s="500"/>
      <c r="F121" s="500"/>
      <c r="G121" s="500"/>
      <c r="H121" s="180"/>
      <c r="I121" s="181"/>
      <c r="J121" s="181"/>
      <c r="K121" s="181"/>
      <c r="L121" s="183"/>
      <c r="M121" s="181"/>
      <c r="N121" s="211"/>
      <c r="O121" s="181"/>
      <c r="P121" s="212">
        <v>20841.45</v>
      </c>
      <c r="Q121" s="143"/>
      <c r="R121" s="143"/>
      <c r="S121" s="143"/>
    </row>
    <row r="122" spans="1:19" ht="13.5" customHeight="1">
      <c r="A122" s="203" t="s">
        <v>59</v>
      </c>
      <c r="B122" s="189" t="s">
        <v>430</v>
      </c>
      <c r="C122" s="501" t="s">
        <v>431</v>
      </c>
      <c r="D122" s="501"/>
      <c r="E122" s="501"/>
      <c r="F122" s="501"/>
      <c r="G122" s="501"/>
      <c r="H122" s="190" t="s">
        <v>432</v>
      </c>
      <c r="I122" s="209">
        <v>2</v>
      </c>
      <c r="J122" s="191"/>
      <c r="K122" s="209">
        <v>2</v>
      </c>
      <c r="L122" s="193"/>
      <c r="M122" s="191"/>
      <c r="N122" s="193"/>
      <c r="O122" s="202">
        <v>1.0367</v>
      </c>
      <c r="P122" s="216">
        <v>207.66</v>
      </c>
      <c r="Q122" s="143"/>
      <c r="R122" s="143"/>
      <c r="S122" s="143"/>
    </row>
    <row r="123" spans="1:19" ht="13.5" customHeight="1">
      <c r="A123" s="203"/>
      <c r="B123" s="189"/>
      <c r="C123" s="501" t="s">
        <v>433</v>
      </c>
      <c r="D123" s="501"/>
      <c r="E123" s="501"/>
      <c r="F123" s="501"/>
      <c r="G123" s="501"/>
      <c r="H123" s="190"/>
      <c r="I123" s="191"/>
      <c r="J123" s="191"/>
      <c r="K123" s="191"/>
      <c r="L123" s="193"/>
      <c r="M123" s="191"/>
      <c r="N123" s="193"/>
      <c r="O123" s="191"/>
      <c r="P123" s="194">
        <v>16517.64</v>
      </c>
      <c r="Q123" s="143"/>
      <c r="R123" s="143"/>
      <c r="S123" s="143"/>
    </row>
    <row r="124" spans="1:19" ht="13.5" customHeight="1">
      <c r="A124" s="203"/>
      <c r="B124" s="189" t="s">
        <v>434</v>
      </c>
      <c r="C124" s="501" t="s">
        <v>435</v>
      </c>
      <c r="D124" s="501"/>
      <c r="E124" s="501"/>
      <c r="F124" s="501"/>
      <c r="G124" s="501"/>
      <c r="H124" s="190" t="s">
        <v>432</v>
      </c>
      <c r="I124" s="209">
        <v>90</v>
      </c>
      <c r="J124" s="191"/>
      <c r="K124" s="209">
        <v>90</v>
      </c>
      <c r="L124" s="193"/>
      <c r="M124" s="191"/>
      <c r="N124" s="193"/>
      <c r="O124" s="191"/>
      <c r="P124" s="194">
        <v>14865.88</v>
      </c>
      <c r="Q124" s="143"/>
      <c r="R124" s="143"/>
      <c r="S124" s="143"/>
    </row>
    <row r="125" spans="1:19" ht="13.5" customHeight="1">
      <c r="A125" s="203"/>
      <c r="B125" s="189" t="s">
        <v>436</v>
      </c>
      <c r="C125" s="501" t="s">
        <v>437</v>
      </c>
      <c r="D125" s="501"/>
      <c r="E125" s="501"/>
      <c r="F125" s="501"/>
      <c r="G125" s="501"/>
      <c r="H125" s="190" t="s">
        <v>432</v>
      </c>
      <c r="I125" s="209">
        <v>46</v>
      </c>
      <c r="J125" s="191"/>
      <c r="K125" s="209">
        <v>46</v>
      </c>
      <c r="L125" s="193"/>
      <c r="M125" s="191"/>
      <c r="N125" s="193"/>
      <c r="O125" s="191"/>
      <c r="P125" s="194">
        <v>7598.11</v>
      </c>
      <c r="Q125" s="143"/>
      <c r="R125" s="143"/>
      <c r="S125" s="143"/>
    </row>
    <row r="126" spans="1:19" ht="13.5" customHeight="1">
      <c r="A126" s="213"/>
      <c r="B126" s="214"/>
      <c r="C126" s="500" t="s">
        <v>438</v>
      </c>
      <c r="D126" s="500"/>
      <c r="E126" s="500"/>
      <c r="F126" s="500"/>
      <c r="G126" s="500"/>
      <c r="H126" s="180"/>
      <c r="I126" s="181"/>
      <c r="J126" s="181"/>
      <c r="K126" s="181"/>
      <c r="L126" s="183"/>
      <c r="M126" s="181"/>
      <c r="N126" s="211">
        <v>21756.55</v>
      </c>
      <c r="O126" s="181"/>
      <c r="P126" s="212">
        <v>43513.1</v>
      </c>
      <c r="Q126" s="143"/>
      <c r="R126" s="143"/>
      <c r="S126" s="143"/>
    </row>
    <row r="127" spans="1:19" ht="27.75" customHeight="1">
      <c r="A127" s="178" t="s">
        <v>180</v>
      </c>
      <c r="B127" s="179" t="s">
        <v>445</v>
      </c>
      <c r="C127" s="498" t="s">
        <v>446</v>
      </c>
      <c r="D127" s="498"/>
      <c r="E127" s="498"/>
      <c r="F127" s="498"/>
      <c r="G127" s="498"/>
      <c r="H127" s="180" t="s">
        <v>15</v>
      </c>
      <c r="I127" s="181">
        <v>1</v>
      </c>
      <c r="J127" s="182">
        <v>1</v>
      </c>
      <c r="K127" s="182">
        <v>1</v>
      </c>
      <c r="L127" s="183"/>
      <c r="M127" s="181"/>
      <c r="N127" s="184"/>
      <c r="O127" s="217">
        <v>1.0367</v>
      </c>
      <c r="P127" s="185"/>
      <c r="Q127" s="143"/>
      <c r="R127" s="143"/>
      <c r="S127" s="143"/>
    </row>
    <row r="128" spans="1:19" ht="13.5" customHeight="1">
      <c r="A128" s="186"/>
      <c r="B128" s="187"/>
      <c r="C128" s="499" t="s">
        <v>390</v>
      </c>
      <c r="D128" s="499"/>
      <c r="E128" s="499"/>
      <c r="F128" s="499"/>
      <c r="G128" s="499"/>
      <c r="H128" s="499"/>
      <c r="I128" s="499"/>
      <c r="J128" s="499"/>
      <c r="K128" s="499"/>
      <c r="L128" s="499"/>
      <c r="M128" s="499"/>
      <c r="N128" s="499"/>
      <c r="O128" s="499"/>
      <c r="P128" s="499"/>
      <c r="Q128" s="143"/>
      <c r="R128" s="143"/>
      <c r="S128" s="143"/>
    </row>
    <row r="129" spans="1:19" ht="13.5" customHeight="1">
      <c r="A129" s="213"/>
      <c r="B129" s="214"/>
      <c r="C129" s="500" t="s">
        <v>438</v>
      </c>
      <c r="D129" s="500"/>
      <c r="E129" s="500"/>
      <c r="F129" s="500"/>
      <c r="G129" s="500"/>
      <c r="H129" s="180"/>
      <c r="I129" s="181"/>
      <c r="J129" s="181"/>
      <c r="K129" s="181"/>
      <c r="L129" s="183"/>
      <c r="M129" s="181"/>
      <c r="N129" s="183"/>
      <c r="O129" s="181"/>
      <c r="P129" s="185"/>
      <c r="Q129" s="143"/>
      <c r="R129" s="143"/>
      <c r="S129" s="143"/>
    </row>
    <row r="130" spans="1:19" ht="19.5" customHeight="1">
      <c r="A130" s="178" t="s">
        <v>182</v>
      </c>
      <c r="B130" s="179" t="s">
        <v>447</v>
      </c>
      <c r="C130" s="498" t="s">
        <v>448</v>
      </c>
      <c r="D130" s="498"/>
      <c r="E130" s="498"/>
      <c r="F130" s="498"/>
      <c r="G130" s="498"/>
      <c r="H130" s="180" t="s">
        <v>15</v>
      </c>
      <c r="I130" s="181">
        <v>1</v>
      </c>
      <c r="J130" s="182">
        <v>1</v>
      </c>
      <c r="K130" s="182">
        <v>1</v>
      </c>
      <c r="L130" s="183"/>
      <c r="M130" s="181"/>
      <c r="N130" s="184"/>
      <c r="O130" s="217">
        <v>1.0367</v>
      </c>
      <c r="P130" s="185"/>
      <c r="Q130" s="143"/>
      <c r="R130" s="143"/>
      <c r="S130" s="143"/>
    </row>
    <row r="131" spans="1:19" ht="13.5" customHeight="1">
      <c r="A131" s="186"/>
      <c r="B131" s="187"/>
      <c r="C131" s="499" t="s">
        <v>390</v>
      </c>
      <c r="D131" s="499"/>
      <c r="E131" s="499"/>
      <c r="F131" s="499"/>
      <c r="G131" s="499"/>
      <c r="H131" s="499"/>
      <c r="I131" s="499"/>
      <c r="J131" s="499"/>
      <c r="K131" s="499"/>
      <c r="L131" s="499"/>
      <c r="M131" s="499"/>
      <c r="N131" s="499"/>
      <c r="O131" s="499"/>
      <c r="P131" s="499"/>
      <c r="Q131" s="143"/>
      <c r="R131" s="143"/>
      <c r="S131" s="143"/>
    </row>
    <row r="132" spans="1:19" ht="13.5" customHeight="1">
      <c r="A132" s="213"/>
      <c r="B132" s="214"/>
      <c r="C132" s="500" t="s">
        <v>438</v>
      </c>
      <c r="D132" s="500"/>
      <c r="E132" s="500"/>
      <c r="F132" s="500"/>
      <c r="G132" s="500"/>
      <c r="H132" s="180"/>
      <c r="I132" s="181"/>
      <c r="J132" s="181"/>
      <c r="K132" s="181"/>
      <c r="L132" s="183"/>
      <c r="M132" s="181"/>
      <c r="N132" s="183"/>
      <c r="O132" s="181"/>
      <c r="P132" s="185"/>
      <c r="Q132" s="143"/>
      <c r="R132" s="143"/>
      <c r="S132" s="143"/>
    </row>
    <row r="133" spans="1:19" ht="19.5" customHeight="1">
      <c r="A133" s="178" t="s">
        <v>184</v>
      </c>
      <c r="B133" s="179" t="s">
        <v>449</v>
      </c>
      <c r="C133" s="498" t="s">
        <v>450</v>
      </c>
      <c r="D133" s="498"/>
      <c r="E133" s="498"/>
      <c r="F133" s="498"/>
      <c r="G133" s="498"/>
      <c r="H133" s="180" t="s">
        <v>15</v>
      </c>
      <c r="I133" s="181">
        <v>1</v>
      </c>
      <c r="J133" s="182">
        <v>1</v>
      </c>
      <c r="K133" s="182">
        <v>1</v>
      </c>
      <c r="L133" s="183"/>
      <c r="M133" s="181"/>
      <c r="N133" s="184"/>
      <c r="O133" s="217">
        <v>1.0367</v>
      </c>
      <c r="P133" s="185"/>
      <c r="Q133" s="143"/>
      <c r="R133" s="143"/>
      <c r="S133" s="143"/>
    </row>
    <row r="134" spans="1:19" ht="13.5" customHeight="1">
      <c r="A134" s="186"/>
      <c r="B134" s="187"/>
      <c r="C134" s="499" t="s">
        <v>390</v>
      </c>
      <c r="D134" s="499"/>
      <c r="E134" s="499"/>
      <c r="F134" s="499"/>
      <c r="G134" s="499"/>
      <c r="H134" s="499"/>
      <c r="I134" s="499"/>
      <c r="J134" s="499"/>
      <c r="K134" s="499"/>
      <c r="L134" s="499"/>
      <c r="M134" s="499"/>
      <c r="N134" s="499"/>
      <c r="O134" s="499"/>
      <c r="P134" s="499"/>
      <c r="Q134" s="143"/>
      <c r="R134" s="143"/>
      <c r="S134" s="143"/>
    </row>
    <row r="135" spans="1:19" ht="13.5" customHeight="1">
      <c r="A135" s="213"/>
      <c r="B135" s="214"/>
      <c r="C135" s="500" t="s">
        <v>438</v>
      </c>
      <c r="D135" s="500"/>
      <c r="E135" s="500"/>
      <c r="F135" s="500"/>
      <c r="G135" s="500"/>
      <c r="H135" s="180"/>
      <c r="I135" s="181"/>
      <c r="J135" s="181"/>
      <c r="K135" s="181"/>
      <c r="L135" s="183"/>
      <c r="M135" s="181"/>
      <c r="N135" s="183"/>
      <c r="O135" s="181"/>
      <c r="P135" s="185"/>
      <c r="Q135" s="143"/>
      <c r="R135" s="143"/>
      <c r="S135" s="143"/>
    </row>
    <row r="136" spans="1:19" ht="19.5" customHeight="1">
      <c r="A136" s="178" t="s">
        <v>187</v>
      </c>
      <c r="B136" s="179" t="s">
        <v>451</v>
      </c>
      <c r="C136" s="498" t="s">
        <v>452</v>
      </c>
      <c r="D136" s="498"/>
      <c r="E136" s="498"/>
      <c r="F136" s="498"/>
      <c r="G136" s="498"/>
      <c r="H136" s="180" t="s">
        <v>15</v>
      </c>
      <c r="I136" s="181">
        <v>1</v>
      </c>
      <c r="J136" s="182">
        <v>1</v>
      </c>
      <c r="K136" s="182">
        <v>1</v>
      </c>
      <c r="L136" s="183"/>
      <c r="M136" s="181"/>
      <c r="N136" s="184"/>
      <c r="O136" s="217">
        <v>1.0367</v>
      </c>
      <c r="P136" s="185"/>
      <c r="Q136" s="143"/>
      <c r="R136" s="143"/>
      <c r="S136" s="143"/>
    </row>
    <row r="137" spans="1:19" ht="13.5" customHeight="1">
      <c r="A137" s="186"/>
      <c r="B137" s="187"/>
      <c r="C137" s="499" t="s">
        <v>390</v>
      </c>
      <c r="D137" s="499"/>
      <c r="E137" s="499"/>
      <c r="F137" s="499"/>
      <c r="G137" s="499"/>
      <c r="H137" s="499"/>
      <c r="I137" s="499"/>
      <c r="J137" s="499"/>
      <c r="K137" s="499"/>
      <c r="L137" s="499"/>
      <c r="M137" s="499"/>
      <c r="N137" s="499"/>
      <c r="O137" s="499"/>
      <c r="P137" s="499"/>
      <c r="Q137" s="143"/>
      <c r="R137" s="143"/>
      <c r="S137" s="143"/>
    </row>
    <row r="138" spans="1:19" ht="13.5" customHeight="1">
      <c r="A138" s="213"/>
      <c r="B138" s="214"/>
      <c r="C138" s="500" t="s">
        <v>438</v>
      </c>
      <c r="D138" s="500"/>
      <c r="E138" s="500"/>
      <c r="F138" s="500"/>
      <c r="G138" s="500"/>
      <c r="H138" s="180"/>
      <c r="I138" s="181"/>
      <c r="J138" s="181"/>
      <c r="K138" s="181"/>
      <c r="L138" s="183"/>
      <c r="M138" s="181"/>
      <c r="N138" s="183"/>
      <c r="O138" s="181"/>
      <c r="P138" s="185"/>
      <c r="Q138" s="143"/>
      <c r="R138" s="143"/>
      <c r="S138" s="143"/>
    </row>
    <row r="139" spans="1:19" ht="19.5" customHeight="1">
      <c r="A139" s="178" t="s">
        <v>130</v>
      </c>
      <c r="B139" s="179" t="s">
        <v>453</v>
      </c>
      <c r="C139" s="498" t="s">
        <v>454</v>
      </c>
      <c r="D139" s="498"/>
      <c r="E139" s="498"/>
      <c r="F139" s="498"/>
      <c r="G139" s="498"/>
      <c r="H139" s="180" t="s">
        <v>15</v>
      </c>
      <c r="I139" s="181">
        <v>1</v>
      </c>
      <c r="J139" s="182">
        <v>1</v>
      </c>
      <c r="K139" s="182">
        <v>1</v>
      </c>
      <c r="L139" s="183"/>
      <c r="M139" s="181"/>
      <c r="N139" s="184"/>
      <c r="O139" s="217">
        <v>1.0367</v>
      </c>
      <c r="P139" s="185"/>
      <c r="Q139" s="143"/>
      <c r="R139" s="143"/>
      <c r="S139" s="143"/>
    </row>
    <row r="140" spans="1:19" ht="13.5" customHeight="1">
      <c r="A140" s="186"/>
      <c r="B140" s="187"/>
      <c r="C140" s="499" t="s">
        <v>390</v>
      </c>
      <c r="D140" s="499"/>
      <c r="E140" s="499"/>
      <c r="F140" s="499"/>
      <c r="G140" s="499"/>
      <c r="H140" s="499"/>
      <c r="I140" s="499"/>
      <c r="J140" s="499"/>
      <c r="K140" s="499"/>
      <c r="L140" s="499"/>
      <c r="M140" s="499"/>
      <c r="N140" s="499"/>
      <c r="O140" s="499"/>
      <c r="P140" s="499"/>
      <c r="Q140" s="143"/>
      <c r="R140" s="143"/>
      <c r="S140" s="143"/>
    </row>
    <row r="141" spans="1:19" ht="13.5" customHeight="1">
      <c r="A141" s="213"/>
      <c r="B141" s="214"/>
      <c r="C141" s="500" t="s">
        <v>438</v>
      </c>
      <c r="D141" s="500"/>
      <c r="E141" s="500"/>
      <c r="F141" s="500"/>
      <c r="G141" s="500"/>
      <c r="H141" s="180"/>
      <c r="I141" s="181"/>
      <c r="J141" s="181"/>
      <c r="K141" s="181"/>
      <c r="L141" s="183"/>
      <c r="M141" s="181"/>
      <c r="N141" s="183"/>
      <c r="O141" s="181"/>
      <c r="P141" s="185"/>
      <c r="Q141" s="143"/>
      <c r="R141" s="143"/>
      <c r="S141" s="143"/>
    </row>
    <row r="142" spans="1:19" ht="19.5" customHeight="1">
      <c r="A142" s="178" t="s">
        <v>134</v>
      </c>
      <c r="B142" s="179" t="s">
        <v>455</v>
      </c>
      <c r="C142" s="498" t="s">
        <v>456</v>
      </c>
      <c r="D142" s="498"/>
      <c r="E142" s="498"/>
      <c r="F142" s="498"/>
      <c r="G142" s="498"/>
      <c r="H142" s="180" t="s">
        <v>15</v>
      </c>
      <c r="I142" s="181">
        <v>1</v>
      </c>
      <c r="J142" s="182">
        <v>1</v>
      </c>
      <c r="K142" s="182">
        <v>1</v>
      </c>
      <c r="L142" s="183"/>
      <c r="M142" s="181"/>
      <c r="N142" s="184"/>
      <c r="O142" s="217">
        <v>1.0367</v>
      </c>
      <c r="P142" s="185"/>
      <c r="Q142" s="143"/>
      <c r="R142" s="143"/>
      <c r="S142" s="143"/>
    </row>
    <row r="143" spans="1:19" ht="13.5" customHeight="1">
      <c r="A143" s="186"/>
      <c r="B143" s="187"/>
      <c r="C143" s="499" t="s">
        <v>390</v>
      </c>
      <c r="D143" s="499"/>
      <c r="E143" s="499"/>
      <c r="F143" s="499"/>
      <c r="G143" s="499"/>
      <c r="H143" s="499"/>
      <c r="I143" s="499"/>
      <c r="J143" s="499"/>
      <c r="K143" s="499"/>
      <c r="L143" s="499"/>
      <c r="M143" s="499"/>
      <c r="N143" s="499"/>
      <c r="O143" s="499"/>
      <c r="P143" s="499"/>
      <c r="Q143" s="143"/>
      <c r="R143" s="143"/>
      <c r="S143" s="143"/>
    </row>
    <row r="144" spans="1:19" ht="13.5" customHeight="1">
      <c r="A144" s="213"/>
      <c r="B144" s="214"/>
      <c r="C144" s="500" t="s">
        <v>438</v>
      </c>
      <c r="D144" s="500"/>
      <c r="E144" s="500"/>
      <c r="F144" s="500"/>
      <c r="G144" s="500"/>
      <c r="H144" s="180"/>
      <c r="I144" s="181"/>
      <c r="J144" s="181"/>
      <c r="K144" s="181"/>
      <c r="L144" s="183"/>
      <c r="M144" s="181"/>
      <c r="N144" s="183"/>
      <c r="O144" s="181"/>
      <c r="P144" s="185"/>
      <c r="Q144" s="143"/>
      <c r="R144" s="143"/>
      <c r="S144" s="143"/>
    </row>
    <row r="145" spans="1:19" ht="19.5" customHeight="1">
      <c r="A145" s="178" t="s">
        <v>457</v>
      </c>
      <c r="B145" s="179" t="s">
        <v>458</v>
      </c>
      <c r="C145" s="498" t="s">
        <v>459</v>
      </c>
      <c r="D145" s="498"/>
      <c r="E145" s="498"/>
      <c r="F145" s="498"/>
      <c r="G145" s="498"/>
      <c r="H145" s="180" t="s">
        <v>15</v>
      </c>
      <c r="I145" s="181">
        <v>1</v>
      </c>
      <c r="J145" s="182">
        <v>1</v>
      </c>
      <c r="K145" s="182">
        <v>1</v>
      </c>
      <c r="L145" s="183"/>
      <c r="M145" s="181"/>
      <c r="N145" s="184"/>
      <c r="O145" s="217">
        <v>1.0367</v>
      </c>
      <c r="P145" s="185"/>
      <c r="Q145" s="143"/>
      <c r="R145" s="143"/>
      <c r="S145" s="143"/>
    </row>
    <row r="146" spans="1:19" ht="13.5" customHeight="1">
      <c r="A146" s="186"/>
      <c r="B146" s="187"/>
      <c r="C146" s="499" t="s">
        <v>390</v>
      </c>
      <c r="D146" s="499"/>
      <c r="E146" s="499"/>
      <c r="F146" s="499"/>
      <c r="G146" s="499"/>
      <c r="H146" s="499"/>
      <c r="I146" s="499"/>
      <c r="J146" s="499"/>
      <c r="K146" s="499"/>
      <c r="L146" s="499"/>
      <c r="M146" s="499"/>
      <c r="N146" s="499"/>
      <c r="O146" s="499"/>
      <c r="P146" s="499"/>
      <c r="Q146" s="143"/>
      <c r="R146" s="143"/>
      <c r="S146" s="143"/>
    </row>
    <row r="147" spans="1:19" ht="13.5" customHeight="1">
      <c r="A147" s="213"/>
      <c r="B147" s="214"/>
      <c r="C147" s="500" t="s">
        <v>438</v>
      </c>
      <c r="D147" s="500"/>
      <c r="E147" s="500"/>
      <c r="F147" s="500"/>
      <c r="G147" s="500"/>
      <c r="H147" s="180"/>
      <c r="I147" s="181"/>
      <c r="J147" s="181"/>
      <c r="K147" s="181"/>
      <c r="L147" s="183"/>
      <c r="M147" s="181"/>
      <c r="N147" s="183"/>
      <c r="O147" s="181"/>
      <c r="P147" s="185"/>
      <c r="Q147" s="143"/>
      <c r="R147" s="143"/>
      <c r="S147" s="143"/>
    </row>
    <row r="148" spans="1:19" ht="19.5" customHeight="1">
      <c r="A148" s="178" t="s">
        <v>460</v>
      </c>
      <c r="B148" s="179" t="s">
        <v>461</v>
      </c>
      <c r="C148" s="498" t="s">
        <v>462</v>
      </c>
      <c r="D148" s="498"/>
      <c r="E148" s="498"/>
      <c r="F148" s="498"/>
      <c r="G148" s="498"/>
      <c r="H148" s="180" t="s">
        <v>15</v>
      </c>
      <c r="I148" s="181">
        <v>1</v>
      </c>
      <c r="J148" s="182">
        <v>1</v>
      </c>
      <c r="K148" s="182">
        <v>1</v>
      </c>
      <c r="L148" s="183"/>
      <c r="M148" s="181"/>
      <c r="N148" s="184"/>
      <c r="O148" s="217">
        <v>1.0367</v>
      </c>
      <c r="P148" s="185"/>
      <c r="Q148" s="143"/>
      <c r="R148" s="143"/>
      <c r="S148" s="143"/>
    </row>
    <row r="149" spans="1:19" ht="13.5" customHeight="1">
      <c r="A149" s="186"/>
      <c r="B149" s="187"/>
      <c r="C149" s="499" t="s">
        <v>390</v>
      </c>
      <c r="D149" s="499"/>
      <c r="E149" s="499"/>
      <c r="F149" s="499"/>
      <c r="G149" s="499"/>
      <c r="H149" s="499"/>
      <c r="I149" s="499"/>
      <c r="J149" s="499"/>
      <c r="K149" s="499"/>
      <c r="L149" s="499"/>
      <c r="M149" s="499"/>
      <c r="N149" s="499"/>
      <c r="O149" s="499"/>
      <c r="P149" s="499"/>
      <c r="Q149" s="143"/>
      <c r="R149" s="143"/>
      <c r="S149" s="143"/>
    </row>
    <row r="150" spans="1:19" ht="13.5" customHeight="1">
      <c r="A150" s="213"/>
      <c r="B150" s="214"/>
      <c r="C150" s="500" t="s">
        <v>438</v>
      </c>
      <c r="D150" s="500"/>
      <c r="E150" s="500"/>
      <c r="F150" s="500"/>
      <c r="G150" s="500"/>
      <c r="H150" s="180"/>
      <c r="I150" s="181"/>
      <c r="J150" s="181"/>
      <c r="K150" s="181"/>
      <c r="L150" s="183"/>
      <c r="M150" s="181"/>
      <c r="N150" s="183"/>
      <c r="O150" s="181"/>
      <c r="P150" s="185"/>
      <c r="Q150" s="143"/>
      <c r="R150" s="143"/>
      <c r="S150" s="143"/>
    </row>
    <row r="151" spans="1:19" ht="19.5" customHeight="1">
      <c r="A151" s="178" t="s">
        <v>463</v>
      </c>
      <c r="B151" s="179" t="s">
        <v>464</v>
      </c>
      <c r="C151" s="498" t="s">
        <v>465</v>
      </c>
      <c r="D151" s="498"/>
      <c r="E151" s="498"/>
      <c r="F151" s="498"/>
      <c r="G151" s="498"/>
      <c r="H151" s="180" t="s">
        <v>15</v>
      </c>
      <c r="I151" s="181">
        <v>1</v>
      </c>
      <c r="J151" s="182">
        <v>1</v>
      </c>
      <c r="K151" s="182">
        <v>1</v>
      </c>
      <c r="L151" s="183"/>
      <c r="M151" s="181"/>
      <c r="N151" s="184"/>
      <c r="O151" s="217">
        <v>1.0367</v>
      </c>
      <c r="P151" s="185"/>
      <c r="Q151" s="143"/>
      <c r="R151" s="143"/>
      <c r="S151" s="143"/>
    </row>
    <row r="152" spans="1:19" ht="13.5" customHeight="1">
      <c r="A152" s="186"/>
      <c r="B152" s="187"/>
      <c r="C152" s="499" t="s">
        <v>390</v>
      </c>
      <c r="D152" s="499"/>
      <c r="E152" s="499"/>
      <c r="F152" s="499"/>
      <c r="G152" s="499"/>
      <c r="H152" s="499"/>
      <c r="I152" s="499"/>
      <c r="J152" s="499"/>
      <c r="K152" s="499"/>
      <c r="L152" s="499"/>
      <c r="M152" s="499"/>
      <c r="N152" s="499"/>
      <c r="O152" s="499"/>
      <c r="P152" s="499"/>
      <c r="Q152" s="143"/>
      <c r="R152" s="143"/>
      <c r="S152" s="143"/>
    </row>
    <row r="153" spans="1:19" ht="13.5" customHeight="1">
      <c r="A153" s="213"/>
      <c r="B153" s="214"/>
      <c r="C153" s="500" t="s">
        <v>438</v>
      </c>
      <c r="D153" s="500"/>
      <c r="E153" s="500"/>
      <c r="F153" s="500"/>
      <c r="G153" s="500"/>
      <c r="H153" s="180"/>
      <c r="I153" s="181"/>
      <c r="J153" s="181"/>
      <c r="K153" s="181"/>
      <c r="L153" s="183"/>
      <c r="M153" s="181"/>
      <c r="N153" s="183"/>
      <c r="O153" s="181"/>
      <c r="P153" s="185"/>
      <c r="Q153" s="143"/>
      <c r="R153" s="143"/>
      <c r="S153" s="143"/>
    </row>
    <row r="154" spans="1:19" ht="19.5" customHeight="1">
      <c r="A154" s="178" t="s">
        <v>466</v>
      </c>
      <c r="B154" s="179" t="s">
        <v>467</v>
      </c>
      <c r="C154" s="498" t="s">
        <v>468</v>
      </c>
      <c r="D154" s="498"/>
      <c r="E154" s="498"/>
      <c r="F154" s="498"/>
      <c r="G154" s="498"/>
      <c r="H154" s="180" t="s">
        <v>15</v>
      </c>
      <c r="I154" s="181">
        <v>1</v>
      </c>
      <c r="J154" s="182">
        <v>1</v>
      </c>
      <c r="K154" s="182">
        <v>1</v>
      </c>
      <c r="L154" s="183"/>
      <c r="M154" s="181"/>
      <c r="N154" s="184"/>
      <c r="O154" s="217">
        <v>1.0367</v>
      </c>
      <c r="P154" s="185"/>
      <c r="Q154" s="143"/>
      <c r="R154" s="143"/>
      <c r="S154" s="143"/>
    </row>
    <row r="155" spans="1:19" ht="13.5" customHeight="1">
      <c r="A155" s="186"/>
      <c r="B155" s="187"/>
      <c r="C155" s="499" t="s">
        <v>390</v>
      </c>
      <c r="D155" s="499"/>
      <c r="E155" s="499"/>
      <c r="F155" s="499"/>
      <c r="G155" s="499"/>
      <c r="H155" s="499"/>
      <c r="I155" s="499"/>
      <c r="J155" s="499"/>
      <c r="K155" s="499"/>
      <c r="L155" s="499"/>
      <c r="M155" s="499"/>
      <c r="N155" s="499"/>
      <c r="O155" s="499"/>
      <c r="P155" s="499"/>
      <c r="Q155" s="143"/>
      <c r="R155" s="143"/>
      <c r="S155" s="143"/>
    </row>
    <row r="156" spans="1:19" ht="13.5" customHeight="1">
      <c r="A156" s="213"/>
      <c r="B156" s="214"/>
      <c r="C156" s="500" t="s">
        <v>438</v>
      </c>
      <c r="D156" s="500"/>
      <c r="E156" s="500"/>
      <c r="F156" s="500"/>
      <c r="G156" s="500"/>
      <c r="H156" s="180"/>
      <c r="I156" s="181"/>
      <c r="J156" s="181"/>
      <c r="K156" s="181"/>
      <c r="L156" s="183"/>
      <c r="M156" s="181"/>
      <c r="N156" s="183"/>
      <c r="O156" s="181"/>
      <c r="P156" s="185"/>
      <c r="Q156" s="143"/>
      <c r="R156" s="143"/>
      <c r="S156" s="143"/>
    </row>
    <row r="157" spans="1:19" ht="19.5" customHeight="1">
      <c r="A157" s="178" t="s">
        <v>469</v>
      </c>
      <c r="B157" s="179" t="s">
        <v>470</v>
      </c>
      <c r="C157" s="498" t="s">
        <v>471</v>
      </c>
      <c r="D157" s="498"/>
      <c r="E157" s="498"/>
      <c r="F157" s="498"/>
      <c r="G157" s="498"/>
      <c r="H157" s="180" t="s">
        <v>15</v>
      </c>
      <c r="I157" s="181">
        <v>1</v>
      </c>
      <c r="J157" s="182">
        <v>1</v>
      </c>
      <c r="K157" s="182">
        <v>1</v>
      </c>
      <c r="L157" s="183"/>
      <c r="M157" s="181"/>
      <c r="N157" s="184"/>
      <c r="O157" s="217">
        <v>1.0367</v>
      </c>
      <c r="P157" s="185"/>
      <c r="Q157" s="143"/>
      <c r="R157" s="143"/>
      <c r="S157" s="143"/>
    </row>
    <row r="158" spans="1:19" ht="13.5" customHeight="1">
      <c r="A158" s="186"/>
      <c r="B158" s="187"/>
      <c r="C158" s="499" t="s">
        <v>390</v>
      </c>
      <c r="D158" s="499"/>
      <c r="E158" s="499"/>
      <c r="F158" s="499"/>
      <c r="G158" s="499"/>
      <c r="H158" s="499"/>
      <c r="I158" s="499"/>
      <c r="J158" s="499"/>
      <c r="K158" s="499"/>
      <c r="L158" s="499"/>
      <c r="M158" s="499"/>
      <c r="N158" s="499"/>
      <c r="O158" s="499"/>
      <c r="P158" s="499"/>
      <c r="Q158" s="143"/>
      <c r="R158" s="143"/>
      <c r="S158" s="143"/>
    </row>
    <row r="159" spans="1:19" ht="13.5" customHeight="1">
      <c r="A159" s="213"/>
      <c r="B159" s="214"/>
      <c r="C159" s="500" t="s">
        <v>438</v>
      </c>
      <c r="D159" s="500"/>
      <c r="E159" s="500"/>
      <c r="F159" s="500"/>
      <c r="G159" s="500"/>
      <c r="H159" s="180"/>
      <c r="I159" s="181"/>
      <c r="J159" s="181"/>
      <c r="K159" s="181"/>
      <c r="L159" s="183"/>
      <c r="M159" s="181"/>
      <c r="N159" s="183"/>
      <c r="O159" s="181"/>
      <c r="P159" s="185"/>
      <c r="Q159" s="143"/>
      <c r="R159" s="143"/>
      <c r="S159" s="143"/>
    </row>
    <row r="160" spans="1:19" ht="19.5" customHeight="1">
      <c r="A160" s="178" t="s">
        <v>472</v>
      </c>
      <c r="B160" s="179" t="s">
        <v>473</v>
      </c>
      <c r="C160" s="498" t="s">
        <v>474</v>
      </c>
      <c r="D160" s="498"/>
      <c r="E160" s="498"/>
      <c r="F160" s="498"/>
      <c r="G160" s="498"/>
      <c r="H160" s="180" t="s">
        <v>15</v>
      </c>
      <c r="I160" s="181">
        <v>1</v>
      </c>
      <c r="J160" s="182">
        <v>1</v>
      </c>
      <c r="K160" s="182">
        <v>1</v>
      </c>
      <c r="L160" s="183"/>
      <c r="M160" s="181"/>
      <c r="N160" s="184"/>
      <c r="O160" s="217">
        <v>1.0367</v>
      </c>
      <c r="P160" s="185"/>
      <c r="Q160" s="143"/>
      <c r="R160" s="143"/>
      <c r="S160" s="143"/>
    </row>
    <row r="161" spans="1:19" ht="13.5" customHeight="1">
      <c r="A161" s="186"/>
      <c r="B161" s="187"/>
      <c r="C161" s="499" t="s">
        <v>390</v>
      </c>
      <c r="D161" s="499"/>
      <c r="E161" s="499"/>
      <c r="F161" s="499"/>
      <c r="G161" s="499"/>
      <c r="H161" s="499"/>
      <c r="I161" s="499"/>
      <c r="J161" s="499"/>
      <c r="K161" s="499"/>
      <c r="L161" s="499"/>
      <c r="M161" s="499"/>
      <c r="N161" s="499"/>
      <c r="O161" s="499"/>
      <c r="P161" s="499"/>
      <c r="Q161" s="143"/>
      <c r="R161" s="143"/>
      <c r="S161" s="143"/>
    </row>
    <row r="162" spans="1:19" ht="13.5" customHeight="1">
      <c r="A162" s="213"/>
      <c r="B162" s="214"/>
      <c r="C162" s="500" t="s">
        <v>438</v>
      </c>
      <c r="D162" s="500"/>
      <c r="E162" s="500"/>
      <c r="F162" s="500"/>
      <c r="G162" s="500"/>
      <c r="H162" s="180"/>
      <c r="I162" s="181"/>
      <c r="J162" s="181"/>
      <c r="K162" s="181"/>
      <c r="L162" s="183"/>
      <c r="M162" s="181"/>
      <c r="N162" s="183"/>
      <c r="O162" s="181"/>
      <c r="P162" s="185"/>
      <c r="Q162" s="143"/>
      <c r="R162" s="143"/>
      <c r="S162" s="143"/>
    </row>
    <row r="163" spans="1:19" ht="19.5" customHeight="1">
      <c r="A163" s="178" t="s">
        <v>475</v>
      </c>
      <c r="B163" s="179" t="s">
        <v>476</v>
      </c>
      <c r="C163" s="498" t="s">
        <v>477</v>
      </c>
      <c r="D163" s="498"/>
      <c r="E163" s="498"/>
      <c r="F163" s="498"/>
      <c r="G163" s="498"/>
      <c r="H163" s="180" t="s">
        <v>15</v>
      </c>
      <c r="I163" s="181">
        <v>1</v>
      </c>
      <c r="J163" s="182">
        <v>1</v>
      </c>
      <c r="K163" s="182">
        <v>1</v>
      </c>
      <c r="L163" s="183"/>
      <c r="M163" s="181"/>
      <c r="N163" s="184"/>
      <c r="O163" s="217">
        <v>1.0367</v>
      </c>
      <c r="P163" s="185"/>
      <c r="Q163" s="143"/>
      <c r="R163" s="143"/>
      <c r="S163" s="143"/>
    </row>
    <row r="164" spans="1:19" ht="13.5" customHeight="1">
      <c r="A164" s="186"/>
      <c r="B164" s="187"/>
      <c r="C164" s="499" t="s">
        <v>390</v>
      </c>
      <c r="D164" s="499"/>
      <c r="E164" s="499"/>
      <c r="F164" s="499"/>
      <c r="G164" s="499"/>
      <c r="H164" s="499"/>
      <c r="I164" s="499"/>
      <c r="J164" s="499"/>
      <c r="K164" s="499"/>
      <c r="L164" s="499"/>
      <c r="M164" s="499"/>
      <c r="N164" s="499"/>
      <c r="O164" s="499"/>
      <c r="P164" s="499"/>
      <c r="Q164" s="143"/>
      <c r="R164" s="143"/>
      <c r="S164" s="143"/>
    </row>
    <row r="165" spans="1:19" ht="13.5" customHeight="1">
      <c r="A165" s="213"/>
      <c r="B165" s="214"/>
      <c r="C165" s="500" t="s">
        <v>438</v>
      </c>
      <c r="D165" s="500"/>
      <c r="E165" s="500"/>
      <c r="F165" s="500"/>
      <c r="G165" s="500"/>
      <c r="H165" s="180"/>
      <c r="I165" s="181"/>
      <c r="J165" s="181"/>
      <c r="K165" s="181"/>
      <c r="L165" s="183"/>
      <c r="M165" s="181"/>
      <c r="N165" s="183"/>
      <c r="O165" s="181"/>
      <c r="P165" s="185"/>
      <c r="Q165" s="143"/>
      <c r="R165" s="143"/>
      <c r="S165" s="143"/>
    </row>
    <row r="166" spans="1:19" ht="19.5" customHeight="1">
      <c r="A166" s="178" t="s">
        <v>478</v>
      </c>
      <c r="B166" s="179" t="s">
        <v>479</v>
      </c>
      <c r="C166" s="498" t="s">
        <v>480</v>
      </c>
      <c r="D166" s="498"/>
      <c r="E166" s="498"/>
      <c r="F166" s="498"/>
      <c r="G166" s="498"/>
      <c r="H166" s="180" t="s">
        <v>15</v>
      </c>
      <c r="I166" s="181">
        <v>1</v>
      </c>
      <c r="J166" s="182">
        <v>1</v>
      </c>
      <c r="K166" s="182">
        <v>1</v>
      </c>
      <c r="L166" s="183"/>
      <c r="M166" s="181"/>
      <c r="N166" s="184"/>
      <c r="O166" s="217">
        <v>1.0367</v>
      </c>
      <c r="P166" s="185"/>
      <c r="Q166" s="143"/>
      <c r="R166" s="143"/>
      <c r="S166" s="143"/>
    </row>
    <row r="167" spans="1:19" ht="13.5" customHeight="1">
      <c r="A167" s="186"/>
      <c r="B167" s="187"/>
      <c r="C167" s="499" t="s">
        <v>390</v>
      </c>
      <c r="D167" s="499"/>
      <c r="E167" s="499"/>
      <c r="F167" s="499"/>
      <c r="G167" s="499"/>
      <c r="H167" s="499"/>
      <c r="I167" s="499"/>
      <c r="J167" s="499"/>
      <c r="K167" s="499"/>
      <c r="L167" s="499"/>
      <c r="M167" s="499"/>
      <c r="N167" s="499"/>
      <c r="O167" s="499"/>
      <c r="P167" s="499"/>
      <c r="Q167" s="143"/>
      <c r="R167" s="143"/>
      <c r="S167" s="143"/>
    </row>
    <row r="168" spans="1:19" ht="13.5" customHeight="1">
      <c r="A168" s="213"/>
      <c r="B168" s="214"/>
      <c r="C168" s="500" t="s">
        <v>438</v>
      </c>
      <c r="D168" s="500"/>
      <c r="E168" s="500"/>
      <c r="F168" s="500"/>
      <c r="G168" s="500"/>
      <c r="H168" s="180"/>
      <c r="I168" s="181"/>
      <c r="J168" s="181"/>
      <c r="K168" s="181"/>
      <c r="L168" s="183"/>
      <c r="M168" s="181"/>
      <c r="N168" s="183"/>
      <c r="O168" s="181"/>
      <c r="P168" s="185"/>
      <c r="Q168" s="143"/>
      <c r="R168" s="143"/>
      <c r="S168" s="143"/>
    </row>
    <row r="169" spans="1:19" ht="19.5" customHeight="1">
      <c r="A169" s="178" t="s">
        <v>481</v>
      </c>
      <c r="B169" s="179" t="s">
        <v>482</v>
      </c>
      <c r="C169" s="498" t="s">
        <v>483</v>
      </c>
      <c r="D169" s="498"/>
      <c r="E169" s="498"/>
      <c r="F169" s="498"/>
      <c r="G169" s="498"/>
      <c r="H169" s="180" t="s">
        <v>15</v>
      </c>
      <c r="I169" s="181">
        <v>1</v>
      </c>
      <c r="J169" s="182">
        <v>1</v>
      </c>
      <c r="K169" s="182">
        <v>1</v>
      </c>
      <c r="L169" s="183"/>
      <c r="M169" s="181"/>
      <c r="N169" s="184"/>
      <c r="O169" s="217">
        <v>1.0367</v>
      </c>
      <c r="P169" s="185"/>
      <c r="Q169" s="143"/>
      <c r="R169" s="143"/>
      <c r="S169" s="143"/>
    </row>
    <row r="170" spans="1:19" ht="13.5" customHeight="1">
      <c r="A170" s="186"/>
      <c r="B170" s="187"/>
      <c r="C170" s="499" t="s">
        <v>390</v>
      </c>
      <c r="D170" s="499"/>
      <c r="E170" s="499"/>
      <c r="F170" s="499"/>
      <c r="G170" s="499"/>
      <c r="H170" s="499"/>
      <c r="I170" s="499"/>
      <c r="J170" s="499"/>
      <c r="K170" s="499"/>
      <c r="L170" s="499"/>
      <c r="M170" s="499"/>
      <c r="N170" s="499"/>
      <c r="O170" s="499"/>
      <c r="P170" s="499"/>
      <c r="Q170" s="143"/>
      <c r="R170" s="143"/>
      <c r="S170" s="143"/>
    </row>
    <row r="171" spans="1:19" ht="13.5" customHeight="1">
      <c r="A171" s="213"/>
      <c r="B171" s="214"/>
      <c r="C171" s="500" t="s">
        <v>438</v>
      </c>
      <c r="D171" s="500"/>
      <c r="E171" s="500"/>
      <c r="F171" s="500"/>
      <c r="G171" s="500"/>
      <c r="H171" s="180"/>
      <c r="I171" s="181"/>
      <c r="J171" s="181"/>
      <c r="K171" s="181"/>
      <c r="L171" s="183"/>
      <c r="M171" s="181"/>
      <c r="N171" s="183"/>
      <c r="O171" s="181"/>
      <c r="P171" s="185"/>
      <c r="Q171" s="143"/>
      <c r="R171" s="143"/>
      <c r="S171" s="143"/>
    </row>
    <row r="172" spans="1:19" ht="19.5" customHeight="1">
      <c r="A172" s="178" t="s">
        <v>484</v>
      </c>
      <c r="B172" s="179" t="s">
        <v>485</v>
      </c>
      <c r="C172" s="498" t="s">
        <v>486</v>
      </c>
      <c r="D172" s="498"/>
      <c r="E172" s="498"/>
      <c r="F172" s="498"/>
      <c r="G172" s="498"/>
      <c r="H172" s="180" t="s">
        <v>15</v>
      </c>
      <c r="I172" s="181">
        <v>1</v>
      </c>
      <c r="J172" s="182">
        <v>1</v>
      </c>
      <c r="K172" s="182">
        <v>1</v>
      </c>
      <c r="L172" s="183"/>
      <c r="M172" s="181"/>
      <c r="N172" s="184"/>
      <c r="O172" s="217">
        <v>1.0367</v>
      </c>
      <c r="P172" s="185"/>
      <c r="Q172" s="143"/>
      <c r="R172" s="143"/>
      <c r="S172" s="143"/>
    </row>
    <row r="173" spans="1:19" ht="13.5" customHeight="1">
      <c r="A173" s="186"/>
      <c r="B173" s="187"/>
      <c r="C173" s="499" t="s">
        <v>390</v>
      </c>
      <c r="D173" s="499"/>
      <c r="E173" s="499"/>
      <c r="F173" s="499"/>
      <c r="G173" s="499"/>
      <c r="H173" s="499"/>
      <c r="I173" s="499"/>
      <c r="J173" s="499"/>
      <c r="K173" s="499"/>
      <c r="L173" s="499"/>
      <c r="M173" s="499"/>
      <c r="N173" s="499"/>
      <c r="O173" s="499"/>
      <c r="P173" s="499"/>
      <c r="Q173" s="143"/>
      <c r="R173" s="143"/>
      <c r="S173" s="143"/>
    </row>
    <row r="174" spans="1:19" ht="13.5" customHeight="1">
      <c r="A174" s="213"/>
      <c r="B174" s="214"/>
      <c r="C174" s="500" t="s">
        <v>438</v>
      </c>
      <c r="D174" s="500"/>
      <c r="E174" s="500"/>
      <c r="F174" s="500"/>
      <c r="G174" s="500"/>
      <c r="H174" s="180"/>
      <c r="I174" s="181"/>
      <c r="J174" s="181"/>
      <c r="K174" s="181"/>
      <c r="L174" s="183"/>
      <c r="M174" s="181"/>
      <c r="N174" s="183"/>
      <c r="O174" s="181"/>
      <c r="P174" s="185"/>
      <c r="Q174" s="143"/>
      <c r="R174" s="143"/>
      <c r="S174" s="143"/>
    </row>
    <row r="175" spans="1:19" ht="19.5" customHeight="1">
      <c r="A175" s="178" t="s">
        <v>487</v>
      </c>
      <c r="B175" s="179" t="s">
        <v>488</v>
      </c>
      <c r="C175" s="498" t="s">
        <v>489</v>
      </c>
      <c r="D175" s="498"/>
      <c r="E175" s="498"/>
      <c r="F175" s="498"/>
      <c r="G175" s="498"/>
      <c r="H175" s="180" t="s">
        <v>15</v>
      </c>
      <c r="I175" s="181">
        <v>1</v>
      </c>
      <c r="J175" s="182">
        <v>1</v>
      </c>
      <c r="K175" s="182">
        <v>1</v>
      </c>
      <c r="L175" s="183"/>
      <c r="M175" s="181"/>
      <c r="N175" s="184"/>
      <c r="O175" s="217">
        <v>1.0367</v>
      </c>
      <c r="P175" s="185"/>
      <c r="Q175" s="143"/>
      <c r="R175" s="143"/>
      <c r="S175" s="143"/>
    </row>
    <row r="176" spans="1:19" ht="13.5" customHeight="1">
      <c r="A176" s="186"/>
      <c r="B176" s="187"/>
      <c r="C176" s="499" t="s">
        <v>390</v>
      </c>
      <c r="D176" s="499"/>
      <c r="E176" s="499"/>
      <c r="F176" s="499"/>
      <c r="G176" s="499"/>
      <c r="H176" s="499"/>
      <c r="I176" s="499"/>
      <c r="J176" s="499"/>
      <c r="K176" s="499"/>
      <c r="L176" s="499"/>
      <c r="M176" s="499"/>
      <c r="N176" s="499"/>
      <c r="O176" s="499"/>
      <c r="P176" s="499"/>
      <c r="Q176" s="143"/>
      <c r="R176" s="143"/>
      <c r="S176" s="143"/>
    </row>
    <row r="177" spans="1:19" ht="13.5" customHeight="1">
      <c r="A177" s="213"/>
      <c r="B177" s="214"/>
      <c r="C177" s="500" t="s">
        <v>438</v>
      </c>
      <c r="D177" s="500"/>
      <c r="E177" s="500"/>
      <c r="F177" s="500"/>
      <c r="G177" s="500"/>
      <c r="H177" s="180"/>
      <c r="I177" s="181"/>
      <c r="J177" s="181"/>
      <c r="K177" s="181"/>
      <c r="L177" s="183"/>
      <c r="M177" s="181"/>
      <c r="N177" s="183"/>
      <c r="O177" s="181"/>
      <c r="P177" s="185"/>
      <c r="Q177" s="143"/>
      <c r="R177" s="143"/>
      <c r="S177" s="143"/>
    </row>
    <row r="178" spans="1:19" ht="19.5" customHeight="1">
      <c r="A178" s="178" t="s">
        <v>490</v>
      </c>
      <c r="B178" s="179" t="s">
        <v>491</v>
      </c>
      <c r="C178" s="498" t="s">
        <v>492</v>
      </c>
      <c r="D178" s="498"/>
      <c r="E178" s="498"/>
      <c r="F178" s="498"/>
      <c r="G178" s="498"/>
      <c r="H178" s="180" t="s">
        <v>15</v>
      </c>
      <c r="I178" s="181">
        <v>1</v>
      </c>
      <c r="J178" s="182">
        <v>1</v>
      </c>
      <c r="K178" s="182">
        <v>1</v>
      </c>
      <c r="L178" s="183"/>
      <c r="M178" s="181"/>
      <c r="N178" s="184"/>
      <c r="O178" s="217">
        <v>1.0367</v>
      </c>
      <c r="P178" s="185"/>
      <c r="Q178" s="143"/>
      <c r="R178" s="143"/>
      <c r="S178" s="143"/>
    </row>
    <row r="179" spans="1:19" ht="13.5" customHeight="1">
      <c r="A179" s="186"/>
      <c r="B179" s="187"/>
      <c r="C179" s="499" t="s">
        <v>390</v>
      </c>
      <c r="D179" s="499"/>
      <c r="E179" s="499"/>
      <c r="F179" s="499"/>
      <c r="G179" s="499"/>
      <c r="H179" s="499"/>
      <c r="I179" s="499"/>
      <c r="J179" s="499"/>
      <c r="K179" s="499"/>
      <c r="L179" s="499"/>
      <c r="M179" s="499"/>
      <c r="N179" s="499"/>
      <c r="O179" s="499"/>
      <c r="P179" s="499"/>
      <c r="Q179" s="143"/>
      <c r="R179" s="143"/>
      <c r="S179" s="143"/>
    </row>
    <row r="180" spans="1:19" ht="13.5" customHeight="1">
      <c r="A180" s="213"/>
      <c r="B180" s="214"/>
      <c r="C180" s="500" t="s">
        <v>438</v>
      </c>
      <c r="D180" s="500"/>
      <c r="E180" s="500"/>
      <c r="F180" s="500"/>
      <c r="G180" s="500"/>
      <c r="H180" s="180"/>
      <c r="I180" s="181"/>
      <c r="J180" s="181"/>
      <c r="K180" s="181"/>
      <c r="L180" s="183"/>
      <c r="M180" s="181"/>
      <c r="N180" s="183"/>
      <c r="O180" s="181"/>
      <c r="P180" s="185"/>
      <c r="Q180" s="143"/>
      <c r="R180" s="143"/>
      <c r="S180" s="143"/>
    </row>
    <row r="181" spans="1:19" ht="19.5" customHeight="1">
      <c r="A181" s="178" t="s">
        <v>493</v>
      </c>
      <c r="B181" s="179" t="s">
        <v>494</v>
      </c>
      <c r="C181" s="498" t="s">
        <v>495</v>
      </c>
      <c r="D181" s="498"/>
      <c r="E181" s="498"/>
      <c r="F181" s="498"/>
      <c r="G181" s="498"/>
      <c r="H181" s="180" t="s">
        <v>15</v>
      </c>
      <c r="I181" s="181">
        <v>1</v>
      </c>
      <c r="J181" s="182">
        <v>1</v>
      </c>
      <c r="K181" s="182">
        <v>1</v>
      </c>
      <c r="L181" s="183"/>
      <c r="M181" s="181"/>
      <c r="N181" s="184"/>
      <c r="O181" s="217">
        <v>1.0367</v>
      </c>
      <c r="P181" s="185"/>
      <c r="Q181" s="143"/>
      <c r="R181" s="143"/>
      <c r="S181" s="143"/>
    </row>
    <row r="182" spans="1:19" ht="13.5" customHeight="1">
      <c r="A182" s="186"/>
      <c r="B182" s="187"/>
      <c r="C182" s="499" t="s">
        <v>390</v>
      </c>
      <c r="D182" s="499"/>
      <c r="E182" s="499"/>
      <c r="F182" s="499"/>
      <c r="G182" s="499"/>
      <c r="H182" s="499"/>
      <c r="I182" s="499"/>
      <c r="J182" s="499"/>
      <c r="K182" s="499"/>
      <c r="L182" s="499"/>
      <c r="M182" s="499"/>
      <c r="N182" s="499"/>
      <c r="O182" s="499"/>
      <c r="P182" s="499"/>
      <c r="Q182" s="143"/>
      <c r="R182" s="143"/>
      <c r="S182" s="143"/>
    </row>
    <row r="183" spans="1:19" ht="13.5" customHeight="1">
      <c r="A183" s="213"/>
      <c r="B183" s="214"/>
      <c r="C183" s="500" t="s">
        <v>438</v>
      </c>
      <c r="D183" s="500"/>
      <c r="E183" s="500"/>
      <c r="F183" s="500"/>
      <c r="G183" s="500"/>
      <c r="H183" s="180"/>
      <c r="I183" s="181"/>
      <c r="J183" s="181"/>
      <c r="K183" s="181"/>
      <c r="L183" s="183"/>
      <c r="M183" s="181"/>
      <c r="N183" s="183"/>
      <c r="O183" s="181"/>
      <c r="P183" s="185"/>
      <c r="Q183" s="143"/>
      <c r="R183" s="143"/>
      <c r="S183" s="143"/>
    </row>
    <row r="184" spans="1:19" ht="19.5" customHeight="1">
      <c r="A184" s="178" t="s">
        <v>496</v>
      </c>
      <c r="B184" s="179" t="s">
        <v>497</v>
      </c>
      <c r="C184" s="498" t="s">
        <v>498</v>
      </c>
      <c r="D184" s="498"/>
      <c r="E184" s="498"/>
      <c r="F184" s="498"/>
      <c r="G184" s="498"/>
      <c r="H184" s="180" t="s">
        <v>15</v>
      </c>
      <c r="I184" s="181">
        <v>1</v>
      </c>
      <c r="J184" s="182">
        <v>1</v>
      </c>
      <c r="K184" s="182">
        <v>1</v>
      </c>
      <c r="L184" s="183"/>
      <c r="M184" s="181"/>
      <c r="N184" s="184"/>
      <c r="O184" s="217">
        <v>1.0367</v>
      </c>
      <c r="P184" s="185"/>
      <c r="Q184" s="143"/>
      <c r="R184" s="143"/>
      <c r="S184" s="143"/>
    </row>
    <row r="185" spans="1:19" ht="13.5" customHeight="1">
      <c r="A185" s="186"/>
      <c r="B185" s="187"/>
      <c r="C185" s="499" t="s">
        <v>390</v>
      </c>
      <c r="D185" s="499"/>
      <c r="E185" s="499"/>
      <c r="F185" s="499"/>
      <c r="G185" s="499"/>
      <c r="H185" s="499"/>
      <c r="I185" s="499"/>
      <c r="J185" s="499"/>
      <c r="K185" s="499"/>
      <c r="L185" s="499"/>
      <c r="M185" s="499"/>
      <c r="N185" s="499"/>
      <c r="O185" s="499"/>
      <c r="P185" s="499"/>
      <c r="Q185" s="143"/>
      <c r="R185" s="143"/>
      <c r="S185" s="143"/>
    </row>
    <row r="186" spans="1:19" ht="13.5" customHeight="1">
      <c r="A186" s="213"/>
      <c r="B186" s="214"/>
      <c r="C186" s="500" t="s">
        <v>438</v>
      </c>
      <c r="D186" s="500"/>
      <c r="E186" s="500"/>
      <c r="F186" s="500"/>
      <c r="G186" s="500"/>
      <c r="H186" s="180"/>
      <c r="I186" s="181"/>
      <c r="J186" s="181"/>
      <c r="K186" s="181"/>
      <c r="L186" s="183"/>
      <c r="M186" s="181"/>
      <c r="N186" s="183"/>
      <c r="O186" s="181"/>
      <c r="P186" s="185"/>
      <c r="Q186" s="143"/>
      <c r="R186" s="143"/>
      <c r="S186" s="143"/>
    </row>
    <row r="187" spans="1:19" ht="19.5" customHeight="1">
      <c r="A187" s="178" t="s">
        <v>499</v>
      </c>
      <c r="B187" s="179" t="s">
        <v>500</v>
      </c>
      <c r="C187" s="498" t="s">
        <v>501</v>
      </c>
      <c r="D187" s="498"/>
      <c r="E187" s="498"/>
      <c r="F187" s="498"/>
      <c r="G187" s="498"/>
      <c r="H187" s="180" t="s">
        <v>15</v>
      </c>
      <c r="I187" s="181">
        <v>1</v>
      </c>
      <c r="J187" s="182">
        <v>1</v>
      </c>
      <c r="K187" s="182">
        <v>1</v>
      </c>
      <c r="L187" s="183"/>
      <c r="M187" s="181"/>
      <c r="N187" s="184"/>
      <c r="O187" s="217">
        <v>1.0367</v>
      </c>
      <c r="P187" s="185"/>
      <c r="Q187" s="143"/>
      <c r="R187" s="143"/>
      <c r="S187" s="143"/>
    </row>
    <row r="188" spans="1:19" ht="13.5" customHeight="1">
      <c r="A188" s="186"/>
      <c r="B188" s="187"/>
      <c r="C188" s="499" t="s">
        <v>390</v>
      </c>
      <c r="D188" s="499"/>
      <c r="E188" s="499"/>
      <c r="F188" s="499"/>
      <c r="G188" s="499"/>
      <c r="H188" s="499"/>
      <c r="I188" s="499"/>
      <c r="J188" s="499"/>
      <c r="K188" s="499"/>
      <c r="L188" s="499"/>
      <c r="M188" s="499"/>
      <c r="N188" s="499"/>
      <c r="O188" s="499"/>
      <c r="P188" s="499"/>
      <c r="Q188" s="143"/>
      <c r="R188" s="143"/>
      <c r="S188" s="143"/>
    </row>
    <row r="189" spans="1:19" ht="13.5" customHeight="1">
      <c r="A189" s="213"/>
      <c r="B189" s="214"/>
      <c r="C189" s="500" t="s">
        <v>438</v>
      </c>
      <c r="D189" s="500"/>
      <c r="E189" s="500"/>
      <c r="F189" s="500"/>
      <c r="G189" s="500"/>
      <c r="H189" s="180"/>
      <c r="I189" s="181"/>
      <c r="J189" s="181"/>
      <c r="K189" s="181"/>
      <c r="L189" s="183"/>
      <c r="M189" s="181"/>
      <c r="N189" s="183"/>
      <c r="O189" s="181"/>
      <c r="P189" s="185"/>
      <c r="Q189" s="143"/>
      <c r="R189" s="143"/>
      <c r="S189" s="143"/>
    </row>
    <row r="190" spans="1:19" ht="19.5" customHeight="1">
      <c r="A190" s="178" t="s">
        <v>502</v>
      </c>
      <c r="B190" s="179" t="s">
        <v>503</v>
      </c>
      <c r="C190" s="498" t="s">
        <v>504</v>
      </c>
      <c r="D190" s="498"/>
      <c r="E190" s="498"/>
      <c r="F190" s="498"/>
      <c r="G190" s="498"/>
      <c r="H190" s="180" t="s">
        <v>15</v>
      </c>
      <c r="I190" s="181">
        <v>1</v>
      </c>
      <c r="J190" s="182">
        <v>1</v>
      </c>
      <c r="K190" s="182">
        <v>1</v>
      </c>
      <c r="L190" s="183"/>
      <c r="M190" s="181"/>
      <c r="N190" s="184"/>
      <c r="O190" s="217">
        <v>1.0367</v>
      </c>
      <c r="P190" s="185"/>
      <c r="Q190" s="143"/>
      <c r="R190" s="143"/>
      <c r="S190" s="143"/>
    </row>
    <row r="191" spans="1:19" ht="13.5" customHeight="1">
      <c r="A191" s="186"/>
      <c r="B191" s="187"/>
      <c r="C191" s="499" t="s">
        <v>390</v>
      </c>
      <c r="D191" s="499"/>
      <c r="E191" s="499"/>
      <c r="F191" s="499"/>
      <c r="G191" s="499"/>
      <c r="H191" s="499"/>
      <c r="I191" s="499"/>
      <c r="J191" s="499"/>
      <c r="K191" s="499"/>
      <c r="L191" s="499"/>
      <c r="M191" s="499"/>
      <c r="N191" s="499"/>
      <c r="O191" s="499"/>
      <c r="P191" s="499"/>
      <c r="Q191" s="143"/>
      <c r="R191" s="143"/>
      <c r="S191" s="143"/>
    </row>
    <row r="192" spans="1:19" ht="13.5" customHeight="1">
      <c r="A192" s="213"/>
      <c r="B192" s="214"/>
      <c r="C192" s="500" t="s">
        <v>438</v>
      </c>
      <c r="D192" s="500"/>
      <c r="E192" s="500"/>
      <c r="F192" s="500"/>
      <c r="G192" s="500"/>
      <c r="H192" s="180"/>
      <c r="I192" s="181"/>
      <c r="J192" s="181"/>
      <c r="K192" s="181"/>
      <c r="L192" s="183"/>
      <c r="M192" s="181"/>
      <c r="N192" s="183"/>
      <c r="O192" s="181"/>
      <c r="P192" s="185"/>
      <c r="Q192" s="143"/>
      <c r="R192" s="143"/>
      <c r="S192" s="143"/>
    </row>
    <row r="193" spans="1:19" ht="19.5" customHeight="1">
      <c r="A193" s="178" t="s">
        <v>505</v>
      </c>
      <c r="B193" s="179" t="s">
        <v>506</v>
      </c>
      <c r="C193" s="498" t="s">
        <v>507</v>
      </c>
      <c r="D193" s="498"/>
      <c r="E193" s="498"/>
      <c r="F193" s="498"/>
      <c r="G193" s="498"/>
      <c r="H193" s="180" t="s">
        <v>15</v>
      </c>
      <c r="I193" s="181">
        <v>1</v>
      </c>
      <c r="J193" s="182">
        <v>1</v>
      </c>
      <c r="K193" s="182">
        <v>1</v>
      </c>
      <c r="L193" s="183"/>
      <c r="M193" s="181"/>
      <c r="N193" s="184"/>
      <c r="O193" s="217">
        <v>1.0367</v>
      </c>
      <c r="P193" s="185"/>
      <c r="Q193" s="143"/>
      <c r="R193" s="143"/>
      <c r="S193" s="143"/>
    </row>
    <row r="194" spans="1:19" ht="13.5" customHeight="1">
      <c r="A194" s="186"/>
      <c r="B194" s="187"/>
      <c r="C194" s="499" t="s">
        <v>390</v>
      </c>
      <c r="D194" s="499"/>
      <c r="E194" s="499"/>
      <c r="F194" s="499"/>
      <c r="G194" s="499"/>
      <c r="H194" s="499"/>
      <c r="I194" s="499"/>
      <c r="J194" s="499"/>
      <c r="K194" s="499"/>
      <c r="L194" s="499"/>
      <c r="M194" s="499"/>
      <c r="N194" s="499"/>
      <c r="O194" s="499"/>
      <c r="P194" s="499"/>
      <c r="Q194" s="143"/>
      <c r="R194" s="143"/>
      <c r="S194" s="143"/>
    </row>
    <row r="195" spans="1:19" ht="13.5" customHeight="1">
      <c r="A195" s="213"/>
      <c r="B195" s="214"/>
      <c r="C195" s="500" t="s">
        <v>438</v>
      </c>
      <c r="D195" s="500"/>
      <c r="E195" s="500"/>
      <c r="F195" s="500"/>
      <c r="G195" s="500"/>
      <c r="H195" s="180"/>
      <c r="I195" s="181"/>
      <c r="J195" s="181"/>
      <c r="K195" s="181"/>
      <c r="L195" s="183"/>
      <c r="M195" s="181"/>
      <c r="N195" s="183"/>
      <c r="O195" s="181"/>
      <c r="P195" s="185"/>
      <c r="Q195" s="143"/>
      <c r="R195" s="143"/>
      <c r="S195" s="143"/>
    </row>
    <row r="196" spans="1:19" ht="19.5" customHeight="1">
      <c r="A196" s="178" t="s">
        <v>508</v>
      </c>
      <c r="B196" s="179" t="s">
        <v>509</v>
      </c>
      <c r="C196" s="498" t="s">
        <v>510</v>
      </c>
      <c r="D196" s="498"/>
      <c r="E196" s="498"/>
      <c r="F196" s="498"/>
      <c r="G196" s="498"/>
      <c r="H196" s="180" t="s">
        <v>15</v>
      </c>
      <c r="I196" s="181">
        <v>1</v>
      </c>
      <c r="J196" s="182">
        <v>1</v>
      </c>
      <c r="K196" s="182">
        <v>1</v>
      </c>
      <c r="L196" s="183"/>
      <c r="M196" s="181"/>
      <c r="N196" s="184"/>
      <c r="O196" s="217">
        <v>1.0367</v>
      </c>
      <c r="P196" s="185"/>
      <c r="Q196" s="143"/>
      <c r="R196" s="143"/>
      <c r="S196" s="143"/>
    </row>
    <row r="197" spans="1:19" ht="13.5" customHeight="1">
      <c r="A197" s="186"/>
      <c r="B197" s="187"/>
      <c r="C197" s="499" t="s">
        <v>390</v>
      </c>
      <c r="D197" s="499"/>
      <c r="E197" s="499"/>
      <c r="F197" s="499"/>
      <c r="G197" s="499"/>
      <c r="H197" s="499"/>
      <c r="I197" s="499"/>
      <c r="J197" s="499"/>
      <c r="K197" s="499"/>
      <c r="L197" s="499"/>
      <c r="M197" s="499"/>
      <c r="N197" s="499"/>
      <c r="O197" s="499"/>
      <c r="P197" s="499"/>
      <c r="Q197" s="143"/>
      <c r="R197" s="143"/>
      <c r="S197" s="143"/>
    </row>
    <row r="198" spans="1:19" ht="13.5" customHeight="1">
      <c r="A198" s="213"/>
      <c r="B198" s="214"/>
      <c r="C198" s="500" t="s">
        <v>438</v>
      </c>
      <c r="D198" s="500"/>
      <c r="E198" s="500"/>
      <c r="F198" s="500"/>
      <c r="G198" s="500"/>
      <c r="H198" s="180"/>
      <c r="I198" s="181"/>
      <c r="J198" s="181"/>
      <c r="K198" s="181"/>
      <c r="L198" s="183"/>
      <c r="M198" s="181"/>
      <c r="N198" s="183"/>
      <c r="O198" s="181"/>
      <c r="P198" s="185"/>
      <c r="Q198" s="143"/>
      <c r="R198" s="143"/>
      <c r="S198" s="143"/>
    </row>
    <row r="199" spans="1:19" ht="19.5" customHeight="1">
      <c r="A199" s="178" t="s">
        <v>511</v>
      </c>
      <c r="B199" s="179" t="s">
        <v>512</v>
      </c>
      <c r="C199" s="498" t="s">
        <v>513</v>
      </c>
      <c r="D199" s="498"/>
      <c r="E199" s="498"/>
      <c r="F199" s="498"/>
      <c r="G199" s="498"/>
      <c r="H199" s="180" t="s">
        <v>15</v>
      </c>
      <c r="I199" s="181">
        <v>1</v>
      </c>
      <c r="J199" s="182">
        <v>1</v>
      </c>
      <c r="K199" s="182">
        <v>1</v>
      </c>
      <c r="L199" s="183"/>
      <c r="M199" s="181"/>
      <c r="N199" s="184"/>
      <c r="O199" s="217">
        <v>1.0367</v>
      </c>
      <c r="P199" s="185"/>
      <c r="Q199" s="143"/>
      <c r="R199" s="143"/>
      <c r="S199" s="143"/>
    </row>
    <row r="200" spans="1:19" ht="13.5" customHeight="1">
      <c r="A200" s="186"/>
      <c r="B200" s="187"/>
      <c r="C200" s="499" t="s">
        <v>390</v>
      </c>
      <c r="D200" s="499"/>
      <c r="E200" s="499"/>
      <c r="F200" s="499"/>
      <c r="G200" s="499"/>
      <c r="H200" s="499"/>
      <c r="I200" s="499"/>
      <c r="J200" s="499"/>
      <c r="K200" s="499"/>
      <c r="L200" s="499"/>
      <c r="M200" s="499"/>
      <c r="N200" s="499"/>
      <c r="O200" s="499"/>
      <c r="P200" s="499"/>
      <c r="Q200" s="143"/>
      <c r="R200" s="143"/>
      <c r="S200" s="143"/>
    </row>
    <row r="201" spans="1:19" ht="13.5" customHeight="1">
      <c r="A201" s="213"/>
      <c r="B201" s="214"/>
      <c r="C201" s="500" t="s">
        <v>438</v>
      </c>
      <c r="D201" s="500"/>
      <c r="E201" s="500"/>
      <c r="F201" s="500"/>
      <c r="G201" s="500"/>
      <c r="H201" s="180"/>
      <c r="I201" s="181"/>
      <c r="J201" s="181"/>
      <c r="K201" s="181"/>
      <c r="L201" s="183"/>
      <c r="M201" s="181"/>
      <c r="N201" s="183"/>
      <c r="O201" s="181"/>
      <c r="P201" s="185"/>
      <c r="Q201" s="143"/>
      <c r="R201" s="143"/>
      <c r="S201" s="143"/>
    </row>
    <row r="202" spans="1:19" ht="19.5" customHeight="1">
      <c r="A202" s="178" t="s">
        <v>514</v>
      </c>
      <c r="B202" s="179" t="s">
        <v>515</v>
      </c>
      <c r="C202" s="498" t="s">
        <v>516</v>
      </c>
      <c r="D202" s="498"/>
      <c r="E202" s="498"/>
      <c r="F202" s="498"/>
      <c r="G202" s="498"/>
      <c r="H202" s="180" t="s">
        <v>15</v>
      </c>
      <c r="I202" s="181">
        <v>1</v>
      </c>
      <c r="J202" s="182">
        <v>1</v>
      </c>
      <c r="K202" s="182">
        <v>1</v>
      </c>
      <c r="L202" s="183"/>
      <c r="M202" s="181"/>
      <c r="N202" s="184"/>
      <c r="O202" s="217">
        <v>1.0367</v>
      </c>
      <c r="P202" s="185"/>
      <c r="Q202" s="143"/>
      <c r="R202" s="143"/>
      <c r="S202" s="143"/>
    </row>
    <row r="203" spans="1:19" ht="13.5" customHeight="1">
      <c r="A203" s="186"/>
      <c r="B203" s="187"/>
      <c r="C203" s="499" t="s">
        <v>390</v>
      </c>
      <c r="D203" s="499"/>
      <c r="E203" s="499"/>
      <c r="F203" s="499"/>
      <c r="G203" s="499"/>
      <c r="H203" s="499"/>
      <c r="I203" s="499"/>
      <c r="J203" s="499"/>
      <c r="K203" s="499"/>
      <c r="L203" s="499"/>
      <c r="M203" s="499"/>
      <c r="N203" s="499"/>
      <c r="O203" s="499"/>
      <c r="P203" s="499"/>
      <c r="Q203" s="143"/>
      <c r="R203" s="143"/>
      <c r="S203" s="143"/>
    </row>
    <row r="204" spans="1:19" ht="13.5" customHeight="1">
      <c r="A204" s="213"/>
      <c r="B204" s="214"/>
      <c r="C204" s="500" t="s">
        <v>438</v>
      </c>
      <c r="D204" s="500"/>
      <c r="E204" s="500"/>
      <c r="F204" s="500"/>
      <c r="G204" s="500"/>
      <c r="H204" s="180"/>
      <c r="I204" s="181"/>
      <c r="J204" s="181"/>
      <c r="K204" s="181"/>
      <c r="L204" s="183"/>
      <c r="M204" s="181"/>
      <c r="N204" s="183"/>
      <c r="O204" s="181"/>
      <c r="P204" s="185"/>
      <c r="Q204" s="143"/>
      <c r="R204" s="143"/>
      <c r="S204" s="143"/>
    </row>
    <row r="205" spans="1:19" ht="19.5" customHeight="1">
      <c r="A205" s="178" t="s">
        <v>517</v>
      </c>
      <c r="B205" s="179" t="s">
        <v>518</v>
      </c>
      <c r="C205" s="498" t="s">
        <v>519</v>
      </c>
      <c r="D205" s="498"/>
      <c r="E205" s="498"/>
      <c r="F205" s="498"/>
      <c r="G205" s="498"/>
      <c r="H205" s="180" t="s">
        <v>15</v>
      </c>
      <c r="I205" s="181">
        <v>1</v>
      </c>
      <c r="J205" s="182">
        <v>1</v>
      </c>
      <c r="K205" s="182">
        <v>1</v>
      </c>
      <c r="L205" s="183"/>
      <c r="M205" s="181"/>
      <c r="N205" s="184"/>
      <c r="O205" s="217">
        <v>1.0367</v>
      </c>
      <c r="P205" s="185"/>
      <c r="Q205" s="143"/>
      <c r="R205" s="143"/>
      <c r="S205" s="143"/>
    </row>
    <row r="206" spans="1:19" ht="13.5" customHeight="1">
      <c r="A206" s="186"/>
      <c r="B206" s="187"/>
      <c r="C206" s="499" t="s">
        <v>390</v>
      </c>
      <c r="D206" s="499"/>
      <c r="E206" s="499"/>
      <c r="F206" s="499"/>
      <c r="G206" s="499"/>
      <c r="H206" s="499"/>
      <c r="I206" s="499"/>
      <c r="J206" s="499"/>
      <c r="K206" s="499"/>
      <c r="L206" s="499"/>
      <c r="M206" s="499"/>
      <c r="N206" s="499"/>
      <c r="O206" s="499"/>
      <c r="P206" s="499"/>
      <c r="Q206" s="143"/>
      <c r="R206" s="143"/>
      <c r="S206" s="143"/>
    </row>
    <row r="207" spans="1:19" ht="13.5" customHeight="1">
      <c r="A207" s="213"/>
      <c r="B207" s="214"/>
      <c r="C207" s="500" t="s">
        <v>438</v>
      </c>
      <c r="D207" s="500"/>
      <c r="E207" s="500"/>
      <c r="F207" s="500"/>
      <c r="G207" s="500"/>
      <c r="H207" s="180"/>
      <c r="I207" s="181"/>
      <c r="J207" s="181"/>
      <c r="K207" s="181"/>
      <c r="L207" s="183"/>
      <c r="M207" s="181"/>
      <c r="N207" s="183"/>
      <c r="O207" s="181"/>
      <c r="P207" s="185"/>
      <c r="Q207" s="143"/>
      <c r="R207" s="143"/>
      <c r="S207" s="143"/>
    </row>
    <row r="208" spans="1:19" ht="19.5" customHeight="1">
      <c r="A208" s="178" t="s">
        <v>520</v>
      </c>
      <c r="B208" s="179" t="s">
        <v>521</v>
      </c>
      <c r="C208" s="498" t="s">
        <v>522</v>
      </c>
      <c r="D208" s="498"/>
      <c r="E208" s="498"/>
      <c r="F208" s="498"/>
      <c r="G208" s="498"/>
      <c r="H208" s="180" t="s">
        <v>15</v>
      </c>
      <c r="I208" s="181">
        <v>1</v>
      </c>
      <c r="J208" s="182">
        <v>1</v>
      </c>
      <c r="K208" s="182">
        <v>1</v>
      </c>
      <c r="L208" s="183"/>
      <c r="M208" s="181"/>
      <c r="N208" s="184"/>
      <c r="O208" s="217">
        <v>1.0367</v>
      </c>
      <c r="P208" s="185"/>
      <c r="Q208" s="143"/>
      <c r="R208" s="143"/>
      <c r="S208" s="143"/>
    </row>
    <row r="209" spans="1:19" ht="13.5" customHeight="1">
      <c r="A209" s="186"/>
      <c r="B209" s="187"/>
      <c r="C209" s="499" t="s">
        <v>390</v>
      </c>
      <c r="D209" s="499"/>
      <c r="E209" s="499"/>
      <c r="F209" s="499"/>
      <c r="G209" s="499"/>
      <c r="H209" s="499"/>
      <c r="I209" s="499"/>
      <c r="J209" s="499"/>
      <c r="K209" s="499"/>
      <c r="L209" s="499"/>
      <c r="M209" s="499"/>
      <c r="N209" s="499"/>
      <c r="O209" s="499"/>
      <c r="P209" s="499"/>
      <c r="Q209" s="143"/>
      <c r="R209" s="143"/>
      <c r="S209" s="143"/>
    </row>
    <row r="210" spans="1:19" ht="13.5" customHeight="1">
      <c r="A210" s="213"/>
      <c r="B210" s="214"/>
      <c r="C210" s="500" t="s">
        <v>438</v>
      </c>
      <c r="D210" s="500"/>
      <c r="E210" s="500"/>
      <c r="F210" s="500"/>
      <c r="G210" s="500"/>
      <c r="H210" s="180"/>
      <c r="I210" s="181"/>
      <c r="J210" s="181"/>
      <c r="K210" s="181"/>
      <c r="L210" s="183"/>
      <c r="M210" s="181"/>
      <c r="N210" s="183"/>
      <c r="O210" s="181"/>
      <c r="P210" s="185"/>
      <c r="Q210" s="143"/>
      <c r="R210" s="143"/>
      <c r="S210" s="143"/>
    </row>
    <row r="211" spans="1:19" ht="19.5" customHeight="1">
      <c r="A211" s="178" t="s">
        <v>523</v>
      </c>
      <c r="B211" s="179" t="s">
        <v>524</v>
      </c>
      <c r="C211" s="498" t="s">
        <v>525</v>
      </c>
      <c r="D211" s="498"/>
      <c r="E211" s="498"/>
      <c r="F211" s="498"/>
      <c r="G211" s="498"/>
      <c r="H211" s="180" t="s">
        <v>15</v>
      </c>
      <c r="I211" s="181">
        <v>1</v>
      </c>
      <c r="J211" s="182">
        <v>1</v>
      </c>
      <c r="K211" s="182">
        <v>1</v>
      </c>
      <c r="L211" s="183"/>
      <c r="M211" s="181"/>
      <c r="N211" s="184"/>
      <c r="O211" s="217">
        <v>1.0367</v>
      </c>
      <c r="P211" s="185"/>
      <c r="Q211" s="143"/>
      <c r="R211" s="143"/>
      <c r="S211" s="143"/>
    </row>
    <row r="212" spans="1:19" ht="13.5" customHeight="1">
      <c r="A212" s="186"/>
      <c r="B212" s="187"/>
      <c r="C212" s="499" t="s">
        <v>390</v>
      </c>
      <c r="D212" s="499"/>
      <c r="E212" s="499"/>
      <c r="F212" s="499"/>
      <c r="G212" s="499"/>
      <c r="H212" s="499"/>
      <c r="I212" s="499"/>
      <c r="J212" s="499"/>
      <c r="K212" s="499"/>
      <c r="L212" s="499"/>
      <c r="M212" s="499"/>
      <c r="N212" s="499"/>
      <c r="O212" s="499"/>
      <c r="P212" s="499"/>
      <c r="Q212" s="143"/>
      <c r="R212" s="143"/>
      <c r="S212" s="143"/>
    </row>
    <row r="213" spans="1:19" ht="13.5" customHeight="1">
      <c r="A213" s="213"/>
      <c r="B213" s="214"/>
      <c r="C213" s="500" t="s">
        <v>438</v>
      </c>
      <c r="D213" s="500"/>
      <c r="E213" s="500"/>
      <c r="F213" s="500"/>
      <c r="G213" s="500"/>
      <c r="H213" s="180"/>
      <c r="I213" s="181"/>
      <c r="J213" s="181"/>
      <c r="K213" s="181"/>
      <c r="L213" s="183"/>
      <c r="M213" s="181"/>
      <c r="N213" s="183"/>
      <c r="O213" s="181"/>
      <c r="P213" s="185"/>
      <c r="Q213" s="143"/>
      <c r="R213" s="143"/>
      <c r="S213" s="143"/>
    </row>
    <row r="214" spans="1:19" ht="19.5" customHeight="1">
      <c r="A214" s="178" t="s">
        <v>526</v>
      </c>
      <c r="B214" s="179" t="s">
        <v>527</v>
      </c>
      <c r="C214" s="498" t="s">
        <v>528</v>
      </c>
      <c r="D214" s="498"/>
      <c r="E214" s="498"/>
      <c r="F214" s="498"/>
      <c r="G214" s="498"/>
      <c r="H214" s="180" t="s">
        <v>15</v>
      </c>
      <c r="I214" s="181">
        <v>1</v>
      </c>
      <c r="J214" s="182">
        <v>1</v>
      </c>
      <c r="K214" s="182">
        <v>1</v>
      </c>
      <c r="L214" s="183"/>
      <c r="M214" s="181"/>
      <c r="N214" s="184"/>
      <c r="O214" s="217">
        <v>1.0367</v>
      </c>
      <c r="P214" s="185"/>
      <c r="Q214" s="143"/>
      <c r="R214" s="143"/>
      <c r="S214" s="143"/>
    </row>
    <row r="215" spans="1:19" ht="13.5" customHeight="1">
      <c r="A215" s="186"/>
      <c r="B215" s="187"/>
      <c r="C215" s="499" t="s">
        <v>390</v>
      </c>
      <c r="D215" s="499"/>
      <c r="E215" s="499"/>
      <c r="F215" s="499"/>
      <c r="G215" s="499"/>
      <c r="H215" s="499"/>
      <c r="I215" s="499"/>
      <c r="J215" s="499"/>
      <c r="K215" s="499"/>
      <c r="L215" s="499"/>
      <c r="M215" s="499"/>
      <c r="N215" s="499"/>
      <c r="O215" s="499"/>
      <c r="P215" s="499"/>
      <c r="Q215" s="143"/>
      <c r="R215" s="143"/>
      <c r="S215" s="143"/>
    </row>
    <row r="216" spans="1:19" ht="13.5" customHeight="1">
      <c r="A216" s="213"/>
      <c r="B216" s="214"/>
      <c r="C216" s="500" t="s">
        <v>438</v>
      </c>
      <c r="D216" s="500"/>
      <c r="E216" s="500"/>
      <c r="F216" s="500"/>
      <c r="G216" s="500"/>
      <c r="H216" s="180"/>
      <c r="I216" s="181"/>
      <c r="J216" s="181"/>
      <c r="K216" s="181"/>
      <c r="L216" s="183"/>
      <c r="M216" s="181"/>
      <c r="N216" s="183"/>
      <c r="O216" s="181"/>
      <c r="P216" s="185"/>
      <c r="Q216" s="143"/>
      <c r="R216" s="143"/>
      <c r="S216" s="143"/>
    </row>
    <row r="217" spans="1:19" ht="19.5" customHeight="1">
      <c r="A217" s="178" t="s">
        <v>529</v>
      </c>
      <c r="B217" s="179" t="s">
        <v>530</v>
      </c>
      <c r="C217" s="498" t="s">
        <v>531</v>
      </c>
      <c r="D217" s="498"/>
      <c r="E217" s="498"/>
      <c r="F217" s="498"/>
      <c r="G217" s="498"/>
      <c r="H217" s="180" t="s">
        <v>15</v>
      </c>
      <c r="I217" s="181">
        <v>1</v>
      </c>
      <c r="J217" s="182">
        <v>1</v>
      </c>
      <c r="K217" s="182">
        <v>1</v>
      </c>
      <c r="L217" s="183"/>
      <c r="M217" s="181"/>
      <c r="N217" s="184"/>
      <c r="O217" s="217">
        <v>1.0367</v>
      </c>
      <c r="P217" s="185"/>
      <c r="Q217" s="143"/>
      <c r="R217" s="143"/>
      <c r="S217" s="143"/>
    </row>
    <row r="218" spans="1:19" ht="13.5" customHeight="1">
      <c r="A218" s="186"/>
      <c r="B218" s="187"/>
      <c r="C218" s="499" t="s">
        <v>390</v>
      </c>
      <c r="D218" s="499"/>
      <c r="E218" s="499"/>
      <c r="F218" s="499"/>
      <c r="G218" s="499"/>
      <c r="H218" s="499"/>
      <c r="I218" s="499"/>
      <c r="J218" s="499"/>
      <c r="K218" s="499"/>
      <c r="L218" s="499"/>
      <c r="M218" s="499"/>
      <c r="N218" s="499"/>
      <c r="O218" s="499"/>
      <c r="P218" s="499"/>
      <c r="Q218" s="143"/>
      <c r="R218" s="143"/>
      <c r="S218" s="143"/>
    </row>
    <row r="219" spans="1:19" ht="13.5" customHeight="1">
      <c r="A219" s="213"/>
      <c r="B219" s="214"/>
      <c r="C219" s="500" t="s">
        <v>438</v>
      </c>
      <c r="D219" s="500"/>
      <c r="E219" s="500"/>
      <c r="F219" s="500"/>
      <c r="G219" s="500"/>
      <c r="H219" s="180"/>
      <c r="I219" s="181"/>
      <c r="J219" s="181"/>
      <c r="K219" s="181"/>
      <c r="L219" s="183"/>
      <c r="M219" s="181"/>
      <c r="N219" s="183"/>
      <c r="O219" s="181"/>
      <c r="P219" s="185"/>
      <c r="Q219" s="143"/>
      <c r="R219" s="143"/>
      <c r="S219" s="143"/>
    </row>
    <row r="220" spans="1:19" ht="19.5" customHeight="1">
      <c r="A220" s="178" t="s">
        <v>532</v>
      </c>
      <c r="B220" s="179" t="s">
        <v>533</v>
      </c>
      <c r="C220" s="498" t="s">
        <v>534</v>
      </c>
      <c r="D220" s="498"/>
      <c r="E220" s="498"/>
      <c r="F220" s="498"/>
      <c r="G220" s="498"/>
      <c r="H220" s="180" t="s">
        <v>15</v>
      </c>
      <c r="I220" s="181">
        <v>1</v>
      </c>
      <c r="J220" s="182">
        <v>1</v>
      </c>
      <c r="K220" s="182">
        <v>1</v>
      </c>
      <c r="L220" s="183"/>
      <c r="M220" s="181"/>
      <c r="N220" s="184"/>
      <c r="O220" s="217">
        <v>1.0367</v>
      </c>
      <c r="P220" s="185"/>
      <c r="Q220" s="143"/>
      <c r="R220" s="143"/>
      <c r="S220" s="143"/>
    </row>
    <row r="221" spans="1:19" ht="13.5" customHeight="1">
      <c r="A221" s="186"/>
      <c r="B221" s="187"/>
      <c r="C221" s="499" t="s">
        <v>390</v>
      </c>
      <c r="D221" s="499"/>
      <c r="E221" s="499"/>
      <c r="F221" s="499"/>
      <c r="G221" s="499"/>
      <c r="H221" s="499"/>
      <c r="I221" s="499"/>
      <c r="J221" s="499"/>
      <c r="K221" s="499"/>
      <c r="L221" s="499"/>
      <c r="M221" s="499"/>
      <c r="N221" s="499"/>
      <c r="O221" s="499"/>
      <c r="P221" s="499"/>
      <c r="Q221" s="143"/>
      <c r="R221" s="143"/>
      <c r="S221" s="143"/>
    </row>
    <row r="222" spans="1:19" ht="13.5" customHeight="1">
      <c r="A222" s="213"/>
      <c r="B222" s="214"/>
      <c r="C222" s="500" t="s">
        <v>438</v>
      </c>
      <c r="D222" s="500"/>
      <c r="E222" s="500"/>
      <c r="F222" s="500"/>
      <c r="G222" s="500"/>
      <c r="H222" s="180"/>
      <c r="I222" s="181"/>
      <c r="J222" s="181"/>
      <c r="K222" s="181"/>
      <c r="L222" s="183"/>
      <c r="M222" s="181"/>
      <c r="N222" s="183"/>
      <c r="O222" s="181"/>
      <c r="P222" s="185"/>
      <c r="Q222" s="143"/>
      <c r="R222" s="143"/>
      <c r="S222" s="143"/>
    </row>
    <row r="223" spans="1:19" ht="19.5" customHeight="1">
      <c r="A223" s="178" t="s">
        <v>535</v>
      </c>
      <c r="B223" s="179" t="s">
        <v>536</v>
      </c>
      <c r="C223" s="498" t="s">
        <v>537</v>
      </c>
      <c r="D223" s="498"/>
      <c r="E223" s="498"/>
      <c r="F223" s="498"/>
      <c r="G223" s="498"/>
      <c r="H223" s="180" t="s">
        <v>15</v>
      </c>
      <c r="I223" s="181">
        <v>1</v>
      </c>
      <c r="J223" s="182">
        <v>1</v>
      </c>
      <c r="K223" s="182">
        <v>1</v>
      </c>
      <c r="L223" s="183"/>
      <c r="M223" s="181"/>
      <c r="N223" s="184"/>
      <c r="O223" s="217">
        <v>1.0367</v>
      </c>
      <c r="P223" s="185"/>
      <c r="Q223" s="143"/>
      <c r="R223" s="143"/>
      <c r="S223" s="143"/>
    </row>
    <row r="224" spans="1:19" ht="13.5" customHeight="1">
      <c r="A224" s="186"/>
      <c r="B224" s="187"/>
      <c r="C224" s="499" t="s">
        <v>390</v>
      </c>
      <c r="D224" s="499"/>
      <c r="E224" s="499"/>
      <c r="F224" s="499"/>
      <c r="G224" s="499"/>
      <c r="H224" s="499"/>
      <c r="I224" s="499"/>
      <c r="J224" s="499"/>
      <c r="K224" s="499"/>
      <c r="L224" s="499"/>
      <c r="M224" s="499"/>
      <c r="N224" s="499"/>
      <c r="O224" s="499"/>
      <c r="P224" s="499"/>
      <c r="Q224" s="143"/>
      <c r="R224" s="143"/>
      <c r="S224" s="143"/>
    </row>
    <row r="225" spans="1:19" ht="13.5" customHeight="1">
      <c r="A225" s="213"/>
      <c r="B225" s="214"/>
      <c r="C225" s="500" t="s">
        <v>438</v>
      </c>
      <c r="D225" s="500"/>
      <c r="E225" s="500"/>
      <c r="F225" s="500"/>
      <c r="G225" s="500"/>
      <c r="H225" s="180"/>
      <c r="I225" s="181"/>
      <c r="J225" s="181"/>
      <c r="K225" s="181"/>
      <c r="L225" s="183"/>
      <c r="M225" s="181"/>
      <c r="N225" s="183"/>
      <c r="O225" s="181"/>
      <c r="P225" s="185"/>
      <c r="Q225" s="143"/>
      <c r="R225" s="143"/>
      <c r="S225" s="143"/>
    </row>
    <row r="226" spans="1:19" ht="19.5" customHeight="1">
      <c r="A226" s="178" t="s">
        <v>538</v>
      </c>
      <c r="B226" s="179" t="s">
        <v>539</v>
      </c>
      <c r="C226" s="498" t="s">
        <v>540</v>
      </c>
      <c r="D226" s="498"/>
      <c r="E226" s="498"/>
      <c r="F226" s="498"/>
      <c r="G226" s="498"/>
      <c r="H226" s="180" t="s">
        <v>15</v>
      </c>
      <c r="I226" s="181">
        <v>1</v>
      </c>
      <c r="J226" s="182">
        <v>1</v>
      </c>
      <c r="K226" s="182">
        <v>1</v>
      </c>
      <c r="L226" s="183"/>
      <c r="M226" s="181"/>
      <c r="N226" s="184"/>
      <c r="O226" s="217">
        <v>1.0367</v>
      </c>
      <c r="P226" s="185"/>
      <c r="Q226" s="143"/>
      <c r="R226" s="143"/>
      <c r="S226" s="143"/>
    </row>
    <row r="227" spans="1:19" ht="13.5" customHeight="1">
      <c r="A227" s="186"/>
      <c r="B227" s="187"/>
      <c r="C227" s="499" t="s">
        <v>390</v>
      </c>
      <c r="D227" s="499"/>
      <c r="E227" s="499"/>
      <c r="F227" s="499"/>
      <c r="G227" s="499"/>
      <c r="H227" s="499"/>
      <c r="I227" s="499"/>
      <c r="J227" s="499"/>
      <c r="K227" s="499"/>
      <c r="L227" s="499"/>
      <c r="M227" s="499"/>
      <c r="N227" s="499"/>
      <c r="O227" s="499"/>
      <c r="P227" s="499"/>
      <c r="Q227" s="143"/>
      <c r="R227" s="143"/>
      <c r="S227" s="143"/>
    </row>
    <row r="228" spans="1:19" ht="13.5" customHeight="1">
      <c r="A228" s="213"/>
      <c r="B228" s="214"/>
      <c r="C228" s="500" t="s">
        <v>438</v>
      </c>
      <c r="D228" s="500"/>
      <c r="E228" s="500"/>
      <c r="F228" s="500"/>
      <c r="G228" s="500"/>
      <c r="H228" s="180"/>
      <c r="I228" s="181"/>
      <c r="J228" s="181"/>
      <c r="K228" s="181"/>
      <c r="L228" s="183"/>
      <c r="M228" s="181"/>
      <c r="N228" s="183"/>
      <c r="O228" s="181"/>
      <c r="P228" s="185"/>
      <c r="Q228" s="143"/>
      <c r="R228" s="143"/>
      <c r="S228" s="143"/>
    </row>
    <row r="229" spans="1:19" ht="19.5" customHeight="1">
      <c r="A229" s="178" t="s">
        <v>541</v>
      </c>
      <c r="B229" s="179" t="s">
        <v>542</v>
      </c>
      <c r="C229" s="498" t="s">
        <v>543</v>
      </c>
      <c r="D229" s="498"/>
      <c r="E229" s="498"/>
      <c r="F229" s="498"/>
      <c r="G229" s="498"/>
      <c r="H229" s="180" t="s">
        <v>15</v>
      </c>
      <c r="I229" s="181">
        <v>1</v>
      </c>
      <c r="J229" s="182">
        <v>1</v>
      </c>
      <c r="K229" s="182">
        <v>1</v>
      </c>
      <c r="L229" s="183"/>
      <c r="M229" s="181"/>
      <c r="N229" s="184"/>
      <c r="O229" s="217">
        <v>1.0367</v>
      </c>
      <c r="P229" s="185"/>
      <c r="Q229" s="143"/>
      <c r="R229" s="143"/>
      <c r="S229" s="143"/>
    </row>
    <row r="230" spans="1:19" ht="13.5" customHeight="1">
      <c r="A230" s="186"/>
      <c r="B230" s="187"/>
      <c r="C230" s="499" t="s">
        <v>390</v>
      </c>
      <c r="D230" s="499"/>
      <c r="E230" s="499"/>
      <c r="F230" s="499"/>
      <c r="G230" s="499"/>
      <c r="H230" s="499"/>
      <c r="I230" s="499"/>
      <c r="J230" s="499"/>
      <c r="K230" s="499"/>
      <c r="L230" s="499"/>
      <c r="M230" s="499"/>
      <c r="N230" s="499"/>
      <c r="O230" s="499"/>
      <c r="P230" s="499"/>
      <c r="Q230" s="143"/>
      <c r="R230" s="143"/>
      <c r="S230" s="143"/>
    </row>
    <row r="231" spans="1:19" ht="13.5" customHeight="1">
      <c r="A231" s="213"/>
      <c r="B231" s="214"/>
      <c r="C231" s="500" t="s">
        <v>438</v>
      </c>
      <c r="D231" s="500"/>
      <c r="E231" s="500"/>
      <c r="F231" s="500"/>
      <c r="G231" s="500"/>
      <c r="H231" s="180"/>
      <c r="I231" s="181"/>
      <c r="J231" s="181"/>
      <c r="K231" s="181"/>
      <c r="L231" s="183"/>
      <c r="M231" s="181"/>
      <c r="N231" s="183"/>
      <c r="O231" s="181"/>
      <c r="P231" s="185"/>
      <c r="Q231" s="143"/>
      <c r="R231" s="143"/>
      <c r="S231" s="143"/>
    </row>
    <row r="232" spans="1:19" ht="19.5" customHeight="1">
      <c r="A232" s="178" t="s">
        <v>544</v>
      </c>
      <c r="B232" s="179" t="s">
        <v>545</v>
      </c>
      <c r="C232" s="498" t="s">
        <v>546</v>
      </c>
      <c r="D232" s="498"/>
      <c r="E232" s="498"/>
      <c r="F232" s="498"/>
      <c r="G232" s="498"/>
      <c r="H232" s="180" t="s">
        <v>15</v>
      </c>
      <c r="I232" s="181">
        <v>1</v>
      </c>
      <c r="J232" s="182">
        <v>1</v>
      </c>
      <c r="K232" s="182">
        <v>1</v>
      </c>
      <c r="L232" s="183"/>
      <c r="M232" s="181"/>
      <c r="N232" s="184"/>
      <c r="O232" s="217">
        <v>1.0367</v>
      </c>
      <c r="P232" s="185"/>
      <c r="Q232" s="143"/>
      <c r="R232" s="143"/>
      <c r="S232" s="143"/>
    </row>
    <row r="233" spans="1:19" ht="13.5" customHeight="1">
      <c r="A233" s="186"/>
      <c r="B233" s="187"/>
      <c r="C233" s="499" t="s">
        <v>390</v>
      </c>
      <c r="D233" s="499"/>
      <c r="E233" s="499"/>
      <c r="F233" s="499"/>
      <c r="G233" s="499"/>
      <c r="H233" s="499"/>
      <c r="I233" s="499"/>
      <c r="J233" s="499"/>
      <c r="K233" s="499"/>
      <c r="L233" s="499"/>
      <c r="M233" s="499"/>
      <c r="N233" s="499"/>
      <c r="O233" s="499"/>
      <c r="P233" s="499"/>
      <c r="Q233" s="143"/>
      <c r="R233" s="143"/>
      <c r="S233" s="143"/>
    </row>
    <row r="234" spans="1:19" ht="13.5" customHeight="1">
      <c r="A234" s="213"/>
      <c r="B234" s="214"/>
      <c r="C234" s="500" t="s">
        <v>438</v>
      </c>
      <c r="D234" s="500"/>
      <c r="E234" s="500"/>
      <c r="F234" s="500"/>
      <c r="G234" s="500"/>
      <c r="H234" s="180"/>
      <c r="I234" s="181"/>
      <c r="J234" s="181"/>
      <c r="K234" s="181"/>
      <c r="L234" s="183"/>
      <c r="M234" s="181"/>
      <c r="N234" s="183"/>
      <c r="O234" s="181"/>
      <c r="P234" s="185"/>
      <c r="Q234" s="143"/>
      <c r="R234" s="143"/>
      <c r="S234" s="143"/>
    </row>
    <row r="235" spans="1:19" ht="19.5" customHeight="1">
      <c r="A235" s="178" t="s">
        <v>547</v>
      </c>
      <c r="B235" s="179" t="s">
        <v>548</v>
      </c>
      <c r="C235" s="498" t="s">
        <v>549</v>
      </c>
      <c r="D235" s="498"/>
      <c r="E235" s="498"/>
      <c r="F235" s="498"/>
      <c r="G235" s="498"/>
      <c r="H235" s="180" t="s">
        <v>15</v>
      </c>
      <c r="I235" s="181">
        <v>1</v>
      </c>
      <c r="J235" s="182">
        <v>1</v>
      </c>
      <c r="K235" s="182">
        <v>1</v>
      </c>
      <c r="L235" s="183"/>
      <c r="M235" s="181"/>
      <c r="N235" s="184"/>
      <c r="O235" s="217">
        <v>1.0367</v>
      </c>
      <c r="P235" s="185"/>
      <c r="Q235" s="143"/>
      <c r="R235" s="143"/>
      <c r="S235" s="143"/>
    </row>
    <row r="236" spans="1:19" ht="13.5" customHeight="1">
      <c r="A236" s="186"/>
      <c r="B236" s="187"/>
      <c r="C236" s="499" t="s">
        <v>390</v>
      </c>
      <c r="D236" s="499"/>
      <c r="E236" s="499"/>
      <c r="F236" s="499"/>
      <c r="G236" s="499"/>
      <c r="H236" s="499"/>
      <c r="I236" s="499"/>
      <c r="J236" s="499"/>
      <c r="K236" s="499"/>
      <c r="L236" s="499"/>
      <c r="M236" s="499"/>
      <c r="N236" s="499"/>
      <c r="O236" s="499"/>
      <c r="P236" s="499"/>
      <c r="Q236" s="143"/>
      <c r="R236" s="143"/>
      <c r="S236" s="143"/>
    </row>
    <row r="237" spans="1:19" ht="13.5" customHeight="1">
      <c r="A237" s="213"/>
      <c r="B237" s="214"/>
      <c r="C237" s="500" t="s">
        <v>438</v>
      </c>
      <c r="D237" s="500"/>
      <c r="E237" s="500"/>
      <c r="F237" s="500"/>
      <c r="G237" s="500"/>
      <c r="H237" s="180"/>
      <c r="I237" s="181"/>
      <c r="J237" s="181"/>
      <c r="K237" s="181"/>
      <c r="L237" s="183"/>
      <c r="M237" s="181"/>
      <c r="N237" s="183"/>
      <c r="O237" s="181"/>
      <c r="P237" s="185"/>
      <c r="Q237" s="143"/>
      <c r="R237" s="143"/>
      <c r="S237" s="143"/>
    </row>
    <row r="238" spans="1:19" ht="19.5" customHeight="1">
      <c r="A238" s="178" t="s">
        <v>550</v>
      </c>
      <c r="B238" s="179" t="s">
        <v>551</v>
      </c>
      <c r="C238" s="498" t="s">
        <v>552</v>
      </c>
      <c r="D238" s="498"/>
      <c r="E238" s="498"/>
      <c r="F238" s="498"/>
      <c r="G238" s="498"/>
      <c r="H238" s="180" t="s">
        <v>15</v>
      </c>
      <c r="I238" s="181">
        <v>1</v>
      </c>
      <c r="J238" s="182">
        <v>1</v>
      </c>
      <c r="K238" s="182">
        <v>1</v>
      </c>
      <c r="L238" s="183"/>
      <c r="M238" s="181"/>
      <c r="N238" s="184"/>
      <c r="O238" s="217">
        <v>1.0367</v>
      </c>
      <c r="P238" s="185"/>
      <c r="Q238" s="143"/>
      <c r="R238" s="143"/>
      <c r="S238" s="143"/>
    </row>
    <row r="239" spans="1:19" ht="13.5" customHeight="1">
      <c r="A239" s="186"/>
      <c r="B239" s="187"/>
      <c r="C239" s="499" t="s">
        <v>390</v>
      </c>
      <c r="D239" s="499"/>
      <c r="E239" s="499"/>
      <c r="F239" s="499"/>
      <c r="G239" s="499"/>
      <c r="H239" s="499"/>
      <c r="I239" s="499"/>
      <c r="J239" s="499"/>
      <c r="K239" s="499"/>
      <c r="L239" s="499"/>
      <c r="M239" s="499"/>
      <c r="N239" s="499"/>
      <c r="O239" s="499"/>
      <c r="P239" s="499"/>
      <c r="Q239" s="143"/>
      <c r="R239" s="143"/>
      <c r="S239" s="143"/>
    </row>
    <row r="240" spans="1:19" ht="13.5" customHeight="1">
      <c r="A240" s="213"/>
      <c r="B240" s="214"/>
      <c r="C240" s="500" t="s">
        <v>438</v>
      </c>
      <c r="D240" s="500"/>
      <c r="E240" s="500"/>
      <c r="F240" s="500"/>
      <c r="G240" s="500"/>
      <c r="H240" s="180"/>
      <c r="I240" s="181"/>
      <c r="J240" s="181"/>
      <c r="K240" s="181"/>
      <c r="L240" s="183"/>
      <c r="M240" s="181"/>
      <c r="N240" s="183"/>
      <c r="O240" s="181"/>
      <c r="P240" s="185"/>
      <c r="Q240" s="143"/>
      <c r="R240" s="143"/>
      <c r="S240" s="143"/>
    </row>
    <row r="241" spans="1:19" ht="19.5" customHeight="1">
      <c r="A241" s="178" t="s">
        <v>553</v>
      </c>
      <c r="B241" s="179" t="s">
        <v>554</v>
      </c>
      <c r="C241" s="498" t="s">
        <v>555</v>
      </c>
      <c r="D241" s="498"/>
      <c r="E241" s="498"/>
      <c r="F241" s="498"/>
      <c r="G241" s="498"/>
      <c r="H241" s="180" t="s">
        <v>15</v>
      </c>
      <c r="I241" s="181">
        <v>1</v>
      </c>
      <c r="J241" s="182">
        <v>1</v>
      </c>
      <c r="K241" s="182">
        <v>1</v>
      </c>
      <c r="L241" s="183"/>
      <c r="M241" s="181"/>
      <c r="N241" s="184"/>
      <c r="O241" s="217">
        <v>1.0367</v>
      </c>
      <c r="P241" s="185"/>
      <c r="Q241" s="143"/>
      <c r="R241" s="143"/>
      <c r="S241" s="143"/>
    </row>
    <row r="242" spans="1:19" ht="13.5" customHeight="1">
      <c r="A242" s="186"/>
      <c r="B242" s="187"/>
      <c r="C242" s="499" t="s">
        <v>390</v>
      </c>
      <c r="D242" s="499"/>
      <c r="E242" s="499"/>
      <c r="F242" s="499"/>
      <c r="G242" s="499"/>
      <c r="H242" s="499"/>
      <c r="I242" s="499"/>
      <c r="J242" s="499"/>
      <c r="K242" s="499"/>
      <c r="L242" s="499"/>
      <c r="M242" s="499"/>
      <c r="N242" s="499"/>
      <c r="O242" s="499"/>
      <c r="P242" s="499"/>
      <c r="Q242" s="143"/>
      <c r="R242" s="143"/>
      <c r="S242" s="143"/>
    </row>
    <row r="243" spans="1:19" ht="13.5" customHeight="1">
      <c r="A243" s="213"/>
      <c r="B243" s="214"/>
      <c r="C243" s="500" t="s">
        <v>438</v>
      </c>
      <c r="D243" s="500"/>
      <c r="E243" s="500"/>
      <c r="F243" s="500"/>
      <c r="G243" s="500"/>
      <c r="H243" s="180"/>
      <c r="I243" s="181"/>
      <c r="J243" s="181"/>
      <c r="K243" s="181"/>
      <c r="L243" s="183"/>
      <c r="M243" s="181"/>
      <c r="N243" s="183"/>
      <c r="O243" s="181"/>
      <c r="P243" s="185"/>
      <c r="Q243" s="143"/>
      <c r="R243" s="143"/>
      <c r="S243" s="143"/>
    </row>
    <row r="244" spans="1:19" ht="19.5" customHeight="1">
      <c r="A244" s="178" t="s">
        <v>556</v>
      </c>
      <c r="B244" s="179" t="s">
        <v>557</v>
      </c>
      <c r="C244" s="498" t="s">
        <v>558</v>
      </c>
      <c r="D244" s="498"/>
      <c r="E244" s="498"/>
      <c r="F244" s="498"/>
      <c r="G244" s="498"/>
      <c r="H244" s="180" t="s">
        <v>15</v>
      </c>
      <c r="I244" s="181">
        <v>1</v>
      </c>
      <c r="J244" s="182">
        <v>1</v>
      </c>
      <c r="K244" s="182">
        <v>1</v>
      </c>
      <c r="L244" s="183"/>
      <c r="M244" s="181"/>
      <c r="N244" s="184"/>
      <c r="O244" s="217">
        <v>1.0367</v>
      </c>
      <c r="P244" s="185"/>
      <c r="Q244" s="143"/>
      <c r="R244" s="143"/>
      <c r="S244" s="143"/>
    </row>
    <row r="245" spans="1:19" ht="13.5" customHeight="1">
      <c r="A245" s="186"/>
      <c r="B245" s="187"/>
      <c r="C245" s="499" t="s">
        <v>390</v>
      </c>
      <c r="D245" s="499"/>
      <c r="E245" s="499"/>
      <c r="F245" s="499"/>
      <c r="G245" s="499"/>
      <c r="H245" s="499"/>
      <c r="I245" s="499"/>
      <c r="J245" s="499"/>
      <c r="K245" s="499"/>
      <c r="L245" s="499"/>
      <c r="M245" s="499"/>
      <c r="N245" s="499"/>
      <c r="O245" s="499"/>
      <c r="P245" s="499"/>
      <c r="Q245" s="143"/>
      <c r="R245" s="143"/>
      <c r="S245" s="143"/>
    </row>
    <row r="246" spans="1:19" ht="13.5" customHeight="1">
      <c r="A246" s="213"/>
      <c r="B246" s="214"/>
      <c r="C246" s="500" t="s">
        <v>438</v>
      </c>
      <c r="D246" s="500"/>
      <c r="E246" s="500"/>
      <c r="F246" s="500"/>
      <c r="G246" s="500"/>
      <c r="H246" s="180"/>
      <c r="I246" s="181"/>
      <c r="J246" s="181"/>
      <c r="K246" s="181"/>
      <c r="L246" s="183"/>
      <c r="M246" s="181"/>
      <c r="N246" s="183"/>
      <c r="O246" s="181"/>
      <c r="P246" s="185"/>
      <c r="Q246" s="143"/>
      <c r="R246" s="143"/>
      <c r="S246" s="143"/>
    </row>
    <row r="247" spans="1:19" ht="19.5" customHeight="1">
      <c r="A247" s="178" t="s">
        <v>559</v>
      </c>
      <c r="B247" s="179" t="s">
        <v>560</v>
      </c>
      <c r="C247" s="498" t="s">
        <v>561</v>
      </c>
      <c r="D247" s="498"/>
      <c r="E247" s="498"/>
      <c r="F247" s="498"/>
      <c r="G247" s="498"/>
      <c r="H247" s="180" t="s">
        <v>15</v>
      </c>
      <c r="I247" s="181">
        <v>1</v>
      </c>
      <c r="J247" s="182">
        <v>1</v>
      </c>
      <c r="K247" s="182">
        <v>1</v>
      </c>
      <c r="L247" s="183"/>
      <c r="M247" s="181"/>
      <c r="N247" s="184"/>
      <c r="O247" s="217">
        <v>1.0367</v>
      </c>
      <c r="P247" s="185"/>
      <c r="Q247" s="143"/>
      <c r="R247" s="143"/>
      <c r="S247" s="143"/>
    </row>
    <row r="248" spans="1:19" ht="13.5" customHeight="1">
      <c r="A248" s="186"/>
      <c r="B248" s="187"/>
      <c r="C248" s="499" t="s">
        <v>390</v>
      </c>
      <c r="D248" s="499"/>
      <c r="E248" s="499"/>
      <c r="F248" s="499"/>
      <c r="G248" s="499"/>
      <c r="H248" s="499"/>
      <c r="I248" s="499"/>
      <c r="J248" s="499"/>
      <c r="K248" s="499"/>
      <c r="L248" s="499"/>
      <c r="M248" s="499"/>
      <c r="N248" s="499"/>
      <c r="O248" s="499"/>
      <c r="P248" s="499"/>
      <c r="Q248" s="143"/>
      <c r="R248" s="143"/>
      <c r="S248" s="143"/>
    </row>
    <row r="249" spans="1:19" ht="13.5" customHeight="1">
      <c r="A249" s="213"/>
      <c r="B249" s="214"/>
      <c r="C249" s="500" t="s">
        <v>438</v>
      </c>
      <c r="D249" s="500"/>
      <c r="E249" s="500"/>
      <c r="F249" s="500"/>
      <c r="G249" s="500"/>
      <c r="H249" s="180"/>
      <c r="I249" s="181"/>
      <c r="J249" s="181"/>
      <c r="K249" s="181"/>
      <c r="L249" s="183"/>
      <c r="M249" s="181"/>
      <c r="N249" s="183"/>
      <c r="O249" s="181"/>
      <c r="P249" s="185"/>
      <c r="Q249" s="143"/>
      <c r="R249" s="143"/>
      <c r="S249" s="143"/>
    </row>
    <row r="250" spans="1:19" ht="19.5" customHeight="1">
      <c r="A250" s="178" t="s">
        <v>562</v>
      </c>
      <c r="B250" s="179" t="s">
        <v>563</v>
      </c>
      <c r="C250" s="498" t="s">
        <v>564</v>
      </c>
      <c r="D250" s="498"/>
      <c r="E250" s="498"/>
      <c r="F250" s="498"/>
      <c r="G250" s="498"/>
      <c r="H250" s="180" t="s">
        <v>15</v>
      </c>
      <c r="I250" s="181">
        <v>1</v>
      </c>
      <c r="J250" s="182">
        <v>1</v>
      </c>
      <c r="K250" s="182">
        <v>1</v>
      </c>
      <c r="L250" s="183"/>
      <c r="M250" s="181"/>
      <c r="N250" s="184"/>
      <c r="O250" s="217">
        <v>1.0367</v>
      </c>
      <c r="P250" s="185"/>
      <c r="Q250" s="143"/>
      <c r="R250" s="143"/>
      <c r="S250" s="143"/>
    </row>
    <row r="251" spans="1:19" ht="13.5" customHeight="1">
      <c r="A251" s="186"/>
      <c r="B251" s="187"/>
      <c r="C251" s="499" t="s">
        <v>390</v>
      </c>
      <c r="D251" s="499"/>
      <c r="E251" s="499"/>
      <c r="F251" s="499"/>
      <c r="G251" s="499"/>
      <c r="H251" s="499"/>
      <c r="I251" s="499"/>
      <c r="J251" s="499"/>
      <c r="K251" s="499"/>
      <c r="L251" s="499"/>
      <c r="M251" s="499"/>
      <c r="N251" s="499"/>
      <c r="O251" s="499"/>
      <c r="P251" s="499"/>
      <c r="Q251" s="143"/>
      <c r="R251" s="143"/>
      <c r="S251" s="143"/>
    </row>
    <row r="252" spans="1:19" ht="13.5" customHeight="1">
      <c r="A252" s="213"/>
      <c r="B252" s="214"/>
      <c r="C252" s="500" t="s">
        <v>438</v>
      </c>
      <c r="D252" s="500"/>
      <c r="E252" s="500"/>
      <c r="F252" s="500"/>
      <c r="G252" s="500"/>
      <c r="H252" s="180"/>
      <c r="I252" s="181"/>
      <c r="J252" s="181"/>
      <c r="K252" s="181"/>
      <c r="L252" s="183"/>
      <c r="M252" s="181"/>
      <c r="N252" s="183"/>
      <c r="O252" s="181"/>
      <c r="P252" s="185"/>
      <c r="Q252" s="143"/>
      <c r="R252" s="143"/>
      <c r="S252" s="143"/>
    </row>
    <row r="253" spans="1:19" ht="19.5" customHeight="1">
      <c r="A253" s="178" t="s">
        <v>565</v>
      </c>
      <c r="B253" s="179" t="s">
        <v>566</v>
      </c>
      <c r="C253" s="498" t="s">
        <v>567</v>
      </c>
      <c r="D253" s="498"/>
      <c r="E253" s="498"/>
      <c r="F253" s="498"/>
      <c r="G253" s="498"/>
      <c r="H253" s="180" t="s">
        <v>15</v>
      </c>
      <c r="I253" s="181">
        <v>1</v>
      </c>
      <c r="J253" s="182">
        <v>1</v>
      </c>
      <c r="K253" s="182">
        <v>1</v>
      </c>
      <c r="L253" s="183"/>
      <c r="M253" s="181"/>
      <c r="N253" s="184"/>
      <c r="O253" s="217">
        <v>1.0367</v>
      </c>
      <c r="P253" s="185"/>
      <c r="Q253" s="143"/>
      <c r="R253" s="143"/>
      <c r="S253" s="143"/>
    </row>
    <row r="254" spans="1:19" ht="13.5" customHeight="1">
      <c r="A254" s="186"/>
      <c r="B254" s="187"/>
      <c r="C254" s="499" t="s">
        <v>390</v>
      </c>
      <c r="D254" s="499"/>
      <c r="E254" s="499"/>
      <c r="F254" s="499"/>
      <c r="G254" s="499"/>
      <c r="H254" s="499"/>
      <c r="I254" s="499"/>
      <c r="J254" s="499"/>
      <c r="K254" s="499"/>
      <c r="L254" s="499"/>
      <c r="M254" s="499"/>
      <c r="N254" s="499"/>
      <c r="O254" s="499"/>
      <c r="P254" s="499"/>
      <c r="Q254" s="143"/>
      <c r="R254" s="143"/>
      <c r="S254" s="143"/>
    </row>
    <row r="255" spans="1:19" ht="13.5" customHeight="1">
      <c r="A255" s="213"/>
      <c r="B255" s="214"/>
      <c r="C255" s="500" t="s">
        <v>438</v>
      </c>
      <c r="D255" s="500"/>
      <c r="E255" s="500"/>
      <c r="F255" s="500"/>
      <c r="G255" s="500"/>
      <c r="H255" s="180"/>
      <c r="I255" s="181"/>
      <c r="J255" s="181"/>
      <c r="K255" s="181"/>
      <c r="L255" s="183"/>
      <c r="M255" s="181"/>
      <c r="N255" s="183"/>
      <c r="O255" s="181"/>
      <c r="P255" s="185"/>
      <c r="Q255" s="143"/>
      <c r="R255" s="143"/>
      <c r="S255" s="143"/>
    </row>
    <row r="256" spans="1:19" ht="19.5" customHeight="1">
      <c r="A256" s="178" t="s">
        <v>568</v>
      </c>
      <c r="B256" s="179" t="s">
        <v>569</v>
      </c>
      <c r="C256" s="498" t="s">
        <v>570</v>
      </c>
      <c r="D256" s="498"/>
      <c r="E256" s="498"/>
      <c r="F256" s="498"/>
      <c r="G256" s="498"/>
      <c r="H256" s="180" t="s">
        <v>15</v>
      </c>
      <c r="I256" s="181">
        <v>1</v>
      </c>
      <c r="J256" s="182">
        <v>1</v>
      </c>
      <c r="K256" s="182">
        <v>1</v>
      </c>
      <c r="L256" s="183"/>
      <c r="M256" s="181"/>
      <c r="N256" s="184"/>
      <c r="O256" s="217">
        <v>1.0367</v>
      </c>
      <c r="P256" s="185"/>
      <c r="Q256" s="143"/>
      <c r="R256" s="143"/>
      <c r="S256" s="143"/>
    </row>
    <row r="257" spans="1:19" ht="13.5" customHeight="1">
      <c r="A257" s="186"/>
      <c r="B257" s="187"/>
      <c r="C257" s="499" t="s">
        <v>390</v>
      </c>
      <c r="D257" s="499"/>
      <c r="E257" s="499"/>
      <c r="F257" s="499"/>
      <c r="G257" s="499"/>
      <c r="H257" s="499"/>
      <c r="I257" s="499"/>
      <c r="J257" s="499"/>
      <c r="K257" s="499"/>
      <c r="L257" s="499"/>
      <c r="M257" s="499"/>
      <c r="N257" s="499"/>
      <c r="O257" s="499"/>
      <c r="P257" s="499"/>
      <c r="Q257" s="143"/>
      <c r="R257" s="143"/>
      <c r="S257" s="143"/>
    </row>
    <row r="258" spans="1:19" ht="13.5" customHeight="1">
      <c r="A258" s="213"/>
      <c r="B258" s="214"/>
      <c r="C258" s="500" t="s">
        <v>438</v>
      </c>
      <c r="D258" s="500"/>
      <c r="E258" s="500"/>
      <c r="F258" s="500"/>
      <c r="G258" s="500"/>
      <c r="H258" s="180"/>
      <c r="I258" s="181"/>
      <c r="J258" s="181"/>
      <c r="K258" s="181"/>
      <c r="L258" s="183"/>
      <c r="M258" s="181"/>
      <c r="N258" s="183"/>
      <c r="O258" s="181"/>
      <c r="P258" s="185"/>
      <c r="Q258" s="143"/>
      <c r="R258" s="143"/>
      <c r="S258" s="143"/>
    </row>
    <row r="259" spans="1:19" ht="100.5" customHeight="1">
      <c r="A259" s="178" t="s">
        <v>571</v>
      </c>
      <c r="B259" s="179" t="s">
        <v>572</v>
      </c>
      <c r="C259" s="498" t="s">
        <v>573</v>
      </c>
      <c r="D259" s="498"/>
      <c r="E259" s="498"/>
      <c r="F259" s="498"/>
      <c r="G259" s="498"/>
      <c r="H259" s="180" t="s">
        <v>142</v>
      </c>
      <c r="I259" s="181">
        <v>14</v>
      </c>
      <c r="J259" s="182">
        <v>1</v>
      </c>
      <c r="K259" s="182">
        <v>14</v>
      </c>
      <c r="L259" s="183"/>
      <c r="M259" s="181"/>
      <c r="N259" s="184"/>
      <c r="O259" s="181"/>
      <c r="P259" s="185"/>
      <c r="Q259" s="143"/>
      <c r="R259" s="143"/>
      <c r="S259" s="143"/>
    </row>
    <row r="260" spans="1:19" ht="45.75" customHeight="1">
      <c r="A260" s="186"/>
      <c r="B260" s="187" t="s">
        <v>386</v>
      </c>
      <c r="C260" s="499" t="s">
        <v>387</v>
      </c>
      <c r="D260" s="499"/>
      <c r="E260" s="499"/>
      <c r="F260" s="499"/>
      <c r="G260" s="499"/>
      <c r="H260" s="499"/>
      <c r="I260" s="499"/>
      <c r="J260" s="499"/>
      <c r="K260" s="499"/>
      <c r="L260" s="499"/>
      <c r="M260" s="499"/>
      <c r="N260" s="499"/>
      <c r="O260" s="499"/>
      <c r="P260" s="499"/>
      <c r="Q260" s="143"/>
      <c r="R260" s="143"/>
      <c r="S260" s="143"/>
    </row>
    <row r="261" spans="1:19" ht="27.75" customHeight="1">
      <c r="A261" s="186"/>
      <c r="B261" s="187" t="s">
        <v>388</v>
      </c>
      <c r="C261" s="499" t="s">
        <v>389</v>
      </c>
      <c r="D261" s="499"/>
      <c r="E261" s="499"/>
      <c r="F261" s="499"/>
      <c r="G261" s="499"/>
      <c r="H261" s="499"/>
      <c r="I261" s="499"/>
      <c r="J261" s="499"/>
      <c r="K261" s="499"/>
      <c r="L261" s="499"/>
      <c r="M261" s="499"/>
      <c r="N261" s="499"/>
      <c r="O261" s="499"/>
      <c r="P261" s="499"/>
      <c r="Q261" s="143"/>
      <c r="R261" s="143"/>
      <c r="S261" s="143"/>
    </row>
    <row r="262" spans="1:19" ht="13.5" customHeight="1">
      <c r="A262" s="186"/>
      <c r="B262" s="187"/>
      <c r="C262" s="499" t="s">
        <v>390</v>
      </c>
      <c r="D262" s="499"/>
      <c r="E262" s="499"/>
      <c r="F262" s="499"/>
      <c r="G262" s="499"/>
      <c r="H262" s="499"/>
      <c r="I262" s="499"/>
      <c r="J262" s="499"/>
      <c r="K262" s="499"/>
      <c r="L262" s="499"/>
      <c r="M262" s="499"/>
      <c r="N262" s="499"/>
      <c r="O262" s="499"/>
      <c r="P262" s="499"/>
      <c r="Q262" s="143"/>
      <c r="R262" s="143"/>
      <c r="S262" s="143"/>
    </row>
    <row r="263" spans="1:19" ht="13.5" customHeight="1">
      <c r="A263" s="188"/>
      <c r="B263" s="189" t="s">
        <v>164</v>
      </c>
      <c r="C263" s="501" t="s">
        <v>391</v>
      </c>
      <c r="D263" s="501"/>
      <c r="E263" s="501"/>
      <c r="F263" s="501"/>
      <c r="G263" s="501"/>
      <c r="H263" s="190" t="s">
        <v>392</v>
      </c>
      <c r="I263" s="191"/>
      <c r="J263" s="191"/>
      <c r="K263" s="215">
        <v>23.171281700000002</v>
      </c>
      <c r="L263" s="193"/>
      <c r="M263" s="191"/>
      <c r="N263" s="193"/>
      <c r="O263" s="191"/>
      <c r="P263" s="194">
        <v>11916.53</v>
      </c>
      <c r="Q263" s="143"/>
      <c r="R263" s="143"/>
      <c r="S263" s="143"/>
    </row>
    <row r="264" spans="1:19" ht="13.5" customHeight="1">
      <c r="A264" s="195"/>
      <c r="B264" s="189" t="s">
        <v>574</v>
      </c>
      <c r="C264" s="501" t="s">
        <v>575</v>
      </c>
      <c r="D264" s="501"/>
      <c r="E264" s="501"/>
      <c r="F264" s="501"/>
      <c r="G264" s="501"/>
      <c r="H264" s="190" t="s">
        <v>392</v>
      </c>
      <c r="I264" s="201">
        <v>1.03</v>
      </c>
      <c r="J264" s="197">
        <v>1.6068849999999999</v>
      </c>
      <c r="K264" s="215">
        <v>23.171281700000002</v>
      </c>
      <c r="L264" s="198"/>
      <c r="M264" s="199"/>
      <c r="N264" s="200">
        <v>514.28</v>
      </c>
      <c r="O264" s="191"/>
      <c r="P264" s="194">
        <v>11916.53</v>
      </c>
      <c r="Q264" s="143"/>
      <c r="R264" s="143"/>
      <c r="S264" s="143"/>
    </row>
    <row r="265" spans="1:19" ht="13.5" customHeight="1">
      <c r="A265" s="188"/>
      <c r="B265" s="189" t="s">
        <v>167</v>
      </c>
      <c r="C265" s="501" t="s">
        <v>395</v>
      </c>
      <c r="D265" s="501"/>
      <c r="E265" s="501"/>
      <c r="F265" s="501"/>
      <c r="G265" s="501"/>
      <c r="H265" s="190"/>
      <c r="I265" s="191"/>
      <c r="J265" s="191"/>
      <c r="K265" s="191"/>
      <c r="L265" s="193"/>
      <c r="M265" s="191"/>
      <c r="N265" s="193"/>
      <c r="O265" s="191"/>
      <c r="P265" s="194">
        <v>1955.67</v>
      </c>
      <c r="Q265" s="143"/>
      <c r="R265" s="143"/>
      <c r="S265" s="143"/>
    </row>
    <row r="266" spans="1:19" ht="13.5" customHeight="1">
      <c r="A266" s="188"/>
      <c r="B266" s="189"/>
      <c r="C266" s="501" t="s">
        <v>396</v>
      </c>
      <c r="D266" s="501"/>
      <c r="E266" s="501"/>
      <c r="F266" s="501"/>
      <c r="G266" s="501"/>
      <c r="H266" s="190" t="s">
        <v>392</v>
      </c>
      <c r="I266" s="191"/>
      <c r="J266" s="191"/>
      <c r="K266" s="207">
        <v>3.472</v>
      </c>
      <c r="L266" s="193"/>
      <c r="M266" s="191"/>
      <c r="N266" s="193"/>
      <c r="O266" s="191"/>
      <c r="P266" s="194">
        <v>2084.46</v>
      </c>
      <c r="Q266" s="143"/>
      <c r="R266" s="143"/>
      <c r="S266" s="143"/>
    </row>
    <row r="267" spans="1:19" ht="13.5" customHeight="1">
      <c r="A267" s="195"/>
      <c r="B267" s="189" t="s">
        <v>402</v>
      </c>
      <c r="C267" s="501" t="s">
        <v>403</v>
      </c>
      <c r="D267" s="501"/>
      <c r="E267" s="501"/>
      <c r="F267" s="501"/>
      <c r="G267" s="501"/>
      <c r="H267" s="190" t="s">
        <v>399</v>
      </c>
      <c r="I267" s="201">
        <v>0.16</v>
      </c>
      <c r="J267" s="201">
        <v>1.55</v>
      </c>
      <c r="K267" s="207">
        <v>3.472</v>
      </c>
      <c r="L267" s="198"/>
      <c r="M267" s="199"/>
      <c r="N267" s="200">
        <v>543.33000000000004</v>
      </c>
      <c r="O267" s="202">
        <v>1.0367</v>
      </c>
      <c r="P267" s="194">
        <v>1955.67</v>
      </c>
      <c r="Q267" s="143"/>
      <c r="R267" s="143"/>
      <c r="S267" s="143"/>
    </row>
    <row r="268" spans="1:19" ht="13.5" customHeight="1">
      <c r="A268" s="203"/>
      <c r="B268" s="189" t="s">
        <v>404</v>
      </c>
      <c r="C268" s="501" t="s">
        <v>405</v>
      </c>
      <c r="D268" s="501"/>
      <c r="E268" s="501"/>
      <c r="F268" s="501"/>
      <c r="G268" s="501"/>
      <c r="H268" s="190" t="s">
        <v>392</v>
      </c>
      <c r="I268" s="201">
        <v>0.16</v>
      </c>
      <c r="J268" s="201">
        <v>1.55</v>
      </c>
      <c r="K268" s="207">
        <v>3.472</v>
      </c>
      <c r="L268" s="193"/>
      <c r="M268" s="191"/>
      <c r="N268" s="204">
        <v>579.11</v>
      </c>
      <c r="O268" s="202">
        <v>1.0367</v>
      </c>
      <c r="P268" s="194">
        <v>2084.46</v>
      </c>
      <c r="Q268" s="143"/>
      <c r="R268" s="143"/>
      <c r="S268" s="143"/>
    </row>
    <row r="269" spans="1:19" ht="13.5" customHeight="1">
      <c r="A269" s="210"/>
      <c r="B269" s="187"/>
      <c r="C269" s="500" t="s">
        <v>429</v>
      </c>
      <c r="D269" s="500"/>
      <c r="E269" s="500"/>
      <c r="F269" s="500"/>
      <c r="G269" s="500"/>
      <c r="H269" s="180"/>
      <c r="I269" s="181"/>
      <c r="J269" s="181"/>
      <c r="K269" s="181"/>
      <c r="L269" s="183"/>
      <c r="M269" s="181"/>
      <c r="N269" s="211"/>
      <c r="O269" s="181"/>
      <c r="P269" s="212">
        <v>15956.66</v>
      </c>
      <c r="Q269" s="143"/>
      <c r="R269" s="143"/>
      <c r="S269" s="143"/>
    </row>
    <row r="270" spans="1:19" ht="13.5" customHeight="1">
      <c r="A270" s="203" t="s">
        <v>576</v>
      </c>
      <c r="B270" s="189" t="s">
        <v>430</v>
      </c>
      <c r="C270" s="501" t="s">
        <v>431</v>
      </c>
      <c r="D270" s="501"/>
      <c r="E270" s="501"/>
      <c r="F270" s="501"/>
      <c r="G270" s="501"/>
      <c r="H270" s="190" t="s">
        <v>432</v>
      </c>
      <c r="I270" s="209">
        <v>2</v>
      </c>
      <c r="J270" s="191"/>
      <c r="K270" s="209">
        <v>2</v>
      </c>
      <c r="L270" s="193"/>
      <c r="M270" s="191"/>
      <c r="N270" s="193"/>
      <c r="O270" s="202">
        <v>1.0367</v>
      </c>
      <c r="P270" s="216">
        <v>153.76</v>
      </c>
      <c r="Q270" s="143"/>
      <c r="R270" s="143"/>
      <c r="S270" s="143"/>
    </row>
    <row r="271" spans="1:19" ht="13.5" customHeight="1">
      <c r="A271" s="203"/>
      <c r="B271" s="189"/>
      <c r="C271" s="501" t="s">
        <v>433</v>
      </c>
      <c r="D271" s="501"/>
      <c r="E271" s="501"/>
      <c r="F271" s="501"/>
      <c r="G271" s="501"/>
      <c r="H271" s="190"/>
      <c r="I271" s="191"/>
      <c r="J271" s="191"/>
      <c r="K271" s="191"/>
      <c r="L271" s="193"/>
      <c r="M271" s="191"/>
      <c r="N271" s="193"/>
      <c r="O271" s="191"/>
      <c r="P271" s="194">
        <v>14000.99</v>
      </c>
      <c r="Q271" s="143"/>
      <c r="R271" s="143"/>
      <c r="S271" s="143"/>
    </row>
    <row r="272" spans="1:19" ht="13.5" customHeight="1">
      <c r="A272" s="203"/>
      <c r="B272" s="189" t="s">
        <v>434</v>
      </c>
      <c r="C272" s="501" t="s">
        <v>435</v>
      </c>
      <c r="D272" s="501"/>
      <c r="E272" s="501"/>
      <c r="F272" s="501"/>
      <c r="G272" s="501"/>
      <c r="H272" s="190" t="s">
        <v>432</v>
      </c>
      <c r="I272" s="209">
        <v>90</v>
      </c>
      <c r="J272" s="191"/>
      <c r="K272" s="209">
        <v>90</v>
      </c>
      <c r="L272" s="193"/>
      <c r="M272" s="191"/>
      <c r="N272" s="193"/>
      <c r="O272" s="191"/>
      <c r="P272" s="194">
        <v>12600.89</v>
      </c>
      <c r="Q272" s="143"/>
      <c r="R272" s="143"/>
      <c r="S272" s="143"/>
    </row>
    <row r="273" spans="1:19" ht="13.5" customHeight="1">
      <c r="A273" s="203"/>
      <c r="B273" s="189" t="s">
        <v>436</v>
      </c>
      <c r="C273" s="501" t="s">
        <v>437</v>
      </c>
      <c r="D273" s="501"/>
      <c r="E273" s="501"/>
      <c r="F273" s="501"/>
      <c r="G273" s="501"/>
      <c r="H273" s="190" t="s">
        <v>432</v>
      </c>
      <c r="I273" s="209">
        <v>46</v>
      </c>
      <c r="J273" s="191"/>
      <c r="K273" s="209">
        <v>46</v>
      </c>
      <c r="L273" s="193"/>
      <c r="M273" s="191"/>
      <c r="N273" s="193"/>
      <c r="O273" s="191"/>
      <c r="P273" s="194">
        <v>6440.46</v>
      </c>
      <c r="Q273" s="143"/>
      <c r="R273" s="143"/>
      <c r="S273" s="143"/>
    </row>
    <row r="274" spans="1:19" ht="13.5" customHeight="1">
      <c r="A274" s="213"/>
      <c r="B274" s="214"/>
      <c r="C274" s="500" t="s">
        <v>438</v>
      </c>
      <c r="D274" s="500"/>
      <c r="E274" s="500"/>
      <c r="F274" s="500"/>
      <c r="G274" s="500"/>
      <c r="H274" s="180"/>
      <c r="I274" s="181"/>
      <c r="J274" s="181"/>
      <c r="K274" s="181"/>
      <c r="L274" s="183"/>
      <c r="M274" s="181"/>
      <c r="N274" s="211">
        <v>2510.84</v>
      </c>
      <c r="O274" s="181"/>
      <c r="P274" s="212">
        <v>35151.769999999997</v>
      </c>
      <c r="Q274" s="143"/>
      <c r="R274" s="143"/>
      <c r="S274" s="143"/>
    </row>
    <row r="275" spans="1:19" ht="90.75" customHeight="1">
      <c r="A275" s="178" t="s">
        <v>577</v>
      </c>
      <c r="B275" s="179" t="s">
        <v>572</v>
      </c>
      <c r="C275" s="498" t="s">
        <v>578</v>
      </c>
      <c r="D275" s="498"/>
      <c r="E275" s="498"/>
      <c r="F275" s="498"/>
      <c r="G275" s="498"/>
      <c r="H275" s="180" t="s">
        <v>142</v>
      </c>
      <c r="I275" s="181">
        <v>14</v>
      </c>
      <c r="J275" s="182">
        <v>1</v>
      </c>
      <c r="K275" s="182">
        <v>14</v>
      </c>
      <c r="L275" s="183"/>
      <c r="M275" s="181"/>
      <c r="N275" s="184"/>
      <c r="O275" s="181"/>
      <c r="P275" s="185"/>
      <c r="Q275" s="143"/>
      <c r="R275" s="143"/>
      <c r="S275" s="143"/>
    </row>
    <row r="276" spans="1:19" ht="45.75" customHeight="1">
      <c r="A276" s="186"/>
      <c r="B276" s="187" t="s">
        <v>386</v>
      </c>
      <c r="C276" s="499" t="s">
        <v>387</v>
      </c>
      <c r="D276" s="499"/>
      <c r="E276" s="499"/>
      <c r="F276" s="499"/>
      <c r="G276" s="499"/>
      <c r="H276" s="499"/>
      <c r="I276" s="499"/>
      <c r="J276" s="499"/>
      <c r="K276" s="499"/>
      <c r="L276" s="499"/>
      <c r="M276" s="499"/>
      <c r="N276" s="499"/>
      <c r="O276" s="499"/>
      <c r="P276" s="499"/>
      <c r="Q276" s="143"/>
      <c r="R276" s="143"/>
      <c r="S276" s="143"/>
    </row>
    <row r="277" spans="1:19" ht="27.75" customHeight="1">
      <c r="A277" s="186"/>
      <c r="B277" s="187" t="s">
        <v>388</v>
      </c>
      <c r="C277" s="499" t="s">
        <v>389</v>
      </c>
      <c r="D277" s="499"/>
      <c r="E277" s="499"/>
      <c r="F277" s="499"/>
      <c r="G277" s="499"/>
      <c r="H277" s="499"/>
      <c r="I277" s="499"/>
      <c r="J277" s="499"/>
      <c r="K277" s="499"/>
      <c r="L277" s="499"/>
      <c r="M277" s="499"/>
      <c r="N277" s="499"/>
      <c r="O277" s="499"/>
      <c r="P277" s="499"/>
      <c r="Q277" s="143"/>
      <c r="R277" s="143"/>
      <c r="S277" s="143"/>
    </row>
    <row r="278" spans="1:19" ht="13.5" customHeight="1">
      <c r="A278" s="186"/>
      <c r="B278" s="187"/>
      <c r="C278" s="499" t="s">
        <v>390</v>
      </c>
      <c r="D278" s="499"/>
      <c r="E278" s="499"/>
      <c r="F278" s="499"/>
      <c r="G278" s="499"/>
      <c r="H278" s="499"/>
      <c r="I278" s="499"/>
      <c r="J278" s="499"/>
      <c r="K278" s="499"/>
      <c r="L278" s="499"/>
      <c r="M278" s="499"/>
      <c r="N278" s="499"/>
      <c r="O278" s="499"/>
      <c r="P278" s="499"/>
      <c r="Q278" s="143"/>
      <c r="R278" s="143"/>
      <c r="S278" s="143"/>
    </row>
    <row r="279" spans="1:19" ht="13.5" customHeight="1">
      <c r="A279" s="188"/>
      <c r="B279" s="189" t="s">
        <v>164</v>
      </c>
      <c r="C279" s="501" t="s">
        <v>391</v>
      </c>
      <c r="D279" s="501"/>
      <c r="E279" s="501"/>
      <c r="F279" s="501"/>
      <c r="G279" s="501"/>
      <c r="H279" s="190" t="s">
        <v>392</v>
      </c>
      <c r="I279" s="191"/>
      <c r="J279" s="191"/>
      <c r="K279" s="215">
        <v>23.171281700000002</v>
      </c>
      <c r="L279" s="193"/>
      <c r="M279" s="191"/>
      <c r="N279" s="193"/>
      <c r="O279" s="191"/>
      <c r="P279" s="194">
        <v>11916.53</v>
      </c>
      <c r="Q279" s="143"/>
      <c r="R279" s="143"/>
      <c r="S279" s="143"/>
    </row>
    <row r="280" spans="1:19" ht="13.5" customHeight="1">
      <c r="A280" s="195"/>
      <c r="B280" s="189" t="s">
        <v>574</v>
      </c>
      <c r="C280" s="501" t="s">
        <v>575</v>
      </c>
      <c r="D280" s="501"/>
      <c r="E280" s="501"/>
      <c r="F280" s="501"/>
      <c r="G280" s="501"/>
      <c r="H280" s="190" t="s">
        <v>392</v>
      </c>
      <c r="I280" s="201">
        <v>1.03</v>
      </c>
      <c r="J280" s="197">
        <v>1.6068849999999999</v>
      </c>
      <c r="K280" s="215">
        <v>23.171281700000002</v>
      </c>
      <c r="L280" s="198"/>
      <c r="M280" s="199"/>
      <c r="N280" s="200">
        <v>514.28</v>
      </c>
      <c r="O280" s="191"/>
      <c r="P280" s="194">
        <v>11916.53</v>
      </c>
      <c r="Q280" s="143"/>
      <c r="R280" s="143"/>
      <c r="S280" s="143"/>
    </row>
    <row r="281" spans="1:19" ht="13.5" customHeight="1">
      <c r="A281" s="188"/>
      <c r="B281" s="189" t="s">
        <v>167</v>
      </c>
      <c r="C281" s="501" t="s">
        <v>395</v>
      </c>
      <c r="D281" s="501"/>
      <c r="E281" s="501"/>
      <c r="F281" s="501"/>
      <c r="G281" s="501"/>
      <c r="H281" s="190"/>
      <c r="I281" s="191"/>
      <c r="J281" s="191"/>
      <c r="K281" s="191"/>
      <c r="L281" s="193"/>
      <c r="M281" s="191"/>
      <c r="N281" s="193"/>
      <c r="O281" s="191"/>
      <c r="P281" s="194">
        <v>1955.67</v>
      </c>
      <c r="Q281" s="143"/>
      <c r="R281" s="143"/>
      <c r="S281" s="143"/>
    </row>
    <row r="282" spans="1:19" ht="13.5" customHeight="1">
      <c r="A282" s="188"/>
      <c r="B282" s="189"/>
      <c r="C282" s="501" t="s">
        <v>396</v>
      </c>
      <c r="D282" s="501"/>
      <c r="E282" s="501"/>
      <c r="F282" s="501"/>
      <c r="G282" s="501"/>
      <c r="H282" s="190" t="s">
        <v>392</v>
      </c>
      <c r="I282" s="191"/>
      <c r="J282" s="191"/>
      <c r="K282" s="207">
        <v>3.472</v>
      </c>
      <c r="L282" s="193"/>
      <c r="M282" s="191"/>
      <c r="N282" s="193"/>
      <c r="O282" s="191"/>
      <c r="P282" s="194">
        <v>2084.46</v>
      </c>
      <c r="Q282" s="143"/>
      <c r="R282" s="143"/>
      <c r="S282" s="143"/>
    </row>
    <row r="283" spans="1:19" ht="13.5" customHeight="1">
      <c r="A283" s="195"/>
      <c r="B283" s="189" t="s">
        <v>402</v>
      </c>
      <c r="C283" s="501" t="s">
        <v>403</v>
      </c>
      <c r="D283" s="501"/>
      <c r="E283" s="501"/>
      <c r="F283" s="501"/>
      <c r="G283" s="501"/>
      <c r="H283" s="190" t="s">
        <v>399</v>
      </c>
      <c r="I283" s="201">
        <v>0.16</v>
      </c>
      <c r="J283" s="201">
        <v>1.55</v>
      </c>
      <c r="K283" s="207">
        <v>3.472</v>
      </c>
      <c r="L283" s="198"/>
      <c r="M283" s="199"/>
      <c r="N283" s="200">
        <v>543.33000000000004</v>
      </c>
      <c r="O283" s="202">
        <v>1.0367</v>
      </c>
      <c r="P283" s="194">
        <v>1955.67</v>
      </c>
      <c r="Q283" s="143"/>
      <c r="R283" s="143"/>
      <c r="S283" s="143"/>
    </row>
    <row r="284" spans="1:19" ht="13.5" customHeight="1">
      <c r="A284" s="203"/>
      <c r="B284" s="189" t="s">
        <v>404</v>
      </c>
      <c r="C284" s="501" t="s">
        <v>405</v>
      </c>
      <c r="D284" s="501"/>
      <c r="E284" s="501"/>
      <c r="F284" s="501"/>
      <c r="G284" s="501"/>
      <c r="H284" s="190" t="s">
        <v>392</v>
      </c>
      <c r="I284" s="201">
        <v>0.16</v>
      </c>
      <c r="J284" s="201">
        <v>1.55</v>
      </c>
      <c r="K284" s="207">
        <v>3.472</v>
      </c>
      <c r="L284" s="193"/>
      <c r="M284" s="191"/>
      <c r="N284" s="204">
        <v>579.11</v>
      </c>
      <c r="O284" s="202">
        <v>1.0367</v>
      </c>
      <c r="P284" s="194">
        <v>2084.46</v>
      </c>
      <c r="Q284" s="143"/>
      <c r="R284" s="143"/>
      <c r="S284" s="143"/>
    </row>
    <row r="285" spans="1:19" ht="13.5" customHeight="1">
      <c r="A285" s="210"/>
      <c r="B285" s="187"/>
      <c r="C285" s="500" t="s">
        <v>429</v>
      </c>
      <c r="D285" s="500"/>
      <c r="E285" s="500"/>
      <c r="F285" s="500"/>
      <c r="G285" s="500"/>
      <c r="H285" s="180"/>
      <c r="I285" s="181"/>
      <c r="J285" s="181"/>
      <c r="K285" s="181"/>
      <c r="L285" s="183"/>
      <c r="M285" s="181"/>
      <c r="N285" s="211"/>
      <c r="O285" s="181"/>
      <c r="P285" s="212">
        <v>15956.66</v>
      </c>
      <c r="Q285" s="143"/>
      <c r="R285" s="143"/>
      <c r="S285" s="143"/>
    </row>
    <row r="286" spans="1:19" ht="13.5" customHeight="1">
      <c r="A286" s="203" t="s">
        <v>579</v>
      </c>
      <c r="B286" s="189" t="s">
        <v>430</v>
      </c>
      <c r="C286" s="501" t="s">
        <v>431</v>
      </c>
      <c r="D286" s="501"/>
      <c r="E286" s="501"/>
      <c r="F286" s="501"/>
      <c r="G286" s="501"/>
      <c r="H286" s="190" t="s">
        <v>432</v>
      </c>
      <c r="I286" s="209">
        <v>2</v>
      </c>
      <c r="J286" s="191"/>
      <c r="K286" s="209">
        <v>2</v>
      </c>
      <c r="L286" s="193"/>
      <c r="M286" s="191"/>
      <c r="N286" s="193"/>
      <c r="O286" s="202">
        <v>1.0367</v>
      </c>
      <c r="P286" s="216">
        <v>153.76</v>
      </c>
      <c r="Q286" s="143"/>
      <c r="R286" s="143"/>
      <c r="S286" s="143"/>
    </row>
    <row r="287" spans="1:19" ht="13.5" customHeight="1">
      <c r="A287" s="203"/>
      <c r="B287" s="189"/>
      <c r="C287" s="501" t="s">
        <v>433</v>
      </c>
      <c r="D287" s="501"/>
      <c r="E287" s="501"/>
      <c r="F287" s="501"/>
      <c r="G287" s="501"/>
      <c r="H287" s="190"/>
      <c r="I287" s="191"/>
      <c r="J287" s="191"/>
      <c r="K287" s="191"/>
      <c r="L287" s="193"/>
      <c r="M287" s="191"/>
      <c r="N287" s="193"/>
      <c r="O287" s="191"/>
      <c r="P287" s="194">
        <v>14000.99</v>
      </c>
      <c r="Q287" s="143"/>
      <c r="R287" s="143"/>
      <c r="S287" s="143"/>
    </row>
    <row r="288" spans="1:19" ht="13.5" customHeight="1">
      <c r="A288" s="203"/>
      <c r="B288" s="189" t="s">
        <v>434</v>
      </c>
      <c r="C288" s="501" t="s">
        <v>435</v>
      </c>
      <c r="D288" s="501"/>
      <c r="E288" s="501"/>
      <c r="F288" s="501"/>
      <c r="G288" s="501"/>
      <c r="H288" s="190" t="s">
        <v>432</v>
      </c>
      <c r="I288" s="209">
        <v>90</v>
      </c>
      <c r="J288" s="191"/>
      <c r="K288" s="209">
        <v>90</v>
      </c>
      <c r="L288" s="193"/>
      <c r="M288" s="191"/>
      <c r="N288" s="193"/>
      <c r="O288" s="191"/>
      <c r="P288" s="194">
        <v>12600.89</v>
      </c>
      <c r="Q288" s="143"/>
      <c r="R288" s="143"/>
      <c r="S288" s="143"/>
    </row>
    <row r="289" spans="1:19" ht="13.5" customHeight="1">
      <c r="A289" s="203"/>
      <c r="B289" s="189" t="s">
        <v>436</v>
      </c>
      <c r="C289" s="501" t="s">
        <v>437</v>
      </c>
      <c r="D289" s="501"/>
      <c r="E289" s="501"/>
      <c r="F289" s="501"/>
      <c r="G289" s="501"/>
      <c r="H289" s="190" t="s">
        <v>432</v>
      </c>
      <c r="I289" s="209">
        <v>46</v>
      </c>
      <c r="J289" s="191"/>
      <c r="K289" s="209">
        <v>46</v>
      </c>
      <c r="L289" s="193"/>
      <c r="M289" s="191"/>
      <c r="N289" s="193"/>
      <c r="O289" s="191"/>
      <c r="P289" s="194">
        <v>6440.46</v>
      </c>
      <c r="Q289" s="143"/>
      <c r="R289" s="143"/>
      <c r="S289" s="143"/>
    </row>
    <row r="290" spans="1:19" ht="13.5" customHeight="1">
      <c r="A290" s="213"/>
      <c r="B290" s="214"/>
      <c r="C290" s="500" t="s">
        <v>438</v>
      </c>
      <c r="D290" s="500"/>
      <c r="E290" s="500"/>
      <c r="F290" s="500"/>
      <c r="G290" s="500"/>
      <c r="H290" s="180"/>
      <c r="I290" s="181"/>
      <c r="J290" s="181"/>
      <c r="K290" s="181"/>
      <c r="L290" s="183"/>
      <c r="M290" s="181"/>
      <c r="N290" s="211">
        <v>2510.84</v>
      </c>
      <c r="O290" s="181"/>
      <c r="P290" s="212">
        <v>35151.769999999997</v>
      </c>
      <c r="Q290" s="143"/>
      <c r="R290" s="143"/>
      <c r="S290" s="143"/>
    </row>
    <row r="291" spans="1:19" ht="27.75" customHeight="1">
      <c r="A291" s="178" t="s">
        <v>580</v>
      </c>
      <c r="B291" s="179" t="s">
        <v>581</v>
      </c>
      <c r="C291" s="498" t="s">
        <v>582</v>
      </c>
      <c r="D291" s="498"/>
      <c r="E291" s="498"/>
      <c r="F291" s="498"/>
      <c r="G291" s="498"/>
      <c r="H291" s="180" t="s">
        <v>142</v>
      </c>
      <c r="I291" s="181">
        <v>112</v>
      </c>
      <c r="J291" s="182">
        <v>1</v>
      </c>
      <c r="K291" s="182">
        <v>112</v>
      </c>
      <c r="L291" s="183"/>
      <c r="M291" s="181"/>
      <c r="N291" s="184"/>
      <c r="O291" s="181"/>
      <c r="P291" s="185"/>
      <c r="Q291" s="143"/>
      <c r="R291" s="143"/>
      <c r="S291" s="143"/>
    </row>
    <row r="292" spans="1:19" ht="45.75" customHeight="1">
      <c r="A292" s="186"/>
      <c r="B292" s="187" t="s">
        <v>386</v>
      </c>
      <c r="C292" s="499" t="s">
        <v>387</v>
      </c>
      <c r="D292" s="499"/>
      <c r="E292" s="499"/>
      <c r="F292" s="499"/>
      <c r="G292" s="499"/>
      <c r="H292" s="499"/>
      <c r="I292" s="499"/>
      <c r="J292" s="499"/>
      <c r="K292" s="499"/>
      <c r="L292" s="499"/>
      <c r="M292" s="499"/>
      <c r="N292" s="499"/>
      <c r="O292" s="499"/>
      <c r="P292" s="499"/>
      <c r="Q292" s="143"/>
      <c r="R292" s="143"/>
      <c r="S292" s="143"/>
    </row>
    <row r="293" spans="1:19" ht="27.75" customHeight="1">
      <c r="A293" s="186"/>
      <c r="B293" s="187" t="s">
        <v>388</v>
      </c>
      <c r="C293" s="499" t="s">
        <v>389</v>
      </c>
      <c r="D293" s="499"/>
      <c r="E293" s="499"/>
      <c r="F293" s="499"/>
      <c r="G293" s="499"/>
      <c r="H293" s="499"/>
      <c r="I293" s="499"/>
      <c r="J293" s="499"/>
      <c r="K293" s="499"/>
      <c r="L293" s="499"/>
      <c r="M293" s="499"/>
      <c r="N293" s="499"/>
      <c r="O293" s="499"/>
      <c r="P293" s="499"/>
      <c r="Q293" s="143"/>
      <c r="R293" s="143"/>
      <c r="S293" s="143"/>
    </row>
    <row r="294" spans="1:19" ht="13.5" customHeight="1">
      <c r="A294" s="186"/>
      <c r="B294" s="187"/>
      <c r="C294" s="499" t="s">
        <v>390</v>
      </c>
      <c r="D294" s="499"/>
      <c r="E294" s="499"/>
      <c r="F294" s="499"/>
      <c r="G294" s="499"/>
      <c r="H294" s="499"/>
      <c r="I294" s="499"/>
      <c r="J294" s="499"/>
      <c r="K294" s="499"/>
      <c r="L294" s="499"/>
      <c r="M294" s="499"/>
      <c r="N294" s="499"/>
      <c r="O294" s="499"/>
      <c r="P294" s="499"/>
      <c r="Q294" s="143"/>
      <c r="R294" s="143"/>
      <c r="S294" s="143"/>
    </row>
    <row r="295" spans="1:19" ht="13.5" customHeight="1">
      <c r="A295" s="188"/>
      <c r="B295" s="189" t="s">
        <v>164</v>
      </c>
      <c r="C295" s="501" t="s">
        <v>391</v>
      </c>
      <c r="D295" s="501"/>
      <c r="E295" s="501"/>
      <c r="F295" s="501"/>
      <c r="G295" s="501"/>
      <c r="H295" s="190" t="s">
        <v>392</v>
      </c>
      <c r="I295" s="191"/>
      <c r="J295" s="191"/>
      <c r="K295" s="215">
        <v>39.593646399999997</v>
      </c>
      <c r="L295" s="193"/>
      <c r="M295" s="191"/>
      <c r="N295" s="193"/>
      <c r="O295" s="191"/>
      <c r="P295" s="194">
        <v>22415.55</v>
      </c>
      <c r="Q295" s="143"/>
      <c r="R295" s="143"/>
      <c r="S295" s="143"/>
    </row>
    <row r="296" spans="1:19" ht="13.5" customHeight="1">
      <c r="A296" s="195"/>
      <c r="B296" s="189" t="s">
        <v>393</v>
      </c>
      <c r="C296" s="501" t="s">
        <v>394</v>
      </c>
      <c r="D296" s="501"/>
      <c r="E296" s="501"/>
      <c r="F296" s="501"/>
      <c r="G296" s="501"/>
      <c r="H296" s="190" t="s">
        <v>392</v>
      </c>
      <c r="I296" s="201">
        <v>0.22</v>
      </c>
      <c r="J296" s="197">
        <v>1.6068849999999999</v>
      </c>
      <c r="K296" s="215">
        <v>39.593646399999997</v>
      </c>
      <c r="L296" s="198"/>
      <c r="M296" s="199"/>
      <c r="N296" s="200">
        <v>566.14</v>
      </c>
      <c r="O296" s="191"/>
      <c r="P296" s="194">
        <v>22415.55</v>
      </c>
      <c r="Q296" s="143"/>
      <c r="R296" s="143"/>
      <c r="S296" s="143"/>
    </row>
    <row r="297" spans="1:19" ht="13.5" customHeight="1">
      <c r="A297" s="210"/>
      <c r="B297" s="187"/>
      <c r="C297" s="500" t="s">
        <v>429</v>
      </c>
      <c r="D297" s="500"/>
      <c r="E297" s="500"/>
      <c r="F297" s="500"/>
      <c r="G297" s="500"/>
      <c r="H297" s="180"/>
      <c r="I297" s="181"/>
      <c r="J297" s="181"/>
      <c r="K297" s="181"/>
      <c r="L297" s="183"/>
      <c r="M297" s="181"/>
      <c r="N297" s="211"/>
      <c r="O297" s="181"/>
      <c r="P297" s="212">
        <v>22415.55</v>
      </c>
      <c r="Q297" s="143"/>
      <c r="R297" s="143"/>
      <c r="S297" s="143"/>
    </row>
    <row r="298" spans="1:19" ht="13.5" customHeight="1">
      <c r="A298" s="203" t="s">
        <v>583</v>
      </c>
      <c r="B298" s="189" t="s">
        <v>430</v>
      </c>
      <c r="C298" s="501" t="s">
        <v>431</v>
      </c>
      <c r="D298" s="501"/>
      <c r="E298" s="501"/>
      <c r="F298" s="501"/>
      <c r="G298" s="501"/>
      <c r="H298" s="190" t="s">
        <v>432</v>
      </c>
      <c r="I298" s="209">
        <v>2</v>
      </c>
      <c r="J298" s="191"/>
      <c r="K298" s="209">
        <v>2</v>
      </c>
      <c r="L298" s="193"/>
      <c r="M298" s="191"/>
      <c r="N298" s="193"/>
      <c r="O298" s="202">
        <v>1.0367</v>
      </c>
      <c r="P298" s="216">
        <v>289.23</v>
      </c>
      <c r="Q298" s="143"/>
      <c r="R298" s="143"/>
      <c r="S298" s="143"/>
    </row>
    <row r="299" spans="1:19" ht="13.5" customHeight="1">
      <c r="A299" s="203"/>
      <c r="B299" s="189"/>
      <c r="C299" s="501" t="s">
        <v>433</v>
      </c>
      <c r="D299" s="501"/>
      <c r="E299" s="501"/>
      <c r="F299" s="501"/>
      <c r="G299" s="501"/>
      <c r="H299" s="190"/>
      <c r="I299" s="191"/>
      <c r="J299" s="191"/>
      <c r="K299" s="191"/>
      <c r="L299" s="193"/>
      <c r="M299" s="191"/>
      <c r="N299" s="193"/>
      <c r="O299" s="191"/>
      <c r="P299" s="194">
        <v>22415.55</v>
      </c>
      <c r="Q299" s="143"/>
      <c r="R299" s="143"/>
      <c r="S299" s="143"/>
    </row>
    <row r="300" spans="1:19" ht="13.5" customHeight="1">
      <c r="A300" s="203"/>
      <c r="B300" s="189" t="s">
        <v>434</v>
      </c>
      <c r="C300" s="501" t="s">
        <v>435</v>
      </c>
      <c r="D300" s="501"/>
      <c r="E300" s="501"/>
      <c r="F300" s="501"/>
      <c r="G300" s="501"/>
      <c r="H300" s="190" t="s">
        <v>432</v>
      </c>
      <c r="I300" s="209">
        <v>90</v>
      </c>
      <c r="J300" s="191"/>
      <c r="K300" s="209">
        <v>90</v>
      </c>
      <c r="L300" s="193"/>
      <c r="M300" s="191"/>
      <c r="N300" s="193"/>
      <c r="O300" s="191"/>
      <c r="P300" s="194">
        <v>20174</v>
      </c>
      <c r="Q300" s="143"/>
      <c r="R300" s="143"/>
      <c r="S300" s="143"/>
    </row>
    <row r="301" spans="1:19" ht="13.5" customHeight="1">
      <c r="A301" s="203"/>
      <c r="B301" s="189" t="s">
        <v>436</v>
      </c>
      <c r="C301" s="501" t="s">
        <v>437</v>
      </c>
      <c r="D301" s="501"/>
      <c r="E301" s="501"/>
      <c r="F301" s="501"/>
      <c r="G301" s="501"/>
      <c r="H301" s="190" t="s">
        <v>432</v>
      </c>
      <c r="I301" s="209">
        <v>46</v>
      </c>
      <c r="J301" s="191"/>
      <c r="K301" s="209">
        <v>46</v>
      </c>
      <c r="L301" s="193"/>
      <c r="M301" s="191"/>
      <c r="N301" s="193"/>
      <c r="O301" s="191"/>
      <c r="P301" s="194">
        <v>10311.15</v>
      </c>
      <c r="Q301" s="143"/>
      <c r="R301" s="143"/>
      <c r="S301" s="143"/>
    </row>
    <row r="302" spans="1:19" ht="13.5" customHeight="1">
      <c r="A302" s="213"/>
      <c r="B302" s="214"/>
      <c r="C302" s="500" t="s">
        <v>438</v>
      </c>
      <c r="D302" s="500"/>
      <c r="E302" s="500"/>
      <c r="F302" s="500"/>
      <c r="G302" s="500"/>
      <c r="H302" s="180"/>
      <c r="I302" s="181"/>
      <c r="J302" s="181"/>
      <c r="K302" s="181"/>
      <c r="L302" s="183"/>
      <c r="M302" s="181"/>
      <c r="N302" s="218">
        <v>474.91</v>
      </c>
      <c r="O302" s="181"/>
      <c r="P302" s="212">
        <v>53189.93</v>
      </c>
      <c r="Q302" s="143"/>
      <c r="R302" s="143"/>
      <c r="S302" s="143"/>
    </row>
    <row r="303" spans="1:19" ht="18.75" customHeight="1">
      <c r="A303" s="178" t="s">
        <v>584</v>
      </c>
      <c r="B303" s="179" t="s">
        <v>585</v>
      </c>
      <c r="C303" s="498" t="s">
        <v>586</v>
      </c>
      <c r="D303" s="498"/>
      <c r="E303" s="498"/>
      <c r="F303" s="498"/>
      <c r="G303" s="498"/>
      <c r="H303" s="180" t="s">
        <v>587</v>
      </c>
      <c r="I303" s="181">
        <v>0.28000000000000003</v>
      </c>
      <c r="J303" s="182">
        <v>1</v>
      </c>
      <c r="K303" s="219">
        <v>0.28000000000000003</v>
      </c>
      <c r="L303" s="183"/>
      <c r="M303" s="181"/>
      <c r="N303" s="184"/>
      <c r="O303" s="181"/>
      <c r="P303" s="185"/>
      <c r="Q303" s="143"/>
      <c r="R303" s="143"/>
      <c r="S303" s="143"/>
    </row>
    <row r="304" spans="1:19" ht="45.75" customHeight="1">
      <c r="A304" s="186"/>
      <c r="B304" s="187" t="s">
        <v>386</v>
      </c>
      <c r="C304" s="499" t="s">
        <v>387</v>
      </c>
      <c r="D304" s="499"/>
      <c r="E304" s="499"/>
      <c r="F304" s="499"/>
      <c r="G304" s="499"/>
      <c r="H304" s="499"/>
      <c r="I304" s="499"/>
      <c r="J304" s="499"/>
      <c r="K304" s="499"/>
      <c r="L304" s="499"/>
      <c r="M304" s="499"/>
      <c r="N304" s="499"/>
      <c r="O304" s="499"/>
      <c r="P304" s="499"/>
      <c r="Q304" s="143"/>
      <c r="R304" s="143"/>
      <c r="S304" s="143"/>
    </row>
    <row r="305" spans="1:19" ht="27.75" customHeight="1">
      <c r="A305" s="186"/>
      <c r="B305" s="187" t="s">
        <v>388</v>
      </c>
      <c r="C305" s="499" t="s">
        <v>389</v>
      </c>
      <c r="D305" s="499"/>
      <c r="E305" s="499"/>
      <c r="F305" s="499"/>
      <c r="G305" s="499"/>
      <c r="H305" s="499"/>
      <c r="I305" s="499"/>
      <c r="J305" s="499"/>
      <c r="K305" s="499"/>
      <c r="L305" s="499"/>
      <c r="M305" s="499"/>
      <c r="N305" s="499"/>
      <c r="O305" s="499"/>
      <c r="P305" s="499"/>
      <c r="Q305" s="143"/>
      <c r="R305" s="143"/>
      <c r="S305" s="143"/>
    </row>
    <row r="306" spans="1:19" ht="13.5" customHeight="1">
      <c r="A306" s="186"/>
      <c r="B306" s="187"/>
      <c r="C306" s="499" t="s">
        <v>390</v>
      </c>
      <c r="D306" s="499"/>
      <c r="E306" s="499"/>
      <c r="F306" s="499"/>
      <c r="G306" s="499"/>
      <c r="H306" s="499"/>
      <c r="I306" s="499"/>
      <c r="J306" s="499"/>
      <c r="K306" s="499"/>
      <c r="L306" s="499"/>
      <c r="M306" s="499"/>
      <c r="N306" s="499"/>
      <c r="O306" s="499"/>
      <c r="P306" s="499"/>
      <c r="Q306" s="143"/>
      <c r="R306" s="143"/>
      <c r="S306" s="143"/>
    </row>
    <row r="307" spans="1:19" ht="13.5" customHeight="1">
      <c r="A307" s="188"/>
      <c r="B307" s="189" t="s">
        <v>164</v>
      </c>
      <c r="C307" s="501" t="s">
        <v>391</v>
      </c>
      <c r="D307" s="501"/>
      <c r="E307" s="501"/>
      <c r="F307" s="501"/>
      <c r="G307" s="501"/>
      <c r="H307" s="190" t="s">
        <v>392</v>
      </c>
      <c r="I307" s="191"/>
      <c r="J307" s="191"/>
      <c r="K307" s="215">
        <v>15.549504799999999</v>
      </c>
      <c r="L307" s="193"/>
      <c r="M307" s="191"/>
      <c r="N307" s="193"/>
      <c r="O307" s="191"/>
      <c r="P307" s="194">
        <v>9273.57</v>
      </c>
      <c r="Q307" s="143"/>
      <c r="R307" s="143"/>
      <c r="S307" s="143"/>
    </row>
    <row r="308" spans="1:19" ht="13.5" customHeight="1">
      <c r="A308" s="195"/>
      <c r="B308" s="189" t="s">
        <v>588</v>
      </c>
      <c r="C308" s="501" t="s">
        <v>589</v>
      </c>
      <c r="D308" s="501"/>
      <c r="E308" s="501"/>
      <c r="F308" s="501"/>
      <c r="G308" s="501"/>
      <c r="H308" s="190" t="s">
        <v>392</v>
      </c>
      <c r="I308" s="201">
        <v>34.56</v>
      </c>
      <c r="J308" s="197">
        <v>1.6068849999999999</v>
      </c>
      <c r="K308" s="215">
        <v>15.549504799999999</v>
      </c>
      <c r="L308" s="198"/>
      <c r="M308" s="199"/>
      <c r="N308" s="200">
        <v>596.39</v>
      </c>
      <c r="O308" s="191"/>
      <c r="P308" s="194">
        <v>9273.57</v>
      </c>
      <c r="Q308" s="143"/>
      <c r="R308" s="143"/>
      <c r="S308" s="143"/>
    </row>
    <row r="309" spans="1:19" ht="13.5" customHeight="1">
      <c r="A309" s="188"/>
      <c r="B309" s="189" t="s">
        <v>167</v>
      </c>
      <c r="C309" s="501" t="s">
        <v>395</v>
      </c>
      <c r="D309" s="501"/>
      <c r="E309" s="501"/>
      <c r="F309" s="501"/>
      <c r="G309" s="501"/>
      <c r="H309" s="190"/>
      <c r="I309" s="191"/>
      <c r="J309" s="191"/>
      <c r="K309" s="191"/>
      <c r="L309" s="193"/>
      <c r="M309" s="191"/>
      <c r="N309" s="193"/>
      <c r="O309" s="191"/>
      <c r="P309" s="216">
        <v>26.25</v>
      </c>
      <c r="Q309" s="143"/>
      <c r="R309" s="143"/>
      <c r="S309" s="143"/>
    </row>
    <row r="310" spans="1:19" ht="13.5" customHeight="1">
      <c r="A310" s="188"/>
      <c r="B310" s="189"/>
      <c r="C310" s="501" t="s">
        <v>396</v>
      </c>
      <c r="D310" s="501"/>
      <c r="E310" s="501"/>
      <c r="F310" s="501"/>
      <c r="G310" s="501"/>
      <c r="H310" s="190" t="s">
        <v>392</v>
      </c>
      <c r="I310" s="191"/>
      <c r="J310" s="191"/>
      <c r="K310" s="202">
        <v>2.1700000000000001E-2</v>
      </c>
      <c r="L310" s="193"/>
      <c r="M310" s="191"/>
      <c r="N310" s="193"/>
      <c r="O310" s="191"/>
      <c r="P310" s="216">
        <v>15.71</v>
      </c>
      <c r="Q310" s="143"/>
      <c r="R310" s="143"/>
      <c r="S310" s="143"/>
    </row>
    <row r="311" spans="1:19" ht="13.5" customHeight="1">
      <c r="A311" s="195"/>
      <c r="B311" s="189" t="s">
        <v>397</v>
      </c>
      <c r="C311" s="501" t="s">
        <v>398</v>
      </c>
      <c r="D311" s="501"/>
      <c r="E311" s="501"/>
      <c r="F311" s="501"/>
      <c r="G311" s="501"/>
      <c r="H311" s="190" t="s">
        <v>399</v>
      </c>
      <c r="I311" s="201">
        <v>0.03</v>
      </c>
      <c r="J311" s="201">
        <v>1.55</v>
      </c>
      <c r="K311" s="192">
        <v>1.302E-2</v>
      </c>
      <c r="L311" s="198"/>
      <c r="M311" s="199"/>
      <c r="N311" s="200">
        <v>1582.31</v>
      </c>
      <c r="O311" s="202">
        <v>1.0367</v>
      </c>
      <c r="P311" s="194">
        <v>21.36</v>
      </c>
      <c r="Q311" s="143"/>
      <c r="R311" s="143"/>
      <c r="S311" s="143"/>
    </row>
    <row r="312" spans="1:19" ht="13.5" customHeight="1">
      <c r="A312" s="203"/>
      <c r="B312" s="189" t="s">
        <v>400</v>
      </c>
      <c r="C312" s="501" t="s">
        <v>401</v>
      </c>
      <c r="D312" s="501"/>
      <c r="E312" s="501"/>
      <c r="F312" s="501"/>
      <c r="G312" s="501"/>
      <c r="H312" s="190" t="s">
        <v>392</v>
      </c>
      <c r="I312" s="201">
        <v>0.03</v>
      </c>
      <c r="J312" s="201">
        <v>1.55</v>
      </c>
      <c r="K312" s="192">
        <v>1.302E-2</v>
      </c>
      <c r="L312" s="193"/>
      <c r="M312" s="191"/>
      <c r="N312" s="204">
        <v>777.91</v>
      </c>
      <c r="O312" s="202">
        <v>1.0367</v>
      </c>
      <c r="P312" s="216">
        <v>10.5</v>
      </c>
      <c r="Q312" s="143"/>
      <c r="R312" s="143"/>
      <c r="S312" s="143"/>
    </row>
    <row r="313" spans="1:19" ht="13.5" customHeight="1">
      <c r="A313" s="195"/>
      <c r="B313" s="189" t="s">
        <v>402</v>
      </c>
      <c r="C313" s="501" t="s">
        <v>403</v>
      </c>
      <c r="D313" s="501"/>
      <c r="E313" s="501"/>
      <c r="F313" s="501"/>
      <c r="G313" s="501"/>
      <c r="H313" s="190" t="s">
        <v>399</v>
      </c>
      <c r="I313" s="201">
        <v>0.02</v>
      </c>
      <c r="J313" s="201">
        <v>1.55</v>
      </c>
      <c r="K313" s="192">
        <v>8.6800000000000002E-3</v>
      </c>
      <c r="L313" s="198"/>
      <c r="M313" s="199"/>
      <c r="N313" s="200">
        <v>543.33000000000004</v>
      </c>
      <c r="O313" s="202">
        <v>1.0367</v>
      </c>
      <c r="P313" s="194">
        <v>4.8899999999999997</v>
      </c>
      <c r="Q313" s="143"/>
      <c r="R313" s="143"/>
      <c r="S313" s="143"/>
    </row>
    <row r="314" spans="1:19" ht="13.5" customHeight="1">
      <c r="A314" s="203"/>
      <c r="B314" s="189" t="s">
        <v>404</v>
      </c>
      <c r="C314" s="501" t="s">
        <v>405</v>
      </c>
      <c r="D314" s="501"/>
      <c r="E314" s="501"/>
      <c r="F314" s="501"/>
      <c r="G314" s="501"/>
      <c r="H314" s="190" t="s">
        <v>392</v>
      </c>
      <c r="I314" s="201">
        <v>0.02</v>
      </c>
      <c r="J314" s="201">
        <v>1.55</v>
      </c>
      <c r="K314" s="192">
        <v>8.6800000000000002E-3</v>
      </c>
      <c r="L314" s="193"/>
      <c r="M314" s="191"/>
      <c r="N314" s="204">
        <v>579.11</v>
      </c>
      <c r="O314" s="202">
        <v>1.0367</v>
      </c>
      <c r="P314" s="216">
        <v>5.21</v>
      </c>
      <c r="Q314" s="143"/>
      <c r="R314" s="143"/>
      <c r="S314" s="143"/>
    </row>
    <row r="315" spans="1:19" ht="13.5" customHeight="1">
      <c r="A315" s="188"/>
      <c r="B315" s="189" t="s">
        <v>180</v>
      </c>
      <c r="C315" s="501" t="s">
        <v>410</v>
      </c>
      <c r="D315" s="501"/>
      <c r="E315" s="501"/>
      <c r="F315" s="501"/>
      <c r="G315" s="501"/>
      <c r="H315" s="190"/>
      <c r="I315" s="191"/>
      <c r="J315" s="191"/>
      <c r="K315" s="191"/>
      <c r="L315" s="193"/>
      <c r="M315" s="191"/>
      <c r="N315" s="193"/>
      <c r="O315" s="191"/>
      <c r="P315" s="216">
        <v>58.43</v>
      </c>
      <c r="Q315" s="143"/>
      <c r="R315" s="143"/>
      <c r="S315" s="143"/>
    </row>
    <row r="316" spans="1:19" ht="13.5" customHeight="1">
      <c r="A316" s="195"/>
      <c r="B316" s="189" t="s">
        <v>590</v>
      </c>
      <c r="C316" s="501" t="s">
        <v>591</v>
      </c>
      <c r="D316" s="501"/>
      <c r="E316" s="501"/>
      <c r="F316" s="501"/>
      <c r="G316" s="501"/>
      <c r="H316" s="190" t="s">
        <v>592</v>
      </c>
      <c r="I316" s="207">
        <v>2.1320000000000001</v>
      </c>
      <c r="J316" s="191"/>
      <c r="K316" s="192">
        <v>0.59696000000000005</v>
      </c>
      <c r="L316" s="198"/>
      <c r="M316" s="199"/>
      <c r="N316" s="200">
        <v>7.46</v>
      </c>
      <c r="O316" s="202">
        <v>1.0367</v>
      </c>
      <c r="P316" s="194">
        <v>4.62</v>
      </c>
      <c r="Q316" s="143"/>
      <c r="R316" s="143"/>
      <c r="S316" s="143"/>
    </row>
    <row r="317" spans="1:19" ht="27.75" customHeight="1">
      <c r="A317" s="195"/>
      <c r="B317" s="189" t="s">
        <v>593</v>
      </c>
      <c r="C317" s="501" t="s">
        <v>594</v>
      </c>
      <c r="D317" s="501"/>
      <c r="E317" s="501"/>
      <c r="F317" s="501"/>
      <c r="G317" s="501"/>
      <c r="H317" s="190" t="s">
        <v>595</v>
      </c>
      <c r="I317" s="201">
        <v>9.17</v>
      </c>
      <c r="J317" s="191"/>
      <c r="K317" s="202">
        <v>2.5676000000000001</v>
      </c>
      <c r="L317" s="205">
        <v>5.87</v>
      </c>
      <c r="M317" s="206">
        <v>0.87</v>
      </c>
      <c r="N317" s="200">
        <v>5.1100000000000003</v>
      </c>
      <c r="O317" s="202">
        <v>1.0367</v>
      </c>
      <c r="P317" s="194">
        <v>13.6</v>
      </c>
      <c r="Q317" s="143"/>
      <c r="R317" s="143"/>
      <c r="S317" s="143"/>
    </row>
    <row r="318" spans="1:19" ht="13.5" customHeight="1">
      <c r="A318" s="195"/>
      <c r="B318" s="189" t="s">
        <v>596</v>
      </c>
      <c r="C318" s="501" t="s">
        <v>597</v>
      </c>
      <c r="D318" s="501"/>
      <c r="E318" s="501"/>
      <c r="F318" s="501"/>
      <c r="G318" s="501"/>
      <c r="H318" s="190" t="s">
        <v>587</v>
      </c>
      <c r="I318" s="201">
        <v>1.02</v>
      </c>
      <c r="J318" s="191"/>
      <c r="K318" s="202">
        <v>0.28560000000000002</v>
      </c>
      <c r="L318" s="205">
        <v>41.71</v>
      </c>
      <c r="M318" s="220">
        <v>1.3</v>
      </c>
      <c r="N318" s="200">
        <v>54.22</v>
      </c>
      <c r="O318" s="202">
        <v>1.0367</v>
      </c>
      <c r="P318" s="194">
        <v>16.05</v>
      </c>
      <c r="Q318" s="143"/>
      <c r="R318" s="143"/>
      <c r="S318" s="143"/>
    </row>
    <row r="319" spans="1:19" ht="18.75" customHeight="1">
      <c r="A319" s="195"/>
      <c r="B319" s="189" t="s">
        <v>598</v>
      </c>
      <c r="C319" s="501" t="s">
        <v>599</v>
      </c>
      <c r="D319" s="501"/>
      <c r="E319" s="501"/>
      <c r="F319" s="501"/>
      <c r="G319" s="501"/>
      <c r="H319" s="190" t="s">
        <v>418</v>
      </c>
      <c r="I319" s="192">
        <v>1.6000000000000001E-4</v>
      </c>
      <c r="J319" s="191"/>
      <c r="K319" s="215">
        <v>4.4799999999999998E-5</v>
      </c>
      <c r="L319" s="208">
        <v>214135.65</v>
      </c>
      <c r="M319" s="220">
        <v>1.3</v>
      </c>
      <c r="N319" s="200">
        <v>278376.34999999998</v>
      </c>
      <c r="O319" s="202">
        <v>1.0367</v>
      </c>
      <c r="P319" s="194">
        <v>12.93</v>
      </c>
      <c r="Q319" s="143"/>
      <c r="R319" s="143"/>
      <c r="S319" s="143"/>
    </row>
    <row r="320" spans="1:19" ht="18.75" customHeight="1">
      <c r="A320" s="195"/>
      <c r="B320" s="189" t="s">
        <v>600</v>
      </c>
      <c r="C320" s="501" t="s">
        <v>601</v>
      </c>
      <c r="D320" s="501"/>
      <c r="E320" s="501"/>
      <c r="F320" s="501"/>
      <c r="G320" s="501"/>
      <c r="H320" s="190" t="s">
        <v>418</v>
      </c>
      <c r="I320" s="202">
        <v>2.9999999999999997E-4</v>
      </c>
      <c r="J320" s="191"/>
      <c r="K320" s="197">
        <v>8.3999999999999995E-5</v>
      </c>
      <c r="L320" s="208">
        <v>99190.96</v>
      </c>
      <c r="M320" s="220">
        <v>1.3</v>
      </c>
      <c r="N320" s="200">
        <v>128948.25</v>
      </c>
      <c r="O320" s="202">
        <v>1.0367</v>
      </c>
      <c r="P320" s="194">
        <v>11.23</v>
      </c>
      <c r="Q320" s="143"/>
      <c r="R320" s="143"/>
      <c r="S320" s="143"/>
    </row>
    <row r="321" spans="1:19" ht="13.5" customHeight="1">
      <c r="A321" s="210"/>
      <c r="B321" s="187"/>
      <c r="C321" s="500" t="s">
        <v>429</v>
      </c>
      <c r="D321" s="500"/>
      <c r="E321" s="500"/>
      <c r="F321" s="500"/>
      <c r="G321" s="500"/>
      <c r="H321" s="180"/>
      <c r="I321" s="181"/>
      <c r="J321" s="181"/>
      <c r="K321" s="181"/>
      <c r="L321" s="183"/>
      <c r="M321" s="181"/>
      <c r="N321" s="211"/>
      <c r="O321" s="181"/>
      <c r="P321" s="212">
        <v>9373.9599999999991</v>
      </c>
      <c r="Q321" s="143"/>
      <c r="R321" s="143"/>
      <c r="S321" s="143"/>
    </row>
    <row r="322" spans="1:19" ht="13.5" customHeight="1">
      <c r="A322" s="203" t="s">
        <v>602</v>
      </c>
      <c r="B322" s="189" t="s">
        <v>430</v>
      </c>
      <c r="C322" s="501" t="s">
        <v>431</v>
      </c>
      <c r="D322" s="501"/>
      <c r="E322" s="501"/>
      <c r="F322" s="501"/>
      <c r="G322" s="501"/>
      <c r="H322" s="190" t="s">
        <v>432</v>
      </c>
      <c r="I322" s="209">
        <v>2</v>
      </c>
      <c r="J322" s="191"/>
      <c r="K322" s="209">
        <v>2</v>
      </c>
      <c r="L322" s="193"/>
      <c r="M322" s="191"/>
      <c r="N322" s="193"/>
      <c r="O322" s="202">
        <v>1.0367</v>
      </c>
      <c r="P322" s="216">
        <v>119.66</v>
      </c>
      <c r="Q322" s="143"/>
      <c r="R322" s="143"/>
      <c r="S322" s="143"/>
    </row>
    <row r="323" spans="1:19" ht="13.5" customHeight="1">
      <c r="A323" s="203"/>
      <c r="B323" s="189"/>
      <c r="C323" s="501" t="s">
        <v>433</v>
      </c>
      <c r="D323" s="501"/>
      <c r="E323" s="501"/>
      <c r="F323" s="501"/>
      <c r="G323" s="501"/>
      <c r="H323" s="190"/>
      <c r="I323" s="191"/>
      <c r="J323" s="191"/>
      <c r="K323" s="191"/>
      <c r="L323" s="193"/>
      <c r="M323" s="191"/>
      <c r="N323" s="193"/>
      <c r="O323" s="191"/>
      <c r="P323" s="194">
        <v>9289.2800000000007</v>
      </c>
      <c r="Q323" s="143"/>
      <c r="R323" s="143"/>
      <c r="S323" s="143"/>
    </row>
    <row r="324" spans="1:19" ht="13.5" customHeight="1">
      <c r="A324" s="203"/>
      <c r="B324" s="189" t="s">
        <v>603</v>
      </c>
      <c r="C324" s="501" t="s">
        <v>604</v>
      </c>
      <c r="D324" s="501"/>
      <c r="E324" s="501"/>
      <c r="F324" s="501"/>
      <c r="G324" s="501"/>
      <c r="H324" s="190" t="s">
        <v>432</v>
      </c>
      <c r="I324" s="209">
        <v>97</v>
      </c>
      <c r="J324" s="191"/>
      <c r="K324" s="209">
        <v>97</v>
      </c>
      <c r="L324" s="193"/>
      <c r="M324" s="191"/>
      <c r="N324" s="193"/>
      <c r="O324" s="191"/>
      <c r="P324" s="194">
        <v>9010.6</v>
      </c>
      <c r="Q324" s="143"/>
      <c r="R324" s="143"/>
      <c r="S324" s="143"/>
    </row>
    <row r="325" spans="1:19" ht="13.5" customHeight="1">
      <c r="A325" s="203"/>
      <c r="B325" s="189" t="s">
        <v>605</v>
      </c>
      <c r="C325" s="501" t="s">
        <v>606</v>
      </c>
      <c r="D325" s="501"/>
      <c r="E325" s="501"/>
      <c r="F325" s="501"/>
      <c r="G325" s="501"/>
      <c r="H325" s="190" t="s">
        <v>432</v>
      </c>
      <c r="I325" s="209">
        <v>51</v>
      </c>
      <c r="J325" s="191"/>
      <c r="K325" s="209">
        <v>51</v>
      </c>
      <c r="L325" s="193"/>
      <c r="M325" s="191"/>
      <c r="N325" s="193"/>
      <c r="O325" s="191"/>
      <c r="P325" s="194">
        <v>4737.53</v>
      </c>
      <c r="Q325" s="143"/>
      <c r="R325" s="143"/>
      <c r="S325" s="143"/>
    </row>
    <row r="326" spans="1:19" ht="13.5" customHeight="1">
      <c r="A326" s="213"/>
      <c r="B326" s="214"/>
      <c r="C326" s="500" t="s">
        <v>438</v>
      </c>
      <c r="D326" s="500"/>
      <c r="E326" s="500"/>
      <c r="F326" s="500"/>
      <c r="G326" s="500"/>
      <c r="H326" s="180"/>
      <c r="I326" s="181"/>
      <c r="J326" s="181"/>
      <c r="K326" s="181"/>
      <c r="L326" s="183"/>
      <c r="M326" s="181"/>
      <c r="N326" s="211">
        <v>83006.25</v>
      </c>
      <c r="O326" s="181"/>
      <c r="P326" s="212">
        <v>23241.75</v>
      </c>
      <c r="Q326" s="143"/>
      <c r="R326" s="143"/>
      <c r="S326" s="143"/>
    </row>
    <row r="327" spans="1:19" ht="27.75" customHeight="1">
      <c r="A327" s="178" t="s">
        <v>607</v>
      </c>
      <c r="B327" s="179" t="s">
        <v>608</v>
      </c>
      <c r="C327" s="498" t="s">
        <v>609</v>
      </c>
      <c r="D327" s="498"/>
      <c r="E327" s="498"/>
      <c r="F327" s="498"/>
      <c r="G327" s="498"/>
      <c r="H327" s="180" t="s">
        <v>610</v>
      </c>
      <c r="I327" s="181">
        <v>0.84</v>
      </c>
      <c r="J327" s="182">
        <v>1</v>
      </c>
      <c r="K327" s="219">
        <v>0.84</v>
      </c>
      <c r="L327" s="183"/>
      <c r="M327" s="181"/>
      <c r="N327" s="184"/>
      <c r="O327" s="181"/>
      <c r="P327" s="185"/>
      <c r="Q327" s="143"/>
      <c r="R327" s="143"/>
      <c r="S327" s="143"/>
    </row>
    <row r="328" spans="1:19" ht="45.75" customHeight="1">
      <c r="A328" s="186"/>
      <c r="B328" s="187" t="s">
        <v>386</v>
      </c>
      <c r="C328" s="499" t="s">
        <v>387</v>
      </c>
      <c r="D328" s="499"/>
      <c r="E328" s="499"/>
      <c r="F328" s="499"/>
      <c r="G328" s="499"/>
      <c r="H328" s="499"/>
      <c r="I328" s="499"/>
      <c r="J328" s="499"/>
      <c r="K328" s="499"/>
      <c r="L328" s="499"/>
      <c r="M328" s="499"/>
      <c r="N328" s="499"/>
      <c r="O328" s="499"/>
      <c r="P328" s="499"/>
      <c r="Q328" s="143"/>
      <c r="R328" s="143"/>
      <c r="S328" s="143"/>
    </row>
    <row r="329" spans="1:19" ht="27.75" customHeight="1">
      <c r="A329" s="186"/>
      <c r="B329" s="187" t="s">
        <v>388</v>
      </c>
      <c r="C329" s="499" t="s">
        <v>389</v>
      </c>
      <c r="D329" s="499"/>
      <c r="E329" s="499"/>
      <c r="F329" s="499"/>
      <c r="G329" s="499"/>
      <c r="H329" s="499"/>
      <c r="I329" s="499"/>
      <c r="J329" s="499"/>
      <c r="K329" s="499"/>
      <c r="L329" s="499"/>
      <c r="M329" s="499"/>
      <c r="N329" s="499"/>
      <c r="O329" s="499"/>
      <c r="P329" s="499"/>
      <c r="Q329" s="143"/>
      <c r="R329" s="143"/>
      <c r="S329" s="143"/>
    </row>
    <row r="330" spans="1:19" ht="13.5" customHeight="1">
      <c r="A330" s="186"/>
      <c r="B330" s="187"/>
      <c r="C330" s="499" t="s">
        <v>390</v>
      </c>
      <c r="D330" s="499"/>
      <c r="E330" s="499"/>
      <c r="F330" s="499"/>
      <c r="G330" s="499"/>
      <c r="H330" s="499"/>
      <c r="I330" s="499"/>
      <c r="J330" s="499"/>
      <c r="K330" s="499"/>
      <c r="L330" s="499"/>
      <c r="M330" s="499"/>
      <c r="N330" s="499"/>
      <c r="O330" s="499"/>
      <c r="P330" s="499"/>
      <c r="Q330" s="143"/>
      <c r="R330" s="143"/>
      <c r="S330" s="143"/>
    </row>
    <row r="331" spans="1:19" ht="13.5" customHeight="1">
      <c r="A331" s="188"/>
      <c r="B331" s="189" t="s">
        <v>164</v>
      </c>
      <c r="C331" s="501" t="s">
        <v>391</v>
      </c>
      <c r="D331" s="501"/>
      <c r="E331" s="501"/>
      <c r="F331" s="501"/>
      <c r="G331" s="501"/>
      <c r="H331" s="190" t="s">
        <v>392</v>
      </c>
      <c r="I331" s="191"/>
      <c r="J331" s="191"/>
      <c r="K331" s="215">
        <v>12.512492099999999</v>
      </c>
      <c r="L331" s="193"/>
      <c r="M331" s="191"/>
      <c r="N331" s="193"/>
      <c r="O331" s="191"/>
      <c r="P331" s="194">
        <v>8327.56</v>
      </c>
      <c r="Q331" s="143"/>
      <c r="R331" s="143"/>
      <c r="S331" s="143"/>
    </row>
    <row r="332" spans="1:19" ht="13.5" customHeight="1">
      <c r="A332" s="195"/>
      <c r="B332" s="189" t="s">
        <v>611</v>
      </c>
      <c r="C332" s="501" t="s">
        <v>612</v>
      </c>
      <c r="D332" s="501"/>
      <c r="E332" s="501"/>
      <c r="F332" s="501"/>
      <c r="G332" s="501"/>
      <c r="H332" s="190" t="s">
        <v>392</v>
      </c>
      <c r="I332" s="201">
        <v>9.27</v>
      </c>
      <c r="J332" s="197">
        <v>1.6068849999999999</v>
      </c>
      <c r="K332" s="215">
        <v>12.512492099999999</v>
      </c>
      <c r="L332" s="198"/>
      <c r="M332" s="199"/>
      <c r="N332" s="200">
        <v>665.54</v>
      </c>
      <c r="O332" s="191"/>
      <c r="P332" s="194">
        <v>8327.56</v>
      </c>
      <c r="Q332" s="143"/>
      <c r="R332" s="143"/>
      <c r="S332" s="143"/>
    </row>
    <row r="333" spans="1:19" ht="13.5" customHeight="1">
      <c r="A333" s="188"/>
      <c r="B333" s="189" t="s">
        <v>180</v>
      </c>
      <c r="C333" s="501" t="s">
        <v>410</v>
      </c>
      <c r="D333" s="501"/>
      <c r="E333" s="501"/>
      <c r="F333" s="501"/>
      <c r="G333" s="501"/>
      <c r="H333" s="190"/>
      <c r="I333" s="191"/>
      <c r="J333" s="191"/>
      <c r="K333" s="191"/>
      <c r="L333" s="193"/>
      <c r="M333" s="191"/>
      <c r="N333" s="193"/>
      <c r="O333" s="191"/>
      <c r="P333" s="216">
        <v>87.09</v>
      </c>
      <c r="Q333" s="143"/>
      <c r="R333" s="143"/>
      <c r="S333" s="143"/>
    </row>
    <row r="334" spans="1:19" ht="13.5" customHeight="1">
      <c r="A334" s="195"/>
      <c r="B334" s="189" t="s">
        <v>613</v>
      </c>
      <c r="C334" s="501" t="s">
        <v>614</v>
      </c>
      <c r="D334" s="501"/>
      <c r="E334" s="501"/>
      <c r="F334" s="501"/>
      <c r="G334" s="501"/>
      <c r="H334" s="190" t="s">
        <v>413</v>
      </c>
      <c r="I334" s="196">
        <v>0.2</v>
      </c>
      <c r="J334" s="191"/>
      <c r="K334" s="207">
        <v>0.16800000000000001</v>
      </c>
      <c r="L334" s="205">
        <v>138.5</v>
      </c>
      <c r="M334" s="206">
        <v>1.44</v>
      </c>
      <c r="N334" s="200">
        <v>199.44</v>
      </c>
      <c r="O334" s="202">
        <v>1.0367</v>
      </c>
      <c r="P334" s="194">
        <v>34.74</v>
      </c>
      <c r="Q334" s="143"/>
      <c r="R334" s="143"/>
      <c r="S334" s="143"/>
    </row>
    <row r="335" spans="1:19" ht="13.5" customHeight="1">
      <c r="A335" s="195"/>
      <c r="B335" s="189" t="s">
        <v>615</v>
      </c>
      <c r="C335" s="501" t="s">
        <v>616</v>
      </c>
      <c r="D335" s="501"/>
      <c r="E335" s="501"/>
      <c r="F335" s="501"/>
      <c r="G335" s="501"/>
      <c r="H335" s="190" t="s">
        <v>587</v>
      </c>
      <c r="I335" s="201">
        <v>0.25</v>
      </c>
      <c r="J335" s="191"/>
      <c r="K335" s="201">
        <v>0.21</v>
      </c>
      <c r="L335" s="205">
        <v>235.73</v>
      </c>
      <c r="M335" s="206">
        <v>1.02</v>
      </c>
      <c r="N335" s="200">
        <v>240.44</v>
      </c>
      <c r="O335" s="202">
        <v>1.0367</v>
      </c>
      <c r="P335" s="194">
        <v>52.35</v>
      </c>
      <c r="Q335" s="143"/>
      <c r="R335" s="143"/>
      <c r="S335" s="143"/>
    </row>
    <row r="336" spans="1:19" ht="13.5" customHeight="1">
      <c r="A336" s="210"/>
      <c r="B336" s="187"/>
      <c r="C336" s="500" t="s">
        <v>429</v>
      </c>
      <c r="D336" s="500"/>
      <c r="E336" s="500"/>
      <c r="F336" s="500"/>
      <c r="G336" s="500"/>
      <c r="H336" s="180"/>
      <c r="I336" s="181"/>
      <c r="J336" s="181"/>
      <c r="K336" s="181"/>
      <c r="L336" s="183"/>
      <c r="M336" s="181"/>
      <c r="N336" s="211"/>
      <c r="O336" s="181"/>
      <c r="P336" s="212">
        <v>8414.65</v>
      </c>
      <c r="Q336" s="143"/>
      <c r="R336" s="143"/>
      <c r="S336" s="143"/>
    </row>
    <row r="337" spans="1:19" ht="13.5" customHeight="1">
      <c r="A337" s="203" t="s">
        <v>617</v>
      </c>
      <c r="B337" s="189" t="s">
        <v>430</v>
      </c>
      <c r="C337" s="501" t="s">
        <v>431</v>
      </c>
      <c r="D337" s="501"/>
      <c r="E337" s="501"/>
      <c r="F337" s="501"/>
      <c r="G337" s="501"/>
      <c r="H337" s="190" t="s">
        <v>432</v>
      </c>
      <c r="I337" s="209">
        <v>2</v>
      </c>
      <c r="J337" s="191"/>
      <c r="K337" s="209">
        <v>2</v>
      </c>
      <c r="L337" s="193"/>
      <c r="M337" s="191"/>
      <c r="N337" s="193"/>
      <c r="O337" s="202">
        <v>1.0367</v>
      </c>
      <c r="P337" s="216">
        <v>107.45</v>
      </c>
      <c r="Q337" s="143"/>
      <c r="R337" s="143"/>
      <c r="S337" s="143"/>
    </row>
    <row r="338" spans="1:19" ht="13.5" customHeight="1">
      <c r="A338" s="203"/>
      <c r="B338" s="189"/>
      <c r="C338" s="501" t="s">
        <v>433</v>
      </c>
      <c r="D338" s="501"/>
      <c r="E338" s="501"/>
      <c r="F338" s="501"/>
      <c r="G338" s="501"/>
      <c r="H338" s="190"/>
      <c r="I338" s="191"/>
      <c r="J338" s="191"/>
      <c r="K338" s="191"/>
      <c r="L338" s="193"/>
      <c r="M338" s="191"/>
      <c r="N338" s="193"/>
      <c r="O338" s="191"/>
      <c r="P338" s="194">
        <v>8327.56</v>
      </c>
      <c r="Q338" s="143"/>
      <c r="R338" s="143"/>
      <c r="S338" s="143"/>
    </row>
    <row r="339" spans="1:19" ht="13.5" customHeight="1">
      <c r="A339" s="203"/>
      <c r="B339" s="189" t="s">
        <v>434</v>
      </c>
      <c r="C339" s="501" t="s">
        <v>435</v>
      </c>
      <c r="D339" s="501"/>
      <c r="E339" s="501"/>
      <c r="F339" s="501"/>
      <c r="G339" s="501"/>
      <c r="H339" s="190" t="s">
        <v>432</v>
      </c>
      <c r="I339" s="209">
        <v>90</v>
      </c>
      <c r="J339" s="191"/>
      <c r="K339" s="209">
        <v>90</v>
      </c>
      <c r="L339" s="193"/>
      <c r="M339" s="191"/>
      <c r="N339" s="193"/>
      <c r="O339" s="191"/>
      <c r="P339" s="194">
        <v>7494.8</v>
      </c>
      <c r="Q339" s="143"/>
      <c r="R339" s="143"/>
      <c r="S339" s="143"/>
    </row>
    <row r="340" spans="1:19" ht="13.5" customHeight="1">
      <c r="A340" s="203"/>
      <c r="B340" s="189" t="s">
        <v>436</v>
      </c>
      <c r="C340" s="501" t="s">
        <v>437</v>
      </c>
      <c r="D340" s="501"/>
      <c r="E340" s="501"/>
      <c r="F340" s="501"/>
      <c r="G340" s="501"/>
      <c r="H340" s="190" t="s">
        <v>432</v>
      </c>
      <c r="I340" s="209">
        <v>46</v>
      </c>
      <c r="J340" s="191"/>
      <c r="K340" s="209">
        <v>46</v>
      </c>
      <c r="L340" s="193"/>
      <c r="M340" s="191"/>
      <c r="N340" s="193"/>
      <c r="O340" s="191"/>
      <c r="P340" s="194">
        <v>3830.68</v>
      </c>
      <c r="Q340" s="143"/>
      <c r="R340" s="143"/>
      <c r="S340" s="143"/>
    </row>
    <row r="341" spans="1:19" ht="13.5" customHeight="1">
      <c r="A341" s="213"/>
      <c r="B341" s="214"/>
      <c r="C341" s="500" t="s">
        <v>438</v>
      </c>
      <c r="D341" s="500"/>
      <c r="E341" s="500"/>
      <c r="F341" s="500"/>
      <c r="G341" s="500"/>
      <c r="H341" s="180"/>
      <c r="I341" s="181"/>
      <c r="J341" s="181"/>
      <c r="K341" s="181"/>
      <c r="L341" s="183"/>
      <c r="M341" s="181"/>
      <c r="N341" s="211">
        <v>23628.07</v>
      </c>
      <c r="O341" s="181"/>
      <c r="P341" s="212">
        <v>19847.580000000002</v>
      </c>
      <c r="Q341" s="143"/>
      <c r="R341" s="143"/>
      <c r="S341" s="143"/>
    </row>
    <row r="342" spans="1:19" ht="19.5" customHeight="1">
      <c r="A342" s="178" t="s">
        <v>618</v>
      </c>
      <c r="B342" s="179" t="s">
        <v>619</v>
      </c>
      <c r="C342" s="498" t="s">
        <v>620</v>
      </c>
      <c r="D342" s="498"/>
      <c r="E342" s="498"/>
      <c r="F342" s="498"/>
      <c r="G342" s="498"/>
      <c r="H342" s="180" t="s">
        <v>142</v>
      </c>
      <c r="I342" s="181">
        <v>14</v>
      </c>
      <c r="J342" s="182">
        <v>1</v>
      </c>
      <c r="K342" s="182">
        <v>14</v>
      </c>
      <c r="L342" s="183"/>
      <c r="M342" s="181"/>
      <c r="N342" s="221">
        <v>809.38</v>
      </c>
      <c r="O342" s="217">
        <v>1.0367</v>
      </c>
      <c r="P342" s="212">
        <v>11747.18</v>
      </c>
      <c r="Q342" s="143"/>
      <c r="R342" s="143"/>
      <c r="S342" s="143"/>
    </row>
    <row r="343" spans="1:19" ht="45.75" customHeight="1">
      <c r="A343" s="186"/>
      <c r="B343" s="187"/>
      <c r="C343" s="499" t="s">
        <v>390</v>
      </c>
      <c r="D343" s="499"/>
      <c r="E343" s="499"/>
      <c r="F343" s="499"/>
      <c r="G343" s="499"/>
      <c r="H343" s="499"/>
      <c r="I343" s="499"/>
      <c r="J343" s="499"/>
      <c r="K343" s="499"/>
      <c r="L343" s="499"/>
      <c r="M343" s="499"/>
      <c r="N343" s="499"/>
      <c r="O343" s="499"/>
      <c r="P343" s="499"/>
      <c r="Q343" s="143"/>
      <c r="R343" s="143"/>
      <c r="S343" s="143"/>
    </row>
    <row r="344" spans="1:19" ht="27.75" customHeight="1">
      <c r="A344" s="213"/>
      <c r="B344" s="214"/>
      <c r="C344" s="500" t="s">
        <v>438</v>
      </c>
      <c r="D344" s="500"/>
      <c r="E344" s="500"/>
      <c r="F344" s="500"/>
      <c r="G344" s="500"/>
      <c r="H344" s="180"/>
      <c r="I344" s="181"/>
      <c r="J344" s="181"/>
      <c r="K344" s="181"/>
      <c r="L344" s="183"/>
      <c r="M344" s="181"/>
      <c r="N344" s="183"/>
      <c r="O344" s="181"/>
      <c r="P344" s="212">
        <v>11747.18</v>
      </c>
      <c r="Q344" s="143"/>
      <c r="R344" s="143"/>
      <c r="S344" s="143"/>
    </row>
    <row r="345" spans="1:19" ht="13.5" customHeight="1">
      <c r="A345" s="178" t="s">
        <v>621</v>
      </c>
      <c r="B345" s="179" t="s">
        <v>608</v>
      </c>
      <c r="C345" s="498" t="s">
        <v>622</v>
      </c>
      <c r="D345" s="498"/>
      <c r="E345" s="498"/>
      <c r="F345" s="498"/>
      <c r="G345" s="498"/>
      <c r="H345" s="180" t="s">
        <v>610</v>
      </c>
      <c r="I345" s="181">
        <v>0.28000000000000003</v>
      </c>
      <c r="J345" s="182">
        <v>1</v>
      </c>
      <c r="K345" s="219">
        <v>0.28000000000000003</v>
      </c>
      <c r="L345" s="183"/>
      <c r="M345" s="181"/>
      <c r="N345" s="184"/>
      <c r="O345" s="181"/>
      <c r="P345" s="185"/>
      <c r="Q345" s="143"/>
      <c r="R345" s="143"/>
      <c r="S345" s="143"/>
    </row>
    <row r="346" spans="1:19" ht="13.5" customHeight="1">
      <c r="A346" s="186"/>
      <c r="B346" s="187" t="s">
        <v>386</v>
      </c>
      <c r="C346" s="499" t="s">
        <v>387</v>
      </c>
      <c r="D346" s="499"/>
      <c r="E346" s="499"/>
      <c r="F346" s="499"/>
      <c r="G346" s="499"/>
      <c r="H346" s="499"/>
      <c r="I346" s="499"/>
      <c r="J346" s="499"/>
      <c r="K346" s="499"/>
      <c r="L346" s="499"/>
      <c r="M346" s="499"/>
      <c r="N346" s="499"/>
      <c r="O346" s="499"/>
      <c r="P346" s="499"/>
      <c r="Q346" s="143"/>
      <c r="R346" s="143"/>
      <c r="S346" s="143"/>
    </row>
    <row r="347" spans="1:19" ht="13.5" customHeight="1">
      <c r="A347" s="186"/>
      <c r="B347" s="187" t="s">
        <v>388</v>
      </c>
      <c r="C347" s="499" t="s">
        <v>389</v>
      </c>
      <c r="D347" s="499"/>
      <c r="E347" s="499"/>
      <c r="F347" s="499"/>
      <c r="G347" s="499"/>
      <c r="H347" s="499"/>
      <c r="I347" s="499"/>
      <c r="J347" s="499"/>
      <c r="K347" s="499"/>
      <c r="L347" s="499"/>
      <c r="M347" s="499"/>
      <c r="N347" s="499"/>
      <c r="O347" s="499"/>
      <c r="P347" s="499"/>
      <c r="Q347" s="143"/>
      <c r="R347" s="143"/>
      <c r="S347" s="143"/>
    </row>
    <row r="348" spans="1:19" ht="13.5" customHeight="1">
      <c r="A348" s="186"/>
      <c r="B348" s="187"/>
      <c r="C348" s="499" t="s">
        <v>390</v>
      </c>
      <c r="D348" s="499"/>
      <c r="E348" s="499"/>
      <c r="F348" s="499"/>
      <c r="G348" s="499"/>
      <c r="H348" s="499"/>
      <c r="I348" s="499"/>
      <c r="J348" s="499"/>
      <c r="K348" s="499"/>
      <c r="L348" s="499"/>
      <c r="M348" s="499"/>
      <c r="N348" s="499"/>
      <c r="O348" s="499"/>
      <c r="P348" s="499"/>
      <c r="Q348" s="143"/>
      <c r="R348" s="143"/>
      <c r="S348" s="143"/>
    </row>
    <row r="349" spans="1:19" ht="13.5" customHeight="1">
      <c r="A349" s="188"/>
      <c r="B349" s="189" t="s">
        <v>164</v>
      </c>
      <c r="C349" s="501" t="s">
        <v>391</v>
      </c>
      <c r="D349" s="501"/>
      <c r="E349" s="501"/>
      <c r="F349" s="501"/>
      <c r="G349" s="501"/>
      <c r="H349" s="190" t="s">
        <v>392</v>
      </c>
      <c r="I349" s="191"/>
      <c r="J349" s="191"/>
      <c r="K349" s="215">
        <v>4.1708306999999998</v>
      </c>
      <c r="L349" s="193"/>
      <c r="M349" s="191"/>
      <c r="N349" s="193"/>
      <c r="O349" s="191"/>
      <c r="P349" s="194">
        <v>2775.85</v>
      </c>
      <c r="Q349" s="143"/>
      <c r="R349" s="143"/>
      <c r="S349" s="143"/>
    </row>
    <row r="350" spans="1:19" ht="13.5" customHeight="1">
      <c r="A350" s="195"/>
      <c r="B350" s="189" t="s">
        <v>611</v>
      </c>
      <c r="C350" s="501" t="s">
        <v>612</v>
      </c>
      <c r="D350" s="501"/>
      <c r="E350" s="501"/>
      <c r="F350" s="501"/>
      <c r="G350" s="501"/>
      <c r="H350" s="190" t="s">
        <v>392</v>
      </c>
      <c r="I350" s="201">
        <v>9.27</v>
      </c>
      <c r="J350" s="197">
        <v>1.6068849999999999</v>
      </c>
      <c r="K350" s="215">
        <v>4.1708306999999998</v>
      </c>
      <c r="L350" s="198"/>
      <c r="M350" s="199"/>
      <c r="N350" s="200">
        <v>665.54</v>
      </c>
      <c r="O350" s="191"/>
      <c r="P350" s="194">
        <v>2775.85</v>
      </c>
      <c r="Q350" s="143"/>
      <c r="R350" s="143"/>
      <c r="S350" s="143"/>
    </row>
    <row r="351" spans="1:19" ht="13.5" customHeight="1">
      <c r="A351" s="188"/>
      <c r="B351" s="189" t="s">
        <v>180</v>
      </c>
      <c r="C351" s="501" t="s">
        <v>410</v>
      </c>
      <c r="D351" s="501"/>
      <c r="E351" s="501"/>
      <c r="F351" s="501"/>
      <c r="G351" s="501"/>
      <c r="H351" s="190"/>
      <c r="I351" s="191"/>
      <c r="J351" s="191"/>
      <c r="K351" s="191"/>
      <c r="L351" s="193"/>
      <c r="M351" s="191"/>
      <c r="N351" s="193"/>
      <c r="O351" s="191"/>
      <c r="P351" s="216">
        <v>29.03</v>
      </c>
      <c r="Q351" s="143"/>
      <c r="R351" s="143"/>
      <c r="S351" s="143"/>
    </row>
    <row r="352" spans="1:19" ht="13.5" customHeight="1">
      <c r="A352" s="195"/>
      <c r="B352" s="189" t="s">
        <v>613</v>
      </c>
      <c r="C352" s="501" t="s">
        <v>614</v>
      </c>
      <c r="D352" s="501"/>
      <c r="E352" s="501"/>
      <c r="F352" s="501"/>
      <c r="G352" s="501"/>
      <c r="H352" s="190" t="s">
        <v>413</v>
      </c>
      <c r="I352" s="196">
        <v>0.2</v>
      </c>
      <c r="J352" s="191"/>
      <c r="K352" s="207">
        <v>5.6000000000000001E-2</v>
      </c>
      <c r="L352" s="205">
        <v>138.5</v>
      </c>
      <c r="M352" s="206">
        <v>1.44</v>
      </c>
      <c r="N352" s="200">
        <v>199.44</v>
      </c>
      <c r="O352" s="202">
        <v>1.0367</v>
      </c>
      <c r="P352" s="194">
        <v>11.58</v>
      </c>
      <c r="Q352" s="143"/>
      <c r="R352" s="143"/>
      <c r="S352" s="143"/>
    </row>
    <row r="353" spans="1:19" ht="13.5" customHeight="1">
      <c r="A353" s="195"/>
      <c r="B353" s="189" t="s">
        <v>615</v>
      </c>
      <c r="C353" s="501" t="s">
        <v>616</v>
      </c>
      <c r="D353" s="501"/>
      <c r="E353" s="501"/>
      <c r="F353" s="501"/>
      <c r="G353" s="501"/>
      <c r="H353" s="190" t="s">
        <v>587</v>
      </c>
      <c r="I353" s="201">
        <v>0.25</v>
      </c>
      <c r="J353" s="191"/>
      <c r="K353" s="201">
        <v>7.0000000000000007E-2</v>
      </c>
      <c r="L353" s="205">
        <v>235.73</v>
      </c>
      <c r="M353" s="206">
        <v>1.02</v>
      </c>
      <c r="N353" s="200">
        <v>240.44</v>
      </c>
      <c r="O353" s="202">
        <v>1.0367</v>
      </c>
      <c r="P353" s="194">
        <v>17.45</v>
      </c>
      <c r="Q353" s="143"/>
      <c r="R353" s="143"/>
      <c r="S353" s="143"/>
    </row>
    <row r="354" spans="1:19" ht="13.5" customHeight="1">
      <c r="A354" s="210"/>
      <c r="B354" s="187"/>
      <c r="C354" s="500" t="s">
        <v>429</v>
      </c>
      <c r="D354" s="500"/>
      <c r="E354" s="500"/>
      <c r="F354" s="500"/>
      <c r="G354" s="500"/>
      <c r="H354" s="180"/>
      <c r="I354" s="181"/>
      <c r="J354" s="181"/>
      <c r="K354" s="181"/>
      <c r="L354" s="183"/>
      <c r="M354" s="181"/>
      <c r="N354" s="211"/>
      <c r="O354" s="181"/>
      <c r="P354" s="212">
        <v>2804.88</v>
      </c>
      <c r="Q354" s="143"/>
      <c r="R354" s="143"/>
      <c r="S354" s="143"/>
    </row>
    <row r="355" spans="1:19" ht="13.5" customHeight="1">
      <c r="A355" s="203" t="s">
        <v>623</v>
      </c>
      <c r="B355" s="189" t="s">
        <v>430</v>
      </c>
      <c r="C355" s="501" t="s">
        <v>431</v>
      </c>
      <c r="D355" s="501"/>
      <c r="E355" s="501"/>
      <c r="F355" s="501"/>
      <c r="G355" s="501"/>
      <c r="H355" s="190" t="s">
        <v>432</v>
      </c>
      <c r="I355" s="209">
        <v>2</v>
      </c>
      <c r="J355" s="191"/>
      <c r="K355" s="209">
        <v>2</v>
      </c>
      <c r="L355" s="193"/>
      <c r="M355" s="191"/>
      <c r="N355" s="193"/>
      <c r="O355" s="202">
        <v>1.0367</v>
      </c>
      <c r="P355" s="216">
        <v>35.82</v>
      </c>
      <c r="Q355" s="143"/>
      <c r="R355" s="143"/>
      <c r="S355" s="143"/>
    </row>
    <row r="356" spans="1:19" ht="13.5" customHeight="1">
      <c r="A356" s="203"/>
      <c r="B356" s="189"/>
      <c r="C356" s="501" t="s">
        <v>433</v>
      </c>
      <c r="D356" s="501"/>
      <c r="E356" s="501"/>
      <c r="F356" s="501"/>
      <c r="G356" s="501"/>
      <c r="H356" s="190"/>
      <c r="I356" s="191"/>
      <c r="J356" s="191"/>
      <c r="K356" s="191"/>
      <c r="L356" s="193"/>
      <c r="M356" s="191"/>
      <c r="N356" s="193"/>
      <c r="O356" s="191"/>
      <c r="P356" s="194">
        <v>2775.85</v>
      </c>
      <c r="Q356" s="143"/>
      <c r="R356" s="143"/>
      <c r="S356" s="143"/>
    </row>
    <row r="357" spans="1:19" ht="19.5" customHeight="1">
      <c r="A357" s="203"/>
      <c r="B357" s="189" t="s">
        <v>434</v>
      </c>
      <c r="C357" s="501" t="s">
        <v>435</v>
      </c>
      <c r="D357" s="501"/>
      <c r="E357" s="501"/>
      <c r="F357" s="501"/>
      <c r="G357" s="501"/>
      <c r="H357" s="190" t="s">
        <v>432</v>
      </c>
      <c r="I357" s="209">
        <v>90</v>
      </c>
      <c r="J357" s="191"/>
      <c r="K357" s="209">
        <v>90</v>
      </c>
      <c r="L357" s="193"/>
      <c r="M357" s="191"/>
      <c r="N357" s="193"/>
      <c r="O357" s="191"/>
      <c r="P357" s="194">
        <v>2498.27</v>
      </c>
      <c r="Q357" s="143"/>
      <c r="R357" s="143"/>
      <c r="S357" s="143"/>
    </row>
    <row r="358" spans="1:19" ht="13.5" customHeight="1">
      <c r="A358" s="203"/>
      <c r="B358" s="189" t="s">
        <v>436</v>
      </c>
      <c r="C358" s="501" t="s">
        <v>437</v>
      </c>
      <c r="D358" s="501"/>
      <c r="E358" s="501"/>
      <c r="F358" s="501"/>
      <c r="G358" s="501"/>
      <c r="H358" s="190" t="s">
        <v>432</v>
      </c>
      <c r="I358" s="209">
        <v>46</v>
      </c>
      <c r="J358" s="191"/>
      <c r="K358" s="209">
        <v>46</v>
      </c>
      <c r="L358" s="193"/>
      <c r="M358" s="191"/>
      <c r="N358" s="193"/>
      <c r="O358" s="191"/>
      <c r="P358" s="194">
        <v>1276.8900000000001</v>
      </c>
      <c r="Q358" s="143"/>
      <c r="R358" s="143"/>
      <c r="S358" s="143"/>
    </row>
    <row r="359" spans="1:19" ht="13.5" customHeight="1">
      <c r="A359" s="213"/>
      <c r="B359" s="214"/>
      <c r="C359" s="500" t="s">
        <v>438</v>
      </c>
      <c r="D359" s="500"/>
      <c r="E359" s="500"/>
      <c r="F359" s="500"/>
      <c r="G359" s="500"/>
      <c r="H359" s="180"/>
      <c r="I359" s="181"/>
      <c r="J359" s="181"/>
      <c r="K359" s="181"/>
      <c r="L359" s="183"/>
      <c r="M359" s="181"/>
      <c r="N359" s="211">
        <v>23628.07</v>
      </c>
      <c r="O359" s="181"/>
      <c r="P359" s="212">
        <v>6615.86</v>
      </c>
      <c r="Q359" s="143"/>
      <c r="R359" s="143"/>
      <c r="S359" s="143"/>
    </row>
    <row r="360" spans="1:19" ht="55.5" customHeight="1">
      <c r="A360" s="178" t="s">
        <v>624</v>
      </c>
      <c r="B360" s="179" t="s">
        <v>625</v>
      </c>
      <c r="C360" s="498" t="s">
        <v>626</v>
      </c>
      <c r="D360" s="498"/>
      <c r="E360" s="498"/>
      <c r="F360" s="498"/>
      <c r="G360" s="498"/>
      <c r="H360" s="180" t="s">
        <v>15</v>
      </c>
      <c r="I360" s="181">
        <v>14</v>
      </c>
      <c r="J360" s="182">
        <v>1</v>
      </c>
      <c r="K360" s="182">
        <v>14</v>
      </c>
      <c r="L360" s="183"/>
      <c r="M360" s="181"/>
      <c r="N360" s="184"/>
      <c r="O360" s="217">
        <v>1.0367</v>
      </c>
      <c r="P360" s="185"/>
      <c r="Q360" s="143"/>
      <c r="R360" s="143"/>
      <c r="S360" s="143"/>
    </row>
    <row r="361" spans="1:19" ht="13.5" customHeight="1">
      <c r="A361" s="186"/>
      <c r="B361" s="187"/>
      <c r="C361" s="499" t="s">
        <v>390</v>
      </c>
      <c r="D361" s="499"/>
      <c r="E361" s="499"/>
      <c r="F361" s="499"/>
      <c r="G361" s="499"/>
      <c r="H361" s="499"/>
      <c r="I361" s="499"/>
      <c r="J361" s="499"/>
      <c r="K361" s="499"/>
      <c r="L361" s="499"/>
      <c r="M361" s="499"/>
      <c r="N361" s="499"/>
      <c r="O361" s="499"/>
      <c r="P361" s="499"/>
      <c r="Q361" s="143"/>
      <c r="R361" s="143"/>
      <c r="S361" s="143"/>
    </row>
    <row r="362" spans="1:19" ht="13.5" customHeight="1">
      <c r="A362" s="213"/>
      <c r="B362" s="214"/>
      <c r="C362" s="500" t="s">
        <v>438</v>
      </c>
      <c r="D362" s="500"/>
      <c r="E362" s="500"/>
      <c r="F362" s="500"/>
      <c r="G362" s="500"/>
      <c r="H362" s="180"/>
      <c r="I362" s="181"/>
      <c r="J362" s="181"/>
      <c r="K362" s="181"/>
      <c r="L362" s="183"/>
      <c r="M362" s="181"/>
      <c r="N362" s="183"/>
      <c r="O362" s="181"/>
      <c r="P362" s="185"/>
      <c r="Q362" s="143"/>
      <c r="R362" s="143"/>
      <c r="S362" s="143"/>
    </row>
    <row r="363" spans="1:19" ht="72.75" customHeight="1">
      <c r="A363" s="178" t="s">
        <v>627</v>
      </c>
      <c r="B363" s="179" t="s">
        <v>628</v>
      </c>
      <c r="C363" s="498" t="s">
        <v>629</v>
      </c>
      <c r="D363" s="498"/>
      <c r="E363" s="498"/>
      <c r="F363" s="498"/>
      <c r="G363" s="498"/>
      <c r="H363" s="180" t="s">
        <v>142</v>
      </c>
      <c r="I363" s="181">
        <v>14</v>
      </c>
      <c r="J363" s="182">
        <v>1</v>
      </c>
      <c r="K363" s="182">
        <v>14</v>
      </c>
      <c r="L363" s="218">
        <v>384.51</v>
      </c>
      <c r="M363" s="219">
        <v>0.87</v>
      </c>
      <c r="N363" s="221">
        <v>334.52</v>
      </c>
      <c r="O363" s="217">
        <v>1.0367</v>
      </c>
      <c r="P363" s="212">
        <v>4855.16</v>
      </c>
      <c r="Q363" s="143"/>
      <c r="R363" s="143"/>
      <c r="S363" s="143"/>
    </row>
    <row r="364" spans="1:19" ht="45.75" customHeight="1">
      <c r="A364" s="186"/>
      <c r="B364" s="187"/>
      <c r="C364" s="499" t="s">
        <v>390</v>
      </c>
      <c r="D364" s="499"/>
      <c r="E364" s="499"/>
      <c r="F364" s="499"/>
      <c r="G364" s="499"/>
      <c r="H364" s="499"/>
      <c r="I364" s="499"/>
      <c r="J364" s="499"/>
      <c r="K364" s="499"/>
      <c r="L364" s="499"/>
      <c r="M364" s="499"/>
      <c r="N364" s="499"/>
      <c r="O364" s="499"/>
      <c r="P364" s="499"/>
      <c r="Q364" s="143"/>
      <c r="R364" s="143"/>
      <c r="S364" s="143"/>
    </row>
    <row r="365" spans="1:19" ht="27.75" customHeight="1">
      <c r="A365" s="213"/>
      <c r="B365" s="214"/>
      <c r="C365" s="500" t="s">
        <v>438</v>
      </c>
      <c r="D365" s="500"/>
      <c r="E365" s="500"/>
      <c r="F365" s="500"/>
      <c r="G365" s="500"/>
      <c r="H365" s="180"/>
      <c r="I365" s="181"/>
      <c r="J365" s="181"/>
      <c r="K365" s="181"/>
      <c r="L365" s="183"/>
      <c r="M365" s="181"/>
      <c r="N365" s="183"/>
      <c r="O365" s="181"/>
      <c r="P365" s="212">
        <v>4855.16</v>
      </c>
      <c r="Q365" s="143"/>
      <c r="R365" s="143"/>
      <c r="S365" s="143"/>
    </row>
    <row r="366" spans="1:19" ht="13.5" customHeight="1">
      <c r="A366" s="178" t="s">
        <v>630</v>
      </c>
      <c r="B366" s="179" t="s">
        <v>572</v>
      </c>
      <c r="C366" s="498" t="s">
        <v>631</v>
      </c>
      <c r="D366" s="498"/>
      <c r="E366" s="498"/>
      <c r="F366" s="498"/>
      <c r="G366" s="498"/>
      <c r="H366" s="180" t="s">
        <v>142</v>
      </c>
      <c r="I366" s="181">
        <v>10</v>
      </c>
      <c r="J366" s="182">
        <v>1</v>
      </c>
      <c r="K366" s="182">
        <v>10</v>
      </c>
      <c r="L366" s="183"/>
      <c r="M366" s="181"/>
      <c r="N366" s="184"/>
      <c r="O366" s="181"/>
      <c r="P366" s="185"/>
      <c r="Q366" s="143"/>
      <c r="R366" s="143"/>
      <c r="S366" s="143"/>
    </row>
    <row r="367" spans="1:19" ht="13.5" customHeight="1">
      <c r="A367" s="186"/>
      <c r="B367" s="187" t="s">
        <v>386</v>
      </c>
      <c r="C367" s="499" t="s">
        <v>387</v>
      </c>
      <c r="D367" s="499"/>
      <c r="E367" s="499"/>
      <c r="F367" s="499"/>
      <c r="G367" s="499"/>
      <c r="H367" s="499"/>
      <c r="I367" s="499"/>
      <c r="J367" s="499"/>
      <c r="K367" s="499"/>
      <c r="L367" s="499"/>
      <c r="M367" s="499"/>
      <c r="N367" s="499"/>
      <c r="O367" s="499"/>
      <c r="P367" s="499"/>
      <c r="Q367" s="143"/>
      <c r="R367" s="143"/>
      <c r="S367" s="143"/>
    </row>
    <row r="368" spans="1:19" ht="13.5" customHeight="1">
      <c r="A368" s="186"/>
      <c r="B368" s="187" t="s">
        <v>388</v>
      </c>
      <c r="C368" s="499" t="s">
        <v>389</v>
      </c>
      <c r="D368" s="499"/>
      <c r="E368" s="499"/>
      <c r="F368" s="499"/>
      <c r="G368" s="499"/>
      <c r="H368" s="499"/>
      <c r="I368" s="499"/>
      <c r="J368" s="499"/>
      <c r="K368" s="499"/>
      <c r="L368" s="499"/>
      <c r="M368" s="499"/>
      <c r="N368" s="499"/>
      <c r="O368" s="499"/>
      <c r="P368" s="499"/>
      <c r="Q368" s="143"/>
      <c r="R368" s="143"/>
      <c r="S368" s="143"/>
    </row>
    <row r="369" spans="1:19" ht="13.5" customHeight="1">
      <c r="A369" s="186"/>
      <c r="B369" s="187"/>
      <c r="C369" s="499" t="s">
        <v>390</v>
      </c>
      <c r="D369" s="499"/>
      <c r="E369" s="499"/>
      <c r="F369" s="499"/>
      <c r="G369" s="499"/>
      <c r="H369" s="499"/>
      <c r="I369" s="499"/>
      <c r="J369" s="499"/>
      <c r="K369" s="499"/>
      <c r="L369" s="499"/>
      <c r="M369" s="499"/>
      <c r="N369" s="499"/>
      <c r="O369" s="499"/>
      <c r="P369" s="499"/>
      <c r="Q369" s="143"/>
      <c r="R369" s="143"/>
      <c r="S369" s="143"/>
    </row>
    <row r="370" spans="1:19" ht="13.5" customHeight="1">
      <c r="A370" s="188"/>
      <c r="B370" s="189" t="s">
        <v>164</v>
      </c>
      <c r="C370" s="501" t="s">
        <v>391</v>
      </c>
      <c r="D370" s="501"/>
      <c r="E370" s="501"/>
      <c r="F370" s="501"/>
      <c r="G370" s="501"/>
      <c r="H370" s="190" t="s">
        <v>392</v>
      </c>
      <c r="I370" s="191"/>
      <c r="J370" s="191"/>
      <c r="K370" s="215">
        <v>16.550915499999999</v>
      </c>
      <c r="L370" s="193"/>
      <c r="M370" s="191"/>
      <c r="N370" s="193"/>
      <c r="O370" s="191"/>
      <c r="P370" s="194">
        <v>8511.7999999999993</v>
      </c>
      <c r="Q370" s="143"/>
      <c r="R370" s="143"/>
      <c r="S370" s="143"/>
    </row>
    <row r="371" spans="1:19" ht="13.5" customHeight="1">
      <c r="A371" s="195"/>
      <c r="B371" s="189" t="s">
        <v>574</v>
      </c>
      <c r="C371" s="501" t="s">
        <v>575</v>
      </c>
      <c r="D371" s="501"/>
      <c r="E371" s="501"/>
      <c r="F371" s="501"/>
      <c r="G371" s="501"/>
      <c r="H371" s="190" t="s">
        <v>392</v>
      </c>
      <c r="I371" s="201">
        <v>1.03</v>
      </c>
      <c r="J371" s="197">
        <v>1.6068849999999999</v>
      </c>
      <c r="K371" s="215">
        <v>16.550915499999999</v>
      </c>
      <c r="L371" s="198"/>
      <c r="M371" s="199"/>
      <c r="N371" s="200">
        <v>514.28</v>
      </c>
      <c r="O371" s="191"/>
      <c r="P371" s="194">
        <v>8511.7999999999993</v>
      </c>
      <c r="Q371" s="143"/>
      <c r="R371" s="143"/>
      <c r="S371" s="143"/>
    </row>
    <row r="372" spans="1:19" ht="13.5" customHeight="1">
      <c r="A372" s="188"/>
      <c r="B372" s="189" t="s">
        <v>167</v>
      </c>
      <c r="C372" s="501" t="s">
        <v>395</v>
      </c>
      <c r="D372" s="501"/>
      <c r="E372" s="501"/>
      <c r="F372" s="501"/>
      <c r="G372" s="501"/>
      <c r="H372" s="190"/>
      <c r="I372" s="191"/>
      <c r="J372" s="191"/>
      <c r="K372" s="191"/>
      <c r="L372" s="193"/>
      <c r="M372" s="191"/>
      <c r="N372" s="193"/>
      <c r="O372" s="191"/>
      <c r="P372" s="194">
        <v>1396.91</v>
      </c>
      <c r="Q372" s="143"/>
      <c r="R372" s="143"/>
      <c r="S372" s="143"/>
    </row>
    <row r="373" spans="1:19" ht="13.5" customHeight="1">
      <c r="A373" s="188"/>
      <c r="B373" s="189"/>
      <c r="C373" s="501" t="s">
        <v>396</v>
      </c>
      <c r="D373" s="501"/>
      <c r="E373" s="501"/>
      <c r="F373" s="501"/>
      <c r="G373" s="501"/>
      <c r="H373" s="190" t="s">
        <v>392</v>
      </c>
      <c r="I373" s="191"/>
      <c r="J373" s="191"/>
      <c r="K373" s="201">
        <v>2.48</v>
      </c>
      <c r="L373" s="193"/>
      <c r="M373" s="191"/>
      <c r="N373" s="193"/>
      <c r="O373" s="191"/>
      <c r="P373" s="194">
        <v>1488.9</v>
      </c>
      <c r="Q373" s="143"/>
      <c r="R373" s="143"/>
      <c r="S373" s="143"/>
    </row>
    <row r="374" spans="1:19" ht="13.5" customHeight="1">
      <c r="A374" s="195"/>
      <c r="B374" s="189" t="s">
        <v>402</v>
      </c>
      <c r="C374" s="501" t="s">
        <v>403</v>
      </c>
      <c r="D374" s="501"/>
      <c r="E374" s="501"/>
      <c r="F374" s="501"/>
      <c r="G374" s="501"/>
      <c r="H374" s="190" t="s">
        <v>399</v>
      </c>
      <c r="I374" s="201">
        <v>0.16</v>
      </c>
      <c r="J374" s="201">
        <v>1.55</v>
      </c>
      <c r="K374" s="201">
        <v>2.48</v>
      </c>
      <c r="L374" s="198"/>
      <c r="M374" s="199"/>
      <c r="N374" s="200">
        <v>543.33000000000004</v>
      </c>
      <c r="O374" s="202">
        <v>1.0367</v>
      </c>
      <c r="P374" s="194">
        <v>1396.91</v>
      </c>
      <c r="Q374" s="143"/>
      <c r="R374" s="143"/>
      <c r="S374" s="143"/>
    </row>
    <row r="375" spans="1:19" ht="13.5" customHeight="1">
      <c r="A375" s="203"/>
      <c r="B375" s="189" t="s">
        <v>404</v>
      </c>
      <c r="C375" s="501" t="s">
        <v>405</v>
      </c>
      <c r="D375" s="501"/>
      <c r="E375" s="501"/>
      <c r="F375" s="501"/>
      <c r="G375" s="501"/>
      <c r="H375" s="190" t="s">
        <v>392</v>
      </c>
      <c r="I375" s="201">
        <v>0.16</v>
      </c>
      <c r="J375" s="201">
        <v>1.55</v>
      </c>
      <c r="K375" s="201">
        <v>2.48</v>
      </c>
      <c r="L375" s="193"/>
      <c r="M375" s="191"/>
      <c r="N375" s="204">
        <v>579.11</v>
      </c>
      <c r="O375" s="202">
        <v>1.0367</v>
      </c>
      <c r="P375" s="194">
        <v>1488.9</v>
      </c>
      <c r="Q375" s="143"/>
      <c r="R375" s="143"/>
      <c r="S375" s="143"/>
    </row>
    <row r="376" spans="1:19" ht="13.5" customHeight="1">
      <c r="A376" s="210"/>
      <c r="B376" s="187"/>
      <c r="C376" s="500" t="s">
        <v>429</v>
      </c>
      <c r="D376" s="500"/>
      <c r="E376" s="500"/>
      <c r="F376" s="500"/>
      <c r="G376" s="500"/>
      <c r="H376" s="180"/>
      <c r="I376" s="181"/>
      <c r="J376" s="181"/>
      <c r="K376" s="181"/>
      <c r="L376" s="183"/>
      <c r="M376" s="181"/>
      <c r="N376" s="211"/>
      <c r="O376" s="181"/>
      <c r="P376" s="212">
        <v>11397.61</v>
      </c>
      <c r="Q376" s="143"/>
      <c r="R376" s="143"/>
      <c r="S376" s="143"/>
    </row>
    <row r="377" spans="1:19" ht="13.5" customHeight="1">
      <c r="A377" s="203" t="s">
        <v>632</v>
      </c>
      <c r="B377" s="189" t="s">
        <v>430</v>
      </c>
      <c r="C377" s="501" t="s">
        <v>431</v>
      </c>
      <c r="D377" s="501"/>
      <c r="E377" s="501"/>
      <c r="F377" s="501"/>
      <c r="G377" s="501"/>
      <c r="H377" s="190" t="s">
        <v>432</v>
      </c>
      <c r="I377" s="209">
        <v>2</v>
      </c>
      <c r="J377" s="191"/>
      <c r="K377" s="209">
        <v>2</v>
      </c>
      <c r="L377" s="193"/>
      <c r="M377" s="191"/>
      <c r="N377" s="193"/>
      <c r="O377" s="202">
        <v>1.0367</v>
      </c>
      <c r="P377" s="216">
        <v>109.83</v>
      </c>
      <c r="Q377" s="143"/>
      <c r="R377" s="143"/>
      <c r="S377" s="143"/>
    </row>
    <row r="378" spans="1:19" ht="13.5" customHeight="1">
      <c r="A378" s="203"/>
      <c r="B378" s="189"/>
      <c r="C378" s="501" t="s">
        <v>433</v>
      </c>
      <c r="D378" s="501"/>
      <c r="E378" s="501"/>
      <c r="F378" s="501"/>
      <c r="G378" s="501"/>
      <c r="H378" s="190"/>
      <c r="I378" s="191"/>
      <c r="J378" s="191"/>
      <c r="K378" s="191"/>
      <c r="L378" s="193"/>
      <c r="M378" s="191"/>
      <c r="N378" s="193"/>
      <c r="O378" s="191"/>
      <c r="P378" s="194">
        <v>10000.700000000001</v>
      </c>
      <c r="Q378" s="143"/>
      <c r="R378" s="143"/>
      <c r="S378" s="143"/>
    </row>
    <row r="379" spans="1:19" ht="72.75" customHeight="1">
      <c r="A379" s="203"/>
      <c r="B379" s="189" t="s">
        <v>434</v>
      </c>
      <c r="C379" s="501" t="s">
        <v>435</v>
      </c>
      <c r="D379" s="501"/>
      <c r="E379" s="501"/>
      <c r="F379" s="501"/>
      <c r="G379" s="501"/>
      <c r="H379" s="190" t="s">
        <v>432</v>
      </c>
      <c r="I379" s="209">
        <v>90</v>
      </c>
      <c r="J379" s="191"/>
      <c r="K379" s="209">
        <v>90</v>
      </c>
      <c r="L379" s="193"/>
      <c r="M379" s="191"/>
      <c r="N379" s="193"/>
      <c r="O379" s="191"/>
      <c r="P379" s="194">
        <v>9000.6299999999992</v>
      </c>
      <c r="Q379" s="143"/>
      <c r="R379" s="143"/>
      <c r="S379" s="143"/>
    </row>
    <row r="380" spans="1:19" ht="45.75" customHeight="1">
      <c r="A380" s="203"/>
      <c r="B380" s="189" t="s">
        <v>436</v>
      </c>
      <c r="C380" s="501" t="s">
        <v>437</v>
      </c>
      <c r="D380" s="501"/>
      <c r="E380" s="501"/>
      <c r="F380" s="501"/>
      <c r="G380" s="501"/>
      <c r="H380" s="190" t="s">
        <v>432</v>
      </c>
      <c r="I380" s="209">
        <v>46</v>
      </c>
      <c r="J380" s="191"/>
      <c r="K380" s="209">
        <v>46</v>
      </c>
      <c r="L380" s="193"/>
      <c r="M380" s="191"/>
      <c r="N380" s="193"/>
      <c r="O380" s="191"/>
      <c r="P380" s="194">
        <v>4600.32</v>
      </c>
      <c r="Q380" s="143"/>
      <c r="R380" s="143"/>
      <c r="S380" s="143"/>
    </row>
    <row r="381" spans="1:19" ht="27.75" customHeight="1">
      <c r="A381" s="213"/>
      <c r="B381" s="214"/>
      <c r="C381" s="500" t="s">
        <v>438</v>
      </c>
      <c r="D381" s="500"/>
      <c r="E381" s="500"/>
      <c r="F381" s="500"/>
      <c r="G381" s="500"/>
      <c r="H381" s="180"/>
      <c r="I381" s="181"/>
      <c r="J381" s="181"/>
      <c r="K381" s="181"/>
      <c r="L381" s="183"/>
      <c r="M381" s="181"/>
      <c r="N381" s="211">
        <v>2510.84</v>
      </c>
      <c r="O381" s="181"/>
      <c r="P381" s="212">
        <v>25108.39</v>
      </c>
      <c r="Q381" s="143"/>
      <c r="R381" s="143"/>
      <c r="S381" s="143"/>
    </row>
    <row r="382" spans="1:19" ht="13.5" customHeight="1">
      <c r="A382" s="178" t="s">
        <v>633</v>
      </c>
      <c r="B382" s="179" t="s">
        <v>572</v>
      </c>
      <c r="C382" s="498" t="s">
        <v>634</v>
      </c>
      <c r="D382" s="498"/>
      <c r="E382" s="498"/>
      <c r="F382" s="498"/>
      <c r="G382" s="498"/>
      <c r="H382" s="180" t="s">
        <v>142</v>
      </c>
      <c r="I382" s="181">
        <v>10</v>
      </c>
      <c r="J382" s="182">
        <v>1</v>
      </c>
      <c r="K382" s="182">
        <v>10</v>
      </c>
      <c r="L382" s="183"/>
      <c r="M382" s="181"/>
      <c r="N382" s="184"/>
      <c r="O382" s="181"/>
      <c r="P382" s="185"/>
      <c r="Q382" s="143"/>
      <c r="R382" s="143"/>
      <c r="S382" s="143"/>
    </row>
    <row r="383" spans="1:19" ht="13.5" customHeight="1">
      <c r="A383" s="186"/>
      <c r="B383" s="187" t="s">
        <v>386</v>
      </c>
      <c r="C383" s="499" t="s">
        <v>387</v>
      </c>
      <c r="D383" s="499"/>
      <c r="E383" s="499"/>
      <c r="F383" s="499"/>
      <c r="G383" s="499"/>
      <c r="H383" s="499"/>
      <c r="I383" s="499"/>
      <c r="J383" s="499"/>
      <c r="K383" s="499"/>
      <c r="L383" s="499"/>
      <c r="M383" s="499"/>
      <c r="N383" s="499"/>
      <c r="O383" s="499"/>
      <c r="P383" s="499"/>
      <c r="Q383" s="143"/>
      <c r="R383" s="143"/>
      <c r="S383" s="143"/>
    </row>
    <row r="384" spans="1:19" ht="13.5" customHeight="1">
      <c r="A384" s="186"/>
      <c r="B384" s="187" t="s">
        <v>388</v>
      </c>
      <c r="C384" s="499" t="s">
        <v>389</v>
      </c>
      <c r="D384" s="499"/>
      <c r="E384" s="499"/>
      <c r="F384" s="499"/>
      <c r="G384" s="499"/>
      <c r="H384" s="499"/>
      <c r="I384" s="499"/>
      <c r="J384" s="499"/>
      <c r="K384" s="499"/>
      <c r="L384" s="499"/>
      <c r="M384" s="499"/>
      <c r="N384" s="499"/>
      <c r="O384" s="499"/>
      <c r="P384" s="499"/>
      <c r="Q384" s="143"/>
      <c r="R384" s="143"/>
      <c r="S384" s="143"/>
    </row>
    <row r="385" spans="1:19" ht="13.5" customHeight="1">
      <c r="A385" s="186"/>
      <c r="B385" s="187"/>
      <c r="C385" s="499" t="s">
        <v>390</v>
      </c>
      <c r="D385" s="499"/>
      <c r="E385" s="499"/>
      <c r="F385" s="499"/>
      <c r="G385" s="499"/>
      <c r="H385" s="499"/>
      <c r="I385" s="499"/>
      <c r="J385" s="499"/>
      <c r="K385" s="499"/>
      <c r="L385" s="499"/>
      <c r="M385" s="499"/>
      <c r="N385" s="499"/>
      <c r="O385" s="499"/>
      <c r="P385" s="499"/>
      <c r="Q385" s="143"/>
      <c r="R385" s="143"/>
      <c r="S385" s="143"/>
    </row>
    <row r="386" spans="1:19" ht="13.5" customHeight="1">
      <c r="A386" s="188"/>
      <c r="B386" s="189" t="s">
        <v>164</v>
      </c>
      <c r="C386" s="501" t="s">
        <v>391</v>
      </c>
      <c r="D386" s="501"/>
      <c r="E386" s="501"/>
      <c r="F386" s="501"/>
      <c r="G386" s="501"/>
      <c r="H386" s="190" t="s">
        <v>392</v>
      </c>
      <c r="I386" s="191"/>
      <c r="J386" s="191"/>
      <c r="K386" s="215">
        <v>16.550915499999999</v>
      </c>
      <c r="L386" s="193"/>
      <c r="M386" s="191"/>
      <c r="N386" s="193"/>
      <c r="O386" s="191"/>
      <c r="P386" s="194">
        <v>8511.7999999999993</v>
      </c>
      <c r="Q386" s="143"/>
      <c r="R386" s="143"/>
      <c r="S386" s="143"/>
    </row>
    <row r="387" spans="1:19" ht="13.5" customHeight="1">
      <c r="A387" s="195"/>
      <c r="B387" s="189" t="s">
        <v>574</v>
      </c>
      <c r="C387" s="501" t="s">
        <v>575</v>
      </c>
      <c r="D387" s="501"/>
      <c r="E387" s="501"/>
      <c r="F387" s="501"/>
      <c r="G387" s="501"/>
      <c r="H387" s="190" t="s">
        <v>392</v>
      </c>
      <c r="I387" s="201">
        <v>1.03</v>
      </c>
      <c r="J387" s="197">
        <v>1.6068849999999999</v>
      </c>
      <c r="K387" s="215">
        <v>16.550915499999999</v>
      </c>
      <c r="L387" s="198"/>
      <c r="M387" s="199"/>
      <c r="N387" s="200">
        <v>514.28</v>
      </c>
      <c r="O387" s="191"/>
      <c r="P387" s="194">
        <v>8511.7999999999993</v>
      </c>
      <c r="Q387" s="143"/>
      <c r="R387" s="143"/>
      <c r="S387" s="143"/>
    </row>
    <row r="388" spans="1:19" ht="13.5" customHeight="1">
      <c r="A388" s="188"/>
      <c r="B388" s="189" t="s">
        <v>167</v>
      </c>
      <c r="C388" s="501" t="s">
        <v>395</v>
      </c>
      <c r="D388" s="501"/>
      <c r="E388" s="501"/>
      <c r="F388" s="501"/>
      <c r="G388" s="501"/>
      <c r="H388" s="190"/>
      <c r="I388" s="191"/>
      <c r="J388" s="191"/>
      <c r="K388" s="191"/>
      <c r="L388" s="193"/>
      <c r="M388" s="191"/>
      <c r="N388" s="193"/>
      <c r="O388" s="191"/>
      <c r="P388" s="194">
        <v>1396.91</v>
      </c>
      <c r="Q388" s="143"/>
      <c r="R388" s="143"/>
      <c r="S388" s="143"/>
    </row>
    <row r="389" spans="1:19" ht="13.5" customHeight="1">
      <c r="A389" s="188"/>
      <c r="B389" s="189"/>
      <c r="C389" s="501" t="s">
        <v>396</v>
      </c>
      <c r="D389" s="501"/>
      <c r="E389" s="501"/>
      <c r="F389" s="501"/>
      <c r="G389" s="501"/>
      <c r="H389" s="190" t="s">
        <v>392</v>
      </c>
      <c r="I389" s="191"/>
      <c r="J389" s="191"/>
      <c r="K389" s="201">
        <v>2.48</v>
      </c>
      <c r="L389" s="193"/>
      <c r="M389" s="191"/>
      <c r="N389" s="193"/>
      <c r="O389" s="191"/>
      <c r="P389" s="194">
        <v>1488.9</v>
      </c>
      <c r="Q389" s="143"/>
      <c r="R389" s="143"/>
      <c r="S389" s="143"/>
    </row>
    <row r="390" spans="1:19" ht="13.5" customHeight="1">
      <c r="A390" s="195"/>
      <c r="B390" s="189" t="s">
        <v>402</v>
      </c>
      <c r="C390" s="501" t="s">
        <v>403</v>
      </c>
      <c r="D390" s="501"/>
      <c r="E390" s="501"/>
      <c r="F390" s="501"/>
      <c r="G390" s="501"/>
      <c r="H390" s="190" t="s">
        <v>399</v>
      </c>
      <c r="I390" s="201">
        <v>0.16</v>
      </c>
      <c r="J390" s="201">
        <v>1.55</v>
      </c>
      <c r="K390" s="201">
        <v>2.48</v>
      </c>
      <c r="L390" s="198"/>
      <c r="M390" s="199"/>
      <c r="N390" s="200">
        <v>543.33000000000004</v>
      </c>
      <c r="O390" s="202">
        <v>1.0367</v>
      </c>
      <c r="P390" s="194">
        <v>1396.91</v>
      </c>
      <c r="Q390" s="143"/>
      <c r="R390" s="143"/>
      <c r="S390" s="143"/>
    </row>
    <row r="391" spans="1:19" ht="13.5" customHeight="1">
      <c r="A391" s="203"/>
      <c r="B391" s="189" t="s">
        <v>404</v>
      </c>
      <c r="C391" s="501" t="s">
        <v>405</v>
      </c>
      <c r="D391" s="501"/>
      <c r="E391" s="501"/>
      <c r="F391" s="501"/>
      <c r="G391" s="501"/>
      <c r="H391" s="190" t="s">
        <v>392</v>
      </c>
      <c r="I391" s="201">
        <v>0.16</v>
      </c>
      <c r="J391" s="201">
        <v>1.55</v>
      </c>
      <c r="K391" s="201">
        <v>2.48</v>
      </c>
      <c r="L391" s="193"/>
      <c r="M391" s="191"/>
      <c r="N391" s="204">
        <v>579.11</v>
      </c>
      <c r="O391" s="202">
        <v>1.0367</v>
      </c>
      <c r="P391" s="194">
        <v>1488.9</v>
      </c>
      <c r="Q391" s="143"/>
      <c r="R391" s="143"/>
      <c r="S391" s="143"/>
    </row>
    <row r="392" spans="1:19" ht="13.5" customHeight="1">
      <c r="A392" s="210"/>
      <c r="B392" s="187"/>
      <c r="C392" s="500" t="s">
        <v>429</v>
      </c>
      <c r="D392" s="500"/>
      <c r="E392" s="500"/>
      <c r="F392" s="500"/>
      <c r="G392" s="500"/>
      <c r="H392" s="180"/>
      <c r="I392" s="181"/>
      <c r="J392" s="181"/>
      <c r="K392" s="181"/>
      <c r="L392" s="183"/>
      <c r="M392" s="181"/>
      <c r="N392" s="211"/>
      <c r="O392" s="181"/>
      <c r="P392" s="212">
        <v>11397.61</v>
      </c>
      <c r="Q392" s="143"/>
      <c r="R392" s="143"/>
      <c r="S392" s="143"/>
    </row>
    <row r="393" spans="1:19" ht="13.5" customHeight="1">
      <c r="A393" s="203" t="s">
        <v>635</v>
      </c>
      <c r="B393" s="189" t="s">
        <v>430</v>
      </c>
      <c r="C393" s="501" t="s">
        <v>431</v>
      </c>
      <c r="D393" s="501"/>
      <c r="E393" s="501"/>
      <c r="F393" s="501"/>
      <c r="G393" s="501"/>
      <c r="H393" s="190" t="s">
        <v>432</v>
      </c>
      <c r="I393" s="209">
        <v>2</v>
      </c>
      <c r="J393" s="191"/>
      <c r="K393" s="209">
        <v>2</v>
      </c>
      <c r="L393" s="193"/>
      <c r="M393" s="191"/>
      <c r="N393" s="193"/>
      <c r="O393" s="202">
        <v>1.0367</v>
      </c>
      <c r="P393" s="216">
        <v>109.83</v>
      </c>
      <c r="Q393" s="143"/>
      <c r="R393" s="143"/>
      <c r="S393" s="143"/>
    </row>
    <row r="394" spans="1:19" ht="13.5" customHeight="1">
      <c r="A394" s="203"/>
      <c r="B394" s="189"/>
      <c r="C394" s="501" t="s">
        <v>433</v>
      </c>
      <c r="D394" s="501"/>
      <c r="E394" s="501"/>
      <c r="F394" s="501"/>
      <c r="G394" s="501"/>
      <c r="H394" s="190"/>
      <c r="I394" s="191"/>
      <c r="J394" s="191"/>
      <c r="K394" s="191"/>
      <c r="L394" s="193"/>
      <c r="M394" s="191"/>
      <c r="N394" s="193"/>
      <c r="O394" s="191"/>
      <c r="P394" s="194">
        <v>10000.700000000001</v>
      </c>
      <c r="Q394" s="143"/>
      <c r="R394" s="143"/>
      <c r="S394" s="143"/>
    </row>
    <row r="395" spans="1:19" ht="27.75" customHeight="1">
      <c r="A395" s="203"/>
      <c r="B395" s="189" t="s">
        <v>434</v>
      </c>
      <c r="C395" s="501" t="s">
        <v>435</v>
      </c>
      <c r="D395" s="501"/>
      <c r="E395" s="501"/>
      <c r="F395" s="501"/>
      <c r="G395" s="501"/>
      <c r="H395" s="190" t="s">
        <v>432</v>
      </c>
      <c r="I395" s="209">
        <v>90</v>
      </c>
      <c r="J395" s="191"/>
      <c r="K395" s="209">
        <v>90</v>
      </c>
      <c r="L395" s="193"/>
      <c r="M395" s="191"/>
      <c r="N395" s="193"/>
      <c r="O395" s="191"/>
      <c r="P395" s="194">
        <v>9000.6299999999992</v>
      </c>
      <c r="Q395" s="143"/>
      <c r="R395" s="143"/>
      <c r="S395" s="143"/>
    </row>
    <row r="396" spans="1:19" ht="45.75" customHeight="1">
      <c r="A396" s="203"/>
      <c r="B396" s="189" t="s">
        <v>436</v>
      </c>
      <c r="C396" s="501" t="s">
        <v>437</v>
      </c>
      <c r="D396" s="501"/>
      <c r="E396" s="501"/>
      <c r="F396" s="501"/>
      <c r="G396" s="501"/>
      <c r="H396" s="190" t="s">
        <v>432</v>
      </c>
      <c r="I396" s="209">
        <v>46</v>
      </c>
      <c r="J396" s="191"/>
      <c r="K396" s="209">
        <v>46</v>
      </c>
      <c r="L396" s="193"/>
      <c r="M396" s="191"/>
      <c r="N396" s="193"/>
      <c r="O396" s="191"/>
      <c r="P396" s="194">
        <v>4600.32</v>
      </c>
      <c r="Q396" s="143"/>
      <c r="R396" s="143"/>
      <c r="S396" s="143"/>
    </row>
    <row r="397" spans="1:19" ht="27.75" customHeight="1">
      <c r="A397" s="213"/>
      <c r="B397" s="214"/>
      <c r="C397" s="500" t="s">
        <v>438</v>
      </c>
      <c r="D397" s="500"/>
      <c r="E397" s="500"/>
      <c r="F397" s="500"/>
      <c r="G397" s="500"/>
      <c r="H397" s="180"/>
      <c r="I397" s="181"/>
      <c r="J397" s="181"/>
      <c r="K397" s="181"/>
      <c r="L397" s="183"/>
      <c r="M397" s="181"/>
      <c r="N397" s="211">
        <v>2510.84</v>
      </c>
      <c r="O397" s="181"/>
      <c r="P397" s="212">
        <v>25108.39</v>
      </c>
      <c r="Q397" s="143"/>
      <c r="R397" s="143"/>
      <c r="S397" s="143"/>
    </row>
    <row r="398" spans="1:19" ht="13.5" customHeight="1">
      <c r="A398" s="178" t="s">
        <v>636</v>
      </c>
      <c r="B398" s="179" t="s">
        <v>581</v>
      </c>
      <c r="C398" s="498" t="s">
        <v>637</v>
      </c>
      <c r="D398" s="498"/>
      <c r="E398" s="498"/>
      <c r="F398" s="498"/>
      <c r="G398" s="498"/>
      <c r="H398" s="180" t="s">
        <v>142</v>
      </c>
      <c r="I398" s="181">
        <v>80</v>
      </c>
      <c r="J398" s="182">
        <v>1</v>
      </c>
      <c r="K398" s="182">
        <v>80</v>
      </c>
      <c r="L398" s="183"/>
      <c r="M398" s="181"/>
      <c r="N398" s="184"/>
      <c r="O398" s="181"/>
      <c r="P398" s="185"/>
      <c r="Q398" s="143"/>
      <c r="R398" s="143"/>
      <c r="S398" s="143"/>
    </row>
    <row r="399" spans="1:19" ht="13.5" customHeight="1">
      <c r="A399" s="186"/>
      <c r="B399" s="187" t="s">
        <v>386</v>
      </c>
      <c r="C399" s="499" t="s">
        <v>387</v>
      </c>
      <c r="D399" s="499"/>
      <c r="E399" s="499"/>
      <c r="F399" s="499"/>
      <c r="G399" s="499"/>
      <c r="H399" s="499"/>
      <c r="I399" s="499"/>
      <c r="J399" s="499"/>
      <c r="K399" s="499"/>
      <c r="L399" s="499"/>
      <c r="M399" s="499"/>
      <c r="N399" s="499"/>
      <c r="O399" s="499"/>
      <c r="P399" s="499"/>
      <c r="Q399" s="143"/>
      <c r="R399" s="143"/>
      <c r="S399" s="143"/>
    </row>
    <row r="400" spans="1:19" ht="13.5" customHeight="1">
      <c r="A400" s="186"/>
      <c r="B400" s="187" t="s">
        <v>388</v>
      </c>
      <c r="C400" s="499" t="s">
        <v>389</v>
      </c>
      <c r="D400" s="499"/>
      <c r="E400" s="499"/>
      <c r="F400" s="499"/>
      <c r="G400" s="499"/>
      <c r="H400" s="499"/>
      <c r="I400" s="499"/>
      <c r="J400" s="499"/>
      <c r="K400" s="499"/>
      <c r="L400" s="499"/>
      <c r="M400" s="499"/>
      <c r="N400" s="499"/>
      <c r="O400" s="499"/>
      <c r="P400" s="499"/>
      <c r="Q400" s="143"/>
      <c r="R400" s="143"/>
      <c r="S400" s="143"/>
    </row>
    <row r="401" spans="1:19" ht="13.5" customHeight="1">
      <c r="A401" s="186"/>
      <c r="B401" s="187"/>
      <c r="C401" s="499" t="s">
        <v>390</v>
      </c>
      <c r="D401" s="499"/>
      <c r="E401" s="499"/>
      <c r="F401" s="499"/>
      <c r="G401" s="499"/>
      <c r="H401" s="499"/>
      <c r="I401" s="499"/>
      <c r="J401" s="499"/>
      <c r="K401" s="499"/>
      <c r="L401" s="499"/>
      <c r="M401" s="499"/>
      <c r="N401" s="499"/>
      <c r="O401" s="499"/>
      <c r="P401" s="499"/>
      <c r="Q401" s="143"/>
      <c r="R401" s="143"/>
      <c r="S401" s="143"/>
    </row>
    <row r="402" spans="1:19" ht="13.5" customHeight="1">
      <c r="A402" s="188"/>
      <c r="B402" s="189" t="s">
        <v>164</v>
      </c>
      <c r="C402" s="501" t="s">
        <v>391</v>
      </c>
      <c r="D402" s="501"/>
      <c r="E402" s="501"/>
      <c r="F402" s="501"/>
      <c r="G402" s="501"/>
      <c r="H402" s="190" t="s">
        <v>392</v>
      </c>
      <c r="I402" s="191"/>
      <c r="J402" s="191"/>
      <c r="K402" s="197">
        <v>28.281175999999999</v>
      </c>
      <c r="L402" s="193"/>
      <c r="M402" s="191"/>
      <c r="N402" s="193"/>
      <c r="O402" s="191"/>
      <c r="P402" s="194">
        <v>16011.1</v>
      </c>
      <c r="Q402" s="143"/>
      <c r="R402" s="143"/>
      <c r="S402" s="143"/>
    </row>
    <row r="403" spans="1:19" ht="13.5" customHeight="1">
      <c r="A403" s="195"/>
      <c r="B403" s="189" t="s">
        <v>393</v>
      </c>
      <c r="C403" s="501" t="s">
        <v>394</v>
      </c>
      <c r="D403" s="501"/>
      <c r="E403" s="501"/>
      <c r="F403" s="501"/>
      <c r="G403" s="501"/>
      <c r="H403" s="190" t="s">
        <v>392</v>
      </c>
      <c r="I403" s="201">
        <v>0.22</v>
      </c>
      <c r="J403" s="197">
        <v>1.6068849999999999</v>
      </c>
      <c r="K403" s="197">
        <v>28.281175999999999</v>
      </c>
      <c r="L403" s="198"/>
      <c r="M403" s="199"/>
      <c r="N403" s="200">
        <v>566.14</v>
      </c>
      <c r="O403" s="191"/>
      <c r="P403" s="194">
        <v>16011.1</v>
      </c>
      <c r="Q403" s="143"/>
      <c r="R403" s="143"/>
      <c r="S403" s="143"/>
    </row>
    <row r="404" spans="1:19" ht="13.5" customHeight="1">
      <c r="A404" s="210"/>
      <c r="B404" s="187"/>
      <c r="C404" s="500" t="s">
        <v>429</v>
      </c>
      <c r="D404" s="500"/>
      <c r="E404" s="500"/>
      <c r="F404" s="500"/>
      <c r="G404" s="500"/>
      <c r="H404" s="180"/>
      <c r="I404" s="181"/>
      <c r="J404" s="181"/>
      <c r="K404" s="181"/>
      <c r="L404" s="183"/>
      <c r="M404" s="181"/>
      <c r="N404" s="211"/>
      <c r="O404" s="181"/>
      <c r="P404" s="212">
        <v>16011.1</v>
      </c>
      <c r="Q404" s="143"/>
      <c r="R404" s="143"/>
      <c r="S404" s="143"/>
    </row>
    <row r="405" spans="1:19" ht="13.5" customHeight="1">
      <c r="A405" s="203" t="s">
        <v>638</v>
      </c>
      <c r="B405" s="189" t="s">
        <v>430</v>
      </c>
      <c r="C405" s="501" t="s">
        <v>431</v>
      </c>
      <c r="D405" s="501"/>
      <c r="E405" s="501"/>
      <c r="F405" s="501"/>
      <c r="G405" s="501"/>
      <c r="H405" s="190" t="s">
        <v>432</v>
      </c>
      <c r="I405" s="209">
        <v>2</v>
      </c>
      <c r="J405" s="191"/>
      <c r="K405" s="209">
        <v>2</v>
      </c>
      <c r="L405" s="193"/>
      <c r="M405" s="191"/>
      <c r="N405" s="193"/>
      <c r="O405" s="202">
        <v>1.0367</v>
      </c>
      <c r="P405" s="216">
        <v>206.59</v>
      </c>
      <c r="Q405" s="143"/>
      <c r="R405" s="143"/>
      <c r="S405" s="143"/>
    </row>
    <row r="406" spans="1:19" ht="13.5" customHeight="1">
      <c r="A406" s="203"/>
      <c r="B406" s="189"/>
      <c r="C406" s="501" t="s">
        <v>433</v>
      </c>
      <c r="D406" s="501"/>
      <c r="E406" s="501"/>
      <c r="F406" s="501"/>
      <c r="G406" s="501"/>
      <c r="H406" s="190"/>
      <c r="I406" s="191"/>
      <c r="J406" s="191"/>
      <c r="K406" s="191"/>
      <c r="L406" s="193"/>
      <c r="M406" s="191"/>
      <c r="N406" s="193"/>
      <c r="O406" s="191"/>
      <c r="P406" s="194">
        <v>16011.1</v>
      </c>
      <c r="Q406" s="143"/>
      <c r="R406" s="143"/>
      <c r="S406" s="143"/>
    </row>
    <row r="407" spans="1:19" ht="19.5" customHeight="1">
      <c r="A407" s="203"/>
      <c r="B407" s="189" t="s">
        <v>434</v>
      </c>
      <c r="C407" s="501" t="s">
        <v>435</v>
      </c>
      <c r="D407" s="501"/>
      <c r="E407" s="501"/>
      <c r="F407" s="501"/>
      <c r="G407" s="501"/>
      <c r="H407" s="190" t="s">
        <v>432</v>
      </c>
      <c r="I407" s="209">
        <v>90</v>
      </c>
      <c r="J407" s="191"/>
      <c r="K407" s="209">
        <v>90</v>
      </c>
      <c r="L407" s="193"/>
      <c r="M407" s="191"/>
      <c r="N407" s="193"/>
      <c r="O407" s="191"/>
      <c r="P407" s="194">
        <v>14409.99</v>
      </c>
      <c r="Q407" s="143"/>
      <c r="R407" s="143"/>
      <c r="S407" s="143"/>
    </row>
    <row r="408" spans="1:19" ht="45.75" customHeight="1">
      <c r="A408" s="203"/>
      <c r="B408" s="189" t="s">
        <v>436</v>
      </c>
      <c r="C408" s="501" t="s">
        <v>437</v>
      </c>
      <c r="D408" s="501"/>
      <c r="E408" s="501"/>
      <c r="F408" s="501"/>
      <c r="G408" s="501"/>
      <c r="H408" s="190" t="s">
        <v>432</v>
      </c>
      <c r="I408" s="209">
        <v>46</v>
      </c>
      <c r="J408" s="191"/>
      <c r="K408" s="209">
        <v>46</v>
      </c>
      <c r="L408" s="193"/>
      <c r="M408" s="191"/>
      <c r="N408" s="193"/>
      <c r="O408" s="191"/>
      <c r="P408" s="194">
        <v>7365.11</v>
      </c>
      <c r="Q408" s="143"/>
      <c r="R408" s="143"/>
      <c r="S408" s="143"/>
    </row>
    <row r="409" spans="1:19" ht="27.75" customHeight="1">
      <c r="A409" s="213"/>
      <c r="B409" s="214"/>
      <c r="C409" s="500" t="s">
        <v>438</v>
      </c>
      <c r="D409" s="500"/>
      <c r="E409" s="500"/>
      <c r="F409" s="500"/>
      <c r="G409" s="500"/>
      <c r="H409" s="180"/>
      <c r="I409" s="181"/>
      <c r="J409" s="181"/>
      <c r="K409" s="181"/>
      <c r="L409" s="183"/>
      <c r="M409" s="181"/>
      <c r="N409" s="218">
        <v>474.91</v>
      </c>
      <c r="O409" s="181"/>
      <c r="P409" s="212">
        <v>37992.79</v>
      </c>
      <c r="Q409" s="143"/>
      <c r="R409" s="143"/>
      <c r="S409" s="143"/>
    </row>
    <row r="410" spans="1:19" ht="13.5" customHeight="1">
      <c r="A410" s="178" t="s">
        <v>639</v>
      </c>
      <c r="B410" s="179" t="s">
        <v>640</v>
      </c>
      <c r="C410" s="498" t="s">
        <v>641</v>
      </c>
      <c r="D410" s="498"/>
      <c r="E410" s="498"/>
      <c r="F410" s="498"/>
      <c r="G410" s="498"/>
      <c r="H410" s="180" t="s">
        <v>142</v>
      </c>
      <c r="I410" s="181">
        <v>10</v>
      </c>
      <c r="J410" s="182">
        <v>1</v>
      </c>
      <c r="K410" s="182">
        <v>10</v>
      </c>
      <c r="L410" s="183"/>
      <c r="M410" s="181"/>
      <c r="N410" s="184"/>
      <c r="O410" s="181"/>
      <c r="P410" s="185"/>
      <c r="Q410" s="143"/>
      <c r="R410" s="143"/>
      <c r="S410" s="143"/>
    </row>
    <row r="411" spans="1:19" ht="13.5" customHeight="1">
      <c r="A411" s="186"/>
      <c r="B411" s="187" t="s">
        <v>386</v>
      </c>
      <c r="C411" s="499" t="s">
        <v>387</v>
      </c>
      <c r="D411" s="499"/>
      <c r="E411" s="499"/>
      <c r="F411" s="499"/>
      <c r="G411" s="499"/>
      <c r="H411" s="499"/>
      <c r="I411" s="499"/>
      <c r="J411" s="499"/>
      <c r="K411" s="499"/>
      <c r="L411" s="499"/>
      <c r="M411" s="499"/>
      <c r="N411" s="499"/>
      <c r="O411" s="499"/>
      <c r="P411" s="499"/>
      <c r="Q411" s="143"/>
      <c r="R411" s="143"/>
      <c r="S411" s="143"/>
    </row>
    <row r="412" spans="1:19" ht="13.5" customHeight="1">
      <c r="A412" s="186"/>
      <c r="B412" s="187" t="s">
        <v>388</v>
      </c>
      <c r="C412" s="499" t="s">
        <v>389</v>
      </c>
      <c r="D412" s="499"/>
      <c r="E412" s="499"/>
      <c r="F412" s="499"/>
      <c r="G412" s="499"/>
      <c r="H412" s="499"/>
      <c r="I412" s="499"/>
      <c r="J412" s="499"/>
      <c r="K412" s="499"/>
      <c r="L412" s="499"/>
      <c r="M412" s="499"/>
      <c r="N412" s="499"/>
      <c r="O412" s="499"/>
      <c r="P412" s="499"/>
      <c r="Q412" s="143"/>
      <c r="R412" s="143"/>
      <c r="S412" s="143"/>
    </row>
    <row r="413" spans="1:19" ht="13.5" customHeight="1">
      <c r="A413" s="186"/>
      <c r="B413" s="187"/>
      <c r="C413" s="499" t="s">
        <v>390</v>
      </c>
      <c r="D413" s="499"/>
      <c r="E413" s="499"/>
      <c r="F413" s="499"/>
      <c r="G413" s="499"/>
      <c r="H413" s="499"/>
      <c r="I413" s="499"/>
      <c r="J413" s="499"/>
      <c r="K413" s="499"/>
      <c r="L413" s="499"/>
      <c r="M413" s="499"/>
      <c r="N413" s="499"/>
      <c r="O413" s="499"/>
      <c r="P413" s="499"/>
      <c r="Q413" s="143"/>
      <c r="R413" s="143"/>
      <c r="S413" s="143"/>
    </row>
    <row r="414" spans="1:19" ht="13.5" customHeight="1">
      <c r="A414" s="188"/>
      <c r="B414" s="189" t="s">
        <v>164</v>
      </c>
      <c r="C414" s="501" t="s">
        <v>391</v>
      </c>
      <c r="D414" s="501"/>
      <c r="E414" s="501"/>
      <c r="F414" s="501"/>
      <c r="G414" s="501"/>
      <c r="H414" s="190" t="s">
        <v>392</v>
      </c>
      <c r="I414" s="191"/>
      <c r="J414" s="191"/>
      <c r="K414" s="215">
        <v>38.404551499999997</v>
      </c>
      <c r="L414" s="193"/>
      <c r="M414" s="191"/>
      <c r="N414" s="193"/>
      <c r="O414" s="191"/>
      <c r="P414" s="194">
        <v>32945.730000000003</v>
      </c>
      <c r="Q414" s="143"/>
      <c r="R414" s="143"/>
      <c r="S414" s="143"/>
    </row>
    <row r="415" spans="1:19" ht="13.5" customHeight="1">
      <c r="A415" s="195"/>
      <c r="B415" s="189" t="s">
        <v>642</v>
      </c>
      <c r="C415" s="501" t="s">
        <v>643</v>
      </c>
      <c r="D415" s="501"/>
      <c r="E415" s="501"/>
      <c r="F415" s="501"/>
      <c r="G415" s="501"/>
      <c r="H415" s="190" t="s">
        <v>392</v>
      </c>
      <c r="I415" s="201">
        <v>2.39</v>
      </c>
      <c r="J415" s="197">
        <v>1.6068849999999999</v>
      </c>
      <c r="K415" s="215">
        <v>38.404551499999997</v>
      </c>
      <c r="L415" s="198"/>
      <c r="M415" s="199"/>
      <c r="N415" s="200">
        <v>857.86</v>
      </c>
      <c r="O415" s="191"/>
      <c r="P415" s="194">
        <v>32945.730000000003</v>
      </c>
      <c r="Q415" s="143"/>
      <c r="R415" s="143"/>
      <c r="S415" s="143"/>
    </row>
    <row r="416" spans="1:19" ht="13.5" customHeight="1">
      <c r="A416" s="188"/>
      <c r="B416" s="189" t="s">
        <v>167</v>
      </c>
      <c r="C416" s="501" t="s">
        <v>395</v>
      </c>
      <c r="D416" s="501"/>
      <c r="E416" s="501"/>
      <c r="F416" s="501"/>
      <c r="G416" s="501"/>
      <c r="H416" s="190"/>
      <c r="I416" s="191"/>
      <c r="J416" s="191"/>
      <c r="K416" s="191"/>
      <c r="L416" s="193"/>
      <c r="M416" s="191"/>
      <c r="N416" s="193"/>
      <c r="O416" s="191"/>
      <c r="P416" s="216">
        <v>567.66</v>
      </c>
      <c r="Q416" s="143"/>
      <c r="R416" s="143"/>
      <c r="S416" s="143"/>
    </row>
    <row r="417" spans="1:19" ht="13.5" customHeight="1">
      <c r="A417" s="195"/>
      <c r="B417" s="189" t="s">
        <v>644</v>
      </c>
      <c r="C417" s="501" t="s">
        <v>645</v>
      </c>
      <c r="D417" s="501"/>
      <c r="E417" s="501"/>
      <c r="F417" s="501"/>
      <c r="G417" s="501"/>
      <c r="H417" s="190" t="s">
        <v>399</v>
      </c>
      <c r="I417" s="201">
        <v>0.24</v>
      </c>
      <c r="J417" s="201">
        <v>1.55</v>
      </c>
      <c r="K417" s="201">
        <v>3.72</v>
      </c>
      <c r="L417" s="205">
        <v>32.6</v>
      </c>
      <c r="M417" s="206">
        <v>1.41</v>
      </c>
      <c r="N417" s="200">
        <v>45.97</v>
      </c>
      <c r="O417" s="202">
        <v>1.0367</v>
      </c>
      <c r="P417" s="194">
        <v>177.28</v>
      </c>
      <c r="Q417" s="143"/>
      <c r="R417" s="143"/>
      <c r="S417" s="143"/>
    </row>
    <row r="418" spans="1:19" ht="13.5" customHeight="1">
      <c r="A418" s="195"/>
      <c r="B418" s="189" t="s">
        <v>646</v>
      </c>
      <c r="C418" s="501" t="s">
        <v>647</v>
      </c>
      <c r="D418" s="501"/>
      <c r="E418" s="501"/>
      <c r="F418" s="501"/>
      <c r="G418" s="501"/>
      <c r="H418" s="190" t="s">
        <v>399</v>
      </c>
      <c r="I418" s="201">
        <v>0.26</v>
      </c>
      <c r="J418" s="201">
        <v>1.55</v>
      </c>
      <c r="K418" s="201">
        <v>4.03</v>
      </c>
      <c r="L418" s="205">
        <v>75.97</v>
      </c>
      <c r="M418" s="206">
        <v>1.23</v>
      </c>
      <c r="N418" s="200">
        <v>93.44</v>
      </c>
      <c r="O418" s="202">
        <v>1.0367</v>
      </c>
      <c r="P418" s="194">
        <v>390.38</v>
      </c>
      <c r="Q418" s="143"/>
      <c r="R418" s="143"/>
      <c r="S418" s="143"/>
    </row>
    <row r="419" spans="1:19" ht="13.5" customHeight="1">
      <c r="A419" s="188"/>
      <c r="B419" s="189" t="s">
        <v>180</v>
      </c>
      <c r="C419" s="501" t="s">
        <v>410</v>
      </c>
      <c r="D419" s="501"/>
      <c r="E419" s="501"/>
      <c r="F419" s="501"/>
      <c r="G419" s="501"/>
      <c r="H419" s="190"/>
      <c r="I419" s="191"/>
      <c r="J419" s="191"/>
      <c r="K419" s="191"/>
      <c r="L419" s="193"/>
      <c r="M419" s="191"/>
      <c r="N419" s="193"/>
      <c r="O419" s="191"/>
      <c r="P419" s="216">
        <v>346.57</v>
      </c>
      <c r="Q419" s="143"/>
      <c r="R419" s="143"/>
      <c r="S419" s="143"/>
    </row>
    <row r="420" spans="1:19" ht="13.5" customHeight="1">
      <c r="A420" s="195"/>
      <c r="B420" s="189" t="s">
        <v>648</v>
      </c>
      <c r="C420" s="501" t="s">
        <v>649</v>
      </c>
      <c r="D420" s="501"/>
      <c r="E420" s="501"/>
      <c r="F420" s="501"/>
      <c r="G420" s="501"/>
      <c r="H420" s="190" t="s">
        <v>413</v>
      </c>
      <c r="I420" s="207">
        <v>3.2000000000000001E-2</v>
      </c>
      <c r="J420" s="191"/>
      <c r="K420" s="201">
        <v>0.32</v>
      </c>
      <c r="L420" s="205">
        <v>596.80999999999995</v>
      </c>
      <c r="M420" s="206">
        <v>1.43</v>
      </c>
      <c r="N420" s="200">
        <v>853.44</v>
      </c>
      <c r="O420" s="202">
        <v>1.0367</v>
      </c>
      <c r="P420" s="194">
        <v>283.12</v>
      </c>
      <c r="Q420" s="143"/>
      <c r="R420" s="143"/>
      <c r="S420" s="143"/>
    </row>
    <row r="421" spans="1:19" ht="13.5" customHeight="1">
      <c r="A421" s="195"/>
      <c r="B421" s="189" t="s">
        <v>650</v>
      </c>
      <c r="C421" s="501" t="s">
        <v>651</v>
      </c>
      <c r="D421" s="501"/>
      <c r="E421" s="501"/>
      <c r="F421" s="501"/>
      <c r="G421" s="501"/>
      <c r="H421" s="190" t="s">
        <v>142</v>
      </c>
      <c r="I421" s="209">
        <v>6</v>
      </c>
      <c r="J421" s="191"/>
      <c r="K421" s="209">
        <v>60</v>
      </c>
      <c r="L421" s="205">
        <v>0.64</v>
      </c>
      <c r="M421" s="220">
        <v>1.6</v>
      </c>
      <c r="N421" s="200">
        <v>1.02</v>
      </c>
      <c r="O421" s="202">
        <v>1.0367</v>
      </c>
      <c r="P421" s="194">
        <v>63.45</v>
      </c>
      <c r="Q421" s="143"/>
      <c r="R421" s="143"/>
      <c r="S421" s="143"/>
    </row>
    <row r="422" spans="1:19" ht="13.5" customHeight="1">
      <c r="A422" s="210"/>
      <c r="B422" s="187"/>
      <c r="C422" s="500" t="s">
        <v>429</v>
      </c>
      <c r="D422" s="500"/>
      <c r="E422" s="500"/>
      <c r="F422" s="500"/>
      <c r="G422" s="500"/>
      <c r="H422" s="180"/>
      <c r="I422" s="181"/>
      <c r="J422" s="181"/>
      <c r="K422" s="181"/>
      <c r="L422" s="183"/>
      <c r="M422" s="181"/>
      <c r="N422" s="211"/>
      <c r="O422" s="181"/>
      <c r="P422" s="212">
        <v>33859.96</v>
      </c>
      <c r="Q422" s="143"/>
      <c r="R422" s="143"/>
      <c r="S422" s="143"/>
    </row>
    <row r="423" spans="1:19" ht="13.5" customHeight="1">
      <c r="A423" s="203" t="s">
        <v>652</v>
      </c>
      <c r="B423" s="189" t="s">
        <v>430</v>
      </c>
      <c r="C423" s="501" t="s">
        <v>431</v>
      </c>
      <c r="D423" s="501"/>
      <c r="E423" s="501"/>
      <c r="F423" s="501"/>
      <c r="G423" s="501"/>
      <c r="H423" s="190" t="s">
        <v>432</v>
      </c>
      <c r="I423" s="209">
        <v>2</v>
      </c>
      <c r="J423" s="191"/>
      <c r="K423" s="209">
        <v>2</v>
      </c>
      <c r="L423" s="193"/>
      <c r="M423" s="191"/>
      <c r="N423" s="193"/>
      <c r="O423" s="202">
        <v>1.0367</v>
      </c>
      <c r="P423" s="216">
        <v>425.11</v>
      </c>
      <c r="Q423" s="143"/>
      <c r="R423" s="143"/>
      <c r="S423" s="143"/>
    </row>
    <row r="424" spans="1:19" ht="13.5" customHeight="1">
      <c r="A424" s="203"/>
      <c r="B424" s="189"/>
      <c r="C424" s="501" t="s">
        <v>433</v>
      </c>
      <c r="D424" s="501"/>
      <c r="E424" s="501"/>
      <c r="F424" s="501"/>
      <c r="G424" s="501"/>
      <c r="H424" s="190"/>
      <c r="I424" s="191"/>
      <c r="J424" s="191"/>
      <c r="K424" s="191"/>
      <c r="L424" s="193"/>
      <c r="M424" s="191"/>
      <c r="N424" s="193"/>
      <c r="O424" s="191"/>
      <c r="P424" s="194">
        <v>32945.730000000003</v>
      </c>
      <c r="Q424" s="143"/>
      <c r="R424" s="143"/>
      <c r="S424" s="143"/>
    </row>
    <row r="425" spans="1:19" ht="19.5" customHeight="1">
      <c r="A425" s="203"/>
      <c r="B425" s="189" t="s">
        <v>653</v>
      </c>
      <c r="C425" s="501" t="s">
        <v>654</v>
      </c>
      <c r="D425" s="501"/>
      <c r="E425" s="501"/>
      <c r="F425" s="501"/>
      <c r="G425" s="501"/>
      <c r="H425" s="190" t="s">
        <v>432</v>
      </c>
      <c r="I425" s="209">
        <v>90</v>
      </c>
      <c r="J425" s="191"/>
      <c r="K425" s="209">
        <v>90</v>
      </c>
      <c r="L425" s="193"/>
      <c r="M425" s="191"/>
      <c r="N425" s="193"/>
      <c r="O425" s="191"/>
      <c r="P425" s="194">
        <v>29651.16</v>
      </c>
      <c r="Q425" s="143"/>
      <c r="R425" s="143"/>
      <c r="S425" s="143"/>
    </row>
    <row r="426" spans="1:19" ht="45.75" customHeight="1">
      <c r="A426" s="203"/>
      <c r="B426" s="189" t="s">
        <v>655</v>
      </c>
      <c r="C426" s="501" t="s">
        <v>656</v>
      </c>
      <c r="D426" s="501"/>
      <c r="E426" s="501"/>
      <c r="F426" s="501"/>
      <c r="G426" s="501"/>
      <c r="H426" s="190" t="s">
        <v>432</v>
      </c>
      <c r="I426" s="209">
        <v>46</v>
      </c>
      <c r="J426" s="191"/>
      <c r="K426" s="209">
        <v>46</v>
      </c>
      <c r="L426" s="193"/>
      <c r="M426" s="191"/>
      <c r="N426" s="193"/>
      <c r="O426" s="191"/>
      <c r="P426" s="194">
        <v>15155.04</v>
      </c>
      <c r="Q426" s="143"/>
      <c r="R426" s="143"/>
      <c r="S426" s="143"/>
    </row>
    <row r="427" spans="1:19" ht="27.75" customHeight="1">
      <c r="A427" s="213"/>
      <c r="B427" s="214"/>
      <c r="C427" s="500" t="s">
        <v>438</v>
      </c>
      <c r="D427" s="500"/>
      <c r="E427" s="500"/>
      <c r="F427" s="500"/>
      <c r="G427" s="500"/>
      <c r="H427" s="180"/>
      <c r="I427" s="181"/>
      <c r="J427" s="181"/>
      <c r="K427" s="181"/>
      <c r="L427" s="183"/>
      <c r="M427" s="181"/>
      <c r="N427" s="211">
        <v>7909.13</v>
      </c>
      <c r="O427" s="181"/>
      <c r="P427" s="212">
        <v>79091.27</v>
      </c>
      <c r="Q427" s="143"/>
      <c r="R427" s="143"/>
      <c r="S427" s="143"/>
    </row>
    <row r="428" spans="1:19" ht="13.5" customHeight="1">
      <c r="A428" s="178" t="s">
        <v>657</v>
      </c>
      <c r="B428" s="179" t="s">
        <v>581</v>
      </c>
      <c r="C428" s="498" t="s">
        <v>658</v>
      </c>
      <c r="D428" s="498"/>
      <c r="E428" s="498"/>
      <c r="F428" s="498"/>
      <c r="G428" s="498"/>
      <c r="H428" s="180" t="s">
        <v>142</v>
      </c>
      <c r="I428" s="181">
        <v>20</v>
      </c>
      <c r="J428" s="182">
        <v>1</v>
      </c>
      <c r="K428" s="182">
        <v>20</v>
      </c>
      <c r="L428" s="183"/>
      <c r="M428" s="181"/>
      <c r="N428" s="184"/>
      <c r="O428" s="181"/>
      <c r="P428" s="185"/>
      <c r="Q428" s="143"/>
      <c r="R428" s="143"/>
      <c r="S428" s="143"/>
    </row>
    <row r="429" spans="1:19" ht="13.5" customHeight="1">
      <c r="A429" s="186"/>
      <c r="B429" s="187" t="s">
        <v>386</v>
      </c>
      <c r="C429" s="499" t="s">
        <v>387</v>
      </c>
      <c r="D429" s="499"/>
      <c r="E429" s="499"/>
      <c r="F429" s="499"/>
      <c r="G429" s="499"/>
      <c r="H429" s="499"/>
      <c r="I429" s="499"/>
      <c r="J429" s="499"/>
      <c r="K429" s="499"/>
      <c r="L429" s="499"/>
      <c r="M429" s="499"/>
      <c r="N429" s="499"/>
      <c r="O429" s="499"/>
      <c r="P429" s="499"/>
      <c r="Q429" s="143"/>
      <c r="R429" s="143"/>
      <c r="S429" s="143"/>
    </row>
    <row r="430" spans="1:19" ht="13.5" customHeight="1">
      <c r="A430" s="186"/>
      <c r="B430" s="187" t="s">
        <v>388</v>
      </c>
      <c r="C430" s="499" t="s">
        <v>389</v>
      </c>
      <c r="D430" s="499"/>
      <c r="E430" s="499"/>
      <c r="F430" s="499"/>
      <c r="G430" s="499"/>
      <c r="H430" s="499"/>
      <c r="I430" s="499"/>
      <c r="J430" s="499"/>
      <c r="K430" s="499"/>
      <c r="L430" s="499"/>
      <c r="M430" s="499"/>
      <c r="N430" s="499"/>
      <c r="O430" s="499"/>
      <c r="P430" s="499"/>
      <c r="Q430" s="143"/>
      <c r="R430" s="143"/>
      <c r="S430" s="143"/>
    </row>
    <row r="431" spans="1:19" ht="13.5" customHeight="1">
      <c r="A431" s="186"/>
      <c r="B431" s="187"/>
      <c r="C431" s="499" t="s">
        <v>390</v>
      </c>
      <c r="D431" s="499"/>
      <c r="E431" s="499"/>
      <c r="F431" s="499"/>
      <c r="G431" s="499"/>
      <c r="H431" s="499"/>
      <c r="I431" s="499"/>
      <c r="J431" s="499"/>
      <c r="K431" s="499"/>
      <c r="L431" s="499"/>
      <c r="M431" s="499"/>
      <c r="N431" s="499"/>
      <c r="O431" s="499"/>
      <c r="P431" s="499"/>
      <c r="Q431" s="143"/>
      <c r="R431" s="143"/>
      <c r="S431" s="143"/>
    </row>
    <row r="432" spans="1:19" ht="13.5" customHeight="1">
      <c r="A432" s="188"/>
      <c r="B432" s="189" t="s">
        <v>164</v>
      </c>
      <c r="C432" s="501" t="s">
        <v>391</v>
      </c>
      <c r="D432" s="501"/>
      <c r="E432" s="501"/>
      <c r="F432" s="501"/>
      <c r="G432" s="501"/>
      <c r="H432" s="190" t="s">
        <v>392</v>
      </c>
      <c r="I432" s="191"/>
      <c r="J432" s="191"/>
      <c r="K432" s="197">
        <v>7.0702939999999996</v>
      </c>
      <c r="L432" s="193"/>
      <c r="M432" s="191"/>
      <c r="N432" s="193"/>
      <c r="O432" s="191"/>
      <c r="P432" s="194">
        <v>4002.78</v>
      </c>
      <c r="Q432" s="143"/>
      <c r="R432" s="143"/>
      <c r="S432" s="143"/>
    </row>
    <row r="433" spans="1:19" ht="13.5" customHeight="1">
      <c r="A433" s="195"/>
      <c r="B433" s="189" t="s">
        <v>393</v>
      </c>
      <c r="C433" s="501" t="s">
        <v>394</v>
      </c>
      <c r="D433" s="501"/>
      <c r="E433" s="501"/>
      <c r="F433" s="501"/>
      <c r="G433" s="501"/>
      <c r="H433" s="190" t="s">
        <v>392</v>
      </c>
      <c r="I433" s="201">
        <v>0.22</v>
      </c>
      <c r="J433" s="197">
        <v>1.6068849999999999</v>
      </c>
      <c r="K433" s="197">
        <v>7.0702939999999996</v>
      </c>
      <c r="L433" s="198"/>
      <c r="M433" s="199"/>
      <c r="N433" s="200">
        <v>566.14</v>
      </c>
      <c r="O433" s="191"/>
      <c r="P433" s="194">
        <v>4002.78</v>
      </c>
      <c r="Q433" s="143"/>
      <c r="R433" s="143"/>
      <c r="S433" s="143"/>
    </row>
    <row r="434" spans="1:19" ht="13.5" customHeight="1">
      <c r="A434" s="210"/>
      <c r="B434" s="187"/>
      <c r="C434" s="500" t="s">
        <v>429</v>
      </c>
      <c r="D434" s="500"/>
      <c r="E434" s="500"/>
      <c r="F434" s="500"/>
      <c r="G434" s="500"/>
      <c r="H434" s="180"/>
      <c r="I434" s="181"/>
      <c r="J434" s="181"/>
      <c r="K434" s="181"/>
      <c r="L434" s="183"/>
      <c r="M434" s="181"/>
      <c r="N434" s="211"/>
      <c r="O434" s="181"/>
      <c r="P434" s="212">
        <v>4002.78</v>
      </c>
      <c r="Q434" s="143"/>
      <c r="R434" s="143"/>
      <c r="S434" s="143"/>
    </row>
    <row r="435" spans="1:19" ht="13.5" customHeight="1">
      <c r="A435" s="203" t="s">
        <v>659</v>
      </c>
      <c r="B435" s="189" t="s">
        <v>430</v>
      </c>
      <c r="C435" s="501" t="s">
        <v>431</v>
      </c>
      <c r="D435" s="501"/>
      <c r="E435" s="501"/>
      <c r="F435" s="501"/>
      <c r="G435" s="501"/>
      <c r="H435" s="190" t="s">
        <v>432</v>
      </c>
      <c r="I435" s="209">
        <v>2</v>
      </c>
      <c r="J435" s="191"/>
      <c r="K435" s="209">
        <v>2</v>
      </c>
      <c r="L435" s="193"/>
      <c r="M435" s="191"/>
      <c r="N435" s="193"/>
      <c r="O435" s="202">
        <v>1.0367</v>
      </c>
      <c r="P435" s="216">
        <v>51.65</v>
      </c>
      <c r="Q435" s="143"/>
      <c r="R435" s="143"/>
      <c r="S435" s="143"/>
    </row>
    <row r="436" spans="1:19" ht="13.5" customHeight="1">
      <c r="A436" s="203"/>
      <c r="B436" s="189"/>
      <c r="C436" s="501" t="s">
        <v>433</v>
      </c>
      <c r="D436" s="501"/>
      <c r="E436" s="501"/>
      <c r="F436" s="501"/>
      <c r="G436" s="501"/>
      <c r="H436" s="190"/>
      <c r="I436" s="191"/>
      <c r="J436" s="191"/>
      <c r="K436" s="191"/>
      <c r="L436" s="193"/>
      <c r="M436" s="191"/>
      <c r="N436" s="193"/>
      <c r="O436" s="191"/>
      <c r="P436" s="194">
        <v>4002.78</v>
      </c>
      <c r="Q436" s="143"/>
      <c r="R436" s="143"/>
      <c r="S436" s="143"/>
    </row>
    <row r="437" spans="1:19" ht="27.75" customHeight="1">
      <c r="A437" s="203"/>
      <c r="B437" s="189" t="s">
        <v>434</v>
      </c>
      <c r="C437" s="501" t="s">
        <v>435</v>
      </c>
      <c r="D437" s="501"/>
      <c r="E437" s="501"/>
      <c r="F437" s="501"/>
      <c r="G437" s="501"/>
      <c r="H437" s="190" t="s">
        <v>432</v>
      </c>
      <c r="I437" s="209">
        <v>90</v>
      </c>
      <c r="J437" s="191"/>
      <c r="K437" s="209">
        <v>90</v>
      </c>
      <c r="L437" s="193"/>
      <c r="M437" s="191"/>
      <c r="N437" s="193"/>
      <c r="O437" s="191"/>
      <c r="P437" s="194">
        <v>3602.5</v>
      </c>
      <c r="Q437" s="143"/>
      <c r="R437" s="143"/>
      <c r="S437" s="143"/>
    </row>
    <row r="438" spans="1:19" ht="45.75" customHeight="1">
      <c r="A438" s="203"/>
      <c r="B438" s="189" t="s">
        <v>436</v>
      </c>
      <c r="C438" s="501" t="s">
        <v>437</v>
      </c>
      <c r="D438" s="501"/>
      <c r="E438" s="501"/>
      <c r="F438" s="501"/>
      <c r="G438" s="501"/>
      <c r="H438" s="190" t="s">
        <v>432</v>
      </c>
      <c r="I438" s="209">
        <v>46</v>
      </c>
      <c r="J438" s="191"/>
      <c r="K438" s="209">
        <v>46</v>
      </c>
      <c r="L438" s="193"/>
      <c r="M438" s="191"/>
      <c r="N438" s="193"/>
      <c r="O438" s="191"/>
      <c r="P438" s="194">
        <v>1841.28</v>
      </c>
      <c r="Q438" s="143"/>
      <c r="R438" s="143"/>
      <c r="S438" s="143"/>
    </row>
    <row r="439" spans="1:19" ht="27.75" customHeight="1">
      <c r="A439" s="213"/>
      <c r="B439" s="214"/>
      <c r="C439" s="500" t="s">
        <v>438</v>
      </c>
      <c r="D439" s="500"/>
      <c r="E439" s="500"/>
      <c r="F439" s="500"/>
      <c r="G439" s="500"/>
      <c r="H439" s="180"/>
      <c r="I439" s="181"/>
      <c r="J439" s="181"/>
      <c r="K439" s="181"/>
      <c r="L439" s="183"/>
      <c r="M439" s="181"/>
      <c r="N439" s="218">
        <v>474.91</v>
      </c>
      <c r="O439" s="181"/>
      <c r="P439" s="212">
        <v>9498.2099999999991</v>
      </c>
      <c r="Q439" s="143"/>
      <c r="R439" s="143"/>
      <c r="S439" s="143"/>
    </row>
    <row r="440" spans="1:19" ht="13.5" customHeight="1">
      <c r="A440" s="178" t="s">
        <v>660</v>
      </c>
      <c r="B440" s="179" t="s">
        <v>608</v>
      </c>
      <c r="C440" s="498" t="s">
        <v>609</v>
      </c>
      <c r="D440" s="498"/>
      <c r="E440" s="498"/>
      <c r="F440" s="498"/>
      <c r="G440" s="498"/>
      <c r="H440" s="180" t="s">
        <v>610</v>
      </c>
      <c r="I440" s="181">
        <v>0.6</v>
      </c>
      <c r="J440" s="182">
        <v>1</v>
      </c>
      <c r="K440" s="222">
        <v>0.6</v>
      </c>
      <c r="L440" s="183"/>
      <c r="M440" s="181"/>
      <c r="N440" s="184"/>
      <c r="O440" s="181"/>
      <c r="P440" s="185"/>
      <c r="Q440" s="143"/>
      <c r="R440" s="143"/>
      <c r="S440" s="143"/>
    </row>
    <row r="441" spans="1:19" ht="13.5" customHeight="1">
      <c r="A441" s="186"/>
      <c r="B441" s="187" t="s">
        <v>386</v>
      </c>
      <c r="C441" s="499" t="s">
        <v>387</v>
      </c>
      <c r="D441" s="499"/>
      <c r="E441" s="499"/>
      <c r="F441" s="499"/>
      <c r="G441" s="499"/>
      <c r="H441" s="499"/>
      <c r="I441" s="499"/>
      <c r="J441" s="499"/>
      <c r="K441" s="499"/>
      <c r="L441" s="499"/>
      <c r="M441" s="499"/>
      <c r="N441" s="499"/>
      <c r="O441" s="499"/>
      <c r="P441" s="499"/>
      <c r="Q441" s="143"/>
      <c r="R441" s="143"/>
      <c r="S441" s="143"/>
    </row>
    <row r="442" spans="1:19" ht="13.5" customHeight="1">
      <c r="A442" s="186"/>
      <c r="B442" s="187" t="s">
        <v>388</v>
      </c>
      <c r="C442" s="499" t="s">
        <v>389</v>
      </c>
      <c r="D442" s="499"/>
      <c r="E442" s="499"/>
      <c r="F442" s="499"/>
      <c r="G442" s="499"/>
      <c r="H442" s="499"/>
      <c r="I442" s="499"/>
      <c r="J442" s="499"/>
      <c r="K442" s="499"/>
      <c r="L442" s="499"/>
      <c r="M442" s="499"/>
      <c r="N442" s="499"/>
      <c r="O442" s="499"/>
      <c r="P442" s="499"/>
      <c r="Q442" s="143"/>
      <c r="R442" s="143"/>
      <c r="S442" s="143"/>
    </row>
    <row r="443" spans="1:19" ht="13.5" customHeight="1">
      <c r="A443" s="186"/>
      <c r="B443" s="187"/>
      <c r="C443" s="499" t="s">
        <v>390</v>
      </c>
      <c r="D443" s="499"/>
      <c r="E443" s="499"/>
      <c r="F443" s="499"/>
      <c r="G443" s="499"/>
      <c r="H443" s="499"/>
      <c r="I443" s="499"/>
      <c r="J443" s="499"/>
      <c r="K443" s="499"/>
      <c r="L443" s="499"/>
      <c r="M443" s="499"/>
      <c r="N443" s="499"/>
      <c r="O443" s="499"/>
      <c r="P443" s="499"/>
      <c r="Q443" s="143"/>
      <c r="R443" s="143"/>
      <c r="S443" s="143"/>
    </row>
    <row r="444" spans="1:19" ht="13.5" customHeight="1">
      <c r="A444" s="188"/>
      <c r="B444" s="189" t="s">
        <v>164</v>
      </c>
      <c r="C444" s="501" t="s">
        <v>391</v>
      </c>
      <c r="D444" s="501"/>
      <c r="E444" s="501"/>
      <c r="F444" s="501"/>
      <c r="G444" s="501"/>
      <c r="H444" s="190" t="s">
        <v>392</v>
      </c>
      <c r="I444" s="191"/>
      <c r="J444" s="191"/>
      <c r="K444" s="215">
        <v>8.9374944000000003</v>
      </c>
      <c r="L444" s="193"/>
      <c r="M444" s="191"/>
      <c r="N444" s="193"/>
      <c r="O444" s="191"/>
      <c r="P444" s="194">
        <v>5948.26</v>
      </c>
      <c r="Q444" s="143"/>
      <c r="R444" s="143"/>
      <c r="S444" s="143"/>
    </row>
    <row r="445" spans="1:19" ht="13.5" customHeight="1">
      <c r="A445" s="195"/>
      <c r="B445" s="189" t="s">
        <v>611</v>
      </c>
      <c r="C445" s="501" t="s">
        <v>612</v>
      </c>
      <c r="D445" s="501"/>
      <c r="E445" s="501"/>
      <c r="F445" s="501"/>
      <c r="G445" s="501"/>
      <c r="H445" s="190" t="s">
        <v>392</v>
      </c>
      <c r="I445" s="201">
        <v>9.27</v>
      </c>
      <c r="J445" s="197">
        <v>1.6068849999999999</v>
      </c>
      <c r="K445" s="215">
        <v>8.9374944000000003</v>
      </c>
      <c r="L445" s="198"/>
      <c r="M445" s="199"/>
      <c r="N445" s="200">
        <v>665.54</v>
      </c>
      <c r="O445" s="191"/>
      <c r="P445" s="194">
        <v>5948.26</v>
      </c>
      <c r="Q445" s="143"/>
      <c r="R445" s="143"/>
      <c r="S445" s="143"/>
    </row>
    <row r="446" spans="1:19" ht="13.5" customHeight="1">
      <c r="A446" s="188"/>
      <c r="B446" s="189" t="s">
        <v>180</v>
      </c>
      <c r="C446" s="501" t="s">
        <v>410</v>
      </c>
      <c r="D446" s="501"/>
      <c r="E446" s="501"/>
      <c r="F446" s="501"/>
      <c r="G446" s="501"/>
      <c r="H446" s="190"/>
      <c r="I446" s="191"/>
      <c r="J446" s="191"/>
      <c r="K446" s="191"/>
      <c r="L446" s="193"/>
      <c r="M446" s="191"/>
      <c r="N446" s="193"/>
      <c r="O446" s="191"/>
      <c r="P446" s="216">
        <v>62.2</v>
      </c>
      <c r="Q446" s="143"/>
      <c r="R446" s="143"/>
      <c r="S446" s="143"/>
    </row>
    <row r="447" spans="1:19" ht="13.5" customHeight="1">
      <c r="A447" s="195"/>
      <c r="B447" s="189" t="s">
        <v>613</v>
      </c>
      <c r="C447" s="501" t="s">
        <v>614</v>
      </c>
      <c r="D447" s="501"/>
      <c r="E447" s="501"/>
      <c r="F447" s="501"/>
      <c r="G447" s="501"/>
      <c r="H447" s="190" t="s">
        <v>413</v>
      </c>
      <c r="I447" s="196">
        <v>0.2</v>
      </c>
      <c r="J447" s="191"/>
      <c r="K447" s="201">
        <v>0.12</v>
      </c>
      <c r="L447" s="205">
        <v>138.5</v>
      </c>
      <c r="M447" s="206">
        <v>1.44</v>
      </c>
      <c r="N447" s="200">
        <v>199.44</v>
      </c>
      <c r="O447" s="202">
        <v>1.0367</v>
      </c>
      <c r="P447" s="194">
        <v>24.81</v>
      </c>
      <c r="Q447" s="143"/>
      <c r="R447" s="143"/>
      <c r="S447" s="143"/>
    </row>
    <row r="448" spans="1:19" ht="13.5" customHeight="1">
      <c r="A448" s="195"/>
      <c r="B448" s="189" t="s">
        <v>615</v>
      </c>
      <c r="C448" s="501" t="s">
        <v>616</v>
      </c>
      <c r="D448" s="501"/>
      <c r="E448" s="501"/>
      <c r="F448" s="501"/>
      <c r="G448" s="501"/>
      <c r="H448" s="190" t="s">
        <v>587</v>
      </c>
      <c r="I448" s="201">
        <v>0.25</v>
      </c>
      <c r="J448" s="191"/>
      <c r="K448" s="201">
        <v>0.15</v>
      </c>
      <c r="L448" s="205">
        <v>235.73</v>
      </c>
      <c r="M448" s="206">
        <v>1.02</v>
      </c>
      <c r="N448" s="200">
        <v>240.44</v>
      </c>
      <c r="O448" s="202">
        <v>1.0367</v>
      </c>
      <c r="P448" s="194">
        <v>37.39</v>
      </c>
      <c r="Q448" s="143"/>
      <c r="R448" s="143"/>
      <c r="S448" s="143"/>
    </row>
    <row r="449" spans="1:19" ht="13.5" customHeight="1">
      <c r="A449" s="210"/>
      <c r="B449" s="187"/>
      <c r="C449" s="500" t="s">
        <v>429</v>
      </c>
      <c r="D449" s="500"/>
      <c r="E449" s="500"/>
      <c r="F449" s="500"/>
      <c r="G449" s="500"/>
      <c r="H449" s="180"/>
      <c r="I449" s="181"/>
      <c r="J449" s="181"/>
      <c r="K449" s="181"/>
      <c r="L449" s="183"/>
      <c r="M449" s="181"/>
      <c r="N449" s="211"/>
      <c r="O449" s="181"/>
      <c r="P449" s="212">
        <v>6010.46</v>
      </c>
      <c r="Q449" s="143"/>
      <c r="R449" s="143"/>
      <c r="S449" s="143"/>
    </row>
    <row r="450" spans="1:19" ht="13.5" customHeight="1">
      <c r="A450" s="203" t="s">
        <v>661</v>
      </c>
      <c r="B450" s="189" t="s">
        <v>430</v>
      </c>
      <c r="C450" s="501" t="s">
        <v>431</v>
      </c>
      <c r="D450" s="501"/>
      <c r="E450" s="501"/>
      <c r="F450" s="501"/>
      <c r="G450" s="501"/>
      <c r="H450" s="190" t="s">
        <v>432</v>
      </c>
      <c r="I450" s="209">
        <v>2</v>
      </c>
      <c r="J450" s="191"/>
      <c r="K450" s="209">
        <v>2</v>
      </c>
      <c r="L450" s="193"/>
      <c r="M450" s="191"/>
      <c r="N450" s="193"/>
      <c r="O450" s="202">
        <v>1.0367</v>
      </c>
      <c r="P450" s="216">
        <v>76.75</v>
      </c>
      <c r="Q450" s="143"/>
      <c r="R450" s="143"/>
      <c r="S450" s="143"/>
    </row>
    <row r="451" spans="1:19" ht="13.5" customHeight="1">
      <c r="A451" s="203"/>
      <c r="B451" s="189"/>
      <c r="C451" s="501" t="s">
        <v>433</v>
      </c>
      <c r="D451" s="501"/>
      <c r="E451" s="501"/>
      <c r="F451" s="501"/>
      <c r="G451" s="501"/>
      <c r="H451" s="190"/>
      <c r="I451" s="191"/>
      <c r="J451" s="191"/>
      <c r="K451" s="191"/>
      <c r="L451" s="193"/>
      <c r="M451" s="191"/>
      <c r="N451" s="193"/>
      <c r="O451" s="191"/>
      <c r="P451" s="194">
        <v>5948.26</v>
      </c>
      <c r="Q451" s="143"/>
      <c r="R451" s="143"/>
      <c r="S451" s="143"/>
    </row>
    <row r="452" spans="1:19" ht="19.5" customHeight="1">
      <c r="A452" s="203"/>
      <c r="B452" s="189" t="s">
        <v>434</v>
      </c>
      <c r="C452" s="501" t="s">
        <v>435</v>
      </c>
      <c r="D452" s="501"/>
      <c r="E452" s="501"/>
      <c r="F452" s="501"/>
      <c r="G452" s="501"/>
      <c r="H452" s="190" t="s">
        <v>432</v>
      </c>
      <c r="I452" s="209">
        <v>90</v>
      </c>
      <c r="J452" s="191"/>
      <c r="K452" s="209">
        <v>90</v>
      </c>
      <c r="L452" s="193"/>
      <c r="M452" s="191"/>
      <c r="N452" s="193"/>
      <c r="O452" s="191"/>
      <c r="P452" s="194">
        <v>5353.43</v>
      </c>
      <c r="Q452" s="143"/>
      <c r="R452" s="143"/>
      <c r="S452" s="143"/>
    </row>
    <row r="453" spans="1:19" ht="45.75" customHeight="1">
      <c r="A453" s="203"/>
      <c r="B453" s="189" t="s">
        <v>436</v>
      </c>
      <c r="C453" s="501" t="s">
        <v>437</v>
      </c>
      <c r="D453" s="501"/>
      <c r="E453" s="501"/>
      <c r="F453" s="501"/>
      <c r="G453" s="501"/>
      <c r="H453" s="190" t="s">
        <v>432</v>
      </c>
      <c r="I453" s="209">
        <v>46</v>
      </c>
      <c r="J453" s="191"/>
      <c r="K453" s="209">
        <v>46</v>
      </c>
      <c r="L453" s="193"/>
      <c r="M453" s="191"/>
      <c r="N453" s="193"/>
      <c r="O453" s="191"/>
      <c r="P453" s="194">
        <v>2736.2</v>
      </c>
      <c r="Q453" s="143"/>
      <c r="R453" s="143"/>
      <c r="S453" s="143"/>
    </row>
    <row r="454" spans="1:19" ht="27.75" customHeight="1">
      <c r="A454" s="213"/>
      <c r="B454" s="214"/>
      <c r="C454" s="500" t="s">
        <v>438</v>
      </c>
      <c r="D454" s="500"/>
      <c r="E454" s="500"/>
      <c r="F454" s="500"/>
      <c r="G454" s="500"/>
      <c r="H454" s="180"/>
      <c r="I454" s="181"/>
      <c r="J454" s="181"/>
      <c r="K454" s="181"/>
      <c r="L454" s="183"/>
      <c r="M454" s="181"/>
      <c r="N454" s="211">
        <v>23628.07</v>
      </c>
      <c r="O454" s="181"/>
      <c r="P454" s="212">
        <v>14176.84</v>
      </c>
      <c r="Q454" s="143"/>
      <c r="R454" s="143"/>
      <c r="S454" s="143"/>
    </row>
    <row r="455" spans="1:19" ht="13.5" customHeight="1">
      <c r="A455" s="178" t="s">
        <v>662</v>
      </c>
      <c r="B455" s="179" t="s">
        <v>608</v>
      </c>
      <c r="C455" s="498" t="s">
        <v>663</v>
      </c>
      <c r="D455" s="498"/>
      <c r="E455" s="498"/>
      <c r="F455" s="498"/>
      <c r="G455" s="498"/>
      <c r="H455" s="180" t="s">
        <v>610</v>
      </c>
      <c r="I455" s="181">
        <v>0.2</v>
      </c>
      <c r="J455" s="182">
        <v>1</v>
      </c>
      <c r="K455" s="222">
        <v>0.2</v>
      </c>
      <c r="L455" s="183"/>
      <c r="M455" s="181"/>
      <c r="N455" s="184"/>
      <c r="O455" s="181"/>
      <c r="P455" s="185"/>
      <c r="Q455" s="143"/>
      <c r="R455" s="143"/>
      <c r="S455" s="143"/>
    </row>
    <row r="456" spans="1:19" ht="13.5" customHeight="1">
      <c r="A456" s="186"/>
      <c r="B456" s="187" t="s">
        <v>386</v>
      </c>
      <c r="C456" s="499" t="s">
        <v>387</v>
      </c>
      <c r="D456" s="499"/>
      <c r="E456" s="499"/>
      <c r="F456" s="499"/>
      <c r="G456" s="499"/>
      <c r="H456" s="499"/>
      <c r="I456" s="499"/>
      <c r="J456" s="499"/>
      <c r="K456" s="499"/>
      <c r="L456" s="499"/>
      <c r="M456" s="499"/>
      <c r="N456" s="499"/>
      <c r="O456" s="499"/>
      <c r="P456" s="499"/>
      <c r="Q456" s="143"/>
      <c r="R456" s="143"/>
      <c r="S456" s="143"/>
    </row>
    <row r="457" spans="1:19" ht="13.5" customHeight="1">
      <c r="A457" s="186"/>
      <c r="B457" s="187" t="s">
        <v>388</v>
      </c>
      <c r="C457" s="499" t="s">
        <v>389</v>
      </c>
      <c r="D457" s="499"/>
      <c r="E457" s="499"/>
      <c r="F457" s="499"/>
      <c r="G457" s="499"/>
      <c r="H457" s="499"/>
      <c r="I457" s="499"/>
      <c r="J457" s="499"/>
      <c r="K457" s="499"/>
      <c r="L457" s="499"/>
      <c r="M457" s="499"/>
      <c r="N457" s="499"/>
      <c r="O457" s="499"/>
      <c r="P457" s="499"/>
      <c r="Q457" s="143"/>
      <c r="R457" s="143"/>
      <c r="S457" s="143"/>
    </row>
    <row r="458" spans="1:19" ht="13.5" customHeight="1">
      <c r="A458" s="186"/>
      <c r="B458" s="187"/>
      <c r="C458" s="499" t="s">
        <v>390</v>
      </c>
      <c r="D458" s="499"/>
      <c r="E458" s="499"/>
      <c r="F458" s="499"/>
      <c r="G458" s="499"/>
      <c r="H458" s="499"/>
      <c r="I458" s="499"/>
      <c r="J458" s="499"/>
      <c r="K458" s="499"/>
      <c r="L458" s="499"/>
      <c r="M458" s="499"/>
      <c r="N458" s="499"/>
      <c r="O458" s="499"/>
      <c r="P458" s="499"/>
      <c r="Q458" s="143"/>
      <c r="R458" s="143"/>
      <c r="S458" s="143"/>
    </row>
    <row r="459" spans="1:19" ht="13.5" customHeight="1">
      <c r="A459" s="188"/>
      <c r="B459" s="189" t="s">
        <v>164</v>
      </c>
      <c r="C459" s="501" t="s">
        <v>391</v>
      </c>
      <c r="D459" s="501"/>
      <c r="E459" s="501"/>
      <c r="F459" s="501"/>
      <c r="G459" s="501"/>
      <c r="H459" s="190" t="s">
        <v>392</v>
      </c>
      <c r="I459" s="191"/>
      <c r="J459" s="191"/>
      <c r="K459" s="215">
        <v>2.9791647999999999</v>
      </c>
      <c r="L459" s="193"/>
      <c r="M459" s="191"/>
      <c r="N459" s="193"/>
      <c r="O459" s="191"/>
      <c r="P459" s="194">
        <v>1982.75</v>
      </c>
      <c r="Q459" s="143"/>
      <c r="R459" s="143"/>
      <c r="S459" s="143"/>
    </row>
    <row r="460" spans="1:19" ht="13.5" customHeight="1">
      <c r="A460" s="195"/>
      <c r="B460" s="189" t="s">
        <v>611</v>
      </c>
      <c r="C460" s="501" t="s">
        <v>612</v>
      </c>
      <c r="D460" s="501"/>
      <c r="E460" s="501"/>
      <c r="F460" s="501"/>
      <c r="G460" s="501"/>
      <c r="H460" s="190" t="s">
        <v>392</v>
      </c>
      <c r="I460" s="201">
        <v>9.27</v>
      </c>
      <c r="J460" s="197">
        <v>1.6068849999999999</v>
      </c>
      <c r="K460" s="215">
        <v>2.9791647999999999</v>
      </c>
      <c r="L460" s="198"/>
      <c r="M460" s="199"/>
      <c r="N460" s="200">
        <v>665.54</v>
      </c>
      <c r="O460" s="191"/>
      <c r="P460" s="194">
        <v>1982.75</v>
      </c>
      <c r="Q460" s="143"/>
      <c r="R460" s="143"/>
      <c r="S460" s="143"/>
    </row>
    <row r="461" spans="1:19" ht="13.5" customHeight="1">
      <c r="A461" s="188"/>
      <c r="B461" s="189" t="s">
        <v>180</v>
      </c>
      <c r="C461" s="501" t="s">
        <v>410</v>
      </c>
      <c r="D461" s="501"/>
      <c r="E461" s="501"/>
      <c r="F461" s="501"/>
      <c r="G461" s="501"/>
      <c r="H461" s="190"/>
      <c r="I461" s="191"/>
      <c r="J461" s="191"/>
      <c r="K461" s="191"/>
      <c r="L461" s="193"/>
      <c r="M461" s="191"/>
      <c r="N461" s="193"/>
      <c r="O461" s="191"/>
      <c r="P461" s="216">
        <v>20.73</v>
      </c>
      <c r="Q461" s="143"/>
      <c r="R461" s="143"/>
      <c r="S461" s="143"/>
    </row>
    <row r="462" spans="1:19" ht="13.5" customHeight="1">
      <c r="A462" s="195"/>
      <c r="B462" s="189" t="s">
        <v>613</v>
      </c>
      <c r="C462" s="501" t="s">
        <v>614</v>
      </c>
      <c r="D462" s="501"/>
      <c r="E462" s="501"/>
      <c r="F462" s="501"/>
      <c r="G462" s="501"/>
      <c r="H462" s="190" t="s">
        <v>413</v>
      </c>
      <c r="I462" s="196">
        <v>0.2</v>
      </c>
      <c r="J462" s="191"/>
      <c r="K462" s="201">
        <v>0.04</v>
      </c>
      <c r="L462" s="205">
        <v>138.5</v>
      </c>
      <c r="M462" s="206">
        <v>1.44</v>
      </c>
      <c r="N462" s="200">
        <v>199.44</v>
      </c>
      <c r="O462" s="202">
        <v>1.0367</v>
      </c>
      <c r="P462" s="194">
        <v>8.27</v>
      </c>
      <c r="Q462" s="143"/>
      <c r="R462" s="143"/>
      <c r="S462" s="143"/>
    </row>
    <row r="463" spans="1:19" ht="13.5" customHeight="1">
      <c r="A463" s="195"/>
      <c r="B463" s="189" t="s">
        <v>615</v>
      </c>
      <c r="C463" s="501" t="s">
        <v>616</v>
      </c>
      <c r="D463" s="501"/>
      <c r="E463" s="501"/>
      <c r="F463" s="501"/>
      <c r="G463" s="501"/>
      <c r="H463" s="190" t="s">
        <v>587</v>
      </c>
      <c r="I463" s="201">
        <v>0.25</v>
      </c>
      <c r="J463" s="191"/>
      <c r="K463" s="201">
        <v>0.05</v>
      </c>
      <c r="L463" s="205">
        <v>235.73</v>
      </c>
      <c r="M463" s="206">
        <v>1.02</v>
      </c>
      <c r="N463" s="200">
        <v>240.44</v>
      </c>
      <c r="O463" s="202">
        <v>1.0367</v>
      </c>
      <c r="P463" s="194">
        <v>12.46</v>
      </c>
      <c r="Q463" s="143"/>
      <c r="R463" s="143"/>
      <c r="S463" s="143"/>
    </row>
    <row r="464" spans="1:19" ht="13.5" customHeight="1">
      <c r="A464" s="210"/>
      <c r="B464" s="187"/>
      <c r="C464" s="500" t="s">
        <v>429</v>
      </c>
      <c r="D464" s="500"/>
      <c r="E464" s="500"/>
      <c r="F464" s="500"/>
      <c r="G464" s="500"/>
      <c r="H464" s="180"/>
      <c r="I464" s="181"/>
      <c r="J464" s="181"/>
      <c r="K464" s="181"/>
      <c r="L464" s="183"/>
      <c r="M464" s="181"/>
      <c r="N464" s="211"/>
      <c r="O464" s="181"/>
      <c r="P464" s="212">
        <v>2003.48</v>
      </c>
      <c r="Q464" s="143"/>
      <c r="R464" s="143"/>
      <c r="S464" s="143"/>
    </row>
    <row r="465" spans="1:19" ht="13.5" customHeight="1">
      <c r="A465" s="203" t="s">
        <v>664</v>
      </c>
      <c r="B465" s="189" t="s">
        <v>430</v>
      </c>
      <c r="C465" s="501" t="s">
        <v>431</v>
      </c>
      <c r="D465" s="501"/>
      <c r="E465" s="501"/>
      <c r="F465" s="501"/>
      <c r="G465" s="501"/>
      <c r="H465" s="190" t="s">
        <v>432</v>
      </c>
      <c r="I465" s="209">
        <v>2</v>
      </c>
      <c r="J465" s="191"/>
      <c r="K465" s="209">
        <v>2</v>
      </c>
      <c r="L465" s="193"/>
      <c r="M465" s="191"/>
      <c r="N465" s="193"/>
      <c r="O465" s="202">
        <v>1.0367</v>
      </c>
      <c r="P465" s="216">
        <v>25.58</v>
      </c>
      <c r="Q465" s="143"/>
      <c r="R465" s="143"/>
      <c r="S465" s="143"/>
    </row>
    <row r="466" spans="1:19" ht="13.5" customHeight="1">
      <c r="A466" s="203"/>
      <c r="B466" s="189"/>
      <c r="C466" s="501" t="s">
        <v>433</v>
      </c>
      <c r="D466" s="501"/>
      <c r="E466" s="501"/>
      <c r="F466" s="501"/>
      <c r="G466" s="501"/>
      <c r="H466" s="190"/>
      <c r="I466" s="191"/>
      <c r="J466" s="191"/>
      <c r="K466" s="191"/>
      <c r="L466" s="193"/>
      <c r="M466" s="191"/>
      <c r="N466" s="193"/>
      <c r="O466" s="191"/>
      <c r="P466" s="194">
        <v>1982.75</v>
      </c>
      <c r="Q466" s="143"/>
      <c r="R466" s="143"/>
      <c r="S466" s="143"/>
    </row>
    <row r="467" spans="1:19" ht="19.5" customHeight="1">
      <c r="A467" s="203"/>
      <c r="B467" s="189" t="s">
        <v>434</v>
      </c>
      <c r="C467" s="501" t="s">
        <v>435</v>
      </c>
      <c r="D467" s="501"/>
      <c r="E467" s="501"/>
      <c r="F467" s="501"/>
      <c r="G467" s="501"/>
      <c r="H467" s="190" t="s">
        <v>432</v>
      </c>
      <c r="I467" s="209">
        <v>90</v>
      </c>
      <c r="J467" s="191"/>
      <c r="K467" s="209">
        <v>90</v>
      </c>
      <c r="L467" s="193"/>
      <c r="M467" s="191"/>
      <c r="N467" s="193"/>
      <c r="O467" s="191"/>
      <c r="P467" s="194">
        <v>1784.48</v>
      </c>
      <c r="Q467" s="143"/>
      <c r="R467" s="143"/>
      <c r="S467" s="143"/>
    </row>
    <row r="468" spans="1:19" ht="13.5" customHeight="1">
      <c r="A468" s="203"/>
      <c r="B468" s="189" t="s">
        <v>436</v>
      </c>
      <c r="C468" s="501" t="s">
        <v>437</v>
      </c>
      <c r="D468" s="501"/>
      <c r="E468" s="501"/>
      <c r="F468" s="501"/>
      <c r="G468" s="501"/>
      <c r="H468" s="190" t="s">
        <v>432</v>
      </c>
      <c r="I468" s="209">
        <v>46</v>
      </c>
      <c r="J468" s="191"/>
      <c r="K468" s="209">
        <v>46</v>
      </c>
      <c r="L468" s="193"/>
      <c r="M468" s="191"/>
      <c r="N468" s="193"/>
      <c r="O468" s="191"/>
      <c r="P468" s="216">
        <v>912.07</v>
      </c>
      <c r="Q468" s="143"/>
      <c r="R468" s="143"/>
      <c r="S468" s="143"/>
    </row>
    <row r="469" spans="1:19" ht="13.5" customHeight="1">
      <c r="A469" s="213"/>
      <c r="B469" s="214"/>
      <c r="C469" s="500" t="s">
        <v>438</v>
      </c>
      <c r="D469" s="500"/>
      <c r="E469" s="500"/>
      <c r="F469" s="500"/>
      <c r="G469" s="500"/>
      <c r="H469" s="180"/>
      <c r="I469" s="181"/>
      <c r="J469" s="181"/>
      <c r="K469" s="181"/>
      <c r="L469" s="183"/>
      <c r="M469" s="181"/>
      <c r="N469" s="211">
        <v>23628.05</v>
      </c>
      <c r="O469" s="181"/>
      <c r="P469" s="212">
        <v>4725.6099999999997</v>
      </c>
      <c r="Q469" s="143"/>
      <c r="R469" s="143"/>
      <c r="S469" s="143"/>
    </row>
    <row r="470" spans="1:19" ht="63.75" customHeight="1">
      <c r="A470" s="178" t="s">
        <v>665</v>
      </c>
      <c r="B470" s="179" t="s">
        <v>666</v>
      </c>
      <c r="C470" s="498" t="s">
        <v>667</v>
      </c>
      <c r="D470" s="498"/>
      <c r="E470" s="498"/>
      <c r="F470" s="498"/>
      <c r="G470" s="498"/>
      <c r="H470" s="180" t="s">
        <v>142</v>
      </c>
      <c r="I470" s="181">
        <v>10</v>
      </c>
      <c r="J470" s="182">
        <v>1</v>
      </c>
      <c r="K470" s="182">
        <v>10</v>
      </c>
      <c r="L470" s="183"/>
      <c r="M470" s="181"/>
      <c r="N470" s="221">
        <v>437.75</v>
      </c>
      <c r="O470" s="217">
        <v>1.0367</v>
      </c>
      <c r="P470" s="212">
        <v>4538.1499999999996</v>
      </c>
      <c r="Q470" s="143"/>
      <c r="R470" s="143"/>
      <c r="S470" s="143"/>
    </row>
    <row r="471" spans="1:19" ht="13.5" customHeight="1">
      <c r="A471" s="186"/>
      <c r="B471" s="187"/>
      <c r="C471" s="499" t="s">
        <v>390</v>
      </c>
      <c r="D471" s="499"/>
      <c r="E471" s="499"/>
      <c r="F471" s="499"/>
      <c r="G471" s="499"/>
      <c r="H471" s="499"/>
      <c r="I471" s="499"/>
      <c r="J471" s="499"/>
      <c r="K471" s="499"/>
      <c r="L471" s="499"/>
      <c r="M471" s="499"/>
      <c r="N471" s="499"/>
      <c r="O471" s="499"/>
      <c r="P471" s="499"/>
      <c r="Q471" s="143"/>
      <c r="R471" s="143"/>
      <c r="S471" s="143"/>
    </row>
    <row r="472" spans="1:19" ht="13.5" customHeight="1">
      <c r="A472" s="213"/>
      <c r="B472" s="214"/>
      <c r="C472" s="500" t="s">
        <v>438</v>
      </c>
      <c r="D472" s="500"/>
      <c r="E472" s="500"/>
      <c r="F472" s="500"/>
      <c r="G472" s="500"/>
      <c r="H472" s="180"/>
      <c r="I472" s="181"/>
      <c r="J472" s="181"/>
      <c r="K472" s="181"/>
      <c r="L472" s="183"/>
      <c r="M472" s="181"/>
      <c r="N472" s="183"/>
      <c r="O472" s="181"/>
      <c r="P472" s="212">
        <v>4538.1499999999996</v>
      </c>
      <c r="Q472" s="143"/>
      <c r="R472" s="143"/>
      <c r="S472" s="143"/>
    </row>
    <row r="473" spans="1:19" ht="1.5" customHeight="1">
      <c r="A473" s="178" t="s">
        <v>668</v>
      </c>
      <c r="B473" s="179" t="s">
        <v>669</v>
      </c>
      <c r="C473" s="498" t="s">
        <v>670</v>
      </c>
      <c r="D473" s="498"/>
      <c r="E473" s="498"/>
      <c r="F473" s="498"/>
      <c r="G473" s="498"/>
      <c r="H473" s="180" t="s">
        <v>15</v>
      </c>
      <c r="I473" s="181">
        <v>10</v>
      </c>
      <c r="J473" s="182">
        <v>1</v>
      </c>
      <c r="K473" s="182">
        <v>10</v>
      </c>
      <c r="L473" s="183"/>
      <c r="M473" s="181"/>
      <c r="N473" s="184"/>
      <c r="O473" s="217">
        <v>1.0367</v>
      </c>
      <c r="P473" s="185"/>
      <c r="Q473" s="143"/>
      <c r="R473" s="143"/>
      <c r="S473" s="143"/>
    </row>
    <row r="474" spans="1:19" ht="13.5" customHeight="1">
      <c r="A474" s="186"/>
      <c r="B474" s="187"/>
      <c r="C474" s="499" t="s">
        <v>390</v>
      </c>
      <c r="D474" s="499"/>
      <c r="E474" s="499"/>
      <c r="F474" s="499"/>
      <c r="G474" s="499"/>
      <c r="H474" s="499"/>
      <c r="I474" s="499"/>
      <c r="J474" s="499"/>
      <c r="K474" s="499"/>
      <c r="L474" s="499"/>
      <c r="M474" s="499"/>
      <c r="N474" s="499"/>
      <c r="O474" s="499"/>
      <c r="P474" s="499"/>
      <c r="Q474" s="143"/>
      <c r="R474" s="143"/>
      <c r="S474" s="143"/>
    </row>
    <row r="475" spans="1:19" ht="13.5" customHeight="1">
      <c r="A475" s="213"/>
      <c r="B475" s="214"/>
      <c r="C475" s="500" t="s">
        <v>438</v>
      </c>
      <c r="D475" s="500"/>
      <c r="E475" s="500"/>
      <c r="F475" s="500"/>
      <c r="G475" s="500"/>
      <c r="H475" s="180"/>
      <c r="I475" s="181"/>
      <c r="J475" s="181"/>
      <c r="K475" s="181"/>
      <c r="L475" s="183"/>
      <c r="M475" s="181"/>
      <c r="N475" s="183"/>
      <c r="O475" s="181"/>
      <c r="P475" s="185"/>
      <c r="Q475" s="143"/>
      <c r="R475" s="143"/>
      <c r="S475" s="143"/>
    </row>
    <row r="476" spans="1:19" ht="13.5" customHeight="1">
      <c r="A476" s="178" t="s">
        <v>671</v>
      </c>
      <c r="B476" s="179" t="s">
        <v>672</v>
      </c>
      <c r="C476" s="498" t="s">
        <v>673</v>
      </c>
      <c r="D476" s="498"/>
      <c r="E476" s="498"/>
      <c r="F476" s="498"/>
      <c r="G476" s="498"/>
      <c r="H476" s="180" t="s">
        <v>142</v>
      </c>
      <c r="I476" s="181">
        <v>10</v>
      </c>
      <c r="J476" s="182">
        <v>1</v>
      </c>
      <c r="K476" s="182">
        <v>10</v>
      </c>
      <c r="L476" s="183"/>
      <c r="M476" s="181"/>
      <c r="N476" s="221">
        <v>552.98</v>
      </c>
      <c r="O476" s="217">
        <v>1.0367</v>
      </c>
      <c r="P476" s="212">
        <v>5732.74</v>
      </c>
      <c r="Q476" s="143"/>
      <c r="R476" s="143"/>
      <c r="S476" s="143"/>
    </row>
    <row r="477" spans="1:19" ht="13.5" customHeight="1">
      <c r="A477" s="186"/>
      <c r="B477" s="187"/>
      <c r="C477" s="499" t="s">
        <v>390</v>
      </c>
      <c r="D477" s="499"/>
      <c r="E477" s="499"/>
      <c r="F477" s="499"/>
      <c r="G477" s="499"/>
      <c r="H477" s="499"/>
      <c r="I477" s="499"/>
      <c r="J477" s="499"/>
      <c r="K477" s="499"/>
      <c r="L477" s="499"/>
      <c r="M477" s="499"/>
      <c r="N477" s="499"/>
      <c r="O477" s="499"/>
      <c r="P477" s="499"/>
      <c r="Q477" s="143"/>
      <c r="R477" s="143"/>
      <c r="S477" s="143"/>
    </row>
    <row r="478" spans="1:19" ht="13.5" customHeight="1">
      <c r="A478" s="213"/>
      <c r="B478" s="214"/>
      <c r="C478" s="500" t="s">
        <v>438</v>
      </c>
      <c r="D478" s="500"/>
      <c r="E478" s="500"/>
      <c r="F478" s="500"/>
      <c r="G478" s="500"/>
      <c r="H478" s="180"/>
      <c r="I478" s="181"/>
      <c r="J478" s="181"/>
      <c r="K478" s="181"/>
      <c r="L478" s="183"/>
      <c r="M478" s="181"/>
      <c r="N478" s="183"/>
      <c r="O478" s="181"/>
      <c r="P478" s="212">
        <v>5732.74</v>
      </c>
      <c r="Q478" s="143"/>
      <c r="R478" s="143"/>
      <c r="S478" s="143"/>
    </row>
    <row r="479" spans="1:19" ht="13.5" customHeight="1">
      <c r="A479" s="223"/>
      <c r="B479" s="224"/>
      <c r="C479" s="224"/>
      <c r="D479" s="224"/>
      <c r="E479" s="224"/>
      <c r="F479" s="225"/>
      <c r="G479" s="225"/>
      <c r="H479" s="225"/>
      <c r="I479" s="225"/>
      <c r="J479" s="226"/>
      <c r="K479" s="225"/>
      <c r="L479" s="226"/>
      <c r="M479" s="227"/>
      <c r="N479" s="226"/>
      <c r="O479" s="228"/>
      <c r="P479" s="229"/>
      <c r="Q479" s="143"/>
      <c r="R479" s="143"/>
      <c r="S479" s="143"/>
    </row>
    <row r="480" spans="1:19" ht="13.5" customHeight="1">
      <c r="A480" s="210"/>
      <c r="B480" s="230"/>
      <c r="C480" s="496" t="s">
        <v>674</v>
      </c>
      <c r="D480" s="496"/>
      <c r="E480" s="496"/>
      <c r="F480" s="496"/>
      <c r="G480" s="496"/>
      <c r="H480" s="496"/>
      <c r="I480" s="496"/>
      <c r="J480" s="496"/>
      <c r="K480" s="496"/>
      <c r="L480" s="496"/>
      <c r="M480" s="496"/>
      <c r="N480" s="496"/>
      <c r="O480" s="496"/>
      <c r="P480" s="232"/>
      <c r="Q480" s="143"/>
      <c r="R480" s="143"/>
      <c r="S480" s="143"/>
    </row>
    <row r="481" spans="1:19" ht="13.5" customHeight="1">
      <c r="A481" s="210"/>
      <c r="B481" s="187"/>
      <c r="C481" s="495" t="s">
        <v>675</v>
      </c>
      <c r="D481" s="495"/>
      <c r="E481" s="495"/>
      <c r="F481" s="495"/>
      <c r="G481" s="495"/>
      <c r="H481" s="495"/>
      <c r="I481" s="495"/>
      <c r="J481" s="495"/>
      <c r="K481" s="495"/>
      <c r="L481" s="495"/>
      <c r="M481" s="495"/>
      <c r="N481" s="495"/>
      <c r="O481" s="495"/>
      <c r="P481" s="234">
        <v>965663.28</v>
      </c>
      <c r="Q481" s="143"/>
      <c r="R481" s="143"/>
      <c r="S481" s="143"/>
    </row>
    <row r="482" spans="1:19" ht="13.5" customHeight="1">
      <c r="A482" s="210"/>
      <c r="B482" s="187"/>
      <c r="C482" s="495" t="s">
        <v>676</v>
      </c>
      <c r="D482" s="495"/>
      <c r="E482" s="495"/>
      <c r="F482" s="495"/>
      <c r="G482" s="495"/>
      <c r="H482" s="495"/>
      <c r="I482" s="495"/>
      <c r="J482" s="495"/>
      <c r="K482" s="495"/>
      <c r="L482" s="495"/>
      <c r="M482" s="495"/>
      <c r="N482" s="495"/>
      <c r="O482" s="495"/>
      <c r="P482" s="235"/>
      <c r="Q482" s="143"/>
      <c r="R482" s="143"/>
      <c r="S482" s="143"/>
    </row>
    <row r="483" spans="1:19" ht="13.5" customHeight="1">
      <c r="A483" s="210"/>
      <c r="B483" s="187"/>
      <c r="C483" s="495" t="s">
        <v>677</v>
      </c>
      <c r="D483" s="495"/>
      <c r="E483" s="495"/>
      <c r="F483" s="495"/>
      <c r="G483" s="495"/>
      <c r="H483" s="495"/>
      <c r="I483" s="495"/>
      <c r="J483" s="495"/>
      <c r="K483" s="495"/>
      <c r="L483" s="495"/>
      <c r="M483" s="495"/>
      <c r="N483" s="495"/>
      <c r="O483" s="495"/>
      <c r="P483" s="234">
        <v>747222.23</v>
      </c>
      <c r="Q483" s="143"/>
      <c r="R483" s="143"/>
      <c r="S483" s="143"/>
    </row>
    <row r="484" spans="1:19" ht="13.5" customHeight="1">
      <c r="A484" s="210"/>
      <c r="B484" s="187"/>
      <c r="C484" s="495" t="s">
        <v>678</v>
      </c>
      <c r="D484" s="495"/>
      <c r="E484" s="495"/>
      <c r="F484" s="495"/>
      <c r="G484" s="495"/>
      <c r="H484" s="495"/>
      <c r="I484" s="495"/>
      <c r="J484" s="495"/>
      <c r="K484" s="495"/>
      <c r="L484" s="495"/>
      <c r="M484" s="495"/>
      <c r="N484" s="495"/>
      <c r="O484" s="495"/>
      <c r="P484" s="234">
        <v>41126.07</v>
      </c>
      <c r="Q484" s="143"/>
      <c r="R484" s="143"/>
      <c r="S484" s="143"/>
    </row>
    <row r="485" spans="1:19" ht="13.5" customHeight="1">
      <c r="A485" s="210"/>
      <c r="B485" s="187"/>
      <c r="C485" s="495" t="s">
        <v>679</v>
      </c>
      <c r="D485" s="495"/>
      <c r="E485" s="495"/>
      <c r="F485" s="495"/>
      <c r="G485" s="495"/>
      <c r="H485" s="495"/>
      <c r="I485" s="495"/>
      <c r="J485" s="495"/>
      <c r="K485" s="495"/>
      <c r="L485" s="495"/>
      <c r="M485" s="495"/>
      <c r="N485" s="495"/>
      <c r="O485" s="495"/>
      <c r="P485" s="234">
        <v>24272.86</v>
      </c>
      <c r="Q485" s="143"/>
      <c r="R485" s="143"/>
      <c r="S485" s="143"/>
    </row>
    <row r="486" spans="1:19" ht="13.5" customHeight="1">
      <c r="A486" s="210"/>
      <c r="B486" s="187"/>
      <c r="C486" s="495" t="s">
        <v>680</v>
      </c>
      <c r="D486" s="495"/>
      <c r="E486" s="495"/>
      <c r="F486" s="495"/>
      <c r="G486" s="495"/>
      <c r="H486" s="495"/>
      <c r="I486" s="495"/>
      <c r="J486" s="495"/>
      <c r="K486" s="495"/>
      <c r="L486" s="495"/>
      <c r="M486" s="495"/>
      <c r="N486" s="495"/>
      <c r="O486" s="495"/>
      <c r="P486" s="234">
        <v>153042.12</v>
      </c>
      <c r="Q486" s="143"/>
      <c r="R486" s="143"/>
      <c r="S486" s="143"/>
    </row>
    <row r="487" spans="1:19" ht="13.5" customHeight="1">
      <c r="A487" s="210"/>
      <c r="B487" s="187"/>
      <c r="C487" s="495" t="s">
        <v>681</v>
      </c>
      <c r="D487" s="495"/>
      <c r="E487" s="495"/>
      <c r="F487" s="495"/>
      <c r="G487" s="495"/>
      <c r="H487" s="495"/>
      <c r="I487" s="495"/>
      <c r="J487" s="495"/>
      <c r="K487" s="495"/>
      <c r="L487" s="495"/>
      <c r="M487" s="495"/>
      <c r="N487" s="495"/>
      <c r="O487" s="495"/>
      <c r="P487" s="234">
        <v>2016011.34</v>
      </c>
      <c r="Q487" s="143"/>
      <c r="R487" s="143"/>
      <c r="S487" s="143"/>
    </row>
    <row r="488" spans="1:19" ht="13.5" customHeight="1">
      <c r="A488" s="210"/>
      <c r="B488" s="187"/>
      <c r="C488" s="495" t="s">
        <v>676</v>
      </c>
      <c r="D488" s="495"/>
      <c r="E488" s="495"/>
      <c r="F488" s="495"/>
      <c r="G488" s="495"/>
      <c r="H488" s="495"/>
      <c r="I488" s="495"/>
      <c r="J488" s="495"/>
      <c r="K488" s="495"/>
      <c r="L488" s="495"/>
      <c r="M488" s="495"/>
      <c r="N488" s="495"/>
      <c r="O488" s="495"/>
      <c r="P488" s="235"/>
      <c r="Q488" s="143"/>
      <c r="R488" s="143"/>
      <c r="S488" s="143"/>
    </row>
    <row r="489" spans="1:19" ht="13.5" customHeight="1">
      <c r="A489" s="210"/>
      <c r="B489" s="187"/>
      <c r="C489" s="495" t="s">
        <v>682</v>
      </c>
      <c r="D489" s="495"/>
      <c r="E489" s="495"/>
      <c r="F489" s="495"/>
      <c r="G489" s="495"/>
      <c r="H489" s="495"/>
      <c r="I489" s="495"/>
      <c r="J489" s="495"/>
      <c r="K489" s="495"/>
      <c r="L489" s="495"/>
      <c r="M489" s="495"/>
      <c r="N489" s="495"/>
      <c r="O489" s="495"/>
      <c r="P489" s="234">
        <v>747222.23</v>
      </c>
      <c r="Q489" s="143"/>
      <c r="R489" s="143"/>
      <c r="S489" s="143"/>
    </row>
    <row r="490" spans="1:19" ht="13.5" customHeight="1">
      <c r="A490" s="210"/>
      <c r="B490" s="187"/>
      <c r="C490" s="495" t="s">
        <v>683</v>
      </c>
      <c r="D490" s="495"/>
      <c r="E490" s="495"/>
      <c r="F490" s="495"/>
      <c r="G490" s="495"/>
      <c r="H490" s="495"/>
      <c r="I490" s="495"/>
      <c r="J490" s="495"/>
      <c r="K490" s="495"/>
      <c r="L490" s="495"/>
      <c r="M490" s="495"/>
      <c r="N490" s="495"/>
      <c r="O490" s="495"/>
      <c r="P490" s="234">
        <v>41126.07</v>
      </c>
      <c r="Q490" s="143"/>
      <c r="R490" s="143"/>
      <c r="S490" s="143"/>
    </row>
    <row r="491" spans="1:19" ht="13.5" customHeight="1">
      <c r="A491" s="210"/>
      <c r="B491" s="187"/>
      <c r="C491" s="495" t="s">
        <v>684</v>
      </c>
      <c r="D491" s="495"/>
      <c r="E491" s="495"/>
      <c r="F491" s="495"/>
      <c r="G491" s="495"/>
      <c r="H491" s="495"/>
      <c r="I491" s="495"/>
      <c r="J491" s="495"/>
      <c r="K491" s="495"/>
      <c r="L491" s="495"/>
      <c r="M491" s="495"/>
      <c r="N491" s="495"/>
      <c r="O491" s="495"/>
      <c r="P491" s="234">
        <v>24272.86</v>
      </c>
      <c r="Q491" s="143"/>
      <c r="R491" s="143"/>
      <c r="S491" s="143"/>
    </row>
    <row r="492" spans="1:19" ht="13.5" customHeight="1">
      <c r="A492" s="210"/>
      <c r="B492" s="187"/>
      <c r="C492" s="495" t="s">
        <v>685</v>
      </c>
      <c r="D492" s="495"/>
      <c r="E492" s="495"/>
      <c r="F492" s="495"/>
      <c r="G492" s="495"/>
      <c r="H492" s="495"/>
      <c r="I492" s="495"/>
      <c r="J492" s="495"/>
      <c r="K492" s="495"/>
      <c r="L492" s="495"/>
      <c r="M492" s="495"/>
      <c r="N492" s="495"/>
      <c r="O492" s="495"/>
      <c r="P492" s="234">
        <v>153042.12</v>
      </c>
      <c r="Q492" s="143"/>
      <c r="R492" s="143"/>
      <c r="S492" s="143"/>
    </row>
    <row r="493" spans="1:19" ht="13.5" customHeight="1">
      <c r="A493" s="210"/>
      <c r="B493" s="187"/>
      <c r="C493" s="495" t="s">
        <v>686</v>
      </c>
      <c r="D493" s="495"/>
      <c r="E493" s="495"/>
      <c r="F493" s="495"/>
      <c r="G493" s="495"/>
      <c r="H493" s="495"/>
      <c r="I493" s="495"/>
      <c r="J493" s="495"/>
      <c r="K493" s="495"/>
      <c r="L493" s="495"/>
      <c r="M493" s="495"/>
      <c r="N493" s="495"/>
      <c r="O493" s="495"/>
      <c r="P493" s="234">
        <v>694995.84</v>
      </c>
      <c r="Q493" s="143"/>
      <c r="R493" s="143"/>
      <c r="S493" s="143"/>
    </row>
    <row r="494" spans="1:19" ht="13.5" customHeight="1">
      <c r="A494" s="210"/>
      <c r="B494" s="187"/>
      <c r="C494" s="495" t="s">
        <v>687</v>
      </c>
      <c r="D494" s="495"/>
      <c r="E494" s="495"/>
      <c r="F494" s="495"/>
      <c r="G494" s="495"/>
      <c r="H494" s="495"/>
      <c r="I494" s="495"/>
      <c r="J494" s="495"/>
      <c r="K494" s="495"/>
      <c r="L494" s="495"/>
      <c r="M494" s="495"/>
      <c r="N494" s="495"/>
      <c r="O494" s="495"/>
      <c r="P494" s="234">
        <v>355352.22</v>
      </c>
      <c r="Q494" s="143"/>
      <c r="R494" s="143"/>
      <c r="S494" s="143"/>
    </row>
    <row r="495" spans="1:19" ht="13.5" customHeight="1">
      <c r="A495" s="210"/>
      <c r="B495" s="187"/>
      <c r="C495" s="495" t="s">
        <v>688</v>
      </c>
      <c r="D495" s="495"/>
      <c r="E495" s="495"/>
      <c r="F495" s="495"/>
      <c r="G495" s="495"/>
      <c r="H495" s="495"/>
      <c r="I495" s="495"/>
      <c r="J495" s="495"/>
      <c r="K495" s="495"/>
      <c r="L495" s="495"/>
      <c r="M495" s="495"/>
      <c r="N495" s="495"/>
      <c r="O495" s="495"/>
      <c r="P495" s="234">
        <v>771495.09</v>
      </c>
      <c r="Q495" s="143"/>
      <c r="R495" s="143"/>
      <c r="S495" s="143"/>
    </row>
    <row r="496" spans="1:19" ht="13.5" customHeight="1">
      <c r="A496" s="210"/>
      <c r="B496" s="187"/>
      <c r="C496" s="495" t="s">
        <v>689</v>
      </c>
      <c r="D496" s="495"/>
      <c r="E496" s="495"/>
      <c r="F496" s="495"/>
      <c r="G496" s="495"/>
      <c r="H496" s="495"/>
      <c r="I496" s="495"/>
      <c r="J496" s="495"/>
      <c r="K496" s="495"/>
      <c r="L496" s="495"/>
      <c r="M496" s="495"/>
      <c r="N496" s="495"/>
      <c r="O496" s="495"/>
      <c r="P496" s="234">
        <v>694995.84</v>
      </c>
      <c r="Q496" s="143"/>
      <c r="R496" s="143"/>
      <c r="S496" s="143"/>
    </row>
    <row r="497" spans="1:19" ht="13.5" customHeight="1">
      <c r="A497" s="210"/>
      <c r="B497" s="187"/>
      <c r="C497" s="495" t="s">
        <v>690</v>
      </c>
      <c r="D497" s="495"/>
      <c r="E497" s="495"/>
      <c r="F497" s="495"/>
      <c r="G497" s="495"/>
      <c r="H497" s="495"/>
      <c r="I497" s="495"/>
      <c r="J497" s="495"/>
      <c r="K497" s="495"/>
      <c r="L497" s="495"/>
      <c r="M497" s="495"/>
      <c r="N497" s="495"/>
      <c r="O497" s="495"/>
      <c r="P497" s="234">
        <v>355352.22</v>
      </c>
      <c r="Q497" s="143"/>
      <c r="R497" s="143"/>
      <c r="S497" s="143"/>
    </row>
    <row r="498" spans="1:19" ht="13.5" customHeight="1">
      <c r="A498" s="210"/>
      <c r="B498" s="230"/>
      <c r="C498" s="496" t="s">
        <v>691</v>
      </c>
      <c r="D498" s="496"/>
      <c r="E498" s="496"/>
      <c r="F498" s="496"/>
      <c r="G498" s="496"/>
      <c r="H498" s="496"/>
      <c r="I498" s="496"/>
      <c r="J498" s="496"/>
      <c r="K498" s="496"/>
      <c r="L498" s="496"/>
      <c r="M498" s="496"/>
      <c r="N498" s="496"/>
      <c r="O498" s="496"/>
      <c r="P498" s="236">
        <v>2016011.34</v>
      </c>
      <c r="Q498" s="143"/>
      <c r="R498" s="143"/>
      <c r="S498" s="143"/>
    </row>
    <row r="499" spans="1:19" ht="13.5" customHeight="1">
      <c r="A499" s="210"/>
      <c r="B499" s="187"/>
      <c r="C499" s="495" t="s">
        <v>692</v>
      </c>
      <c r="D499" s="495"/>
      <c r="E499" s="495"/>
      <c r="F499" s="495"/>
      <c r="G499" s="495"/>
      <c r="H499" s="495"/>
      <c r="I499" s="495"/>
      <c r="J499" s="495"/>
      <c r="K499" s="495"/>
      <c r="L499" s="495"/>
      <c r="M499" s="495"/>
      <c r="N499" s="495"/>
      <c r="O499" s="495"/>
      <c r="P499" s="235"/>
      <c r="Q499" s="143"/>
      <c r="R499" s="143"/>
      <c r="S499" s="143"/>
    </row>
    <row r="500" spans="1:19" ht="45.75" customHeight="1">
      <c r="A500" s="210"/>
      <c r="B500" s="187"/>
      <c r="C500" s="495" t="s">
        <v>693</v>
      </c>
      <c r="D500" s="495"/>
      <c r="E500" s="495"/>
      <c r="F500" s="495"/>
      <c r="G500" s="495"/>
      <c r="H500" s="495"/>
      <c r="I500" s="495"/>
      <c r="J500" s="495"/>
      <c r="K500" s="495"/>
      <c r="L500" s="495"/>
      <c r="M500" s="495"/>
      <c r="N500" s="495"/>
      <c r="O500" s="495"/>
      <c r="P500" s="234">
        <v>22018.07</v>
      </c>
      <c r="Q500" s="143"/>
      <c r="R500" s="143"/>
      <c r="S500" s="143"/>
    </row>
    <row r="501" spans="1:19" ht="27.75" customHeight="1">
      <c r="A501" s="210"/>
      <c r="B501" s="187"/>
      <c r="C501" s="495" t="s">
        <v>694</v>
      </c>
      <c r="D501" s="495"/>
      <c r="E501" s="495"/>
      <c r="F501" s="495"/>
      <c r="G501" s="495"/>
      <c r="H501" s="495"/>
      <c r="I501" s="495"/>
      <c r="J501" s="495"/>
      <c r="K501" s="237" t="s">
        <v>695</v>
      </c>
      <c r="L501" s="231"/>
      <c r="M501" s="231"/>
      <c r="N501" s="143"/>
      <c r="O501" s="238"/>
      <c r="P501" s="235"/>
      <c r="Q501" s="143"/>
      <c r="R501" s="143"/>
      <c r="S501" s="143"/>
    </row>
    <row r="502" spans="1:19" ht="13.5" customHeight="1">
      <c r="A502" s="210"/>
      <c r="B502" s="187"/>
      <c r="C502" s="495" t="s">
        <v>696</v>
      </c>
      <c r="D502" s="495"/>
      <c r="E502" s="495"/>
      <c r="F502" s="495"/>
      <c r="G502" s="495"/>
      <c r="H502" s="495"/>
      <c r="I502" s="495"/>
      <c r="J502" s="495"/>
      <c r="K502" s="237" t="s">
        <v>697</v>
      </c>
      <c r="L502" s="231"/>
      <c r="M502" s="231"/>
      <c r="N502" s="143"/>
      <c r="O502" s="238"/>
      <c r="P502" s="235"/>
      <c r="Q502" s="143"/>
      <c r="R502" s="143"/>
      <c r="S502" s="143"/>
    </row>
    <row r="503" spans="1:19" ht="13.5" customHeight="1">
      <c r="A503" s="497" t="s">
        <v>698</v>
      </c>
      <c r="B503" s="497"/>
      <c r="C503" s="497"/>
      <c r="D503" s="497"/>
      <c r="E503" s="497"/>
      <c r="F503" s="497"/>
      <c r="G503" s="497"/>
      <c r="H503" s="497"/>
      <c r="I503" s="497"/>
      <c r="J503" s="497"/>
      <c r="K503" s="497"/>
      <c r="L503" s="497"/>
      <c r="M503" s="497"/>
      <c r="N503" s="497"/>
      <c r="O503" s="497"/>
      <c r="P503" s="497"/>
      <c r="Q503" s="143"/>
      <c r="R503" s="143"/>
      <c r="S503" s="143"/>
    </row>
    <row r="504" spans="1:19" ht="13.5" customHeight="1">
      <c r="A504" s="497" t="s">
        <v>699</v>
      </c>
      <c r="B504" s="497"/>
      <c r="C504" s="497"/>
      <c r="D504" s="497"/>
      <c r="E504" s="497"/>
      <c r="F504" s="497"/>
      <c r="G504" s="497"/>
      <c r="H504" s="497"/>
      <c r="I504" s="497"/>
      <c r="J504" s="497"/>
      <c r="K504" s="497"/>
      <c r="L504" s="497"/>
      <c r="M504" s="497"/>
      <c r="N504" s="497"/>
      <c r="O504" s="497"/>
      <c r="P504" s="497"/>
      <c r="Q504" s="143"/>
      <c r="R504" s="143"/>
      <c r="S504" s="143"/>
    </row>
    <row r="505" spans="1:19" ht="13.5" customHeight="1">
      <c r="A505" s="178" t="s">
        <v>700</v>
      </c>
      <c r="B505" s="179" t="s">
        <v>701</v>
      </c>
      <c r="C505" s="498" t="s">
        <v>702</v>
      </c>
      <c r="D505" s="498"/>
      <c r="E505" s="498"/>
      <c r="F505" s="498"/>
      <c r="G505" s="498"/>
      <c r="H505" s="180" t="s">
        <v>142</v>
      </c>
      <c r="I505" s="181">
        <v>2</v>
      </c>
      <c r="J505" s="182">
        <v>1</v>
      </c>
      <c r="K505" s="182">
        <v>2</v>
      </c>
      <c r="L505" s="183"/>
      <c r="M505" s="181"/>
      <c r="N505" s="184"/>
      <c r="O505" s="181"/>
      <c r="P505" s="185"/>
      <c r="Q505" s="143"/>
      <c r="R505" s="143"/>
      <c r="S505" s="143"/>
    </row>
    <row r="506" spans="1:19" ht="13.5" customHeight="1">
      <c r="A506" s="186"/>
      <c r="B506" s="187" t="s">
        <v>386</v>
      </c>
      <c r="C506" s="499" t="s">
        <v>387</v>
      </c>
      <c r="D506" s="499"/>
      <c r="E506" s="499"/>
      <c r="F506" s="499"/>
      <c r="G506" s="499"/>
      <c r="H506" s="499"/>
      <c r="I506" s="499"/>
      <c r="J506" s="499"/>
      <c r="K506" s="499"/>
      <c r="L506" s="499"/>
      <c r="M506" s="499"/>
      <c r="N506" s="499"/>
      <c r="O506" s="499"/>
      <c r="P506" s="499"/>
      <c r="Q506" s="143"/>
      <c r="R506" s="143"/>
      <c r="S506" s="143"/>
    </row>
    <row r="507" spans="1:19" ht="13.5" customHeight="1">
      <c r="A507" s="186"/>
      <c r="B507" s="187" t="s">
        <v>388</v>
      </c>
      <c r="C507" s="499" t="s">
        <v>389</v>
      </c>
      <c r="D507" s="499"/>
      <c r="E507" s="499"/>
      <c r="F507" s="499"/>
      <c r="G507" s="499"/>
      <c r="H507" s="499"/>
      <c r="I507" s="499"/>
      <c r="J507" s="499"/>
      <c r="K507" s="499"/>
      <c r="L507" s="499"/>
      <c r="M507" s="499"/>
      <c r="N507" s="499"/>
      <c r="O507" s="499"/>
      <c r="P507" s="499"/>
      <c r="Q507" s="143"/>
      <c r="R507" s="143"/>
      <c r="S507" s="143"/>
    </row>
    <row r="508" spans="1:19" ht="13.5" customHeight="1">
      <c r="A508" s="186"/>
      <c r="B508" s="187"/>
      <c r="C508" s="499" t="s">
        <v>390</v>
      </c>
      <c r="D508" s="499"/>
      <c r="E508" s="499"/>
      <c r="F508" s="499"/>
      <c r="G508" s="499"/>
      <c r="H508" s="499"/>
      <c r="I508" s="499"/>
      <c r="J508" s="499"/>
      <c r="K508" s="499"/>
      <c r="L508" s="499"/>
      <c r="M508" s="499"/>
      <c r="N508" s="499"/>
      <c r="O508" s="499"/>
      <c r="P508" s="499"/>
      <c r="Q508" s="143"/>
      <c r="R508" s="143"/>
      <c r="S508" s="143"/>
    </row>
    <row r="509" spans="1:19" ht="13.5" customHeight="1">
      <c r="A509" s="188"/>
      <c r="B509" s="189" t="s">
        <v>164</v>
      </c>
      <c r="C509" s="501" t="s">
        <v>391</v>
      </c>
      <c r="D509" s="501"/>
      <c r="E509" s="501"/>
      <c r="F509" s="501"/>
      <c r="G509" s="501"/>
      <c r="H509" s="190" t="s">
        <v>392</v>
      </c>
      <c r="I509" s="191"/>
      <c r="J509" s="191"/>
      <c r="K509" s="215">
        <v>3.3101831000000002</v>
      </c>
      <c r="L509" s="193"/>
      <c r="M509" s="191"/>
      <c r="N509" s="193"/>
      <c r="O509" s="191"/>
      <c r="P509" s="194">
        <v>1974.16</v>
      </c>
      <c r="Q509" s="143"/>
      <c r="R509" s="143"/>
      <c r="S509" s="143"/>
    </row>
    <row r="510" spans="1:19" ht="13.5" customHeight="1">
      <c r="A510" s="195"/>
      <c r="B510" s="189" t="s">
        <v>588</v>
      </c>
      <c r="C510" s="501" t="s">
        <v>589</v>
      </c>
      <c r="D510" s="501"/>
      <c r="E510" s="501"/>
      <c r="F510" s="501"/>
      <c r="G510" s="501"/>
      <c r="H510" s="190" t="s">
        <v>392</v>
      </c>
      <c r="I510" s="201">
        <v>1.03</v>
      </c>
      <c r="J510" s="197">
        <v>1.6068849999999999</v>
      </c>
      <c r="K510" s="215">
        <v>3.3101831000000002</v>
      </c>
      <c r="L510" s="198"/>
      <c r="M510" s="199"/>
      <c r="N510" s="200">
        <v>596.39</v>
      </c>
      <c r="O510" s="191"/>
      <c r="P510" s="194">
        <v>1974.16</v>
      </c>
      <c r="Q510" s="143"/>
      <c r="R510" s="143"/>
      <c r="S510" s="143"/>
    </row>
    <row r="511" spans="1:19" ht="13.5" customHeight="1">
      <c r="A511" s="188"/>
      <c r="B511" s="189" t="s">
        <v>180</v>
      </c>
      <c r="C511" s="501" t="s">
        <v>410</v>
      </c>
      <c r="D511" s="501"/>
      <c r="E511" s="501"/>
      <c r="F511" s="501"/>
      <c r="G511" s="501"/>
      <c r="H511" s="190"/>
      <c r="I511" s="191"/>
      <c r="J511" s="191"/>
      <c r="K511" s="191"/>
      <c r="L511" s="193"/>
      <c r="M511" s="191"/>
      <c r="N511" s="193"/>
      <c r="O511" s="191"/>
      <c r="P511" s="216">
        <v>7.76</v>
      </c>
      <c r="Q511" s="143"/>
      <c r="R511" s="143"/>
      <c r="S511" s="143"/>
    </row>
    <row r="512" spans="1:19" ht="13.5" customHeight="1">
      <c r="A512" s="195"/>
      <c r="B512" s="189" t="s">
        <v>703</v>
      </c>
      <c r="C512" s="501" t="s">
        <v>704</v>
      </c>
      <c r="D512" s="501"/>
      <c r="E512" s="501"/>
      <c r="F512" s="501"/>
      <c r="G512" s="501"/>
      <c r="H512" s="190" t="s">
        <v>413</v>
      </c>
      <c r="I512" s="201">
        <v>0.02</v>
      </c>
      <c r="J512" s="191"/>
      <c r="K512" s="201">
        <v>0.04</v>
      </c>
      <c r="L512" s="205">
        <v>174.93</v>
      </c>
      <c r="M512" s="206">
        <v>1.07</v>
      </c>
      <c r="N512" s="200">
        <v>187.18</v>
      </c>
      <c r="O512" s="202">
        <v>1.0367</v>
      </c>
      <c r="P512" s="194">
        <v>7.76</v>
      </c>
      <c r="Q512" s="143"/>
      <c r="R512" s="143"/>
      <c r="S512" s="143"/>
    </row>
    <row r="513" spans="1:19" ht="19.5" customHeight="1">
      <c r="A513" s="210"/>
      <c r="B513" s="187"/>
      <c r="C513" s="500" t="s">
        <v>429</v>
      </c>
      <c r="D513" s="500"/>
      <c r="E513" s="500"/>
      <c r="F513" s="500"/>
      <c r="G513" s="500"/>
      <c r="H513" s="180"/>
      <c r="I513" s="181"/>
      <c r="J513" s="181"/>
      <c r="K513" s="181"/>
      <c r="L513" s="183"/>
      <c r="M513" s="181"/>
      <c r="N513" s="211"/>
      <c r="O513" s="181"/>
      <c r="P513" s="212">
        <v>1981.92</v>
      </c>
      <c r="Q513" s="143"/>
      <c r="R513" s="143"/>
      <c r="S513" s="143"/>
    </row>
    <row r="514" spans="1:19" ht="13.5" customHeight="1">
      <c r="A514" s="203" t="s">
        <v>705</v>
      </c>
      <c r="B514" s="189" t="s">
        <v>430</v>
      </c>
      <c r="C514" s="501" t="s">
        <v>431</v>
      </c>
      <c r="D514" s="501"/>
      <c r="E514" s="501"/>
      <c r="F514" s="501"/>
      <c r="G514" s="501"/>
      <c r="H514" s="190" t="s">
        <v>432</v>
      </c>
      <c r="I514" s="209">
        <v>2</v>
      </c>
      <c r="J514" s="191"/>
      <c r="K514" s="209">
        <v>2</v>
      </c>
      <c r="L514" s="193"/>
      <c r="M514" s="191"/>
      <c r="N514" s="193"/>
      <c r="O514" s="202">
        <v>1.0367</v>
      </c>
      <c r="P514" s="216">
        <v>25.47</v>
      </c>
      <c r="Q514" s="143"/>
      <c r="R514" s="143"/>
      <c r="S514" s="143"/>
    </row>
    <row r="515" spans="1:19" ht="13.5" customHeight="1">
      <c r="A515" s="203"/>
      <c r="B515" s="189"/>
      <c r="C515" s="501" t="s">
        <v>433</v>
      </c>
      <c r="D515" s="501"/>
      <c r="E515" s="501"/>
      <c r="F515" s="501"/>
      <c r="G515" s="501"/>
      <c r="H515" s="190"/>
      <c r="I515" s="191"/>
      <c r="J515" s="191"/>
      <c r="K515" s="191"/>
      <c r="L515" s="193"/>
      <c r="M515" s="191"/>
      <c r="N515" s="193"/>
      <c r="O515" s="191"/>
      <c r="P515" s="194">
        <v>1974.16</v>
      </c>
      <c r="Q515" s="143"/>
      <c r="R515" s="143"/>
      <c r="S515" s="143"/>
    </row>
    <row r="516" spans="1:19" ht="27.75" customHeight="1">
      <c r="A516" s="203"/>
      <c r="B516" s="189" t="s">
        <v>603</v>
      </c>
      <c r="C516" s="501" t="s">
        <v>604</v>
      </c>
      <c r="D516" s="501"/>
      <c r="E516" s="501"/>
      <c r="F516" s="501"/>
      <c r="G516" s="501"/>
      <c r="H516" s="190" t="s">
        <v>432</v>
      </c>
      <c r="I516" s="209">
        <v>97</v>
      </c>
      <c r="J516" s="191"/>
      <c r="K516" s="209">
        <v>97</v>
      </c>
      <c r="L516" s="193"/>
      <c r="M516" s="191"/>
      <c r="N516" s="193"/>
      <c r="O516" s="191"/>
      <c r="P516" s="194">
        <v>1914.94</v>
      </c>
      <c r="Q516" s="143"/>
      <c r="R516" s="143"/>
      <c r="S516" s="143"/>
    </row>
    <row r="517" spans="1:19" ht="45.75" customHeight="1">
      <c r="A517" s="203"/>
      <c r="B517" s="189" t="s">
        <v>605</v>
      </c>
      <c r="C517" s="501" t="s">
        <v>606</v>
      </c>
      <c r="D517" s="501"/>
      <c r="E517" s="501"/>
      <c r="F517" s="501"/>
      <c r="G517" s="501"/>
      <c r="H517" s="190" t="s">
        <v>432</v>
      </c>
      <c r="I517" s="209">
        <v>51</v>
      </c>
      <c r="J517" s="191"/>
      <c r="K517" s="209">
        <v>51</v>
      </c>
      <c r="L517" s="193"/>
      <c r="M517" s="191"/>
      <c r="N517" s="193"/>
      <c r="O517" s="191"/>
      <c r="P517" s="194">
        <v>1006.82</v>
      </c>
      <c r="Q517" s="143"/>
      <c r="R517" s="143"/>
      <c r="S517" s="143"/>
    </row>
    <row r="518" spans="1:19" ht="27.75" customHeight="1">
      <c r="A518" s="213"/>
      <c r="B518" s="214"/>
      <c r="C518" s="500" t="s">
        <v>438</v>
      </c>
      <c r="D518" s="500"/>
      <c r="E518" s="500"/>
      <c r="F518" s="500"/>
      <c r="G518" s="500"/>
      <c r="H518" s="180"/>
      <c r="I518" s="181"/>
      <c r="J518" s="181"/>
      <c r="K518" s="181"/>
      <c r="L518" s="183"/>
      <c r="M518" s="181"/>
      <c r="N518" s="211">
        <v>2464.58</v>
      </c>
      <c r="O518" s="181"/>
      <c r="P518" s="212">
        <v>4929.1499999999996</v>
      </c>
      <c r="Q518" s="143"/>
      <c r="R518" s="143"/>
      <c r="S518" s="143"/>
    </row>
    <row r="519" spans="1:19" ht="13.5" customHeight="1">
      <c r="A519" s="178" t="s">
        <v>706</v>
      </c>
      <c r="B519" s="179" t="s">
        <v>707</v>
      </c>
      <c r="C519" s="498" t="s">
        <v>708</v>
      </c>
      <c r="D519" s="498"/>
      <c r="E519" s="498"/>
      <c r="F519" s="498"/>
      <c r="G519" s="498"/>
      <c r="H519" s="180" t="s">
        <v>15</v>
      </c>
      <c r="I519" s="181">
        <v>2</v>
      </c>
      <c r="J519" s="182">
        <v>1</v>
      </c>
      <c r="K519" s="182">
        <v>2</v>
      </c>
      <c r="L519" s="183"/>
      <c r="M519" s="181"/>
      <c r="N519" s="184"/>
      <c r="O519" s="217">
        <v>1.0367</v>
      </c>
      <c r="P519" s="185"/>
      <c r="Q519" s="143"/>
      <c r="R519" s="143"/>
      <c r="S519" s="143"/>
    </row>
    <row r="520" spans="1:19" ht="13.5" customHeight="1">
      <c r="A520" s="186"/>
      <c r="B520" s="187"/>
      <c r="C520" s="499" t="s">
        <v>390</v>
      </c>
      <c r="D520" s="499"/>
      <c r="E520" s="499"/>
      <c r="F520" s="499"/>
      <c r="G520" s="499"/>
      <c r="H520" s="499"/>
      <c r="I520" s="499"/>
      <c r="J520" s="499"/>
      <c r="K520" s="499"/>
      <c r="L520" s="499"/>
      <c r="M520" s="499"/>
      <c r="N520" s="499"/>
      <c r="O520" s="499"/>
      <c r="P520" s="499"/>
      <c r="Q520" s="143"/>
      <c r="R520" s="143"/>
      <c r="S520" s="143"/>
    </row>
    <row r="521" spans="1:19" ht="13.5" customHeight="1">
      <c r="A521" s="213"/>
      <c r="B521" s="214"/>
      <c r="C521" s="500" t="s">
        <v>438</v>
      </c>
      <c r="D521" s="500"/>
      <c r="E521" s="500"/>
      <c r="F521" s="500"/>
      <c r="G521" s="500"/>
      <c r="H521" s="180"/>
      <c r="I521" s="181"/>
      <c r="J521" s="181"/>
      <c r="K521" s="181"/>
      <c r="L521" s="183"/>
      <c r="M521" s="181"/>
      <c r="N521" s="183"/>
      <c r="O521" s="181"/>
      <c r="P521" s="185"/>
      <c r="Q521" s="143"/>
      <c r="R521" s="143"/>
      <c r="S521" s="143"/>
    </row>
    <row r="522" spans="1:19" ht="13.5" customHeight="1">
      <c r="A522" s="178" t="s">
        <v>709</v>
      </c>
      <c r="B522" s="179" t="s">
        <v>710</v>
      </c>
      <c r="C522" s="498" t="s">
        <v>711</v>
      </c>
      <c r="D522" s="498"/>
      <c r="E522" s="498"/>
      <c r="F522" s="498"/>
      <c r="G522" s="498"/>
      <c r="H522" s="180" t="s">
        <v>142</v>
      </c>
      <c r="I522" s="181">
        <v>2</v>
      </c>
      <c r="J522" s="182">
        <v>1</v>
      </c>
      <c r="K522" s="182">
        <v>2</v>
      </c>
      <c r="L522" s="183"/>
      <c r="M522" s="181"/>
      <c r="N522" s="184"/>
      <c r="O522" s="181"/>
      <c r="P522" s="185"/>
      <c r="Q522" s="143"/>
      <c r="R522" s="143"/>
      <c r="S522" s="143"/>
    </row>
    <row r="523" spans="1:19" ht="13.5" customHeight="1">
      <c r="A523" s="186"/>
      <c r="B523" s="187" t="s">
        <v>386</v>
      </c>
      <c r="C523" s="499" t="s">
        <v>387</v>
      </c>
      <c r="D523" s="499"/>
      <c r="E523" s="499"/>
      <c r="F523" s="499"/>
      <c r="G523" s="499"/>
      <c r="H523" s="499"/>
      <c r="I523" s="499"/>
      <c r="J523" s="499"/>
      <c r="K523" s="499"/>
      <c r="L523" s="499"/>
      <c r="M523" s="499"/>
      <c r="N523" s="499"/>
      <c r="O523" s="499"/>
      <c r="P523" s="499"/>
      <c r="Q523" s="143"/>
      <c r="R523" s="143"/>
      <c r="S523" s="143"/>
    </row>
    <row r="524" spans="1:19" ht="13.5" customHeight="1">
      <c r="A524" s="186"/>
      <c r="B524" s="187" t="s">
        <v>388</v>
      </c>
      <c r="C524" s="499" t="s">
        <v>389</v>
      </c>
      <c r="D524" s="499"/>
      <c r="E524" s="499"/>
      <c r="F524" s="499"/>
      <c r="G524" s="499"/>
      <c r="H524" s="499"/>
      <c r="I524" s="499"/>
      <c r="J524" s="499"/>
      <c r="K524" s="499"/>
      <c r="L524" s="499"/>
      <c r="M524" s="499"/>
      <c r="N524" s="499"/>
      <c r="O524" s="499"/>
      <c r="P524" s="499"/>
      <c r="Q524" s="143"/>
      <c r="R524" s="143"/>
      <c r="S524" s="143"/>
    </row>
    <row r="525" spans="1:19" ht="13.5" customHeight="1">
      <c r="A525" s="186"/>
      <c r="B525" s="187"/>
      <c r="C525" s="499" t="s">
        <v>390</v>
      </c>
      <c r="D525" s="499"/>
      <c r="E525" s="499"/>
      <c r="F525" s="499"/>
      <c r="G525" s="499"/>
      <c r="H525" s="499"/>
      <c r="I525" s="499"/>
      <c r="J525" s="499"/>
      <c r="K525" s="499"/>
      <c r="L525" s="499"/>
      <c r="M525" s="499"/>
      <c r="N525" s="499"/>
      <c r="O525" s="499"/>
      <c r="P525" s="499"/>
      <c r="Q525" s="143"/>
      <c r="R525" s="143"/>
      <c r="S525" s="143"/>
    </row>
    <row r="526" spans="1:19" ht="13.5" customHeight="1">
      <c r="A526" s="188"/>
      <c r="B526" s="189" t="s">
        <v>164</v>
      </c>
      <c r="C526" s="501" t="s">
        <v>391</v>
      </c>
      <c r="D526" s="501"/>
      <c r="E526" s="501"/>
      <c r="F526" s="501"/>
      <c r="G526" s="501"/>
      <c r="H526" s="190" t="s">
        <v>392</v>
      </c>
      <c r="I526" s="191"/>
      <c r="J526" s="191"/>
      <c r="K526" s="215">
        <v>3.3101831000000002</v>
      </c>
      <c r="L526" s="193"/>
      <c r="M526" s="191"/>
      <c r="N526" s="193"/>
      <c r="O526" s="191"/>
      <c r="P526" s="194">
        <v>1723.81</v>
      </c>
      <c r="Q526" s="143"/>
      <c r="R526" s="143"/>
      <c r="S526" s="143"/>
    </row>
    <row r="527" spans="1:19" ht="13.5" customHeight="1">
      <c r="A527" s="195"/>
      <c r="B527" s="189" t="s">
        <v>712</v>
      </c>
      <c r="C527" s="501" t="s">
        <v>713</v>
      </c>
      <c r="D527" s="501"/>
      <c r="E527" s="501"/>
      <c r="F527" s="501"/>
      <c r="G527" s="501"/>
      <c r="H527" s="190" t="s">
        <v>392</v>
      </c>
      <c r="I527" s="201">
        <v>1.03</v>
      </c>
      <c r="J527" s="197">
        <v>1.6068849999999999</v>
      </c>
      <c r="K527" s="215">
        <v>3.3101831000000002</v>
      </c>
      <c r="L527" s="198"/>
      <c r="M527" s="199"/>
      <c r="N527" s="200">
        <v>520.76</v>
      </c>
      <c r="O527" s="191"/>
      <c r="P527" s="194">
        <v>1723.81</v>
      </c>
      <c r="Q527" s="143"/>
      <c r="R527" s="143"/>
      <c r="S527" s="143"/>
    </row>
    <row r="528" spans="1:19" ht="13.5" customHeight="1">
      <c r="A528" s="188"/>
      <c r="B528" s="189" t="s">
        <v>167</v>
      </c>
      <c r="C528" s="501" t="s">
        <v>395</v>
      </c>
      <c r="D528" s="501"/>
      <c r="E528" s="501"/>
      <c r="F528" s="501"/>
      <c r="G528" s="501"/>
      <c r="H528" s="190"/>
      <c r="I528" s="191"/>
      <c r="J528" s="191"/>
      <c r="K528" s="191"/>
      <c r="L528" s="193"/>
      <c r="M528" s="191"/>
      <c r="N528" s="193"/>
      <c r="O528" s="191"/>
      <c r="P528" s="216">
        <v>17.46</v>
      </c>
      <c r="Q528" s="143"/>
      <c r="R528" s="143"/>
      <c r="S528" s="143"/>
    </row>
    <row r="529" spans="1:19" ht="13.5" customHeight="1">
      <c r="A529" s="188"/>
      <c r="B529" s="189"/>
      <c r="C529" s="501" t="s">
        <v>396</v>
      </c>
      <c r="D529" s="501"/>
      <c r="E529" s="501"/>
      <c r="F529" s="501"/>
      <c r="G529" s="501"/>
      <c r="H529" s="190" t="s">
        <v>392</v>
      </c>
      <c r="I529" s="191"/>
      <c r="J529" s="191"/>
      <c r="K529" s="207">
        <v>3.1E-2</v>
      </c>
      <c r="L529" s="193"/>
      <c r="M529" s="191"/>
      <c r="N529" s="193"/>
      <c r="O529" s="191"/>
      <c r="P529" s="216">
        <v>18.61</v>
      </c>
      <c r="Q529" s="143"/>
      <c r="R529" s="143"/>
      <c r="S529" s="143"/>
    </row>
    <row r="530" spans="1:19" ht="13.5" customHeight="1">
      <c r="A530" s="195"/>
      <c r="B530" s="189" t="s">
        <v>402</v>
      </c>
      <c r="C530" s="501" t="s">
        <v>403</v>
      </c>
      <c r="D530" s="501"/>
      <c r="E530" s="501"/>
      <c r="F530" s="501"/>
      <c r="G530" s="501"/>
      <c r="H530" s="190" t="s">
        <v>399</v>
      </c>
      <c r="I530" s="201">
        <v>0.01</v>
      </c>
      <c r="J530" s="201">
        <v>1.55</v>
      </c>
      <c r="K530" s="207">
        <v>3.1E-2</v>
      </c>
      <c r="L530" s="198"/>
      <c r="M530" s="199"/>
      <c r="N530" s="200">
        <v>543.33000000000004</v>
      </c>
      <c r="O530" s="202">
        <v>1.0367</v>
      </c>
      <c r="P530" s="194">
        <v>17.46</v>
      </c>
      <c r="Q530" s="143"/>
      <c r="R530" s="143"/>
      <c r="S530" s="143"/>
    </row>
    <row r="531" spans="1:19" ht="13.5" customHeight="1">
      <c r="A531" s="203"/>
      <c r="B531" s="189" t="s">
        <v>404</v>
      </c>
      <c r="C531" s="501" t="s">
        <v>405</v>
      </c>
      <c r="D531" s="501"/>
      <c r="E531" s="501"/>
      <c r="F531" s="501"/>
      <c r="G531" s="501"/>
      <c r="H531" s="190" t="s">
        <v>392</v>
      </c>
      <c r="I531" s="201">
        <v>0.01</v>
      </c>
      <c r="J531" s="201">
        <v>1.55</v>
      </c>
      <c r="K531" s="207">
        <v>3.1E-2</v>
      </c>
      <c r="L531" s="193"/>
      <c r="M531" s="191"/>
      <c r="N531" s="204">
        <v>579.11</v>
      </c>
      <c r="O531" s="202">
        <v>1.0367</v>
      </c>
      <c r="P531" s="216">
        <v>18.61</v>
      </c>
      <c r="Q531" s="143"/>
      <c r="R531" s="143"/>
      <c r="S531" s="143"/>
    </row>
    <row r="532" spans="1:19" ht="19.5" customHeight="1">
      <c r="A532" s="210"/>
      <c r="B532" s="187"/>
      <c r="C532" s="500" t="s">
        <v>429</v>
      </c>
      <c r="D532" s="500"/>
      <c r="E532" s="500"/>
      <c r="F532" s="500"/>
      <c r="G532" s="500"/>
      <c r="H532" s="180"/>
      <c r="I532" s="181"/>
      <c r="J532" s="181"/>
      <c r="K532" s="181"/>
      <c r="L532" s="183"/>
      <c r="M532" s="181"/>
      <c r="N532" s="211"/>
      <c r="O532" s="181"/>
      <c r="P532" s="212">
        <v>1759.88</v>
      </c>
      <c r="Q532" s="143"/>
      <c r="R532" s="143"/>
      <c r="S532" s="143"/>
    </row>
    <row r="533" spans="1:19" ht="13.5" customHeight="1">
      <c r="A533" s="203" t="s">
        <v>714</v>
      </c>
      <c r="B533" s="189" t="s">
        <v>430</v>
      </c>
      <c r="C533" s="501" t="s">
        <v>431</v>
      </c>
      <c r="D533" s="501"/>
      <c r="E533" s="501"/>
      <c r="F533" s="501"/>
      <c r="G533" s="501"/>
      <c r="H533" s="190" t="s">
        <v>432</v>
      </c>
      <c r="I533" s="209">
        <v>2</v>
      </c>
      <c r="J533" s="191"/>
      <c r="K533" s="209">
        <v>2</v>
      </c>
      <c r="L533" s="193"/>
      <c r="M533" s="191"/>
      <c r="N533" s="193"/>
      <c r="O533" s="202">
        <v>1.0367</v>
      </c>
      <c r="P533" s="216">
        <v>22.24</v>
      </c>
      <c r="Q533" s="143"/>
      <c r="R533" s="143"/>
      <c r="S533" s="143"/>
    </row>
    <row r="534" spans="1:19" ht="13.5" customHeight="1">
      <c r="A534" s="203"/>
      <c r="B534" s="189"/>
      <c r="C534" s="501" t="s">
        <v>433</v>
      </c>
      <c r="D534" s="501"/>
      <c r="E534" s="501"/>
      <c r="F534" s="501"/>
      <c r="G534" s="501"/>
      <c r="H534" s="190"/>
      <c r="I534" s="191"/>
      <c r="J534" s="191"/>
      <c r="K534" s="191"/>
      <c r="L534" s="193"/>
      <c r="M534" s="191"/>
      <c r="N534" s="193"/>
      <c r="O534" s="191"/>
      <c r="P534" s="194">
        <v>1742.42</v>
      </c>
      <c r="Q534" s="143"/>
      <c r="R534" s="143"/>
      <c r="S534" s="143"/>
    </row>
    <row r="535" spans="1:19" ht="19.5" customHeight="1">
      <c r="A535" s="203"/>
      <c r="B535" s="189" t="s">
        <v>434</v>
      </c>
      <c r="C535" s="501" t="s">
        <v>435</v>
      </c>
      <c r="D535" s="501"/>
      <c r="E535" s="501"/>
      <c r="F535" s="501"/>
      <c r="G535" s="501"/>
      <c r="H535" s="190" t="s">
        <v>432</v>
      </c>
      <c r="I535" s="209">
        <v>90</v>
      </c>
      <c r="J535" s="191"/>
      <c r="K535" s="209">
        <v>90</v>
      </c>
      <c r="L535" s="193"/>
      <c r="M535" s="191"/>
      <c r="N535" s="193"/>
      <c r="O535" s="191"/>
      <c r="P535" s="194">
        <v>1568.18</v>
      </c>
      <c r="Q535" s="143"/>
      <c r="R535" s="143"/>
      <c r="S535" s="143"/>
    </row>
    <row r="536" spans="1:19" ht="45.75" customHeight="1">
      <c r="A536" s="203"/>
      <c r="B536" s="189" t="s">
        <v>436</v>
      </c>
      <c r="C536" s="501" t="s">
        <v>437</v>
      </c>
      <c r="D536" s="501"/>
      <c r="E536" s="501"/>
      <c r="F536" s="501"/>
      <c r="G536" s="501"/>
      <c r="H536" s="190" t="s">
        <v>432</v>
      </c>
      <c r="I536" s="209">
        <v>46</v>
      </c>
      <c r="J536" s="191"/>
      <c r="K536" s="209">
        <v>46</v>
      </c>
      <c r="L536" s="193"/>
      <c r="M536" s="191"/>
      <c r="N536" s="193"/>
      <c r="O536" s="191"/>
      <c r="P536" s="216">
        <v>801.51</v>
      </c>
      <c r="Q536" s="143"/>
      <c r="R536" s="143"/>
      <c r="S536" s="143"/>
    </row>
    <row r="537" spans="1:19" ht="27.75" customHeight="1">
      <c r="A537" s="213"/>
      <c r="B537" s="214"/>
      <c r="C537" s="500" t="s">
        <v>438</v>
      </c>
      <c r="D537" s="500"/>
      <c r="E537" s="500"/>
      <c r="F537" s="500"/>
      <c r="G537" s="500"/>
      <c r="H537" s="180"/>
      <c r="I537" s="181"/>
      <c r="J537" s="181"/>
      <c r="K537" s="181"/>
      <c r="L537" s="183"/>
      <c r="M537" s="181"/>
      <c r="N537" s="211">
        <v>2075.91</v>
      </c>
      <c r="O537" s="181"/>
      <c r="P537" s="212">
        <v>4151.8100000000004</v>
      </c>
      <c r="Q537" s="143"/>
      <c r="R537" s="143"/>
      <c r="S537" s="143"/>
    </row>
    <row r="538" spans="1:19" ht="13.5" customHeight="1">
      <c r="A538" s="178" t="s">
        <v>715</v>
      </c>
      <c r="B538" s="179" t="s">
        <v>716</v>
      </c>
      <c r="C538" s="498" t="s">
        <v>717</v>
      </c>
      <c r="D538" s="498"/>
      <c r="E538" s="498"/>
      <c r="F538" s="498"/>
      <c r="G538" s="498"/>
      <c r="H538" s="180" t="s">
        <v>15</v>
      </c>
      <c r="I538" s="181">
        <v>2</v>
      </c>
      <c r="J538" s="182">
        <v>1</v>
      </c>
      <c r="K538" s="182">
        <v>2</v>
      </c>
      <c r="L538" s="183"/>
      <c r="M538" s="181"/>
      <c r="N538" s="184"/>
      <c r="O538" s="217">
        <v>1.0367</v>
      </c>
      <c r="P538" s="185"/>
      <c r="Q538" s="143"/>
      <c r="R538" s="143"/>
      <c r="S538" s="143"/>
    </row>
    <row r="539" spans="1:19" ht="13.5" customHeight="1">
      <c r="A539" s="186"/>
      <c r="B539" s="187"/>
      <c r="C539" s="499" t="s">
        <v>390</v>
      </c>
      <c r="D539" s="499"/>
      <c r="E539" s="499"/>
      <c r="F539" s="499"/>
      <c r="G539" s="499"/>
      <c r="H539" s="499"/>
      <c r="I539" s="499"/>
      <c r="J539" s="499"/>
      <c r="K539" s="499"/>
      <c r="L539" s="499"/>
      <c r="M539" s="499"/>
      <c r="N539" s="499"/>
      <c r="O539" s="499"/>
      <c r="P539" s="499"/>
      <c r="Q539" s="143"/>
      <c r="R539" s="143"/>
      <c r="S539" s="143"/>
    </row>
    <row r="540" spans="1:19" ht="13.5" customHeight="1">
      <c r="A540" s="213"/>
      <c r="B540" s="214"/>
      <c r="C540" s="500" t="s">
        <v>438</v>
      </c>
      <c r="D540" s="500"/>
      <c r="E540" s="500"/>
      <c r="F540" s="500"/>
      <c r="G540" s="500"/>
      <c r="H540" s="180"/>
      <c r="I540" s="181"/>
      <c r="J540" s="181"/>
      <c r="K540" s="181"/>
      <c r="L540" s="183"/>
      <c r="M540" s="181"/>
      <c r="N540" s="183"/>
      <c r="O540" s="181"/>
      <c r="P540" s="185"/>
      <c r="Q540" s="143"/>
      <c r="R540" s="143"/>
      <c r="S540" s="143"/>
    </row>
    <row r="541" spans="1:19" ht="13.5" customHeight="1">
      <c r="A541" s="178" t="s">
        <v>718</v>
      </c>
      <c r="B541" s="179" t="s">
        <v>640</v>
      </c>
      <c r="C541" s="498" t="s">
        <v>641</v>
      </c>
      <c r="D541" s="498"/>
      <c r="E541" s="498"/>
      <c r="F541" s="498"/>
      <c r="G541" s="498"/>
      <c r="H541" s="180" t="s">
        <v>142</v>
      </c>
      <c r="I541" s="181">
        <v>2</v>
      </c>
      <c r="J541" s="182">
        <v>1</v>
      </c>
      <c r="K541" s="182">
        <v>2</v>
      </c>
      <c r="L541" s="183"/>
      <c r="M541" s="181"/>
      <c r="N541" s="184"/>
      <c r="O541" s="181"/>
      <c r="P541" s="185"/>
      <c r="Q541" s="143"/>
      <c r="R541" s="143"/>
      <c r="S541" s="143"/>
    </row>
    <row r="542" spans="1:19" ht="13.5" customHeight="1">
      <c r="A542" s="186"/>
      <c r="B542" s="187" t="s">
        <v>386</v>
      </c>
      <c r="C542" s="499" t="s">
        <v>387</v>
      </c>
      <c r="D542" s="499"/>
      <c r="E542" s="499"/>
      <c r="F542" s="499"/>
      <c r="G542" s="499"/>
      <c r="H542" s="499"/>
      <c r="I542" s="499"/>
      <c r="J542" s="499"/>
      <c r="K542" s="499"/>
      <c r="L542" s="499"/>
      <c r="M542" s="499"/>
      <c r="N542" s="499"/>
      <c r="O542" s="499"/>
      <c r="P542" s="499"/>
      <c r="Q542" s="143"/>
      <c r="R542" s="143"/>
      <c r="S542" s="143"/>
    </row>
    <row r="543" spans="1:19" ht="13.5" customHeight="1">
      <c r="A543" s="186"/>
      <c r="B543" s="187" t="s">
        <v>388</v>
      </c>
      <c r="C543" s="499" t="s">
        <v>389</v>
      </c>
      <c r="D543" s="499"/>
      <c r="E543" s="499"/>
      <c r="F543" s="499"/>
      <c r="G543" s="499"/>
      <c r="H543" s="499"/>
      <c r="I543" s="499"/>
      <c r="J543" s="499"/>
      <c r="K543" s="499"/>
      <c r="L543" s="499"/>
      <c r="M543" s="499"/>
      <c r="N543" s="499"/>
      <c r="O543" s="499"/>
      <c r="P543" s="499"/>
      <c r="Q543" s="143"/>
      <c r="R543" s="143"/>
      <c r="S543" s="143"/>
    </row>
    <row r="544" spans="1:19" ht="13.5" customHeight="1">
      <c r="A544" s="186"/>
      <c r="B544" s="187"/>
      <c r="C544" s="499" t="s">
        <v>390</v>
      </c>
      <c r="D544" s="499"/>
      <c r="E544" s="499"/>
      <c r="F544" s="499"/>
      <c r="G544" s="499"/>
      <c r="H544" s="499"/>
      <c r="I544" s="499"/>
      <c r="J544" s="499"/>
      <c r="K544" s="499"/>
      <c r="L544" s="499"/>
      <c r="M544" s="499"/>
      <c r="N544" s="499"/>
      <c r="O544" s="499"/>
      <c r="P544" s="499"/>
      <c r="Q544" s="143"/>
      <c r="R544" s="143"/>
      <c r="S544" s="143"/>
    </row>
    <row r="545" spans="1:19" ht="13.5" customHeight="1">
      <c r="A545" s="188"/>
      <c r="B545" s="189" t="s">
        <v>164</v>
      </c>
      <c r="C545" s="501" t="s">
        <v>391</v>
      </c>
      <c r="D545" s="501"/>
      <c r="E545" s="501"/>
      <c r="F545" s="501"/>
      <c r="G545" s="501"/>
      <c r="H545" s="190" t="s">
        <v>392</v>
      </c>
      <c r="I545" s="191"/>
      <c r="J545" s="191"/>
      <c r="K545" s="215">
        <v>7.6809102999999999</v>
      </c>
      <c r="L545" s="193"/>
      <c r="M545" s="191"/>
      <c r="N545" s="193"/>
      <c r="O545" s="191"/>
      <c r="P545" s="194">
        <v>6589.15</v>
      </c>
      <c r="Q545" s="143"/>
      <c r="R545" s="143"/>
      <c r="S545" s="143"/>
    </row>
    <row r="546" spans="1:19" ht="13.5" customHeight="1">
      <c r="A546" s="195"/>
      <c r="B546" s="189" t="s">
        <v>642</v>
      </c>
      <c r="C546" s="501" t="s">
        <v>643</v>
      </c>
      <c r="D546" s="501"/>
      <c r="E546" s="501"/>
      <c r="F546" s="501"/>
      <c r="G546" s="501"/>
      <c r="H546" s="190" t="s">
        <v>392</v>
      </c>
      <c r="I546" s="201">
        <v>2.39</v>
      </c>
      <c r="J546" s="197">
        <v>1.6068849999999999</v>
      </c>
      <c r="K546" s="215">
        <v>7.6809102999999999</v>
      </c>
      <c r="L546" s="198"/>
      <c r="M546" s="199"/>
      <c r="N546" s="200">
        <v>857.86</v>
      </c>
      <c r="O546" s="191"/>
      <c r="P546" s="194">
        <v>6589.15</v>
      </c>
      <c r="Q546" s="143"/>
      <c r="R546" s="143"/>
      <c r="S546" s="143"/>
    </row>
    <row r="547" spans="1:19" ht="13.5" customHeight="1">
      <c r="A547" s="188"/>
      <c r="B547" s="189" t="s">
        <v>167</v>
      </c>
      <c r="C547" s="501" t="s">
        <v>395</v>
      </c>
      <c r="D547" s="501"/>
      <c r="E547" s="501"/>
      <c r="F547" s="501"/>
      <c r="G547" s="501"/>
      <c r="H547" s="190"/>
      <c r="I547" s="191"/>
      <c r="J547" s="191"/>
      <c r="K547" s="191"/>
      <c r="L547" s="193"/>
      <c r="M547" s="191"/>
      <c r="N547" s="193"/>
      <c r="O547" s="191"/>
      <c r="P547" s="216">
        <v>113.54</v>
      </c>
      <c r="Q547" s="143"/>
      <c r="R547" s="143"/>
      <c r="S547" s="143"/>
    </row>
    <row r="548" spans="1:19" ht="13.5" customHeight="1">
      <c r="A548" s="195"/>
      <c r="B548" s="189" t="s">
        <v>644</v>
      </c>
      <c r="C548" s="501" t="s">
        <v>645</v>
      </c>
      <c r="D548" s="501"/>
      <c r="E548" s="501"/>
      <c r="F548" s="501"/>
      <c r="G548" s="501"/>
      <c r="H548" s="190" t="s">
        <v>399</v>
      </c>
      <c r="I548" s="201">
        <v>0.24</v>
      </c>
      <c r="J548" s="201">
        <v>1.55</v>
      </c>
      <c r="K548" s="207">
        <v>0.74399999999999999</v>
      </c>
      <c r="L548" s="205">
        <v>32.6</v>
      </c>
      <c r="M548" s="206">
        <v>1.41</v>
      </c>
      <c r="N548" s="200">
        <v>45.97</v>
      </c>
      <c r="O548" s="202">
        <v>1.0367</v>
      </c>
      <c r="P548" s="194">
        <v>35.46</v>
      </c>
      <c r="Q548" s="143"/>
      <c r="R548" s="143"/>
      <c r="S548" s="143"/>
    </row>
    <row r="549" spans="1:19" ht="13.5" customHeight="1">
      <c r="A549" s="195"/>
      <c r="B549" s="189" t="s">
        <v>646</v>
      </c>
      <c r="C549" s="501" t="s">
        <v>647</v>
      </c>
      <c r="D549" s="501"/>
      <c r="E549" s="501"/>
      <c r="F549" s="501"/>
      <c r="G549" s="501"/>
      <c r="H549" s="190" t="s">
        <v>399</v>
      </c>
      <c r="I549" s="201">
        <v>0.26</v>
      </c>
      <c r="J549" s="201">
        <v>1.55</v>
      </c>
      <c r="K549" s="207">
        <v>0.80600000000000005</v>
      </c>
      <c r="L549" s="205">
        <v>75.97</v>
      </c>
      <c r="M549" s="206">
        <v>1.23</v>
      </c>
      <c r="N549" s="200">
        <v>93.44</v>
      </c>
      <c r="O549" s="202">
        <v>1.0367</v>
      </c>
      <c r="P549" s="194">
        <v>78.08</v>
      </c>
      <c r="Q549" s="143"/>
      <c r="R549" s="143"/>
      <c r="S549" s="143"/>
    </row>
    <row r="550" spans="1:19" ht="13.5" customHeight="1">
      <c r="A550" s="188"/>
      <c r="B550" s="189" t="s">
        <v>180</v>
      </c>
      <c r="C550" s="501" t="s">
        <v>410</v>
      </c>
      <c r="D550" s="501"/>
      <c r="E550" s="501"/>
      <c r="F550" s="501"/>
      <c r="G550" s="501"/>
      <c r="H550" s="190"/>
      <c r="I550" s="191"/>
      <c r="J550" s="191"/>
      <c r="K550" s="191"/>
      <c r="L550" s="193"/>
      <c r="M550" s="191"/>
      <c r="N550" s="193"/>
      <c r="O550" s="191"/>
      <c r="P550" s="216">
        <v>69.31</v>
      </c>
      <c r="Q550" s="143"/>
      <c r="R550" s="143"/>
      <c r="S550" s="143"/>
    </row>
    <row r="551" spans="1:19" ht="13.5" customHeight="1">
      <c r="A551" s="195"/>
      <c r="B551" s="189" t="s">
        <v>648</v>
      </c>
      <c r="C551" s="501" t="s">
        <v>649</v>
      </c>
      <c r="D551" s="501"/>
      <c r="E551" s="501"/>
      <c r="F551" s="501"/>
      <c r="G551" s="501"/>
      <c r="H551" s="190" t="s">
        <v>413</v>
      </c>
      <c r="I551" s="207">
        <v>3.2000000000000001E-2</v>
      </c>
      <c r="J551" s="191"/>
      <c r="K551" s="207">
        <v>6.4000000000000001E-2</v>
      </c>
      <c r="L551" s="205">
        <v>596.80999999999995</v>
      </c>
      <c r="M551" s="206">
        <v>1.43</v>
      </c>
      <c r="N551" s="200">
        <v>853.44</v>
      </c>
      <c r="O551" s="202">
        <v>1.0367</v>
      </c>
      <c r="P551" s="194">
        <v>56.62</v>
      </c>
      <c r="Q551" s="143"/>
      <c r="R551" s="143"/>
      <c r="S551" s="143"/>
    </row>
    <row r="552" spans="1:19" ht="13.5" customHeight="1">
      <c r="A552" s="195"/>
      <c r="B552" s="189" t="s">
        <v>650</v>
      </c>
      <c r="C552" s="501" t="s">
        <v>651</v>
      </c>
      <c r="D552" s="501"/>
      <c r="E552" s="501"/>
      <c r="F552" s="501"/>
      <c r="G552" s="501"/>
      <c r="H552" s="190" t="s">
        <v>142</v>
      </c>
      <c r="I552" s="209">
        <v>6</v>
      </c>
      <c r="J552" s="191"/>
      <c r="K552" s="209">
        <v>12</v>
      </c>
      <c r="L552" s="205">
        <v>0.64</v>
      </c>
      <c r="M552" s="220">
        <v>1.6</v>
      </c>
      <c r="N552" s="200">
        <v>1.02</v>
      </c>
      <c r="O552" s="202">
        <v>1.0367</v>
      </c>
      <c r="P552" s="194">
        <v>12.69</v>
      </c>
      <c r="Q552" s="143"/>
      <c r="R552" s="143"/>
      <c r="S552" s="143"/>
    </row>
    <row r="553" spans="1:19" ht="19.5" customHeight="1">
      <c r="A553" s="210"/>
      <c r="B553" s="187"/>
      <c r="C553" s="500" t="s">
        <v>429</v>
      </c>
      <c r="D553" s="500"/>
      <c r="E553" s="500"/>
      <c r="F553" s="500"/>
      <c r="G553" s="500"/>
      <c r="H553" s="180"/>
      <c r="I553" s="181"/>
      <c r="J553" s="181"/>
      <c r="K553" s="181"/>
      <c r="L553" s="183"/>
      <c r="M553" s="181"/>
      <c r="N553" s="211"/>
      <c r="O553" s="181"/>
      <c r="P553" s="212">
        <v>6772</v>
      </c>
      <c r="Q553" s="143"/>
      <c r="R553" s="143"/>
      <c r="S553" s="143"/>
    </row>
    <row r="554" spans="1:19" ht="13.5" customHeight="1">
      <c r="A554" s="203" t="s">
        <v>719</v>
      </c>
      <c r="B554" s="189" t="s">
        <v>430</v>
      </c>
      <c r="C554" s="501" t="s">
        <v>431</v>
      </c>
      <c r="D554" s="501"/>
      <c r="E554" s="501"/>
      <c r="F554" s="501"/>
      <c r="G554" s="501"/>
      <c r="H554" s="190" t="s">
        <v>432</v>
      </c>
      <c r="I554" s="209">
        <v>2</v>
      </c>
      <c r="J554" s="191"/>
      <c r="K554" s="209">
        <v>2</v>
      </c>
      <c r="L554" s="193"/>
      <c r="M554" s="191"/>
      <c r="N554" s="193"/>
      <c r="O554" s="202">
        <v>1.0367</v>
      </c>
      <c r="P554" s="216">
        <v>85.02</v>
      </c>
      <c r="Q554" s="143"/>
      <c r="R554" s="143"/>
      <c r="S554" s="143"/>
    </row>
    <row r="555" spans="1:19" ht="13.5" customHeight="1">
      <c r="A555" s="203"/>
      <c r="B555" s="189"/>
      <c r="C555" s="501" t="s">
        <v>433</v>
      </c>
      <c r="D555" s="501"/>
      <c r="E555" s="501"/>
      <c r="F555" s="501"/>
      <c r="G555" s="501"/>
      <c r="H555" s="190"/>
      <c r="I555" s="191"/>
      <c r="J555" s="191"/>
      <c r="K555" s="191"/>
      <c r="L555" s="193"/>
      <c r="M555" s="191"/>
      <c r="N555" s="193"/>
      <c r="O555" s="191"/>
      <c r="P555" s="194">
        <v>6589.15</v>
      </c>
      <c r="Q555" s="143"/>
      <c r="R555" s="143"/>
      <c r="S555" s="143"/>
    </row>
    <row r="556" spans="1:19" ht="19.5" customHeight="1">
      <c r="A556" s="203"/>
      <c r="B556" s="189" t="s">
        <v>653</v>
      </c>
      <c r="C556" s="501" t="s">
        <v>654</v>
      </c>
      <c r="D556" s="501"/>
      <c r="E556" s="501"/>
      <c r="F556" s="501"/>
      <c r="G556" s="501"/>
      <c r="H556" s="190" t="s">
        <v>432</v>
      </c>
      <c r="I556" s="209">
        <v>90</v>
      </c>
      <c r="J556" s="191"/>
      <c r="K556" s="209">
        <v>90</v>
      </c>
      <c r="L556" s="193"/>
      <c r="M556" s="191"/>
      <c r="N556" s="193"/>
      <c r="O556" s="191"/>
      <c r="P556" s="194">
        <v>5930.24</v>
      </c>
      <c r="Q556" s="143"/>
      <c r="R556" s="143"/>
      <c r="S556" s="143"/>
    </row>
    <row r="557" spans="1:19" ht="45.75" customHeight="1">
      <c r="A557" s="203"/>
      <c r="B557" s="189" t="s">
        <v>655</v>
      </c>
      <c r="C557" s="501" t="s">
        <v>656</v>
      </c>
      <c r="D557" s="501"/>
      <c r="E557" s="501"/>
      <c r="F557" s="501"/>
      <c r="G557" s="501"/>
      <c r="H557" s="190" t="s">
        <v>432</v>
      </c>
      <c r="I557" s="209">
        <v>46</v>
      </c>
      <c r="J557" s="191"/>
      <c r="K557" s="209">
        <v>46</v>
      </c>
      <c r="L557" s="193"/>
      <c r="M557" s="191"/>
      <c r="N557" s="193"/>
      <c r="O557" s="191"/>
      <c r="P557" s="194">
        <v>3031.01</v>
      </c>
      <c r="Q557" s="143"/>
      <c r="R557" s="143"/>
      <c r="S557" s="143"/>
    </row>
    <row r="558" spans="1:19" ht="27.75" customHeight="1">
      <c r="A558" s="213"/>
      <c r="B558" s="214"/>
      <c r="C558" s="500" t="s">
        <v>438</v>
      </c>
      <c r="D558" s="500"/>
      <c r="E558" s="500"/>
      <c r="F558" s="500"/>
      <c r="G558" s="500"/>
      <c r="H558" s="180"/>
      <c r="I558" s="181"/>
      <c r="J558" s="181"/>
      <c r="K558" s="181"/>
      <c r="L558" s="183"/>
      <c r="M558" s="181"/>
      <c r="N558" s="211">
        <v>7909.14</v>
      </c>
      <c r="O558" s="181"/>
      <c r="P558" s="212">
        <v>15818.27</v>
      </c>
      <c r="Q558" s="143"/>
      <c r="R558" s="143"/>
      <c r="S558" s="143"/>
    </row>
    <row r="559" spans="1:19" ht="13.5" customHeight="1">
      <c r="A559" s="178" t="s">
        <v>720</v>
      </c>
      <c r="B559" s="179" t="s">
        <v>721</v>
      </c>
      <c r="C559" s="498" t="s">
        <v>722</v>
      </c>
      <c r="D559" s="498"/>
      <c r="E559" s="498"/>
      <c r="F559" s="498"/>
      <c r="G559" s="498"/>
      <c r="H559" s="180" t="s">
        <v>15</v>
      </c>
      <c r="I559" s="181">
        <v>2</v>
      </c>
      <c r="J559" s="182">
        <v>1</v>
      </c>
      <c r="K559" s="182">
        <v>2</v>
      </c>
      <c r="L559" s="183"/>
      <c r="M559" s="181"/>
      <c r="N559" s="184"/>
      <c r="O559" s="217">
        <v>1.0367</v>
      </c>
      <c r="P559" s="185"/>
      <c r="Q559" s="143"/>
      <c r="R559" s="143"/>
      <c r="S559" s="143"/>
    </row>
    <row r="560" spans="1:19" ht="13.5" customHeight="1">
      <c r="A560" s="186"/>
      <c r="B560" s="187"/>
      <c r="C560" s="499" t="s">
        <v>390</v>
      </c>
      <c r="D560" s="499"/>
      <c r="E560" s="499"/>
      <c r="F560" s="499"/>
      <c r="G560" s="499"/>
      <c r="H560" s="499"/>
      <c r="I560" s="499"/>
      <c r="J560" s="499"/>
      <c r="K560" s="499"/>
      <c r="L560" s="499"/>
      <c r="M560" s="499"/>
      <c r="N560" s="499"/>
      <c r="O560" s="499"/>
      <c r="P560" s="499"/>
      <c r="Q560" s="143"/>
      <c r="R560" s="143"/>
      <c r="S560" s="143"/>
    </row>
    <row r="561" spans="1:19" ht="13.5" customHeight="1">
      <c r="A561" s="213"/>
      <c r="B561" s="214"/>
      <c r="C561" s="500" t="s">
        <v>438</v>
      </c>
      <c r="D561" s="500"/>
      <c r="E561" s="500"/>
      <c r="F561" s="500"/>
      <c r="G561" s="500"/>
      <c r="H561" s="180"/>
      <c r="I561" s="181"/>
      <c r="J561" s="181"/>
      <c r="K561" s="181"/>
      <c r="L561" s="183"/>
      <c r="M561" s="181"/>
      <c r="N561" s="183"/>
      <c r="O561" s="181"/>
      <c r="P561" s="185"/>
      <c r="Q561" s="143"/>
      <c r="R561" s="143"/>
      <c r="S561" s="143"/>
    </row>
    <row r="562" spans="1:19" ht="13.5" customHeight="1">
      <c r="A562" s="178" t="s">
        <v>723</v>
      </c>
      <c r="B562" s="179" t="s">
        <v>724</v>
      </c>
      <c r="C562" s="498" t="s">
        <v>725</v>
      </c>
      <c r="D562" s="498"/>
      <c r="E562" s="498"/>
      <c r="F562" s="498"/>
      <c r="G562" s="498"/>
      <c r="H562" s="180" t="s">
        <v>587</v>
      </c>
      <c r="I562" s="181">
        <v>0.04</v>
      </c>
      <c r="J562" s="182">
        <v>1</v>
      </c>
      <c r="K562" s="219">
        <v>0.04</v>
      </c>
      <c r="L562" s="183"/>
      <c r="M562" s="181"/>
      <c r="N562" s="184"/>
      <c r="O562" s="181"/>
      <c r="P562" s="185"/>
      <c r="Q562" s="143"/>
      <c r="R562" s="143"/>
      <c r="S562" s="143"/>
    </row>
    <row r="563" spans="1:19" ht="13.5" customHeight="1">
      <c r="A563" s="186"/>
      <c r="B563" s="187" t="s">
        <v>386</v>
      </c>
      <c r="C563" s="499" t="s">
        <v>387</v>
      </c>
      <c r="D563" s="499"/>
      <c r="E563" s="499"/>
      <c r="F563" s="499"/>
      <c r="G563" s="499"/>
      <c r="H563" s="499"/>
      <c r="I563" s="499"/>
      <c r="J563" s="499"/>
      <c r="K563" s="499"/>
      <c r="L563" s="499"/>
      <c r="M563" s="499"/>
      <c r="N563" s="499"/>
      <c r="O563" s="499"/>
      <c r="P563" s="499"/>
      <c r="Q563" s="143"/>
      <c r="R563" s="143"/>
      <c r="S563" s="143"/>
    </row>
    <row r="564" spans="1:19" ht="13.5" customHeight="1">
      <c r="A564" s="186"/>
      <c r="B564" s="187" t="s">
        <v>388</v>
      </c>
      <c r="C564" s="499" t="s">
        <v>389</v>
      </c>
      <c r="D564" s="499"/>
      <c r="E564" s="499"/>
      <c r="F564" s="499"/>
      <c r="G564" s="499"/>
      <c r="H564" s="499"/>
      <c r="I564" s="499"/>
      <c r="J564" s="499"/>
      <c r="K564" s="499"/>
      <c r="L564" s="499"/>
      <c r="M564" s="499"/>
      <c r="N564" s="499"/>
      <c r="O564" s="499"/>
      <c r="P564" s="499"/>
      <c r="Q564" s="143"/>
      <c r="R564" s="143"/>
      <c r="S564" s="143"/>
    </row>
    <row r="565" spans="1:19" ht="13.5" customHeight="1">
      <c r="A565" s="186"/>
      <c r="B565" s="187"/>
      <c r="C565" s="499" t="s">
        <v>390</v>
      </c>
      <c r="D565" s="499"/>
      <c r="E565" s="499"/>
      <c r="F565" s="499"/>
      <c r="G565" s="499"/>
      <c r="H565" s="499"/>
      <c r="I565" s="499"/>
      <c r="J565" s="499"/>
      <c r="K565" s="499"/>
      <c r="L565" s="499"/>
      <c r="M565" s="499"/>
      <c r="N565" s="499"/>
      <c r="O565" s="499"/>
      <c r="P565" s="499"/>
      <c r="Q565" s="143"/>
      <c r="R565" s="143"/>
      <c r="S565" s="143"/>
    </row>
    <row r="566" spans="1:19" ht="13.5" customHeight="1">
      <c r="A566" s="188"/>
      <c r="B566" s="189" t="s">
        <v>164</v>
      </c>
      <c r="C566" s="501" t="s">
        <v>391</v>
      </c>
      <c r="D566" s="501"/>
      <c r="E566" s="501"/>
      <c r="F566" s="501"/>
      <c r="G566" s="501"/>
      <c r="H566" s="190" t="s">
        <v>392</v>
      </c>
      <c r="I566" s="191"/>
      <c r="J566" s="191"/>
      <c r="K566" s="215">
        <v>2.6481465000000002</v>
      </c>
      <c r="L566" s="193"/>
      <c r="M566" s="191"/>
      <c r="N566" s="193"/>
      <c r="O566" s="191"/>
      <c r="P566" s="194">
        <v>1533.57</v>
      </c>
      <c r="Q566" s="143"/>
      <c r="R566" s="143"/>
      <c r="S566" s="143"/>
    </row>
    <row r="567" spans="1:19" ht="13.5" customHeight="1">
      <c r="A567" s="195"/>
      <c r="B567" s="189" t="s">
        <v>726</v>
      </c>
      <c r="C567" s="501" t="s">
        <v>727</v>
      </c>
      <c r="D567" s="501"/>
      <c r="E567" s="501"/>
      <c r="F567" s="501"/>
      <c r="G567" s="501"/>
      <c r="H567" s="190" t="s">
        <v>392</v>
      </c>
      <c r="I567" s="196">
        <v>41.2</v>
      </c>
      <c r="J567" s="197">
        <v>1.6068849999999999</v>
      </c>
      <c r="K567" s="215">
        <v>2.6481465000000002</v>
      </c>
      <c r="L567" s="198"/>
      <c r="M567" s="199"/>
      <c r="N567" s="200">
        <v>579.11</v>
      </c>
      <c r="O567" s="191"/>
      <c r="P567" s="194">
        <v>1533.57</v>
      </c>
      <c r="Q567" s="143"/>
      <c r="R567" s="143"/>
      <c r="S567" s="143"/>
    </row>
    <row r="568" spans="1:19" ht="19.5" customHeight="1">
      <c r="A568" s="188"/>
      <c r="B568" s="189" t="s">
        <v>167</v>
      </c>
      <c r="C568" s="501" t="s">
        <v>395</v>
      </c>
      <c r="D568" s="501"/>
      <c r="E568" s="501"/>
      <c r="F568" s="501"/>
      <c r="G568" s="501"/>
      <c r="H568" s="190"/>
      <c r="I568" s="191"/>
      <c r="J568" s="191"/>
      <c r="K568" s="191"/>
      <c r="L568" s="193"/>
      <c r="M568" s="191"/>
      <c r="N568" s="193"/>
      <c r="O568" s="191"/>
      <c r="P568" s="216">
        <v>14.02</v>
      </c>
      <c r="Q568" s="143"/>
      <c r="R568" s="143"/>
      <c r="S568" s="143"/>
    </row>
    <row r="569" spans="1:19" ht="13.5" customHeight="1">
      <c r="A569" s="188"/>
      <c r="B569" s="189"/>
      <c r="C569" s="501" t="s">
        <v>396</v>
      </c>
      <c r="D569" s="501"/>
      <c r="E569" s="501"/>
      <c r="F569" s="501"/>
      <c r="G569" s="501"/>
      <c r="H569" s="190" t="s">
        <v>392</v>
      </c>
      <c r="I569" s="191"/>
      <c r="J569" s="191"/>
      <c r="K569" s="202">
        <v>1.24E-2</v>
      </c>
      <c r="L569" s="193"/>
      <c r="M569" s="191"/>
      <c r="N569" s="193"/>
      <c r="O569" s="191"/>
      <c r="P569" s="216">
        <v>8.7200000000000006</v>
      </c>
      <c r="Q569" s="143"/>
      <c r="R569" s="143"/>
      <c r="S569" s="143"/>
    </row>
    <row r="570" spans="1:19" ht="19.5" customHeight="1">
      <c r="A570" s="195"/>
      <c r="B570" s="189" t="s">
        <v>397</v>
      </c>
      <c r="C570" s="501" t="s">
        <v>398</v>
      </c>
      <c r="D570" s="501"/>
      <c r="E570" s="501"/>
      <c r="F570" s="501"/>
      <c r="G570" s="501"/>
      <c r="H570" s="190" t="s">
        <v>399</v>
      </c>
      <c r="I570" s="196">
        <v>0.1</v>
      </c>
      <c r="J570" s="201">
        <v>1.55</v>
      </c>
      <c r="K570" s="202">
        <v>6.1999999999999998E-3</v>
      </c>
      <c r="L570" s="198"/>
      <c r="M570" s="199"/>
      <c r="N570" s="200">
        <v>1582.31</v>
      </c>
      <c r="O570" s="202">
        <v>1.0367</v>
      </c>
      <c r="P570" s="194">
        <v>10.17</v>
      </c>
      <c r="Q570" s="143"/>
      <c r="R570" s="143"/>
      <c r="S570" s="143"/>
    </row>
    <row r="571" spans="1:19" ht="13.5" customHeight="1">
      <c r="A571" s="203"/>
      <c r="B571" s="189" t="s">
        <v>400</v>
      </c>
      <c r="C571" s="501" t="s">
        <v>401</v>
      </c>
      <c r="D571" s="501"/>
      <c r="E571" s="501"/>
      <c r="F571" s="501"/>
      <c r="G571" s="501"/>
      <c r="H571" s="190" t="s">
        <v>392</v>
      </c>
      <c r="I571" s="196">
        <v>0.1</v>
      </c>
      <c r="J571" s="201">
        <v>1.55</v>
      </c>
      <c r="K571" s="202">
        <v>6.1999999999999998E-3</v>
      </c>
      <c r="L571" s="193"/>
      <c r="M571" s="191"/>
      <c r="N571" s="204">
        <v>777.91</v>
      </c>
      <c r="O571" s="202">
        <v>1.0367</v>
      </c>
      <c r="P571" s="216">
        <v>5</v>
      </c>
      <c r="Q571" s="143"/>
      <c r="R571" s="143"/>
      <c r="S571" s="143"/>
    </row>
    <row r="572" spans="1:19" ht="13.5" customHeight="1">
      <c r="A572" s="195"/>
      <c r="B572" s="189" t="s">
        <v>402</v>
      </c>
      <c r="C572" s="501" t="s">
        <v>403</v>
      </c>
      <c r="D572" s="501"/>
      <c r="E572" s="501"/>
      <c r="F572" s="501"/>
      <c r="G572" s="501"/>
      <c r="H572" s="190" t="s">
        <v>399</v>
      </c>
      <c r="I572" s="196">
        <v>0.1</v>
      </c>
      <c r="J572" s="201">
        <v>1.55</v>
      </c>
      <c r="K572" s="202">
        <v>6.1999999999999998E-3</v>
      </c>
      <c r="L572" s="198"/>
      <c r="M572" s="199"/>
      <c r="N572" s="200">
        <v>543.33000000000004</v>
      </c>
      <c r="O572" s="202">
        <v>1.0367</v>
      </c>
      <c r="P572" s="194">
        <v>3.49</v>
      </c>
      <c r="Q572" s="143"/>
      <c r="R572" s="143"/>
      <c r="S572" s="143"/>
    </row>
    <row r="573" spans="1:19" ht="13.5" customHeight="1">
      <c r="A573" s="203"/>
      <c r="B573" s="189" t="s">
        <v>404</v>
      </c>
      <c r="C573" s="501" t="s">
        <v>405</v>
      </c>
      <c r="D573" s="501"/>
      <c r="E573" s="501"/>
      <c r="F573" s="501"/>
      <c r="G573" s="501"/>
      <c r="H573" s="190" t="s">
        <v>392</v>
      </c>
      <c r="I573" s="196">
        <v>0.1</v>
      </c>
      <c r="J573" s="201">
        <v>1.55</v>
      </c>
      <c r="K573" s="202">
        <v>6.1999999999999998E-3</v>
      </c>
      <c r="L573" s="193"/>
      <c r="M573" s="191"/>
      <c r="N573" s="204">
        <v>579.11</v>
      </c>
      <c r="O573" s="202">
        <v>1.0367</v>
      </c>
      <c r="P573" s="216">
        <v>3.72</v>
      </c>
      <c r="Q573" s="143"/>
      <c r="R573" s="143"/>
      <c r="S573" s="143"/>
    </row>
    <row r="574" spans="1:19" ht="13.5" customHeight="1">
      <c r="A574" s="195"/>
      <c r="B574" s="189" t="s">
        <v>406</v>
      </c>
      <c r="C574" s="501" t="s">
        <v>407</v>
      </c>
      <c r="D574" s="501"/>
      <c r="E574" s="501"/>
      <c r="F574" s="501"/>
      <c r="G574" s="501"/>
      <c r="H574" s="190" t="s">
        <v>399</v>
      </c>
      <c r="I574" s="201">
        <v>0.16</v>
      </c>
      <c r="J574" s="201">
        <v>1.55</v>
      </c>
      <c r="K574" s="192">
        <v>9.92E-3</v>
      </c>
      <c r="L574" s="198"/>
      <c r="M574" s="199"/>
      <c r="N574" s="200">
        <v>34.6</v>
      </c>
      <c r="O574" s="202">
        <v>1.0367</v>
      </c>
      <c r="P574" s="194">
        <v>0.36</v>
      </c>
      <c r="Q574" s="143"/>
      <c r="R574" s="143"/>
      <c r="S574" s="143"/>
    </row>
    <row r="575" spans="1:19" ht="13.5" customHeight="1">
      <c r="A575" s="188"/>
      <c r="B575" s="189" t="s">
        <v>180</v>
      </c>
      <c r="C575" s="501" t="s">
        <v>410</v>
      </c>
      <c r="D575" s="501"/>
      <c r="E575" s="501"/>
      <c r="F575" s="501"/>
      <c r="G575" s="501"/>
      <c r="H575" s="190"/>
      <c r="I575" s="191"/>
      <c r="J575" s="191"/>
      <c r="K575" s="191"/>
      <c r="L575" s="193"/>
      <c r="M575" s="191"/>
      <c r="N575" s="193"/>
      <c r="O575" s="191"/>
      <c r="P575" s="216">
        <v>53.64</v>
      </c>
      <c r="Q575" s="143"/>
      <c r="R575" s="143"/>
      <c r="S575" s="143"/>
    </row>
    <row r="576" spans="1:19" ht="13.5" customHeight="1">
      <c r="A576" s="195"/>
      <c r="B576" s="189" t="s">
        <v>728</v>
      </c>
      <c r="C576" s="501" t="s">
        <v>729</v>
      </c>
      <c r="D576" s="501"/>
      <c r="E576" s="501"/>
      <c r="F576" s="501"/>
      <c r="G576" s="501"/>
      <c r="H576" s="190" t="s">
        <v>418</v>
      </c>
      <c r="I576" s="207">
        <v>3.0000000000000001E-3</v>
      </c>
      <c r="J576" s="191"/>
      <c r="K576" s="192">
        <v>1.2E-4</v>
      </c>
      <c r="L576" s="198"/>
      <c r="M576" s="199"/>
      <c r="N576" s="200">
        <v>44320.18</v>
      </c>
      <c r="O576" s="202">
        <v>1.0367</v>
      </c>
      <c r="P576" s="194">
        <v>5.51</v>
      </c>
      <c r="Q576" s="143"/>
      <c r="R576" s="143"/>
      <c r="S576" s="143"/>
    </row>
    <row r="577" spans="1:19" ht="13.5" customHeight="1">
      <c r="A577" s="195"/>
      <c r="B577" s="189" t="s">
        <v>730</v>
      </c>
      <c r="C577" s="501" t="s">
        <v>731</v>
      </c>
      <c r="D577" s="501"/>
      <c r="E577" s="501"/>
      <c r="F577" s="501"/>
      <c r="G577" s="501"/>
      <c r="H577" s="190" t="s">
        <v>413</v>
      </c>
      <c r="I577" s="196">
        <v>0.8</v>
      </c>
      <c r="J577" s="191"/>
      <c r="K577" s="207">
        <v>3.2000000000000001E-2</v>
      </c>
      <c r="L577" s="205">
        <v>79.88</v>
      </c>
      <c r="M577" s="206">
        <v>1.42</v>
      </c>
      <c r="N577" s="200">
        <v>113.43</v>
      </c>
      <c r="O577" s="202">
        <v>1.0367</v>
      </c>
      <c r="P577" s="194">
        <v>3.76</v>
      </c>
      <c r="Q577" s="143"/>
      <c r="R577" s="143"/>
      <c r="S577" s="143"/>
    </row>
    <row r="578" spans="1:19" ht="13.5" customHeight="1">
      <c r="A578" s="195"/>
      <c r="B578" s="189" t="s">
        <v>732</v>
      </c>
      <c r="C578" s="501" t="s">
        <v>733</v>
      </c>
      <c r="D578" s="501"/>
      <c r="E578" s="501"/>
      <c r="F578" s="501"/>
      <c r="G578" s="501"/>
      <c r="H578" s="190" t="s">
        <v>587</v>
      </c>
      <c r="I578" s="201">
        <v>1.02</v>
      </c>
      <c r="J578" s="191"/>
      <c r="K578" s="202">
        <v>4.0800000000000003E-2</v>
      </c>
      <c r="L578" s="205">
        <v>896.51</v>
      </c>
      <c r="M578" s="206">
        <v>1.17</v>
      </c>
      <c r="N578" s="200">
        <v>1048.92</v>
      </c>
      <c r="O578" s="202">
        <v>1.0367</v>
      </c>
      <c r="P578" s="194">
        <v>44.37</v>
      </c>
      <c r="Q578" s="143"/>
      <c r="R578" s="143"/>
      <c r="S578" s="143"/>
    </row>
    <row r="579" spans="1:19" ht="13.5" customHeight="1">
      <c r="A579" s="210"/>
      <c r="B579" s="187"/>
      <c r="C579" s="500" t="s">
        <v>429</v>
      </c>
      <c r="D579" s="500"/>
      <c r="E579" s="500"/>
      <c r="F579" s="500"/>
      <c r="G579" s="500"/>
      <c r="H579" s="180"/>
      <c r="I579" s="181"/>
      <c r="J579" s="181"/>
      <c r="K579" s="181"/>
      <c r="L579" s="183"/>
      <c r="M579" s="181"/>
      <c r="N579" s="211"/>
      <c r="O579" s="181"/>
      <c r="P579" s="212">
        <v>1609.95</v>
      </c>
      <c r="Q579" s="143"/>
      <c r="R579" s="143"/>
      <c r="S579" s="143"/>
    </row>
    <row r="580" spans="1:19" ht="13.5" customHeight="1">
      <c r="A580" s="203" t="s">
        <v>734</v>
      </c>
      <c r="B580" s="189" t="s">
        <v>430</v>
      </c>
      <c r="C580" s="501" t="s">
        <v>431</v>
      </c>
      <c r="D580" s="501"/>
      <c r="E580" s="501"/>
      <c r="F580" s="501"/>
      <c r="G580" s="501"/>
      <c r="H580" s="190" t="s">
        <v>432</v>
      </c>
      <c r="I580" s="209">
        <v>2</v>
      </c>
      <c r="J580" s="191"/>
      <c r="K580" s="209">
        <v>2</v>
      </c>
      <c r="L580" s="193"/>
      <c r="M580" s="191"/>
      <c r="N580" s="193"/>
      <c r="O580" s="202">
        <v>1.0367</v>
      </c>
      <c r="P580" s="216">
        <v>19.79</v>
      </c>
      <c r="Q580" s="143"/>
      <c r="R580" s="143"/>
      <c r="S580" s="143"/>
    </row>
    <row r="581" spans="1:19" ht="13.5" customHeight="1">
      <c r="A581" s="203"/>
      <c r="B581" s="189"/>
      <c r="C581" s="501" t="s">
        <v>433</v>
      </c>
      <c r="D581" s="501"/>
      <c r="E581" s="501"/>
      <c r="F581" s="501"/>
      <c r="G581" s="501"/>
      <c r="H581" s="190"/>
      <c r="I581" s="191"/>
      <c r="J581" s="191"/>
      <c r="K581" s="191"/>
      <c r="L581" s="193"/>
      <c r="M581" s="191"/>
      <c r="N581" s="193"/>
      <c r="O581" s="191"/>
      <c r="P581" s="194">
        <v>1542.29</v>
      </c>
      <c r="Q581" s="143"/>
      <c r="R581" s="143"/>
      <c r="S581" s="143"/>
    </row>
    <row r="582" spans="1:19" ht="19.5" customHeight="1">
      <c r="A582" s="203"/>
      <c r="B582" s="189" t="s">
        <v>603</v>
      </c>
      <c r="C582" s="501" t="s">
        <v>604</v>
      </c>
      <c r="D582" s="501"/>
      <c r="E582" s="501"/>
      <c r="F582" s="501"/>
      <c r="G582" s="501"/>
      <c r="H582" s="190" t="s">
        <v>432</v>
      </c>
      <c r="I582" s="209">
        <v>97</v>
      </c>
      <c r="J582" s="191"/>
      <c r="K582" s="209">
        <v>97</v>
      </c>
      <c r="L582" s="193"/>
      <c r="M582" s="191"/>
      <c r="N582" s="193"/>
      <c r="O582" s="191"/>
      <c r="P582" s="194">
        <v>1496.02</v>
      </c>
      <c r="Q582" s="143"/>
      <c r="R582" s="143"/>
      <c r="S582" s="143"/>
    </row>
    <row r="583" spans="1:19" ht="13.5" customHeight="1">
      <c r="A583" s="203"/>
      <c r="B583" s="189" t="s">
        <v>605</v>
      </c>
      <c r="C583" s="501" t="s">
        <v>606</v>
      </c>
      <c r="D583" s="501"/>
      <c r="E583" s="501"/>
      <c r="F583" s="501"/>
      <c r="G583" s="501"/>
      <c r="H583" s="190" t="s">
        <v>432</v>
      </c>
      <c r="I583" s="209">
        <v>51</v>
      </c>
      <c r="J583" s="191"/>
      <c r="K583" s="209">
        <v>51</v>
      </c>
      <c r="L583" s="193"/>
      <c r="M583" s="191"/>
      <c r="N583" s="193"/>
      <c r="O583" s="191"/>
      <c r="P583" s="216">
        <v>786.57</v>
      </c>
      <c r="Q583" s="143"/>
      <c r="R583" s="143"/>
      <c r="S583" s="143"/>
    </row>
    <row r="584" spans="1:19" ht="13.5" customHeight="1">
      <c r="A584" s="213"/>
      <c r="B584" s="214"/>
      <c r="C584" s="500" t="s">
        <v>438</v>
      </c>
      <c r="D584" s="500"/>
      <c r="E584" s="500"/>
      <c r="F584" s="500"/>
      <c r="G584" s="500"/>
      <c r="H584" s="180"/>
      <c r="I584" s="181"/>
      <c r="J584" s="181"/>
      <c r="K584" s="181"/>
      <c r="L584" s="183"/>
      <c r="M584" s="181"/>
      <c r="N584" s="211">
        <v>97808.25</v>
      </c>
      <c r="O584" s="181"/>
      <c r="P584" s="212">
        <v>3912.33</v>
      </c>
      <c r="Q584" s="143"/>
      <c r="R584" s="143"/>
      <c r="S584" s="143"/>
    </row>
    <row r="585" spans="1:19" ht="19.5" customHeight="1">
      <c r="A585" s="178" t="s">
        <v>735</v>
      </c>
      <c r="B585" s="179" t="s">
        <v>736</v>
      </c>
      <c r="C585" s="498" t="s">
        <v>733</v>
      </c>
      <c r="D585" s="498"/>
      <c r="E585" s="498"/>
      <c r="F585" s="498"/>
      <c r="G585" s="498"/>
      <c r="H585" s="180" t="s">
        <v>587</v>
      </c>
      <c r="I585" s="181">
        <v>-4.0800000000000003E-2</v>
      </c>
      <c r="J585" s="182">
        <v>1</v>
      </c>
      <c r="K585" s="217">
        <v>-4.0800000000000003E-2</v>
      </c>
      <c r="L585" s="218">
        <v>896.51</v>
      </c>
      <c r="M585" s="219">
        <v>1.17</v>
      </c>
      <c r="N585" s="239">
        <v>1048.92</v>
      </c>
      <c r="O585" s="217">
        <v>1.0367</v>
      </c>
      <c r="P585" s="240">
        <v>-44.37</v>
      </c>
      <c r="Q585" s="143"/>
      <c r="R585" s="143"/>
      <c r="S585" s="143"/>
    </row>
    <row r="586" spans="1:19" ht="45.75" customHeight="1">
      <c r="A586" s="186"/>
      <c r="B586" s="187"/>
      <c r="C586" s="499" t="s">
        <v>390</v>
      </c>
      <c r="D586" s="499"/>
      <c r="E586" s="499"/>
      <c r="F586" s="499"/>
      <c r="G586" s="499"/>
      <c r="H586" s="499"/>
      <c r="I586" s="499"/>
      <c r="J586" s="499"/>
      <c r="K586" s="499"/>
      <c r="L586" s="499"/>
      <c r="M586" s="499"/>
      <c r="N586" s="499"/>
      <c r="O586" s="499"/>
      <c r="P586" s="499"/>
      <c r="Q586" s="143"/>
      <c r="R586" s="143"/>
      <c r="S586" s="143"/>
    </row>
    <row r="587" spans="1:19" ht="27.75" customHeight="1">
      <c r="A587" s="213"/>
      <c r="B587" s="214"/>
      <c r="C587" s="500" t="s">
        <v>438</v>
      </c>
      <c r="D587" s="500"/>
      <c r="E587" s="500"/>
      <c r="F587" s="500"/>
      <c r="G587" s="500"/>
      <c r="H587" s="180"/>
      <c r="I587" s="181"/>
      <c r="J587" s="181"/>
      <c r="K587" s="181"/>
      <c r="L587" s="183"/>
      <c r="M587" s="181"/>
      <c r="N587" s="183"/>
      <c r="O587" s="181"/>
      <c r="P587" s="240">
        <v>-44.37</v>
      </c>
      <c r="Q587" s="143"/>
      <c r="R587" s="143"/>
      <c r="S587" s="143"/>
    </row>
    <row r="588" spans="1:19" ht="13.5" customHeight="1">
      <c r="A588" s="178" t="s">
        <v>737</v>
      </c>
      <c r="B588" s="179" t="s">
        <v>738</v>
      </c>
      <c r="C588" s="498" t="s">
        <v>739</v>
      </c>
      <c r="D588" s="498"/>
      <c r="E588" s="498"/>
      <c r="F588" s="498"/>
      <c r="G588" s="498"/>
      <c r="H588" s="180" t="s">
        <v>142</v>
      </c>
      <c r="I588" s="181">
        <v>4</v>
      </c>
      <c r="J588" s="182">
        <v>1</v>
      </c>
      <c r="K588" s="182">
        <v>4</v>
      </c>
      <c r="L588" s="183"/>
      <c r="M588" s="181"/>
      <c r="N588" s="221">
        <v>192.61</v>
      </c>
      <c r="O588" s="217">
        <v>1.0367</v>
      </c>
      <c r="P588" s="240">
        <v>798.72</v>
      </c>
      <c r="Q588" s="143"/>
      <c r="R588" s="143"/>
      <c r="S588" s="143"/>
    </row>
    <row r="589" spans="1:19" ht="13.5" customHeight="1">
      <c r="A589" s="186"/>
      <c r="B589" s="187"/>
      <c r="C589" s="499" t="s">
        <v>390</v>
      </c>
      <c r="D589" s="499"/>
      <c r="E589" s="499"/>
      <c r="F589" s="499"/>
      <c r="G589" s="499"/>
      <c r="H589" s="499"/>
      <c r="I589" s="499"/>
      <c r="J589" s="499"/>
      <c r="K589" s="499"/>
      <c r="L589" s="499"/>
      <c r="M589" s="499"/>
      <c r="N589" s="499"/>
      <c r="O589" s="499"/>
      <c r="P589" s="499"/>
      <c r="Q589" s="143"/>
      <c r="R589" s="143"/>
      <c r="S589" s="143"/>
    </row>
    <row r="590" spans="1:19" ht="13.5" customHeight="1">
      <c r="A590" s="213"/>
      <c r="B590" s="214"/>
      <c r="C590" s="500" t="s">
        <v>438</v>
      </c>
      <c r="D590" s="500"/>
      <c r="E590" s="500"/>
      <c r="F590" s="500"/>
      <c r="G590" s="500"/>
      <c r="H590" s="180"/>
      <c r="I590" s="181"/>
      <c r="J590" s="181"/>
      <c r="K590" s="181"/>
      <c r="L590" s="183"/>
      <c r="M590" s="181"/>
      <c r="N590" s="183"/>
      <c r="O590" s="181"/>
      <c r="P590" s="240">
        <v>798.72</v>
      </c>
      <c r="Q590" s="143"/>
      <c r="R590" s="143"/>
      <c r="S590" s="143"/>
    </row>
    <row r="591" spans="1:19" ht="13.5" customHeight="1">
      <c r="A591" s="178" t="s">
        <v>740</v>
      </c>
      <c r="B591" s="179" t="s">
        <v>741</v>
      </c>
      <c r="C591" s="498" t="s">
        <v>742</v>
      </c>
      <c r="D591" s="498"/>
      <c r="E591" s="498"/>
      <c r="F591" s="498"/>
      <c r="G591" s="498"/>
      <c r="H591" s="180" t="s">
        <v>587</v>
      </c>
      <c r="I591" s="181">
        <v>0.04</v>
      </c>
      <c r="J591" s="182">
        <v>1</v>
      </c>
      <c r="K591" s="219">
        <v>0.04</v>
      </c>
      <c r="L591" s="183"/>
      <c r="M591" s="181"/>
      <c r="N591" s="184"/>
      <c r="O591" s="181"/>
      <c r="P591" s="185"/>
      <c r="Q591" s="143"/>
      <c r="R591" s="143"/>
      <c r="S591" s="143"/>
    </row>
    <row r="592" spans="1:19" ht="13.5" customHeight="1">
      <c r="A592" s="186"/>
      <c r="B592" s="187" t="s">
        <v>386</v>
      </c>
      <c r="C592" s="499" t="s">
        <v>387</v>
      </c>
      <c r="D592" s="499"/>
      <c r="E592" s="499"/>
      <c r="F592" s="499"/>
      <c r="G592" s="499"/>
      <c r="H592" s="499"/>
      <c r="I592" s="499"/>
      <c r="J592" s="499"/>
      <c r="K592" s="499"/>
      <c r="L592" s="499"/>
      <c r="M592" s="499"/>
      <c r="N592" s="499"/>
      <c r="O592" s="499"/>
      <c r="P592" s="499"/>
      <c r="Q592" s="143"/>
      <c r="R592" s="143"/>
      <c r="S592" s="143"/>
    </row>
    <row r="593" spans="1:19" ht="13.5" customHeight="1">
      <c r="A593" s="186"/>
      <c r="B593" s="187" t="s">
        <v>388</v>
      </c>
      <c r="C593" s="499" t="s">
        <v>389</v>
      </c>
      <c r="D593" s="499"/>
      <c r="E593" s="499"/>
      <c r="F593" s="499"/>
      <c r="G593" s="499"/>
      <c r="H593" s="499"/>
      <c r="I593" s="499"/>
      <c r="J593" s="499"/>
      <c r="K593" s="499"/>
      <c r="L593" s="499"/>
      <c r="M593" s="499"/>
      <c r="N593" s="499"/>
      <c r="O593" s="499"/>
      <c r="P593" s="499"/>
      <c r="Q593" s="143"/>
      <c r="R593" s="143"/>
      <c r="S593" s="143"/>
    </row>
    <row r="594" spans="1:19" ht="13.5" customHeight="1">
      <c r="A594" s="186"/>
      <c r="B594" s="187"/>
      <c r="C594" s="499" t="s">
        <v>390</v>
      </c>
      <c r="D594" s="499"/>
      <c r="E594" s="499"/>
      <c r="F594" s="499"/>
      <c r="G594" s="499"/>
      <c r="H594" s="499"/>
      <c r="I594" s="499"/>
      <c r="J594" s="499"/>
      <c r="K594" s="499"/>
      <c r="L594" s="499"/>
      <c r="M594" s="499"/>
      <c r="N594" s="499"/>
      <c r="O594" s="499"/>
      <c r="P594" s="499"/>
      <c r="Q594" s="143"/>
      <c r="R594" s="143"/>
      <c r="S594" s="143"/>
    </row>
    <row r="595" spans="1:19" ht="13.5" customHeight="1">
      <c r="A595" s="188"/>
      <c r="B595" s="189" t="s">
        <v>164</v>
      </c>
      <c r="C595" s="501" t="s">
        <v>391</v>
      </c>
      <c r="D595" s="501"/>
      <c r="E595" s="501"/>
      <c r="F595" s="501"/>
      <c r="G595" s="501"/>
      <c r="H595" s="190" t="s">
        <v>392</v>
      </c>
      <c r="I595" s="191"/>
      <c r="J595" s="191"/>
      <c r="K595" s="215">
        <v>0.38565240000000001</v>
      </c>
      <c r="L595" s="193"/>
      <c r="M595" s="191"/>
      <c r="N595" s="193"/>
      <c r="O595" s="191"/>
      <c r="P595" s="216">
        <v>210.84</v>
      </c>
      <c r="Q595" s="143"/>
      <c r="R595" s="143"/>
      <c r="S595" s="143"/>
    </row>
    <row r="596" spans="1:19" ht="13.5" customHeight="1">
      <c r="A596" s="195"/>
      <c r="B596" s="189" t="s">
        <v>743</v>
      </c>
      <c r="C596" s="501" t="s">
        <v>744</v>
      </c>
      <c r="D596" s="501"/>
      <c r="E596" s="501"/>
      <c r="F596" s="501"/>
      <c r="G596" s="501"/>
      <c r="H596" s="190" t="s">
        <v>392</v>
      </c>
      <c r="I596" s="209">
        <v>6</v>
      </c>
      <c r="J596" s="197">
        <v>1.6068849999999999</v>
      </c>
      <c r="K596" s="215">
        <v>0.38565240000000001</v>
      </c>
      <c r="L596" s="198"/>
      <c r="M596" s="199"/>
      <c r="N596" s="200">
        <v>546.70000000000005</v>
      </c>
      <c r="O596" s="191"/>
      <c r="P596" s="194">
        <v>210.84</v>
      </c>
      <c r="Q596" s="143"/>
      <c r="R596" s="143"/>
      <c r="S596" s="143"/>
    </row>
    <row r="597" spans="1:19" ht="13.5" customHeight="1">
      <c r="A597" s="188"/>
      <c r="B597" s="189" t="s">
        <v>180</v>
      </c>
      <c r="C597" s="501" t="s">
        <v>410</v>
      </c>
      <c r="D597" s="501"/>
      <c r="E597" s="501"/>
      <c r="F597" s="501"/>
      <c r="G597" s="501"/>
      <c r="H597" s="190"/>
      <c r="I597" s="191"/>
      <c r="J597" s="191"/>
      <c r="K597" s="191"/>
      <c r="L597" s="193"/>
      <c r="M597" s="191"/>
      <c r="N597" s="193"/>
      <c r="O597" s="191"/>
      <c r="P597" s="216">
        <v>1.37</v>
      </c>
      <c r="Q597" s="143"/>
      <c r="R597" s="143"/>
      <c r="S597" s="143"/>
    </row>
    <row r="598" spans="1:19" ht="13.5" customHeight="1">
      <c r="A598" s="195"/>
      <c r="B598" s="189" t="s">
        <v>745</v>
      </c>
      <c r="C598" s="501" t="s">
        <v>746</v>
      </c>
      <c r="D598" s="501"/>
      <c r="E598" s="501"/>
      <c r="F598" s="501"/>
      <c r="G598" s="501"/>
      <c r="H598" s="190" t="s">
        <v>418</v>
      </c>
      <c r="I598" s="202">
        <v>2.0000000000000001E-4</v>
      </c>
      <c r="J598" s="191"/>
      <c r="K598" s="197">
        <v>7.9999999999999996E-6</v>
      </c>
      <c r="L598" s="208">
        <v>127406</v>
      </c>
      <c r="M598" s="220">
        <v>1.3</v>
      </c>
      <c r="N598" s="200">
        <v>165627.79999999999</v>
      </c>
      <c r="O598" s="202">
        <v>1.0367</v>
      </c>
      <c r="P598" s="194">
        <v>1.37</v>
      </c>
      <c r="Q598" s="143"/>
      <c r="R598" s="143"/>
      <c r="S598" s="143"/>
    </row>
    <row r="599" spans="1:19" ht="13.5" customHeight="1">
      <c r="A599" s="241" t="s">
        <v>747</v>
      </c>
      <c r="B599" s="242" t="s">
        <v>748</v>
      </c>
      <c r="C599" s="502" t="s">
        <v>749</v>
      </c>
      <c r="D599" s="502"/>
      <c r="E599" s="502"/>
      <c r="F599" s="502"/>
      <c r="G599" s="502"/>
      <c r="H599" s="243" t="s">
        <v>418</v>
      </c>
      <c r="I599" s="244">
        <v>0.01</v>
      </c>
      <c r="J599" s="245"/>
      <c r="K599" s="246">
        <v>4.0000000000000002E-4</v>
      </c>
      <c r="L599" s="247"/>
      <c r="M599" s="245"/>
      <c r="N599" s="247"/>
      <c r="O599" s="245"/>
      <c r="P599" s="248"/>
      <c r="Q599" s="143"/>
      <c r="R599" s="143"/>
      <c r="S599" s="143"/>
    </row>
    <row r="600" spans="1:19" ht="19.5" customHeight="1">
      <c r="A600" s="210"/>
      <c r="B600" s="187"/>
      <c r="C600" s="500" t="s">
        <v>429</v>
      </c>
      <c r="D600" s="500"/>
      <c r="E600" s="500"/>
      <c r="F600" s="500"/>
      <c r="G600" s="500"/>
      <c r="H600" s="180"/>
      <c r="I600" s="181"/>
      <c r="J600" s="181"/>
      <c r="K600" s="181"/>
      <c r="L600" s="183"/>
      <c r="M600" s="181"/>
      <c r="N600" s="211"/>
      <c r="O600" s="181"/>
      <c r="P600" s="212">
        <v>212.21</v>
      </c>
      <c r="Q600" s="143"/>
      <c r="R600" s="143"/>
      <c r="S600" s="143"/>
    </row>
    <row r="601" spans="1:19" ht="13.5" customHeight="1">
      <c r="A601" s="203" t="s">
        <v>750</v>
      </c>
      <c r="B601" s="189" t="s">
        <v>430</v>
      </c>
      <c r="C601" s="501" t="s">
        <v>431</v>
      </c>
      <c r="D601" s="501"/>
      <c r="E601" s="501"/>
      <c r="F601" s="501"/>
      <c r="G601" s="501"/>
      <c r="H601" s="190" t="s">
        <v>432</v>
      </c>
      <c r="I601" s="209">
        <v>2</v>
      </c>
      <c r="J601" s="191"/>
      <c r="K601" s="209">
        <v>2</v>
      </c>
      <c r="L601" s="193"/>
      <c r="M601" s="191"/>
      <c r="N601" s="193"/>
      <c r="O601" s="202">
        <v>1.0367</v>
      </c>
      <c r="P601" s="216">
        <v>2.72</v>
      </c>
      <c r="Q601" s="143"/>
      <c r="R601" s="143"/>
      <c r="S601" s="143"/>
    </row>
    <row r="602" spans="1:19" ht="13.5" customHeight="1">
      <c r="A602" s="203"/>
      <c r="B602" s="189"/>
      <c r="C602" s="501" t="s">
        <v>433</v>
      </c>
      <c r="D602" s="501"/>
      <c r="E602" s="501"/>
      <c r="F602" s="501"/>
      <c r="G602" s="501"/>
      <c r="H602" s="190"/>
      <c r="I602" s="191"/>
      <c r="J602" s="191"/>
      <c r="K602" s="191"/>
      <c r="L602" s="193"/>
      <c r="M602" s="191"/>
      <c r="N602" s="193"/>
      <c r="O602" s="191"/>
      <c r="P602" s="216">
        <v>210.84</v>
      </c>
      <c r="Q602" s="143"/>
      <c r="R602" s="143"/>
      <c r="S602" s="143"/>
    </row>
    <row r="603" spans="1:19" ht="19.5" customHeight="1">
      <c r="A603" s="203"/>
      <c r="B603" s="189" t="s">
        <v>653</v>
      </c>
      <c r="C603" s="501" t="s">
        <v>654</v>
      </c>
      <c r="D603" s="501"/>
      <c r="E603" s="501"/>
      <c r="F603" s="501"/>
      <c r="G603" s="501"/>
      <c r="H603" s="190" t="s">
        <v>432</v>
      </c>
      <c r="I603" s="209">
        <v>90</v>
      </c>
      <c r="J603" s="191"/>
      <c r="K603" s="209">
        <v>90</v>
      </c>
      <c r="L603" s="193"/>
      <c r="M603" s="191"/>
      <c r="N603" s="193"/>
      <c r="O603" s="191"/>
      <c r="P603" s="216">
        <v>189.76</v>
      </c>
      <c r="Q603" s="143"/>
      <c r="R603" s="143"/>
      <c r="S603" s="143"/>
    </row>
    <row r="604" spans="1:19" ht="45.75" customHeight="1">
      <c r="A604" s="203"/>
      <c r="B604" s="189" t="s">
        <v>655</v>
      </c>
      <c r="C604" s="501" t="s">
        <v>656</v>
      </c>
      <c r="D604" s="501"/>
      <c r="E604" s="501"/>
      <c r="F604" s="501"/>
      <c r="G604" s="501"/>
      <c r="H604" s="190" t="s">
        <v>432</v>
      </c>
      <c r="I604" s="209">
        <v>46</v>
      </c>
      <c r="J604" s="191"/>
      <c r="K604" s="209">
        <v>46</v>
      </c>
      <c r="L604" s="193"/>
      <c r="M604" s="191"/>
      <c r="N604" s="193"/>
      <c r="O604" s="191"/>
      <c r="P604" s="216">
        <v>96.99</v>
      </c>
      <c r="Q604" s="143"/>
      <c r="R604" s="143"/>
      <c r="S604" s="143"/>
    </row>
    <row r="605" spans="1:19" ht="27.75" customHeight="1">
      <c r="A605" s="213"/>
      <c r="B605" s="214"/>
      <c r="C605" s="500" t="s">
        <v>438</v>
      </c>
      <c r="D605" s="500"/>
      <c r="E605" s="500"/>
      <c r="F605" s="500"/>
      <c r="G605" s="500"/>
      <c r="H605" s="180"/>
      <c r="I605" s="181"/>
      <c r="J605" s="181"/>
      <c r="K605" s="181"/>
      <c r="L605" s="183"/>
      <c r="M605" s="181"/>
      <c r="N605" s="211">
        <v>12542</v>
      </c>
      <c r="O605" s="181"/>
      <c r="P605" s="240">
        <v>501.68</v>
      </c>
      <c r="Q605" s="143"/>
      <c r="R605" s="143"/>
      <c r="S605" s="143"/>
    </row>
    <row r="606" spans="1:19" ht="13.5" customHeight="1">
      <c r="A606" s="178" t="s">
        <v>751</v>
      </c>
      <c r="B606" s="179" t="s">
        <v>752</v>
      </c>
      <c r="C606" s="498" t="s">
        <v>753</v>
      </c>
      <c r="D606" s="498"/>
      <c r="E606" s="498"/>
      <c r="F606" s="498"/>
      <c r="G606" s="498"/>
      <c r="H606" s="180" t="s">
        <v>142</v>
      </c>
      <c r="I606" s="181">
        <v>4</v>
      </c>
      <c r="J606" s="182">
        <v>1</v>
      </c>
      <c r="K606" s="182">
        <v>4</v>
      </c>
      <c r="L606" s="183"/>
      <c r="M606" s="181"/>
      <c r="N606" s="221">
        <v>9.33</v>
      </c>
      <c r="O606" s="217">
        <v>1.0367</v>
      </c>
      <c r="P606" s="240">
        <v>38.69</v>
      </c>
      <c r="Q606" s="143"/>
      <c r="R606" s="143"/>
      <c r="S606" s="143"/>
    </row>
    <row r="607" spans="1:19" ht="13.5" customHeight="1">
      <c r="A607" s="186"/>
      <c r="B607" s="187"/>
      <c r="C607" s="499" t="s">
        <v>390</v>
      </c>
      <c r="D607" s="499"/>
      <c r="E607" s="499"/>
      <c r="F607" s="499"/>
      <c r="G607" s="499"/>
      <c r="H607" s="499"/>
      <c r="I607" s="499"/>
      <c r="J607" s="499"/>
      <c r="K607" s="499"/>
      <c r="L607" s="499"/>
      <c r="M607" s="499"/>
      <c r="N607" s="499"/>
      <c r="O607" s="499"/>
      <c r="P607" s="499"/>
      <c r="Q607" s="143"/>
      <c r="R607" s="143"/>
      <c r="S607" s="143"/>
    </row>
    <row r="608" spans="1:19" ht="13.5" customHeight="1">
      <c r="A608" s="213"/>
      <c r="B608" s="214"/>
      <c r="C608" s="500" t="s">
        <v>438</v>
      </c>
      <c r="D608" s="500"/>
      <c r="E608" s="500"/>
      <c r="F608" s="500"/>
      <c r="G608" s="500"/>
      <c r="H608" s="180"/>
      <c r="I608" s="181"/>
      <c r="J608" s="181"/>
      <c r="K608" s="181"/>
      <c r="L608" s="183"/>
      <c r="M608" s="181"/>
      <c r="N608" s="183"/>
      <c r="O608" s="181"/>
      <c r="P608" s="240">
        <v>38.69</v>
      </c>
      <c r="Q608" s="143"/>
      <c r="R608" s="143"/>
      <c r="S608" s="143"/>
    </row>
    <row r="609" spans="1:19" ht="13.5" customHeight="1">
      <c r="A609" s="178" t="s">
        <v>754</v>
      </c>
      <c r="B609" s="179" t="s">
        <v>608</v>
      </c>
      <c r="C609" s="498" t="s">
        <v>755</v>
      </c>
      <c r="D609" s="498"/>
      <c r="E609" s="498"/>
      <c r="F609" s="498"/>
      <c r="G609" s="498"/>
      <c r="H609" s="180" t="s">
        <v>610</v>
      </c>
      <c r="I609" s="181">
        <v>0.12</v>
      </c>
      <c r="J609" s="182">
        <v>1</v>
      </c>
      <c r="K609" s="219">
        <v>0.12</v>
      </c>
      <c r="L609" s="183"/>
      <c r="M609" s="181"/>
      <c r="N609" s="184"/>
      <c r="O609" s="181"/>
      <c r="P609" s="185"/>
      <c r="Q609" s="143"/>
      <c r="R609" s="143"/>
      <c r="S609" s="143"/>
    </row>
    <row r="610" spans="1:19" ht="13.5" customHeight="1">
      <c r="A610" s="186"/>
      <c r="B610" s="187" t="s">
        <v>386</v>
      </c>
      <c r="C610" s="499" t="s">
        <v>387</v>
      </c>
      <c r="D610" s="499"/>
      <c r="E610" s="499"/>
      <c r="F610" s="499"/>
      <c r="G610" s="499"/>
      <c r="H610" s="499"/>
      <c r="I610" s="499"/>
      <c r="J610" s="499"/>
      <c r="K610" s="499"/>
      <c r="L610" s="499"/>
      <c r="M610" s="499"/>
      <c r="N610" s="499"/>
      <c r="O610" s="499"/>
      <c r="P610" s="499"/>
      <c r="Q610" s="143"/>
      <c r="R610" s="143"/>
      <c r="S610" s="143"/>
    </row>
    <row r="611" spans="1:19" ht="13.5" customHeight="1">
      <c r="A611" s="186"/>
      <c r="B611" s="187" t="s">
        <v>388</v>
      </c>
      <c r="C611" s="499" t="s">
        <v>389</v>
      </c>
      <c r="D611" s="499"/>
      <c r="E611" s="499"/>
      <c r="F611" s="499"/>
      <c r="G611" s="499"/>
      <c r="H611" s="499"/>
      <c r="I611" s="499"/>
      <c r="J611" s="499"/>
      <c r="K611" s="499"/>
      <c r="L611" s="499"/>
      <c r="M611" s="499"/>
      <c r="N611" s="499"/>
      <c r="O611" s="499"/>
      <c r="P611" s="499"/>
      <c r="Q611" s="143"/>
      <c r="R611" s="143"/>
      <c r="S611" s="143"/>
    </row>
    <row r="612" spans="1:19" ht="13.5" customHeight="1">
      <c r="A612" s="186"/>
      <c r="B612" s="187"/>
      <c r="C612" s="499" t="s">
        <v>390</v>
      </c>
      <c r="D612" s="499"/>
      <c r="E612" s="499"/>
      <c r="F612" s="499"/>
      <c r="G612" s="499"/>
      <c r="H612" s="499"/>
      <c r="I612" s="499"/>
      <c r="J612" s="499"/>
      <c r="K612" s="499"/>
      <c r="L612" s="499"/>
      <c r="M612" s="499"/>
      <c r="N612" s="499"/>
      <c r="O612" s="499"/>
      <c r="P612" s="499"/>
      <c r="Q612" s="143"/>
      <c r="R612" s="143"/>
      <c r="S612" s="143"/>
    </row>
    <row r="613" spans="1:19" ht="13.5" customHeight="1">
      <c r="A613" s="188"/>
      <c r="B613" s="189" t="s">
        <v>164</v>
      </c>
      <c r="C613" s="501" t="s">
        <v>391</v>
      </c>
      <c r="D613" s="501"/>
      <c r="E613" s="501"/>
      <c r="F613" s="501"/>
      <c r="G613" s="501"/>
      <c r="H613" s="190" t="s">
        <v>392</v>
      </c>
      <c r="I613" s="191"/>
      <c r="J613" s="191"/>
      <c r="K613" s="215">
        <v>1.7874988999999999</v>
      </c>
      <c r="L613" s="193"/>
      <c r="M613" s="191"/>
      <c r="N613" s="193"/>
      <c r="O613" s="191"/>
      <c r="P613" s="194">
        <v>1189.6500000000001</v>
      </c>
      <c r="Q613" s="143"/>
      <c r="R613" s="143"/>
      <c r="S613" s="143"/>
    </row>
    <row r="614" spans="1:19" ht="13.5" customHeight="1">
      <c r="A614" s="195"/>
      <c r="B614" s="189" t="s">
        <v>611</v>
      </c>
      <c r="C614" s="501" t="s">
        <v>612</v>
      </c>
      <c r="D614" s="501"/>
      <c r="E614" s="501"/>
      <c r="F614" s="501"/>
      <c r="G614" s="501"/>
      <c r="H614" s="190" t="s">
        <v>392</v>
      </c>
      <c r="I614" s="201">
        <v>9.27</v>
      </c>
      <c r="J614" s="197">
        <v>1.6068849999999999</v>
      </c>
      <c r="K614" s="215">
        <v>1.7874988999999999</v>
      </c>
      <c r="L614" s="198"/>
      <c r="M614" s="199"/>
      <c r="N614" s="200">
        <v>665.54</v>
      </c>
      <c r="O614" s="191"/>
      <c r="P614" s="194">
        <v>1189.6500000000001</v>
      </c>
      <c r="Q614" s="143"/>
      <c r="R614" s="143"/>
      <c r="S614" s="143"/>
    </row>
    <row r="615" spans="1:19" ht="13.5" customHeight="1">
      <c r="A615" s="188"/>
      <c r="B615" s="189" t="s">
        <v>180</v>
      </c>
      <c r="C615" s="501" t="s">
        <v>410</v>
      </c>
      <c r="D615" s="501"/>
      <c r="E615" s="501"/>
      <c r="F615" s="501"/>
      <c r="G615" s="501"/>
      <c r="H615" s="190"/>
      <c r="I615" s="191"/>
      <c r="J615" s="191"/>
      <c r="K615" s="191"/>
      <c r="L615" s="193"/>
      <c r="M615" s="191"/>
      <c r="N615" s="193"/>
      <c r="O615" s="191"/>
      <c r="P615" s="216">
        <v>12.44</v>
      </c>
      <c r="Q615" s="143"/>
      <c r="R615" s="143"/>
      <c r="S615" s="143"/>
    </row>
    <row r="616" spans="1:19" ht="13.5" customHeight="1">
      <c r="A616" s="195"/>
      <c r="B616" s="189" t="s">
        <v>613</v>
      </c>
      <c r="C616" s="501" t="s">
        <v>614</v>
      </c>
      <c r="D616" s="501"/>
      <c r="E616" s="501"/>
      <c r="F616" s="501"/>
      <c r="G616" s="501"/>
      <c r="H616" s="190" t="s">
        <v>413</v>
      </c>
      <c r="I616" s="196">
        <v>0.2</v>
      </c>
      <c r="J616" s="191"/>
      <c r="K616" s="207">
        <v>2.4E-2</v>
      </c>
      <c r="L616" s="205">
        <v>138.5</v>
      </c>
      <c r="M616" s="206">
        <v>1.44</v>
      </c>
      <c r="N616" s="200">
        <v>199.44</v>
      </c>
      <c r="O616" s="202">
        <v>1.0367</v>
      </c>
      <c r="P616" s="194">
        <v>4.96</v>
      </c>
      <c r="Q616" s="143"/>
      <c r="R616" s="143"/>
      <c r="S616" s="143"/>
    </row>
    <row r="617" spans="1:19" ht="13.5" customHeight="1">
      <c r="A617" s="195"/>
      <c r="B617" s="189" t="s">
        <v>615</v>
      </c>
      <c r="C617" s="501" t="s">
        <v>616</v>
      </c>
      <c r="D617" s="501"/>
      <c r="E617" s="501"/>
      <c r="F617" s="501"/>
      <c r="G617" s="501"/>
      <c r="H617" s="190" t="s">
        <v>587</v>
      </c>
      <c r="I617" s="201">
        <v>0.25</v>
      </c>
      <c r="J617" s="191"/>
      <c r="K617" s="201">
        <v>0.03</v>
      </c>
      <c r="L617" s="205">
        <v>235.73</v>
      </c>
      <c r="M617" s="206">
        <v>1.02</v>
      </c>
      <c r="N617" s="200">
        <v>240.44</v>
      </c>
      <c r="O617" s="202">
        <v>1.0367</v>
      </c>
      <c r="P617" s="194">
        <v>7.48</v>
      </c>
      <c r="Q617" s="143"/>
      <c r="R617" s="143"/>
      <c r="S617" s="143"/>
    </row>
    <row r="618" spans="1:19" ht="19.5" customHeight="1">
      <c r="A618" s="210"/>
      <c r="B618" s="187"/>
      <c r="C618" s="500" t="s">
        <v>429</v>
      </c>
      <c r="D618" s="500"/>
      <c r="E618" s="500"/>
      <c r="F618" s="500"/>
      <c r="G618" s="500"/>
      <c r="H618" s="180"/>
      <c r="I618" s="181"/>
      <c r="J618" s="181"/>
      <c r="K618" s="181"/>
      <c r="L618" s="183"/>
      <c r="M618" s="181"/>
      <c r="N618" s="211"/>
      <c r="O618" s="181"/>
      <c r="P618" s="212">
        <v>1202.0899999999999</v>
      </c>
      <c r="Q618" s="143"/>
      <c r="R618" s="143"/>
      <c r="S618" s="143"/>
    </row>
    <row r="619" spans="1:19" ht="13.5" customHeight="1">
      <c r="A619" s="203" t="s">
        <v>756</v>
      </c>
      <c r="B619" s="189" t="s">
        <v>430</v>
      </c>
      <c r="C619" s="501" t="s">
        <v>431</v>
      </c>
      <c r="D619" s="501"/>
      <c r="E619" s="501"/>
      <c r="F619" s="501"/>
      <c r="G619" s="501"/>
      <c r="H619" s="190" t="s">
        <v>432</v>
      </c>
      <c r="I619" s="209">
        <v>2</v>
      </c>
      <c r="J619" s="191"/>
      <c r="K619" s="209">
        <v>2</v>
      </c>
      <c r="L619" s="193"/>
      <c r="M619" s="191"/>
      <c r="N619" s="193"/>
      <c r="O619" s="202">
        <v>1.0367</v>
      </c>
      <c r="P619" s="216">
        <v>15.35</v>
      </c>
      <c r="Q619" s="143"/>
      <c r="R619" s="143"/>
      <c r="S619" s="143"/>
    </row>
    <row r="620" spans="1:19" ht="13.5" customHeight="1">
      <c r="A620" s="203"/>
      <c r="B620" s="189"/>
      <c r="C620" s="501" t="s">
        <v>433</v>
      </c>
      <c r="D620" s="501"/>
      <c r="E620" s="501"/>
      <c r="F620" s="501"/>
      <c r="G620" s="501"/>
      <c r="H620" s="190"/>
      <c r="I620" s="191"/>
      <c r="J620" s="191"/>
      <c r="K620" s="191"/>
      <c r="L620" s="193"/>
      <c r="M620" s="191"/>
      <c r="N620" s="193"/>
      <c r="O620" s="191"/>
      <c r="P620" s="194">
        <v>1189.6500000000001</v>
      </c>
      <c r="Q620" s="143"/>
      <c r="R620" s="143"/>
      <c r="S620" s="143"/>
    </row>
    <row r="621" spans="1:19" ht="19.5" customHeight="1">
      <c r="A621" s="203"/>
      <c r="B621" s="189" t="s">
        <v>434</v>
      </c>
      <c r="C621" s="501" t="s">
        <v>435</v>
      </c>
      <c r="D621" s="501"/>
      <c r="E621" s="501"/>
      <c r="F621" s="501"/>
      <c r="G621" s="501"/>
      <c r="H621" s="190" t="s">
        <v>432</v>
      </c>
      <c r="I621" s="209">
        <v>90</v>
      </c>
      <c r="J621" s="191"/>
      <c r="K621" s="209">
        <v>90</v>
      </c>
      <c r="L621" s="193"/>
      <c r="M621" s="191"/>
      <c r="N621" s="193"/>
      <c r="O621" s="191"/>
      <c r="P621" s="194">
        <v>1070.69</v>
      </c>
      <c r="Q621" s="143"/>
      <c r="R621" s="143"/>
      <c r="S621" s="143"/>
    </row>
    <row r="622" spans="1:19" ht="13.5" customHeight="1">
      <c r="A622" s="203"/>
      <c r="B622" s="189" t="s">
        <v>436</v>
      </c>
      <c r="C622" s="501" t="s">
        <v>437</v>
      </c>
      <c r="D622" s="501"/>
      <c r="E622" s="501"/>
      <c r="F622" s="501"/>
      <c r="G622" s="501"/>
      <c r="H622" s="190" t="s">
        <v>432</v>
      </c>
      <c r="I622" s="209">
        <v>46</v>
      </c>
      <c r="J622" s="191"/>
      <c r="K622" s="209">
        <v>46</v>
      </c>
      <c r="L622" s="193"/>
      <c r="M622" s="191"/>
      <c r="N622" s="193"/>
      <c r="O622" s="191"/>
      <c r="P622" s="216">
        <v>547.24</v>
      </c>
      <c r="Q622" s="143"/>
      <c r="R622" s="143"/>
      <c r="S622" s="143"/>
    </row>
    <row r="623" spans="1:19" ht="13.5" customHeight="1">
      <c r="A623" s="213"/>
      <c r="B623" s="214"/>
      <c r="C623" s="500" t="s">
        <v>438</v>
      </c>
      <c r="D623" s="500"/>
      <c r="E623" s="500"/>
      <c r="F623" s="500"/>
      <c r="G623" s="500"/>
      <c r="H623" s="180"/>
      <c r="I623" s="181"/>
      <c r="J623" s="181"/>
      <c r="K623" s="181"/>
      <c r="L623" s="183"/>
      <c r="M623" s="181"/>
      <c r="N623" s="211">
        <v>23628.080000000002</v>
      </c>
      <c r="O623" s="181"/>
      <c r="P623" s="212">
        <v>2835.37</v>
      </c>
      <c r="Q623" s="143"/>
      <c r="R623" s="143"/>
      <c r="S623" s="143"/>
    </row>
    <row r="624" spans="1:19" ht="19.5" customHeight="1">
      <c r="A624" s="178" t="s">
        <v>757</v>
      </c>
      <c r="B624" s="179" t="s">
        <v>758</v>
      </c>
      <c r="C624" s="498" t="s">
        <v>759</v>
      </c>
      <c r="D624" s="498"/>
      <c r="E624" s="498"/>
      <c r="F624" s="498"/>
      <c r="G624" s="498"/>
      <c r="H624" s="180" t="s">
        <v>142</v>
      </c>
      <c r="I624" s="181">
        <v>2</v>
      </c>
      <c r="J624" s="182">
        <v>1</v>
      </c>
      <c r="K624" s="182">
        <v>2</v>
      </c>
      <c r="L624" s="183"/>
      <c r="M624" s="181"/>
      <c r="N624" s="221">
        <v>312.02999999999997</v>
      </c>
      <c r="O624" s="217">
        <v>1.0367</v>
      </c>
      <c r="P624" s="240">
        <v>646.96</v>
      </c>
      <c r="Q624" s="143"/>
      <c r="R624" s="143"/>
      <c r="S624" s="143"/>
    </row>
    <row r="625" spans="1:19" ht="45.75" customHeight="1">
      <c r="A625" s="186"/>
      <c r="B625" s="187"/>
      <c r="C625" s="499" t="s">
        <v>390</v>
      </c>
      <c r="D625" s="499"/>
      <c r="E625" s="499"/>
      <c r="F625" s="499"/>
      <c r="G625" s="499"/>
      <c r="H625" s="499"/>
      <c r="I625" s="499"/>
      <c r="J625" s="499"/>
      <c r="K625" s="499"/>
      <c r="L625" s="499"/>
      <c r="M625" s="499"/>
      <c r="N625" s="499"/>
      <c r="O625" s="499"/>
      <c r="P625" s="499"/>
      <c r="Q625" s="143"/>
      <c r="R625" s="143"/>
      <c r="S625" s="143"/>
    </row>
    <row r="626" spans="1:19" ht="27.75" customHeight="1">
      <c r="A626" s="213"/>
      <c r="B626" s="214"/>
      <c r="C626" s="500" t="s">
        <v>438</v>
      </c>
      <c r="D626" s="500"/>
      <c r="E626" s="500"/>
      <c r="F626" s="500"/>
      <c r="G626" s="500"/>
      <c r="H626" s="180"/>
      <c r="I626" s="181"/>
      <c r="J626" s="181"/>
      <c r="K626" s="181"/>
      <c r="L626" s="183"/>
      <c r="M626" s="181"/>
      <c r="N626" s="183"/>
      <c r="O626" s="181"/>
      <c r="P626" s="240">
        <v>646.96</v>
      </c>
      <c r="Q626" s="143"/>
      <c r="R626" s="143"/>
      <c r="S626" s="143"/>
    </row>
    <row r="627" spans="1:19" ht="13.5" customHeight="1">
      <c r="A627" s="178" t="s">
        <v>760</v>
      </c>
      <c r="B627" s="179" t="s">
        <v>672</v>
      </c>
      <c r="C627" s="498" t="s">
        <v>673</v>
      </c>
      <c r="D627" s="498"/>
      <c r="E627" s="498"/>
      <c r="F627" s="498"/>
      <c r="G627" s="498"/>
      <c r="H627" s="180" t="s">
        <v>142</v>
      </c>
      <c r="I627" s="181">
        <v>2</v>
      </c>
      <c r="J627" s="182">
        <v>1</v>
      </c>
      <c r="K627" s="182">
        <v>2</v>
      </c>
      <c r="L627" s="183"/>
      <c r="M627" s="181"/>
      <c r="N627" s="221">
        <v>552.98</v>
      </c>
      <c r="O627" s="217">
        <v>1.0367</v>
      </c>
      <c r="P627" s="212">
        <v>1146.55</v>
      </c>
      <c r="Q627" s="143"/>
      <c r="R627" s="143"/>
      <c r="S627" s="143"/>
    </row>
    <row r="628" spans="1:19" ht="13.5" customHeight="1">
      <c r="A628" s="186"/>
      <c r="B628" s="187"/>
      <c r="C628" s="499" t="s">
        <v>390</v>
      </c>
      <c r="D628" s="499"/>
      <c r="E628" s="499"/>
      <c r="F628" s="499"/>
      <c r="G628" s="499"/>
      <c r="H628" s="499"/>
      <c r="I628" s="499"/>
      <c r="J628" s="499"/>
      <c r="K628" s="499"/>
      <c r="L628" s="499"/>
      <c r="M628" s="499"/>
      <c r="N628" s="499"/>
      <c r="O628" s="499"/>
      <c r="P628" s="499"/>
      <c r="Q628" s="143"/>
      <c r="R628" s="143"/>
      <c r="S628" s="143"/>
    </row>
    <row r="629" spans="1:19" ht="13.5" customHeight="1">
      <c r="A629" s="213"/>
      <c r="B629" s="214"/>
      <c r="C629" s="500" t="s">
        <v>438</v>
      </c>
      <c r="D629" s="500"/>
      <c r="E629" s="500"/>
      <c r="F629" s="500"/>
      <c r="G629" s="500"/>
      <c r="H629" s="180"/>
      <c r="I629" s="181"/>
      <c r="J629" s="181"/>
      <c r="K629" s="181"/>
      <c r="L629" s="183"/>
      <c r="M629" s="181"/>
      <c r="N629" s="183"/>
      <c r="O629" s="181"/>
      <c r="P629" s="212">
        <v>1146.55</v>
      </c>
      <c r="Q629" s="143"/>
      <c r="R629" s="143"/>
      <c r="S629" s="143"/>
    </row>
    <row r="630" spans="1:19" ht="13.5" customHeight="1">
      <c r="A630" s="178" t="s">
        <v>761</v>
      </c>
      <c r="B630" s="179" t="s">
        <v>608</v>
      </c>
      <c r="C630" s="498" t="s">
        <v>762</v>
      </c>
      <c r="D630" s="498"/>
      <c r="E630" s="498"/>
      <c r="F630" s="498"/>
      <c r="G630" s="498"/>
      <c r="H630" s="180" t="s">
        <v>610</v>
      </c>
      <c r="I630" s="181">
        <v>0.16</v>
      </c>
      <c r="J630" s="182">
        <v>1</v>
      </c>
      <c r="K630" s="219">
        <v>0.16</v>
      </c>
      <c r="L630" s="183"/>
      <c r="M630" s="181"/>
      <c r="N630" s="184"/>
      <c r="O630" s="181"/>
      <c r="P630" s="185"/>
      <c r="Q630" s="143"/>
      <c r="R630" s="143"/>
      <c r="S630" s="143"/>
    </row>
    <row r="631" spans="1:19" ht="13.5" customHeight="1">
      <c r="A631" s="186"/>
      <c r="B631" s="187" t="s">
        <v>386</v>
      </c>
      <c r="C631" s="499" t="s">
        <v>387</v>
      </c>
      <c r="D631" s="499"/>
      <c r="E631" s="499"/>
      <c r="F631" s="499"/>
      <c r="G631" s="499"/>
      <c r="H631" s="499"/>
      <c r="I631" s="499"/>
      <c r="J631" s="499"/>
      <c r="K631" s="499"/>
      <c r="L631" s="499"/>
      <c r="M631" s="499"/>
      <c r="N631" s="499"/>
      <c r="O631" s="499"/>
      <c r="P631" s="499"/>
      <c r="Q631" s="143"/>
      <c r="R631" s="143"/>
      <c r="S631" s="143"/>
    </row>
    <row r="632" spans="1:19" ht="13.5" customHeight="1">
      <c r="A632" s="186"/>
      <c r="B632" s="187" t="s">
        <v>388</v>
      </c>
      <c r="C632" s="499" t="s">
        <v>389</v>
      </c>
      <c r="D632" s="499"/>
      <c r="E632" s="499"/>
      <c r="F632" s="499"/>
      <c r="G632" s="499"/>
      <c r="H632" s="499"/>
      <c r="I632" s="499"/>
      <c r="J632" s="499"/>
      <c r="K632" s="499"/>
      <c r="L632" s="499"/>
      <c r="M632" s="499"/>
      <c r="N632" s="499"/>
      <c r="O632" s="499"/>
      <c r="P632" s="499"/>
      <c r="Q632" s="143"/>
      <c r="R632" s="143"/>
      <c r="S632" s="143"/>
    </row>
    <row r="633" spans="1:19" ht="13.5" customHeight="1">
      <c r="A633" s="186"/>
      <c r="B633" s="187"/>
      <c r="C633" s="499" t="s">
        <v>390</v>
      </c>
      <c r="D633" s="499"/>
      <c r="E633" s="499"/>
      <c r="F633" s="499"/>
      <c r="G633" s="499"/>
      <c r="H633" s="499"/>
      <c r="I633" s="499"/>
      <c r="J633" s="499"/>
      <c r="K633" s="499"/>
      <c r="L633" s="499"/>
      <c r="M633" s="499"/>
      <c r="N633" s="499"/>
      <c r="O633" s="499"/>
      <c r="P633" s="499"/>
      <c r="Q633" s="143"/>
      <c r="R633" s="143"/>
      <c r="S633" s="143"/>
    </row>
    <row r="634" spans="1:19" ht="13.5" customHeight="1">
      <c r="A634" s="188"/>
      <c r="B634" s="189" t="s">
        <v>164</v>
      </c>
      <c r="C634" s="501" t="s">
        <v>391</v>
      </c>
      <c r="D634" s="501"/>
      <c r="E634" s="501"/>
      <c r="F634" s="501"/>
      <c r="G634" s="501"/>
      <c r="H634" s="190" t="s">
        <v>392</v>
      </c>
      <c r="I634" s="191"/>
      <c r="J634" s="191"/>
      <c r="K634" s="215">
        <v>2.3833318000000001</v>
      </c>
      <c r="L634" s="193"/>
      <c r="M634" s="191"/>
      <c r="N634" s="193"/>
      <c r="O634" s="191"/>
      <c r="P634" s="194">
        <v>1586.2</v>
      </c>
      <c r="Q634" s="143"/>
      <c r="R634" s="143"/>
      <c r="S634" s="143"/>
    </row>
    <row r="635" spans="1:19" ht="13.5" customHeight="1">
      <c r="A635" s="195"/>
      <c r="B635" s="189" t="s">
        <v>611</v>
      </c>
      <c r="C635" s="501" t="s">
        <v>612</v>
      </c>
      <c r="D635" s="501"/>
      <c r="E635" s="501"/>
      <c r="F635" s="501"/>
      <c r="G635" s="501"/>
      <c r="H635" s="190" t="s">
        <v>392</v>
      </c>
      <c r="I635" s="201">
        <v>9.27</v>
      </c>
      <c r="J635" s="197">
        <v>1.6068849999999999</v>
      </c>
      <c r="K635" s="215">
        <v>2.3833318000000001</v>
      </c>
      <c r="L635" s="198"/>
      <c r="M635" s="199"/>
      <c r="N635" s="200">
        <v>665.54</v>
      </c>
      <c r="O635" s="191"/>
      <c r="P635" s="194">
        <v>1586.2</v>
      </c>
      <c r="Q635" s="143"/>
      <c r="R635" s="143"/>
      <c r="S635" s="143"/>
    </row>
    <row r="636" spans="1:19" ht="13.5" customHeight="1">
      <c r="A636" s="188"/>
      <c r="B636" s="189" t="s">
        <v>180</v>
      </c>
      <c r="C636" s="501" t="s">
        <v>410</v>
      </c>
      <c r="D636" s="501"/>
      <c r="E636" s="501"/>
      <c r="F636" s="501"/>
      <c r="G636" s="501"/>
      <c r="H636" s="190"/>
      <c r="I636" s="191"/>
      <c r="J636" s="191"/>
      <c r="K636" s="191"/>
      <c r="L636" s="193"/>
      <c r="M636" s="191"/>
      <c r="N636" s="193"/>
      <c r="O636" s="191"/>
      <c r="P636" s="216">
        <v>16.59</v>
      </c>
      <c r="Q636" s="143"/>
      <c r="R636" s="143"/>
      <c r="S636" s="143"/>
    </row>
    <row r="637" spans="1:19" ht="13.5" customHeight="1">
      <c r="A637" s="195"/>
      <c r="B637" s="189" t="s">
        <v>613</v>
      </c>
      <c r="C637" s="501" t="s">
        <v>614</v>
      </c>
      <c r="D637" s="501"/>
      <c r="E637" s="501"/>
      <c r="F637" s="501"/>
      <c r="G637" s="501"/>
      <c r="H637" s="190" t="s">
        <v>413</v>
      </c>
      <c r="I637" s="196">
        <v>0.2</v>
      </c>
      <c r="J637" s="191"/>
      <c r="K637" s="207">
        <v>3.2000000000000001E-2</v>
      </c>
      <c r="L637" s="205">
        <v>138.5</v>
      </c>
      <c r="M637" s="206">
        <v>1.44</v>
      </c>
      <c r="N637" s="200">
        <v>199.44</v>
      </c>
      <c r="O637" s="202">
        <v>1.0367</v>
      </c>
      <c r="P637" s="194">
        <v>6.62</v>
      </c>
      <c r="Q637" s="143"/>
      <c r="R637" s="143"/>
      <c r="S637" s="143"/>
    </row>
    <row r="638" spans="1:19" ht="13.5" customHeight="1">
      <c r="A638" s="195"/>
      <c r="B638" s="189" t="s">
        <v>615</v>
      </c>
      <c r="C638" s="501" t="s">
        <v>616</v>
      </c>
      <c r="D638" s="501"/>
      <c r="E638" s="501"/>
      <c r="F638" s="501"/>
      <c r="G638" s="501"/>
      <c r="H638" s="190" t="s">
        <v>587</v>
      </c>
      <c r="I638" s="201">
        <v>0.25</v>
      </c>
      <c r="J638" s="191"/>
      <c r="K638" s="201">
        <v>0.04</v>
      </c>
      <c r="L638" s="205">
        <v>235.73</v>
      </c>
      <c r="M638" s="206">
        <v>1.02</v>
      </c>
      <c r="N638" s="200">
        <v>240.44</v>
      </c>
      <c r="O638" s="202">
        <v>1.0367</v>
      </c>
      <c r="P638" s="194">
        <v>9.9700000000000006</v>
      </c>
      <c r="Q638" s="143"/>
      <c r="R638" s="143"/>
      <c r="S638" s="143"/>
    </row>
    <row r="639" spans="1:19" ht="19.5" customHeight="1">
      <c r="A639" s="210"/>
      <c r="B639" s="187"/>
      <c r="C639" s="500" t="s">
        <v>429</v>
      </c>
      <c r="D639" s="500"/>
      <c r="E639" s="500"/>
      <c r="F639" s="500"/>
      <c r="G639" s="500"/>
      <c r="H639" s="180"/>
      <c r="I639" s="181"/>
      <c r="J639" s="181"/>
      <c r="K639" s="181"/>
      <c r="L639" s="183"/>
      <c r="M639" s="181"/>
      <c r="N639" s="211"/>
      <c r="O639" s="181"/>
      <c r="P639" s="212">
        <v>1602.79</v>
      </c>
      <c r="Q639" s="143"/>
      <c r="R639" s="143"/>
      <c r="S639" s="143"/>
    </row>
    <row r="640" spans="1:19" ht="45.75" customHeight="1">
      <c r="A640" s="203" t="s">
        <v>763</v>
      </c>
      <c r="B640" s="189" t="s">
        <v>430</v>
      </c>
      <c r="C640" s="501" t="s">
        <v>431</v>
      </c>
      <c r="D640" s="501"/>
      <c r="E640" s="501"/>
      <c r="F640" s="501"/>
      <c r="G640" s="501"/>
      <c r="H640" s="190" t="s">
        <v>432</v>
      </c>
      <c r="I640" s="209">
        <v>2</v>
      </c>
      <c r="J640" s="191"/>
      <c r="K640" s="209">
        <v>2</v>
      </c>
      <c r="L640" s="193"/>
      <c r="M640" s="191"/>
      <c r="N640" s="193"/>
      <c r="O640" s="202">
        <v>1.0367</v>
      </c>
      <c r="P640" s="216">
        <v>20.47</v>
      </c>
      <c r="Q640" s="143"/>
      <c r="R640" s="143"/>
      <c r="S640" s="143"/>
    </row>
    <row r="641" spans="1:19" ht="27.75" customHeight="1">
      <c r="A641" s="203"/>
      <c r="B641" s="189"/>
      <c r="C641" s="501" t="s">
        <v>433</v>
      </c>
      <c r="D641" s="501"/>
      <c r="E641" s="501"/>
      <c r="F641" s="501"/>
      <c r="G641" s="501"/>
      <c r="H641" s="190"/>
      <c r="I641" s="191"/>
      <c r="J641" s="191"/>
      <c r="K641" s="191"/>
      <c r="L641" s="193"/>
      <c r="M641" s="191"/>
      <c r="N641" s="193"/>
      <c r="O641" s="191"/>
      <c r="P641" s="194">
        <v>1586.2</v>
      </c>
      <c r="Q641" s="143"/>
      <c r="R641" s="143"/>
      <c r="S641" s="143"/>
    </row>
    <row r="642" spans="1:19" ht="13.5" customHeight="1">
      <c r="A642" s="203"/>
      <c r="B642" s="189" t="s">
        <v>434</v>
      </c>
      <c r="C642" s="501" t="s">
        <v>435</v>
      </c>
      <c r="D642" s="501"/>
      <c r="E642" s="501"/>
      <c r="F642" s="501"/>
      <c r="G642" s="501"/>
      <c r="H642" s="190" t="s">
        <v>432</v>
      </c>
      <c r="I642" s="209">
        <v>90</v>
      </c>
      <c r="J642" s="191"/>
      <c r="K642" s="209">
        <v>90</v>
      </c>
      <c r="L642" s="193"/>
      <c r="M642" s="191"/>
      <c r="N642" s="193"/>
      <c r="O642" s="191"/>
      <c r="P642" s="194">
        <v>1427.58</v>
      </c>
      <c r="Q642" s="143"/>
      <c r="R642" s="143"/>
      <c r="S642" s="143"/>
    </row>
    <row r="643" spans="1:19" ht="13.5" customHeight="1">
      <c r="A643" s="203"/>
      <c r="B643" s="189" t="s">
        <v>436</v>
      </c>
      <c r="C643" s="501" t="s">
        <v>437</v>
      </c>
      <c r="D643" s="501"/>
      <c r="E643" s="501"/>
      <c r="F643" s="501"/>
      <c r="G643" s="501"/>
      <c r="H643" s="190" t="s">
        <v>432</v>
      </c>
      <c r="I643" s="209">
        <v>46</v>
      </c>
      <c r="J643" s="191"/>
      <c r="K643" s="209">
        <v>46</v>
      </c>
      <c r="L643" s="193"/>
      <c r="M643" s="191"/>
      <c r="N643" s="193"/>
      <c r="O643" s="191"/>
      <c r="P643" s="216">
        <v>729.65</v>
      </c>
      <c r="Q643" s="143"/>
      <c r="R643" s="143"/>
      <c r="S643" s="143"/>
    </row>
    <row r="644" spans="1:19" ht="13.5" customHeight="1">
      <c r="A644" s="213"/>
      <c r="B644" s="214"/>
      <c r="C644" s="500" t="s">
        <v>438</v>
      </c>
      <c r="D644" s="500"/>
      <c r="E644" s="500"/>
      <c r="F644" s="500"/>
      <c r="G644" s="500"/>
      <c r="H644" s="180"/>
      <c r="I644" s="181"/>
      <c r="J644" s="181"/>
      <c r="K644" s="181"/>
      <c r="L644" s="183"/>
      <c r="M644" s="181"/>
      <c r="N644" s="211">
        <v>23628.06</v>
      </c>
      <c r="O644" s="181"/>
      <c r="P644" s="212">
        <v>3780.49</v>
      </c>
      <c r="Q644" s="143"/>
      <c r="R644" s="143"/>
      <c r="S644" s="143"/>
    </row>
    <row r="645" spans="1:19" ht="13.5" customHeight="1">
      <c r="A645" s="178" t="s">
        <v>764</v>
      </c>
      <c r="B645" s="179" t="s">
        <v>765</v>
      </c>
      <c r="C645" s="498" t="s">
        <v>766</v>
      </c>
      <c r="D645" s="498"/>
      <c r="E645" s="498"/>
      <c r="F645" s="498"/>
      <c r="G645" s="498"/>
      <c r="H645" s="180" t="s">
        <v>610</v>
      </c>
      <c r="I645" s="181">
        <v>0.04</v>
      </c>
      <c r="J645" s="182">
        <v>1</v>
      </c>
      <c r="K645" s="219">
        <v>0.04</v>
      </c>
      <c r="L645" s="183"/>
      <c r="M645" s="181"/>
      <c r="N645" s="184"/>
      <c r="O645" s="181"/>
      <c r="P645" s="185"/>
      <c r="Q645" s="143"/>
      <c r="R645" s="143"/>
      <c r="S645" s="143"/>
    </row>
    <row r="646" spans="1:19" ht="13.5" customHeight="1">
      <c r="A646" s="186"/>
      <c r="B646" s="187" t="s">
        <v>386</v>
      </c>
      <c r="C646" s="499" t="s">
        <v>387</v>
      </c>
      <c r="D646" s="499"/>
      <c r="E646" s="499"/>
      <c r="F646" s="499"/>
      <c r="G646" s="499"/>
      <c r="H646" s="499"/>
      <c r="I646" s="499"/>
      <c r="J646" s="499"/>
      <c r="K646" s="499"/>
      <c r="L646" s="499"/>
      <c r="M646" s="499"/>
      <c r="N646" s="499"/>
      <c r="O646" s="499"/>
      <c r="P646" s="499"/>
      <c r="Q646" s="143"/>
      <c r="R646" s="143"/>
      <c r="S646" s="143"/>
    </row>
    <row r="647" spans="1:19" ht="13.5" customHeight="1">
      <c r="A647" s="186"/>
      <c r="B647" s="187" t="s">
        <v>388</v>
      </c>
      <c r="C647" s="499" t="s">
        <v>389</v>
      </c>
      <c r="D647" s="499"/>
      <c r="E647" s="499"/>
      <c r="F647" s="499"/>
      <c r="G647" s="499"/>
      <c r="H647" s="499"/>
      <c r="I647" s="499"/>
      <c r="J647" s="499"/>
      <c r="K647" s="499"/>
      <c r="L647" s="499"/>
      <c r="M647" s="499"/>
      <c r="N647" s="499"/>
      <c r="O647" s="499"/>
      <c r="P647" s="499"/>
      <c r="Q647" s="143"/>
      <c r="R647" s="143"/>
      <c r="S647" s="143"/>
    </row>
    <row r="648" spans="1:19" ht="13.5" customHeight="1">
      <c r="A648" s="186"/>
      <c r="B648" s="187"/>
      <c r="C648" s="499" t="s">
        <v>390</v>
      </c>
      <c r="D648" s="499"/>
      <c r="E648" s="499"/>
      <c r="F648" s="499"/>
      <c r="G648" s="499"/>
      <c r="H648" s="499"/>
      <c r="I648" s="499"/>
      <c r="J648" s="499"/>
      <c r="K648" s="499"/>
      <c r="L648" s="499"/>
      <c r="M648" s="499"/>
      <c r="N648" s="499"/>
      <c r="O648" s="499"/>
      <c r="P648" s="499"/>
      <c r="Q648" s="143"/>
      <c r="R648" s="143"/>
      <c r="S648" s="143"/>
    </row>
    <row r="649" spans="1:19" ht="13.5" customHeight="1">
      <c r="A649" s="188"/>
      <c r="B649" s="189" t="s">
        <v>164</v>
      </c>
      <c r="C649" s="501" t="s">
        <v>391</v>
      </c>
      <c r="D649" s="501"/>
      <c r="E649" s="501"/>
      <c r="F649" s="501"/>
      <c r="G649" s="501"/>
      <c r="H649" s="190" t="s">
        <v>392</v>
      </c>
      <c r="I649" s="191"/>
      <c r="J649" s="191"/>
      <c r="K649" s="215">
        <v>2.0670969000000001</v>
      </c>
      <c r="L649" s="193"/>
      <c r="M649" s="191"/>
      <c r="N649" s="193"/>
      <c r="O649" s="191"/>
      <c r="P649" s="194">
        <v>1170.27</v>
      </c>
      <c r="Q649" s="143"/>
      <c r="R649" s="143"/>
      <c r="S649" s="143"/>
    </row>
    <row r="650" spans="1:19" ht="13.5" customHeight="1">
      <c r="A650" s="195"/>
      <c r="B650" s="189" t="s">
        <v>393</v>
      </c>
      <c r="C650" s="501" t="s">
        <v>394</v>
      </c>
      <c r="D650" s="501"/>
      <c r="E650" s="501"/>
      <c r="F650" s="501"/>
      <c r="G650" s="501"/>
      <c r="H650" s="190" t="s">
        <v>392</v>
      </c>
      <c r="I650" s="201">
        <v>32.159999999999997</v>
      </c>
      <c r="J650" s="197">
        <v>1.6068849999999999</v>
      </c>
      <c r="K650" s="215">
        <v>2.0670969000000001</v>
      </c>
      <c r="L650" s="198"/>
      <c r="M650" s="199"/>
      <c r="N650" s="200">
        <v>566.14</v>
      </c>
      <c r="O650" s="191"/>
      <c r="P650" s="194">
        <v>1170.27</v>
      </c>
      <c r="Q650" s="143"/>
      <c r="R650" s="143"/>
      <c r="S650" s="143"/>
    </row>
    <row r="651" spans="1:19" ht="13.5" customHeight="1">
      <c r="A651" s="188"/>
      <c r="B651" s="189" t="s">
        <v>167</v>
      </c>
      <c r="C651" s="501" t="s">
        <v>395</v>
      </c>
      <c r="D651" s="501"/>
      <c r="E651" s="501"/>
      <c r="F651" s="501"/>
      <c r="G651" s="501"/>
      <c r="H651" s="190"/>
      <c r="I651" s="191"/>
      <c r="J651" s="191"/>
      <c r="K651" s="191"/>
      <c r="L651" s="193"/>
      <c r="M651" s="191"/>
      <c r="N651" s="193"/>
      <c r="O651" s="191"/>
      <c r="P651" s="216">
        <v>4.0999999999999996</v>
      </c>
      <c r="Q651" s="143"/>
      <c r="R651" s="143"/>
      <c r="S651" s="143"/>
    </row>
    <row r="652" spans="1:19" ht="13.5" customHeight="1">
      <c r="A652" s="188"/>
      <c r="B652" s="189"/>
      <c r="C652" s="501" t="s">
        <v>396</v>
      </c>
      <c r="D652" s="501"/>
      <c r="E652" s="501"/>
      <c r="F652" s="501"/>
      <c r="G652" s="501"/>
      <c r="H652" s="190" t="s">
        <v>392</v>
      </c>
      <c r="I652" s="191"/>
      <c r="J652" s="191"/>
      <c r="K652" s="192">
        <v>3.7200000000000002E-3</v>
      </c>
      <c r="L652" s="193"/>
      <c r="M652" s="191"/>
      <c r="N652" s="193"/>
      <c r="O652" s="191"/>
      <c r="P652" s="216">
        <v>2.62</v>
      </c>
      <c r="Q652" s="143"/>
      <c r="R652" s="143"/>
      <c r="S652" s="143"/>
    </row>
    <row r="653" spans="1:19" ht="13.5" customHeight="1">
      <c r="A653" s="195"/>
      <c r="B653" s="189" t="s">
        <v>397</v>
      </c>
      <c r="C653" s="501" t="s">
        <v>398</v>
      </c>
      <c r="D653" s="501"/>
      <c r="E653" s="501"/>
      <c r="F653" s="501"/>
      <c r="G653" s="501"/>
      <c r="H653" s="190" t="s">
        <v>399</v>
      </c>
      <c r="I653" s="201">
        <v>0.03</v>
      </c>
      <c r="J653" s="201">
        <v>1.55</v>
      </c>
      <c r="K653" s="192">
        <v>1.8600000000000001E-3</v>
      </c>
      <c r="L653" s="198"/>
      <c r="M653" s="199"/>
      <c r="N653" s="200">
        <v>1582.31</v>
      </c>
      <c r="O653" s="202">
        <v>1.0367</v>
      </c>
      <c r="P653" s="194">
        <v>3.05</v>
      </c>
      <c r="Q653" s="143"/>
      <c r="R653" s="143"/>
      <c r="S653" s="143"/>
    </row>
    <row r="654" spans="1:19" ht="27.75" customHeight="1">
      <c r="A654" s="203"/>
      <c r="B654" s="189" t="s">
        <v>400</v>
      </c>
      <c r="C654" s="501" t="s">
        <v>401</v>
      </c>
      <c r="D654" s="501"/>
      <c r="E654" s="501"/>
      <c r="F654" s="501"/>
      <c r="G654" s="501"/>
      <c r="H654" s="190" t="s">
        <v>392</v>
      </c>
      <c r="I654" s="201">
        <v>0.03</v>
      </c>
      <c r="J654" s="201">
        <v>1.55</v>
      </c>
      <c r="K654" s="192">
        <v>1.8600000000000001E-3</v>
      </c>
      <c r="L654" s="193"/>
      <c r="M654" s="191"/>
      <c r="N654" s="204">
        <v>777.91</v>
      </c>
      <c r="O654" s="202">
        <v>1.0367</v>
      </c>
      <c r="P654" s="216">
        <v>1.5</v>
      </c>
      <c r="Q654" s="143"/>
      <c r="R654" s="143"/>
      <c r="S654" s="143"/>
    </row>
    <row r="655" spans="1:19" ht="13.5" customHeight="1">
      <c r="A655" s="195"/>
      <c r="B655" s="189" t="s">
        <v>402</v>
      </c>
      <c r="C655" s="501" t="s">
        <v>403</v>
      </c>
      <c r="D655" s="501"/>
      <c r="E655" s="501"/>
      <c r="F655" s="501"/>
      <c r="G655" s="501"/>
      <c r="H655" s="190" t="s">
        <v>399</v>
      </c>
      <c r="I655" s="201">
        <v>0.03</v>
      </c>
      <c r="J655" s="201">
        <v>1.55</v>
      </c>
      <c r="K655" s="192">
        <v>1.8600000000000001E-3</v>
      </c>
      <c r="L655" s="198"/>
      <c r="M655" s="199"/>
      <c r="N655" s="200">
        <v>543.33000000000004</v>
      </c>
      <c r="O655" s="202">
        <v>1.0367</v>
      </c>
      <c r="P655" s="194">
        <v>1.05</v>
      </c>
      <c r="Q655" s="143"/>
      <c r="R655" s="143"/>
      <c r="S655" s="143"/>
    </row>
    <row r="656" spans="1:19" ht="13.5" customHeight="1">
      <c r="A656" s="203"/>
      <c r="B656" s="189" t="s">
        <v>404</v>
      </c>
      <c r="C656" s="501" t="s">
        <v>405</v>
      </c>
      <c r="D656" s="501"/>
      <c r="E656" s="501"/>
      <c r="F656" s="501"/>
      <c r="G656" s="501"/>
      <c r="H656" s="190" t="s">
        <v>392</v>
      </c>
      <c r="I656" s="201">
        <v>0.03</v>
      </c>
      <c r="J656" s="201">
        <v>1.55</v>
      </c>
      <c r="K656" s="192">
        <v>1.8600000000000001E-3</v>
      </c>
      <c r="L656" s="193"/>
      <c r="M656" s="191"/>
      <c r="N656" s="204">
        <v>579.11</v>
      </c>
      <c r="O656" s="202">
        <v>1.0367</v>
      </c>
      <c r="P656" s="216">
        <v>1.1200000000000001</v>
      </c>
      <c r="Q656" s="143"/>
      <c r="R656" s="143"/>
      <c r="S656" s="143"/>
    </row>
    <row r="657" spans="1:19" ht="13.5" customHeight="1">
      <c r="A657" s="188"/>
      <c r="B657" s="189" t="s">
        <v>180</v>
      </c>
      <c r="C657" s="501" t="s">
        <v>410</v>
      </c>
      <c r="D657" s="501"/>
      <c r="E657" s="501"/>
      <c r="F657" s="501"/>
      <c r="G657" s="501"/>
      <c r="H657" s="190"/>
      <c r="I657" s="191"/>
      <c r="J657" s="191"/>
      <c r="K657" s="191"/>
      <c r="L657" s="193"/>
      <c r="M657" s="191"/>
      <c r="N657" s="193"/>
      <c r="O657" s="191"/>
      <c r="P657" s="216">
        <v>8.69</v>
      </c>
      <c r="Q657" s="143"/>
      <c r="R657" s="143"/>
      <c r="S657" s="143"/>
    </row>
    <row r="658" spans="1:19" ht="13.5" customHeight="1">
      <c r="A658" s="195"/>
      <c r="B658" s="189" t="s">
        <v>590</v>
      </c>
      <c r="C658" s="501" t="s">
        <v>591</v>
      </c>
      <c r="D658" s="501"/>
      <c r="E658" s="501"/>
      <c r="F658" s="501"/>
      <c r="G658" s="501"/>
      <c r="H658" s="190" t="s">
        <v>592</v>
      </c>
      <c r="I658" s="207">
        <v>6.6559999999999997</v>
      </c>
      <c r="J658" s="191"/>
      <c r="K658" s="192">
        <v>0.26623999999999998</v>
      </c>
      <c r="L658" s="198"/>
      <c r="M658" s="199"/>
      <c r="N658" s="200">
        <v>7.46</v>
      </c>
      <c r="O658" s="202">
        <v>1.0367</v>
      </c>
      <c r="P658" s="194">
        <v>2.06</v>
      </c>
      <c r="Q658" s="143"/>
      <c r="R658" s="143"/>
      <c r="S658" s="143"/>
    </row>
    <row r="659" spans="1:19" ht="13.5" customHeight="1">
      <c r="A659" s="195"/>
      <c r="B659" s="189" t="s">
        <v>596</v>
      </c>
      <c r="C659" s="501" t="s">
        <v>597</v>
      </c>
      <c r="D659" s="501"/>
      <c r="E659" s="501"/>
      <c r="F659" s="501"/>
      <c r="G659" s="501"/>
      <c r="H659" s="190" t="s">
        <v>587</v>
      </c>
      <c r="I659" s="201">
        <v>2.04</v>
      </c>
      <c r="J659" s="191"/>
      <c r="K659" s="202">
        <v>8.1600000000000006E-2</v>
      </c>
      <c r="L659" s="205">
        <v>41.71</v>
      </c>
      <c r="M659" s="220">
        <v>1.3</v>
      </c>
      <c r="N659" s="200">
        <v>54.22</v>
      </c>
      <c r="O659" s="202">
        <v>1.0367</v>
      </c>
      <c r="P659" s="194">
        <v>4.59</v>
      </c>
      <c r="Q659" s="143"/>
      <c r="R659" s="143"/>
      <c r="S659" s="143"/>
    </row>
    <row r="660" spans="1:19" ht="13.5" customHeight="1">
      <c r="A660" s="195"/>
      <c r="B660" s="189" t="s">
        <v>767</v>
      </c>
      <c r="C660" s="501" t="s">
        <v>768</v>
      </c>
      <c r="D660" s="501"/>
      <c r="E660" s="501"/>
      <c r="F660" s="501"/>
      <c r="G660" s="501"/>
      <c r="H660" s="190" t="s">
        <v>587</v>
      </c>
      <c r="I660" s="201">
        <v>2.04</v>
      </c>
      <c r="J660" s="191"/>
      <c r="K660" s="202">
        <v>8.1600000000000006E-2</v>
      </c>
      <c r="L660" s="205">
        <v>18.54</v>
      </c>
      <c r="M660" s="220">
        <v>1.3</v>
      </c>
      <c r="N660" s="200">
        <v>24.1</v>
      </c>
      <c r="O660" s="202">
        <v>1.0367</v>
      </c>
      <c r="P660" s="194">
        <v>2.04</v>
      </c>
      <c r="Q660" s="143"/>
      <c r="R660" s="143"/>
      <c r="S660" s="143"/>
    </row>
    <row r="661" spans="1:19" ht="13.5" customHeight="1">
      <c r="A661" s="210"/>
      <c r="B661" s="187"/>
      <c r="C661" s="500" t="s">
        <v>429</v>
      </c>
      <c r="D661" s="500"/>
      <c r="E661" s="500"/>
      <c r="F661" s="500"/>
      <c r="G661" s="500"/>
      <c r="H661" s="180"/>
      <c r="I661" s="181"/>
      <c r="J661" s="181"/>
      <c r="K661" s="181"/>
      <c r="L661" s="183"/>
      <c r="M661" s="181"/>
      <c r="N661" s="211"/>
      <c r="O661" s="181"/>
      <c r="P661" s="212">
        <v>1185.68</v>
      </c>
      <c r="Q661" s="143"/>
      <c r="R661" s="143"/>
      <c r="S661" s="143"/>
    </row>
    <row r="662" spans="1:19" ht="13.5" customHeight="1">
      <c r="A662" s="203" t="s">
        <v>769</v>
      </c>
      <c r="B662" s="189" t="s">
        <v>430</v>
      </c>
      <c r="C662" s="501" t="s">
        <v>431</v>
      </c>
      <c r="D662" s="501"/>
      <c r="E662" s="501"/>
      <c r="F662" s="501"/>
      <c r="G662" s="501"/>
      <c r="H662" s="190" t="s">
        <v>432</v>
      </c>
      <c r="I662" s="209">
        <v>2</v>
      </c>
      <c r="J662" s="191"/>
      <c r="K662" s="209">
        <v>2</v>
      </c>
      <c r="L662" s="193"/>
      <c r="M662" s="191"/>
      <c r="N662" s="193"/>
      <c r="O662" s="202">
        <v>1.0367</v>
      </c>
      <c r="P662" s="216">
        <v>15.1</v>
      </c>
      <c r="Q662" s="143"/>
      <c r="R662" s="143"/>
      <c r="S662" s="143"/>
    </row>
    <row r="663" spans="1:19" ht="13.5" customHeight="1">
      <c r="A663" s="203"/>
      <c r="B663" s="189"/>
      <c r="C663" s="501" t="s">
        <v>433</v>
      </c>
      <c r="D663" s="501"/>
      <c r="E663" s="501"/>
      <c r="F663" s="501"/>
      <c r="G663" s="501"/>
      <c r="H663" s="190"/>
      <c r="I663" s="191"/>
      <c r="J663" s="191"/>
      <c r="K663" s="191"/>
      <c r="L663" s="193"/>
      <c r="M663" s="191"/>
      <c r="N663" s="193"/>
      <c r="O663" s="191"/>
      <c r="P663" s="194">
        <v>1172.8900000000001</v>
      </c>
      <c r="Q663" s="143"/>
      <c r="R663" s="143"/>
      <c r="S663" s="143"/>
    </row>
    <row r="664" spans="1:19" ht="13.5" customHeight="1">
      <c r="A664" s="203"/>
      <c r="B664" s="189" t="s">
        <v>603</v>
      </c>
      <c r="C664" s="501" t="s">
        <v>604</v>
      </c>
      <c r="D664" s="501"/>
      <c r="E664" s="501"/>
      <c r="F664" s="501"/>
      <c r="G664" s="501"/>
      <c r="H664" s="190" t="s">
        <v>432</v>
      </c>
      <c r="I664" s="209">
        <v>97</v>
      </c>
      <c r="J664" s="191"/>
      <c r="K664" s="209">
        <v>97</v>
      </c>
      <c r="L664" s="193"/>
      <c r="M664" s="191"/>
      <c r="N664" s="193"/>
      <c r="O664" s="191"/>
      <c r="P664" s="194">
        <v>1137.7</v>
      </c>
      <c r="Q664" s="143"/>
      <c r="R664" s="143"/>
      <c r="S664" s="143"/>
    </row>
    <row r="665" spans="1:19" ht="13.5" customHeight="1">
      <c r="A665" s="203"/>
      <c r="B665" s="189" t="s">
        <v>605</v>
      </c>
      <c r="C665" s="501" t="s">
        <v>606</v>
      </c>
      <c r="D665" s="501"/>
      <c r="E665" s="501"/>
      <c r="F665" s="501"/>
      <c r="G665" s="501"/>
      <c r="H665" s="190" t="s">
        <v>432</v>
      </c>
      <c r="I665" s="209">
        <v>51</v>
      </c>
      <c r="J665" s="191"/>
      <c r="K665" s="209">
        <v>51</v>
      </c>
      <c r="L665" s="193"/>
      <c r="M665" s="191"/>
      <c r="N665" s="193"/>
      <c r="O665" s="191"/>
      <c r="P665" s="216">
        <v>598.16999999999996</v>
      </c>
      <c r="Q665" s="143"/>
      <c r="R665" s="143"/>
      <c r="S665" s="143"/>
    </row>
    <row r="666" spans="1:19" ht="45.75" customHeight="1">
      <c r="A666" s="213"/>
      <c r="B666" s="214"/>
      <c r="C666" s="500" t="s">
        <v>438</v>
      </c>
      <c r="D666" s="500"/>
      <c r="E666" s="500"/>
      <c r="F666" s="500"/>
      <c r="G666" s="500"/>
      <c r="H666" s="180"/>
      <c r="I666" s="181"/>
      <c r="J666" s="181"/>
      <c r="K666" s="181"/>
      <c r="L666" s="183"/>
      <c r="M666" s="181"/>
      <c r="N666" s="211">
        <v>73416.25</v>
      </c>
      <c r="O666" s="181"/>
      <c r="P666" s="212">
        <v>2936.65</v>
      </c>
      <c r="Q666" s="143"/>
      <c r="R666" s="143"/>
      <c r="S666" s="143"/>
    </row>
    <row r="667" spans="1:19" ht="27.75" customHeight="1">
      <c r="A667" s="178" t="s">
        <v>770</v>
      </c>
      <c r="B667" s="179" t="s">
        <v>771</v>
      </c>
      <c r="C667" s="498" t="s">
        <v>772</v>
      </c>
      <c r="D667" s="498"/>
      <c r="E667" s="498"/>
      <c r="F667" s="498"/>
      <c r="G667" s="498"/>
      <c r="H667" s="180" t="s">
        <v>773</v>
      </c>
      <c r="I667" s="181">
        <v>0.02</v>
      </c>
      <c r="J667" s="182">
        <v>1</v>
      </c>
      <c r="K667" s="219">
        <v>0.02</v>
      </c>
      <c r="L667" s="211">
        <v>12621.8</v>
      </c>
      <c r="M667" s="222">
        <v>1.1000000000000001</v>
      </c>
      <c r="N667" s="239">
        <v>13883.98</v>
      </c>
      <c r="O667" s="217">
        <v>1.0367</v>
      </c>
      <c r="P667" s="240">
        <v>287.87</v>
      </c>
      <c r="Q667" s="143"/>
      <c r="R667" s="143"/>
      <c r="S667" s="143"/>
    </row>
    <row r="668" spans="1:19" ht="13.5" customHeight="1">
      <c r="A668" s="186"/>
      <c r="B668" s="187"/>
      <c r="C668" s="499" t="s">
        <v>390</v>
      </c>
      <c r="D668" s="499"/>
      <c r="E668" s="499"/>
      <c r="F668" s="499"/>
      <c r="G668" s="499"/>
      <c r="H668" s="499"/>
      <c r="I668" s="499"/>
      <c r="J668" s="499"/>
      <c r="K668" s="499"/>
      <c r="L668" s="499"/>
      <c r="M668" s="499"/>
      <c r="N668" s="499"/>
      <c r="O668" s="499"/>
      <c r="P668" s="499"/>
      <c r="Q668" s="143"/>
      <c r="R668" s="143"/>
      <c r="S668" s="143"/>
    </row>
    <row r="669" spans="1:19" ht="13.5" customHeight="1">
      <c r="A669" s="213"/>
      <c r="B669" s="214"/>
      <c r="C669" s="500" t="s">
        <v>438</v>
      </c>
      <c r="D669" s="500"/>
      <c r="E669" s="500"/>
      <c r="F669" s="500"/>
      <c r="G669" s="500"/>
      <c r="H669" s="180"/>
      <c r="I669" s="181"/>
      <c r="J669" s="181"/>
      <c r="K669" s="181"/>
      <c r="L669" s="183"/>
      <c r="M669" s="181"/>
      <c r="N669" s="183"/>
      <c r="O669" s="181"/>
      <c r="P669" s="240">
        <v>287.87</v>
      </c>
      <c r="Q669" s="143"/>
      <c r="R669" s="143"/>
      <c r="S669" s="143"/>
    </row>
    <row r="670" spans="1:19" ht="13.5" customHeight="1">
      <c r="A670" s="497" t="s">
        <v>774</v>
      </c>
      <c r="B670" s="497"/>
      <c r="C670" s="497"/>
      <c r="D670" s="497"/>
      <c r="E670" s="497"/>
      <c r="F670" s="497"/>
      <c r="G670" s="497"/>
      <c r="H670" s="497"/>
      <c r="I670" s="497"/>
      <c r="J670" s="497"/>
      <c r="K670" s="497"/>
      <c r="L670" s="497"/>
      <c r="M670" s="497"/>
      <c r="N670" s="497"/>
      <c r="O670" s="497"/>
      <c r="P670" s="497"/>
      <c r="Q670" s="143"/>
      <c r="R670" s="143"/>
      <c r="S670" s="143"/>
    </row>
    <row r="671" spans="1:19" ht="13.5" customHeight="1">
      <c r="A671" s="178" t="s">
        <v>775</v>
      </c>
      <c r="B671" s="179" t="s">
        <v>701</v>
      </c>
      <c r="C671" s="498" t="s">
        <v>702</v>
      </c>
      <c r="D671" s="498"/>
      <c r="E671" s="498"/>
      <c r="F671" s="498"/>
      <c r="G671" s="498"/>
      <c r="H671" s="180" t="s">
        <v>142</v>
      </c>
      <c r="I671" s="181">
        <v>22</v>
      </c>
      <c r="J671" s="182">
        <v>1</v>
      </c>
      <c r="K671" s="182">
        <v>22</v>
      </c>
      <c r="L671" s="183"/>
      <c r="M671" s="181"/>
      <c r="N671" s="184"/>
      <c r="O671" s="181"/>
      <c r="P671" s="185"/>
      <c r="Q671" s="143"/>
      <c r="R671" s="143"/>
      <c r="S671" s="143"/>
    </row>
    <row r="672" spans="1:19" ht="13.5" customHeight="1">
      <c r="A672" s="186"/>
      <c r="B672" s="187" t="s">
        <v>386</v>
      </c>
      <c r="C672" s="499" t="s">
        <v>387</v>
      </c>
      <c r="D672" s="499"/>
      <c r="E672" s="499"/>
      <c r="F672" s="499"/>
      <c r="G672" s="499"/>
      <c r="H672" s="499"/>
      <c r="I672" s="499"/>
      <c r="J672" s="499"/>
      <c r="K672" s="499"/>
      <c r="L672" s="499"/>
      <c r="M672" s="499"/>
      <c r="N672" s="499"/>
      <c r="O672" s="499"/>
      <c r="P672" s="499"/>
      <c r="Q672" s="143"/>
      <c r="R672" s="143"/>
      <c r="S672" s="143"/>
    </row>
    <row r="673" spans="1:19" ht="13.5" customHeight="1">
      <c r="A673" s="186"/>
      <c r="B673" s="187" t="s">
        <v>388</v>
      </c>
      <c r="C673" s="499" t="s">
        <v>389</v>
      </c>
      <c r="D673" s="499"/>
      <c r="E673" s="499"/>
      <c r="F673" s="499"/>
      <c r="G673" s="499"/>
      <c r="H673" s="499"/>
      <c r="I673" s="499"/>
      <c r="J673" s="499"/>
      <c r="K673" s="499"/>
      <c r="L673" s="499"/>
      <c r="M673" s="499"/>
      <c r="N673" s="499"/>
      <c r="O673" s="499"/>
      <c r="P673" s="499"/>
      <c r="Q673" s="143"/>
      <c r="R673" s="143"/>
      <c r="S673" s="143"/>
    </row>
    <row r="674" spans="1:19" ht="13.5" customHeight="1">
      <c r="A674" s="186"/>
      <c r="B674" s="187"/>
      <c r="C674" s="499" t="s">
        <v>390</v>
      </c>
      <c r="D674" s="499"/>
      <c r="E674" s="499"/>
      <c r="F674" s="499"/>
      <c r="G674" s="499"/>
      <c r="H674" s="499"/>
      <c r="I674" s="499"/>
      <c r="J674" s="499"/>
      <c r="K674" s="499"/>
      <c r="L674" s="499"/>
      <c r="M674" s="499"/>
      <c r="N674" s="499"/>
      <c r="O674" s="499"/>
      <c r="P674" s="499"/>
      <c r="Q674" s="143"/>
      <c r="R674" s="143"/>
      <c r="S674" s="143"/>
    </row>
    <row r="675" spans="1:19" ht="13.5" customHeight="1">
      <c r="A675" s="188"/>
      <c r="B675" s="189" t="s">
        <v>164</v>
      </c>
      <c r="C675" s="501" t="s">
        <v>391</v>
      </c>
      <c r="D675" s="501"/>
      <c r="E675" s="501"/>
      <c r="F675" s="501"/>
      <c r="G675" s="501"/>
      <c r="H675" s="190" t="s">
        <v>392</v>
      </c>
      <c r="I675" s="191"/>
      <c r="J675" s="191"/>
      <c r="K675" s="215">
        <v>36.4120141</v>
      </c>
      <c r="L675" s="193"/>
      <c r="M675" s="191"/>
      <c r="N675" s="193"/>
      <c r="O675" s="191"/>
      <c r="P675" s="194">
        <v>21715.759999999998</v>
      </c>
      <c r="Q675" s="143"/>
      <c r="R675" s="143"/>
      <c r="S675" s="143"/>
    </row>
    <row r="676" spans="1:19" ht="13.5" customHeight="1">
      <c r="A676" s="195"/>
      <c r="B676" s="189" t="s">
        <v>588</v>
      </c>
      <c r="C676" s="501" t="s">
        <v>589</v>
      </c>
      <c r="D676" s="501"/>
      <c r="E676" s="501"/>
      <c r="F676" s="501"/>
      <c r="G676" s="501"/>
      <c r="H676" s="190" t="s">
        <v>392</v>
      </c>
      <c r="I676" s="201">
        <v>1.03</v>
      </c>
      <c r="J676" s="197">
        <v>1.6068849999999999</v>
      </c>
      <c r="K676" s="215">
        <v>36.4120141</v>
      </c>
      <c r="L676" s="198"/>
      <c r="M676" s="199"/>
      <c r="N676" s="200">
        <v>596.39</v>
      </c>
      <c r="O676" s="191"/>
      <c r="P676" s="194">
        <v>21715.759999999998</v>
      </c>
      <c r="Q676" s="143"/>
      <c r="R676" s="143"/>
      <c r="S676" s="143"/>
    </row>
    <row r="677" spans="1:19" ht="13.5" customHeight="1">
      <c r="A677" s="188"/>
      <c r="B677" s="189" t="s">
        <v>180</v>
      </c>
      <c r="C677" s="501" t="s">
        <v>410</v>
      </c>
      <c r="D677" s="501"/>
      <c r="E677" s="501"/>
      <c r="F677" s="501"/>
      <c r="G677" s="501"/>
      <c r="H677" s="190"/>
      <c r="I677" s="191"/>
      <c r="J677" s="191"/>
      <c r="K677" s="191"/>
      <c r="L677" s="193"/>
      <c r="M677" s="191"/>
      <c r="N677" s="193"/>
      <c r="O677" s="191"/>
      <c r="P677" s="216">
        <v>85.38</v>
      </c>
      <c r="Q677" s="143"/>
      <c r="R677" s="143"/>
      <c r="S677" s="143"/>
    </row>
    <row r="678" spans="1:19" ht="13.5" customHeight="1">
      <c r="A678" s="195"/>
      <c r="B678" s="189" t="s">
        <v>703</v>
      </c>
      <c r="C678" s="501" t="s">
        <v>704</v>
      </c>
      <c r="D678" s="501"/>
      <c r="E678" s="501"/>
      <c r="F678" s="501"/>
      <c r="G678" s="501"/>
      <c r="H678" s="190" t="s">
        <v>413</v>
      </c>
      <c r="I678" s="201">
        <v>0.02</v>
      </c>
      <c r="J678" s="191"/>
      <c r="K678" s="201">
        <v>0.44</v>
      </c>
      <c r="L678" s="205">
        <v>174.93</v>
      </c>
      <c r="M678" s="206">
        <v>1.07</v>
      </c>
      <c r="N678" s="200">
        <v>187.18</v>
      </c>
      <c r="O678" s="202">
        <v>1.0367</v>
      </c>
      <c r="P678" s="194">
        <v>85.38</v>
      </c>
      <c r="Q678" s="143"/>
      <c r="R678" s="143"/>
      <c r="S678" s="143"/>
    </row>
    <row r="679" spans="1:19" ht="19.5" customHeight="1">
      <c r="A679" s="210"/>
      <c r="B679" s="187"/>
      <c r="C679" s="500" t="s">
        <v>429</v>
      </c>
      <c r="D679" s="500"/>
      <c r="E679" s="500"/>
      <c r="F679" s="500"/>
      <c r="G679" s="500"/>
      <c r="H679" s="180"/>
      <c r="I679" s="181"/>
      <c r="J679" s="181"/>
      <c r="K679" s="181"/>
      <c r="L679" s="183"/>
      <c r="M679" s="181"/>
      <c r="N679" s="211"/>
      <c r="O679" s="181"/>
      <c r="P679" s="212">
        <v>21801.14</v>
      </c>
      <c r="Q679" s="143"/>
      <c r="R679" s="143"/>
      <c r="S679" s="143"/>
    </row>
    <row r="680" spans="1:19" ht="13.5" customHeight="1">
      <c r="A680" s="203" t="s">
        <v>776</v>
      </c>
      <c r="B680" s="189" t="s">
        <v>430</v>
      </c>
      <c r="C680" s="501" t="s">
        <v>431</v>
      </c>
      <c r="D680" s="501"/>
      <c r="E680" s="501"/>
      <c r="F680" s="501"/>
      <c r="G680" s="501"/>
      <c r="H680" s="190" t="s">
        <v>432</v>
      </c>
      <c r="I680" s="209">
        <v>2</v>
      </c>
      <c r="J680" s="191"/>
      <c r="K680" s="209">
        <v>2</v>
      </c>
      <c r="L680" s="193"/>
      <c r="M680" s="191"/>
      <c r="N680" s="193"/>
      <c r="O680" s="202">
        <v>1.0367</v>
      </c>
      <c r="P680" s="216">
        <v>280.2</v>
      </c>
      <c r="Q680" s="143"/>
      <c r="R680" s="143"/>
      <c r="S680" s="143"/>
    </row>
    <row r="681" spans="1:19" ht="13.5" customHeight="1">
      <c r="A681" s="203"/>
      <c r="B681" s="189"/>
      <c r="C681" s="501" t="s">
        <v>433</v>
      </c>
      <c r="D681" s="501"/>
      <c r="E681" s="501"/>
      <c r="F681" s="501"/>
      <c r="G681" s="501"/>
      <c r="H681" s="190"/>
      <c r="I681" s="191"/>
      <c r="J681" s="191"/>
      <c r="K681" s="191"/>
      <c r="L681" s="193"/>
      <c r="M681" s="191"/>
      <c r="N681" s="193"/>
      <c r="O681" s="191"/>
      <c r="P681" s="194">
        <v>21715.759999999998</v>
      </c>
      <c r="Q681" s="143"/>
      <c r="R681" s="143"/>
      <c r="S681" s="143"/>
    </row>
    <row r="682" spans="1:19" ht="27.75" customHeight="1">
      <c r="A682" s="203"/>
      <c r="B682" s="189" t="s">
        <v>603</v>
      </c>
      <c r="C682" s="501" t="s">
        <v>604</v>
      </c>
      <c r="D682" s="501"/>
      <c r="E682" s="501"/>
      <c r="F682" s="501"/>
      <c r="G682" s="501"/>
      <c r="H682" s="190" t="s">
        <v>432</v>
      </c>
      <c r="I682" s="209">
        <v>97</v>
      </c>
      <c r="J682" s="191"/>
      <c r="K682" s="209">
        <v>97</v>
      </c>
      <c r="L682" s="193"/>
      <c r="M682" s="191"/>
      <c r="N682" s="193"/>
      <c r="O682" s="191"/>
      <c r="P682" s="194">
        <v>21064.29</v>
      </c>
      <c r="Q682" s="143"/>
      <c r="R682" s="143"/>
      <c r="S682" s="143"/>
    </row>
    <row r="683" spans="1:19" ht="45.75" customHeight="1">
      <c r="A683" s="203"/>
      <c r="B683" s="189" t="s">
        <v>605</v>
      </c>
      <c r="C683" s="501" t="s">
        <v>606</v>
      </c>
      <c r="D683" s="501"/>
      <c r="E683" s="501"/>
      <c r="F683" s="501"/>
      <c r="G683" s="501"/>
      <c r="H683" s="190" t="s">
        <v>432</v>
      </c>
      <c r="I683" s="209">
        <v>51</v>
      </c>
      <c r="J683" s="191"/>
      <c r="K683" s="209">
        <v>51</v>
      </c>
      <c r="L683" s="193"/>
      <c r="M683" s="191"/>
      <c r="N683" s="193"/>
      <c r="O683" s="191"/>
      <c r="P683" s="194">
        <v>11075.04</v>
      </c>
      <c r="Q683" s="143"/>
      <c r="R683" s="143"/>
      <c r="S683" s="143"/>
    </row>
    <row r="684" spans="1:19" ht="27.75" customHeight="1">
      <c r="A684" s="213"/>
      <c r="B684" s="214"/>
      <c r="C684" s="500" t="s">
        <v>438</v>
      </c>
      <c r="D684" s="500"/>
      <c r="E684" s="500"/>
      <c r="F684" s="500"/>
      <c r="G684" s="500"/>
      <c r="H684" s="180"/>
      <c r="I684" s="181"/>
      <c r="J684" s="181"/>
      <c r="K684" s="181"/>
      <c r="L684" s="183"/>
      <c r="M684" s="181"/>
      <c r="N684" s="211">
        <v>2464.58</v>
      </c>
      <c r="O684" s="181"/>
      <c r="P684" s="212">
        <v>54220.67</v>
      </c>
      <c r="Q684" s="143"/>
      <c r="R684" s="143"/>
      <c r="S684" s="143"/>
    </row>
    <row r="685" spans="1:19" ht="13.5" customHeight="1">
      <c r="A685" s="178" t="s">
        <v>777</v>
      </c>
      <c r="B685" s="179" t="s">
        <v>778</v>
      </c>
      <c r="C685" s="498" t="s">
        <v>708</v>
      </c>
      <c r="D685" s="498"/>
      <c r="E685" s="498"/>
      <c r="F685" s="498"/>
      <c r="G685" s="498"/>
      <c r="H685" s="180" t="s">
        <v>15</v>
      </c>
      <c r="I685" s="181">
        <v>22</v>
      </c>
      <c r="J685" s="182">
        <v>1</v>
      </c>
      <c r="K685" s="182">
        <v>22</v>
      </c>
      <c r="L685" s="183"/>
      <c r="M685" s="181"/>
      <c r="N685" s="184"/>
      <c r="O685" s="217">
        <v>1.0367</v>
      </c>
      <c r="P685" s="185"/>
      <c r="Q685" s="143"/>
      <c r="R685" s="143"/>
      <c r="S685" s="143"/>
    </row>
    <row r="686" spans="1:19" ht="13.5" customHeight="1">
      <c r="A686" s="186"/>
      <c r="B686" s="187"/>
      <c r="C686" s="499" t="s">
        <v>390</v>
      </c>
      <c r="D686" s="499"/>
      <c r="E686" s="499"/>
      <c r="F686" s="499"/>
      <c r="G686" s="499"/>
      <c r="H686" s="499"/>
      <c r="I686" s="499"/>
      <c r="J686" s="499"/>
      <c r="K686" s="499"/>
      <c r="L686" s="499"/>
      <c r="M686" s="499"/>
      <c r="N686" s="499"/>
      <c r="O686" s="499"/>
      <c r="P686" s="499"/>
      <c r="Q686" s="143"/>
      <c r="R686" s="143"/>
      <c r="S686" s="143"/>
    </row>
    <row r="687" spans="1:19" ht="13.5" customHeight="1">
      <c r="A687" s="213"/>
      <c r="B687" s="214"/>
      <c r="C687" s="500" t="s">
        <v>438</v>
      </c>
      <c r="D687" s="500"/>
      <c r="E687" s="500"/>
      <c r="F687" s="500"/>
      <c r="G687" s="500"/>
      <c r="H687" s="180"/>
      <c r="I687" s="181"/>
      <c r="J687" s="181"/>
      <c r="K687" s="181"/>
      <c r="L687" s="183"/>
      <c r="M687" s="181"/>
      <c r="N687" s="183"/>
      <c r="O687" s="181"/>
      <c r="P687" s="185"/>
      <c r="Q687" s="143"/>
      <c r="R687" s="143"/>
      <c r="S687" s="143"/>
    </row>
    <row r="688" spans="1:19" ht="13.5" customHeight="1">
      <c r="A688" s="178" t="s">
        <v>779</v>
      </c>
      <c r="B688" s="179" t="s">
        <v>710</v>
      </c>
      <c r="C688" s="498" t="s">
        <v>711</v>
      </c>
      <c r="D688" s="498"/>
      <c r="E688" s="498"/>
      <c r="F688" s="498"/>
      <c r="G688" s="498"/>
      <c r="H688" s="180" t="s">
        <v>142</v>
      </c>
      <c r="I688" s="181">
        <v>11</v>
      </c>
      <c r="J688" s="182">
        <v>1</v>
      </c>
      <c r="K688" s="182">
        <v>11</v>
      </c>
      <c r="L688" s="183"/>
      <c r="M688" s="181"/>
      <c r="N688" s="184"/>
      <c r="O688" s="181"/>
      <c r="P688" s="185"/>
      <c r="Q688" s="143"/>
      <c r="R688" s="143"/>
      <c r="S688" s="143"/>
    </row>
    <row r="689" spans="1:19" ht="13.5" customHeight="1">
      <c r="A689" s="186"/>
      <c r="B689" s="187" t="s">
        <v>386</v>
      </c>
      <c r="C689" s="499" t="s">
        <v>387</v>
      </c>
      <c r="D689" s="499"/>
      <c r="E689" s="499"/>
      <c r="F689" s="499"/>
      <c r="G689" s="499"/>
      <c r="H689" s="499"/>
      <c r="I689" s="499"/>
      <c r="J689" s="499"/>
      <c r="K689" s="499"/>
      <c r="L689" s="499"/>
      <c r="M689" s="499"/>
      <c r="N689" s="499"/>
      <c r="O689" s="499"/>
      <c r="P689" s="499"/>
      <c r="Q689" s="143"/>
      <c r="R689" s="143"/>
      <c r="S689" s="143"/>
    </row>
    <row r="690" spans="1:19" ht="13.5" customHeight="1">
      <c r="A690" s="186"/>
      <c r="B690" s="187" t="s">
        <v>388</v>
      </c>
      <c r="C690" s="499" t="s">
        <v>389</v>
      </c>
      <c r="D690" s="499"/>
      <c r="E690" s="499"/>
      <c r="F690" s="499"/>
      <c r="G690" s="499"/>
      <c r="H690" s="499"/>
      <c r="I690" s="499"/>
      <c r="J690" s="499"/>
      <c r="K690" s="499"/>
      <c r="L690" s="499"/>
      <c r="M690" s="499"/>
      <c r="N690" s="499"/>
      <c r="O690" s="499"/>
      <c r="P690" s="499"/>
      <c r="Q690" s="143"/>
      <c r="R690" s="143"/>
      <c r="S690" s="143"/>
    </row>
    <row r="691" spans="1:19" ht="13.5" customHeight="1">
      <c r="A691" s="186"/>
      <c r="B691" s="187"/>
      <c r="C691" s="499" t="s">
        <v>390</v>
      </c>
      <c r="D691" s="499"/>
      <c r="E691" s="499"/>
      <c r="F691" s="499"/>
      <c r="G691" s="499"/>
      <c r="H691" s="499"/>
      <c r="I691" s="499"/>
      <c r="J691" s="499"/>
      <c r="K691" s="499"/>
      <c r="L691" s="499"/>
      <c r="M691" s="499"/>
      <c r="N691" s="499"/>
      <c r="O691" s="499"/>
      <c r="P691" s="499"/>
      <c r="Q691" s="143"/>
      <c r="R691" s="143"/>
      <c r="S691" s="143"/>
    </row>
    <row r="692" spans="1:19" ht="13.5" customHeight="1">
      <c r="A692" s="188"/>
      <c r="B692" s="189" t="s">
        <v>164</v>
      </c>
      <c r="C692" s="501" t="s">
        <v>391</v>
      </c>
      <c r="D692" s="501"/>
      <c r="E692" s="501"/>
      <c r="F692" s="501"/>
      <c r="G692" s="501"/>
      <c r="H692" s="190" t="s">
        <v>392</v>
      </c>
      <c r="I692" s="191"/>
      <c r="J692" s="191"/>
      <c r="K692" s="215">
        <v>18.206007100000001</v>
      </c>
      <c r="L692" s="193"/>
      <c r="M692" s="191"/>
      <c r="N692" s="193"/>
      <c r="O692" s="191"/>
      <c r="P692" s="194">
        <v>9480.9599999999991</v>
      </c>
      <c r="Q692" s="143"/>
      <c r="R692" s="143"/>
      <c r="S692" s="143"/>
    </row>
    <row r="693" spans="1:19" ht="13.5" customHeight="1">
      <c r="A693" s="195"/>
      <c r="B693" s="189" t="s">
        <v>712</v>
      </c>
      <c r="C693" s="501" t="s">
        <v>713</v>
      </c>
      <c r="D693" s="501"/>
      <c r="E693" s="501"/>
      <c r="F693" s="501"/>
      <c r="G693" s="501"/>
      <c r="H693" s="190" t="s">
        <v>392</v>
      </c>
      <c r="I693" s="201">
        <v>1.03</v>
      </c>
      <c r="J693" s="197">
        <v>1.6068849999999999</v>
      </c>
      <c r="K693" s="215">
        <v>18.206007100000001</v>
      </c>
      <c r="L693" s="198"/>
      <c r="M693" s="199"/>
      <c r="N693" s="200">
        <v>520.76</v>
      </c>
      <c r="O693" s="191"/>
      <c r="P693" s="194">
        <v>9480.9599999999991</v>
      </c>
      <c r="Q693" s="143"/>
      <c r="R693" s="143"/>
      <c r="S693" s="143"/>
    </row>
    <row r="694" spans="1:19" ht="13.5" customHeight="1">
      <c r="A694" s="188"/>
      <c r="B694" s="189" t="s">
        <v>167</v>
      </c>
      <c r="C694" s="501" t="s">
        <v>395</v>
      </c>
      <c r="D694" s="501"/>
      <c r="E694" s="501"/>
      <c r="F694" s="501"/>
      <c r="G694" s="501"/>
      <c r="H694" s="190"/>
      <c r="I694" s="191"/>
      <c r="J694" s="191"/>
      <c r="K694" s="191"/>
      <c r="L694" s="193"/>
      <c r="M694" s="191"/>
      <c r="N694" s="193"/>
      <c r="O694" s="191"/>
      <c r="P694" s="216">
        <v>96.04</v>
      </c>
      <c r="Q694" s="143"/>
      <c r="R694" s="143"/>
      <c r="S694" s="143"/>
    </row>
    <row r="695" spans="1:19" ht="13.5" customHeight="1">
      <c r="A695" s="188"/>
      <c r="B695" s="189"/>
      <c r="C695" s="501" t="s">
        <v>396</v>
      </c>
      <c r="D695" s="501"/>
      <c r="E695" s="501"/>
      <c r="F695" s="501"/>
      <c r="G695" s="501"/>
      <c r="H695" s="190" t="s">
        <v>392</v>
      </c>
      <c r="I695" s="191"/>
      <c r="J695" s="191"/>
      <c r="K695" s="202">
        <v>0.17050000000000001</v>
      </c>
      <c r="L695" s="193"/>
      <c r="M695" s="191"/>
      <c r="N695" s="193"/>
      <c r="O695" s="191"/>
      <c r="P695" s="216">
        <v>102.36</v>
      </c>
      <c r="Q695" s="143"/>
      <c r="R695" s="143"/>
      <c r="S695" s="143"/>
    </row>
    <row r="696" spans="1:19" ht="13.5" customHeight="1">
      <c r="A696" s="195"/>
      <c r="B696" s="189" t="s">
        <v>402</v>
      </c>
      <c r="C696" s="501" t="s">
        <v>403</v>
      </c>
      <c r="D696" s="501"/>
      <c r="E696" s="501"/>
      <c r="F696" s="501"/>
      <c r="G696" s="501"/>
      <c r="H696" s="190" t="s">
        <v>399</v>
      </c>
      <c r="I696" s="201">
        <v>0.01</v>
      </c>
      <c r="J696" s="201">
        <v>1.55</v>
      </c>
      <c r="K696" s="202">
        <v>0.17050000000000001</v>
      </c>
      <c r="L696" s="198"/>
      <c r="M696" s="199"/>
      <c r="N696" s="200">
        <v>543.33000000000004</v>
      </c>
      <c r="O696" s="202">
        <v>1.0367</v>
      </c>
      <c r="P696" s="194">
        <v>96.04</v>
      </c>
      <c r="Q696" s="143"/>
      <c r="R696" s="143"/>
      <c r="S696" s="143"/>
    </row>
    <row r="697" spans="1:19" ht="13.5" customHeight="1">
      <c r="A697" s="203"/>
      <c r="B697" s="189" t="s">
        <v>404</v>
      </c>
      <c r="C697" s="501" t="s">
        <v>405</v>
      </c>
      <c r="D697" s="501"/>
      <c r="E697" s="501"/>
      <c r="F697" s="501"/>
      <c r="G697" s="501"/>
      <c r="H697" s="190" t="s">
        <v>392</v>
      </c>
      <c r="I697" s="201">
        <v>0.01</v>
      </c>
      <c r="J697" s="201">
        <v>1.55</v>
      </c>
      <c r="K697" s="202">
        <v>0.17050000000000001</v>
      </c>
      <c r="L697" s="193"/>
      <c r="M697" s="191"/>
      <c r="N697" s="204">
        <v>579.11</v>
      </c>
      <c r="O697" s="202">
        <v>1.0367</v>
      </c>
      <c r="P697" s="216">
        <v>102.36</v>
      </c>
      <c r="Q697" s="143"/>
      <c r="R697" s="143"/>
      <c r="S697" s="143"/>
    </row>
    <row r="698" spans="1:19" ht="19.5" customHeight="1">
      <c r="A698" s="210"/>
      <c r="B698" s="187"/>
      <c r="C698" s="500" t="s">
        <v>429</v>
      </c>
      <c r="D698" s="500"/>
      <c r="E698" s="500"/>
      <c r="F698" s="500"/>
      <c r="G698" s="500"/>
      <c r="H698" s="180"/>
      <c r="I698" s="181"/>
      <c r="J698" s="181"/>
      <c r="K698" s="181"/>
      <c r="L698" s="183"/>
      <c r="M698" s="181"/>
      <c r="N698" s="211"/>
      <c r="O698" s="181"/>
      <c r="P698" s="212">
        <v>9679.36</v>
      </c>
      <c r="Q698" s="143"/>
      <c r="R698" s="143"/>
      <c r="S698" s="143"/>
    </row>
    <row r="699" spans="1:19" ht="13.5" customHeight="1">
      <c r="A699" s="203" t="s">
        <v>780</v>
      </c>
      <c r="B699" s="189" t="s">
        <v>430</v>
      </c>
      <c r="C699" s="501" t="s">
        <v>431</v>
      </c>
      <c r="D699" s="501"/>
      <c r="E699" s="501"/>
      <c r="F699" s="501"/>
      <c r="G699" s="501"/>
      <c r="H699" s="190" t="s">
        <v>432</v>
      </c>
      <c r="I699" s="209">
        <v>2</v>
      </c>
      <c r="J699" s="191"/>
      <c r="K699" s="209">
        <v>2</v>
      </c>
      <c r="L699" s="193"/>
      <c r="M699" s="191"/>
      <c r="N699" s="193"/>
      <c r="O699" s="202">
        <v>1.0367</v>
      </c>
      <c r="P699" s="216">
        <v>122.34</v>
      </c>
      <c r="Q699" s="143"/>
      <c r="R699" s="143"/>
      <c r="S699" s="143"/>
    </row>
    <row r="700" spans="1:19" ht="13.5" customHeight="1">
      <c r="A700" s="203"/>
      <c r="B700" s="189"/>
      <c r="C700" s="501" t="s">
        <v>433</v>
      </c>
      <c r="D700" s="501"/>
      <c r="E700" s="501"/>
      <c r="F700" s="501"/>
      <c r="G700" s="501"/>
      <c r="H700" s="190"/>
      <c r="I700" s="191"/>
      <c r="J700" s="191"/>
      <c r="K700" s="191"/>
      <c r="L700" s="193"/>
      <c r="M700" s="191"/>
      <c r="N700" s="193"/>
      <c r="O700" s="191"/>
      <c r="P700" s="194">
        <v>9583.32</v>
      </c>
      <c r="Q700" s="143"/>
      <c r="R700" s="143"/>
      <c r="S700" s="143"/>
    </row>
    <row r="701" spans="1:19" ht="19.5" customHeight="1">
      <c r="A701" s="203"/>
      <c r="B701" s="189" t="s">
        <v>434</v>
      </c>
      <c r="C701" s="501" t="s">
        <v>435</v>
      </c>
      <c r="D701" s="501"/>
      <c r="E701" s="501"/>
      <c r="F701" s="501"/>
      <c r="G701" s="501"/>
      <c r="H701" s="190" t="s">
        <v>432</v>
      </c>
      <c r="I701" s="209">
        <v>90</v>
      </c>
      <c r="J701" s="191"/>
      <c r="K701" s="209">
        <v>90</v>
      </c>
      <c r="L701" s="193"/>
      <c r="M701" s="191"/>
      <c r="N701" s="193"/>
      <c r="O701" s="191"/>
      <c r="P701" s="194">
        <v>8624.99</v>
      </c>
      <c r="Q701" s="143"/>
      <c r="R701" s="143"/>
      <c r="S701" s="143"/>
    </row>
    <row r="702" spans="1:19" ht="45.75" customHeight="1">
      <c r="A702" s="203"/>
      <c r="B702" s="189" t="s">
        <v>436</v>
      </c>
      <c r="C702" s="501" t="s">
        <v>437</v>
      </c>
      <c r="D702" s="501"/>
      <c r="E702" s="501"/>
      <c r="F702" s="501"/>
      <c r="G702" s="501"/>
      <c r="H702" s="190" t="s">
        <v>432</v>
      </c>
      <c r="I702" s="209">
        <v>46</v>
      </c>
      <c r="J702" s="191"/>
      <c r="K702" s="209">
        <v>46</v>
      </c>
      <c r="L702" s="193"/>
      <c r="M702" s="191"/>
      <c r="N702" s="193"/>
      <c r="O702" s="191"/>
      <c r="P702" s="194">
        <v>4408.33</v>
      </c>
      <c r="Q702" s="143"/>
      <c r="R702" s="143"/>
      <c r="S702" s="143"/>
    </row>
    <row r="703" spans="1:19" ht="27.75" customHeight="1">
      <c r="A703" s="213"/>
      <c r="B703" s="214"/>
      <c r="C703" s="500" t="s">
        <v>438</v>
      </c>
      <c r="D703" s="500"/>
      <c r="E703" s="500"/>
      <c r="F703" s="500"/>
      <c r="G703" s="500"/>
      <c r="H703" s="180"/>
      <c r="I703" s="181"/>
      <c r="J703" s="181"/>
      <c r="K703" s="181"/>
      <c r="L703" s="183"/>
      <c r="M703" s="181"/>
      <c r="N703" s="211">
        <v>2075.91</v>
      </c>
      <c r="O703" s="181"/>
      <c r="P703" s="212">
        <v>22835.02</v>
      </c>
      <c r="Q703" s="143"/>
      <c r="R703" s="143"/>
      <c r="S703" s="143"/>
    </row>
    <row r="704" spans="1:19" ht="13.5" customHeight="1">
      <c r="A704" s="178" t="s">
        <v>781</v>
      </c>
      <c r="B704" s="179" t="s">
        <v>782</v>
      </c>
      <c r="C704" s="498" t="s">
        <v>717</v>
      </c>
      <c r="D704" s="498"/>
      <c r="E704" s="498"/>
      <c r="F704" s="498"/>
      <c r="G704" s="498"/>
      <c r="H704" s="180" t="s">
        <v>15</v>
      </c>
      <c r="I704" s="181">
        <v>11</v>
      </c>
      <c r="J704" s="182">
        <v>1</v>
      </c>
      <c r="K704" s="182">
        <v>11</v>
      </c>
      <c r="L704" s="183"/>
      <c r="M704" s="181"/>
      <c r="N704" s="184"/>
      <c r="O704" s="217">
        <v>1.0367</v>
      </c>
      <c r="P704" s="185"/>
      <c r="Q704" s="143"/>
      <c r="R704" s="143"/>
      <c r="S704" s="143"/>
    </row>
    <row r="705" spans="1:19" ht="13.5" customHeight="1">
      <c r="A705" s="186"/>
      <c r="B705" s="187"/>
      <c r="C705" s="499" t="s">
        <v>390</v>
      </c>
      <c r="D705" s="499"/>
      <c r="E705" s="499"/>
      <c r="F705" s="499"/>
      <c r="G705" s="499"/>
      <c r="H705" s="499"/>
      <c r="I705" s="499"/>
      <c r="J705" s="499"/>
      <c r="K705" s="499"/>
      <c r="L705" s="499"/>
      <c r="M705" s="499"/>
      <c r="N705" s="499"/>
      <c r="O705" s="499"/>
      <c r="P705" s="499"/>
      <c r="Q705" s="143"/>
      <c r="R705" s="143"/>
      <c r="S705" s="143"/>
    </row>
    <row r="706" spans="1:19" ht="13.5" customHeight="1">
      <c r="A706" s="213"/>
      <c r="B706" s="214"/>
      <c r="C706" s="500" t="s">
        <v>438</v>
      </c>
      <c r="D706" s="500"/>
      <c r="E706" s="500"/>
      <c r="F706" s="500"/>
      <c r="G706" s="500"/>
      <c r="H706" s="180"/>
      <c r="I706" s="181"/>
      <c r="J706" s="181"/>
      <c r="K706" s="181"/>
      <c r="L706" s="183"/>
      <c r="M706" s="181"/>
      <c r="N706" s="183"/>
      <c r="O706" s="181"/>
      <c r="P706" s="185"/>
      <c r="Q706" s="143"/>
      <c r="R706" s="143"/>
      <c r="S706" s="143"/>
    </row>
    <row r="707" spans="1:19" ht="13.5" customHeight="1">
      <c r="A707" s="178" t="s">
        <v>783</v>
      </c>
      <c r="B707" s="179" t="s">
        <v>640</v>
      </c>
      <c r="C707" s="498" t="s">
        <v>641</v>
      </c>
      <c r="D707" s="498"/>
      <c r="E707" s="498"/>
      <c r="F707" s="498"/>
      <c r="G707" s="498"/>
      <c r="H707" s="180" t="s">
        <v>142</v>
      </c>
      <c r="I707" s="181">
        <v>11</v>
      </c>
      <c r="J707" s="182">
        <v>1</v>
      </c>
      <c r="K707" s="182">
        <v>11</v>
      </c>
      <c r="L707" s="183"/>
      <c r="M707" s="181"/>
      <c r="N707" s="184"/>
      <c r="O707" s="181"/>
      <c r="P707" s="185"/>
      <c r="Q707" s="143"/>
      <c r="R707" s="143"/>
      <c r="S707" s="143"/>
    </row>
    <row r="708" spans="1:19" ht="13.5" customHeight="1">
      <c r="A708" s="186"/>
      <c r="B708" s="187" t="s">
        <v>386</v>
      </c>
      <c r="C708" s="499" t="s">
        <v>387</v>
      </c>
      <c r="D708" s="499"/>
      <c r="E708" s="499"/>
      <c r="F708" s="499"/>
      <c r="G708" s="499"/>
      <c r="H708" s="499"/>
      <c r="I708" s="499"/>
      <c r="J708" s="499"/>
      <c r="K708" s="499"/>
      <c r="L708" s="499"/>
      <c r="M708" s="499"/>
      <c r="N708" s="499"/>
      <c r="O708" s="499"/>
      <c r="P708" s="499"/>
      <c r="Q708" s="143"/>
      <c r="R708" s="143"/>
      <c r="S708" s="143"/>
    </row>
    <row r="709" spans="1:19" ht="13.5" customHeight="1">
      <c r="A709" s="186"/>
      <c r="B709" s="187" t="s">
        <v>388</v>
      </c>
      <c r="C709" s="499" t="s">
        <v>389</v>
      </c>
      <c r="D709" s="499"/>
      <c r="E709" s="499"/>
      <c r="F709" s="499"/>
      <c r="G709" s="499"/>
      <c r="H709" s="499"/>
      <c r="I709" s="499"/>
      <c r="J709" s="499"/>
      <c r="K709" s="499"/>
      <c r="L709" s="499"/>
      <c r="M709" s="499"/>
      <c r="N709" s="499"/>
      <c r="O709" s="499"/>
      <c r="P709" s="499"/>
      <c r="Q709" s="143"/>
      <c r="R709" s="143"/>
      <c r="S709" s="143"/>
    </row>
    <row r="710" spans="1:19" ht="13.5" customHeight="1">
      <c r="A710" s="186"/>
      <c r="B710" s="187"/>
      <c r="C710" s="499" t="s">
        <v>390</v>
      </c>
      <c r="D710" s="499"/>
      <c r="E710" s="499"/>
      <c r="F710" s="499"/>
      <c r="G710" s="499"/>
      <c r="H710" s="499"/>
      <c r="I710" s="499"/>
      <c r="J710" s="499"/>
      <c r="K710" s="499"/>
      <c r="L710" s="499"/>
      <c r="M710" s="499"/>
      <c r="N710" s="499"/>
      <c r="O710" s="499"/>
      <c r="P710" s="499"/>
      <c r="Q710" s="143"/>
      <c r="R710" s="143"/>
      <c r="S710" s="143"/>
    </row>
    <row r="711" spans="1:19" ht="13.5" customHeight="1">
      <c r="A711" s="188"/>
      <c r="B711" s="189" t="s">
        <v>164</v>
      </c>
      <c r="C711" s="501" t="s">
        <v>391</v>
      </c>
      <c r="D711" s="501"/>
      <c r="E711" s="501"/>
      <c r="F711" s="501"/>
      <c r="G711" s="501"/>
      <c r="H711" s="190" t="s">
        <v>392</v>
      </c>
      <c r="I711" s="191"/>
      <c r="J711" s="191"/>
      <c r="K711" s="215">
        <v>42.245006699999998</v>
      </c>
      <c r="L711" s="193"/>
      <c r="M711" s="191"/>
      <c r="N711" s="193"/>
      <c r="O711" s="191"/>
      <c r="P711" s="194">
        <v>36240.300000000003</v>
      </c>
      <c r="Q711" s="143"/>
      <c r="R711" s="143"/>
      <c r="S711" s="143"/>
    </row>
    <row r="712" spans="1:19" ht="13.5" customHeight="1">
      <c r="A712" s="195"/>
      <c r="B712" s="189" t="s">
        <v>642</v>
      </c>
      <c r="C712" s="501" t="s">
        <v>643</v>
      </c>
      <c r="D712" s="501"/>
      <c r="E712" s="501"/>
      <c r="F712" s="501"/>
      <c r="G712" s="501"/>
      <c r="H712" s="190" t="s">
        <v>392</v>
      </c>
      <c r="I712" s="201">
        <v>2.39</v>
      </c>
      <c r="J712" s="197">
        <v>1.6068849999999999</v>
      </c>
      <c r="K712" s="215">
        <v>42.245006699999998</v>
      </c>
      <c r="L712" s="198"/>
      <c r="M712" s="199"/>
      <c r="N712" s="200">
        <v>857.86</v>
      </c>
      <c r="O712" s="191"/>
      <c r="P712" s="194">
        <v>36240.300000000003</v>
      </c>
      <c r="Q712" s="143"/>
      <c r="R712" s="143"/>
      <c r="S712" s="143"/>
    </row>
    <row r="713" spans="1:19" ht="13.5" customHeight="1">
      <c r="A713" s="188"/>
      <c r="B713" s="189" t="s">
        <v>167</v>
      </c>
      <c r="C713" s="501" t="s">
        <v>395</v>
      </c>
      <c r="D713" s="501"/>
      <c r="E713" s="501"/>
      <c r="F713" s="501"/>
      <c r="G713" s="501"/>
      <c r="H713" s="190"/>
      <c r="I713" s="191"/>
      <c r="J713" s="191"/>
      <c r="K713" s="191"/>
      <c r="L713" s="193"/>
      <c r="M713" s="191"/>
      <c r="N713" s="193"/>
      <c r="O713" s="191"/>
      <c r="P713" s="216">
        <v>624.42999999999995</v>
      </c>
      <c r="Q713" s="143"/>
      <c r="R713" s="143"/>
      <c r="S713" s="143"/>
    </row>
    <row r="714" spans="1:19" ht="13.5" customHeight="1">
      <c r="A714" s="195"/>
      <c r="B714" s="189" t="s">
        <v>644</v>
      </c>
      <c r="C714" s="501" t="s">
        <v>645</v>
      </c>
      <c r="D714" s="501"/>
      <c r="E714" s="501"/>
      <c r="F714" s="501"/>
      <c r="G714" s="501"/>
      <c r="H714" s="190" t="s">
        <v>399</v>
      </c>
      <c r="I714" s="201">
        <v>0.24</v>
      </c>
      <c r="J714" s="201">
        <v>1.55</v>
      </c>
      <c r="K714" s="207">
        <v>4.0919999999999996</v>
      </c>
      <c r="L714" s="205">
        <v>32.6</v>
      </c>
      <c r="M714" s="206">
        <v>1.41</v>
      </c>
      <c r="N714" s="200">
        <v>45.97</v>
      </c>
      <c r="O714" s="202">
        <v>1.0367</v>
      </c>
      <c r="P714" s="194">
        <v>195.01</v>
      </c>
      <c r="Q714" s="143"/>
      <c r="R714" s="143"/>
      <c r="S714" s="143"/>
    </row>
    <row r="715" spans="1:19" ht="13.5" customHeight="1">
      <c r="A715" s="195"/>
      <c r="B715" s="189" t="s">
        <v>646</v>
      </c>
      <c r="C715" s="501" t="s">
        <v>647</v>
      </c>
      <c r="D715" s="501"/>
      <c r="E715" s="501"/>
      <c r="F715" s="501"/>
      <c r="G715" s="501"/>
      <c r="H715" s="190" t="s">
        <v>399</v>
      </c>
      <c r="I715" s="201">
        <v>0.26</v>
      </c>
      <c r="J715" s="201">
        <v>1.55</v>
      </c>
      <c r="K715" s="207">
        <v>4.4329999999999998</v>
      </c>
      <c r="L715" s="205">
        <v>75.97</v>
      </c>
      <c r="M715" s="206">
        <v>1.23</v>
      </c>
      <c r="N715" s="200">
        <v>93.44</v>
      </c>
      <c r="O715" s="202">
        <v>1.0367</v>
      </c>
      <c r="P715" s="194">
        <v>429.42</v>
      </c>
      <c r="Q715" s="143"/>
      <c r="R715" s="143"/>
      <c r="S715" s="143"/>
    </row>
    <row r="716" spans="1:19" ht="13.5" customHeight="1">
      <c r="A716" s="188"/>
      <c r="B716" s="189" t="s">
        <v>180</v>
      </c>
      <c r="C716" s="501" t="s">
        <v>410</v>
      </c>
      <c r="D716" s="501"/>
      <c r="E716" s="501"/>
      <c r="F716" s="501"/>
      <c r="G716" s="501"/>
      <c r="H716" s="190"/>
      <c r="I716" s="191"/>
      <c r="J716" s="191"/>
      <c r="K716" s="191"/>
      <c r="L716" s="193"/>
      <c r="M716" s="191"/>
      <c r="N716" s="193"/>
      <c r="O716" s="191"/>
      <c r="P716" s="216">
        <v>381.23</v>
      </c>
      <c r="Q716" s="143"/>
      <c r="R716" s="143"/>
      <c r="S716" s="143"/>
    </row>
    <row r="717" spans="1:19" ht="13.5" customHeight="1">
      <c r="A717" s="195"/>
      <c r="B717" s="189" t="s">
        <v>648</v>
      </c>
      <c r="C717" s="501" t="s">
        <v>649</v>
      </c>
      <c r="D717" s="501"/>
      <c r="E717" s="501"/>
      <c r="F717" s="501"/>
      <c r="G717" s="501"/>
      <c r="H717" s="190" t="s">
        <v>413</v>
      </c>
      <c r="I717" s="207">
        <v>3.2000000000000001E-2</v>
      </c>
      <c r="J717" s="191"/>
      <c r="K717" s="207">
        <v>0.35199999999999998</v>
      </c>
      <c r="L717" s="205">
        <v>596.80999999999995</v>
      </c>
      <c r="M717" s="206">
        <v>1.43</v>
      </c>
      <c r="N717" s="200">
        <v>853.44</v>
      </c>
      <c r="O717" s="202">
        <v>1.0367</v>
      </c>
      <c r="P717" s="194">
        <v>311.44</v>
      </c>
      <c r="Q717" s="143"/>
      <c r="R717" s="143"/>
      <c r="S717" s="143"/>
    </row>
    <row r="718" spans="1:19" ht="13.5" customHeight="1">
      <c r="A718" s="195"/>
      <c r="B718" s="189" t="s">
        <v>650</v>
      </c>
      <c r="C718" s="501" t="s">
        <v>651</v>
      </c>
      <c r="D718" s="501"/>
      <c r="E718" s="501"/>
      <c r="F718" s="501"/>
      <c r="G718" s="501"/>
      <c r="H718" s="190" t="s">
        <v>142</v>
      </c>
      <c r="I718" s="209">
        <v>6</v>
      </c>
      <c r="J718" s="191"/>
      <c r="K718" s="209">
        <v>66</v>
      </c>
      <c r="L718" s="205">
        <v>0.64</v>
      </c>
      <c r="M718" s="220">
        <v>1.6</v>
      </c>
      <c r="N718" s="200">
        <v>1.02</v>
      </c>
      <c r="O718" s="202">
        <v>1.0367</v>
      </c>
      <c r="P718" s="194">
        <v>69.790000000000006</v>
      </c>
      <c r="Q718" s="143"/>
      <c r="R718" s="143"/>
      <c r="S718" s="143"/>
    </row>
    <row r="719" spans="1:19" ht="19.5" customHeight="1">
      <c r="A719" s="210"/>
      <c r="B719" s="187"/>
      <c r="C719" s="500" t="s">
        <v>429</v>
      </c>
      <c r="D719" s="500"/>
      <c r="E719" s="500"/>
      <c r="F719" s="500"/>
      <c r="G719" s="500"/>
      <c r="H719" s="180"/>
      <c r="I719" s="181"/>
      <c r="J719" s="181"/>
      <c r="K719" s="181"/>
      <c r="L719" s="183"/>
      <c r="M719" s="181"/>
      <c r="N719" s="211"/>
      <c r="O719" s="181"/>
      <c r="P719" s="212">
        <v>37245.96</v>
      </c>
      <c r="Q719" s="143"/>
      <c r="R719" s="143"/>
      <c r="S719" s="143"/>
    </row>
    <row r="720" spans="1:19" ht="13.5" customHeight="1">
      <c r="A720" s="203" t="s">
        <v>784</v>
      </c>
      <c r="B720" s="189" t="s">
        <v>430</v>
      </c>
      <c r="C720" s="501" t="s">
        <v>431</v>
      </c>
      <c r="D720" s="501"/>
      <c r="E720" s="501"/>
      <c r="F720" s="501"/>
      <c r="G720" s="501"/>
      <c r="H720" s="190" t="s">
        <v>432</v>
      </c>
      <c r="I720" s="209">
        <v>2</v>
      </c>
      <c r="J720" s="191"/>
      <c r="K720" s="209">
        <v>2</v>
      </c>
      <c r="L720" s="193"/>
      <c r="M720" s="191"/>
      <c r="N720" s="193"/>
      <c r="O720" s="202">
        <v>1.0367</v>
      </c>
      <c r="P720" s="216">
        <v>467.62</v>
      </c>
      <c r="Q720" s="143"/>
      <c r="R720" s="143"/>
      <c r="S720" s="143"/>
    </row>
    <row r="721" spans="1:19" ht="13.5" customHeight="1">
      <c r="A721" s="203"/>
      <c r="B721" s="189"/>
      <c r="C721" s="501" t="s">
        <v>433</v>
      </c>
      <c r="D721" s="501"/>
      <c r="E721" s="501"/>
      <c r="F721" s="501"/>
      <c r="G721" s="501"/>
      <c r="H721" s="190"/>
      <c r="I721" s="191"/>
      <c r="J721" s="191"/>
      <c r="K721" s="191"/>
      <c r="L721" s="193"/>
      <c r="M721" s="191"/>
      <c r="N721" s="193"/>
      <c r="O721" s="191"/>
      <c r="P721" s="194">
        <v>36240.300000000003</v>
      </c>
      <c r="Q721" s="143"/>
      <c r="R721" s="143"/>
      <c r="S721" s="143"/>
    </row>
    <row r="722" spans="1:19" ht="19.5" customHeight="1">
      <c r="A722" s="203"/>
      <c r="B722" s="189" t="s">
        <v>653</v>
      </c>
      <c r="C722" s="501" t="s">
        <v>654</v>
      </c>
      <c r="D722" s="501"/>
      <c r="E722" s="501"/>
      <c r="F722" s="501"/>
      <c r="G722" s="501"/>
      <c r="H722" s="190" t="s">
        <v>432</v>
      </c>
      <c r="I722" s="209">
        <v>90</v>
      </c>
      <c r="J722" s="191"/>
      <c r="K722" s="209">
        <v>90</v>
      </c>
      <c r="L722" s="193"/>
      <c r="M722" s="191"/>
      <c r="N722" s="193"/>
      <c r="O722" s="191"/>
      <c r="P722" s="194">
        <v>32616.27</v>
      </c>
      <c r="Q722" s="143"/>
      <c r="R722" s="143"/>
      <c r="S722" s="143"/>
    </row>
    <row r="723" spans="1:19" ht="45.75" customHeight="1">
      <c r="A723" s="203"/>
      <c r="B723" s="189" t="s">
        <v>655</v>
      </c>
      <c r="C723" s="501" t="s">
        <v>656</v>
      </c>
      <c r="D723" s="501"/>
      <c r="E723" s="501"/>
      <c r="F723" s="501"/>
      <c r="G723" s="501"/>
      <c r="H723" s="190" t="s">
        <v>432</v>
      </c>
      <c r="I723" s="209">
        <v>46</v>
      </c>
      <c r="J723" s="191"/>
      <c r="K723" s="209">
        <v>46</v>
      </c>
      <c r="L723" s="193"/>
      <c r="M723" s="191"/>
      <c r="N723" s="193"/>
      <c r="O723" s="191"/>
      <c r="P723" s="194">
        <v>16670.54</v>
      </c>
      <c r="Q723" s="143"/>
      <c r="R723" s="143"/>
      <c r="S723" s="143"/>
    </row>
    <row r="724" spans="1:19" ht="27.75" customHeight="1">
      <c r="A724" s="213"/>
      <c r="B724" s="214"/>
      <c r="C724" s="500" t="s">
        <v>438</v>
      </c>
      <c r="D724" s="500"/>
      <c r="E724" s="500"/>
      <c r="F724" s="500"/>
      <c r="G724" s="500"/>
      <c r="H724" s="180"/>
      <c r="I724" s="181"/>
      <c r="J724" s="181"/>
      <c r="K724" s="181"/>
      <c r="L724" s="183"/>
      <c r="M724" s="181"/>
      <c r="N724" s="211">
        <v>7909.13</v>
      </c>
      <c r="O724" s="181"/>
      <c r="P724" s="212">
        <v>87000.39</v>
      </c>
      <c r="Q724" s="143"/>
      <c r="R724" s="143"/>
      <c r="S724" s="143"/>
    </row>
    <row r="725" spans="1:19" ht="13.5" customHeight="1">
      <c r="A725" s="178" t="s">
        <v>785</v>
      </c>
      <c r="B725" s="179" t="s">
        <v>782</v>
      </c>
      <c r="C725" s="498" t="s">
        <v>722</v>
      </c>
      <c r="D725" s="498"/>
      <c r="E725" s="498"/>
      <c r="F725" s="498"/>
      <c r="G725" s="498"/>
      <c r="H725" s="180" t="s">
        <v>15</v>
      </c>
      <c r="I725" s="181">
        <v>11</v>
      </c>
      <c r="J725" s="182">
        <v>1</v>
      </c>
      <c r="K725" s="182">
        <v>11</v>
      </c>
      <c r="L725" s="183"/>
      <c r="M725" s="181"/>
      <c r="N725" s="184"/>
      <c r="O725" s="217">
        <v>1.0367</v>
      </c>
      <c r="P725" s="185"/>
      <c r="Q725" s="143"/>
      <c r="R725" s="143"/>
      <c r="S725" s="143"/>
    </row>
    <row r="726" spans="1:19" ht="13.5" customHeight="1">
      <c r="A726" s="186"/>
      <c r="B726" s="187"/>
      <c r="C726" s="499" t="s">
        <v>390</v>
      </c>
      <c r="D726" s="499"/>
      <c r="E726" s="499"/>
      <c r="F726" s="499"/>
      <c r="G726" s="499"/>
      <c r="H726" s="499"/>
      <c r="I726" s="499"/>
      <c r="J726" s="499"/>
      <c r="K726" s="499"/>
      <c r="L726" s="499"/>
      <c r="M726" s="499"/>
      <c r="N726" s="499"/>
      <c r="O726" s="499"/>
      <c r="P726" s="499"/>
      <c r="Q726" s="143"/>
      <c r="R726" s="143"/>
      <c r="S726" s="143"/>
    </row>
    <row r="727" spans="1:19" ht="13.5" customHeight="1">
      <c r="A727" s="213"/>
      <c r="B727" s="214"/>
      <c r="C727" s="500" t="s">
        <v>438</v>
      </c>
      <c r="D727" s="500"/>
      <c r="E727" s="500"/>
      <c r="F727" s="500"/>
      <c r="G727" s="500"/>
      <c r="H727" s="180"/>
      <c r="I727" s="181"/>
      <c r="J727" s="181"/>
      <c r="K727" s="181"/>
      <c r="L727" s="183"/>
      <c r="M727" s="181"/>
      <c r="N727" s="183"/>
      <c r="O727" s="181"/>
      <c r="P727" s="185"/>
      <c r="Q727" s="143"/>
      <c r="R727" s="143"/>
      <c r="S727" s="143"/>
    </row>
    <row r="728" spans="1:19" ht="13.5" customHeight="1">
      <c r="A728" s="178" t="s">
        <v>786</v>
      </c>
      <c r="B728" s="179" t="s">
        <v>724</v>
      </c>
      <c r="C728" s="498" t="s">
        <v>725</v>
      </c>
      <c r="D728" s="498"/>
      <c r="E728" s="498"/>
      <c r="F728" s="498"/>
      <c r="G728" s="498"/>
      <c r="H728" s="180" t="s">
        <v>587</v>
      </c>
      <c r="I728" s="181">
        <v>0.44</v>
      </c>
      <c r="J728" s="182">
        <v>1</v>
      </c>
      <c r="K728" s="219">
        <v>0.44</v>
      </c>
      <c r="L728" s="183"/>
      <c r="M728" s="181"/>
      <c r="N728" s="184"/>
      <c r="O728" s="181"/>
      <c r="P728" s="185"/>
      <c r="Q728" s="143"/>
      <c r="R728" s="143"/>
      <c r="S728" s="143"/>
    </row>
    <row r="729" spans="1:19" ht="13.5" customHeight="1">
      <c r="A729" s="186"/>
      <c r="B729" s="187" t="s">
        <v>386</v>
      </c>
      <c r="C729" s="499" t="s">
        <v>387</v>
      </c>
      <c r="D729" s="499"/>
      <c r="E729" s="499"/>
      <c r="F729" s="499"/>
      <c r="G729" s="499"/>
      <c r="H729" s="499"/>
      <c r="I729" s="499"/>
      <c r="J729" s="499"/>
      <c r="K729" s="499"/>
      <c r="L729" s="499"/>
      <c r="M729" s="499"/>
      <c r="N729" s="499"/>
      <c r="O729" s="499"/>
      <c r="P729" s="499"/>
      <c r="Q729" s="143"/>
      <c r="R729" s="143"/>
      <c r="S729" s="143"/>
    </row>
    <row r="730" spans="1:19" ht="13.5" customHeight="1">
      <c r="A730" s="186"/>
      <c r="B730" s="187" t="s">
        <v>388</v>
      </c>
      <c r="C730" s="499" t="s">
        <v>389</v>
      </c>
      <c r="D730" s="499"/>
      <c r="E730" s="499"/>
      <c r="F730" s="499"/>
      <c r="G730" s="499"/>
      <c r="H730" s="499"/>
      <c r="I730" s="499"/>
      <c r="J730" s="499"/>
      <c r="K730" s="499"/>
      <c r="L730" s="499"/>
      <c r="M730" s="499"/>
      <c r="N730" s="499"/>
      <c r="O730" s="499"/>
      <c r="P730" s="499"/>
      <c r="Q730" s="143"/>
      <c r="R730" s="143"/>
      <c r="S730" s="143"/>
    </row>
    <row r="731" spans="1:19" ht="13.5" customHeight="1">
      <c r="A731" s="186"/>
      <c r="B731" s="187"/>
      <c r="C731" s="499" t="s">
        <v>390</v>
      </c>
      <c r="D731" s="499"/>
      <c r="E731" s="499"/>
      <c r="F731" s="499"/>
      <c r="G731" s="499"/>
      <c r="H731" s="499"/>
      <c r="I731" s="499"/>
      <c r="J731" s="499"/>
      <c r="K731" s="499"/>
      <c r="L731" s="499"/>
      <c r="M731" s="499"/>
      <c r="N731" s="499"/>
      <c r="O731" s="499"/>
      <c r="P731" s="499"/>
      <c r="Q731" s="143"/>
      <c r="R731" s="143"/>
      <c r="S731" s="143"/>
    </row>
    <row r="732" spans="1:19" ht="13.5" customHeight="1">
      <c r="A732" s="188"/>
      <c r="B732" s="189" t="s">
        <v>164</v>
      </c>
      <c r="C732" s="501" t="s">
        <v>391</v>
      </c>
      <c r="D732" s="501"/>
      <c r="E732" s="501"/>
      <c r="F732" s="501"/>
      <c r="G732" s="501"/>
      <c r="H732" s="190" t="s">
        <v>392</v>
      </c>
      <c r="I732" s="191"/>
      <c r="J732" s="191"/>
      <c r="K732" s="215">
        <v>29.129611300000001</v>
      </c>
      <c r="L732" s="193"/>
      <c r="M732" s="191"/>
      <c r="N732" s="193"/>
      <c r="O732" s="191"/>
      <c r="P732" s="194">
        <v>16869.25</v>
      </c>
      <c r="Q732" s="143"/>
      <c r="R732" s="143"/>
      <c r="S732" s="143"/>
    </row>
    <row r="733" spans="1:19" ht="13.5" customHeight="1">
      <c r="A733" s="195"/>
      <c r="B733" s="189" t="s">
        <v>726</v>
      </c>
      <c r="C733" s="501" t="s">
        <v>727</v>
      </c>
      <c r="D733" s="501"/>
      <c r="E733" s="501"/>
      <c r="F733" s="501"/>
      <c r="G733" s="501"/>
      <c r="H733" s="190" t="s">
        <v>392</v>
      </c>
      <c r="I733" s="196">
        <v>41.2</v>
      </c>
      <c r="J733" s="197">
        <v>1.6068849999999999</v>
      </c>
      <c r="K733" s="215">
        <v>29.129611300000001</v>
      </c>
      <c r="L733" s="198"/>
      <c r="M733" s="199"/>
      <c r="N733" s="200">
        <v>579.11</v>
      </c>
      <c r="O733" s="191"/>
      <c r="P733" s="194">
        <v>16869.25</v>
      </c>
      <c r="Q733" s="143"/>
      <c r="R733" s="143"/>
      <c r="S733" s="143"/>
    </row>
    <row r="734" spans="1:19" ht="19.5" customHeight="1">
      <c r="A734" s="188"/>
      <c r="B734" s="189" t="s">
        <v>167</v>
      </c>
      <c r="C734" s="501" t="s">
        <v>395</v>
      </c>
      <c r="D734" s="501"/>
      <c r="E734" s="501"/>
      <c r="F734" s="501"/>
      <c r="G734" s="501"/>
      <c r="H734" s="190"/>
      <c r="I734" s="191"/>
      <c r="J734" s="191"/>
      <c r="K734" s="191"/>
      <c r="L734" s="193"/>
      <c r="M734" s="191"/>
      <c r="N734" s="193"/>
      <c r="O734" s="191"/>
      <c r="P734" s="216">
        <v>154.19999999999999</v>
      </c>
      <c r="Q734" s="143"/>
      <c r="R734" s="143"/>
      <c r="S734" s="143"/>
    </row>
    <row r="735" spans="1:19" ht="13.5" customHeight="1">
      <c r="A735" s="188"/>
      <c r="B735" s="189"/>
      <c r="C735" s="501" t="s">
        <v>396</v>
      </c>
      <c r="D735" s="501"/>
      <c r="E735" s="501"/>
      <c r="F735" s="501"/>
      <c r="G735" s="501"/>
      <c r="H735" s="190" t="s">
        <v>392</v>
      </c>
      <c r="I735" s="191"/>
      <c r="J735" s="191"/>
      <c r="K735" s="202">
        <v>0.13639999999999999</v>
      </c>
      <c r="L735" s="193"/>
      <c r="M735" s="191"/>
      <c r="N735" s="193"/>
      <c r="O735" s="191"/>
      <c r="P735" s="216">
        <v>95.94</v>
      </c>
      <c r="Q735" s="143"/>
      <c r="R735" s="143"/>
      <c r="S735" s="143"/>
    </row>
    <row r="736" spans="1:19" ht="19.5" customHeight="1">
      <c r="A736" s="195"/>
      <c r="B736" s="189" t="s">
        <v>397</v>
      </c>
      <c r="C736" s="501" t="s">
        <v>398</v>
      </c>
      <c r="D736" s="501"/>
      <c r="E736" s="501"/>
      <c r="F736" s="501"/>
      <c r="G736" s="501"/>
      <c r="H736" s="190" t="s">
        <v>399</v>
      </c>
      <c r="I736" s="196">
        <v>0.1</v>
      </c>
      <c r="J736" s="201">
        <v>1.55</v>
      </c>
      <c r="K736" s="202">
        <v>6.8199999999999997E-2</v>
      </c>
      <c r="L736" s="198"/>
      <c r="M736" s="199"/>
      <c r="N736" s="200">
        <v>1582.31</v>
      </c>
      <c r="O736" s="202">
        <v>1.0367</v>
      </c>
      <c r="P736" s="194">
        <v>111.87</v>
      </c>
      <c r="Q736" s="143"/>
      <c r="R736" s="143"/>
      <c r="S736" s="143"/>
    </row>
    <row r="737" spans="1:19" ht="13.5" customHeight="1">
      <c r="A737" s="203"/>
      <c r="B737" s="189" t="s">
        <v>400</v>
      </c>
      <c r="C737" s="501" t="s">
        <v>401</v>
      </c>
      <c r="D737" s="501"/>
      <c r="E737" s="501"/>
      <c r="F737" s="501"/>
      <c r="G737" s="501"/>
      <c r="H737" s="190" t="s">
        <v>392</v>
      </c>
      <c r="I737" s="196">
        <v>0.1</v>
      </c>
      <c r="J737" s="201">
        <v>1.55</v>
      </c>
      <c r="K737" s="202">
        <v>6.8199999999999997E-2</v>
      </c>
      <c r="L737" s="193"/>
      <c r="M737" s="191"/>
      <c r="N737" s="204">
        <v>777.91</v>
      </c>
      <c r="O737" s="202">
        <v>1.0367</v>
      </c>
      <c r="P737" s="216">
        <v>55</v>
      </c>
      <c r="Q737" s="143"/>
      <c r="R737" s="143"/>
      <c r="S737" s="143"/>
    </row>
    <row r="738" spans="1:19" ht="13.5" customHeight="1">
      <c r="A738" s="195"/>
      <c r="B738" s="189" t="s">
        <v>402</v>
      </c>
      <c r="C738" s="501" t="s">
        <v>403</v>
      </c>
      <c r="D738" s="501"/>
      <c r="E738" s="501"/>
      <c r="F738" s="501"/>
      <c r="G738" s="501"/>
      <c r="H738" s="190" t="s">
        <v>399</v>
      </c>
      <c r="I738" s="196">
        <v>0.1</v>
      </c>
      <c r="J738" s="201">
        <v>1.55</v>
      </c>
      <c r="K738" s="202">
        <v>6.8199999999999997E-2</v>
      </c>
      <c r="L738" s="198"/>
      <c r="M738" s="199"/>
      <c r="N738" s="200">
        <v>543.33000000000004</v>
      </c>
      <c r="O738" s="202">
        <v>1.0367</v>
      </c>
      <c r="P738" s="194">
        <v>38.42</v>
      </c>
      <c r="Q738" s="143"/>
      <c r="R738" s="143"/>
      <c r="S738" s="143"/>
    </row>
    <row r="739" spans="1:19" ht="13.5" customHeight="1">
      <c r="A739" s="203"/>
      <c r="B739" s="189" t="s">
        <v>404</v>
      </c>
      <c r="C739" s="501" t="s">
        <v>405</v>
      </c>
      <c r="D739" s="501"/>
      <c r="E739" s="501"/>
      <c r="F739" s="501"/>
      <c r="G739" s="501"/>
      <c r="H739" s="190" t="s">
        <v>392</v>
      </c>
      <c r="I739" s="196">
        <v>0.1</v>
      </c>
      <c r="J739" s="201">
        <v>1.55</v>
      </c>
      <c r="K739" s="202">
        <v>6.8199999999999997E-2</v>
      </c>
      <c r="L739" s="193"/>
      <c r="M739" s="191"/>
      <c r="N739" s="204">
        <v>579.11</v>
      </c>
      <c r="O739" s="202">
        <v>1.0367</v>
      </c>
      <c r="P739" s="216">
        <v>40.94</v>
      </c>
      <c r="Q739" s="143"/>
      <c r="R739" s="143"/>
      <c r="S739" s="143"/>
    </row>
    <row r="740" spans="1:19" ht="13.5" customHeight="1">
      <c r="A740" s="195"/>
      <c r="B740" s="189" t="s">
        <v>406</v>
      </c>
      <c r="C740" s="501" t="s">
        <v>407</v>
      </c>
      <c r="D740" s="501"/>
      <c r="E740" s="501"/>
      <c r="F740" s="501"/>
      <c r="G740" s="501"/>
      <c r="H740" s="190" t="s">
        <v>399</v>
      </c>
      <c r="I740" s="201">
        <v>0.16</v>
      </c>
      <c r="J740" s="201">
        <v>1.55</v>
      </c>
      <c r="K740" s="192">
        <v>0.10911999999999999</v>
      </c>
      <c r="L740" s="198"/>
      <c r="M740" s="199"/>
      <c r="N740" s="200">
        <v>34.6</v>
      </c>
      <c r="O740" s="202">
        <v>1.0367</v>
      </c>
      <c r="P740" s="194">
        <v>3.91</v>
      </c>
      <c r="Q740" s="143"/>
      <c r="R740" s="143"/>
      <c r="S740" s="143"/>
    </row>
    <row r="741" spans="1:19" ht="13.5" customHeight="1">
      <c r="A741" s="188"/>
      <c r="B741" s="189" t="s">
        <v>180</v>
      </c>
      <c r="C741" s="501" t="s">
        <v>410</v>
      </c>
      <c r="D741" s="501"/>
      <c r="E741" s="501"/>
      <c r="F741" s="501"/>
      <c r="G741" s="501"/>
      <c r="H741" s="190"/>
      <c r="I741" s="191"/>
      <c r="J741" s="191"/>
      <c r="K741" s="191"/>
      <c r="L741" s="193"/>
      <c r="M741" s="191"/>
      <c r="N741" s="193"/>
      <c r="O741" s="191"/>
      <c r="P741" s="216">
        <v>590.07000000000005</v>
      </c>
      <c r="Q741" s="143"/>
      <c r="R741" s="143"/>
      <c r="S741" s="143"/>
    </row>
    <row r="742" spans="1:19" ht="13.5" customHeight="1">
      <c r="A742" s="195"/>
      <c r="B742" s="189" t="s">
        <v>728</v>
      </c>
      <c r="C742" s="501" t="s">
        <v>729</v>
      </c>
      <c r="D742" s="501"/>
      <c r="E742" s="501"/>
      <c r="F742" s="501"/>
      <c r="G742" s="501"/>
      <c r="H742" s="190" t="s">
        <v>418</v>
      </c>
      <c r="I742" s="207">
        <v>3.0000000000000001E-3</v>
      </c>
      <c r="J742" s="191"/>
      <c r="K742" s="192">
        <v>1.32E-3</v>
      </c>
      <c r="L742" s="198"/>
      <c r="M742" s="199"/>
      <c r="N742" s="200">
        <v>44320.18</v>
      </c>
      <c r="O742" s="202">
        <v>1.0367</v>
      </c>
      <c r="P742" s="194">
        <v>60.65</v>
      </c>
      <c r="Q742" s="143"/>
      <c r="R742" s="143"/>
      <c r="S742" s="143"/>
    </row>
    <row r="743" spans="1:19" ht="13.5" customHeight="1">
      <c r="A743" s="195"/>
      <c r="B743" s="189" t="s">
        <v>730</v>
      </c>
      <c r="C743" s="501" t="s">
        <v>731</v>
      </c>
      <c r="D743" s="501"/>
      <c r="E743" s="501"/>
      <c r="F743" s="501"/>
      <c r="G743" s="501"/>
      <c r="H743" s="190" t="s">
        <v>413</v>
      </c>
      <c r="I743" s="196">
        <v>0.8</v>
      </c>
      <c r="J743" s="191"/>
      <c r="K743" s="207">
        <v>0.35199999999999998</v>
      </c>
      <c r="L743" s="205">
        <v>79.88</v>
      </c>
      <c r="M743" s="206">
        <v>1.42</v>
      </c>
      <c r="N743" s="200">
        <v>113.43</v>
      </c>
      <c r="O743" s="202">
        <v>1.0367</v>
      </c>
      <c r="P743" s="194">
        <v>41.39</v>
      </c>
      <c r="Q743" s="143"/>
      <c r="R743" s="143"/>
      <c r="S743" s="143"/>
    </row>
    <row r="744" spans="1:19" ht="13.5" customHeight="1">
      <c r="A744" s="195"/>
      <c r="B744" s="189" t="s">
        <v>732</v>
      </c>
      <c r="C744" s="501" t="s">
        <v>733</v>
      </c>
      <c r="D744" s="501"/>
      <c r="E744" s="501"/>
      <c r="F744" s="501"/>
      <c r="G744" s="501"/>
      <c r="H744" s="190" t="s">
        <v>587</v>
      </c>
      <c r="I744" s="201">
        <v>1.02</v>
      </c>
      <c r="J744" s="191"/>
      <c r="K744" s="202">
        <v>0.44879999999999998</v>
      </c>
      <c r="L744" s="205">
        <v>896.51</v>
      </c>
      <c r="M744" s="206">
        <v>1.17</v>
      </c>
      <c r="N744" s="200">
        <v>1048.92</v>
      </c>
      <c r="O744" s="202">
        <v>1.0367</v>
      </c>
      <c r="P744" s="194">
        <v>488.03</v>
      </c>
      <c r="Q744" s="143"/>
      <c r="R744" s="143"/>
      <c r="S744" s="143"/>
    </row>
    <row r="745" spans="1:19" ht="13.5" customHeight="1">
      <c r="A745" s="210"/>
      <c r="B745" s="187"/>
      <c r="C745" s="500" t="s">
        <v>429</v>
      </c>
      <c r="D745" s="500"/>
      <c r="E745" s="500"/>
      <c r="F745" s="500"/>
      <c r="G745" s="500"/>
      <c r="H745" s="180"/>
      <c r="I745" s="181"/>
      <c r="J745" s="181"/>
      <c r="K745" s="181"/>
      <c r="L745" s="183"/>
      <c r="M745" s="181"/>
      <c r="N745" s="211"/>
      <c r="O745" s="181"/>
      <c r="P745" s="212">
        <v>17709.46</v>
      </c>
      <c r="Q745" s="143"/>
      <c r="R745" s="143"/>
      <c r="S745" s="143"/>
    </row>
    <row r="746" spans="1:19" ht="13.5" customHeight="1">
      <c r="A746" s="203" t="s">
        <v>787</v>
      </c>
      <c r="B746" s="189" t="s">
        <v>430</v>
      </c>
      <c r="C746" s="501" t="s">
        <v>431</v>
      </c>
      <c r="D746" s="501"/>
      <c r="E746" s="501"/>
      <c r="F746" s="501"/>
      <c r="G746" s="501"/>
      <c r="H746" s="190" t="s">
        <v>432</v>
      </c>
      <c r="I746" s="209">
        <v>2</v>
      </c>
      <c r="J746" s="191"/>
      <c r="K746" s="209">
        <v>2</v>
      </c>
      <c r="L746" s="193"/>
      <c r="M746" s="191"/>
      <c r="N746" s="193"/>
      <c r="O746" s="202">
        <v>1.0367</v>
      </c>
      <c r="P746" s="216">
        <v>217.67</v>
      </c>
      <c r="Q746" s="143"/>
      <c r="R746" s="143"/>
      <c r="S746" s="143"/>
    </row>
    <row r="747" spans="1:19" ht="13.5" customHeight="1">
      <c r="A747" s="203"/>
      <c r="B747" s="189"/>
      <c r="C747" s="501" t="s">
        <v>433</v>
      </c>
      <c r="D747" s="501"/>
      <c r="E747" s="501"/>
      <c r="F747" s="501"/>
      <c r="G747" s="501"/>
      <c r="H747" s="190"/>
      <c r="I747" s="191"/>
      <c r="J747" s="191"/>
      <c r="K747" s="191"/>
      <c r="L747" s="193"/>
      <c r="M747" s="191"/>
      <c r="N747" s="193"/>
      <c r="O747" s="191"/>
      <c r="P747" s="194">
        <v>16965.189999999999</v>
      </c>
      <c r="Q747" s="143"/>
      <c r="R747" s="143"/>
      <c r="S747" s="143"/>
    </row>
    <row r="748" spans="1:19" ht="19.5" customHeight="1">
      <c r="A748" s="203"/>
      <c r="B748" s="189" t="s">
        <v>603</v>
      </c>
      <c r="C748" s="501" t="s">
        <v>604</v>
      </c>
      <c r="D748" s="501"/>
      <c r="E748" s="501"/>
      <c r="F748" s="501"/>
      <c r="G748" s="501"/>
      <c r="H748" s="190" t="s">
        <v>432</v>
      </c>
      <c r="I748" s="209">
        <v>97</v>
      </c>
      <c r="J748" s="191"/>
      <c r="K748" s="209">
        <v>97</v>
      </c>
      <c r="L748" s="193"/>
      <c r="M748" s="191"/>
      <c r="N748" s="193"/>
      <c r="O748" s="191"/>
      <c r="P748" s="194">
        <v>16456.23</v>
      </c>
      <c r="Q748" s="143"/>
      <c r="R748" s="143"/>
      <c r="S748" s="143"/>
    </row>
    <row r="749" spans="1:19" ht="13.5" customHeight="1">
      <c r="A749" s="203"/>
      <c r="B749" s="189" t="s">
        <v>605</v>
      </c>
      <c r="C749" s="501" t="s">
        <v>606</v>
      </c>
      <c r="D749" s="501"/>
      <c r="E749" s="501"/>
      <c r="F749" s="501"/>
      <c r="G749" s="501"/>
      <c r="H749" s="190" t="s">
        <v>432</v>
      </c>
      <c r="I749" s="209">
        <v>51</v>
      </c>
      <c r="J749" s="191"/>
      <c r="K749" s="209">
        <v>51</v>
      </c>
      <c r="L749" s="193"/>
      <c r="M749" s="191"/>
      <c r="N749" s="193"/>
      <c r="O749" s="191"/>
      <c r="P749" s="194">
        <v>8652.25</v>
      </c>
      <c r="Q749" s="143"/>
      <c r="R749" s="143"/>
      <c r="S749" s="143"/>
    </row>
    <row r="750" spans="1:19" ht="13.5" customHeight="1">
      <c r="A750" s="213"/>
      <c r="B750" s="214"/>
      <c r="C750" s="500" t="s">
        <v>438</v>
      </c>
      <c r="D750" s="500"/>
      <c r="E750" s="500"/>
      <c r="F750" s="500"/>
      <c r="G750" s="500"/>
      <c r="H750" s="180"/>
      <c r="I750" s="181"/>
      <c r="J750" s="181"/>
      <c r="K750" s="181"/>
      <c r="L750" s="183"/>
      <c r="M750" s="181"/>
      <c r="N750" s="211">
        <v>97808.2</v>
      </c>
      <c r="O750" s="181"/>
      <c r="P750" s="212">
        <v>43035.61</v>
      </c>
      <c r="Q750" s="143"/>
      <c r="R750" s="143"/>
      <c r="S750" s="143"/>
    </row>
    <row r="751" spans="1:19" ht="19.5" customHeight="1">
      <c r="A751" s="178" t="s">
        <v>788</v>
      </c>
      <c r="B751" s="179" t="s">
        <v>736</v>
      </c>
      <c r="C751" s="498" t="s">
        <v>733</v>
      </c>
      <c r="D751" s="498"/>
      <c r="E751" s="498"/>
      <c r="F751" s="498"/>
      <c r="G751" s="498"/>
      <c r="H751" s="180" t="s">
        <v>587</v>
      </c>
      <c r="I751" s="181">
        <v>-0.44879999999999998</v>
      </c>
      <c r="J751" s="182">
        <v>1</v>
      </c>
      <c r="K751" s="217">
        <v>-0.44879999999999998</v>
      </c>
      <c r="L751" s="218">
        <v>896.51</v>
      </c>
      <c r="M751" s="219">
        <v>1.17</v>
      </c>
      <c r="N751" s="239">
        <v>1048.92</v>
      </c>
      <c r="O751" s="217">
        <v>1.0367</v>
      </c>
      <c r="P751" s="240">
        <v>-488.03</v>
      </c>
      <c r="Q751" s="143"/>
      <c r="R751" s="143"/>
      <c r="S751" s="143"/>
    </row>
    <row r="752" spans="1:19" ht="45.75" customHeight="1">
      <c r="A752" s="186"/>
      <c r="B752" s="187"/>
      <c r="C752" s="499" t="s">
        <v>390</v>
      </c>
      <c r="D752" s="499"/>
      <c r="E752" s="499"/>
      <c r="F752" s="499"/>
      <c r="G752" s="499"/>
      <c r="H752" s="499"/>
      <c r="I752" s="499"/>
      <c r="J752" s="499"/>
      <c r="K752" s="499"/>
      <c r="L752" s="499"/>
      <c r="M752" s="499"/>
      <c r="N752" s="499"/>
      <c r="O752" s="499"/>
      <c r="P752" s="499"/>
      <c r="Q752" s="143"/>
      <c r="R752" s="143"/>
      <c r="S752" s="143"/>
    </row>
    <row r="753" spans="1:19" ht="27.75" customHeight="1">
      <c r="A753" s="213"/>
      <c r="B753" s="214"/>
      <c r="C753" s="500" t="s">
        <v>438</v>
      </c>
      <c r="D753" s="500"/>
      <c r="E753" s="500"/>
      <c r="F753" s="500"/>
      <c r="G753" s="500"/>
      <c r="H753" s="180"/>
      <c r="I753" s="181"/>
      <c r="J753" s="181"/>
      <c r="K753" s="181"/>
      <c r="L753" s="183"/>
      <c r="M753" s="181"/>
      <c r="N753" s="183"/>
      <c r="O753" s="181"/>
      <c r="P753" s="240">
        <v>-488.03</v>
      </c>
      <c r="Q753" s="143"/>
      <c r="R753" s="143"/>
      <c r="S753" s="143"/>
    </row>
    <row r="754" spans="1:19" ht="13.5" customHeight="1">
      <c r="A754" s="178" t="s">
        <v>789</v>
      </c>
      <c r="B754" s="179" t="s">
        <v>738</v>
      </c>
      <c r="C754" s="498" t="s">
        <v>739</v>
      </c>
      <c r="D754" s="498"/>
      <c r="E754" s="498"/>
      <c r="F754" s="498"/>
      <c r="G754" s="498"/>
      <c r="H754" s="180" t="s">
        <v>142</v>
      </c>
      <c r="I754" s="181">
        <v>44</v>
      </c>
      <c r="J754" s="182">
        <v>1</v>
      </c>
      <c r="K754" s="182">
        <v>44</v>
      </c>
      <c r="L754" s="183"/>
      <c r="M754" s="181"/>
      <c r="N754" s="221">
        <v>192.61</v>
      </c>
      <c r="O754" s="217">
        <v>1.0367</v>
      </c>
      <c r="P754" s="212">
        <v>8785.8700000000008</v>
      </c>
      <c r="Q754" s="143"/>
      <c r="R754" s="143"/>
      <c r="S754" s="143"/>
    </row>
    <row r="755" spans="1:19" ht="13.5" customHeight="1">
      <c r="A755" s="186"/>
      <c r="B755" s="187"/>
      <c r="C755" s="499" t="s">
        <v>390</v>
      </c>
      <c r="D755" s="499"/>
      <c r="E755" s="499"/>
      <c r="F755" s="499"/>
      <c r="G755" s="499"/>
      <c r="H755" s="499"/>
      <c r="I755" s="499"/>
      <c r="J755" s="499"/>
      <c r="K755" s="499"/>
      <c r="L755" s="499"/>
      <c r="M755" s="499"/>
      <c r="N755" s="499"/>
      <c r="O755" s="499"/>
      <c r="P755" s="499"/>
      <c r="Q755" s="143"/>
      <c r="R755" s="143"/>
      <c r="S755" s="143"/>
    </row>
    <row r="756" spans="1:19" ht="13.5" customHeight="1">
      <c r="A756" s="213"/>
      <c r="B756" s="214"/>
      <c r="C756" s="500" t="s">
        <v>438</v>
      </c>
      <c r="D756" s="500"/>
      <c r="E756" s="500"/>
      <c r="F756" s="500"/>
      <c r="G756" s="500"/>
      <c r="H756" s="180"/>
      <c r="I756" s="181"/>
      <c r="J756" s="181"/>
      <c r="K756" s="181"/>
      <c r="L756" s="183"/>
      <c r="M756" s="181"/>
      <c r="N756" s="183"/>
      <c r="O756" s="181"/>
      <c r="P756" s="212">
        <v>8785.8700000000008</v>
      </c>
      <c r="Q756" s="143"/>
      <c r="R756" s="143"/>
      <c r="S756" s="143"/>
    </row>
    <row r="757" spans="1:19" ht="13.5" customHeight="1">
      <c r="A757" s="178" t="s">
        <v>790</v>
      </c>
      <c r="B757" s="179" t="s">
        <v>741</v>
      </c>
      <c r="C757" s="498" t="s">
        <v>791</v>
      </c>
      <c r="D757" s="498"/>
      <c r="E757" s="498"/>
      <c r="F757" s="498"/>
      <c r="G757" s="498"/>
      <c r="H757" s="180" t="s">
        <v>587</v>
      </c>
      <c r="I757" s="181">
        <v>0.44</v>
      </c>
      <c r="J757" s="182">
        <v>1</v>
      </c>
      <c r="K757" s="219">
        <v>0.44</v>
      </c>
      <c r="L757" s="183"/>
      <c r="M757" s="181"/>
      <c r="N757" s="184"/>
      <c r="O757" s="181"/>
      <c r="P757" s="185"/>
      <c r="Q757" s="143"/>
      <c r="R757" s="143"/>
      <c r="S757" s="143"/>
    </row>
    <row r="758" spans="1:19" ht="13.5" customHeight="1">
      <c r="A758" s="186"/>
      <c r="B758" s="187" t="s">
        <v>386</v>
      </c>
      <c r="C758" s="499" t="s">
        <v>387</v>
      </c>
      <c r="D758" s="499"/>
      <c r="E758" s="499"/>
      <c r="F758" s="499"/>
      <c r="G758" s="499"/>
      <c r="H758" s="499"/>
      <c r="I758" s="499"/>
      <c r="J758" s="499"/>
      <c r="K758" s="499"/>
      <c r="L758" s="499"/>
      <c r="M758" s="499"/>
      <c r="N758" s="499"/>
      <c r="O758" s="499"/>
      <c r="P758" s="499"/>
      <c r="Q758" s="143"/>
      <c r="R758" s="143"/>
      <c r="S758" s="143"/>
    </row>
    <row r="759" spans="1:19" ht="13.5" customHeight="1">
      <c r="A759" s="186"/>
      <c r="B759" s="187" t="s">
        <v>388</v>
      </c>
      <c r="C759" s="499" t="s">
        <v>389</v>
      </c>
      <c r="D759" s="499"/>
      <c r="E759" s="499"/>
      <c r="F759" s="499"/>
      <c r="G759" s="499"/>
      <c r="H759" s="499"/>
      <c r="I759" s="499"/>
      <c r="J759" s="499"/>
      <c r="K759" s="499"/>
      <c r="L759" s="499"/>
      <c r="M759" s="499"/>
      <c r="N759" s="499"/>
      <c r="O759" s="499"/>
      <c r="P759" s="499"/>
      <c r="Q759" s="143"/>
      <c r="R759" s="143"/>
      <c r="S759" s="143"/>
    </row>
    <row r="760" spans="1:19" ht="13.5" customHeight="1">
      <c r="A760" s="186"/>
      <c r="B760" s="187"/>
      <c r="C760" s="499" t="s">
        <v>390</v>
      </c>
      <c r="D760" s="499"/>
      <c r="E760" s="499"/>
      <c r="F760" s="499"/>
      <c r="G760" s="499"/>
      <c r="H760" s="499"/>
      <c r="I760" s="499"/>
      <c r="J760" s="499"/>
      <c r="K760" s="499"/>
      <c r="L760" s="499"/>
      <c r="M760" s="499"/>
      <c r="N760" s="499"/>
      <c r="O760" s="499"/>
      <c r="P760" s="499"/>
      <c r="Q760" s="143"/>
      <c r="R760" s="143"/>
      <c r="S760" s="143"/>
    </row>
    <row r="761" spans="1:19" ht="13.5" customHeight="1">
      <c r="A761" s="188"/>
      <c r="B761" s="189" t="s">
        <v>164</v>
      </c>
      <c r="C761" s="501" t="s">
        <v>391</v>
      </c>
      <c r="D761" s="501"/>
      <c r="E761" s="501"/>
      <c r="F761" s="501"/>
      <c r="G761" s="501"/>
      <c r="H761" s="190" t="s">
        <v>392</v>
      </c>
      <c r="I761" s="191"/>
      <c r="J761" s="191"/>
      <c r="K761" s="215">
        <v>4.2421764</v>
      </c>
      <c r="L761" s="193"/>
      <c r="M761" s="191"/>
      <c r="N761" s="193"/>
      <c r="O761" s="191"/>
      <c r="P761" s="194">
        <v>2319.1999999999998</v>
      </c>
      <c r="Q761" s="143"/>
      <c r="R761" s="143"/>
      <c r="S761" s="143"/>
    </row>
    <row r="762" spans="1:19" ht="13.5" customHeight="1">
      <c r="A762" s="195"/>
      <c r="B762" s="189" t="s">
        <v>743</v>
      </c>
      <c r="C762" s="501" t="s">
        <v>744</v>
      </c>
      <c r="D762" s="501"/>
      <c r="E762" s="501"/>
      <c r="F762" s="501"/>
      <c r="G762" s="501"/>
      <c r="H762" s="190" t="s">
        <v>392</v>
      </c>
      <c r="I762" s="209">
        <v>6</v>
      </c>
      <c r="J762" s="197">
        <v>1.6068849999999999</v>
      </c>
      <c r="K762" s="215">
        <v>4.2421764</v>
      </c>
      <c r="L762" s="198"/>
      <c r="M762" s="199"/>
      <c r="N762" s="200">
        <v>546.70000000000005</v>
      </c>
      <c r="O762" s="191"/>
      <c r="P762" s="194">
        <v>2319.1999999999998</v>
      </c>
      <c r="Q762" s="143"/>
      <c r="R762" s="143"/>
      <c r="S762" s="143"/>
    </row>
    <row r="763" spans="1:19" ht="13.5" customHeight="1">
      <c r="A763" s="188"/>
      <c r="B763" s="189" t="s">
        <v>180</v>
      </c>
      <c r="C763" s="501" t="s">
        <v>410</v>
      </c>
      <c r="D763" s="501"/>
      <c r="E763" s="501"/>
      <c r="F763" s="501"/>
      <c r="G763" s="501"/>
      <c r="H763" s="190"/>
      <c r="I763" s="191"/>
      <c r="J763" s="191"/>
      <c r="K763" s="191"/>
      <c r="L763" s="193"/>
      <c r="M763" s="191"/>
      <c r="N763" s="193"/>
      <c r="O763" s="191"/>
      <c r="P763" s="216">
        <v>15.11</v>
      </c>
      <c r="Q763" s="143"/>
      <c r="R763" s="143"/>
      <c r="S763" s="143"/>
    </row>
    <row r="764" spans="1:19" ht="13.5" customHeight="1">
      <c r="A764" s="195"/>
      <c r="B764" s="189" t="s">
        <v>745</v>
      </c>
      <c r="C764" s="501" t="s">
        <v>746</v>
      </c>
      <c r="D764" s="501"/>
      <c r="E764" s="501"/>
      <c r="F764" s="501"/>
      <c r="G764" s="501"/>
      <c r="H764" s="190" t="s">
        <v>418</v>
      </c>
      <c r="I764" s="202">
        <v>2.0000000000000001E-4</v>
      </c>
      <c r="J764" s="191"/>
      <c r="K764" s="197">
        <v>8.7999999999999998E-5</v>
      </c>
      <c r="L764" s="208">
        <v>127406</v>
      </c>
      <c r="M764" s="220">
        <v>1.3</v>
      </c>
      <c r="N764" s="200">
        <v>165627.79999999999</v>
      </c>
      <c r="O764" s="202">
        <v>1.0367</v>
      </c>
      <c r="P764" s="194">
        <v>15.11</v>
      </c>
      <c r="Q764" s="143"/>
      <c r="R764" s="143"/>
      <c r="S764" s="143"/>
    </row>
    <row r="765" spans="1:19" ht="13.5" customHeight="1">
      <c r="A765" s="241" t="s">
        <v>747</v>
      </c>
      <c r="B765" s="242" t="s">
        <v>748</v>
      </c>
      <c r="C765" s="502" t="s">
        <v>749</v>
      </c>
      <c r="D765" s="502"/>
      <c r="E765" s="502"/>
      <c r="F765" s="502"/>
      <c r="G765" s="502"/>
      <c r="H765" s="243" t="s">
        <v>418</v>
      </c>
      <c r="I765" s="244">
        <v>0.01</v>
      </c>
      <c r="J765" s="245"/>
      <c r="K765" s="246">
        <v>4.4000000000000003E-3</v>
      </c>
      <c r="L765" s="247"/>
      <c r="M765" s="245"/>
      <c r="N765" s="247"/>
      <c r="O765" s="245"/>
      <c r="P765" s="248"/>
      <c r="Q765" s="143"/>
      <c r="R765" s="143"/>
      <c r="S765" s="143"/>
    </row>
    <row r="766" spans="1:19" ht="19.5" customHeight="1">
      <c r="A766" s="210"/>
      <c r="B766" s="187"/>
      <c r="C766" s="500" t="s">
        <v>429</v>
      </c>
      <c r="D766" s="500"/>
      <c r="E766" s="500"/>
      <c r="F766" s="500"/>
      <c r="G766" s="500"/>
      <c r="H766" s="180"/>
      <c r="I766" s="181"/>
      <c r="J766" s="181"/>
      <c r="K766" s="181"/>
      <c r="L766" s="183"/>
      <c r="M766" s="181"/>
      <c r="N766" s="211"/>
      <c r="O766" s="181"/>
      <c r="P766" s="212">
        <v>2334.31</v>
      </c>
      <c r="Q766" s="143"/>
      <c r="R766" s="143"/>
      <c r="S766" s="143"/>
    </row>
    <row r="767" spans="1:19" ht="13.5" customHeight="1">
      <c r="A767" s="203" t="s">
        <v>792</v>
      </c>
      <c r="B767" s="189" t="s">
        <v>430</v>
      </c>
      <c r="C767" s="501" t="s">
        <v>431</v>
      </c>
      <c r="D767" s="501"/>
      <c r="E767" s="501"/>
      <c r="F767" s="501"/>
      <c r="G767" s="501"/>
      <c r="H767" s="190" t="s">
        <v>432</v>
      </c>
      <c r="I767" s="209">
        <v>2</v>
      </c>
      <c r="J767" s="191"/>
      <c r="K767" s="209">
        <v>2</v>
      </c>
      <c r="L767" s="193"/>
      <c r="M767" s="191"/>
      <c r="N767" s="193"/>
      <c r="O767" s="202">
        <v>1.0367</v>
      </c>
      <c r="P767" s="216">
        <v>29.93</v>
      </c>
      <c r="Q767" s="143"/>
      <c r="R767" s="143"/>
      <c r="S767" s="143"/>
    </row>
    <row r="768" spans="1:19" ht="13.5" customHeight="1">
      <c r="A768" s="203"/>
      <c r="B768" s="189"/>
      <c r="C768" s="501" t="s">
        <v>433</v>
      </c>
      <c r="D768" s="501"/>
      <c r="E768" s="501"/>
      <c r="F768" s="501"/>
      <c r="G768" s="501"/>
      <c r="H768" s="190"/>
      <c r="I768" s="191"/>
      <c r="J768" s="191"/>
      <c r="K768" s="191"/>
      <c r="L768" s="193"/>
      <c r="M768" s="191"/>
      <c r="N768" s="193"/>
      <c r="O768" s="191"/>
      <c r="P768" s="194">
        <v>2319.1999999999998</v>
      </c>
      <c r="Q768" s="143"/>
      <c r="R768" s="143"/>
      <c r="S768" s="143"/>
    </row>
    <row r="769" spans="1:19" ht="19.5" customHeight="1">
      <c r="A769" s="203"/>
      <c r="B769" s="189" t="s">
        <v>653</v>
      </c>
      <c r="C769" s="501" t="s">
        <v>654</v>
      </c>
      <c r="D769" s="501"/>
      <c r="E769" s="501"/>
      <c r="F769" s="501"/>
      <c r="G769" s="501"/>
      <c r="H769" s="190" t="s">
        <v>432</v>
      </c>
      <c r="I769" s="209">
        <v>90</v>
      </c>
      <c r="J769" s="191"/>
      <c r="K769" s="209">
        <v>90</v>
      </c>
      <c r="L769" s="193"/>
      <c r="M769" s="191"/>
      <c r="N769" s="193"/>
      <c r="O769" s="191"/>
      <c r="P769" s="194">
        <v>2087.2800000000002</v>
      </c>
      <c r="Q769" s="143"/>
      <c r="R769" s="143"/>
      <c r="S769" s="143"/>
    </row>
    <row r="770" spans="1:19" ht="45.75" customHeight="1">
      <c r="A770" s="203"/>
      <c r="B770" s="189" t="s">
        <v>655</v>
      </c>
      <c r="C770" s="501" t="s">
        <v>656</v>
      </c>
      <c r="D770" s="501"/>
      <c r="E770" s="501"/>
      <c r="F770" s="501"/>
      <c r="G770" s="501"/>
      <c r="H770" s="190" t="s">
        <v>432</v>
      </c>
      <c r="I770" s="209">
        <v>46</v>
      </c>
      <c r="J770" s="191"/>
      <c r="K770" s="209">
        <v>46</v>
      </c>
      <c r="L770" s="193"/>
      <c r="M770" s="191"/>
      <c r="N770" s="193"/>
      <c r="O770" s="191"/>
      <c r="P770" s="194">
        <v>1066.83</v>
      </c>
      <c r="Q770" s="143"/>
      <c r="R770" s="143"/>
      <c r="S770" s="143"/>
    </row>
    <row r="771" spans="1:19" ht="27.75" customHeight="1">
      <c r="A771" s="213"/>
      <c r="B771" s="214"/>
      <c r="C771" s="500" t="s">
        <v>438</v>
      </c>
      <c r="D771" s="500"/>
      <c r="E771" s="500"/>
      <c r="F771" s="500"/>
      <c r="G771" s="500"/>
      <c r="H771" s="180"/>
      <c r="I771" s="181"/>
      <c r="J771" s="181"/>
      <c r="K771" s="181"/>
      <c r="L771" s="183"/>
      <c r="M771" s="181"/>
      <c r="N771" s="211">
        <v>12541.7</v>
      </c>
      <c r="O771" s="181"/>
      <c r="P771" s="212">
        <v>5518.35</v>
      </c>
      <c r="Q771" s="143"/>
      <c r="R771" s="143"/>
      <c r="S771" s="143"/>
    </row>
    <row r="772" spans="1:19" ht="13.5" customHeight="1">
      <c r="A772" s="178" t="s">
        <v>793</v>
      </c>
      <c r="B772" s="179" t="s">
        <v>752</v>
      </c>
      <c r="C772" s="498" t="s">
        <v>753</v>
      </c>
      <c r="D772" s="498"/>
      <c r="E772" s="498"/>
      <c r="F772" s="498"/>
      <c r="G772" s="498"/>
      <c r="H772" s="180" t="s">
        <v>142</v>
      </c>
      <c r="I772" s="181">
        <v>44</v>
      </c>
      <c r="J772" s="182">
        <v>1</v>
      </c>
      <c r="K772" s="182">
        <v>44</v>
      </c>
      <c r="L772" s="183"/>
      <c r="M772" s="181"/>
      <c r="N772" s="221">
        <v>9.33</v>
      </c>
      <c r="O772" s="217">
        <v>1.0367</v>
      </c>
      <c r="P772" s="240">
        <v>425.59</v>
      </c>
      <c r="Q772" s="143"/>
      <c r="R772" s="143"/>
      <c r="S772" s="143"/>
    </row>
    <row r="773" spans="1:19" ht="13.5" customHeight="1">
      <c r="A773" s="186"/>
      <c r="B773" s="187"/>
      <c r="C773" s="499" t="s">
        <v>390</v>
      </c>
      <c r="D773" s="499"/>
      <c r="E773" s="499"/>
      <c r="F773" s="499"/>
      <c r="G773" s="499"/>
      <c r="H773" s="499"/>
      <c r="I773" s="499"/>
      <c r="J773" s="499"/>
      <c r="K773" s="499"/>
      <c r="L773" s="499"/>
      <c r="M773" s="499"/>
      <c r="N773" s="499"/>
      <c r="O773" s="499"/>
      <c r="P773" s="499"/>
      <c r="Q773" s="143"/>
      <c r="R773" s="143"/>
      <c r="S773" s="143"/>
    </row>
    <row r="774" spans="1:19" ht="13.5" customHeight="1">
      <c r="A774" s="213"/>
      <c r="B774" s="214"/>
      <c r="C774" s="500" t="s">
        <v>438</v>
      </c>
      <c r="D774" s="500"/>
      <c r="E774" s="500"/>
      <c r="F774" s="500"/>
      <c r="G774" s="500"/>
      <c r="H774" s="180"/>
      <c r="I774" s="181"/>
      <c r="J774" s="181"/>
      <c r="K774" s="181"/>
      <c r="L774" s="183"/>
      <c r="M774" s="181"/>
      <c r="N774" s="183"/>
      <c r="O774" s="181"/>
      <c r="P774" s="240">
        <v>425.59</v>
      </c>
      <c r="Q774" s="143"/>
      <c r="R774" s="143"/>
      <c r="S774" s="143"/>
    </row>
    <row r="775" spans="1:19" ht="13.5" customHeight="1">
      <c r="A775" s="178" t="s">
        <v>794</v>
      </c>
      <c r="B775" s="179" t="s">
        <v>608</v>
      </c>
      <c r="C775" s="498" t="s">
        <v>795</v>
      </c>
      <c r="D775" s="498"/>
      <c r="E775" s="498"/>
      <c r="F775" s="498"/>
      <c r="G775" s="498"/>
      <c r="H775" s="180" t="s">
        <v>610</v>
      </c>
      <c r="I775" s="181">
        <v>0.66</v>
      </c>
      <c r="J775" s="182">
        <v>1</v>
      </c>
      <c r="K775" s="219">
        <v>0.66</v>
      </c>
      <c r="L775" s="183"/>
      <c r="M775" s="181"/>
      <c r="N775" s="184"/>
      <c r="O775" s="181"/>
      <c r="P775" s="185"/>
      <c r="Q775" s="143"/>
      <c r="R775" s="143"/>
      <c r="S775" s="143"/>
    </row>
    <row r="776" spans="1:19" ht="13.5" customHeight="1">
      <c r="A776" s="186"/>
      <c r="B776" s="187" t="s">
        <v>386</v>
      </c>
      <c r="C776" s="499" t="s">
        <v>387</v>
      </c>
      <c r="D776" s="499"/>
      <c r="E776" s="499"/>
      <c r="F776" s="499"/>
      <c r="G776" s="499"/>
      <c r="H776" s="499"/>
      <c r="I776" s="499"/>
      <c r="J776" s="499"/>
      <c r="K776" s="499"/>
      <c r="L776" s="499"/>
      <c r="M776" s="499"/>
      <c r="N776" s="499"/>
      <c r="O776" s="499"/>
      <c r="P776" s="499"/>
      <c r="Q776" s="143"/>
      <c r="R776" s="143"/>
      <c r="S776" s="143"/>
    </row>
    <row r="777" spans="1:19" ht="13.5" customHeight="1">
      <c r="A777" s="186"/>
      <c r="B777" s="187" t="s">
        <v>388</v>
      </c>
      <c r="C777" s="499" t="s">
        <v>389</v>
      </c>
      <c r="D777" s="499"/>
      <c r="E777" s="499"/>
      <c r="F777" s="499"/>
      <c r="G777" s="499"/>
      <c r="H777" s="499"/>
      <c r="I777" s="499"/>
      <c r="J777" s="499"/>
      <c r="K777" s="499"/>
      <c r="L777" s="499"/>
      <c r="M777" s="499"/>
      <c r="N777" s="499"/>
      <c r="O777" s="499"/>
      <c r="P777" s="499"/>
      <c r="Q777" s="143"/>
      <c r="R777" s="143"/>
      <c r="S777" s="143"/>
    </row>
    <row r="778" spans="1:19" ht="13.5" customHeight="1">
      <c r="A778" s="186"/>
      <c r="B778" s="187"/>
      <c r="C778" s="499" t="s">
        <v>390</v>
      </c>
      <c r="D778" s="499"/>
      <c r="E778" s="499"/>
      <c r="F778" s="499"/>
      <c r="G778" s="499"/>
      <c r="H778" s="499"/>
      <c r="I778" s="499"/>
      <c r="J778" s="499"/>
      <c r="K778" s="499"/>
      <c r="L778" s="499"/>
      <c r="M778" s="499"/>
      <c r="N778" s="499"/>
      <c r="O778" s="499"/>
      <c r="P778" s="499"/>
      <c r="Q778" s="143"/>
      <c r="R778" s="143"/>
      <c r="S778" s="143"/>
    </row>
    <row r="779" spans="1:19" ht="13.5" customHeight="1">
      <c r="A779" s="188"/>
      <c r="B779" s="189" t="s">
        <v>164</v>
      </c>
      <c r="C779" s="501" t="s">
        <v>391</v>
      </c>
      <c r="D779" s="501"/>
      <c r="E779" s="501"/>
      <c r="F779" s="501"/>
      <c r="G779" s="501"/>
      <c r="H779" s="190" t="s">
        <v>392</v>
      </c>
      <c r="I779" s="191"/>
      <c r="J779" s="191"/>
      <c r="K779" s="215">
        <v>9.8312437999999993</v>
      </c>
      <c r="L779" s="193"/>
      <c r="M779" s="191"/>
      <c r="N779" s="193"/>
      <c r="O779" s="191"/>
      <c r="P779" s="194">
        <v>6543.09</v>
      </c>
      <c r="Q779" s="143"/>
      <c r="R779" s="143"/>
      <c r="S779" s="143"/>
    </row>
    <row r="780" spans="1:19" ht="13.5" customHeight="1">
      <c r="A780" s="195"/>
      <c r="B780" s="189" t="s">
        <v>611</v>
      </c>
      <c r="C780" s="501" t="s">
        <v>612</v>
      </c>
      <c r="D780" s="501"/>
      <c r="E780" s="501"/>
      <c r="F780" s="501"/>
      <c r="G780" s="501"/>
      <c r="H780" s="190" t="s">
        <v>392</v>
      </c>
      <c r="I780" s="201">
        <v>9.27</v>
      </c>
      <c r="J780" s="197">
        <v>1.6068849999999999</v>
      </c>
      <c r="K780" s="215">
        <v>9.8312437999999993</v>
      </c>
      <c r="L780" s="198"/>
      <c r="M780" s="199"/>
      <c r="N780" s="200">
        <v>665.54</v>
      </c>
      <c r="O780" s="191"/>
      <c r="P780" s="194">
        <v>6543.09</v>
      </c>
      <c r="Q780" s="143"/>
      <c r="R780" s="143"/>
      <c r="S780" s="143"/>
    </row>
    <row r="781" spans="1:19" ht="13.5" customHeight="1">
      <c r="A781" s="188"/>
      <c r="B781" s="189" t="s">
        <v>180</v>
      </c>
      <c r="C781" s="501" t="s">
        <v>410</v>
      </c>
      <c r="D781" s="501"/>
      <c r="E781" s="501"/>
      <c r="F781" s="501"/>
      <c r="G781" s="501"/>
      <c r="H781" s="190"/>
      <c r="I781" s="191"/>
      <c r="J781" s="191"/>
      <c r="K781" s="191"/>
      <c r="L781" s="193"/>
      <c r="M781" s="191"/>
      <c r="N781" s="193"/>
      <c r="O781" s="191"/>
      <c r="P781" s="216">
        <v>68.42</v>
      </c>
      <c r="Q781" s="143"/>
      <c r="R781" s="143"/>
      <c r="S781" s="143"/>
    </row>
    <row r="782" spans="1:19" ht="13.5" customHeight="1">
      <c r="A782" s="195"/>
      <c r="B782" s="189" t="s">
        <v>613</v>
      </c>
      <c r="C782" s="501" t="s">
        <v>614</v>
      </c>
      <c r="D782" s="501"/>
      <c r="E782" s="501"/>
      <c r="F782" s="501"/>
      <c r="G782" s="501"/>
      <c r="H782" s="190" t="s">
        <v>413</v>
      </c>
      <c r="I782" s="196">
        <v>0.2</v>
      </c>
      <c r="J782" s="191"/>
      <c r="K782" s="207">
        <v>0.13200000000000001</v>
      </c>
      <c r="L782" s="205">
        <v>138.5</v>
      </c>
      <c r="M782" s="206">
        <v>1.44</v>
      </c>
      <c r="N782" s="200">
        <v>199.44</v>
      </c>
      <c r="O782" s="202">
        <v>1.0367</v>
      </c>
      <c r="P782" s="194">
        <v>27.29</v>
      </c>
      <c r="Q782" s="143"/>
      <c r="R782" s="143"/>
      <c r="S782" s="143"/>
    </row>
    <row r="783" spans="1:19" ht="13.5" customHeight="1">
      <c r="A783" s="195"/>
      <c r="B783" s="189" t="s">
        <v>615</v>
      </c>
      <c r="C783" s="501" t="s">
        <v>616</v>
      </c>
      <c r="D783" s="501"/>
      <c r="E783" s="501"/>
      <c r="F783" s="501"/>
      <c r="G783" s="501"/>
      <c r="H783" s="190" t="s">
        <v>587</v>
      </c>
      <c r="I783" s="201">
        <v>0.25</v>
      </c>
      <c r="J783" s="191"/>
      <c r="K783" s="207">
        <v>0.16500000000000001</v>
      </c>
      <c r="L783" s="205">
        <v>235.73</v>
      </c>
      <c r="M783" s="206">
        <v>1.02</v>
      </c>
      <c r="N783" s="200">
        <v>240.44</v>
      </c>
      <c r="O783" s="202">
        <v>1.0367</v>
      </c>
      <c r="P783" s="194">
        <v>41.13</v>
      </c>
      <c r="Q783" s="143"/>
      <c r="R783" s="143"/>
      <c r="S783" s="143"/>
    </row>
    <row r="784" spans="1:19" ht="19.5" customHeight="1">
      <c r="A784" s="210"/>
      <c r="B784" s="187"/>
      <c r="C784" s="500" t="s">
        <v>429</v>
      </c>
      <c r="D784" s="500"/>
      <c r="E784" s="500"/>
      <c r="F784" s="500"/>
      <c r="G784" s="500"/>
      <c r="H784" s="180"/>
      <c r="I784" s="181"/>
      <c r="J784" s="181"/>
      <c r="K784" s="181"/>
      <c r="L784" s="183"/>
      <c r="M784" s="181"/>
      <c r="N784" s="211"/>
      <c r="O784" s="181"/>
      <c r="P784" s="212">
        <v>6611.51</v>
      </c>
      <c r="Q784" s="143"/>
      <c r="R784" s="143"/>
      <c r="S784" s="143"/>
    </row>
    <row r="785" spans="1:19" ht="13.5" customHeight="1">
      <c r="A785" s="203" t="s">
        <v>796</v>
      </c>
      <c r="B785" s="189" t="s">
        <v>430</v>
      </c>
      <c r="C785" s="501" t="s">
        <v>431</v>
      </c>
      <c r="D785" s="501"/>
      <c r="E785" s="501"/>
      <c r="F785" s="501"/>
      <c r="G785" s="501"/>
      <c r="H785" s="190" t="s">
        <v>432</v>
      </c>
      <c r="I785" s="209">
        <v>2</v>
      </c>
      <c r="J785" s="191"/>
      <c r="K785" s="209">
        <v>2</v>
      </c>
      <c r="L785" s="193"/>
      <c r="M785" s="191"/>
      <c r="N785" s="193"/>
      <c r="O785" s="202">
        <v>1.0367</v>
      </c>
      <c r="P785" s="216">
        <v>84.43</v>
      </c>
      <c r="Q785" s="143"/>
      <c r="R785" s="143"/>
      <c r="S785" s="143"/>
    </row>
    <row r="786" spans="1:19" ht="13.5" customHeight="1">
      <c r="A786" s="203"/>
      <c r="B786" s="189"/>
      <c r="C786" s="501" t="s">
        <v>433</v>
      </c>
      <c r="D786" s="501"/>
      <c r="E786" s="501"/>
      <c r="F786" s="501"/>
      <c r="G786" s="501"/>
      <c r="H786" s="190"/>
      <c r="I786" s="191"/>
      <c r="J786" s="191"/>
      <c r="K786" s="191"/>
      <c r="L786" s="193"/>
      <c r="M786" s="191"/>
      <c r="N786" s="193"/>
      <c r="O786" s="191"/>
      <c r="P786" s="194">
        <v>6543.09</v>
      </c>
      <c r="Q786" s="143"/>
      <c r="R786" s="143"/>
      <c r="S786" s="143"/>
    </row>
    <row r="787" spans="1:19" ht="19.5" customHeight="1">
      <c r="A787" s="203"/>
      <c r="B787" s="189" t="s">
        <v>434</v>
      </c>
      <c r="C787" s="501" t="s">
        <v>435</v>
      </c>
      <c r="D787" s="501"/>
      <c r="E787" s="501"/>
      <c r="F787" s="501"/>
      <c r="G787" s="501"/>
      <c r="H787" s="190" t="s">
        <v>432</v>
      </c>
      <c r="I787" s="209">
        <v>90</v>
      </c>
      <c r="J787" s="191"/>
      <c r="K787" s="209">
        <v>90</v>
      </c>
      <c r="L787" s="193"/>
      <c r="M787" s="191"/>
      <c r="N787" s="193"/>
      <c r="O787" s="191"/>
      <c r="P787" s="194">
        <v>5888.78</v>
      </c>
      <c r="Q787" s="143"/>
      <c r="R787" s="143"/>
      <c r="S787" s="143"/>
    </row>
    <row r="788" spans="1:19" ht="13.5" customHeight="1">
      <c r="A788" s="203"/>
      <c r="B788" s="189" t="s">
        <v>436</v>
      </c>
      <c r="C788" s="501" t="s">
        <v>437</v>
      </c>
      <c r="D788" s="501"/>
      <c r="E788" s="501"/>
      <c r="F788" s="501"/>
      <c r="G788" s="501"/>
      <c r="H788" s="190" t="s">
        <v>432</v>
      </c>
      <c r="I788" s="209">
        <v>46</v>
      </c>
      <c r="J788" s="191"/>
      <c r="K788" s="209">
        <v>46</v>
      </c>
      <c r="L788" s="193"/>
      <c r="M788" s="191"/>
      <c r="N788" s="193"/>
      <c r="O788" s="191"/>
      <c r="P788" s="194">
        <v>3009.82</v>
      </c>
      <c r="Q788" s="143"/>
      <c r="R788" s="143"/>
      <c r="S788" s="143"/>
    </row>
    <row r="789" spans="1:19" ht="13.5" customHeight="1">
      <c r="A789" s="213"/>
      <c r="B789" s="214"/>
      <c r="C789" s="500" t="s">
        <v>438</v>
      </c>
      <c r="D789" s="500"/>
      <c r="E789" s="500"/>
      <c r="F789" s="500"/>
      <c r="G789" s="500"/>
      <c r="H789" s="180"/>
      <c r="I789" s="181"/>
      <c r="J789" s="181"/>
      <c r="K789" s="181"/>
      <c r="L789" s="183"/>
      <c r="M789" s="181"/>
      <c r="N789" s="211">
        <v>23628.09</v>
      </c>
      <c r="O789" s="181"/>
      <c r="P789" s="212">
        <v>15594.54</v>
      </c>
      <c r="Q789" s="143"/>
      <c r="R789" s="143"/>
      <c r="S789" s="143"/>
    </row>
    <row r="790" spans="1:19" ht="19.5" customHeight="1">
      <c r="A790" s="178" t="s">
        <v>797</v>
      </c>
      <c r="B790" s="179" t="s">
        <v>758</v>
      </c>
      <c r="C790" s="498" t="s">
        <v>759</v>
      </c>
      <c r="D790" s="498"/>
      <c r="E790" s="498"/>
      <c r="F790" s="498"/>
      <c r="G790" s="498"/>
      <c r="H790" s="180" t="s">
        <v>142</v>
      </c>
      <c r="I790" s="181">
        <v>11</v>
      </c>
      <c r="J790" s="182">
        <v>1</v>
      </c>
      <c r="K790" s="182">
        <v>11</v>
      </c>
      <c r="L790" s="183"/>
      <c r="M790" s="181"/>
      <c r="N790" s="221">
        <v>312.02999999999997</v>
      </c>
      <c r="O790" s="217">
        <v>1.0367</v>
      </c>
      <c r="P790" s="212">
        <v>3558.3</v>
      </c>
      <c r="Q790" s="143"/>
      <c r="R790" s="143"/>
      <c r="S790" s="143"/>
    </row>
    <row r="791" spans="1:19" ht="45.75" customHeight="1">
      <c r="A791" s="186"/>
      <c r="B791" s="187"/>
      <c r="C791" s="499" t="s">
        <v>390</v>
      </c>
      <c r="D791" s="499"/>
      <c r="E791" s="499"/>
      <c r="F791" s="499"/>
      <c r="G791" s="499"/>
      <c r="H791" s="499"/>
      <c r="I791" s="499"/>
      <c r="J791" s="499"/>
      <c r="K791" s="499"/>
      <c r="L791" s="499"/>
      <c r="M791" s="499"/>
      <c r="N791" s="499"/>
      <c r="O791" s="499"/>
      <c r="P791" s="499"/>
      <c r="Q791" s="143"/>
      <c r="R791" s="143"/>
      <c r="S791" s="143"/>
    </row>
    <row r="792" spans="1:19" ht="27.75" customHeight="1">
      <c r="A792" s="213"/>
      <c r="B792" s="214"/>
      <c r="C792" s="500" t="s">
        <v>438</v>
      </c>
      <c r="D792" s="500"/>
      <c r="E792" s="500"/>
      <c r="F792" s="500"/>
      <c r="G792" s="500"/>
      <c r="H792" s="180"/>
      <c r="I792" s="181"/>
      <c r="J792" s="181"/>
      <c r="K792" s="181"/>
      <c r="L792" s="183"/>
      <c r="M792" s="181"/>
      <c r="N792" s="183"/>
      <c r="O792" s="181"/>
      <c r="P792" s="212">
        <v>3558.3</v>
      </c>
      <c r="Q792" s="143"/>
      <c r="R792" s="143"/>
      <c r="S792" s="143"/>
    </row>
    <row r="793" spans="1:19" ht="13.5" customHeight="1">
      <c r="A793" s="178" t="s">
        <v>798</v>
      </c>
      <c r="B793" s="179" t="s">
        <v>672</v>
      </c>
      <c r="C793" s="498" t="s">
        <v>673</v>
      </c>
      <c r="D793" s="498"/>
      <c r="E793" s="498"/>
      <c r="F793" s="498"/>
      <c r="G793" s="498"/>
      <c r="H793" s="180" t="s">
        <v>142</v>
      </c>
      <c r="I793" s="181">
        <v>11</v>
      </c>
      <c r="J793" s="182">
        <v>1</v>
      </c>
      <c r="K793" s="182">
        <v>11</v>
      </c>
      <c r="L793" s="183"/>
      <c r="M793" s="181"/>
      <c r="N793" s="221">
        <v>552.98</v>
      </c>
      <c r="O793" s="217">
        <v>1.0367</v>
      </c>
      <c r="P793" s="212">
        <v>6306.02</v>
      </c>
      <c r="Q793" s="143"/>
      <c r="R793" s="143"/>
      <c r="S793" s="143"/>
    </row>
    <row r="794" spans="1:19" ht="13.5" customHeight="1">
      <c r="A794" s="186"/>
      <c r="B794" s="187"/>
      <c r="C794" s="499" t="s">
        <v>390</v>
      </c>
      <c r="D794" s="499"/>
      <c r="E794" s="499"/>
      <c r="F794" s="499"/>
      <c r="G794" s="499"/>
      <c r="H794" s="499"/>
      <c r="I794" s="499"/>
      <c r="J794" s="499"/>
      <c r="K794" s="499"/>
      <c r="L794" s="499"/>
      <c r="M794" s="499"/>
      <c r="N794" s="499"/>
      <c r="O794" s="499"/>
      <c r="P794" s="499"/>
      <c r="Q794" s="143"/>
      <c r="R794" s="143"/>
      <c r="S794" s="143"/>
    </row>
    <row r="795" spans="1:19" ht="13.5" customHeight="1">
      <c r="A795" s="213"/>
      <c r="B795" s="214"/>
      <c r="C795" s="500" t="s">
        <v>438</v>
      </c>
      <c r="D795" s="500"/>
      <c r="E795" s="500"/>
      <c r="F795" s="500"/>
      <c r="G795" s="500"/>
      <c r="H795" s="180"/>
      <c r="I795" s="181"/>
      <c r="J795" s="181"/>
      <c r="K795" s="181"/>
      <c r="L795" s="183"/>
      <c r="M795" s="181"/>
      <c r="N795" s="183"/>
      <c r="O795" s="181"/>
      <c r="P795" s="212">
        <v>6306.02</v>
      </c>
      <c r="Q795" s="143"/>
      <c r="R795" s="143"/>
      <c r="S795" s="143"/>
    </row>
    <row r="796" spans="1:19" ht="13.5" customHeight="1">
      <c r="A796" s="178" t="s">
        <v>799</v>
      </c>
      <c r="B796" s="179" t="s">
        <v>608</v>
      </c>
      <c r="C796" s="498" t="s">
        <v>762</v>
      </c>
      <c r="D796" s="498"/>
      <c r="E796" s="498"/>
      <c r="F796" s="498"/>
      <c r="G796" s="498"/>
      <c r="H796" s="180" t="s">
        <v>610</v>
      </c>
      <c r="I796" s="181">
        <v>0.88</v>
      </c>
      <c r="J796" s="182">
        <v>1</v>
      </c>
      <c r="K796" s="219">
        <v>0.88</v>
      </c>
      <c r="L796" s="183"/>
      <c r="M796" s="181"/>
      <c r="N796" s="184"/>
      <c r="O796" s="181"/>
      <c r="P796" s="185"/>
      <c r="Q796" s="143"/>
      <c r="R796" s="143"/>
      <c r="S796" s="143"/>
    </row>
    <row r="797" spans="1:19" ht="13.5" customHeight="1">
      <c r="A797" s="186"/>
      <c r="B797" s="187" t="s">
        <v>386</v>
      </c>
      <c r="C797" s="499" t="s">
        <v>387</v>
      </c>
      <c r="D797" s="499"/>
      <c r="E797" s="499"/>
      <c r="F797" s="499"/>
      <c r="G797" s="499"/>
      <c r="H797" s="499"/>
      <c r="I797" s="499"/>
      <c r="J797" s="499"/>
      <c r="K797" s="499"/>
      <c r="L797" s="499"/>
      <c r="M797" s="499"/>
      <c r="N797" s="499"/>
      <c r="O797" s="499"/>
      <c r="P797" s="499"/>
      <c r="Q797" s="143"/>
      <c r="R797" s="143"/>
      <c r="S797" s="143"/>
    </row>
    <row r="798" spans="1:19" ht="13.5" customHeight="1">
      <c r="A798" s="186"/>
      <c r="B798" s="187" t="s">
        <v>388</v>
      </c>
      <c r="C798" s="499" t="s">
        <v>389</v>
      </c>
      <c r="D798" s="499"/>
      <c r="E798" s="499"/>
      <c r="F798" s="499"/>
      <c r="G798" s="499"/>
      <c r="H798" s="499"/>
      <c r="I798" s="499"/>
      <c r="J798" s="499"/>
      <c r="K798" s="499"/>
      <c r="L798" s="499"/>
      <c r="M798" s="499"/>
      <c r="N798" s="499"/>
      <c r="O798" s="499"/>
      <c r="P798" s="499"/>
      <c r="Q798" s="143"/>
      <c r="R798" s="143"/>
      <c r="S798" s="143"/>
    </row>
    <row r="799" spans="1:19" ht="13.5" customHeight="1">
      <c r="A799" s="186"/>
      <c r="B799" s="187"/>
      <c r="C799" s="499" t="s">
        <v>390</v>
      </c>
      <c r="D799" s="499"/>
      <c r="E799" s="499"/>
      <c r="F799" s="499"/>
      <c r="G799" s="499"/>
      <c r="H799" s="499"/>
      <c r="I799" s="499"/>
      <c r="J799" s="499"/>
      <c r="K799" s="499"/>
      <c r="L799" s="499"/>
      <c r="M799" s="499"/>
      <c r="N799" s="499"/>
      <c r="O799" s="499"/>
      <c r="P799" s="499"/>
      <c r="Q799" s="143"/>
      <c r="R799" s="143"/>
      <c r="S799" s="143"/>
    </row>
    <row r="800" spans="1:19" ht="13.5" customHeight="1">
      <c r="A800" s="188"/>
      <c r="B800" s="189" t="s">
        <v>164</v>
      </c>
      <c r="C800" s="501" t="s">
        <v>391</v>
      </c>
      <c r="D800" s="501"/>
      <c r="E800" s="501"/>
      <c r="F800" s="501"/>
      <c r="G800" s="501"/>
      <c r="H800" s="190" t="s">
        <v>392</v>
      </c>
      <c r="I800" s="191"/>
      <c r="J800" s="191"/>
      <c r="K800" s="215">
        <v>13.1083251</v>
      </c>
      <c r="L800" s="193"/>
      <c r="M800" s="191"/>
      <c r="N800" s="193"/>
      <c r="O800" s="191"/>
      <c r="P800" s="194">
        <v>8724.11</v>
      </c>
      <c r="Q800" s="143"/>
      <c r="R800" s="143"/>
      <c r="S800" s="143"/>
    </row>
    <row r="801" spans="1:19" ht="13.5" customHeight="1">
      <c r="A801" s="195"/>
      <c r="B801" s="189" t="s">
        <v>611</v>
      </c>
      <c r="C801" s="501" t="s">
        <v>612</v>
      </c>
      <c r="D801" s="501"/>
      <c r="E801" s="501"/>
      <c r="F801" s="501"/>
      <c r="G801" s="501"/>
      <c r="H801" s="190" t="s">
        <v>392</v>
      </c>
      <c r="I801" s="201">
        <v>9.27</v>
      </c>
      <c r="J801" s="197">
        <v>1.6068849999999999</v>
      </c>
      <c r="K801" s="215">
        <v>13.1083251</v>
      </c>
      <c r="L801" s="198"/>
      <c r="M801" s="199"/>
      <c r="N801" s="200">
        <v>665.54</v>
      </c>
      <c r="O801" s="191"/>
      <c r="P801" s="194">
        <v>8724.11</v>
      </c>
      <c r="Q801" s="143"/>
      <c r="R801" s="143"/>
      <c r="S801" s="143"/>
    </row>
    <row r="802" spans="1:19" ht="13.5" customHeight="1">
      <c r="A802" s="188"/>
      <c r="B802" s="189" t="s">
        <v>180</v>
      </c>
      <c r="C802" s="501" t="s">
        <v>410</v>
      </c>
      <c r="D802" s="501"/>
      <c r="E802" s="501"/>
      <c r="F802" s="501"/>
      <c r="G802" s="501"/>
      <c r="H802" s="190"/>
      <c r="I802" s="191"/>
      <c r="J802" s="191"/>
      <c r="K802" s="191"/>
      <c r="L802" s="193"/>
      <c r="M802" s="191"/>
      <c r="N802" s="193"/>
      <c r="O802" s="191"/>
      <c r="P802" s="216">
        <v>91.23</v>
      </c>
      <c r="Q802" s="143"/>
      <c r="R802" s="143"/>
      <c r="S802" s="143"/>
    </row>
    <row r="803" spans="1:19" ht="13.5" customHeight="1">
      <c r="A803" s="195"/>
      <c r="B803" s="189" t="s">
        <v>613</v>
      </c>
      <c r="C803" s="501" t="s">
        <v>614</v>
      </c>
      <c r="D803" s="501"/>
      <c r="E803" s="501"/>
      <c r="F803" s="501"/>
      <c r="G803" s="501"/>
      <c r="H803" s="190" t="s">
        <v>413</v>
      </c>
      <c r="I803" s="196">
        <v>0.2</v>
      </c>
      <c r="J803" s="191"/>
      <c r="K803" s="207">
        <v>0.17599999999999999</v>
      </c>
      <c r="L803" s="205">
        <v>138.5</v>
      </c>
      <c r="M803" s="206">
        <v>1.44</v>
      </c>
      <c r="N803" s="200">
        <v>199.44</v>
      </c>
      <c r="O803" s="202">
        <v>1.0367</v>
      </c>
      <c r="P803" s="194">
        <v>36.39</v>
      </c>
      <c r="Q803" s="143"/>
      <c r="R803" s="143"/>
      <c r="S803" s="143"/>
    </row>
    <row r="804" spans="1:19" ht="13.5" customHeight="1">
      <c r="A804" s="195"/>
      <c r="B804" s="189" t="s">
        <v>615</v>
      </c>
      <c r="C804" s="501" t="s">
        <v>616</v>
      </c>
      <c r="D804" s="501"/>
      <c r="E804" s="501"/>
      <c r="F804" s="501"/>
      <c r="G804" s="501"/>
      <c r="H804" s="190" t="s">
        <v>587</v>
      </c>
      <c r="I804" s="201">
        <v>0.25</v>
      </c>
      <c r="J804" s="191"/>
      <c r="K804" s="201">
        <v>0.22</v>
      </c>
      <c r="L804" s="205">
        <v>235.73</v>
      </c>
      <c r="M804" s="206">
        <v>1.02</v>
      </c>
      <c r="N804" s="200">
        <v>240.44</v>
      </c>
      <c r="O804" s="202">
        <v>1.0367</v>
      </c>
      <c r="P804" s="194">
        <v>54.84</v>
      </c>
      <c r="Q804" s="143"/>
      <c r="R804" s="143"/>
      <c r="S804" s="143"/>
    </row>
    <row r="805" spans="1:19" ht="19.5" customHeight="1">
      <c r="A805" s="210"/>
      <c r="B805" s="187"/>
      <c r="C805" s="500" t="s">
        <v>429</v>
      </c>
      <c r="D805" s="500"/>
      <c r="E805" s="500"/>
      <c r="F805" s="500"/>
      <c r="G805" s="500"/>
      <c r="H805" s="180"/>
      <c r="I805" s="181"/>
      <c r="J805" s="181"/>
      <c r="K805" s="181"/>
      <c r="L805" s="183"/>
      <c r="M805" s="181"/>
      <c r="N805" s="211"/>
      <c r="O805" s="181"/>
      <c r="P805" s="212">
        <v>8815.34</v>
      </c>
      <c r="Q805" s="143"/>
      <c r="R805" s="143"/>
      <c r="S805" s="143"/>
    </row>
    <row r="806" spans="1:19" ht="45.75" customHeight="1">
      <c r="A806" s="203" t="s">
        <v>800</v>
      </c>
      <c r="B806" s="189" t="s">
        <v>430</v>
      </c>
      <c r="C806" s="501" t="s">
        <v>431</v>
      </c>
      <c r="D806" s="501"/>
      <c r="E806" s="501"/>
      <c r="F806" s="501"/>
      <c r="G806" s="501"/>
      <c r="H806" s="190" t="s">
        <v>432</v>
      </c>
      <c r="I806" s="209">
        <v>2</v>
      </c>
      <c r="J806" s="191"/>
      <c r="K806" s="209">
        <v>2</v>
      </c>
      <c r="L806" s="193"/>
      <c r="M806" s="191"/>
      <c r="N806" s="193"/>
      <c r="O806" s="202">
        <v>1.0367</v>
      </c>
      <c r="P806" s="216">
        <v>112.57</v>
      </c>
      <c r="Q806" s="143"/>
      <c r="R806" s="143"/>
      <c r="S806" s="143"/>
    </row>
    <row r="807" spans="1:19" ht="27.75" customHeight="1">
      <c r="A807" s="203"/>
      <c r="B807" s="189"/>
      <c r="C807" s="501" t="s">
        <v>433</v>
      </c>
      <c r="D807" s="501"/>
      <c r="E807" s="501"/>
      <c r="F807" s="501"/>
      <c r="G807" s="501"/>
      <c r="H807" s="190"/>
      <c r="I807" s="191"/>
      <c r="J807" s="191"/>
      <c r="K807" s="191"/>
      <c r="L807" s="193"/>
      <c r="M807" s="191"/>
      <c r="N807" s="193"/>
      <c r="O807" s="191"/>
      <c r="P807" s="194">
        <v>8724.11</v>
      </c>
      <c r="Q807" s="143"/>
      <c r="R807" s="143"/>
      <c r="S807" s="143"/>
    </row>
    <row r="808" spans="1:19" ht="13.5" customHeight="1">
      <c r="A808" s="203"/>
      <c r="B808" s="189" t="s">
        <v>434</v>
      </c>
      <c r="C808" s="501" t="s">
        <v>435</v>
      </c>
      <c r="D808" s="501"/>
      <c r="E808" s="501"/>
      <c r="F808" s="501"/>
      <c r="G808" s="501"/>
      <c r="H808" s="190" t="s">
        <v>432</v>
      </c>
      <c r="I808" s="209">
        <v>90</v>
      </c>
      <c r="J808" s="191"/>
      <c r="K808" s="209">
        <v>90</v>
      </c>
      <c r="L808" s="193"/>
      <c r="M808" s="191"/>
      <c r="N808" s="193"/>
      <c r="O808" s="191"/>
      <c r="P808" s="194">
        <v>7851.7</v>
      </c>
      <c r="Q808" s="143"/>
      <c r="R808" s="143"/>
      <c r="S808" s="143"/>
    </row>
    <row r="809" spans="1:19" ht="13.5" customHeight="1">
      <c r="A809" s="203"/>
      <c r="B809" s="189" t="s">
        <v>436</v>
      </c>
      <c r="C809" s="501" t="s">
        <v>437</v>
      </c>
      <c r="D809" s="501"/>
      <c r="E809" s="501"/>
      <c r="F809" s="501"/>
      <c r="G809" s="501"/>
      <c r="H809" s="190" t="s">
        <v>432</v>
      </c>
      <c r="I809" s="209">
        <v>46</v>
      </c>
      <c r="J809" s="191"/>
      <c r="K809" s="209">
        <v>46</v>
      </c>
      <c r="L809" s="193"/>
      <c r="M809" s="191"/>
      <c r="N809" s="193"/>
      <c r="O809" s="191"/>
      <c r="P809" s="194">
        <v>4013.09</v>
      </c>
      <c r="Q809" s="143"/>
      <c r="R809" s="143"/>
      <c r="S809" s="143"/>
    </row>
    <row r="810" spans="1:19" ht="13.5" customHeight="1">
      <c r="A810" s="213"/>
      <c r="B810" s="214"/>
      <c r="C810" s="500" t="s">
        <v>438</v>
      </c>
      <c r="D810" s="500"/>
      <c r="E810" s="500"/>
      <c r="F810" s="500"/>
      <c r="G810" s="500"/>
      <c r="H810" s="180"/>
      <c r="I810" s="181"/>
      <c r="J810" s="181"/>
      <c r="K810" s="181"/>
      <c r="L810" s="183"/>
      <c r="M810" s="181"/>
      <c r="N810" s="211">
        <v>23628.07</v>
      </c>
      <c r="O810" s="181"/>
      <c r="P810" s="212">
        <v>20792.7</v>
      </c>
      <c r="Q810" s="143"/>
      <c r="R810" s="143"/>
      <c r="S810" s="143"/>
    </row>
    <row r="811" spans="1:19" ht="13.5" customHeight="1">
      <c r="A811" s="178" t="s">
        <v>801</v>
      </c>
      <c r="B811" s="179" t="s">
        <v>765</v>
      </c>
      <c r="C811" s="498" t="s">
        <v>766</v>
      </c>
      <c r="D811" s="498"/>
      <c r="E811" s="498"/>
      <c r="F811" s="498"/>
      <c r="G811" s="498"/>
      <c r="H811" s="180" t="s">
        <v>610</v>
      </c>
      <c r="I811" s="181">
        <v>0.22</v>
      </c>
      <c r="J811" s="182">
        <v>1</v>
      </c>
      <c r="K811" s="219">
        <v>0.22</v>
      </c>
      <c r="L811" s="183"/>
      <c r="M811" s="181"/>
      <c r="N811" s="184"/>
      <c r="O811" s="181"/>
      <c r="P811" s="185"/>
      <c r="Q811" s="143"/>
      <c r="R811" s="143"/>
      <c r="S811" s="143"/>
    </row>
    <row r="812" spans="1:19" ht="13.5" customHeight="1">
      <c r="A812" s="186"/>
      <c r="B812" s="187" t="s">
        <v>386</v>
      </c>
      <c r="C812" s="499" t="s">
        <v>387</v>
      </c>
      <c r="D812" s="499"/>
      <c r="E812" s="499"/>
      <c r="F812" s="499"/>
      <c r="G812" s="499"/>
      <c r="H812" s="499"/>
      <c r="I812" s="499"/>
      <c r="J812" s="499"/>
      <c r="K812" s="499"/>
      <c r="L812" s="499"/>
      <c r="M812" s="499"/>
      <c r="N812" s="499"/>
      <c r="O812" s="499"/>
      <c r="P812" s="499"/>
      <c r="Q812" s="143"/>
      <c r="R812" s="143"/>
      <c r="S812" s="143"/>
    </row>
    <row r="813" spans="1:19" ht="13.5" customHeight="1">
      <c r="A813" s="186"/>
      <c r="B813" s="187" t="s">
        <v>388</v>
      </c>
      <c r="C813" s="499" t="s">
        <v>389</v>
      </c>
      <c r="D813" s="499"/>
      <c r="E813" s="499"/>
      <c r="F813" s="499"/>
      <c r="G813" s="499"/>
      <c r="H813" s="499"/>
      <c r="I813" s="499"/>
      <c r="J813" s="499"/>
      <c r="K813" s="499"/>
      <c r="L813" s="499"/>
      <c r="M813" s="499"/>
      <c r="N813" s="499"/>
      <c r="O813" s="499"/>
      <c r="P813" s="499"/>
      <c r="Q813" s="143"/>
      <c r="R813" s="143"/>
      <c r="S813" s="143"/>
    </row>
    <row r="814" spans="1:19" ht="13.5" customHeight="1">
      <c r="A814" s="186"/>
      <c r="B814" s="187"/>
      <c r="C814" s="499" t="s">
        <v>390</v>
      </c>
      <c r="D814" s="499"/>
      <c r="E814" s="499"/>
      <c r="F814" s="499"/>
      <c r="G814" s="499"/>
      <c r="H814" s="499"/>
      <c r="I814" s="499"/>
      <c r="J814" s="499"/>
      <c r="K814" s="499"/>
      <c r="L814" s="499"/>
      <c r="M814" s="499"/>
      <c r="N814" s="499"/>
      <c r="O814" s="499"/>
      <c r="P814" s="499"/>
      <c r="Q814" s="143"/>
      <c r="R814" s="143"/>
      <c r="S814" s="143"/>
    </row>
    <row r="815" spans="1:19" ht="13.5" customHeight="1">
      <c r="A815" s="188"/>
      <c r="B815" s="189" t="s">
        <v>164</v>
      </c>
      <c r="C815" s="501" t="s">
        <v>391</v>
      </c>
      <c r="D815" s="501"/>
      <c r="E815" s="501"/>
      <c r="F815" s="501"/>
      <c r="G815" s="501"/>
      <c r="H815" s="190" t="s">
        <v>392</v>
      </c>
      <c r="I815" s="191"/>
      <c r="J815" s="191"/>
      <c r="K815" s="215">
        <v>11.369032799999999</v>
      </c>
      <c r="L815" s="193"/>
      <c r="M815" s="191"/>
      <c r="N815" s="193"/>
      <c r="O815" s="191"/>
      <c r="P815" s="194">
        <v>6436.46</v>
      </c>
      <c r="Q815" s="143"/>
      <c r="R815" s="143"/>
      <c r="S815" s="143"/>
    </row>
    <row r="816" spans="1:19" ht="13.5" customHeight="1">
      <c r="A816" s="195"/>
      <c r="B816" s="189" t="s">
        <v>393</v>
      </c>
      <c r="C816" s="501" t="s">
        <v>394</v>
      </c>
      <c r="D816" s="501"/>
      <c r="E816" s="501"/>
      <c r="F816" s="501"/>
      <c r="G816" s="501"/>
      <c r="H816" s="190" t="s">
        <v>392</v>
      </c>
      <c r="I816" s="201">
        <v>32.159999999999997</v>
      </c>
      <c r="J816" s="197">
        <v>1.6068849999999999</v>
      </c>
      <c r="K816" s="215">
        <v>11.369032799999999</v>
      </c>
      <c r="L816" s="198"/>
      <c r="M816" s="199"/>
      <c r="N816" s="200">
        <v>566.14</v>
      </c>
      <c r="O816" s="191"/>
      <c r="P816" s="194">
        <v>6436.46</v>
      </c>
      <c r="Q816" s="143"/>
      <c r="R816" s="143"/>
      <c r="S816" s="143"/>
    </row>
    <row r="817" spans="1:19" ht="13.5" customHeight="1">
      <c r="A817" s="188"/>
      <c r="B817" s="189" t="s">
        <v>167</v>
      </c>
      <c r="C817" s="501" t="s">
        <v>395</v>
      </c>
      <c r="D817" s="501"/>
      <c r="E817" s="501"/>
      <c r="F817" s="501"/>
      <c r="G817" s="501"/>
      <c r="H817" s="190"/>
      <c r="I817" s="191"/>
      <c r="J817" s="191"/>
      <c r="K817" s="191"/>
      <c r="L817" s="193"/>
      <c r="M817" s="191"/>
      <c r="N817" s="193"/>
      <c r="O817" s="191"/>
      <c r="P817" s="216">
        <v>22.54</v>
      </c>
      <c r="Q817" s="143"/>
      <c r="R817" s="143"/>
      <c r="S817" s="143"/>
    </row>
    <row r="818" spans="1:19" ht="13.5" customHeight="1">
      <c r="A818" s="188"/>
      <c r="B818" s="189"/>
      <c r="C818" s="501" t="s">
        <v>396</v>
      </c>
      <c r="D818" s="501"/>
      <c r="E818" s="501"/>
      <c r="F818" s="501"/>
      <c r="G818" s="501"/>
      <c r="H818" s="190" t="s">
        <v>392</v>
      </c>
      <c r="I818" s="191"/>
      <c r="J818" s="191"/>
      <c r="K818" s="192">
        <v>2.0459999999999999E-2</v>
      </c>
      <c r="L818" s="193"/>
      <c r="M818" s="191"/>
      <c r="N818" s="193"/>
      <c r="O818" s="191"/>
      <c r="P818" s="216">
        <v>14.39</v>
      </c>
      <c r="Q818" s="143"/>
      <c r="R818" s="143"/>
      <c r="S818" s="143"/>
    </row>
    <row r="819" spans="1:19" ht="13.5" customHeight="1">
      <c r="A819" s="195"/>
      <c r="B819" s="189" t="s">
        <v>397</v>
      </c>
      <c r="C819" s="501" t="s">
        <v>398</v>
      </c>
      <c r="D819" s="501"/>
      <c r="E819" s="501"/>
      <c r="F819" s="501"/>
      <c r="G819" s="501"/>
      <c r="H819" s="190" t="s">
        <v>399</v>
      </c>
      <c r="I819" s="201">
        <v>0.03</v>
      </c>
      <c r="J819" s="201">
        <v>1.55</v>
      </c>
      <c r="K819" s="192">
        <v>1.023E-2</v>
      </c>
      <c r="L819" s="198"/>
      <c r="M819" s="199"/>
      <c r="N819" s="200">
        <v>1582.31</v>
      </c>
      <c r="O819" s="202">
        <v>1.0367</v>
      </c>
      <c r="P819" s="194">
        <v>16.78</v>
      </c>
      <c r="Q819" s="143"/>
      <c r="R819" s="143"/>
      <c r="S819" s="143"/>
    </row>
    <row r="820" spans="1:19" ht="27.75" customHeight="1">
      <c r="A820" s="203"/>
      <c r="B820" s="189" t="s">
        <v>400</v>
      </c>
      <c r="C820" s="501" t="s">
        <v>401</v>
      </c>
      <c r="D820" s="501"/>
      <c r="E820" s="501"/>
      <c r="F820" s="501"/>
      <c r="G820" s="501"/>
      <c r="H820" s="190" t="s">
        <v>392</v>
      </c>
      <c r="I820" s="201">
        <v>0.03</v>
      </c>
      <c r="J820" s="201">
        <v>1.55</v>
      </c>
      <c r="K820" s="192">
        <v>1.023E-2</v>
      </c>
      <c r="L820" s="193"/>
      <c r="M820" s="191"/>
      <c r="N820" s="204">
        <v>777.91</v>
      </c>
      <c r="O820" s="202">
        <v>1.0367</v>
      </c>
      <c r="P820" s="216">
        <v>8.25</v>
      </c>
      <c r="Q820" s="143"/>
      <c r="R820" s="143"/>
      <c r="S820" s="143"/>
    </row>
    <row r="821" spans="1:19" ht="13.5" customHeight="1">
      <c r="A821" s="195"/>
      <c r="B821" s="189" t="s">
        <v>402</v>
      </c>
      <c r="C821" s="501" t="s">
        <v>403</v>
      </c>
      <c r="D821" s="501"/>
      <c r="E821" s="501"/>
      <c r="F821" s="501"/>
      <c r="G821" s="501"/>
      <c r="H821" s="190" t="s">
        <v>399</v>
      </c>
      <c r="I821" s="201">
        <v>0.03</v>
      </c>
      <c r="J821" s="201">
        <v>1.55</v>
      </c>
      <c r="K821" s="192">
        <v>1.023E-2</v>
      </c>
      <c r="L821" s="198"/>
      <c r="M821" s="199"/>
      <c r="N821" s="200">
        <v>543.33000000000004</v>
      </c>
      <c r="O821" s="202">
        <v>1.0367</v>
      </c>
      <c r="P821" s="194">
        <v>5.76</v>
      </c>
      <c r="Q821" s="143"/>
      <c r="R821" s="143"/>
      <c r="S821" s="143"/>
    </row>
    <row r="822" spans="1:19" ht="13.5" customHeight="1">
      <c r="A822" s="203"/>
      <c r="B822" s="189" t="s">
        <v>404</v>
      </c>
      <c r="C822" s="501" t="s">
        <v>405</v>
      </c>
      <c r="D822" s="501"/>
      <c r="E822" s="501"/>
      <c r="F822" s="501"/>
      <c r="G822" s="501"/>
      <c r="H822" s="190" t="s">
        <v>392</v>
      </c>
      <c r="I822" s="201">
        <v>0.03</v>
      </c>
      <c r="J822" s="201">
        <v>1.55</v>
      </c>
      <c r="K822" s="192">
        <v>1.023E-2</v>
      </c>
      <c r="L822" s="193"/>
      <c r="M822" s="191"/>
      <c r="N822" s="204">
        <v>579.11</v>
      </c>
      <c r="O822" s="202">
        <v>1.0367</v>
      </c>
      <c r="P822" s="216">
        <v>6.14</v>
      </c>
      <c r="Q822" s="143"/>
      <c r="R822" s="143"/>
      <c r="S822" s="143"/>
    </row>
    <row r="823" spans="1:19" ht="13.5" customHeight="1">
      <c r="A823" s="188"/>
      <c r="B823" s="189" t="s">
        <v>180</v>
      </c>
      <c r="C823" s="501" t="s">
        <v>410</v>
      </c>
      <c r="D823" s="501"/>
      <c r="E823" s="501"/>
      <c r="F823" s="501"/>
      <c r="G823" s="501"/>
      <c r="H823" s="190"/>
      <c r="I823" s="191"/>
      <c r="J823" s="191"/>
      <c r="K823" s="191"/>
      <c r="L823" s="193"/>
      <c r="M823" s="191"/>
      <c r="N823" s="193"/>
      <c r="O823" s="191"/>
      <c r="P823" s="216">
        <v>47.76</v>
      </c>
      <c r="Q823" s="143"/>
      <c r="R823" s="143"/>
      <c r="S823" s="143"/>
    </row>
    <row r="824" spans="1:19" ht="13.5" customHeight="1">
      <c r="A824" s="195"/>
      <c r="B824" s="189" t="s">
        <v>590</v>
      </c>
      <c r="C824" s="501" t="s">
        <v>591</v>
      </c>
      <c r="D824" s="501"/>
      <c r="E824" s="501"/>
      <c r="F824" s="501"/>
      <c r="G824" s="501"/>
      <c r="H824" s="190" t="s">
        <v>592</v>
      </c>
      <c r="I824" s="207">
        <v>6.6559999999999997</v>
      </c>
      <c r="J824" s="191"/>
      <c r="K824" s="192">
        <v>1.4643200000000001</v>
      </c>
      <c r="L824" s="198"/>
      <c r="M824" s="199"/>
      <c r="N824" s="200">
        <v>7.46</v>
      </c>
      <c r="O824" s="202">
        <v>1.0367</v>
      </c>
      <c r="P824" s="194">
        <v>11.32</v>
      </c>
      <c r="Q824" s="143"/>
      <c r="R824" s="143"/>
      <c r="S824" s="143"/>
    </row>
    <row r="825" spans="1:19" ht="13.5" customHeight="1">
      <c r="A825" s="195"/>
      <c r="B825" s="189" t="s">
        <v>596</v>
      </c>
      <c r="C825" s="501" t="s">
        <v>597</v>
      </c>
      <c r="D825" s="501"/>
      <c r="E825" s="501"/>
      <c r="F825" s="501"/>
      <c r="G825" s="501"/>
      <c r="H825" s="190" t="s">
        <v>587</v>
      </c>
      <c r="I825" s="201">
        <v>2.04</v>
      </c>
      <c r="J825" s="191"/>
      <c r="K825" s="202">
        <v>0.44879999999999998</v>
      </c>
      <c r="L825" s="205">
        <v>41.71</v>
      </c>
      <c r="M825" s="220">
        <v>1.3</v>
      </c>
      <c r="N825" s="200">
        <v>54.22</v>
      </c>
      <c r="O825" s="202">
        <v>1.0367</v>
      </c>
      <c r="P825" s="194">
        <v>25.23</v>
      </c>
      <c r="Q825" s="143"/>
      <c r="R825" s="143"/>
      <c r="S825" s="143"/>
    </row>
    <row r="826" spans="1:19" ht="13.5" customHeight="1">
      <c r="A826" s="195"/>
      <c r="B826" s="189" t="s">
        <v>767</v>
      </c>
      <c r="C826" s="501" t="s">
        <v>768</v>
      </c>
      <c r="D826" s="501"/>
      <c r="E826" s="501"/>
      <c r="F826" s="501"/>
      <c r="G826" s="501"/>
      <c r="H826" s="190" t="s">
        <v>587</v>
      </c>
      <c r="I826" s="201">
        <v>2.04</v>
      </c>
      <c r="J826" s="191"/>
      <c r="K826" s="202">
        <v>0.44879999999999998</v>
      </c>
      <c r="L826" s="205">
        <v>18.54</v>
      </c>
      <c r="M826" s="220">
        <v>1.3</v>
      </c>
      <c r="N826" s="200">
        <v>24.1</v>
      </c>
      <c r="O826" s="202">
        <v>1.0367</v>
      </c>
      <c r="P826" s="194">
        <v>11.21</v>
      </c>
      <c r="Q826" s="143"/>
      <c r="R826" s="143"/>
      <c r="S826" s="143"/>
    </row>
    <row r="827" spans="1:19" ht="13.5" customHeight="1">
      <c r="A827" s="210"/>
      <c r="B827" s="187"/>
      <c r="C827" s="500" t="s">
        <v>429</v>
      </c>
      <c r="D827" s="500"/>
      <c r="E827" s="500"/>
      <c r="F827" s="500"/>
      <c r="G827" s="500"/>
      <c r="H827" s="180"/>
      <c r="I827" s="181"/>
      <c r="J827" s="181"/>
      <c r="K827" s="181"/>
      <c r="L827" s="183"/>
      <c r="M827" s="181"/>
      <c r="N827" s="211"/>
      <c r="O827" s="181"/>
      <c r="P827" s="212">
        <v>6521.15</v>
      </c>
      <c r="Q827" s="143"/>
      <c r="R827" s="143"/>
      <c r="S827" s="143"/>
    </row>
    <row r="828" spans="1:19" ht="13.5" customHeight="1">
      <c r="A828" s="203" t="s">
        <v>802</v>
      </c>
      <c r="B828" s="189" t="s">
        <v>430</v>
      </c>
      <c r="C828" s="501" t="s">
        <v>431</v>
      </c>
      <c r="D828" s="501"/>
      <c r="E828" s="501"/>
      <c r="F828" s="501"/>
      <c r="G828" s="501"/>
      <c r="H828" s="190" t="s">
        <v>432</v>
      </c>
      <c r="I828" s="209">
        <v>2</v>
      </c>
      <c r="J828" s="191"/>
      <c r="K828" s="209">
        <v>2</v>
      </c>
      <c r="L828" s="193"/>
      <c r="M828" s="191"/>
      <c r="N828" s="193"/>
      <c r="O828" s="202">
        <v>1.0367</v>
      </c>
      <c r="P828" s="216">
        <v>83.05</v>
      </c>
      <c r="Q828" s="143"/>
      <c r="R828" s="143"/>
      <c r="S828" s="143"/>
    </row>
    <row r="829" spans="1:19" ht="13.5" customHeight="1">
      <c r="A829" s="203"/>
      <c r="B829" s="189"/>
      <c r="C829" s="501" t="s">
        <v>433</v>
      </c>
      <c r="D829" s="501"/>
      <c r="E829" s="501"/>
      <c r="F829" s="501"/>
      <c r="G829" s="501"/>
      <c r="H829" s="190"/>
      <c r="I829" s="191"/>
      <c r="J829" s="191"/>
      <c r="K829" s="191"/>
      <c r="L829" s="193"/>
      <c r="M829" s="191"/>
      <c r="N829" s="193"/>
      <c r="O829" s="191"/>
      <c r="P829" s="194">
        <v>6450.85</v>
      </c>
      <c r="Q829" s="143"/>
      <c r="R829" s="143"/>
      <c r="S829" s="143"/>
    </row>
    <row r="830" spans="1:19" ht="13.5" customHeight="1">
      <c r="A830" s="203"/>
      <c r="B830" s="189" t="s">
        <v>603</v>
      </c>
      <c r="C830" s="501" t="s">
        <v>604</v>
      </c>
      <c r="D830" s="501"/>
      <c r="E830" s="501"/>
      <c r="F830" s="501"/>
      <c r="G830" s="501"/>
      <c r="H830" s="190" t="s">
        <v>432</v>
      </c>
      <c r="I830" s="209">
        <v>97</v>
      </c>
      <c r="J830" s="191"/>
      <c r="K830" s="209">
        <v>97</v>
      </c>
      <c r="L830" s="193"/>
      <c r="M830" s="191"/>
      <c r="N830" s="193"/>
      <c r="O830" s="191"/>
      <c r="P830" s="194">
        <v>6257.32</v>
      </c>
      <c r="Q830" s="143"/>
      <c r="R830" s="143"/>
      <c r="S830" s="143"/>
    </row>
    <row r="831" spans="1:19" ht="45.75" customHeight="1">
      <c r="A831" s="203"/>
      <c r="B831" s="189" t="s">
        <v>605</v>
      </c>
      <c r="C831" s="501" t="s">
        <v>606</v>
      </c>
      <c r="D831" s="501"/>
      <c r="E831" s="501"/>
      <c r="F831" s="501"/>
      <c r="G831" s="501"/>
      <c r="H831" s="190" t="s">
        <v>432</v>
      </c>
      <c r="I831" s="209">
        <v>51</v>
      </c>
      <c r="J831" s="191"/>
      <c r="K831" s="209">
        <v>51</v>
      </c>
      <c r="L831" s="193"/>
      <c r="M831" s="191"/>
      <c r="N831" s="193"/>
      <c r="O831" s="191"/>
      <c r="P831" s="194">
        <v>3289.93</v>
      </c>
      <c r="Q831" s="143"/>
      <c r="R831" s="143"/>
      <c r="S831" s="143"/>
    </row>
    <row r="832" spans="1:19" ht="45.75" customHeight="1">
      <c r="A832" s="213"/>
      <c r="B832" s="214"/>
      <c r="C832" s="500" t="s">
        <v>438</v>
      </c>
      <c r="D832" s="500"/>
      <c r="E832" s="500"/>
      <c r="F832" s="500"/>
      <c r="G832" s="500"/>
      <c r="H832" s="180"/>
      <c r="I832" s="181"/>
      <c r="J832" s="181"/>
      <c r="K832" s="181"/>
      <c r="L832" s="183"/>
      <c r="M832" s="181"/>
      <c r="N832" s="211">
        <v>73415.679999999993</v>
      </c>
      <c r="O832" s="181"/>
      <c r="P832" s="212">
        <v>16151.45</v>
      </c>
      <c r="Q832" s="143"/>
      <c r="R832" s="143"/>
      <c r="S832" s="143"/>
    </row>
    <row r="833" spans="1:19" ht="27.75" customHeight="1">
      <c r="A833" s="178" t="s">
        <v>803</v>
      </c>
      <c r="B833" s="179" t="s">
        <v>771</v>
      </c>
      <c r="C833" s="498" t="s">
        <v>772</v>
      </c>
      <c r="D833" s="498"/>
      <c r="E833" s="498"/>
      <c r="F833" s="498"/>
      <c r="G833" s="498"/>
      <c r="H833" s="180" t="s">
        <v>773</v>
      </c>
      <c r="I833" s="181">
        <v>0.11</v>
      </c>
      <c r="J833" s="182">
        <v>1</v>
      </c>
      <c r="K833" s="219">
        <v>0.11</v>
      </c>
      <c r="L833" s="211">
        <v>12621.8</v>
      </c>
      <c r="M833" s="222">
        <v>1.1000000000000001</v>
      </c>
      <c r="N833" s="239">
        <v>13883.98</v>
      </c>
      <c r="O833" s="217">
        <v>1.0367</v>
      </c>
      <c r="P833" s="212">
        <v>1583.29</v>
      </c>
      <c r="Q833" s="143"/>
      <c r="R833" s="143"/>
      <c r="S833" s="143"/>
    </row>
    <row r="834" spans="1:19" ht="13.5" customHeight="1">
      <c r="A834" s="186"/>
      <c r="B834" s="187"/>
      <c r="C834" s="499" t="s">
        <v>390</v>
      </c>
      <c r="D834" s="499"/>
      <c r="E834" s="499"/>
      <c r="F834" s="499"/>
      <c r="G834" s="499"/>
      <c r="H834" s="499"/>
      <c r="I834" s="499"/>
      <c r="J834" s="499"/>
      <c r="K834" s="499"/>
      <c r="L834" s="499"/>
      <c r="M834" s="499"/>
      <c r="N834" s="499"/>
      <c r="O834" s="499"/>
      <c r="P834" s="499"/>
      <c r="Q834" s="143"/>
      <c r="R834" s="143"/>
      <c r="S834" s="143"/>
    </row>
    <row r="835" spans="1:19" ht="13.5" customHeight="1">
      <c r="A835" s="213"/>
      <c r="B835" s="214"/>
      <c r="C835" s="500" t="s">
        <v>438</v>
      </c>
      <c r="D835" s="500"/>
      <c r="E835" s="500"/>
      <c r="F835" s="500"/>
      <c r="G835" s="500"/>
      <c r="H835" s="180"/>
      <c r="I835" s="181"/>
      <c r="J835" s="181"/>
      <c r="K835" s="181"/>
      <c r="L835" s="183"/>
      <c r="M835" s="181"/>
      <c r="N835" s="183"/>
      <c r="O835" s="181"/>
      <c r="P835" s="212">
        <v>1583.29</v>
      </c>
      <c r="Q835" s="143"/>
      <c r="R835" s="143"/>
      <c r="S835" s="143"/>
    </row>
    <row r="836" spans="1:19" ht="13.5" customHeight="1">
      <c r="A836" s="497" t="s">
        <v>804</v>
      </c>
      <c r="B836" s="497"/>
      <c r="C836" s="497"/>
      <c r="D836" s="497"/>
      <c r="E836" s="497"/>
      <c r="F836" s="497"/>
      <c r="G836" s="497"/>
      <c r="H836" s="497"/>
      <c r="I836" s="497"/>
      <c r="J836" s="497"/>
      <c r="K836" s="497"/>
      <c r="L836" s="497"/>
      <c r="M836" s="497"/>
      <c r="N836" s="497"/>
      <c r="O836" s="497"/>
      <c r="P836" s="497"/>
      <c r="Q836" s="143"/>
      <c r="R836" s="143"/>
      <c r="S836" s="143"/>
    </row>
    <row r="837" spans="1:19" ht="13.5" customHeight="1">
      <c r="A837" s="178" t="s">
        <v>805</v>
      </c>
      <c r="B837" s="179" t="s">
        <v>710</v>
      </c>
      <c r="C837" s="498" t="s">
        <v>806</v>
      </c>
      <c r="D837" s="498"/>
      <c r="E837" s="498"/>
      <c r="F837" s="498"/>
      <c r="G837" s="498"/>
      <c r="H837" s="180" t="s">
        <v>142</v>
      </c>
      <c r="I837" s="181">
        <v>2</v>
      </c>
      <c r="J837" s="182">
        <v>1</v>
      </c>
      <c r="K837" s="182">
        <v>2</v>
      </c>
      <c r="L837" s="183"/>
      <c r="M837" s="181"/>
      <c r="N837" s="184"/>
      <c r="O837" s="181"/>
      <c r="P837" s="185"/>
      <c r="Q837" s="143"/>
      <c r="R837" s="143"/>
      <c r="S837" s="143"/>
    </row>
    <row r="838" spans="1:19" ht="13.5" customHeight="1">
      <c r="A838" s="186"/>
      <c r="B838" s="187" t="s">
        <v>386</v>
      </c>
      <c r="C838" s="499" t="s">
        <v>387</v>
      </c>
      <c r="D838" s="499"/>
      <c r="E838" s="499"/>
      <c r="F838" s="499"/>
      <c r="G838" s="499"/>
      <c r="H838" s="499"/>
      <c r="I838" s="499"/>
      <c r="J838" s="499"/>
      <c r="K838" s="499"/>
      <c r="L838" s="499"/>
      <c r="M838" s="499"/>
      <c r="N838" s="499"/>
      <c r="O838" s="499"/>
      <c r="P838" s="499"/>
      <c r="Q838" s="143"/>
      <c r="R838" s="143"/>
      <c r="S838" s="143"/>
    </row>
    <row r="839" spans="1:19" ht="13.5" customHeight="1">
      <c r="A839" s="186"/>
      <c r="B839" s="187" t="s">
        <v>388</v>
      </c>
      <c r="C839" s="499" t="s">
        <v>389</v>
      </c>
      <c r="D839" s="499"/>
      <c r="E839" s="499"/>
      <c r="F839" s="499"/>
      <c r="G839" s="499"/>
      <c r="H839" s="499"/>
      <c r="I839" s="499"/>
      <c r="J839" s="499"/>
      <c r="K839" s="499"/>
      <c r="L839" s="499"/>
      <c r="M839" s="499"/>
      <c r="N839" s="499"/>
      <c r="O839" s="499"/>
      <c r="P839" s="499"/>
      <c r="Q839" s="143"/>
      <c r="R839" s="143"/>
      <c r="S839" s="143"/>
    </row>
    <row r="840" spans="1:19" ht="13.5" customHeight="1">
      <c r="A840" s="186"/>
      <c r="B840" s="187"/>
      <c r="C840" s="499" t="s">
        <v>390</v>
      </c>
      <c r="D840" s="499"/>
      <c r="E840" s="499"/>
      <c r="F840" s="499"/>
      <c r="G840" s="499"/>
      <c r="H840" s="499"/>
      <c r="I840" s="499"/>
      <c r="J840" s="499"/>
      <c r="K840" s="499"/>
      <c r="L840" s="499"/>
      <c r="M840" s="499"/>
      <c r="N840" s="499"/>
      <c r="O840" s="499"/>
      <c r="P840" s="499"/>
      <c r="Q840" s="143"/>
      <c r="R840" s="143"/>
      <c r="S840" s="143"/>
    </row>
    <row r="841" spans="1:19" ht="13.5" customHeight="1">
      <c r="A841" s="188"/>
      <c r="B841" s="189" t="s">
        <v>164</v>
      </c>
      <c r="C841" s="501" t="s">
        <v>391</v>
      </c>
      <c r="D841" s="501"/>
      <c r="E841" s="501"/>
      <c r="F841" s="501"/>
      <c r="G841" s="501"/>
      <c r="H841" s="190" t="s">
        <v>392</v>
      </c>
      <c r="I841" s="191"/>
      <c r="J841" s="191"/>
      <c r="K841" s="215">
        <v>3.3101831000000002</v>
      </c>
      <c r="L841" s="193"/>
      <c r="M841" s="191"/>
      <c r="N841" s="193"/>
      <c r="O841" s="191"/>
      <c r="P841" s="194">
        <v>1723.81</v>
      </c>
      <c r="Q841" s="143"/>
      <c r="R841" s="143"/>
      <c r="S841" s="143"/>
    </row>
    <row r="842" spans="1:19" ht="13.5" customHeight="1">
      <c r="A842" s="195"/>
      <c r="B842" s="189" t="s">
        <v>712</v>
      </c>
      <c r="C842" s="501" t="s">
        <v>713</v>
      </c>
      <c r="D842" s="501"/>
      <c r="E842" s="501"/>
      <c r="F842" s="501"/>
      <c r="G842" s="501"/>
      <c r="H842" s="190" t="s">
        <v>392</v>
      </c>
      <c r="I842" s="201">
        <v>1.03</v>
      </c>
      <c r="J842" s="197">
        <v>1.6068849999999999</v>
      </c>
      <c r="K842" s="215">
        <v>3.3101831000000002</v>
      </c>
      <c r="L842" s="198"/>
      <c r="M842" s="199"/>
      <c r="N842" s="200">
        <v>520.76</v>
      </c>
      <c r="O842" s="191"/>
      <c r="P842" s="194">
        <v>1723.81</v>
      </c>
      <c r="Q842" s="143"/>
      <c r="R842" s="143"/>
      <c r="S842" s="143"/>
    </row>
    <row r="843" spans="1:19" ht="13.5" customHeight="1">
      <c r="A843" s="188"/>
      <c r="B843" s="189" t="s">
        <v>167</v>
      </c>
      <c r="C843" s="501" t="s">
        <v>395</v>
      </c>
      <c r="D843" s="501"/>
      <c r="E843" s="501"/>
      <c r="F843" s="501"/>
      <c r="G843" s="501"/>
      <c r="H843" s="190"/>
      <c r="I843" s="191"/>
      <c r="J843" s="191"/>
      <c r="K843" s="191"/>
      <c r="L843" s="193"/>
      <c r="M843" s="191"/>
      <c r="N843" s="193"/>
      <c r="O843" s="191"/>
      <c r="P843" s="216">
        <v>17.46</v>
      </c>
      <c r="Q843" s="143"/>
      <c r="R843" s="143"/>
      <c r="S843" s="143"/>
    </row>
    <row r="844" spans="1:19" ht="13.5" customHeight="1">
      <c r="A844" s="188"/>
      <c r="B844" s="189"/>
      <c r="C844" s="501" t="s">
        <v>396</v>
      </c>
      <c r="D844" s="501"/>
      <c r="E844" s="501"/>
      <c r="F844" s="501"/>
      <c r="G844" s="501"/>
      <c r="H844" s="190" t="s">
        <v>392</v>
      </c>
      <c r="I844" s="191"/>
      <c r="J844" s="191"/>
      <c r="K844" s="207">
        <v>3.1E-2</v>
      </c>
      <c r="L844" s="193"/>
      <c r="M844" s="191"/>
      <c r="N844" s="193"/>
      <c r="O844" s="191"/>
      <c r="P844" s="216">
        <v>18.61</v>
      </c>
      <c r="Q844" s="143"/>
      <c r="R844" s="143"/>
      <c r="S844" s="143"/>
    </row>
    <row r="845" spans="1:19" ht="13.5" customHeight="1">
      <c r="A845" s="195"/>
      <c r="B845" s="189" t="s">
        <v>402</v>
      </c>
      <c r="C845" s="501" t="s">
        <v>403</v>
      </c>
      <c r="D845" s="501"/>
      <c r="E845" s="501"/>
      <c r="F845" s="501"/>
      <c r="G845" s="501"/>
      <c r="H845" s="190" t="s">
        <v>399</v>
      </c>
      <c r="I845" s="201">
        <v>0.01</v>
      </c>
      <c r="J845" s="201">
        <v>1.55</v>
      </c>
      <c r="K845" s="207">
        <v>3.1E-2</v>
      </c>
      <c r="L845" s="198"/>
      <c r="M845" s="199"/>
      <c r="N845" s="200">
        <v>543.33000000000004</v>
      </c>
      <c r="O845" s="202">
        <v>1.0367</v>
      </c>
      <c r="P845" s="194">
        <v>17.46</v>
      </c>
      <c r="Q845" s="143"/>
      <c r="R845" s="143"/>
      <c r="S845" s="143"/>
    </row>
    <row r="846" spans="1:19" ht="13.5" customHeight="1">
      <c r="A846" s="203"/>
      <c r="B846" s="189" t="s">
        <v>404</v>
      </c>
      <c r="C846" s="501" t="s">
        <v>405</v>
      </c>
      <c r="D846" s="501"/>
      <c r="E846" s="501"/>
      <c r="F846" s="501"/>
      <c r="G846" s="501"/>
      <c r="H846" s="190" t="s">
        <v>392</v>
      </c>
      <c r="I846" s="201">
        <v>0.01</v>
      </c>
      <c r="J846" s="201">
        <v>1.55</v>
      </c>
      <c r="K846" s="207">
        <v>3.1E-2</v>
      </c>
      <c r="L846" s="193"/>
      <c r="M846" s="191"/>
      <c r="N846" s="204">
        <v>579.11</v>
      </c>
      <c r="O846" s="202">
        <v>1.0367</v>
      </c>
      <c r="P846" s="216">
        <v>18.61</v>
      </c>
      <c r="Q846" s="143"/>
      <c r="R846" s="143"/>
      <c r="S846" s="143"/>
    </row>
    <row r="847" spans="1:19" ht="27.75" customHeight="1">
      <c r="A847" s="210"/>
      <c r="B847" s="187"/>
      <c r="C847" s="500" t="s">
        <v>429</v>
      </c>
      <c r="D847" s="500"/>
      <c r="E847" s="500"/>
      <c r="F847" s="500"/>
      <c r="G847" s="500"/>
      <c r="H847" s="180"/>
      <c r="I847" s="181"/>
      <c r="J847" s="181"/>
      <c r="K847" s="181"/>
      <c r="L847" s="183"/>
      <c r="M847" s="181"/>
      <c r="N847" s="211"/>
      <c r="O847" s="181"/>
      <c r="P847" s="212">
        <v>1759.88</v>
      </c>
      <c r="Q847" s="143"/>
      <c r="R847" s="143"/>
      <c r="S847" s="143"/>
    </row>
    <row r="848" spans="1:19" ht="45.75" customHeight="1">
      <c r="A848" s="203" t="s">
        <v>807</v>
      </c>
      <c r="B848" s="189" t="s">
        <v>430</v>
      </c>
      <c r="C848" s="501" t="s">
        <v>431</v>
      </c>
      <c r="D848" s="501"/>
      <c r="E848" s="501"/>
      <c r="F848" s="501"/>
      <c r="G848" s="501"/>
      <c r="H848" s="190" t="s">
        <v>432</v>
      </c>
      <c r="I848" s="209">
        <v>2</v>
      </c>
      <c r="J848" s="191"/>
      <c r="K848" s="209">
        <v>2</v>
      </c>
      <c r="L848" s="193"/>
      <c r="M848" s="191"/>
      <c r="N848" s="193"/>
      <c r="O848" s="202">
        <v>1.0367</v>
      </c>
      <c r="P848" s="216">
        <v>22.24</v>
      </c>
      <c r="Q848" s="143"/>
      <c r="R848" s="143"/>
      <c r="S848" s="143"/>
    </row>
    <row r="849" spans="1:19" ht="27.75" customHeight="1">
      <c r="A849" s="203"/>
      <c r="B849" s="189"/>
      <c r="C849" s="501" t="s">
        <v>433</v>
      </c>
      <c r="D849" s="501"/>
      <c r="E849" s="501"/>
      <c r="F849" s="501"/>
      <c r="G849" s="501"/>
      <c r="H849" s="190"/>
      <c r="I849" s="191"/>
      <c r="J849" s="191"/>
      <c r="K849" s="191"/>
      <c r="L849" s="193"/>
      <c r="M849" s="191"/>
      <c r="N849" s="193"/>
      <c r="O849" s="191"/>
      <c r="P849" s="194">
        <v>1742.42</v>
      </c>
      <c r="Q849" s="143"/>
      <c r="R849" s="143"/>
      <c r="S849" s="143"/>
    </row>
    <row r="850" spans="1:19" ht="13.5" customHeight="1">
      <c r="A850" s="203"/>
      <c r="B850" s="189" t="s">
        <v>434</v>
      </c>
      <c r="C850" s="501" t="s">
        <v>435</v>
      </c>
      <c r="D850" s="501"/>
      <c r="E850" s="501"/>
      <c r="F850" s="501"/>
      <c r="G850" s="501"/>
      <c r="H850" s="190" t="s">
        <v>432</v>
      </c>
      <c r="I850" s="209">
        <v>90</v>
      </c>
      <c r="J850" s="191"/>
      <c r="K850" s="209">
        <v>90</v>
      </c>
      <c r="L850" s="193"/>
      <c r="M850" s="191"/>
      <c r="N850" s="193"/>
      <c r="O850" s="191"/>
      <c r="P850" s="194">
        <v>1568.18</v>
      </c>
      <c r="Q850" s="143"/>
      <c r="R850" s="143"/>
      <c r="S850" s="143"/>
    </row>
    <row r="851" spans="1:19" ht="13.5" customHeight="1">
      <c r="A851" s="203"/>
      <c r="B851" s="189" t="s">
        <v>436</v>
      </c>
      <c r="C851" s="501" t="s">
        <v>437</v>
      </c>
      <c r="D851" s="501"/>
      <c r="E851" s="501"/>
      <c r="F851" s="501"/>
      <c r="G851" s="501"/>
      <c r="H851" s="190" t="s">
        <v>432</v>
      </c>
      <c r="I851" s="209">
        <v>46</v>
      </c>
      <c r="J851" s="191"/>
      <c r="K851" s="209">
        <v>46</v>
      </c>
      <c r="L851" s="193"/>
      <c r="M851" s="191"/>
      <c r="N851" s="193"/>
      <c r="O851" s="191"/>
      <c r="P851" s="216">
        <v>801.51</v>
      </c>
      <c r="Q851" s="143"/>
      <c r="R851" s="143"/>
      <c r="S851" s="143"/>
    </row>
    <row r="852" spans="1:19" ht="13.5" customHeight="1">
      <c r="A852" s="213"/>
      <c r="B852" s="214"/>
      <c r="C852" s="500" t="s">
        <v>438</v>
      </c>
      <c r="D852" s="500"/>
      <c r="E852" s="500"/>
      <c r="F852" s="500"/>
      <c r="G852" s="500"/>
      <c r="H852" s="180"/>
      <c r="I852" s="181"/>
      <c r="J852" s="181"/>
      <c r="K852" s="181"/>
      <c r="L852" s="183"/>
      <c r="M852" s="181"/>
      <c r="N852" s="211">
        <v>2075.91</v>
      </c>
      <c r="O852" s="181"/>
      <c r="P852" s="212">
        <v>4151.8100000000004</v>
      </c>
      <c r="Q852" s="143"/>
      <c r="R852" s="143"/>
      <c r="S852" s="143"/>
    </row>
    <row r="853" spans="1:19" ht="13.5" customHeight="1">
      <c r="A853" s="178" t="s">
        <v>808</v>
      </c>
      <c r="B853" s="179" t="s">
        <v>581</v>
      </c>
      <c r="C853" s="498" t="s">
        <v>809</v>
      </c>
      <c r="D853" s="498"/>
      <c r="E853" s="498"/>
      <c r="F853" s="498"/>
      <c r="G853" s="498"/>
      <c r="H853" s="180" t="s">
        <v>142</v>
      </c>
      <c r="I853" s="181">
        <v>12</v>
      </c>
      <c r="J853" s="182">
        <v>1</v>
      </c>
      <c r="K853" s="182">
        <v>12</v>
      </c>
      <c r="L853" s="183"/>
      <c r="M853" s="181"/>
      <c r="N853" s="184"/>
      <c r="O853" s="181"/>
      <c r="P853" s="185"/>
      <c r="Q853" s="143"/>
      <c r="R853" s="143"/>
      <c r="S853" s="143"/>
    </row>
    <row r="854" spans="1:19" ht="13.5" customHeight="1">
      <c r="A854" s="186"/>
      <c r="B854" s="187" t="s">
        <v>386</v>
      </c>
      <c r="C854" s="499" t="s">
        <v>387</v>
      </c>
      <c r="D854" s="499"/>
      <c r="E854" s="499"/>
      <c r="F854" s="499"/>
      <c r="G854" s="499"/>
      <c r="H854" s="499"/>
      <c r="I854" s="499"/>
      <c r="J854" s="499"/>
      <c r="K854" s="499"/>
      <c r="L854" s="499"/>
      <c r="M854" s="499"/>
      <c r="N854" s="499"/>
      <c r="O854" s="499"/>
      <c r="P854" s="499"/>
      <c r="Q854" s="143"/>
      <c r="R854" s="143"/>
      <c r="S854" s="143"/>
    </row>
    <row r="855" spans="1:19" ht="13.5" customHeight="1">
      <c r="A855" s="186"/>
      <c r="B855" s="187" t="s">
        <v>388</v>
      </c>
      <c r="C855" s="499" t="s">
        <v>389</v>
      </c>
      <c r="D855" s="499"/>
      <c r="E855" s="499"/>
      <c r="F855" s="499"/>
      <c r="G855" s="499"/>
      <c r="H855" s="499"/>
      <c r="I855" s="499"/>
      <c r="J855" s="499"/>
      <c r="K855" s="499"/>
      <c r="L855" s="499"/>
      <c r="M855" s="499"/>
      <c r="N855" s="499"/>
      <c r="O855" s="499"/>
      <c r="P855" s="499"/>
      <c r="Q855" s="143"/>
      <c r="R855" s="143"/>
      <c r="S855" s="143"/>
    </row>
    <row r="856" spans="1:19" ht="13.5" customHeight="1">
      <c r="A856" s="186"/>
      <c r="B856" s="187"/>
      <c r="C856" s="499" t="s">
        <v>390</v>
      </c>
      <c r="D856" s="499"/>
      <c r="E856" s="499"/>
      <c r="F856" s="499"/>
      <c r="G856" s="499"/>
      <c r="H856" s="499"/>
      <c r="I856" s="499"/>
      <c r="J856" s="499"/>
      <c r="K856" s="499"/>
      <c r="L856" s="499"/>
      <c r="M856" s="499"/>
      <c r="N856" s="499"/>
      <c r="O856" s="499"/>
      <c r="P856" s="499"/>
      <c r="Q856" s="143"/>
      <c r="R856" s="143"/>
      <c r="S856" s="143"/>
    </row>
    <row r="857" spans="1:19" ht="13.5" customHeight="1">
      <c r="A857" s="188"/>
      <c r="B857" s="189" t="s">
        <v>164</v>
      </c>
      <c r="C857" s="501" t="s">
        <v>391</v>
      </c>
      <c r="D857" s="501"/>
      <c r="E857" s="501"/>
      <c r="F857" s="501"/>
      <c r="G857" s="501"/>
      <c r="H857" s="190" t="s">
        <v>392</v>
      </c>
      <c r="I857" s="191"/>
      <c r="J857" s="191"/>
      <c r="K857" s="215">
        <v>4.2421764</v>
      </c>
      <c r="L857" s="193"/>
      <c r="M857" s="191"/>
      <c r="N857" s="193"/>
      <c r="O857" s="191"/>
      <c r="P857" s="194">
        <v>2401.67</v>
      </c>
      <c r="Q857" s="143"/>
      <c r="R857" s="143"/>
      <c r="S857" s="143"/>
    </row>
    <row r="858" spans="1:19" ht="13.5" customHeight="1">
      <c r="A858" s="195"/>
      <c r="B858" s="189" t="s">
        <v>393</v>
      </c>
      <c r="C858" s="501" t="s">
        <v>394</v>
      </c>
      <c r="D858" s="501"/>
      <c r="E858" s="501"/>
      <c r="F858" s="501"/>
      <c r="G858" s="501"/>
      <c r="H858" s="190" t="s">
        <v>392</v>
      </c>
      <c r="I858" s="201">
        <v>0.22</v>
      </c>
      <c r="J858" s="197">
        <v>1.6068849999999999</v>
      </c>
      <c r="K858" s="215">
        <v>4.2421764</v>
      </c>
      <c r="L858" s="198"/>
      <c r="M858" s="199"/>
      <c r="N858" s="200">
        <v>566.14</v>
      </c>
      <c r="O858" s="191"/>
      <c r="P858" s="194">
        <v>2401.67</v>
      </c>
      <c r="Q858" s="143"/>
      <c r="R858" s="143"/>
      <c r="S858" s="143"/>
    </row>
    <row r="859" spans="1:19" ht="37.5" customHeight="1">
      <c r="A859" s="210"/>
      <c r="B859" s="187"/>
      <c r="C859" s="500" t="s">
        <v>429</v>
      </c>
      <c r="D859" s="500"/>
      <c r="E859" s="500"/>
      <c r="F859" s="500"/>
      <c r="G859" s="500"/>
      <c r="H859" s="180"/>
      <c r="I859" s="181"/>
      <c r="J859" s="181"/>
      <c r="K859" s="181"/>
      <c r="L859" s="183"/>
      <c r="M859" s="181"/>
      <c r="N859" s="211"/>
      <c r="O859" s="181"/>
      <c r="P859" s="212">
        <v>2401.67</v>
      </c>
      <c r="Q859" s="143"/>
      <c r="R859" s="143"/>
      <c r="S859" s="143"/>
    </row>
    <row r="860" spans="1:19" ht="13.5" customHeight="1">
      <c r="A860" s="203" t="s">
        <v>810</v>
      </c>
      <c r="B860" s="189" t="s">
        <v>430</v>
      </c>
      <c r="C860" s="501" t="s">
        <v>431</v>
      </c>
      <c r="D860" s="501"/>
      <c r="E860" s="501"/>
      <c r="F860" s="501"/>
      <c r="G860" s="501"/>
      <c r="H860" s="190" t="s">
        <v>432</v>
      </c>
      <c r="I860" s="209">
        <v>2</v>
      </c>
      <c r="J860" s="191"/>
      <c r="K860" s="209">
        <v>2</v>
      </c>
      <c r="L860" s="193"/>
      <c r="M860" s="191"/>
      <c r="N860" s="193"/>
      <c r="O860" s="202">
        <v>1.0367</v>
      </c>
      <c r="P860" s="216">
        <v>30.99</v>
      </c>
      <c r="Q860" s="143"/>
      <c r="R860" s="143"/>
      <c r="S860" s="143"/>
    </row>
    <row r="861" spans="1:19" ht="13.5" customHeight="1">
      <c r="A861" s="203"/>
      <c r="B861" s="189"/>
      <c r="C861" s="501" t="s">
        <v>433</v>
      </c>
      <c r="D861" s="501"/>
      <c r="E861" s="501"/>
      <c r="F861" s="501"/>
      <c r="G861" s="501"/>
      <c r="H861" s="190"/>
      <c r="I861" s="191"/>
      <c r="J861" s="191"/>
      <c r="K861" s="191"/>
      <c r="L861" s="193"/>
      <c r="M861" s="191"/>
      <c r="N861" s="193"/>
      <c r="O861" s="191"/>
      <c r="P861" s="194">
        <v>2401.67</v>
      </c>
      <c r="Q861" s="143"/>
      <c r="R861" s="143"/>
      <c r="S861" s="143"/>
    </row>
    <row r="862" spans="1:19" ht="27.75" customHeight="1">
      <c r="A862" s="203"/>
      <c r="B862" s="189" t="s">
        <v>434</v>
      </c>
      <c r="C862" s="501" t="s">
        <v>435</v>
      </c>
      <c r="D862" s="501"/>
      <c r="E862" s="501"/>
      <c r="F862" s="501"/>
      <c r="G862" s="501"/>
      <c r="H862" s="190" t="s">
        <v>432</v>
      </c>
      <c r="I862" s="209">
        <v>90</v>
      </c>
      <c r="J862" s="191"/>
      <c r="K862" s="209">
        <v>90</v>
      </c>
      <c r="L862" s="193"/>
      <c r="M862" s="191"/>
      <c r="N862" s="193"/>
      <c r="O862" s="191"/>
      <c r="P862" s="194">
        <v>2161.5</v>
      </c>
      <c r="Q862" s="143"/>
      <c r="R862" s="143"/>
      <c r="S862" s="143"/>
    </row>
    <row r="863" spans="1:19" ht="45.75" customHeight="1">
      <c r="A863" s="203"/>
      <c r="B863" s="189" t="s">
        <v>436</v>
      </c>
      <c r="C863" s="501" t="s">
        <v>437</v>
      </c>
      <c r="D863" s="501"/>
      <c r="E863" s="501"/>
      <c r="F863" s="501"/>
      <c r="G863" s="501"/>
      <c r="H863" s="190" t="s">
        <v>432</v>
      </c>
      <c r="I863" s="209">
        <v>46</v>
      </c>
      <c r="J863" s="191"/>
      <c r="K863" s="209">
        <v>46</v>
      </c>
      <c r="L863" s="193"/>
      <c r="M863" s="191"/>
      <c r="N863" s="193"/>
      <c r="O863" s="191"/>
      <c r="P863" s="194">
        <v>1104.77</v>
      </c>
      <c r="Q863" s="143"/>
      <c r="R863" s="143"/>
      <c r="S863" s="143"/>
    </row>
    <row r="864" spans="1:19" ht="27.75" customHeight="1">
      <c r="A864" s="213"/>
      <c r="B864" s="214"/>
      <c r="C864" s="500" t="s">
        <v>438</v>
      </c>
      <c r="D864" s="500"/>
      <c r="E864" s="500"/>
      <c r="F864" s="500"/>
      <c r="G864" s="500"/>
      <c r="H864" s="180"/>
      <c r="I864" s="181"/>
      <c r="J864" s="181"/>
      <c r="K864" s="181"/>
      <c r="L864" s="183"/>
      <c r="M864" s="181"/>
      <c r="N864" s="218">
        <v>474.91</v>
      </c>
      <c r="O864" s="181"/>
      <c r="P864" s="212">
        <v>5698.93</v>
      </c>
      <c r="Q864" s="143"/>
      <c r="R864" s="143"/>
      <c r="S864" s="143"/>
    </row>
    <row r="865" spans="1:19" ht="13.5" customHeight="1">
      <c r="A865" s="178" t="s">
        <v>811</v>
      </c>
      <c r="B865" s="179" t="s">
        <v>812</v>
      </c>
      <c r="C865" s="498" t="s">
        <v>813</v>
      </c>
      <c r="D865" s="498"/>
      <c r="E865" s="498"/>
      <c r="F865" s="498"/>
      <c r="G865" s="498"/>
      <c r="H865" s="180" t="s">
        <v>15</v>
      </c>
      <c r="I865" s="181">
        <v>2</v>
      </c>
      <c r="J865" s="182">
        <v>1</v>
      </c>
      <c r="K865" s="182">
        <v>2</v>
      </c>
      <c r="L865" s="183"/>
      <c r="M865" s="181"/>
      <c r="N865" s="184"/>
      <c r="O865" s="217">
        <v>1.0367</v>
      </c>
      <c r="P865" s="185"/>
      <c r="Q865" s="143"/>
      <c r="R865" s="143"/>
      <c r="S865" s="143"/>
    </row>
    <row r="866" spans="1:19" ht="13.5" customHeight="1">
      <c r="A866" s="186"/>
      <c r="B866" s="187"/>
      <c r="C866" s="499" t="s">
        <v>390</v>
      </c>
      <c r="D866" s="499"/>
      <c r="E866" s="499"/>
      <c r="F866" s="499"/>
      <c r="G866" s="499"/>
      <c r="H866" s="499"/>
      <c r="I866" s="499"/>
      <c r="J866" s="499"/>
      <c r="K866" s="499"/>
      <c r="L866" s="499"/>
      <c r="M866" s="499"/>
      <c r="N866" s="499"/>
      <c r="O866" s="499"/>
      <c r="P866" s="499"/>
      <c r="Q866" s="143"/>
      <c r="R866" s="143"/>
      <c r="S866" s="143"/>
    </row>
    <row r="867" spans="1:19" ht="13.5" customHeight="1">
      <c r="A867" s="213"/>
      <c r="B867" s="214"/>
      <c r="C867" s="500" t="s">
        <v>438</v>
      </c>
      <c r="D867" s="500"/>
      <c r="E867" s="500"/>
      <c r="F867" s="500"/>
      <c r="G867" s="500"/>
      <c r="H867" s="180"/>
      <c r="I867" s="181"/>
      <c r="J867" s="181"/>
      <c r="K867" s="181"/>
      <c r="L867" s="183"/>
      <c r="M867" s="181"/>
      <c r="N867" s="183"/>
      <c r="O867" s="181"/>
      <c r="P867" s="185"/>
      <c r="Q867" s="143"/>
      <c r="R867" s="143"/>
      <c r="S867" s="143"/>
    </row>
    <row r="868" spans="1:19" ht="13.5" customHeight="1">
      <c r="A868" s="178" t="s">
        <v>814</v>
      </c>
      <c r="B868" s="179" t="s">
        <v>710</v>
      </c>
      <c r="C868" s="498" t="s">
        <v>711</v>
      </c>
      <c r="D868" s="498"/>
      <c r="E868" s="498"/>
      <c r="F868" s="498"/>
      <c r="G868" s="498"/>
      <c r="H868" s="180" t="s">
        <v>142</v>
      </c>
      <c r="I868" s="181">
        <v>2</v>
      </c>
      <c r="J868" s="182">
        <v>1</v>
      </c>
      <c r="K868" s="182">
        <v>2</v>
      </c>
      <c r="L868" s="183"/>
      <c r="M868" s="181"/>
      <c r="N868" s="184"/>
      <c r="O868" s="181"/>
      <c r="P868" s="185"/>
      <c r="Q868" s="143"/>
      <c r="R868" s="143"/>
      <c r="S868" s="143"/>
    </row>
    <row r="869" spans="1:19" ht="13.5" customHeight="1">
      <c r="A869" s="186"/>
      <c r="B869" s="187" t="s">
        <v>386</v>
      </c>
      <c r="C869" s="499" t="s">
        <v>387</v>
      </c>
      <c r="D869" s="499"/>
      <c r="E869" s="499"/>
      <c r="F869" s="499"/>
      <c r="G869" s="499"/>
      <c r="H869" s="499"/>
      <c r="I869" s="499"/>
      <c r="J869" s="499"/>
      <c r="K869" s="499"/>
      <c r="L869" s="499"/>
      <c r="M869" s="499"/>
      <c r="N869" s="499"/>
      <c r="O869" s="499"/>
      <c r="P869" s="499"/>
      <c r="Q869" s="143"/>
      <c r="R869" s="143"/>
      <c r="S869" s="143"/>
    </row>
    <row r="870" spans="1:19" ht="13.5" customHeight="1">
      <c r="A870" s="186"/>
      <c r="B870" s="187" t="s">
        <v>388</v>
      </c>
      <c r="C870" s="499" t="s">
        <v>389</v>
      </c>
      <c r="D870" s="499"/>
      <c r="E870" s="499"/>
      <c r="F870" s="499"/>
      <c r="G870" s="499"/>
      <c r="H870" s="499"/>
      <c r="I870" s="499"/>
      <c r="J870" s="499"/>
      <c r="K870" s="499"/>
      <c r="L870" s="499"/>
      <c r="M870" s="499"/>
      <c r="N870" s="499"/>
      <c r="O870" s="499"/>
      <c r="P870" s="499"/>
      <c r="Q870" s="143"/>
      <c r="R870" s="143"/>
      <c r="S870" s="143"/>
    </row>
    <row r="871" spans="1:19" ht="13.5" customHeight="1">
      <c r="A871" s="186"/>
      <c r="B871" s="187"/>
      <c r="C871" s="499" t="s">
        <v>390</v>
      </c>
      <c r="D871" s="499"/>
      <c r="E871" s="499"/>
      <c r="F871" s="499"/>
      <c r="G871" s="499"/>
      <c r="H871" s="499"/>
      <c r="I871" s="499"/>
      <c r="J871" s="499"/>
      <c r="K871" s="499"/>
      <c r="L871" s="499"/>
      <c r="M871" s="499"/>
      <c r="N871" s="499"/>
      <c r="O871" s="499"/>
      <c r="P871" s="499"/>
      <c r="Q871" s="143"/>
      <c r="R871" s="143"/>
      <c r="S871" s="143"/>
    </row>
    <row r="872" spans="1:19" ht="13.5" customHeight="1">
      <c r="A872" s="188"/>
      <c r="B872" s="189" t="s">
        <v>164</v>
      </c>
      <c r="C872" s="501" t="s">
        <v>391</v>
      </c>
      <c r="D872" s="501"/>
      <c r="E872" s="501"/>
      <c r="F872" s="501"/>
      <c r="G872" s="501"/>
      <c r="H872" s="190" t="s">
        <v>392</v>
      </c>
      <c r="I872" s="191"/>
      <c r="J872" s="191"/>
      <c r="K872" s="215">
        <v>3.3101831000000002</v>
      </c>
      <c r="L872" s="193"/>
      <c r="M872" s="191"/>
      <c r="N872" s="193"/>
      <c r="O872" s="191"/>
      <c r="P872" s="194">
        <v>1723.81</v>
      </c>
      <c r="Q872" s="143"/>
      <c r="R872" s="143"/>
      <c r="S872" s="143"/>
    </row>
    <row r="873" spans="1:19" ht="13.5" customHeight="1">
      <c r="A873" s="195"/>
      <c r="B873" s="189" t="s">
        <v>712</v>
      </c>
      <c r="C873" s="501" t="s">
        <v>713</v>
      </c>
      <c r="D873" s="501"/>
      <c r="E873" s="501"/>
      <c r="F873" s="501"/>
      <c r="G873" s="501"/>
      <c r="H873" s="190" t="s">
        <v>392</v>
      </c>
      <c r="I873" s="201">
        <v>1.03</v>
      </c>
      <c r="J873" s="197">
        <v>1.6068849999999999</v>
      </c>
      <c r="K873" s="215">
        <v>3.3101831000000002</v>
      </c>
      <c r="L873" s="198"/>
      <c r="M873" s="199"/>
      <c r="N873" s="200">
        <v>520.76</v>
      </c>
      <c r="O873" s="191"/>
      <c r="P873" s="194">
        <v>1723.81</v>
      </c>
      <c r="Q873" s="143"/>
      <c r="R873" s="143"/>
      <c r="S873" s="143"/>
    </row>
    <row r="874" spans="1:19" ht="13.5" customHeight="1">
      <c r="A874" s="188"/>
      <c r="B874" s="189" t="s">
        <v>167</v>
      </c>
      <c r="C874" s="501" t="s">
        <v>395</v>
      </c>
      <c r="D874" s="501"/>
      <c r="E874" s="501"/>
      <c r="F874" s="501"/>
      <c r="G874" s="501"/>
      <c r="H874" s="190"/>
      <c r="I874" s="191"/>
      <c r="J874" s="191"/>
      <c r="K874" s="191"/>
      <c r="L874" s="193"/>
      <c r="M874" s="191"/>
      <c r="N874" s="193"/>
      <c r="O874" s="191"/>
      <c r="P874" s="216">
        <v>17.46</v>
      </c>
      <c r="Q874" s="143"/>
      <c r="R874" s="143"/>
      <c r="S874" s="143"/>
    </row>
    <row r="875" spans="1:19" ht="13.5" customHeight="1">
      <c r="A875" s="188"/>
      <c r="B875" s="189"/>
      <c r="C875" s="501" t="s">
        <v>396</v>
      </c>
      <c r="D875" s="501"/>
      <c r="E875" s="501"/>
      <c r="F875" s="501"/>
      <c r="G875" s="501"/>
      <c r="H875" s="190" t="s">
        <v>392</v>
      </c>
      <c r="I875" s="191"/>
      <c r="J875" s="191"/>
      <c r="K875" s="207">
        <v>3.1E-2</v>
      </c>
      <c r="L875" s="193"/>
      <c r="M875" s="191"/>
      <c r="N875" s="193"/>
      <c r="O875" s="191"/>
      <c r="P875" s="216">
        <v>18.61</v>
      </c>
      <c r="Q875" s="143"/>
      <c r="R875" s="143"/>
      <c r="S875" s="143"/>
    </row>
    <row r="876" spans="1:19" ht="13.5" customHeight="1">
      <c r="A876" s="195"/>
      <c r="B876" s="189" t="s">
        <v>402</v>
      </c>
      <c r="C876" s="501" t="s">
        <v>403</v>
      </c>
      <c r="D876" s="501"/>
      <c r="E876" s="501"/>
      <c r="F876" s="501"/>
      <c r="G876" s="501"/>
      <c r="H876" s="190" t="s">
        <v>399</v>
      </c>
      <c r="I876" s="201">
        <v>0.01</v>
      </c>
      <c r="J876" s="201">
        <v>1.55</v>
      </c>
      <c r="K876" s="207">
        <v>3.1E-2</v>
      </c>
      <c r="L876" s="198"/>
      <c r="M876" s="199"/>
      <c r="N876" s="200">
        <v>543.33000000000004</v>
      </c>
      <c r="O876" s="202">
        <v>1.0367</v>
      </c>
      <c r="P876" s="194">
        <v>17.46</v>
      </c>
      <c r="Q876" s="143"/>
      <c r="R876" s="143"/>
      <c r="S876" s="143"/>
    </row>
    <row r="877" spans="1:19" ht="13.5" customHeight="1">
      <c r="A877" s="203"/>
      <c r="B877" s="189" t="s">
        <v>404</v>
      </c>
      <c r="C877" s="501" t="s">
        <v>405</v>
      </c>
      <c r="D877" s="501"/>
      <c r="E877" s="501"/>
      <c r="F877" s="501"/>
      <c r="G877" s="501"/>
      <c r="H877" s="190" t="s">
        <v>392</v>
      </c>
      <c r="I877" s="201">
        <v>0.01</v>
      </c>
      <c r="J877" s="201">
        <v>1.55</v>
      </c>
      <c r="K877" s="207">
        <v>3.1E-2</v>
      </c>
      <c r="L877" s="193"/>
      <c r="M877" s="191"/>
      <c r="N877" s="204">
        <v>579.11</v>
      </c>
      <c r="O877" s="202">
        <v>1.0367</v>
      </c>
      <c r="P877" s="216">
        <v>18.61</v>
      </c>
      <c r="Q877" s="143"/>
      <c r="R877" s="143"/>
      <c r="S877" s="143"/>
    </row>
    <row r="878" spans="1:19" ht="19.5" customHeight="1">
      <c r="A878" s="210"/>
      <c r="B878" s="187"/>
      <c r="C878" s="500" t="s">
        <v>429</v>
      </c>
      <c r="D878" s="500"/>
      <c r="E878" s="500"/>
      <c r="F878" s="500"/>
      <c r="G878" s="500"/>
      <c r="H878" s="180"/>
      <c r="I878" s="181"/>
      <c r="J878" s="181"/>
      <c r="K878" s="181"/>
      <c r="L878" s="183"/>
      <c r="M878" s="181"/>
      <c r="N878" s="211"/>
      <c r="O878" s="181"/>
      <c r="P878" s="212">
        <v>1759.88</v>
      </c>
      <c r="Q878" s="143"/>
      <c r="R878" s="143"/>
      <c r="S878" s="143"/>
    </row>
    <row r="879" spans="1:19" ht="13.5" customHeight="1">
      <c r="A879" s="203" t="s">
        <v>815</v>
      </c>
      <c r="B879" s="189" t="s">
        <v>430</v>
      </c>
      <c r="C879" s="501" t="s">
        <v>431</v>
      </c>
      <c r="D879" s="501"/>
      <c r="E879" s="501"/>
      <c r="F879" s="501"/>
      <c r="G879" s="501"/>
      <c r="H879" s="190" t="s">
        <v>432</v>
      </c>
      <c r="I879" s="209">
        <v>2</v>
      </c>
      <c r="J879" s="191"/>
      <c r="K879" s="209">
        <v>2</v>
      </c>
      <c r="L879" s="193"/>
      <c r="M879" s="191"/>
      <c r="N879" s="193"/>
      <c r="O879" s="202">
        <v>1.0367</v>
      </c>
      <c r="P879" s="216">
        <v>22.24</v>
      </c>
      <c r="Q879" s="143"/>
      <c r="R879" s="143"/>
      <c r="S879" s="143"/>
    </row>
    <row r="880" spans="1:19" ht="13.5" customHeight="1">
      <c r="A880" s="203"/>
      <c r="B880" s="189"/>
      <c r="C880" s="501" t="s">
        <v>433</v>
      </c>
      <c r="D880" s="501"/>
      <c r="E880" s="501"/>
      <c r="F880" s="501"/>
      <c r="G880" s="501"/>
      <c r="H880" s="190"/>
      <c r="I880" s="191"/>
      <c r="J880" s="191"/>
      <c r="K880" s="191"/>
      <c r="L880" s="193"/>
      <c r="M880" s="191"/>
      <c r="N880" s="193"/>
      <c r="O880" s="191"/>
      <c r="P880" s="194">
        <v>1742.42</v>
      </c>
      <c r="Q880" s="143"/>
      <c r="R880" s="143"/>
      <c r="S880" s="143"/>
    </row>
    <row r="881" spans="1:19" ht="19.5" customHeight="1">
      <c r="A881" s="203"/>
      <c r="B881" s="189" t="s">
        <v>434</v>
      </c>
      <c r="C881" s="501" t="s">
        <v>435</v>
      </c>
      <c r="D881" s="501"/>
      <c r="E881" s="501"/>
      <c r="F881" s="501"/>
      <c r="G881" s="501"/>
      <c r="H881" s="190" t="s">
        <v>432</v>
      </c>
      <c r="I881" s="209">
        <v>90</v>
      </c>
      <c r="J881" s="191"/>
      <c r="K881" s="209">
        <v>90</v>
      </c>
      <c r="L881" s="193"/>
      <c r="M881" s="191"/>
      <c r="N881" s="193"/>
      <c r="O881" s="191"/>
      <c r="P881" s="194">
        <v>1568.18</v>
      </c>
      <c r="Q881" s="143"/>
      <c r="R881" s="143"/>
      <c r="S881" s="143"/>
    </row>
    <row r="882" spans="1:19" ht="45.75" customHeight="1">
      <c r="A882" s="203"/>
      <c r="B882" s="189" t="s">
        <v>436</v>
      </c>
      <c r="C882" s="501" t="s">
        <v>437</v>
      </c>
      <c r="D882" s="501"/>
      <c r="E882" s="501"/>
      <c r="F882" s="501"/>
      <c r="G882" s="501"/>
      <c r="H882" s="190" t="s">
        <v>432</v>
      </c>
      <c r="I882" s="209">
        <v>46</v>
      </c>
      <c r="J882" s="191"/>
      <c r="K882" s="209">
        <v>46</v>
      </c>
      <c r="L882" s="193"/>
      <c r="M882" s="191"/>
      <c r="N882" s="193"/>
      <c r="O882" s="191"/>
      <c r="P882" s="216">
        <v>801.51</v>
      </c>
      <c r="Q882" s="143"/>
      <c r="R882" s="143"/>
      <c r="S882" s="143"/>
    </row>
    <row r="883" spans="1:19" ht="27.75" customHeight="1">
      <c r="A883" s="213"/>
      <c r="B883" s="214"/>
      <c r="C883" s="500" t="s">
        <v>438</v>
      </c>
      <c r="D883" s="500"/>
      <c r="E883" s="500"/>
      <c r="F883" s="500"/>
      <c r="G883" s="500"/>
      <c r="H883" s="180"/>
      <c r="I883" s="181"/>
      <c r="J883" s="181"/>
      <c r="K883" s="181"/>
      <c r="L883" s="183"/>
      <c r="M883" s="181"/>
      <c r="N883" s="211">
        <v>2075.91</v>
      </c>
      <c r="O883" s="181"/>
      <c r="P883" s="212">
        <v>4151.8100000000004</v>
      </c>
      <c r="Q883" s="143"/>
      <c r="R883" s="143"/>
      <c r="S883" s="143"/>
    </row>
    <row r="884" spans="1:19" ht="13.5" customHeight="1">
      <c r="A884" s="178" t="s">
        <v>816</v>
      </c>
      <c r="B884" s="179" t="s">
        <v>817</v>
      </c>
      <c r="C884" s="498" t="s">
        <v>818</v>
      </c>
      <c r="D884" s="498"/>
      <c r="E884" s="498"/>
      <c r="F884" s="498"/>
      <c r="G884" s="498"/>
      <c r="H884" s="180" t="s">
        <v>142</v>
      </c>
      <c r="I884" s="181">
        <v>2</v>
      </c>
      <c r="J884" s="182">
        <v>1</v>
      </c>
      <c r="K884" s="182">
        <v>2</v>
      </c>
      <c r="L884" s="183"/>
      <c r="M884" s="181"/>
      <c r="N884" s="239">
        <v>4358.87</v>
      </c>
      <c r="O884" s="217">
        <v>1.0367</v>
      </c>
      <c r="P884" s="212">
        <v>9037.68</v>
      </c>
      <c r="Q884" s="143"/>
      <c r="R884" s="143"/>
      <c r="S884" s="143"/>
    </row>
    <row r="885" spans="1:19" ht="13.5" customHeight="1">
      <c r="A885" s="186"/>
      <c r="B885" s="187"/>
      <c r="C885" s="499" t="s">
        <v>390</v>
      </c>
      <c r="D885" s="499"/>
      <c r="E885" s="499"/>
      <c r="F885" s="499"/>
      <c r="G885" s="499"/>
      <c r="H885" s="499"/>
      <c r="I885" s="499"/>
      <c r="J885" s="499"/>
      <c r="K885" s="499"/>
      <c r="L885" s="499"/>
      <c r="M885" s="499"/>
      <c r="N885" s="499"/>
      <c r="O885" s="499"/>
      <c r="P885" s="499"/>
      <c r="Q885" s="143"/>
      <c r="R885" s="143"/>
      <c r="S885" s="143"/>
    </row>
    <row r="886" spans="1:19" ht="13.5" customHeight="1">
      <c r="A886" s="213"/>
      <c r="B886" s="214"/>
      <c r="C886" s="500" t="s">
        <v>438</v>
      </c>
      <c r="D886" s="500"/>
      <c r="E886" s="500"/>
      <c r="F886" s="500"/>
      <c r="G886" s="500"/>
      <c r="H886" s="180"/>
      <c r="I886" s="181"/>
      <c r="J886" s="181"/>
      <c r="K886" s="181"/>
      <c r="L886" s="183"/>
      <c r="M886" s="181"/>
      <c r="N886" s="183"/>
      <c r="O886" s="181"/>
      <c r="P886" s="212">
        <v>9037.68</v>
      </c>
      <c r="Q886" s="143"/>
      <c r="R886" s="143"/>
      <c r="S886" s="143"/>
    </row>
    <row r="887" spans="1:19" ht="13.5" customHeight="1">
      <c r="A887" s="178" t="s">
        <v>819</v>
      </c>
      <c r="B887" s="179" t="s">
        <v>710</v>
      </c>
      <c r="C887" s="498" t="s">
        <v>820</v>
      </c>
      <c r="D887" s="498"/>
      <c r="E887" s="498"/>
      <c r="F887" s="498"/>
      <c r="G887" s="498"/>
      <c r="H887" s="180" t="s">
        <v>142</v>
      </c>
      <c r="I887" s="181">
        <v>2</v>
      </c>
      <c r="J887" s="182">
        <v>1</v>
      </c>
      <c r="K887" s="182">
        <v>2</v>
      </c>
      <c r="L887" s="183"/>
      <c r="M887" s="181"/>
      <c r="N887" s="184"/>
      <c r="O887" s="181"/>
      <c r="P887" s="185"/>
      <c r="Q887" s="143"/>
      <c r="R887" s="143"/>
      <c r="S887" s="143"/>
    </row>
    <row r="888" spans="1:19" ht="13.5" customHeight="1">
      <c r="A888" s="186"/>
      <c r="B888" s="187" t="s">
        <v>386</v>
      </c>
      <c r="C888" s="499" t="s">
        <v>387</v>
      </c>
      <c r="D888" s="499"/>
      <c r="E888" s="499"/>
      <c r="F888" s="499"/>
      <c r="G888" s="499"/>
      <c r="H888" s="499"/>
      <c r="I888" s="499"/>
      <c r="J888" s="499"/>
      <c r="K888" s="499"/>
      <c r="L888" s="499"/>
      <c r="M888" s="499"/>
      <c r="N888" s="499"/>
      <c r="O888" s="499"/>
      <c r="P888" s="499"/>
      <c r="Q888" s="143"/>
      <c r="R888" s="143"/>
      <c r="S888" s="143"/>
    </row>
    <row r="889" spans="1:19" ht="13.5" customHeight="1">
      <c r="A889" s="186"/>
      <c r="B889" s="187" t="s">
        <v>388</v>
      </c>
      <c r="C889" s="499" t="s">
        <v>389</v>
      </c>
      <c r="D889" s="499"/>
      <c r="E889" s="499"/>
      <c r="F889" s="499"/>
      <c r="G889" s="499"/>
      <c r="H889" s="499"/>
      <c r="I889" s="499"/>
      <c r="J889" s="499"/>
      <c r="K889" s="499"/>
      <c r="L889" s="499"/>
      <c r="M889" s="499"/>
      <c r="N889" s="499"/>
      <c r="O889" s="499"/>
      <c r="P889" s="499"/>
      <c r="Q889" s="143"/>
      <c r="R889" s="143"/>
      <c r="S889" s="143"/>
    </row>
    <row r="890" spans="1:19" ht="13.5" customHeight="1">
      <c r="A890" s="186"/>
      <c r="B890" s="187"/>
      <c r="C890" s="499" t="s">
        <v>390</v>
      </c>
      <c r="D890" s="499"/>
      <c r="E890" s="499"/>
      <c r="F890" s="499"/>
      <c r="G890" s="499"/>
      <c r="H890" s="499"/>
      <c r="I890" s="499"/>
      <c r="J890" s="499"/>
      <c r="K890" s="499"/>
      <c r="L890" s="499"/>
      <c r="M890" s="499"/>
      <c r="N890" s="499"/>
      <c r="O890" s="499"/>
      <c r="P890" s="499"/>
      <c r="Q890" s="143"/>
      <c r="R890" s="143"/>
      <c r="S890" s="143"/>
    </row>
    <row r="891" spans="1:19" ht="13.5" customHeight="1">
      <c r="A891" s="188"/>
      <c r="B891" s="189" t="s">
        <v>164</v>
      </c>
      <c r="C891" s="501" t="s">
        <v>391</v>
      </c>
      <c r="D891" s="501"/>
      <c r="E891" s="501"/>
      <c r="F891" s="501"/>
      <c r="G891" s="501"/>
      <c r="H891" s="190" t="s">
        <v>392</v>
      </c>
      <c r="I891" s="191"/>
      <c r="J891" s="191"/>
      <c r="K891" s="215">
        <v>3.3101831000000002</v>
      </c>
      <c r="L891" s="193"/>
      <c r="M891" s="191"/>
      <c r="N891" s="193"/>
      <c r="O891" s="191"/>
      <c r="P891" s="194">
        <v>1723.81</v>
      </c>
      <c r="Q891" s="143"/>
      <c r="R891" s="143"/>
      <c r="S891" s="143"/>
    </row>
    <row r="892" spans="1:19" ht="13.5" customHeight="1">
      <c r="A892" s="195"/>
      <c r="B892" s="189" t="s">
        <v>712</v>
      </c>
      <c r="C892" s="501" t="s">
        <v>713</v>
      </c>
      <c r="D892" s="501"/>
      <c r="E892" s="501"/>
      <c r="F892" s="501"/>
      <c r="G892" s="501"/>
      <c r="H892" s="190" t="s">
        <v>392</v>
      </c>
      <c r="I892" s="201">
        <v>1.03</v>
      </c>
      <c r="J892" s="197">
        <v>1.6068849999999999</v>
      </c>
      <c r="K892" s="215">
        <v>3.3101831000000002</v>
      </c>
      <c r="L892" s="198"/>
      <c r="M892" s="199"/>
      <c r="N892" s="200">
        <v>520.76</v>
      </c>
      <c r="O892" s="191"/>
      <c r="P892" s="194">
        <v>1723.81</v>
      </c>
      <c r="Q892" s="143"/>
      <c r="R892" s="143"/>
      <c r="S892" s="143"/>
    </row>
    <row r="893" spans="1:19" ht="13.5" customHeight="1">
      <c r="A893" s="188"/>
      <c r="B893" s="189" t="s">
        <v>167</v>
      </c>
      <c r="C893" s="501" t="s">
        <v>395</v>
      </c>
      <c r="D893" s="501"/>
      <c r="E893" s="501"/>
      <c r="F893" s="501"/>
      <c r="G893" s="501"/>
      <c r="H893" s="190"/>
      <c r="I893" s="191"/>
      <c r="J893" s="191"/>
      <c r="K893" s="191"/>
      <c r="L893" s="193"/>
      <c r="M893" s="191"/>
      <c r="N893" s="193"/>
      <c r="O893" s="191"/>
      <c r="P893" s="216">
        <v>17.46</v>
      </c>
      <c r="Q893" s="143"/>
      <c r="R893" s="143"/>
      <c r="S893" s="143"/>
    </row>
    <row r="894" spans="1:19" ht="13.5" customHeight="1">
      <c r="A894" s="188"/>
      <c r="B894" s="189"/>
      <c r="C894" s="501" t="s">
        <v>396</v>
      </c>
      <c r="D894" s="501"/>
      <c r="E894" s="501"/>
      <c r="F894" s="501"/>
      <c r="G894" s="501"/>
      <c r="H894" s="190" t="s">
        <v>392</v>
      </c>
      <c r="I894" s="191"/>
      <c r="J894" s="191"/>
      <c r="K894" s="207">
        <v>3.1E-2</v>
      </c>
      <c r="L894" s="193"/>
      <c r="M894" s="191"/>
      <c r="N894" s="193"/>
      <c r="O894" s="191"/>
      <c r="P894" s="216">
        <v>18.61</v>
      </c>
      <c r="Q894" s="143"/>
      <c r="R894" s="143"/>
      <c r="S894" s="143"/>
    </row>
    <row r="895" spans="1:19" ht="13.5" customHeight="1">
      <c r="A895" s="195"/>
      <c r="B895" s="189" t="s">
        <v>402</v>
      </c>
      <c r="C895" s="501" t="s">
        <v>403</v>
      </c>
      <c r="D895" s="501"/>
      <c r="E895" s="501"/>
      <c r="F895" s="501"/>
      <c r="G895" s="501"/>
      <c r="H895" s="190" t="s">
        <v>399</v>
      </c>
      <c r="I895" s="201">
        <v>0.01</v>
      </c>
      <c r="J895" s="201">
        <v>1.55</v>
      </c>
      <c r="K895" s="207">
        <v>3.1E-2</v>
      </c>
      <c r="L895" s="198"/>
      <c r="M895" s="199"/>
      <c r="N895" s="200">
        <v>543.33000000000004</v>
      </c>
      <c r="O895" s="202">
        <v>1.0367</v>
      </c>
      <c r="P895" s="194">
        <v>17.46</v>
      </c>
      <c r="Q895" s="143"/>
      <c r="R895" s="143"/>
      <c r="S895" s="143"/>
    </row>
    <row r="896" spans="1:19" ht="13.5" customHeight="1">
      <c r="A896" s="203"/>
      <c r="B896" s="189" t="s">
        <v>404</v>
      </c>
      <c r="C896" s="501" t="s">
        <v>405</v>
      </c>
      <c r="D896" s="501"/>
      <c r="E896" s="501"/>
      <c r="F896" s="501"/>
      <c r="G896" s="501"/>
      <c r="H896" s="190" t="s">
        <v>392</v>
      </c>
      <c r="I896" s="201">
        <v>0.01</v>
      </c>
      <c r="J896" s="201">
        <v>1.55</v>
      </c>
      <c r="K896" s="207">
        <v>3.1E-2</v>
      </c>
      <c r="L896" s="193"/>
      <c r="M896" s="191"/>
      <c r="N896" s="204">
        <v>579.11</v>
      </c>
      <c r="O896" s="202">
        <v>1.0367</v>
      </c>
      <c r="P896" s="216">
        <v>18.61</v>
      </c>
      <c r="Q896" s="143"/>
      <c r="R896" s="143"/>
      <c r="S896" s="143"/>
    </row>
    <row r="897" spans="1:19" ht="13.5" customHeight="1">
      <c r="A897" s="210"/>
      <c r="B897" s="187"/>
      <c r="C897" s="500" t="s">
        <v>429</v>
      </c>
      <c r="D897" s="500"/>
      <c r="E897" s="500"/>
      <c r="F897" s="500"/>
      <c r="G897" s="500"/>
      <c r="H897" s="180"/>
      <c r="I897" s="181"/>
      <c r="J897" s="181"/>
      <c r="K897" s="181"/>
      <c r="L897" s="183"/>
      <c r="M897" s="181"/>
      <c r="N897" s="211"/>
      <c r="O897" s="181"/>
      <c r="P897" s="212">
        <v>1759.88</v>
      </c>
      <c r="Q897" s="143"/>
      <c r="R897" s="143"/>
      <c r="S897" s="143"/>
    </row>
    <row r="898" spans="1:19" ht="13.5" customHeight="1">
      <c r="A898" s="203" t="s">
        <v>821</v>
      </c>
      <c r="B898" s="189" t="s">
        <v>430</v>
      </c>
      <c r="C898" s="501" t="s">
        <v>431</v>
      </c>
      <c r="D898" s="501"/>
      <c r="E898" s="501"/>
      <c r="F898" s="501"/>
      <c r="G898" s="501"/>
      <c r="H898" s="190" t="s">
        <v>432</v>
      </c>
      <c r="I898" s="209">
        <v>2</v>
      </c>
      <c r="J898" s="191"/>
      <c r="K898" s="209">
        <v>2</v>
      </c>
      <c r="L898" s="193"/>
      <c r="M898" s="191"/>
      <c r="N898" s="193"/>
      <c r="O898" s="202">
        <v>1.0367</v>
      </c>
      <c r="P898" s="216">
        <v>22.24</v>
      </c>
      <c r="Q898" s="143"/>
      <c r="R898" s="143"/>
      <c r="S898" s="143"/>
    </row>
    <row r="899" spans="1:19" ht="19.5" customHeight="1">
      <c r="A899" s="203"/>
      <c r="B899" s="189"/>
      <c r="C899" s="501" t="s">
        <v>433</v>
      </c>
      <c r="D899" s="501"/>
      <c r="E899" s="501"/>
      <c r="F899" s="501"/>
      <c r="G899" s="501"/>
      <c r="H899" s="190"/>
      <c r="I899" s="191"/>
      <c r="J899" s="191"/>
      <c r="K899" s="191"/>
      <c r="L899" s="193"/>
      <c r="M899" s="191"/>
      <c r="N899" s="193"/>
      <c r="O899" s="191"/>
      <c r="P899" s="194">
        <v>1742.42</v>
      </c>
      <c r="Q899" s="143"/>
      <c r="R899" s="143"/>
      <c r="S899" s="143"/>
    </row>
    <row r="900" spans="1:19" ht="13.5" customHeight="1">
      <c r="A900" s="203"/>
      <c r="B900" s="189" t="s">
        <v>434</v>
      </c>
      <c r="C900" s="501" t="s">
        <v>435</v>
      </c>
      <c r="D900" s="501"/>
      <c r="E900" s="501"/>
      <c r="F900" s="501"/>
      <c r="G900" s="501"/>
      <c r="H900" s="190" t="s">
        <v>432</v>
      </c>
      <c r="I900" s="209">
        <v>90</v>
      </c>
      <c r="J900" s="191"/>
      <c r="K900" s="209">
        <v>90</v>
      </c>
      <c r="L900" s="193"/>
      <c r="M900" s="191"/>
      <c r="N900" s="193"/>
      <c r="O900" s="191"/>
      <c r="P900" s="194">
        <v>1568.18</v>
      </c>
      <c r="Q900" s="143"/>
      <c r="R900" s="143"/>
      <c r="S900" s="143"/>
    </row>
    <row r="901" spans="1:19" ht="13.5" customHeight="1">
      <c r="A901" s="203"/>
      <c r="B901" s="189" t="s">
        <v>436</v>
      </c>
      <c r="C901" s="501" t="s">
        <v>437</v>
      </c>
      <c r="D901" s="501"/>
      <c r="E901" s="501"/>
      <c r="F901" s="501"/>
      <c r="G901" s="501"/>
      <c r="H901" s="190" t="s">
        <v>432</v>
      </c>
      <c r="I901" s="209">
        <v>46</v>
      </c>
      <c r="J901" s="191"/>
      <c r="K901" s="209">
        <v>46</v>
      </c>
      <c r="L901" s="193"/>
      <c r="M901" s="191"/>
      <c r="N901" s="193"/>
      <c r="O901" s="191"/>
      <c r="P901" s="216">
        <v>801.51</v>
      </c>
      <c r="Q901" s="143"/>
      <c r="R901" s="143"/>
      <c r="S901" s="143"/>
    </row>
    <row r="902" spans="1:19" ht="19.5" customHeight="1">
      <c r="A902" s="213"/>
      <c r="B902" s="214"/>
      <c r="C902" s="500" t="s">
        <v>438</v>
      </c>
      <c r="D902" s="500"/>
      <c r="E902" s="500"/>
      <c r="F902" s="500"/>
      <c r="G902" s="500"/>
      <c r="H902" s="180"/>
      <c r="I902" s="181"/>
      <c r="J902" s="181"/>
      <c r="K902" s="181"/>
      <c r="L902" s="183"/>
      <c r="M902" s="181"/>
      <c r="N902" s="211">
        <v>2075.91</v>
      </c>
      <c r="O902" s="181"/>
      <c r="P902" s="212">
        <v>4151.8100000000004</v>
      </c>
      <c r="Q902" s="143"/>
      <c r="R902" s="143"/>
      <c r="S902" s="143"/>
    </row>
    <row r="903" spans="1:19" ht="45.75" customHeight="1">
      <c r="A903" s="178" t="s">
        <v>822</v>
      </c>
      <c r="B903" s="179" t="s">
        <v>823</v>
      </c>
      <c r="C903" s="498" t="s">
        <v>708</v>
      </c>
      <c r="D903" s="498"/>
      <c r="E903" s="498"/>
      <c r="F903" s="498"/>
      <c r="G903" s="498"/>
      <c r="H903" s="180" t="s">
        <v>15</v>
      </c>
      <c r="I903" s="181">
        <v>2</v>
      </c>
      <c r="J903" s="182">
        <v>1</v>
      </c>
      <c r="K903" s="182">
        <v>2</v>
      </c>
      <c r="L903" s="183"/>
      <c r="M903" s="181"/>
      <c r="N903" s="184"/>
      <c r="O903" s="217">
        <v>1.0367</v>
      </c>
      <c r="P903" s="185"/>
      <c r="Q903" s="143"/>
      <c r="R903" s="143"/>
      <c r="S903" s="143"/>
    </row>
    <row r="904" spans="1:19" ht="27.75" customHeight="1">
      <c r="A904" s="186"/>
      <c r="B904" s="187"/>
      <c r="C904" s="499" t="s">
        <v>390</v>
      </c>
      <c r="D904" s="499"/>
      <c r="E904" s="499"/>
      <c r="F904" s="499"/>
      <c r="G904" s="499"/>
      <c r="H904" s="499"/>
      <c r="I904" s="499"/>
      <c r="J904" s="499"/>
      <c r="K904" s="499"/>
      <c r="L904" s="499"/>
      <c r="M904" s="499"/>
      <c r="N904" s="499"/>
      <c r="O904" s="499"/>
      <c r="P904" s="499"/>
      <c r="Q904" s="143"/>
      <c r="R904" s="143"/>
      <c r="S904" s="143"/>
    </row>
    <row r="905" spans="1:19" ht="13.5" customHeight="1">
      <c r="A905" s="213"/>
      <c r="B905" s="214"/>
      <c r="C905" s="500" t="s">
        <v>438</v>
      </c>
      <c r="D905" s="500"/>
      <c r="E905" s="500"/>
      <c r="F905" s="500"/>
      <c r="G905" s="500"/>
      <c r="H905" s="180"/>
      <c r="I905" s="181"/>
      <c r="J905" s="181"/>
      <c r="K905" s="181"/>
      <c r="L905" s="183"/>
      <c r="M905" s="181"/>
      <c r="N905" s="183"/>
      <c r="O905" s="181"/>
      <c r="P905" s="185"/>
      <c r="Q905" s="143"/>
      <c r="R905" s="143"/>
      <c r="S905" s="143"/>
    </row>
    <row r="906" spans="1:19" ht="13.5" customHeight="1">
      <c r="A906" s="178" t="s">
        <v>824</v>
      </c>
      <c r="B906" s="179" t="s">
        <v>640</v>
      </c>
      <c r="C906" s="498" t="s">
        <v>641</v>
      </c>
      <c r="D906" s="498"/>
      <c r="E906" s="498"/>
      <c r="F906" s="498"/>
      <c r="G906" s="498"/>
      <c r="H906" s="180" t="s">
        <v>142</v>
      </c>
      <c r="I906" s="181">
        <v>2</v>
      </c>
      <c r="J906" s="182">
        <v>1</v>
      </c>
      <c r="K906" s="182">
        <v>2</v>
      </c>
      <c r="L906" s="183"/>
      <c r="M906" s="181"/>
      <c r="N906" s="184"/>
      <c r="O906" s="181"/>
      <c r="P906" s="185"/>
      <c r="Q906" s="143"/>
      <c r="R906" s="143"/>
      <c r="S906" s="143"/>
    </row>
    <row r="907" spans="1:19" ht="13.5" customHeight="1">
      <c r="A907" s="186"/>
      <c r="B907" s="187" t="s">
        <v>386</v>
      </c>
      <c r="C907" s="499" t="s">
        <v>387</v>
      </c>
      <c r="D907" s="499"/>
      <c r="E907" s="499"/>
      <c r="F907" s="499"/>
      <c r="G907" s="499"/>
      <c r="H907" s="499"/>
      <c r="I907" s="499"/>
      <c r="J907" s="499"/>
      <c r="K907" s="499"/>
      <c r="L907" s="499"/>
      <c r="M907" s="499"/>
      <c r="N907" s="499"/>
      <c r="O907" s="499"/>
      <c r="P907" s="499"/>
      <c r="Q907" s="143"/>
      <c r="R907" s="143"/>
      <c r="S907" s="143"/>
    </row>
    <row r="908" spans="1:19" ht="13.5" customHeight="1">
      <c r="A908" s="186"/>
      <c r="B908" s="187" t="s">
        <v>388</v>
      </c>
      <c r="C908" s="499" t="s">
        <v>389</v>
      </c>
      <c r="D908" s="499"/>
      <c r="E908" s="499"/>
      <c r="F908" s="499"/>
      <c r="G908" s="499"/>
      <c r="H908" s="499"/>
      <c r="I908" s="499"/>
      <c r="J908" s="499"/>
      <c r="K908" s="499"/>
      <c r="L908" s="499"/>
      <c r="M908" s="499"/>
      <c r="N908" s="499"/>
      <c r="O908" s="499"/>
      <c r="P908" s="499"/>
      <c r="Q908" s="143"/>
      <c r="R908" s="143"/>
      <c r="S908" s="143"/>
    </row>
    <row r="909" spans="1:19" ht="13.5" customHeight="1">
      <c r="A909" s="186"/>
      <c r="B909" s="187"/>
      <c r="C909" s="499" t="s">
        <v>390</v>
      </c>
      <c r="D909" s="499"/>
      <c r="E909" s="499"/>
      <c r="F909" s="499"/>
      <c r="G909" s="499"/>
      <c r="H909" s="499"/>
      <c r="I909" s="499"/>
      <c r="J909" s="499"/>
      <c r="K909" s="499"/>
      <c r="L909" s="499"/>
      <c r="M909" s="499"/>
      <c r="N909" s="499"/>
      <c r="O909" s="499"/>
      <c r="P909" s="499"/>
      <c r="Q909" s="143"/>
      <c r="R909" s="143"/>
      <c r="S909" s="143"/>
    </row>
    <row r="910" spans="1:19" ht="13.5" customHeight="1">
      <c r="A910" s="188"/>
      <c r="B910" s="189" t="s">
        <v>164</v>
      </c>
      <c r="C910" s="501" t="s">
        <v>391</v>
      </c>
      <c r="D910" s="501"/>
      <c r="E910" s="501"/>
      <c r="F910" s="501"/>
      <c r="G910" s="501"/>
      <c r="H910" s="190" t="s">
        <v>392</v>
      </c>
      <c r="I910" s="191"/>
      <c r="J910" s="191"/>
      <c r="K910" s="215">
        <v>7.6809102999999999</v>
      </c>
      <c r="L910" s="193"/>
      <c r="M910" s="191"/>
      <c r="N910" s="193"/>
      <c r="O910" s="191"/>
      <c r="P910" s="194">
        <v>6589.15</v>
      </c>
      <c r="Q910" s="143"/>
      <c r="R910" s="143"/>
      <c r="S910" s="143"/>
    </row>
    <row r="911" spans="1:19" ht="13.5" customHeight="1">
      <c r="A911" s="195"/>
      <c r="B911" s="189" t="s">
        <v>642</v>
      </c>
      <c r="C911" s="501" t="s">
        <v>643</v>
      </c>
      <c r="D911" s="501"/>
      <c r="E911" s="501"/>
      <c r="F911" s="501"/>
      <c r="G911" s="501"/>
      <c r="H911" s="190" t="s">
        <v>392</v>
      </c>
      <c r="I911" s="201">
        <v>2.39</v>
      </c>
      <c r="J911" s="197">
        <v>1.6068849999999999</v>
      </c>
      <c r="K911" s="215">
        <v>7.6809102999999999</v>
      </c>
      <c r="L911" s="198"/>
      <c r="M911" s="199"/>
      <c r="N911" s="200">
        <v>857.86</v>
      </c>
      <c r="O911" s="191"/>
      <c r="P911" s="194">
        <v>6589.15</v>
      </c>
      <c r="Q911" s="143"/>
      <c r="R911" s="143"/>
      <c r="S911" s="143"/>
    </row>
    <row r="912" spans="1:19" ht="13.5" customHeight="1">
      <c r="A912" s="188"/>
      <c r="B912" s="189" t="s">
        <v>167</v>
      </c>
      <c r="C912" s="501" t="s">
        <v>395</v>
      </c>
      <c r="D912" s="501"/>
      <c r="E912" s="501"/>
      <c r="F912" s="501"/>
      <c r="G912" s="501"/>
      <c r="H912" s="190"/>
      <c r="I912" s="191"/>
      <c r="J912" s="191"/>
      <c r="K912" s="191"/>
      <c r="L912" s="193"/>
      <c r="M912" s="191"/>
      <c r="N912" s="193"/>
      <c r="O912" s="191"/>
      <c r="P912" s="216">
        <v>113.54</v>
      </c>
      <c r="Q912" s="143"/>
      <c r="R912" s="143"/>
      <c r="S912" s="143"/>
    </row>
    <row r="913" spans="1:19" ht="13.5" customHeight="1">
      <c r="A913" s="195"/>
      <c r="B913" s="189" t="s">
        <v>644</v>
      </c>
      <c r="C913" s="501" t="s">
        <v>645</v>
      </c>
      <c r="D913" s="501"/>
      <c r="E913" s="501"/>
      <c r="F913" s="501"/>
      <c r="G913" s="501"/>
      <c r="H913" s="190" t="s">
        <v>399</v>
      </c>
      <c r="I913" s="201">
        <v>0.24</v>
      </c>
      <c r="J913" s="201">
        <v>1.55</v>
      </c>
      <c r="K913" s="207">
        <v>0.74399999999999999</v>
      </c>
      <c r="L913" s="205">
        <v>32.6</v>
      </c>
      <c r="M913" s="206">
        <v>1.41</v>
      </c>
      <c r="N913" s="200">
        <v>45.97</v>
      </c>
      <c r="O913" s="202">
        <v>1.0367</v>
      </c>
      <c r="P913" s="194">
        <v>35.46</v>
      </c>
      <c r="Q913" s="143"/>
      <c r="R913" s="143"/>
      <c r="S913" s="143"/>
    </row>
    <row r="914" spans="1:19" ht="13.5" customHeight="1">
      <c r="A914" s="195"/>
      <c r="B914" s="189" t="s">
        <v>646</v>
      </c>
      <c r="C914" s="501" t="s">
        <v>647</v>
      </c>
      <c r="D914" s="501"/>
      <c r="E914" s="501"/>
      <c r="F914" s="501"/>
      <c r="G914" s="501"/>
      <c r="H914" s="190" t="s">
        <v>399</v>
      </c>
      <c r="I914" s="201">
        <v>0.26</v>
      </c>
      <c r="J914" s="201">
        <v>1.55</v>
      </c>
      <c r="K914" s="207">
        <v>0.80600000000000005</v>
      </c>
      <c r="L914" s="205">
        <v>75.97</v>
      </c>
      <c r="M914" s="206">
        <v>1.23</v>
      </c>
      <c r="N914" s="200">
        <v>93.44</v>
      </c>
      <c r="O914" s="202">
        <v>1.0367</v>
      </c>
      <c r="P914" s="194">
        <v>78.08</v>
      </c>
      <c r="Q914" s="143"/>
      <c r="R914" s="143"/>
      <c r="S914" s="143"/>
    </row>
    <row r="915" spans="1:19" ht="13.5" customHeight="1">
      <c r="A915" s="188"/>
      <c r="B915" s="189" t="s">
        <v>180</v>
      </c>
      <c r="C915" s="501" t="s">
        <v>410</v>
      </c>
      <c r="D915" s="501"/>
      <c r="E915" s="501"/>
      <c r="F915" s="501"/>
      <c r="G915" s="501"/>
      <c r="H915" s="190"/>
      <c r="I915" s="191"/>
      <c r="J915" s="191"/>
      <c r="K915" s="191"/>
      <c r="L915" s="193"/>
      <c r="M915" s="191"/>
      <c r="N915" s="193"/>
      <c r="O915" s="191"/>
      <c r="P915" s="216">
        <v>69.31</v>
      </c>
      <c r="Q915" s="143"/>
      <c r="R915" s="143"/>
      <c r="S915" s="143"/>
    </row>
    <row r="916" spans="1:19" ht="13.5" customHeight="1">
      <c r="A916" s="195"/>
      <c r="B916" s="189" t="s">
        <v>648</v>
      </c>
      <c r="C916" s="501" t="s">
        <v>649</v>
      </c>
      <c r="D916" s="501"/>
      <c r="E916" s="501"/>
      <c r="F916" s="501"/>
      <c r="G916" s="501"/>
      <c r="H916" s="190" t="s">
        <v>413</v>
      </c>
      <c r="I916" s="207">
        <v>3.2000000000000001E-2</v>
      </c>
      <c r="J916" s="191"/>
      <c r="K916" s="207">
        <v>6.4000000000000001E-2</v>
      </c>
      <c r="L916" s="205">
        <v>596.80999999999995</v>
      </c>
      <c r="M916" s="206">
        <v>1.43</v>
      </c>
      <c r="N916" s="200">
        <v>853.44</v>
      </c>
      <c r="O916" s="202">
        <v>1.0367</v>
      </c>
      <c r="P916" s="194">
        <v>56.62</v>
      </c>
      <c r="Q916" s="143"/>
      <c r="R916" s="143"/>
      <c r="S916" s="143"/>
    </row>
    <row r="917" spans="1:19" ht="19.5" customHeight="1">
      <c r="A917" s="195"/>
      <c r="B917" s="189" t="s">
        <v>650</v>
      </c>
      <c r="C917" s="501" t="s">
        <v>651</v>
      </c>
      <c r="D917" s="501"/>
      <c r="E917" s="501"/>
      <c r="F917" s="501"/>
      <c r="G917" s="501"/>
      <c r="H917" s="190" t="s">
        <v>142</v>
      </c>
      <c r="I917" s="209">
        <v>6</v>
      </c>
      <c r="J917" s="191"/>
      <c r="K917" s="209">
        <v>12</v>
      </c>
      <c r="L917" s="205">
        <v>0.64</v>
      </c>
      <c r="M917" s="220">
        <v>1.6</v>
      </c>
      <c r="N917" s="200">
        <v>1.02</v>
      </c>
      <c r="O917" s="202">
        <v>1.0367</v>
      </c>
      <c r="P917" s="194">
        <v>12.69</v>
      </c>
      <c r="Q917" s="143"/>
      <c r="R917" s="143"/>
      <c r="S917" s="143"/>
    </row>
    <row r="918" spans="1:19" ht="13.5" customHeight="1">
      <c r="A918" s="210"/>
      <c r="B918" s="187"/>
      <c r="C918" s="500" t="s">
        <v>429</v>
      </c>
      <c r="D918" s="500"/>
      <c r="E918" s="500"/>
      <c r="F918" s="500"/>
      <c r="G918" s="500"/>
      <c r="H918" s="180"/>
      <c r="I918" s="181"/>
      <c r="J918" s="181"/>
      <c r="K918" s="181"/>
      <c r="L918" s="183"/>
      <c r="M918" s="181"/>
      <c r="N918" s="211"/>
      <c r="O918" s="181"/>
      <c r="P918" s="212">
        <v>6772</v>
      </c>
      <c r="Q918" s="143"/>
      <c r="R918" s="143"/>
      <c r="S918" s="143"/>
    </row>
    <row r="919" spans="1:19" ht="13.5" customHeight="1">
      <c r="A919" s="203" t="s">
        <v>825</v>
      </c>
      <c r="B919" s="189" t="s">
        <v>430</v>
      </c>
      <c r="C919" s="501" t="s">
        <v>431</v>
      </c>
      <c r="D919" s="501"/>
      <c r="E919" s="501"/>
      <c r="F919" s="501"/>
      <c r="G919" s="501"/>
      <c r="H919" s="190" t="s">
        <v>432</v>
      </c>
      <c r="I919" s="209">
        <v>2</v>
      </c>
      <c r="J919" s="191"/>
      <c r="K919" s="209">
        <v>2</v>
      </c>
      <c r="L919" s="193"/>
      <c r="M919" s="191"/>
      <c r="N919" s="193"/>
      <c r="O919" s="202">
        <v>1.0367</v>
      </c>
      <c r="P919" s="216">
        <v>85.02</v>
      </c>
      <c r="Q919" s="143"/>
      <c r="R919" s="143"/>
      <c r="S919" s="143"/>
    </row>
    <row r="920" spans="1:19" ht="19.5" customHeight="1">
      <c r="A920" s="203"/>
      <c r="B920" s="189"/>
      <c r="C920" s="501" t="s">
        <v>433</v>
      </c>
      <c r="D920" s="501"/>
      <c r="E920" s="501"/>
      <c r="F920" s="501"/>
      <c r="G920" s="501"/>
      <c r="H920" s="190"/>
      <c r="I920" s="191"/>
      <c r="J920" s="191"/>
      <c r="K920" s="191"/>
      <c r="L920" s="193"/>
      <c r="M920" s="191"/>
      <c r="N920" s="193"/>
      <c r="O920" s="191"/>
      <c r="P920" s="194">
        <v>6589.15</v>
      </c>
      <c r="Q920" s="143"/>
      <c r="R920" s="143"/>
      <c r="S920" s="143"/>
    </row>
    <row r="921" spans="1:19" ht="13.5" customHeight="1">
      <c r="A921" s="203"/>
      <c r="B921" s="189" t="s">
        <v>653</v>
      </c>
      <c r="C921" s="501" t="s">
        <v>654</v>
      </c>
      <c r="D921" s="501"/>
      <c r="E921" s="501"/>
      <c r="F921" s="501"/>
      <c r="G921" s="501"/>
      <c r="H921" s="190" t="s">
        <v>432</v>
      </c>
      <c r="I921" s="209">
        <v>90</v>
      </c>
      <c r="J921" s="191"/>
      <c r="K921" s="209">
        <v>90</v>
      </c>
      <c r="L921" s="193"/>
      <c r="M921" s="191"/>
      <c r="N921" s="193"/>
      <c r="O921" s="191"/>
      <c r="P921" s="194">
        <v>5930.24</v>
      </c>
      <c r="Q921" s="143"/>
      <c r="R921" s="143"/>
      <c r="S921" s="143"/>
    </row>
    <row r="922" spans="1:19" ht="13.5" customHeight="1">
      <c r="A922" s="203"/>
      <c r="B922" s="189" t="s">
        <v>655</v>
      </c>
      <c r="C922" s="501" t="s">
        <v>656</v>
      </c>
      <c r="D922" s="501"/>
      <c r="E922" s="501"/>
      <c r="F922" s="501"/>
      <c r="G922" s="501"/>
      <c r="H922" s="190" t="s">
        <v>432</v>
      </c>
      <c r="I922" s="209">
        <v>46</v>
      </c>
      <c r="J922" s="191"/>
      <c r="K922" s="209">
        <v>46</v>
      </c>
      <c r="L922" s="193"/>
      <c r="M922" s="191"/>
      <c r="N922" s="193"/>
      <c r="O922" s="191"/>
      <c r="P922" s="194">
        <v>3031.01</v>
      </c>
      <c r="Q922" s="143"/>
      <c r="R922" s="143"/>
      <c r="S922" s="143"/>
    </row>
    <row r="923" spans="1:19" ht="19.5" customHeight="1">
      <c r="A923" s="213"/>
      <c r="B923" s="214"/>
      <c r="C923" s="500" t="s">
        <v>438</v>
      </c>
      <c r="D923" s="500"/>
      <c r="E923" s="500"/>
      <c r="F923" s="500"/>
      <c r="G923" s="500"/>
      <c r="H923" s="180"/>
      <c r="I923" s="181"/>
      <c r="J923" s="181"/>
      <c r="K923" s="181"/>
      <c r="L923" s="183"/>
      <c r="M923" s="181"/>
      <c r="N923" s="211">
        <v>7909.14</v>
      </c>
      <c r="O923" s="181"/>
      <c r="P923" s="212">
        <v>15818.27</v>
      </c>
      <c r="Q923" s="143"/>
      <c r="R923" s="143"/>
      <c r="S923" s="143"/>
    </row>
    <row r="924" spans="1:19" ht="45.75" customHeight="1">
      <c r="A924" s="178" t="s">
        <v>826</v>
      </c>
      <c r="B924" s="179" t="s">
        <v>827</v>
      </c>
      <c r="C924" s="498" t="s">
        <v>722</v>
      </c>
      <c r="D924" s="498"/>
      <c r="E924" s="498"/>
      <c r="F924" s="498"/>
      <c r="G924" s="498"/>
      <c r="H924" s="180" t="s">
        <v>15</v>
      </c>
      <c r="I924" s="181">
        <v>2</v>
      </c>
      <c r="J924" s="182">
        <v>1</v>
      </c>
      <c r="K924" s="182">
        <v>2</v>
      </c>
      <c r="L924" s="183"/>
      <c r="M924" s="181"/>
      <c r="N924" s="184"/>
      <c r="O924" s="217">
        <v>1.0367</v>
      </c>
      <c r="P924" s="185"/>
      <c r="Q924" s="143"/>
      <c r="R924" s="143"/>
      <c r="S924" s="143"/>
    </row>
    <row r="925" spans="1:19" ht="27.75" customHeight="1">
      <c r="A925" s="186"/>
      <c r="B925" s="187"/>
      <c r="C925" s="499" t="s">
        <v>390</v>
      </c>
      <c r="D925" s="499"/>
      <c r="E925" s="499"/>
      <c r="F925" s="499"/>
      <c r="G925" s="499"/>
      <c r="H925" s="499"/>
      <c r="I925" s="499"/>
      <c r="J925" s="499"/>
      <c r="K925" s="499"/>
      <c r="L925" s="499"/>
      <c r="M925" s="499"/>
      <c r="N925" s="499"/>
      <c r="O925" s="499"/>
      <c r="P925" s="499"/>
      <c r="Q925" s="143"/>
      <c r="R925" s="143"/>
      <c r="S925" s="143"/>
    </row>
    <row r="926" spans="1:19" ht="13.5" customHeight="1">
      <c r="A926" s="213"/>
      <c r="B926" s="214"/>
      <c r="C926" s="500" t="s">
        <v>438</v>
      </c>
      <c r="D926" s="500"/>
      <c r="E926" s="500"/>
      <c r="F926" s="500"/>
      <c r="G926" s="500"/>
      <c r="H926" s="180"/>
      <c r="I926" s="181"/>
      <c r="J926" s="181"/>
      <c r="K926" s="181"/>
      <c r="L926" s="183"/>
      <c r="M926" s="181"/>
      <c r="N926" s="183"/>
      <c r="O926" s="181"/>
      <c r="P926" s="185"/>
      <c r="Q926" s="143"/>
      <c r="R926" s="143"/>
      <c r="S926" s="143"/>
    </row>
    <row r="927" spans="1:19" ht="13.5" customHeight="1">
      <c r="A927" s="178" t="s">
        <v>828</v>
      </c>
      <c r="B927" s="179" t="s">
        <v>608</v>
      </c>
      <c r="C927" s="498" t="s">
        <v>829</v>
      </c>
      <c r="D927" s="498"/>
      <c r="E927" s="498"/>
      <c r="F927" s="498"/>
      <c r="G927" s="498"/>
      <c r="H927" s="180" t="s">
        <v>610</v>
      </c>
      <c r="I927" s="181">
        <v>0.18</v>
      </c>
      <c r="J927" s="182">
        <v>1</v>
      </c>
      <c r="K927" s="219">
        <v>0.18</v>
      </c>
      <c r="L927" s="183"/>
      <c r="M927" s="181"/>
      <c r="N927" s="184"/>
      <c r="O927" s="181"/>
      <c r="P927" s="185"/>
      <c r="Q927" s="143"/>
      <c r="R927" s="143"/>
      <c r="S927" s="143"/>
    </row>
    <row r="928" spans="1:19" ht="13.5" customHeight="1">
      <c r="A928" s="186"/>
      <c r="B928" s="187" t="s">
        <v>386</v>
      </c>
      <c r="C928" s="499" t="s">
        <v>387</v>
      </c>
      <c r="D928" s="499"/>
      <c r="E928" s="499"/>
      <c r="F928" s="499"/>
      <c r="G928" s="499"/>
      <c r="H928" s="499"/>
      <c r="I928" s="499"/>
      <c r="J928" s="499"/>
      <c r="K928" s="499"/>
      <c r="L928" s="499"/>
      <c r="M928" s="499"/>
      <c r="N928" s="499"/>
      <c r="O928" s="499"/>
      <c r="P928" s="499"/>
      <c r="Q928" s="143"/>
      <c r="R928" s="143"/>
      <c r="S928" s="143"/>
    </row>
    <row r="929" spans="1:19" ht="13.5" customHeight="1">
      <c r="A929" s="186"/>
      <c r="B929" s="187" t="s">
        <v>388</v>
      </c>
      <c r="C929" s="499" t="s">
        <v>389</v>
      </c>
      <c r="D929" s="499"/>
      <c r="E929" s="499"/>
      <c r="F929" s="499"/>
      <c r="G929" s="499"/>
      <c r="H929" s="499"/>
      <c r="I929" s="499"/>
      <c r="J929" s="499"/>
      <c r="K929" s="499"/>
      <c r="L929" s="499"/>
      <c r="M929" s="499"/>
      <c r="N929" s="499"/>
      <c r="O929" s="499"/>
      <c r="P929" s="499"/>
      <c r="Q929" s="143"/>
      <c r="R929" s="143"/>
      <c r="S929" s="143"/>
    </row>
    <row r="930" spans="1:19" ht="13.5" customHeight="1">
      <c r="A930" s="186"/>
      <c r="B930" s="187"/>
      <c r="C930" s="499" t="s">
        <v>390</v>
      </c>
      <c r="D930" s="499"/>
      <c r="E930" s="499"/>
      <c r="F930" s="499"/>
      <c r="G930" s="499"/>
      <c r="H930" s="499"/>
      <c r="I930" s="499"/>
      <c r="J930" s="499"/>
      <c r="K930" s="499"/>
      <c r="L930" s="499"/>
      <c r="M930" s="499"/>
      <c r="N930" s="499"/>
      <c r="O930" s="499"/>
      <c r="P930" s="499"/>
      <c r="Q930" s="143"/>
      <c r="R930" s="143"/>
      <c r="S930" s="143"/>
    </row>
    <row r="931" spans="1:19" ht="13.5" customHeight="1">
      <c r="A931" s="188"/>
      <c r="B931" s="189" t="s">
        <v>164</v>
      </c>
      <c r="C931" s="501" t="s">
        <v>391</v>
      </c>
      <c r="D931" s="501"/>
      <c r="E931" s="501"/>
      <c r="F931" s="501"/>
      <c r="G931" s="501"/>
      <c r="H931" s="190" t="s">
        <v>392</v>
      </c>
      <c r="I931" s="191"/>
      <c r="J931" s="191"/>
      <c r="K931" s="215">
        <v>2.6812483</v>
      </c>
      <c r="L931" s="193"/>
      <c r="M931" s="191"/>
      <c r="N931" s="193"/>
      <c r="O931" s="191"/>
      <c r="P931" s="194">
        <v>1784.48</v>
      </c>
      <c r="Q931" s="143"/>
      <c r="R931" s="143"/>
      <c r="S931" s="143"/>
    </row>
    <row r="932" spans="1:19" ht="13.5" customHeight="1">
      <c r="A932" s="195"/>
      <c r="B932" s="189" t="s">
        <v>611</v>
      </c>
      <c r="C932" s="501" t="s">
        <v>612</v>
      </c>
      <c r="D932" s="501"/>
      <c r="E932" s="501"/>
      <c r="F932" s="501"/>
      <c r="G932" s="501"/>
      <c r="H932" s="190" t="s">
        <v>392</v>
      </c>
      <c r="I932" s="201">
        <v>9.27</v>
      </c>
      <c r="J932" s="197">
        <v>1.6068849999999999</v>
      </c>
      <c r="K932" s="215">
        <v>2.6812483</v>
      </c>
      <c r="L932" s="198"/>
      <c r="M932" s="199"/>
      <c r="N932" s="200">
        <v>665.54</v>
      </c>
      <c r="O932" s="191"/>
      <c r="P932" s="194">
        <v>1784.48</v>
      </c>
      <c r="Q932" s="143"/>
      <c r="R932" s="143"/>
      <c r="S932" s="143"/>
    </row>
    <row r="933" spans="1:19" ht="13.5" customHeight="1">
      <c r="A933" s="188"/>
      <c r="B933" s="189" t="s">
        <v>180</v>
      </c>
      <c r="C933" s="501" t="s">
        <v>410</v>
      </c>
      <c r="D933" s="501"/>
      <c r="E933" s="501"/>
      <c r="F933" s="501"/>
      <c r="G933" s="501"/>
      <c r="H933" s="190"/>
      <c r="I933" s="191"/>
      <c r="J933" s="191"/>
      <c r="K933" s="191"/>
      <c r="L933" s="193"/>
      <c r="M933" s="191"/>
      <c r="N933" s="193"/>
      <c r="O933" s="191"/>
      <c r="P933" s="216">
        <v>18.66</v>
      </c>
      <c r="Q933" s="143"/>
      <c r="R933" s="143"/>
      <c r="S933" s="143"/>
    </row>
    <row r="934" spans="1:19" ht="13.5" customHeight="1">
      <c r="A934" s="195"/>
      <c r="B934" s="189" t="s">
        <v>613</v>
      </c>
      <c r="C934" s="501" t="s">
        <v>614</v>
      </c>
      <c r="D934" s="501"/>
      <c r="E934" s="501"/>
      <c r="F934" s="501"/>
      <c r="G934" s="501"/>
      <c r="H934" s="190" t="s">
        <v>413</v>
      </c>
      <c r="I934" s="196">
        <v>0.2</v>
      </c>
      <c r="J934" s="191"/>
      <c r="K934" s="207">
        <v>3.5999999999999997E-2</v>
      </c>
      <c r="L934" s="205">
        <v>138.5</v>
      </c>
      <c r="M934" s="206">
        <v>1.44</v>
      </c>
      <c r="N934" s="200">
        <v>199.44</v>
      </c>
      <c r="O934" s="202">
        <v>1.0367</v>
      </c>
      <c r="P934" s="194">
        <v>7.44</v>
      </c>
      <c r="Q934" s="143"/>
      <c r="R934" s="143"/>
      <c r="S934" s="143"/>
    </row>
    <row r="935" spans="1:19" ht="19.5" customHeight="1">
      <c r="A935" s="195"/>
      <c r="B935" s="189" t="s">
        <v>615</v>
      </c>
      <c r="C935" s="501" t="s">
        <v>616</v>
      </c>
      <c r="D935" s="501"/>
      <c r="E935" s="501"/>
      <c r="F935" s="501"/>
      <c r="G935" s="501"/>
      <c r="H935" s="190" t="s">
        <v>587</v>
      </c>
      <c r="I935" s="201">
        <v>0.25</v>
      </c>
      <c r="J935" s="191"/>
      <c r="K935" s="207">
        <v>4.4999999999999998E-2</v>
      </c>
      <c r="L935" s="205">
        <v>235.73</v>
      </c>
      <c r="M935" s="206">
        <v>1.02</v>
      </c>
      <c r="N935" s="200">
        <v>240.44</v>
      </c>
      <c r="O935" s="202">
        <v>1.0367</v>
      </c>
      <c r="P935" s="194">
        <v>11.22</v>
      </c>
      <c r="Q935" s="143"/>
      <c r="R935" s="143"/>
      <c r="S935" s="143"/>
    </row>
    <row r="936" spans="1:19" ht="13.5" customHeight="1">
      <c r="A936" s="210"/>
      <c r="B936" s="187"/>
      <c r="C936" s="500" t="s">
        <v>429</v>
      </c>
      <c r="D936" s="500"/>
      <c r="E936" s="500"/>
      <c r="F936" s="500"/>
      <c r="G936" s="500"/>
      <c r="H936" s="180"/>
      <c r="I936" s="181"/>
      <c r="J936" s="181"/>
      <c r="K936" s="181"/>
      <c r="L936" s="183"/>
      <c r="M936" s="181"/>
      <c r="N936" s="211"/>
      <c r="O936" s="181"/>
      <c r="P936" s="212">
        <v>1803.14</v>
      </c>
      <c r="Q936" s="143"/>
      <c r="R936" s="143"/>
      <c r="S936" s="143"/>
    </row>
    <row r="937" spans="1:19" ht="19.5" customHeight="1">
      <c r="A937" s="203" t="s">
        <v>830</v>
      </c>
      <c r="B937" s="189" t="s">
        <v>430</v>
      </c>
      <c r="C937" s="501" t="s">
        <v>431</v>
      </c>
      <c r="D937" s="501"/>
      <c r="E937" s="501"/>
      <c r="F937" s="501"/>
      <c r="G937" s="501"/>
      <c r="H937" s="190" t="s">
        <v>432</v>
      </c>
      <c r="I937" s="209">
        <v>2</v>
      </c>
      <c r="J937" s="191"/>
      <c r="K937" s="209">
        <v>2</v>
      </c>
      <c r="L937" s="193"/>
      <c r="M937" s="191"/>
      <c r="N937" s="193"/>
      <c r="O937" s="202">
        <v>1.0367</v>
      </c>
      <c r="P937" s="216">
        <v>23.03</v>
      </c>
      <c r="Q937" s="143"/>
      <c r="R937" s="143"/>
      <c r="S937" s="143"/>
    </row>
    <row r="938" spans="1:19" ht="13.5" customHeight="1">
      <c r="A938" s="203"/>
      <c r="B938" s="189"/>
      <c r="C938" s="501" t="s">
        <v>433</v>
      </c>
      <c r="D938" s="501"/>
      <c r="E938" s="501"/>
      <c r="F938" s="501"/>
      <c r="G938" s="501"/>
      <c r="H938" s="190"/>
      <c r="I938" s="191"/>
      <c r="J938" s="191"/>
      <c r="K938" s="191"/>
      <c r="L938" s="193"/>
      <c r="M938" s="191"/>
      <c r="N938" s="193"/>
      <c r="O938" s="191"/>
      <c r="P938" s="194">
        <v>1784.48</v>
      </c>
      <c r="Q938" s="143"/>
      <c r="R938" s="143"/>
      <c r="S938" s="143"/>
    </row>
    <row r="939" spans="1:19" ht="13.5" customHeight="1">
      <c r="A939" s="203"/>
      <c r="B939" s="189" t="s">
        <v>434</v>
      </c>
      <c r="C939" s="501" t="s">
        <v>435</v>
      </c>
      <c r="D939" s="501"/>
      <c r="E939" s="501"/>
      <c r="F939" s="501"/>
      <c r="G939" s="501"/>
      <c r="H939" s="190" t="s">
        <v>432</v>
      </c>
      <c r="I939" s="209">
        <v>90</v>
      </c>
      <c r="J939" s="191"/>
      <c r="K939" s="209">
        <v>90</v>
      </c>
      <c r="L939" s="193"/>
      <c r="M939" s="191"/>
      <c r="N939" s="193"/>
      <c r="O939" s="191"/>
      <c r="P939" s="194">
        <v>1606.03</v>
      </c>
      <c r="Q939" s="143"/>
      <c r="R939" s="143"/>
      <c r="S939" s="143"/>
    </row>
    <row r="940" spans="1:19" ht="13.5" customHeight="1">
      <c r="A940" s="203"/>
      <c r="B940" s="189" t="s">
        <v>436</v>
      </c>
      <c r="C940" s="501" t="s">
        <v>437</v>
      </c>
      <c r="D940" s="501"/>
      <c r="E940" s="501"/>
      <c r="F940" s="501"/>
      <c r="G940" s="501"/>
      <c r="H940" s="190" t="s">
        <v>432</v>
      </c>
      <c r="I940" s="209">
        <v>46</v>
      </c>
      <c r="J940" s="191"/>
      <c r="K940" s="209">
        <v>46</v>
      </c>
      <c r="L940" s="193"/>
      <c r="M940" s="191"/>
      <c r="N940" s="193"/>
      <c r="O940" s="191"/>
      <c r="P940" s="216">
        <v>820.86</v>
      </c>
      <c r="Q940" s="143"/>
      <c r="R940" s="143"/>
      <c r="S940" s="143"/>
    </row>
    <row r="941" spans="1:19" ht="13.5" customHeight="1">
      <c r="A941" s="213"/>
      <c r="B941" s="214"/>
      <c r="C941" s="500" t="s">
        <v>438</v>
      </c>
      <c r="D941" s="500"/>
      <c r="E941" s="500"/>
      <c r="F941" s="500"/>
      <c r="G941" s="500"/>
      <c r="H941" s="180"/>
      <c r="I941" s="181"/>
      <c r="J941" s="181"/>
      <c r="K941" s="181"/>
      <c r="L941" s="183"/>
      <c r="M941" s="181"/>
      <c r="N941" s="211">
        <v>23628.11</v>
      </c>
      <c r="O941" s="181"/>
      <c r="P941" s="212">
        <v>4253.0600000000004</v>
      </c>
      <c r="Q941" s="143"/>
      <c r="R941" s="143"/>
      <c r="S941" s="143"/>
    </row>
    <row r="942" spans="1:19" ht="13.5" customHeight="1">
      <c r="A942" s="178" t="s">
        <v>831</v>
      </c>
      <c r="B942" s="179" t="s">
        <v>758</v>
      </c>
      <c r="C942" s="498" t="s">
        <v>759</v>
      </c>
      <c r="D942" s="498"/>
      <c r="E942" s="498"/>
      <c r="F942" s="498"/>
      <c r="G942" s="498"/>
      <c r="H942" s="180" t="s">
        <v>142</v>
      </c>
      <c r="I942" s="181">
        <v>4</v>
      </c>
      <c r="J942" s="182">
        <v>1</v>
      </c>
      <c r="K942" s="182">
        <v>4</v>
      </c>
      <c r="L942" s="183"/>
      <c r="M942" s="181"/>
      <c r="N942" s="221">
        <v>312.02999999999997</v>
      </c>
      <c r="O942" s="217">
        <v>1.0367</v>
      </c>
      <c r="P942" s="212">
        <v>1293.93</v>
      </c>
      <c r="Q942" s="143"/>
      <c r="R942" s="143"/>
      <c r="S942" s="143"/>
    </row>
    <row r="943" spans="1:19" ht="13.5" customHeight="1">
      <c r="A943" s="186"/>
      <c r="B943" s="187"/>
      <c r="C943" s="499" t="s">
        <v>390</v>
      </c>
      <c r="D943" s="499"/>
      <c r="E943" s="499"/>
      <c r="F943" s="499"/>
      <c r="G943" s="499"/>
      <c r="H943" s="499"/>
      <c r="I943" s="499"/>
      <c r="J943" s="499"/>
      <c r="K943" s="499"/>
      <c r="L943" s="499"/>
      <c r="M943" s="499"/>
      <c r="N943" s="499"/>
      <c r="O943" s="499"/>
      <c r="P943" s="499"/>
      <c r="Q943" s="143"/>
      <c r="R943" s="143"/>
      <c r="S943" s="143"/>
    </row>
    <row r="944" spans="1:19" ht="13.5" customHeight="1">
      <c r="A944" s="213"/>
      <c r="B944" s="214"/>
      <c r="C944" s="500" t="s">
        <v>438</v>
      </c>
      <c r="D944" s="500"/>
      <c r="E944" s="500"/>
      <c r="F944" s="500"/>
      <c r="G944" s="500"/>
      <c r="H944" s="180"/>
      <c r="I944" s="181"/>
      <c r="J944" s="181"/>
      <c r="K944" s="181"/>
      <c r="L944" s="183"/>
      <c r="M944" s="181"/>
      <c r="N944" s="183"/>
      <c r="O944" s="181"/>
      <c r="P944" s="212">
        <v>1293.93</v>
      </c>
      <c r="Q944" s="143"/>
      <c r="R944" s="143"/>
      <c r="S944" s="143"/>
    </row>
    <row r="945" spans="1:19" ht="13.5" customHeight="1">
      <c r="A945" s="178" t="s">
        <v>832</v>
      </c>
      <c r="B945" s="179" t="s">
        <v>672</v>
      </c>
      <c r="C945" s="498" t="s">
        <v>673</v>
      </c>
      <c r="D945" s="498"/>
      <c r="E945" s="498"/>
      <c r="F945" s="498"/>
      <c r="G945" s="498"/>
      <c r="H945" s="180" t="s">
        <v>142</v>
      </c>
      <c r="I945" s="181">
        <v>2</v>
      </c>
      <c r="J945" s="182">
        <v>1</v>
      </c>
      <c r="K945" s="182">
        <v>2</v>
      </c>
      <c r="L945" s="183"/>
      <c r="M945" s="181"/>
      <c r="N945" s="221">
        <v>552.98</v>
      </c>
      <c r="O945" s="217">
        <v>1.0367</v>
      </c>
      <c r="P945" s="212">
        <v>1146.55</v>
      </c>
      <c r="Q945" s="143"/>
      <c r="R945" s="143"/>
      <c r="S945" s="143"/>
    </row>
    <row r="946" spans="1:19" ht="13.5" customHeight="1">
      <c r="A946" s="186"/>
      <c r="B946" s="187"/>
      <c r="C946" s="499" t="s">
        <v>390</v>
      </c>
      <c r="D946" s="499"/>
      <c r="E946" s="499"/>
      <c r="F946" s="499"/>
      <c r="G946" s="499"/>
      <c r="H946" s="499"/>
      <c r="I946" s="499"/>
      <c r="J946" s="499"/>
      <c r="K946" s="499"/>
      <c r="L946" s="499"/>
      <c r="M946" s="499"/>
      <c r="N946" s="499"/>
      <c r="O946" s="499"/>
      <c r="P946" s="499"/>
      <c r="Q946" s="143"/>
      <c r="R946" s="143"/>
      <c r="S946" s="143"/>
    </row>
    <row r="947" spans="1:19" ht="13.5" customHeight="1">
      <c r="A947" s="213"/>
      <c r="B947" s="214"/>
      <c r="C947" s="500" t="s">
        <v>438</v>
      </c>
      <c r="D947" s="500"/>
      <c r="E947" s="500"/>
      <c r="F947" s="500"/>
      <c r="G947" s="500"/>
      <c r="H947" s="180"/>
      <c r="I947" s="181"/>
      <c r="J947" s="181"/>
      <c r="K947" s="181"/>
      <c r="L947" s="183"/>
      <c r="M947" s="181"/>
      <c r="N947" s="183"/>
      <c r="O947" s="181"/>
      <c r="P947" s="212">
        <v>1146.55</v>
      </c>
      <c r="Q947" s="143"/>
      <c r="R947" s="143"/>
      <c r="S947" s="143"/>
    </row>
    <row r="948" spans="1:19" ht="13.5" customHeight="1">
      <c r="A948" s="178" t="s">
        <v>833</v>
      </c>
      <c r="B948" s="179" t="s">
        <v>724</v>
      </c>
      <c r="C948" s="498" t="s">
        <v>725</v>
      </c>
      <c r="D948" s="498"/>
      <c r="E948" s="498"/>
      <c r="F948" s="498"/>
      <c r="G948" s="498"/>
      <c r="H948" s="180" t="s">
        <v>587</v>
      </c>
      <c r="I948" s="181">
        <v>0.04</v>
      </c>
      <c r="J948" s="182">
        <v>1</v>
      </c>
      <c r="K948" s="219">
        <v>0.04</v>
      </c>
      <c r="L948" s="183"/>
      <c r="M948" s="181"/>
      <c r="N948" s="184"/>
      <c r="O948" s="181"/>
      <c r="P948" s="185"/>
      <c r="Q948" s="143"/>
      <c r="R948" s="143"/>
      <c r="S948" s="143"/>
    </row>
    <row r="949" spans="1:19" ht="19.5" customHeight="1">
      <c r="A949" s="186"/>
      <c r="B949" s="187" t="s">
        <v>386</v>
      </c>
      <c r="C949" s="499" t="s">
        <v>387</v>
      </c>
      <c r="D949" s="499"/>
      <c r="E949" s="499"/>
      <c r="F949" s="499"/>
      <c r="G949" s="499"/>
      <c r="H949" s="499"/>
      <c r="I949" s="499"/>
      <c r="J949" s="499"/>
      <c r="K949" s="499"/>
      <c r="L949" s="499"/>
      <c r="M949" s="499"/>
      <c r="N949" s="499"/>
      <c r="O949" s="499"/>
      <c r="P949" s="499"/>
      <c r="Q949" s="143"/>
      <c r="R949" s="143"/>
      <c r="S949" s="143"/>
    </row>
    <row r="950" spans="1:19" ht="13.5" customHeight="1">
      <c r="A950" s="186"/>
      <c r="B950" s="187" t="s">
        <v>388</v>
      </c>
      <c r="C950" s="499" t="s">
        <v>389</v>
      </c>
      <c r="D950" s="499"/>
      <c r="E950" s="499"/>
      <c r="F950" s="499"/>
      <c r="G950" s="499"/>
      <c r="H950" s="499"/>
      <c r="I950" s="499"/>
      <c r="J950" s="499"/>
      <c r="K950" s="499"/>
      <c r="L950" s="499"/>
      <c r="M950" s="499"/>
      <c r="N950" s="499"/>
      <c r="O950" s="499"/>
      <c r="P950" s="499"/>
      <c r="Q950" s="143"/>
      <c r="R950" s="143"/>
      <c r="S950" s="143"/>
    </row>
    <row r="951" spans="1:19" ht="13.5" customHeight="1">
      <c r="A951" s="186"/>
      <c r="B951" s="187"/>
      <c r="C951" s="499" t="s">
        <v>390</v>
      </c>
      <c r="D951" s="499"/>
      <c r="E951" s="499"/>
      <c r="F951" s="499"/>
      <c r="G951" s="499"/>
      <c r="H951" s="499"/>
      <c r="I951" s="499"/>
      <c r="J951" s="499"/>
      <c r="K951" s="499"/>
      <c r="L951" s="499"/>
      <c r="M951" s="499"/>
      <c r="N951" s="499"/>
      <c r="O951" s="499"/>
      <c r="P951" s="499"/>
      <c r="Q951" s="143"/>
      <c r="R951" s="143"/>
      <c r="S951" s="143"/>
    </row>
    <row r="952" spans="1:19" ht="19.5" customHeight="1">
      <c r="A952" s="188"/>
      <c r="B952" s="189" t="s">
        <v>164</v>
      </c>
      <c r="C952" s="501" t="s">
        <v>391</v>
      </c>
      <c r="D952" s="501"/>
      <c r="E952" s="501"/>
      <c r="F952" s="501"/>
      <c r="G952" s="501"/>
      <c r="H952" s="190" t="s">
        <v>392</v>
      </c>
      <c r="I952" s="191"/>
      <c r="J952" s="191"/>
      <c r="K952" s="215">
        <v>2.6481465000000002</v>
      </c>
      <c r="L952" s="193"/>
      <c r="M952" s="191"/>
      <c r="N952" s="193"/>
      <c r="O952" s="191"/>
      <c r="P952" s="194">
        <v>1533.57</v>
      </c>
      <c r="Q952" s="143"/>
      <c r="R952" s="143"/>
      <c r="S952" s="143"/>
    </row>
    <row r="953" spans="1:19" ht="45.75" customHeight="1">
      <c r="A953" s="195"/>
      <c r="B953" s="189" t="s">
        <v>726</v>
      </c>
      <c r="C953" s="501" t="s">
        <v>727</v>
      </c>
      <c r="D953" s="501"/>
      <c r="E953" s="501"/>
      <c r="F953" s="501"/>
      <c r="G953" s="501"/>
      <c r="H953" s="190" t="s">
        <v>392</v>
      </c>
      <c r="I953" s="196">
        <v>41.2</v>
      </c>
      <c r="J953" s="197">
        <v>1.6068849999999999</v>
      </c>
      <c r="K953" s="215">
        <v>2.6481465000000002</v>
      </c>
      <c r="L953" s="198"/>
      <c r="M953" s="199"/>
      <c r="N953" s="200">
        <v>579.11</v>
      </c>
      <c r="O953" s="191"/>
      <c r="P953" s="194">
        <v>1533.57</v>
      </c>
      <c r="Q953" s="143"/>
      <c r="R953" s="143"/>
      <c r="S953" s="143"/>
    </row>
    <row r="954" spans="1:19" ht="27.75" customHeight="1">
      <c r="A954" s="188"/>
      <c r="B954" s="189" t="s">
        <v>167</v>
      </c>
      <c r="C954" s="501" t="s">
        <v>395</v>
      </c>
      <c r="D954" s="501"/>
      <c r="E954" s="501"/>
      <c r="F954" s="501"/>
      <c r="G954" s="501"/>
      <c r="H954" s="190"/>
      <c r="I954" s="191"/>
      <c r="J954" s="191"/>
      <c r="K954" s="191"/>
      <c r="L954" s="193"/>
      <c r="M954" s="191"/>
      <c r="N954" s="193"/>
      <c r="O954" s="191"/>
      <c r="P954" s="216">
        <v>14.02</v>
      </c>
      <c r="Q954" s="143"/>
      <c r="R954" s="143"/>
      <c r="S954" s="143"/>
    </row>
    <row r="955" spans="1:19" ht="13.5" customHeight="1">
      <c r="A955" s="188"/>
      <c r="B955" s="189"/>
      <c r="C955" s="501" t="s">
        <v>396</v>
      </c>
      <c r="D955" s="501"/>
      <c r="E955" s="501"/>
      <c r="F955" s="501"/>
      <c r="G955" s="501"/>
      <c r="H955" s="190" t="s">
        <v>392</v>
      </c>
      <c r="I955" s="191"/>
      <c r="J955" s="191"/>
      <c r="K955" s="202">
        <v>1.24E-2</v>
      </c>
      <c r="L955" s="193"/>
      <c r="M955" s="191"/>
      <c r="N955" s="193"/>
      <c r="O955" s="191"/>
      <c r="P955" s="216">
        <v>8.7200000000000006</v>
      </c>
      <c r="Q955" s="143"/>
      <c r="R955" s="143"/>
      <c r="S955" s="143"/>
    </row>
    <row r="956" spans="1:19" ht="13.5" customHeight="1">
      <c r="A956" s="195"/>
      <c r="B956" s="189" t="s">
        <v>397</v>
      </c>
      <c r="C956" s="501" t="s">
        <v>398</v>
      </c>
      <c r="D956" s="501"/>
      <c r="E956" s="501"/>
      <c r="F956" s="501"/>
      <c r="G956" s="501"/>
      <c r="H956" s="190" t="s">
        <v>399</v>
      </c>
      <c r="I956" s="196">
        <v>0.1</v>
      </c>
      <c r="J956" s="201">
        <v>1.55</v>
      </c>
      <c r="K956" s="202">
        <v>6.1999999999999998E-3</v>
      </c>
      <c r="L956" s="198"/>
      <c r="M956" s="199"/>
      <c r="N956" s="200">
        <v>1582.31</v>
      </c>
      <c r="O956" s="202">
        <v>1.0367</v>
      </c>
      <c r="P956" s="194">
        <v>10.17</v>
      </c>
      <c r="Q956" s="143"/>
      <c r="R956" s="143"/>
      <c r="S956" s="143"/>
    </row>
    <row r="957" spans="1:19" ht="13.5" customHeight="1">
      <c r="A957" s="203"/>
      <c r="B957" s="189" t="s">
        <v>400</v>
      </c>
      <c r="C957" s="501" t="s">
        <v>401</v>
      </c>
      <c r="D957" s="501"/>
      <c r="E957" s="501"/>
      <c r="F957" s="501"/>
      <c r="G957" s="501"/>
      <c r="H957" s="190" t="s">
        <v>392</v>
      </c>
      <c r="I957" s="196">
        <v>0.1</v>
      </c>
      <c r="J957" s="201">
        <v>1.55</v>
      </c>
      <c r="K957" s="202">
        <v>6.1999999999999998E-3</v>
      </c>
      <c r="L957" s="193"/>
      <c r="M957" s="191"/>
      <c r="N957" s="204">
        <v>777.91</v>
      </c>
      <c r="O957" s="202">
        <v>1.0367</v>
      </c>
      <c r="P957" s="216">
        <v>5</v>
      </c>
      <c r="Q957" s="143"/>
      <c r="R957" s="143"/>
      <c r="S957" s="143"/>
    </row>
    <row r="958" spans="1:19" ht="13.5" customHeight="1">
      <c r="A958" s="195"/>
      <c r="B958" s="189" t="s">
        <v>402</v>
      </c>
      <c r="C958" s="501" t="s">
        <v>403</v>
      </c>
      <c r="D958" s="501"/>
      <c r="E958" s="501"/>
      <c r="F958" s="501"/>
      <c r="G958" s="501"/>
      <c r="H958" s="190" t="s">
        <v>399</v>
      </c>
      <c r="I958" s="196">
        <v>0.1</v>
      </c>
      <c r="J958" s="201">
        <v>1.55</v>
      </c>
      <c r="K958" s="202">
        <v>6.1999999999999998E-3</v>
      </c>
      <c r="L958" s="198"/>
      <c r="M958" s="199"/>
      <c r="N958" s="200">
        <v>543.33000000000004</v>
      </c>
      <c r="O958" s="202">
        <v>1.0367</v>
      </c>
      <c r="P958" s="194">
        <v>3.49</v>
      </c>
      <c r="Q958" s="143"/>
      <c r="R958" s="143"/>
      <c r="S958" s="143"/>
    </row>
    <row r="959" spans="1:19" ht="13.5" customHeight="1">
      <c r="A959" s="203"/>
      <c r="B959" s="189" t="s">
        <v>404</v>
      </c>
      <c r="C959" s="501" t="s">
        <v>405</v>
      </c>
      <c r="D959" s="501"/>
      <c r="E959" s="501"/>
      <c r="F959" s="501"/>
      <c r="G959" s="501"/>
      <c r="H959" s="190" t="s">
        <v>392</v>
      </c>
      <c r="I959" s="196">
        <v>0.1</v>
      </c>
      <c r="J959" s="201">
        <v>1.55</v>
      </c>
      <c r="K959" s="202">
        <v>6.1999999999999998E-3</v>
      </c>
      <c r="L959" s="193"/>
      <c r="M959" s="191"/>
      <c r="N959" s="204">
        <v>579.11</v>
      </c>
      <c r="O959" s="202">
        <v>1.0367</v>
      </c>
      <c r="P959" s="216">
        <v>3.72</v>
      </c>
      <c r="Q959" s="143"/>
      <c r="R959" s="143"/>
      <c r="S959" s="143"/>
    </row>
    <row r="960" spans="1:19" ht="13.5" customHeight="1">
      <c r="A960" s="195"/>
      <c r="B960" s="189" t="s">
        <v>406</v>
      </c>
      <c r="C960" s="501" t="s">
        <v>407</v>
      </c>
      <c r="D960" s="501"/>
      <c r="E960" s="501"/>
      <c r="F960" s="501"/>
      <c r="G960" s="501"/>
      <c r="H960" s="190" t="s">
        <v>399</v>
      </c>
      <c r="I960" s="201">
        <v>0.16</v>
      </c>
      <c r="J960" s="201">
        <v>1.55</v>
      </c>
      <c r="K960" s="192">
        <v>9.92E-3</v>
      </c>
      <c r="L960" s="198"/>
      <c r="M960" s="199"/>
      <c r="N960" s="200">
        <v>34.6</v>
      </c>
      <c r="O960" s="202">
        <v>1.0367</v>
      </c>
      <c r="P960" s="194">
        <v>0.36</v>
      </c>
      <c r="Q960" s="143"/>
      <c r="R960" s="143"/>
      <c r="S960" s="143"/>
    </row>
    <row r="961" spans="1:19" ht="13.5" customHeight="1">
      <c r="A961" s="188"/>
      <c r="B961" s="189" t="s">
        <v>180</v>
      </c>
      <c r="C961" s="501" t="s">
        <v>410</v>
      </c>
      <c r="D961" s="501"/>
      <c r="E961" s="501"/>
      <c r="F961" s="501"/>
      <c r="G961" s="501"/>
      <c r="H961" s="190"/>
      <c r="I961" s="191"/>
      <c r="J961" s="191"/>
      <c r="K961" s="191"/>
      <c r="L961" s="193"/>
      <c r="M961" s="191"/>
      <c r="N961" s="193"/>
      <c r="O961" s="191"/>
      <c r="P961" s="216">
        <v>53.64</v>
      </c>
      <c r="Q961" s="143"/>
      <c r="R961" s="143"/>
      <c r="S961" s="143"/>
    </row>
    <row r="962" spans="1:19" ht="13.5" customHeight="1">
      <c r="A962" s="195"/>
      <c r="B962" s="189" t="s">
        <v>728</v>
      </c>
      <c r="C962" s="501" t="s">
        <v>729</v>
      </c>
      <c r="D962" s="501"/>
      <c r="E962" s="501"/>
      <c r="F962" s="501"/>
      <c r="G962" s="501"/>
      <c r="H962" s="190" t="s">
        <v>418</v>
      </c>
      <c r="I962" s="207">
        <v>3.0000000000000001E-3</v>
      </c>
      <c r="J962" s="191"/>
      <c r="K962" s="192">
        <v>1.2E-4</v>
      </c>
      <c r="L962" s="198"/>
      <c r="M962" s="199"/>
      <c r="N962" s="200">
        <v>44320.18</v>
      </c>
      <c r="O962" s="202">
        <v>1.0367</v>
      </c>
      <c r="P962" s="194">
        <v>5.51</v>
      </c>
      <c r="Q962" s="143"/>
      <c r="R962" s="143"/>
      <c r="S962" s="143"/>
    </row>
    <row r="963" spans="1:19" ht="13.5" customHeight="1">
      <c r="A963" s="195"/>
      <c r="B963" s="189" t="s">
        <v>730</v>
      </c>
      <c r="C963" s="501" t="s">
        <v>731</v>
      </c>
      <c r="D963" s="501"/>
      <c r="E963" s="501"/>
      <c r="F963" s="501"/>
      <c r="G963" s="501"/>
      <c r="H963" s="190" t="s">
        <v>413</v>
      </c>
      <c r="I963" s="196">
        <v>0.8</v>
      </c>
      <c r="J963" s="191"/>
      <c r="K963" s="207">
        <v>3.2000000000000001E-2</v>
      </c>
      <c r="L963" s="205">
        <v>79.88</v>
      </c>
      <c r="M963" s="206">
        <v>1.42</v>
      </c>
      <c r="N963" s="200">
        <v>113.43</v>
      </c>
      <c r="O963" s="202">
        <v>1.0367</v>
      </c>
      <c r="P963" s="194">
        <v>3.76</v>
      </c>
      <c r="Q963" s="143"/>
      <c r="R963" s="143"/>
      <c r="S963" s="143"/>
    </row>
    <row r="964" spans="1:19" ht="13.5" customHeight="1">
      <c r="A964" s="195"/>
      <c r="B964" s="189" t="s">
        <v>732</v>
      </c>
      <c r="C964" s="501" t="s">
        <v>733</v>
      </c>
      <c r="D964" s="501"/>
      <c r="E964" s="501"/>
      <c r="F964" s="501"/>
      <c r="G964" s="501"/>
      <c r="H964" s="190" t="s">
        <v>587</v>
      </c>
      <c r="I964" s="201">
        <v>1.02</v>
      </c>
      <c r="J964" s="191"/>
      <c r="K964" s="202">
        <v>4.0800000000000003E-2</v>
      </c>
      <c r="L964" s="205">
        <v>896.51</v>
      </c>
      <c r="M964" s="206">
        <v>1.17</v>
      </c>
      <c r="N964" s="200">
        <v>1048.92</v>
      </c>
      <c r="O964" s="202">
        <v>1.0367</v>
      </c>
      <c r="P964" s="194">
        <v>44.37</v>
      </c>
      <c r="Q964" s="143"/>
      <c r="R964" s="143"/>
      <c r="S964" s="143"/>
    </row>
    <row r="965" spans="1:19" ht="13.5" customHeight="1">
      <c r="A965" s="210"/>
      <c r="B965" s="187"/>
      <c r="C965" s="500" t="s">
        <v>429</v>
      </c>
      <c r="D965" s="500"/>
      <c r="E965" s="500"/>
      <c r="F965" s="500"/>
      <c r="G965" s="500"/>
      <c r="H965" s="180"/>
      <c r="I965" s="181"/>
      <c r="J965" s="181"/>
      <c r="K965" s="181"/>
      <c r="L965" s="183"/>
      <c r="M965" s="181"/>
      <c r="N965" s="211"/>
      <c r="O965" s="181"/>
      <c r="P965" s="212">
        <v>1609.95</v>
      </c>
      <c r="Q965" s="143"/>
      <c r="R965" s="143"/>
      <c r="S965" s="143"/>
    </row>
    <row r="966" spans="1:19" ht="13.5" customHeight="1">
      <c r="A966" s="203" t="s">
        <v>834</v>
      </c>
      <c r="B966" s="189" t="s">
        <v>430</v>
      </c>
      <c r="C966" s="501" t="s">
        <v>431</v>
      </c>
      <c r="D966" s="501"/>
      <c r="E966" s="501"/>
      <c r="F966" s="501"/>
      <c r="G966" s="501"/>
      <c r="H966" s="190" t="s">
        <v>432</v>
      </c>
      <c r="I966" s="209">
        <v>2</v>
      </c>
      <c r="J966" s="191"/>
      <c r="K966" s="209">
        <v>2</v>
      </c>
      <c r="L966" s="193"/>
      <c r="M966" s="191"/>
      <c r="N966" s="193"/>
      <c r="O966" s="202">
        <v>1.0367</v>
      </c>
      <c r="P966" s="216">
        <v>19.79</v>
      </c>
      <c r="Q966" s="143"/>
      <c r="R966" s="143"/>
      <c r="S966" s="143"/>
    </row>
    <row r="967" spans="1:19" ht="19.5" customHeight="1">
      <c r="A967" s="203"/>
      <c r="B967" s="189"/>
      <c r="C967" s="501" t="s">
        <v>433</v>
      </c>
      <c r="D967" s="501"/>
      <c r="E967" s="501"/>
      <c r="F967" s="501"/>
      <c r="G967" s="501"/>
      <c r="H967" s="190"/>
      <c r="I967" s="191"/>
      <c r="J967" s="191"/>
      <c r="K967" s="191"/>
      <c r="L967" s="193"/>
      <c r="M967" s="191"/>
      <c r="N967" s="193"/>
      <c r="O967" s="191"/>
      <c r="P967" s="194">
        <v>1542.29</v>
      </c>
      <c r="Q967" s="143"/>
      <c r="R967" s="143"/>
      <c r="S967" s="143"/>
    </row>
    <row r="968" spans="1:19" ht="13.5" customHeight="1">
      <c r="A968" s="203"/>
      <c r="B968" s="189" t="s">
        <v>603</v>
      </c>
      <c r="C968" s="501" t="s">
        <v>604</v>
      </c>
      <c r="D968" s="501"/>
      <c r="E968" s="501"/>
      <c r="F968" s="501"/>
      <c r="G968" s="501"/>
      <c r="H968" s="190" t="s">
        <v>432</v>
      </c>
      <c r="I968" s="209">
        <v>97</v>
      </c>
      <c r="J968" s="191"/>
      <c r="K968" s="209">
        <v>97</v>
      </c>
      <c r="L968" s="193"/>
      <c r="M968" s="191"/>
      <c r="N968" s="193"/>
      <c r="O968" s="191"/>
      <c r="P968" s="194">
        <v>1496.02</v>
      </c>
      <c r="Q968" s="143"/>
      <c r="R968" s="143"/>
      <c r="S968" s="143"/>
    </row>
    <row r="969" spans="1:19" ht="13.5" customHeight="1">
      <c r="A969" s="203"/>
      <c r="B969" s="189" t="s">
        <v>605</v>
      </c>
      <c r="C969" s="501" t="s">
        <v>606</v>
      </c>
      <c r="D969" s="501"/>
      <c r="E969" s="501"/>
      <c r="F969" s="501"/>
      <c r="G969" s="501"/>
      <c r="H969" s="190" t="s">
        <v>432</v>
      </c>
      <c r="I969" s="209">
        <v>51</v>
      </c>
      <c r="J969" s="191"/>
      <c r="K969" s="209">
        <v>51</v>
      </c>
      <c r="L969" s="193"/>
      <c r="M969" s="191"/>
      <c r="N969" s="193"/>
      <c r="O969" s="191"/>
      <c r="P969" s="216">
        <v>786.57</v>
      </c>
      <c r="Q969" s="143"/>
      <c r="R969" s="143"/>
      <c r="S969" s="143"/>
    </row>
    <row r="970" spans="1:19" ht="19.5" customHeight="1">
      <c r="A970" s="213"/>
      <c r="B970" s="214"/>
      <c r="C970" s="500" t="s">
        <v>438</v>
      </c>
      <c r="D970" s="500"/>
      <c r="E970" s="500"/>
      <c r="F970" s="500"/>
      <c r="G970" s="500"/>
      <c r="H970" s="180"/>
      <c r="I970" s="181"/>
      <c r="J970" s="181"/>
      <c r="K970" s="181"/>
      <c r="L970" s="183"/>
      <c r="M970" s="181"/>
      <c r="N970" s="211">
        <v>97808.25</v>
      </c>
      <c r="O970" s="181"/>
      <c r="P970" s="212">
        <v>3912.33</v>
      </c>
      <c r="Q970" s="143"/>
      <c r="R970" s="143"/>
      <c r="S970" s="143"/>
    </row>
    <row r="971" spans="1:19" ht="45.75" customHeight="1">
      <c r="A971" s="178" t="s">
        <v>835</v>
      </c>
      <c r="B971" s="179" t="s">
        <v>736</v>
      </c>
      <c r="C971" s="498" t="s">
        <v>733</v>
      </c>
      <c r="D971" s="498"/>
      <c r="E971" s="498"/>
      <c r="F971" s="498"/>
      <c r="G971" s="498"/>
      <c r="H971" s="180" t="s">
        <v>587</v>
      </c>
      <c r="I971" s="181">
        <v>-4.0800000000000003E-2</v>
      </c>
      <c r="J971" s="182">
        <v>1</v>
      </c>
      <c r="K971" s="217">
        <v>-4.0800000000000003E-2</v>
      </c>
      <c r="L971" s="218">
        <v>896.51</v>
      </c>
      <c r="M971" s="219">
        <v>1.17</v>
      </c>
      <c r="N971" s="239">
        <v>1048.92</v>
      </c>
      <c r="O971" s="217">
        <v>1.0367</v>
      </c>
      <c r="P971" s="240">
        <v>-44.37</v>
      </c>
      <c r="Q971" s="143"/>
      <c r="R971" s="143"/>
      <c r="S971" s="143"/>
    </row>
    <row r="972" spans="1:19" ht="27.75" customHeight="1">
      <c r="A972" s="186"/>
      <c r="B972" s="187"/>
      <c r="C972" s="499" t="s">
        <v>390</v>
      </c>
      <c r="D972" s="499"/>
      <c r="E972" s="499"/>
      <c r="F972" s="499"/>
      <c r="G972" s="499"/>
      <c r="H972" s="499"/>
      <c r="I972" s="499"/>
      <c r="J972" s="499"/>
      <c r="K972" s="499"/>
      <c r="L972" s="499"/>
      <c r="M972" s="499"/>
      <c r="N972" s="499"/>
      <c r="O972" s="499"/>
      <c r="P972" s="499"/>
      <c r="Q972" s="143"/>
      <c r="R972" s="143"/>
      <c r="S972" s="143"/>
    </row>
    <row r="973" spans="1:19" ht="13.5" customHeight="1">
      <c r="A973" s="213"/>
      <c r="B973" s="214"/>
      <c r="C973" s="500" t="s">
        <v>438</v>
      </c>
      <c r="D973" s="500"/>
      <c r="E973" s="500"/>
      <c r="F973" s="500"/>
      <c r="G973" s="500"/>
      <c r="H973" s="180"/>
      <c r="I973" s="181"/>
      <c r="J973" s="181"/>
      <c r="K973" s="181"/>
      <c r="L973" s="183"/>
      <c r="M973" s="181"/>
      <c r="N973" s="183"/>
      <c r="O973" s="181"/>
      <c r="P973" s="240">
        <v>-44.37</v>
      </c>
      <c r="Q973" s="143"/>
      <c r="R973" s="143"/>
      <c r="S973" s="143"/>
    </row>
    <row r="974" spans="1:19" ht="13.5" customHeight="1">
      <c r="A974" s="178" t="s">
        <v>836</v>
      </c>
      <c r="B974" s="179" t="s">
        <v>738</v>
      </c>
      <c r="C974" s="498" t="s">
        <v>739</v>
      </c>
      <c r="D974" s="498"/>
      <c r="E974" s="498"/>
      <c r="F974" s="498"/>
      <c r="G974" s="498"/>
      <c r="H974" s="180" t="s">
        <v>142</v>
      </c>
      <c r="I974" s="181">
        <v>4</v>
      </c>
      <c r="J974" s="182">
        <v>1</v>
      </c>
      <c r="K974" s="182">
        <v>4</v>
      </c>
      <c r="L974" s="183"/>
      <c r="M974" s="181"/>
      <c r="N974" s="221">
        <v>192.61</v>
      </c>
      <c r="O974" s="217">
        <v>1.0367</v>
      </c>
      <c r="P974" s="240">
        <v>798.72</v>
      </c>
      <c r="Q974" s="143"/>
      <c r="R974" s="143"/>
      <c r="S974" s="143"/>
    </row>
    <row r="975" spans="1:19" ht="13.5" customHeight="1">
      <c r="A975" s="186"/>
      <c r="B975" s="187"/>
      <c r="C975" s="499" t="s">
        <v>390</v>
      </c>
      <c r="D975" s="499"/>
      <c r="E975" s="499"/>
      <c r="F975" s="499"/>
      <c r="G975" s="499"/>
      <c r="H975" s="499"/>
      <c r="I975" s="499"/>
      <c r="J975" s="499"/>
      <c r="K975" s="499"/>
      <c r="L975" s="499"/>
      <c r="M975" s="499"/>
      <c r="N975" s="499"/>
      <c r="O975" s="499"/>
      <c r="P975" s="499"/>
      <c r="Q975" s="143"/>
      <c r="R975" s="143"/>
      <c r="S975" s="143"/>
    </row>
    <row r="976" spans="1:19" ht="13.5" customHeight="1">
      <c r="A976" s="213"/>
      <c r="B976" s="214"/>
      <c r="C976" s="500" t="s">
        <v>438</v>
      </c>
      <c r="D976" s="500"/>
      <c r="E976" s="500"/>
      <c r="F976" s="500"/>
      <c r="G976" s="500"/>
      <c r="H976" s="180"/>
      <c r="I976" s="181"/>
      <c r="J976" s="181"/>
      <c r="K976" s="181"/>
      <c r="L976" s="183"/>
      <c r="M976" s="181"/>
      <c r="N976" s="183"/>
      <c r="O976" s="181"/>
      <c r="P976" s="240">
        <v>798.72</v>
      </c>
      <c r="Q976" s="143"/>
      <c r="R976" s="143"/>
      <c r="S976" s="143"/>
    </row>
    <row r="977" spans="1:19" ht="13.5" customHeight="1">
      <c r="A977" s="178" t="s">
        <v>837</v>
      </c>
      <c r="B977" s="179" t="s">
        <v>741</v>
      </c>
      <c r="C977" s="498" t="s">
        <v>791</v>
      </c>
      <c r="D977" s="498"/>
      <c r="E977" s="498"/>
      <c r="F977" s="498"/>
      <c r="G977" s="498"/>
      <c r="H977" s="180" t="s">
        <v>587</v>
      </c>
      <c r="I977" s="181">
        <v>0.04</v>
      </c>
      <c r="J977" s="182">
        <v>1</v>
      </c>
      <c r="K977" s="219">
        <v>0.04</v>
      </c>
      <c r="L977" s="183"/>
      <c r="M977" s="181"/>
      <c r="N977" s="184"/>
      <c r="O977" s="181"/>
      <c r="P977" s="185"/>
      <c r="Q977" s="143"/>
      <c r="R977" s="143"/>
      <c r="S977" s="143"/>
    </row>
    <row r="978" spans="1:19" ht="13.5" customHeight="1">
      <c r="A978" s="186"/>
      <c r="B978" s="187" t="s">
        <v>386</v>
      </c>
      <c r="C978" s="499" t="s">
        <v>387</v>
      </c>
      <c r="D978" s="499"/>
      <c r="E978" s="499"/>
      <c r="F978" s="499"/>
      <c r="G978" s="499"/>
      <c r="H978" s="499"/>
      <c r="I978" s="499"/>
      <c r="J978" s="499"/>
      <c r="K978" s="499"/>
      <c r="L978" s="499"/>
      <c r="M978" s="499"/>
      <c r="N978" s="499"/>
      <c r="O978" s="499"/>
      <c r="P978" s="499"/>
      <c r="Q978" s="143"/>
      <c r="R978" s="143"/>
      <c r="S978" s="143"/>
    </row>
    <row r="979" spans="1:19" ht="13.5" customHeight="1">
      <c r="A979" s="186"/>
      <c r="B979" s="187" t="s">
        <v>388</v>
      </c>
      <c r="C979" s="499" t="s">
        <v>389</v>
      </c>
      <c r="D979" s="499"/>
      <c r="E979" s="499"/>
      <c r="F979" s="499"/>
      <c r="G979" s="499"/>
      <c r="H979" s="499"/>
      <c r="I979" s="499"/>
      <c r="J979" s="499"/>
      <c r="K979" s="499"/>
      <c r="L979" s="499"/>
      <c r="M979" s="499"/>
      <c r="N979" s="499"/>
      <c r="O979" s="499"/>
      <c r="P979" s="499"/>
      <c r="Q979" s="143"/>
      <c r="R979" s="143"/>
      <c r="S979" s="143"/>
    </row>
    <row r="980" spans="1:19" ht="13.5" customHeight="1">
      <c r="A980" s="186"/>
      <c r="B980" s="187"/>
      <c r="C980" s="499" t="s">
        <v>390</v>
      </c>
      <c r="D980" s="499"/>
      <c r="E980" s="499"/>
      <c r="F980" s="499"/>
      <c r="G980" s="499"/>
      <c r="H980" s="499"/>
      <c r="I980" s="499"/>
      <c r="J980" s="499"/>
      <c r="K980" s="499"/>
      <c r="L980" s="499"/>
      <c r="M980" s="499"/>
      <c r="N980" s="499"/>
      <c r="O980" s="499"/>
      <c r="P980" s="499"/>
      <c r="Q980" s="143"/>
      <c r="R980" s="143"/>
      <c r="S980" s="143"/>
    </row>
    <row r="981" spans="1:19" ht="13.5" customHeight="1">
      <c r="A981" s="188"/>
      <c r="B981" s="189" t="s">
        <v>164</v>
      </c>
      <c r="C981" s="501" t="s">
        <v>391</v>
      </c>
      <c r="D981" s="501"/>
      <c r="E981" s="501"/>
      <c r="F981" s="501"/>
      <c r="G981" s="501"/>
      <c r="H981" s="190" t="s">
        <v>392</v>
      </c>
      <c r="I981" s="191"/>
      <c r="J981" s="191"/>
      <c r="K981" s="215">
        <v>0.38565240000000001</v>
      </c>
      <c r="L981" s="193"/>
      <c r="M981" s="191"/>
      <c r="N981" s="193"/>
      <c r="O981" s="191"/>
      <c r="P981" s="216">
        <v>210.84</v>
      </c>
      <c r="Q981" s="143"/>
      <c r="R981" s="143"/>
      <c r="S981" s="143"/>
    </row>
    <row r="982" spans="1:19" ht="13.5" customHeight="1">
      <c r="A982" s="195"/>
      <c r="B982" s="189" t="s">
        <v>743</v>
      </c>
      <c r="C982" s="501" t="s">
        <v>744</v>
      </c>
      <c r="D982" s="501"/>
      <c r="E982" s="501"/>
      <c r="F982" s="501"/>
      <c r="G982" s="501"/>
      <c r="H982" s="190" t="s">
        <v>392</v>
      </c>
      <c r="I982" s="209">
        <v>6</v>
      </c>
      <c r="J982" s="197">
        <v>1.6068849999999999</v>
      </c>
      <c r="K982" s="215">
        <v>0.38565240000000001</v>
      </c>
      <c r="L982" s="198"/>
      <c r="M982" s="199"/>
      <c r="N982" s="200">
        <v>546.70000000000005</v>
      </c>
      <c r="O982" s="191"/>
      <c r="P982" s="194">
        <v>210.84</v>
      </c>
      <c r="Q982" s="143"/>
      <c r="R982" s="143"/>
      <c r="S982" s="143"/>
    </row>
    <row r="983" spans="1:19" ht="13.5" customHeight="1">
      <c r="A983" s="188"/>
      <c r="B983" s="189" t="s">
        <v>180</v>
      </c>
      <c r="C983" s="501" t="s">
        <v>410</v>
      </c>
      <c r="D983" s="501"/>
      <c r="E983" s="501"/>
      <c r="F983" s="501"/>
      <c r="G983" s="501"/>
      <c r="H983" s="190"/>
      <c r="I983" s="191"/>
      <c r="J983" s="191"/>
      <c r="K983" s="191"/>
      <c r="L983" s="193"/>
      <c r="M983" s="191"/>
      <c r="N983" s="193"/>
      <c r="O983" s="191"/>
      <c r="P983" s="216">
        <v>1.37</v>
      </c>
      <c r="Q983" s="143"/>
      <c r="R983" s="143"/>
      <c r="S983" s="143"/>
    </row>
    <row r="984" spans="1:19" ht="13.5" customHeight="1">
      <c r="A984" s="195"/>
      <c r="B984" s="189" t="s">
        <v>745</v>
      </c>
      <c r="C984" s="501" t="s">
        <v>746</v>
      </c>
      <c r="D984" s="501"/>
      <c r="E984" s="501"/>
      <c r="F984" s="501"/>
      <c r="G984" s="501"/>
      <c r="H984" s="190" t="s">
        <v>418</v>
      </c>
      <c r="I984" s="202">
        <v>2.0000000000000001E-4</v>
      </c>
      <c r="J984" s="191"/>
      <c r="K984" s="197">
        <v>7.9999999999999996E-6</v>
      </c>
      <c r="L984" s="208">
        <v>127406</v>
      </c>
      <c r="M984" s="220">
        <v>1.3</v>
      </c>
      <c r="N984" s="200">
        <v>165627.79999999999</v>
      </c>
      <c r="O984" s="202">
        <v>1.0367</v>
      </c>
      <c r="P984" s="194">
        <v>1.37</v>
      </c>
      <c r="Q984" s="143"/>
      <c r="R984" s="143"/>
      <c r="S984" s="143"/>
    </row>
    <row r="985" spans="1:19" ht="27.75" customHeight="1">
      <c r="A985" s="241" t="s">
        <v>747</v>
      </c>
      <c r="B985" s="242" t="s">
        <v>748</v>
      </c>
      <c r="C985" s="502" t="s">
        <v>749</v>
      </c>
      <c r="D985" s="502"/>
      <c r="E985" s="502"/>
      <c r="F985" s="502"/>
      <c r="G985" s="502"/>
      <c r="H985" s="243" t="s">
        <v>418</v>
      </c>
      <c r="I985" s="244">
        <v>0.01</v>
      </c>
      <c r="J985" s="245"/>
      <c r="K985" s="246">
        <v>4.0000000000000002E-4</v>
      </c>
      <c r="L985" s="247"/>
      <c r="M985" s="245"/>
      <c r="N985" s="247"/>
      <c r="O985" s="245"/>
      <c r="P985" s="248"/>
      <c r="Q985" s="143"/>
      <c r="R985" s="143"/>
      <c r="S985" s="143"/>
    </row>
    <row r="986" spans="1:19" ht="45.75" customHeight="1">
      <c r="A986" s="210"/>
      <c r="B986" s="187"/>
      <c r="C986" s="500" t="s">
        <v>429</v>
      </c>
      <c r="D986" s="500"/>
      <c r="E986" s="500"/>
      <c r="F986" s="500"/>
      <c r="G986" s="500"/>
      <c r="H986" s="180"/>
      <c r="I986" s="181"/>
      <c r="J986" s="181"/>
      <c r="K986" s="181"/>
      <c r="L986" s="183"/>
      <c r="M986" s="181"/>
      <c r="N986" s="211"/>
      <c r="O986" s="181"/>
      <c r="P986" s="212">
        <v>212.21</v>
      </c>
      <c r="Q986" s="143"/>
      <c r="R986" s="143"/>
      <c r="S986" s="143"/>
    </row>
    <row r="987" spans="1:19" ht="27.75" customHeight="1">
      <c r="A987" s="203" t="s">
        <v>838</v>
      </c>
      <c r="B987" s="189" t="s">
        <v>430</v>
      </c>
      <c r="C987" s="501" t="s">
        <v>431</v>
      </c>
      <c r="D987" s="501"/>
      <c r="E987" s="501"/>
      <c r="F987" s="501"/>
      <c r="G987" s="501"/>
      <c r="H987" s="190" t="s">
        <v>432</v>
      </c>
      <c r="I987" s="209">
        <v>2</v>
      </c>
      <c r="J987" s="191"/>
      <c r="K987" s="209">
        <v>2</v>
      </c>
      <c r="L987" s="193"/>
      <c r="M987" s="191"/>
      <c r="N987" s="193"/>
      <c r="O987" s="202">
        <v>1.0367</v>
      </c>
      <c r="P987" s="216">
        <v>2.72</v>
      </c>
      <c r="Q987" s="143"/>
      <c r="R987" s="143"/>
      <c r="S987" s="143"/>
    </row>
    <row r="988" spans="1:19" ht="13.5" customHeight="1">
      <c r="A988" s="203"/>
      <c r="B988" s="189"/>
      <c r="C988" s="501" t="s">
        <v>433</v>
      </c>
      <c r="D988" s="501"/>
      <c r="E988" s="501"/>
      <c r="F988" s="501"/>
      <c r="G988" s="501"/>
      <c r="H988" s="190"/>
      <c r="I988" s="191"/>
      <c r="J988" s="191"/>
      <c r="K988" s="191"/>
      <c r="L988" s="193"/>
      <c r="M988" s="191"/>
      <c r="N988" s="193"/>
      <c r="O988" s="191"/>
      <c r="P988" s="216">
        <v>210.84</v>
      </c>
      <c r="Q988" s="143"/>
      <c r="R988" s="143"/>
      <c r="S988" s="143"/>
    </row>
    <row r="989" spans="1:19" ht="13.5" customHeight="1">
      <c r="A989" s="203"/>
      <c r="B989" s="189" t="s">
        <v>653</v>
      </c>
      <c r="C989" s="501" t="s">
        <v>654</v>
      </c>
      <c r="D989" s="501"/>
      <c r="E989" s="501"/>
      <c r="F989" s="501"/>
      <c r="G989" s="501"/>
      <c r="H989" s="190" t="s">
        <v>432</v>
      </c>
      <c r="I989" s="209">
        <v>90</v>
      </c>
      <c r="J989" s="191"/>
      <c r="K989" s="209">
        <v>90</v>
      </c>
      <c r="L989" s="193"/>
      <c r="M989" s="191"/>
      <c r="N989" s="193"/>
      <c r="O989" s="191"/>
      <c r="P989" s="216">
        <v>189.76</v>
      </c>
      <c r="Q989" s="143"/>
      <c r="R989" s="143"/>
      <c r="S989" s="143"/>
    </row>
    <row r="990" spans="1:19" ht="13.5" customHeight="1">
      <c r="A990" s="203"/>
      <c r="B990" s="189" t="s">
        <v>655</v>
      </c>
      <c r="C990" s="501" t="s">
        <v>656</v>
      </c>
      <c r="D990" s="501"/>
      <c r="E990" s="501"/>
      <c r="F990" s="501"/>
      <c r="G990" s="501"/>
      <c r="H990" s="190" t="s">
        <v>432</v>
      </c>
      <c r="I990" s="209">
        <v>46</v>
      </c>
      <c r="J990" s="191"/>
      <c r="K990" s="209">
        <v>46</v>
      </c>
      <c r="L990" s="193"/>
      <c r="M990" s="191"/>
      <c r="N990" s="193"/>
      <c r="O990" s="191"/>
      <c r="P990" s="216">
        <v>96.99</v>
      </c>
      <c r="Q990" s="143"/>
      <c r="R990" s="143"/>
      <c r="S990" s="143"/>
    </row>
    <row r="991" spans="1:19" ht="13.5" customHeight="1">
      <c r="A991" s="213"/>
      <c r="B991" s="214"/>
      <c r="C991" s="500" t="s">
        <v>438</v>
      </c>
      <c r="D991" s="500"/>
      <c r="E991" s="500"/>
      <c r="F991" s="500"/>
      <c r="G991" s="500"/>
      <c r="H991" s="180"/>
      <c r="I991" s="181"/>
      <c r="J991" s="181"/>
      <c r="K991" s="181"/>
      <c r="L991" s="183"/>
      <c r="M991" s="181"/>
      <c r="N991" s="211">
        <v>12542</v>
      </c>
      <c r="O991" s="181"/>
      <c r="P991" s="240">
        <v>501.68</v>
      </c>
      <c r="Q991" s="143"/>
      <c r="R991" s="143"/>
      <c r="S991" s="143"/>
    </row>
    <row r="992" spans="1:19" ht="13.5" customHeight="1">
      <c r="A992" s="178" t="s">
        <v>839</v>
      </c>
      <c r="B992" s="179" t="s">
        <v>752</v>
      </c>
      <c r="C992" s="498" t="s">
        <v>753</v>
      </c>
      <c r="D992" s="498"/>
      <c r="E992" s="498"/>
      <c r="F992" s="498"/>
      <c r="G992" s="498"/>
      <c r="H992" s="180" t="s">
        <v>142</v>
      </c>
      <c r="I992" s="181">
        <v>4</v>
      </c>
      <c r="J992" s="182">
        <v>1</v>
      </c>
      <c r="K992" s="182">
        <v>4</v>
      </c>
      <c r="L992" s="183"/>
      <c r="M992" s="181"/>
      <c r="N992" s="221">
        <v>9.33</v>
      </c>
      <c r="O992" s="217">
        <v>1.0367</v>
      </c>
      <c r="P992" s="240">
        <v>38.69</v>
      </c>
      <c r="Q992" s="143"/>
      <c r="R992" s="143"/>
      <c r="S992" s="143"/>
    </row>
    <row r="993" spans="1:19" ht="13.5" customHeight="1">
      <c r="A993" s="186"/>
      <c r="B993" s="187"/>
      <c r="C993" s="499" t="s">
        <v>390</v>
      </c>
      <c r="D993" s="499"/>
      <c r="E993" s="499"/>
      <c r="F993" s="499"/>
      <c r="G993" s="499"/>
      <c r="H993" s="499"/>
      <c r="I993" s="499"/>
      <c r="J993" s="499"/>
      <c r="K993" s="499"/>
      <c r="L993" s="499"/>
      <c r="M993" s="499"/>
      <c r="N993" s="499"/>
      <c r="O993" s="499"/>
      <c r="P993" s="499"/>
      <c r="Q993" s="143"/>
      <c r="R993" s="143"/>
      <c r="S993" s="143"/>
    </row>
    <row r="994" spans="1:19" ht="13.5" customHeight="1">
      <c r="A994" s="213"/>
      <c r="B994" s="214"/>
      <c r="C994" s="500" t="s">
        <v>438</v>
      </c>
      <c r="D994" s="500"/>
      <c r="E994" s="500"/>
      <c r="F994" s="500"/>
      <c r="G994" s="500"/>
      <c r="H994" s="180"/>
      <c r="I994" s="181"/>
      <c r="J994" s="181"/>
      <c r="K994" s="181"/>
      <c r="L994" s="183"/>
      <c r="M994" s="181"/>
      <c r="N994" s="183"/>
      <c r="O994" s="181"/>
      <c r="P994" s="240">
        <v>38.69</v>
      </c>
      <c r="Q994" s="143"/>
      <c r="R994" s="143"/>
      <c r="S994" s="143"/>
    </row>
    <row r="995" spans="1:19" ht="13.5" customHeight="1">
      <c r="A995" s="178" t="s">
        <v>840</v>
      </c>
      <c r="B995" s="179" t="s">
        <v>608</v>
      </c>
      <c r="C995" s="498" t="s">
        <v>762</v>
      </c>
      <c r="D995" s="498"/>
      <c r="E995" s="498"/>
      <c r="F995" s="498"/>
      <c r="G995" s="498"/>
      <c r="H995" s="180" t="s">
        <v>610</v>
      </c>
      <c r="I995" s="181">
        <v>0.04</v>
      </c>
      <c r="J995" s="182">
        <v>1</v>
      </c>
      <c r="K995" s="219">
        <v>0.04</v>
      </c>
      <c r="L995" s="183"/>
      <c r="M995" s="181"/>
      <c r="N995" s="184"/>
      <c r="O995" s="181"/>
      <c r="P995" s="185"/>
      <c r="Q995" s="143"/>
      <c r="R995" s="143"/>
      <c r="S995" s="143"/>
    </row>
    <row r="996" spans="1:19" ht="13.5" customHeight="1">
      <c r="A996" s="186"/>
      <c r="B996" s="187" t="s">
        <v>386</v>
      </c>
      <c r="C996" s="499" t="s">
        <v>387</v>
      </c>
      <c r="D996" s="499"/>
      <c r="E996" s="499"/>
      <c r="F996" s="499"/>
      <c r="G996" s="499"/>
      <c r="H996" s="499"/>
      <c r="I996" s="499"/>
      <c r="J996" s="499"/>
      <c r="K996" s="499"/>
      <c r="L996" s="499"/>
      <c r="M996" s="499"/>
      <c r="N996" s="499"/>
      <c r="O996" s="499"/>
      <c r="P996" s="499"/>
      <c r="Q996" s="143"/>
      <c r="R996" s="143"/>
      <c r="S996" s="143"/>
    </row>
    <row r="997" spans="1:19" ht="13.5" customHeight="1">
      <c r="A997" s="186"/>
      <c r="B997" s="187" t="s">
        <v>388</v>
      </c>
      <c r="C997" s="499" t="s">
        <v>389</v>
      </c>
      <c r="D997" s="499"/>
      <c r="E997" s="499"/>
      <c r="F997" s="499"/>
      <c r="G997" s="499"/>
      <c r="H997" s="499"/>
      <c r="I997" s="499"/>
      <c r="J997" s="499"/>
      <c r="K997" s="499"/>
      <c r="L997" s="499"/>
      <c r="M997" s="499"/>
      <c r="N997" s="499"/>
      <c r="O997" s="499"/>
      <c r="P997" s="499"/>
      <c r="Q997" s="143"/>
      <c r="R997" s="143"/>
      <c r="S997" s="143"/>
    </row>
    <row r="998" spans="1:19" ht="13.5" customHeight="1">
      <c r="A998" s="186"/>
      <c r="B998" s="187"/>
      <c r="C998" s="499" t="s">
        <v>390</v>
      </c>
      <c r="D998" s="499"/>
      <c r="E998" s="499"/>
      <c r="F998" s="499"/>
      <c r="G998" s="499"/>
      <c r="H998" s="499"/>
      <c r="I998" s="499"/>
      <c r="J998" s="499"/>
      <c r="K998" s="499"/>
      <c r="L998" s="499"/>
      <c r="M998" s="499"/>
      <c r="N998" s="499"/>
      <c r="O998" s="499"/>
      <c r="P998" s="499"/>
      <c r="Q998" s="143"/>
      <c r="R998" s="143"/>
      <c r="S998" s="143"/>
    </row>
    <row r="999" spans="1:19" ht="13.5" customHeight="1">
      <c r="A999" s="188"/>
      <c r="B999" s="189" t="s">
        <v>164</v>
      </c>
      <c r="C999" s="501" t="s">
        <v>391</v>
      </c>
      <c r="D999" s="501"/>
      <c r="E999" s="501"/>
      <c r="F999" s="501"/>
      <c r="G999" s="501"/>
      <c r="H999" s="190" t="s">
        <v>392</v>
      </c>
      <c r="I999" s="191"/>
      <c r="J999" s="191"/>
      <c r="K999" s="197">
        <v>0.59583299999999995</v>
      </c>
      <c r="L999" s="193"/>
      <c r="M999" s="191"/>
      <c r="N999" s="193"/>
      <c r="O999" s="191"/>
      <c r="P999" s="216">
        <v>396.55</v>
      </c>
      <c r="Q999" s="143"/>
      <c r="R999" s="143"/>
      <c r="S999" s="143"/>
    </row>
    <row r="1000" spans="1:19" ht="27.75" customHeight="1">
      <c r="A1000" s="195"/>
      <c r="B1000" s="189" t="s">
        <v>611</v>
      </c>
      <c r="C1000" s="501" t="s">
        <v>612</v>
      </c>
      <c r="D1000" s="501"/>
      <c r="E1000" s="501"/>
      <c r="F1000" s="501"/>
      <c r="G1000" s="501"/>
      <c r="H1000" s="190" t="s">
        <v>392</v>
      </c>
      <c r="I1000" s="201">
        <v>9.27</v>
      </c>
      <c r="J1000" s="197">
        <v>1.6068849999999999</v>
      </c>
      <c r="K1000" s="197">
        <v>0.59583299999999995</v>
      </c>
      <c r="L1000" s="198"/>
      <c r="M1000" s="199"/>
      <c r="N1000" s="200">
        <v>665.54</v>
      </c>
      <c r="O1000" s="191"/>
      <c r="P1000" s="194">
        <v>396.55</v>
      </c>
      <c r="Q1000" s="143"/>
      <c r="R1000" s="143"/>
      <c r="S1000" s="143"/>
    </row>
    <row r="1001" spans="1:19" ht="13.5" customHeight="1">
      <c r="A1001" s="188"/>
      <c r="B1001" s="189" t="s">
        <v>180</v>
      </c>
      <c r="C1001" s="501" t="s">
        <v>410</v>
      </c>
      <c r="D1001" s="501"/>
      <c r="E1001" s="501"/>
      <c r="F1001" s="501"/>
      <c r="G1001" s="501"/>
      <c r="H1001" s="190"/>
      <c r="I1001" s="191"/>
      <c r="J1001" s="191"/>
      <c r="K1001" s="191"/>
      <c r="L1001" s="193"/>
      <c r="M1001" s="191"/>
      <c r="N1001" s="193"/>
      <c r="O1001" s="191"/>
      <c r="P1001" s="216">
        <v>4.1399999999999997</v>
      </c>
      <c r="Q1001" s="143"/>
      <c r="R1001" s="143"/>
      <c r="S1001" s="143"/>
    </row>
    <row r="1002" spans="1:19" ht="13.5" customHeight="1">
      <c r="A1002" s="195"/>
      <c r="B1002" s="189" t="s">
        <v>613</v>
      </c>
      <c r="C1002" s="501" t="s">
        <v>614</v>
      </c>
      <c r="D1002" s="501"/>
      <c r="E1002" s="501"/>
      <c r="F1002" s="501"/>
      <c r="G1002" s="501"/>
      <c r="H1002" s="190" t="s">
        <v>413</v>
      </c>
      <c r="I1002" s="196">
        <v>0.2</v>
      </c>
      <c r="J1002" s="191"/>
      <c r="K1002" s="207">
        <v>8.0000000000000002E-3</v>
      </c>
      <c r="L1002" s="205">
        <v>138.5</v>
      </c>
      <c r="M1002" s="206">
        <v>1.44</v>
      </c>
      <c r="N1002" s="200">
        <v>199.44</v>
      </c>
      <c r="O1002" s="202">
        <v>1.0367</v>
      </c>
      <c r="P1002" s="194">
        <v>1.65</v>
      </c>
      <c r="Q1002" s="143"/>
      <c r="R1002" s="143"/>
      <c r="S1002" s="143"/>
    </row>
    <row r="1003" spans="1:19" ht="13.5" customHeight="1">
      <c r="A1003" s="195"/>
      <c r="B1003" s="189" t="s">
        <v>615</v>
      </c>
      <c r="C1003" s="501" t="s">
        <v>616</v>
      </c>
      <c r="D1003" s="501"/>
      <c r="E1003" s="501"/>
      <c r="F1003" s="501"/>
      <c r="G1003" s="501"/>
      <c r="H1003" s="190" t="s">
        <v>587</v>
      </c>
      <c r="I1003" s="201">
        <v>0.25</v>
      </c>
      <c r="J1003" s="191"/>
      <c r="K1003" s="201">
        <v>0.01</v>
      </c>
      <c r="L1003" s="205">
        <v>235.73</v>
      </c>
      <c r="M1003" s="206">
        <v>1.02</v>
      </c>
      <c r="N1003" s="200">
        <v>240.44</v>
      </c>
      <c r="O1003" s="202">
        <v>1.0367</v>
      </c>
      <c r="P1003" s="194">
        <v>2.4900000000000002</v>
      </c>
      <c r="Q1003" s="143"/>
      <c r="R1003" s="143"/>
      <c r="S1003" s="143"/>
    </row>
    <row r="1004" spans="1:19" ht="13.5" customHeight="1">
      <c r="A1004" s="210"/>
      <c r="B1004" s="187"/>
      <c r="C1004" s="500" t="s">
        <v>429</v>
      </c>
      <c r="D1004" s="500"/>
      <c r="E1004" s="500"/>
      <c r="F1004" s="500"/>
      <c r="G1004" s="500"/>
      <c r="H1004" s="180"/>
      <c r="I1004" s="181"/>
      <c r="J1004" s="181"/>
      <c r="K1004" s="181"/>
      <c r="L1004" s="183"/>
      <c r="M1004" s="181"/>
      <c r="N1004" s="211"/>
      <c r="O1004" s="181"/>
      <c r="P1004" s="212">
        <v>400.69</v>
      </c>
      <c r="Q1004" s="143"/>
      <c r="R1004" s="143"/>
      <c r="S1004" s="143"/>
    </row>
    <row r="1005" spans="1:19" ht="13.5" customHeight="1">
      <c r="A1005" s="203" t="s">
        <v>841</v>
      </c>
      <c r="B1005" s="189" t="s">
        <v>430</v>
      </c>
      <c r="C1005" s="501" t="s">
        <v>431</v>
      </c>
      <c r="D1005" s="501"/>
      <c r="E1005" s="501"/>
      <c r="F1005" s="501"/>
      <c r="G1005" s="501"/>
      <c r="H1005" s="190" t="s">
        <v>432</v>
      </c>
      <c r="I1005" s="209">
        <v>2</v>
      </c>
      <c r="J1005" s="191"/>
      <c r="K1005" s="209">
        <v>2</v>
      </c>
      <c r="L1005" s="193"/>
      <c r="M1005" s="191"/>
      <c r="N1005" s="193"/>
      <c r="O1005" s="202">
        <v>1.0367</v>
      </c>
      <c r="P1005" s="216">
        <v>5.12</v>
      </c>
      <c r="Q1005" s="143"/>
      <c r="R1005" s="143"/>
      <c r="S1005" s="143"/>
    </row>
    <row r="1006" spans="1:19" ht="13.5" customHeight="1">
      <c r="A1006" s="203"/>
      <c r="B1006" s="189"/>
      <c r="C1006" s="501" t="s">
        <v>433</v>
      </c>
      <c r="D1006" s="501"/>
      <c r="E1006" s="501"/>
      <c r="F1006" s="501"/>
      <c r="G1006" s="501"/>
      <c r="H1006" s="190"/>
      <c r="I1006" s="191"/>
      <c r="J1006" s="191"/>
      <c r="K1006" s="191"/>
      <c r="L1006" s="193"/>
      <c r="M1006" s="191"/>
      <c r="N1006" s="193"/>
      <c r="O1006" s="191"/>
      <c r="P1006" s="216">
        <v>396.55</v>
      </c>
      <c r="Q1006" s="143"/>
      <c r="R1006" s="143"/>
      <c r="S1006" s="143"/>
    </row>
    <row r="1007" spans="1:19" ht="13.5" customHeight="1">
      <c r="A1007" s="203"/>
      <c r="B1007" s="189" t="s">
        <v>434</v>
      </c>
      <c r="C1007" s="501" t="s">
        <v>435</v>
      </c>
      <c r="D1007" s="501"/>
      <c r="E1007" s="501"/>
      <c r="F1007" s="501"/>
      <c r="G1007" s="501"/>
      <c r="H1007" s="190" t="s">
        <v>432</v>
      </c>
      <c r="I1007" s="209">
        <v>90</v>
      </c>
      <c r="J1007" s="191"/>
      <c r="K1007" s="209">
        <v>90</v>
      </c>
      <c r="L1007" s="193"/>
      <c r="M1007" s="191"/>
      <c r="N1007" s="193"/>
      <c r="O1007" s="191"/>
      <c r="P1007" s="216">
        <v>356.9</v>
      </c>
      <c r="Q1007" s="143"/>
      <c r="R1007" s="143"/>
      <c r="S1007" s="143"/>
    </row>
    <row r="1008" spans="1:19" ht="13.5" customHeight="1">
      <c r="A1008" s="203"/>
      <c r="B1008" s="189" t="s">
        <v>436</v>
      </c>
      <c r="C1008" s="501" t="s">
        <v>437</v>
      </c>
      <c r="D1008" s="501"/>
      <c r="E1008" s="501"/>
      <c r="F1008" s="501"/>
      <c r="G1008" s="501"/>
      <c r="H1008" s="190" t="s">
        <v>432</v>
      </c>
      <c r="I1008" s="209">
        <v>46</v>
      </c>
      <c r="J1008" s="191"/>
      <c r="K1008" s="209">
        <v>46</v>
      </c>
      <c r="L1008" s="193"/>
      <c r="M1008" s="191"/>
      <c r="N1008" s="193"/>
      <c r="O1008" s="191"/>
      <c r="P1008" s="216">
        <v>182.41</v>
      </c>
      <c r="Q1008" s="143"/>
      <c r="R1008" s="143"/>
      <c r="S1008" s="143"/>
    </row>
    <row r="1009" spans="1:19" ht="13.5" customHeight="1">
      <c r="A1009" s="213"/>
      <c r="B1009" s="214"/>
      <c r="C1009" s="500" t="s">
        <v>438</v>
      </c>
      <c r="D1009" s="500"/>
      <c r="E1009" s="500"/>
      <c r="F1009" s="500"/>
      <c r="G1009" s="500"/>
      <c r="H1009" s="180"/>
      <c r="I1009" s="181"/>
      <c r="J1009" s="181"/>
      <c r="K1009" s="181"/>
      <c r="L1009" s="183"/>
      <c r="M1009" s="181"/>
      <c r="N1009" s="211">
        <v>23628</v>
      </c>
      <c r="O1009" s="181"/>
      <c r="P1009" s="240">
        <v>945.12</v>
      </c>
      <c r="Q1009" s="143"/>
      <c r="R1009" s="143"/>
      <c r="S1009" s="143"/>
    </row>
    <row r="1010" spans="1:19" ht="13.5" customHeight="1">
      <c r="A1010" s="178" t="s">
        <v>842</v>
      </c>
      <c r="B1010" s="179" t="s">
        <v>765</v>
      </c>
      <c r="C1010" s="498" t="s">
        <v>843</v>
      </c>
      <c r="D1010" s="498"/>
      <c r="E1010" s="498"/>
      <c r="F1010" s="498"/>
      <c r="G1010" s="498"/>
      <c r="H1010" s="180" t="s">
        <v>610</v>
      </c>
      <c r="I1010" s="181">
        <v>0.02</v>
      </c>
      <c r="J1010" s="182">
        <v>1</v>
      </c>
      <c r="K1010" s="219">
        <v>0.02</v>
      </c>
      <c r="L1010" s="183"/>
      <c r="M1010" s="181"/>
      <c r="N1010" s="184"/>
      <c r="O1010" s="181"/>
      <c r="P1010" s="185"/>
      <c r="Q1010" s="143"/>
      <c r="R1010" s="143"/>
      <c r="S1010" s="143"/>
    </row>
    <row r="1011" spans="1:19" ht="45.75" customHeight="1">
      <c r="A1011" s="186"/>
      <c r="B1011" s="187" t="s">
        <v>386</v>
      </c>
      <c r="C1011" s="499" t="s">
        <v>387</v>
      </c>
      <c r="D1011" s="499"/>
      <c r="E1011" s="499"/>
      <c r="F1011" s="499"/>
      <c r="G1011" s="499"/>
      <c r="H1011" s="499"/>
      <c r="I1011" s="499"/>
      <c r="J1011" s="499"/>
      <c r="K1011" s="499"/>
      <c r="L1011" s="499"/>
      <c r="M1011" s="499"/>
      <c r="N1011" s="499"/>
      <c r="O1011" s="499"/>
      <c r="P1011" s="499"/>
      <c r="Q1011" s="143"/>
      <c r="R1011" s="143"/>
      <c r="S1011" s="143"/>
    </row>
    <row r="1012" spans="1:19" ht="45.75" customHeight="1">
      <c r="A1012" s="186"/>
      <c r="B1012" s="187" t="s">
        <v>388</v>
      </c>
      <c r="C1012" s="499" t="s">
        <v>389</v>
      </c>
      <c r="D1012" s="499"/>
      <c r="E1012" s="499"/>
      <c r="F1012" s="499"/>
      <c r="G1012" s="499"/>
      <c r="H1012" s="499"/>
      <c r="I1012" s="499"/>
      <c r="J1012" s="499"/>
      <c r="K1012" s="499"/>
      <c r="L1012" s="499"/>
      <c r="M1012" s="499"/>
      <c r="N1012" s="499"/>
      <c r="O1012" s="499"/>
      <c r="P1012" s="499"/>
      <c r="Q1012" s="143"/>
      <c r="R1012" s="143"/>
      <c r="S1012" s="143"/>
    </row>
    <row r="1013" spans="1:19" ht="27.75" customHeight="1">
      <c r="A1013" s="186"/>
      <c r="B1013" s="187"/>
      <c r="C1013" s="499" t="s">
        <v>390</v>
      </c>
      <c r="D1013" s="499"/>
      <c r="E1013" s="499"/>
      <c r="F1013" s="499"/>
      <c r="G1013" s="499"/>
      <c r="H1013" s="499"/>
      <c r="I1013" s="499"/>
      <c r="J1013" s="499"/>
      <c r="K1013" s="499"/>
      <c r="L1013" s="499"/>
      <c r="M1013" s="499"/>
      <c r="N1013" s="499"/>
      <c r="O1013" s="499"/>
      <c r="P1013" s="499"/>
      <c r="Q1013" s="143"/>
      <c r="R1013" s="143"/>
      <c r="S1013" s="143"/>
    </row>
    <row r="1014" spans="1:19" ht="13.5" customHeight="1">
      <c r="A1014" s="188"/>
      <c r="B1014" s="189" t="s">
        <v>164</v>
      </c>
      <c r="C1014" s="501" t="s">
        <v>391</v>
      </c>
      <c r="D1014" s="501"/>
      <c r="E1014" s="501"/>
      <c r="F1014" s="501"/>
      <c r="G1014" s="501"/>
      <c r="H1014" s="190" t="s">
        <v>392</v>
      </c>
      <c r="I1014" s="191"/>
      <c r="J1014" s="191"/>
      <c r="K1014" s="215">
        <v>1.0335483999999999</v>
      </c>
      <c r="L1014" s="193"/>
      <c r="M1014" s="191"/>
      <c r="N1014" s="193"/>
      <c r="O1014" s="191"/>
      <c r="P1014" s="216">
        <v>585.13</v>
      </c>
      <c r="Q1014" s="143"/>
      <c r="R1014" s="143"/>
      <c r="S1014" s="143"/>
    </row>
    <row r="1015" spans="1:19" ht="13.5" customHeight="1">
      <c r="A1015" s="195"/>
      <c r="B1015" s="189" t="s">
        <v>393</v>
      </c>
      <c r="C1015" s="501" t="s">
        <v>394</v>
      </c>
      <c r="D1015" s="501"/>
      <c r="E1015" s="501"/>
      <c r="F1015" s="501"/>
      <c r="G1015" s="501"/>
      <c r="H1015" s="190" t="s">
        <v>392</v>
      </c>
      <c r="I1015" s="201">
        <v>32.159999999999997</v>
      </c>
      <c r="J1015" s="197">
        <v>1.6068849999999999</v>
      </c>
      <c r="K1015" s="215">
        <v>1.0335483999999999</v>
      </c>
      <c r="L1015" s="198"/>
      <c r="M1015" s="199"/>
      <c r="N1015" s="200">
        <v>566.14</v>
      </c>
      <c r="O1015" s="191"/>
      <c r="P1015" s="194">
        <v>585.13</v>
      </c>
      <c r="Q1015" s="143"/>
      <c r="R1015" s="143"/>
      <c r="S1015" s="143"/>
    </row>
    <row r="1016" spans="1:19" ht="13.5" customHeight="1">
      <c r="A1016" s="188"/>
      <c r="B1016" s="189" t="s">
        <v>167</v>
      </c>
      <c r="C1016" s="501" t="s">
        <v>395</v>
      </c>
      <c r="D1016" s="501"/>
      <c r="E1016" s="501"/>
      <c r="F1016" s="501"/>
      <c r="G1016" s="501"/>
      <c r="H1016" s="190"/>
      <c r="I1016" s="191"/>
      <c r="J1016" s="191"/>
      <c r="K1016" s="191"/>
      <c r="L1016" s="193"/>
      <c r="M1016" s="191"/>
      <c r="N1016" s="193"/>
      <c r="O1016" s="191"/>
      <c r="P1016" s="216">
        <v>2.0499999999999998</v>
      </c>
      <c r="Q1016" s="143"/>
      <c r="R1016" s="143"/>
      <c r="S1016" s="143"/>
    </row>
    <row r="1017" spans="1:19" ht="13.5" customHeight="1">
      <c r="A1017" s="188"/>
      <c r="B1017" s="189"/>
      <c r="C1017" s="501" t="s">
        <v>396</v>
      </c>
      <c r="D1017" s="501"/>
      <c r="E1017" s="501"/>
      <c r="F1017" s="501"/>
      <c r="G1017" s="501"/>
      <c r="H1017" s="190" t="s">
        <v>392</v>
      </c>
      <c r="I1017" s="191"/>
      <c r="J1017" s="191"/>
      <c r="K1017" s="192">
        <v>1.8600000000000001E-3</v>
      </c>
      <c r="L1017" s="193"/>
      <c r="M1017" s="191"/>
      <c r="N1017" s="193"/>
      <c r="O1017" s="191"/>
      <c r="P1017" s="216">
        <v>1.31</v>
      </c>
      <c r="Q1017" s="143"/>
      <c r="R1017" s="143"/>
      <c r="S1017" s="143"/>
    </row>
    <row r="1018" spans="1:19" ht="13.5" customHeight="1">
      <c r="A1018" s="195"/>
      <c r="B1018" s="189" t="s">
        <v>397</v>
      </c>
      <c r="C1018" s="501" t="s">
        <v>398</v>
      </c>
      <c r="D1018" s="501"/>
      <c r="E1018" s="501"/>
      <c r="F1018" s="501"/>
      <c r="G1018" s="501"/>
      <c r="H1018" s="190" t="s">
        <v>399</v>
      </c>
      <c r="I1018" s="201">
        <v>0.03</v>
      </c>
      <c r="J1018" s="201">
        <v>1.55</v>
      </c>
      <c r="K1018" s="192">
        <v>9.3000000000000005E-4</v>
      </c>
      <c r="L1018" s="198"/>
      <c r="M1018" s="199"/>
      <c r="N1018" s="200">
        <v>1582.31</v>
      </c>
      <c r="O1018" s="202">
        <v>1.0367</v>
      </c>
      <c r="P1018" s="194">
        <v>1.53</v>
      </c>
      <c r="Q1018" s="143"/>
      <c r="R1018" s="143"/>
      <c r="S1018" s="143"/>
    </row>
    <row r="1019" spans="1:19" ht="13.5" customHeight="1">
      <c r="A1019" s="203"/>
      <c r="B1019" s="189" t="s">
        <v>400</v>
      </c>
      <c r="C1019" s="501" t="s">
        <v>401</v>
      </c>
      <c r="D1019" s="501"/>
      <c r="E1019" s="501"/>
      <c r="F1019" s="501"/>
      <c r="G1019" s="501"/>
      <c r="H1019" s="190" t="s">
        <v>392</v>
      </c>
      <c r="I1019" s="201">
        <v>0.03</v>
      </c>
      <c r="J1019" s="201">
        <v>1.55</v>
      </c>
      <c r="K1019" s="192">
        <v>9.3000000000000005E-4</v>
      </c>
      <c r="L1019" s="193"/>
      <c r="M1019" s="191"/>
      <c r="N1019" s="204">
        <v>777.91</v>
      </c>
      <c r="O1019" s="202">
        <v>1.0367</v>
      </c>
      <c r="P1019" s="216">
        <v>0.75</v>
      </c>
      <c r="Q1019" s="143"/>
      <c r="R1019" s="143"/>
      <c r="S1019" s="143"/>
    </row>
    <row r="1020" spans="1:19" ht="13.5" customHeight="1">
      <c r="A1020" s="195"/>
      <c r="B1020" s="189" t="s">
        <v>402</v>
      </c>
      <c r="C1020" s="501" t="s">
        <v>403</v>
      </c>
      <c r="D1020" s="501"/>
      <c r="E1020" s="501"/>
      <c r="F1020" s="501"/>
      <c r="G1020" s="501"/>
      <c r="H1020" s="190" t="s">
        <v>399</v>
      </c>
      <c r="I1020" s="201">
        <v>0.03</v>
      </c>
      <c r="J1020" s="201">
        <v>1.55</v>
      </c>
      <c r="K1020" s="192">
        <v>9.3000000000000005E-4</v>
      </c>
      <c r="L1020" s="198"/>
      <c r="M1020" s="199"/>
      <c r="N1020" s="200">
        <v>543.33000000000004</v>
      </c>
      <c r="O1020" s="202">
        <v>1.0367</v>
      </c>
      <c r="P1020" s="194">
        <v>0.52</v>
      </c>
      <c r="Q1020" s="143"/>
      <c r="R1020" s="143"/>
      <c r="S1020" s="143"/>
    </row>
    <row r="1021" spans="1:19" ht="13.5" customHeight="1">
      <c r="A1021" s="203"/>
      <c r="B1021" s="189" t="s">
        <v>404</v>
      </c>
      <c r="C1021" s="501" t="s">
        <v>405</v>
      </c>
      <c r="D1021" s="501"/>
      <c r="E1021" s="501"/>
      <c r="F1021" s="501"/>
      <c r="G1021" s="501"/>
      <c r="H1021" s="190" t="s">
        <v>392</v>
      </c>
      <c r="I1021" s="201">
        <v>0.03</v>
      </c>
      <c r="J1021" s="201">
        <v>1.55</v>
      </c>
      <c r="K1021" s="192">
        <v>9.3000000000000005E-4</v>
      </c>
      <c r="L1021" s="193"/>
      <c r="M1021" s="191"/>
      <c r="N1021" s="204">
        <v>579.11</v>
      </c>
      <c r="O1021" s="202">
        <v>1.0367</v>
      </c>
      <c r="P1021" s="216">
        <v>0.56000000000000005</v>
      </c>
      <c r="Q1021" s="143"/>
      <c r="R1021" s="143"/>
      <c r="S1021" s="143"/>
    </row>
    <row r="1022" spans="1:19" ht="13.5" customHeight="1">
      <c r="A1022" s="188"/>
      <c r="B1022" s="189" t="s">
        <v>180</v>
      </c>
      <c r="C1022" s="501" t="s">
        <v>410</v>
      </c>
      <c r="D1022" s="501"/>
      <c r="E1022" s="501"/>
      <c r="F1022" s="501"/>
      <c r="G1022" s="501"/>
      <c r="H1022" s="190"/>
      <c r="I1022" s="191"/>
      <c r="J1022" s="191"/>
      <c r="K1022" s="191"/>
      <c r="L1022" s="193"/>
      <c r="M1022" s="191"/>
      <c r="N1022" s="193"/>
      <c r="O1022" s="191"/>
      <c r="P1022" s="216">
        <v>4.34</v>
      </c>
      <c r="Q1022" s="143"/>
      <c r="R1022" s="143"/>
      <c r="S1022" s="143"/>
    </row>
    <row r="1023" spans="1:19" ht="13.5" customHeight="1">
      <c r="A1023" s="195"/>
      <c r="B1023" s="189" t="s">
        <v>590</v>
      </c>
      <c r="C1023" s="501" t="s">
        <v>591</v>
      </c>
      <c r="D1023" s="501"/>
      <c r="E1023" s="501"/>
      <c r="F1023" s="501"/>
      <c r="G1023" s="501"/>
      <c r="H1023" s="190" t="s">
        <v>592</v>
      </c>
      <c r="I1023" s="207">
        <v>6.6559999999999997</v>
      </c>
      <c r="J1023" s="191"/>
      <c r="K1023" s="192">
        <v>0.13311999999999999</v>
      </c>
      <c r="L1023" s="198"/>
      <c r="M1023" s="199"/>
      <c r="N1023" s="200">
        <v>7.46</v>
      </c>
      <c r="O1023" s="202">
        <v>1.0367</v>
      </c>
      <c r="P1023" s="194">
        <v>1.03</v>
      </c>
      <c r="Q1023" s="143"/>
      <c r="R1023" s="143"/>
      <c r="S1023" s="143"/>
    </row>
    <row r="1024" spans="1:19" ht="13.5" customHeight="1">
      <c r="A1024" s="195"/>
      <c r="B1024" s="189" t="s">
        <v>596</v>
      </c>
      <c r="C1024" s="501" t="s">
        <v>597</v>
      </c>
      <c r="D1024" s="501"/>
      <c r="E1024" s="501"/>
      <c r="F1024" s="501"/>
      <c r="G1024" s="501"/>
      <c r="H1024" s="190" t="s">
        <v>587</v>
      </c>
      <c r="I1024" s="201">
        <v>2.04</v>
      </c>
      <c r="J1024" s="191"/>
      <c r="K1024" s="202">
        <v>4.0800000000000003E-2</v>
      </c>
      <c r="L1024" s="205">
        <v>41.71</v>
      </c>
      <c r="M1024" s="220">
        <v>1.3</v>
      </c>
      <c r="N1024" s="200">
        <v>54.22</v>
      </c>
      <c r="O1024" s="202">
        <v>1.0367</v>
      </c>
      <c r="P1024" s="194">
        <v>2.29</v>
      </c>
      <c r="Q1024" s="143"/>
      <c r="R1024" s="143"/>
      <c r="S1024" s="143"/>
    </row>
    <row r="1025" spans="1:19" ht="13.5" customHeight="1">
      <c r="A1025" s="195"/>
      <c r="B1025" s="189" t="s">
        <v>767</v>
      </c>
      <c r="C1025" s="501" t="s">
        <v>768</v>
      </c>
      <c r="D1025" s="501"/>
      <c r="E1025" s="501"/>
      <c r="F1025" s="501"/>
      <c r="G1025" s="501"/>
      <c r="H1025" s="190" t="s">
        <v>587</v>
      </c>
      <c r="I1025" s="201">
        <v>2.04</v>
      </c>
      <c r="J1025" s="191"/>
      <c r="K1025" s="202">
        <v>4.0800000000000003E-2</v>
      </c>
      <c r="L1025" s="205">
        <v>18.54</v>
      </c>
      <c r="M1025" s="220">
        <v>1.3</v>
      </c>
      <c r="N1025" s="200">
        <v>24.1</v>
      </c>
      <c r="O1025" s="202">
        <v>1.0367</v>
      </c>
      <c r="P1025" s="194">
        <v>1.02</v>
      </c>
      <c r="Q1025" s="143"/>
      <c r="R1025" s="143"/>
      <c r="S1025" s="143"/>
    </row>
    <row r="1026" spans="1:19" ht="13.5" customHeight="1">
      <c r="A1026" s="210"/>
      <c r="B1026" s="187"/>
      <c r="C1026" s="500" t="s">
        <v>429</v>
      </c>
      <c r="D1026" s="500"/>
      <c r="E1026" s="500"/>
      <c r="F1026" s="500"/>
      <c r="G1026" s="500"/>
      <c r="H1026" s="180"/>
      <c r="I1026" s="181"/>
      <c r="J1026" s="181"/>
      <c r="K1026" s="181"/>
      <c r="L1026" s="183"/>
      <c r="M1026" s="181"/>
      <c r="N1026" s="211"/>
      <c r="O1026" s="181"/>
      <c r="P1026" s="212">
        <v>592.83000000000004</v>
      </c>
      <c r="Q1026" s="143"/>
      <c r="R1026" s="143"/>
      <c r="S1026" s="143"/>
    </row>
    <row r="1027" spans="1:19" ht="27.75" customHeight="1">
      <c r="A1027" s="203" t="s">
        <v>844</v>
      </c>
      <c r="B1027" s="189" t="s">
        <v>430</v>
      </c>
      <c r="C1027" s="501" t="s">
        <v>431</v>
      </c>
      <c r="D1027" s="501"/>
      <c r="E1027" s="501"/>
      <c r="F1027" s="501"/>
      <c r="G1027" s="501"/>
      <c r="H1027" s="190" t="s">
        <v>432</v>
      </c>
      <c r="I1027" s="209">
        <v>2</v>
      </c>
      <c r="J1027" s="191"/>
      <c r="K1027" s="209">
        <v>2</v>
      </c>
      <c r="L1027" s="193"/>
      <c r="M1027" s="191"/>
      <c r="N1027" s="193"/>
      <c r="O1027" s="202">
        <v>1.0367</v>
      </c>
      <c r="P1027" s="216">
        <v>7.55</v>
      </c>
      <c r="Q1027" s="143"/>
      <c r="R1027" s="143"/>
      <c r="S1027" s="143"/>
    </row>
    <row r="1028" spans="1:19" ht="45.75" customHeight="1">
      <c r="A1028" s="203"/>
      <c r="B1028" s="189"/>
      <c r="C1028" s="501" t="s">
        <v>433</v>
      </c>
      <c r="D1028" s="501"/>
      <c r="E1028" s="501"/>
      <c r="F1028" s="501"/>
      <c r="G1028" s="501"/>
      <c r="H1028" s="190"/>
      <c r="I1028" s="191"/>
      <c r="J1028" s="191"/>
      <c r="K1028" s="191"/>
      <c r="L1028" s="193"/>
      <c r="M1028" s="191"/>
      <c r="N1028" s="193"/>
      <c r="O1028" s="191"/>
      <c r="P1028" s="216">
        <v>586.44000000000005</v>
      </c>
      <c r="Q1028" s="143"/>
      <c r="R1028" s="143"/>
      <c r="S1028" s="143"/>
    </row>
    <row r="1029" spans="1:19" ht="27.75" customHeight="1">
      <c r="A1029" s="203"/>
      <c r="B1029" s="189" t="s">
        <v>603</v>
      </c>
      <c r="C1029" s="501" t="s">
        <v>604</v>
      </c>
      <c r="D1029" s="501"/>
      <c r="E1029" s="501"/>
      <c r="F1029" s="501"/>
      <c r="G1029" s="501"/>
      <c r="H1029" s="190" t="s">
        <v>432</v>
      </c>
      <c r="I1029" s="209">
        <v>97</v>
      </c>
      <c r="J1029" s="191"/>
      <c r="K1029" s="209">
        <v>97</v>
      </c>
      <c r="L1029" s="193"/>
      <c r="M1029" s="191"/>
      <c r="N1029" s="193"/>
      <c r="O1029" s="191"/>
      <c r="P1029" s="216">
        <v>568.85</v>
      </c>
      <c r="Q1029" s="143"/>
      <c r="R1029" s="143"/>
      <c r="S1029" s="143"/>
    </row>
    <row r="1030" spans="1:19" ht="13.5" customHeight="1">
      <c r="A1030" s="203"/>
      <c r="B1030" s="189" t="s">
        <v>605</v>
      </c>
      <c r="C1030" s="501" t="s">
        <v>606</v>
      </c>
      <c r="D1030" s="501"/>
      <c r="E1030" s="501"/>
      <c r="F1030" s="501"/>
      <c r="G1030" s="501"/>
      <c r="H1030" s="190" t="s">
        <v>432</v>
      </c>
      <c r="I1030" s="209">
        <v>51</v>
      </c>
      <c r="J1030" s="191"/>
      <c r="K1030" s="209">
        <v>51</v>
      </c>
      <c r="L1030" s="193"/>
      <c r="M1030" s="191"/>
      <c r="N1030" s="193"/>
      <c r="O1030" s="191"/>
      <c r="P1030" s="216">
        <v>299.08</v>
      </c>
      <c r="Q1030" s="143"/>
      <c r="R1030" s="143"/>
      <c r="S1030" s="143"/>
    </row>
    <row r="1031" spans="1:19" ht="13.5" customHeight="1">
      <c r="A1031" s="213"/>
      <c r="B1031" s="214"/>
      <c r="C1031" s="500" t="s">
        <v>438</v>
      </c>
      <c r="D1031" s="500"/>
      <c r="E1031" s="500"/>
      <c r="F1031" s="500"/>
      <c r="G1031" s="500"/>
      <c r="H1031" s="180"/>
      <c r="I1031" s="181"/>
      <c r="J1031" s="181"/>
      <c r="K1031" s="181"/>
      <c r="L1031" s="183"/>
      <c r="M1031" s="181"/>
      <c r="N1031" s="211">
        <v>73415.5</v>
      </c>
      <c r="O1031" s="181"/>
      <c r="P1031" s="212">
        <v>1468.31</v>
      </c>
      <c r="Q1031" s="143"/>
      <c r="R1031" s="143"/>
      <c r="S1031" s="143"/>
    </row>
    <row r="1032" spans="1:19" ht="13.5" customHeight="1">
      <c r="A1032" s="178" t="s">
        <v>845</v>
      </c>
      <c r="B1032" s="179" t="s">
        <v>771</v>
      </c>
      <c r="C1032" s="498" t="s">
        <v>772</v>
      </c>
      <c r="D1032" s="498"/>
      <c r="E1032" s="498"/>
      <c r="F1032" s="498"/>
      <c r="G1032" s="498"/>
      <c r="H1032" s="180" t="s">
        <v>773</v>
      </c>
      <c r="I1032" s="181">
        <v>6.0000000000000001E-3</v>
      </c>
      <c r="J1032" s="182">
        <v>1</v>
      </c>
      <c r="K1032" s="249">
        <v>6.0000000000000001E-3</v>
      </c>
      <c r="L1032" s="211">
        <v>12621.8</v>
      </c>
      <c r="M1032" s="222">
        <v>1.1000000000000001</v>
      </c>
      <c r="N1032" s="239">
        <v>13883.98</v>
      </c>
      <c r="O1032" s="217">
        <v>1.0367</v>
      </c>
      <c r="P1032" s="240">
        <v>86.36</v>
      </c>
      <c r="Q1032" s="143"/>
      <c r="R1032" s="143"/>
      <c r="S1032" s="143"/>
    </row>
    <row r="1033" spans="1:19" ht="13.5" customHeight="1">
      <c r="A1033" s="186"/>
      <c r="B1033" s="187"/>
      <c r="C1033" s="499" t="s">
        <v>390</v>
      </c>
      <c r="D1033" s="499"/>
      <c r="E1033" s="499"/>
      <c r="F1033" s="499"/>
      <c r="G1033" s="499"/>
      <c r="H1033" s="499"/>
      <c r="I1033" s="499"/>
      <c r="J1033" s="499"/>
      <c r="K1033" s="499"/>
      <c r="L1033" s="499"/>
      <c r="M1033" s="499"/>
      <c r="N1033" s="499"/>
      <c r="O1033" s="499"/>
      <c r="P1033" s="499"/>
      <c r="Q1033" s="143"/>
      <c r="R1033" s="143"/>
      <c r="S1033" s="143"/>
    </row>
    <row r="1034" spans="1:19" ht="13.5" customHeight="1">
      <c r="A1034" s="213"/>
      <c r="B1034" s="214"/>
      <c r="C1034" s="500" t="s">
        <v>438</v>
      </c>
      <c r="D1034" s="500"/>
      <c r="E1034" s="500"/>
      <c r="F1034" s="500"/>
      <c r="G1034" s="500"/>
      <c r="H1034" s="180"/>
      <c r="I1034" s="181"/>
      <c r="J1034" s="181"/>
      <c r="K1034" s="181"/>
      <c r="L1034" s="183"/>
      <c r="M1034" s="181"/>
      <c r="N1034" s="183"/>
      <c r="O1034" s="181"/>
      <c r="P1034" s="240">
        <v>86.36</v>
      </c>
      <c r="Q1034" s="143"/>
      <c r="R1034" s="143"/>
      <c r="S1034" s="143"/>
    </row>
    <row r="1035" spans="1:19" ht="13.5" customHeight="1">
      <c r="A1035" s="497" t="s">
        <v>846</v>
      </c>
      <c r="B1035" s="497"/>
      <c r="C1035" s="497"/>
      <c r="D1035" s="497"/>
      <c r="E1035" s="497"/>
      <c r="F1035" s="497"/>
      <c r="G1035" s="497"/>
      <c r="H1035" s="497"/>
      <c r="I1035" s="497"/>
      <c r="J1035" s="497"/>
      <c r="K1035" s="497"/>
      <c r="L1035" s="497"/>
      <c r="M1035" s="497"/>
      <c r="N1035" s="497"/>
      <c r="O1035" s="497"/>
      <c r="P1035" s="497"/>
      <c r="Q1035" s="143"/>
      <c r="R1035" s="143"/>
      <c r="S1035" s="143"/>
    </row>
    <row r="1036" spans="1:19" ht="13.5" customHeight="1">
      <c r="A1036" s="178" t="s">
        <v>847</v>
      </c>
      <c r="B1036" s="179" t="s">
        <v>710</v>
      </c>
      <c r="C1036" s="498" t="s">
        <v>848</v>
      </c>
      <c r="D1036" s="498"/>
      <c r="E1036" s="498"/>
      <c r="F1036" s="498"/>
      <c r="G1036" s="498"/>
      <c r="H1036" s="180" t="s">
        <v>142</v>
      </c>
      <c r="I1036" s="181">
        <v>6</v>
      </c>
      <c r="J1036" s="182">
        <v>1</v>
      </c>
      <c r="K1036" s="182">
        <v>6</v>
      </c>
      <c r="L1036" s="183"/>
      <c r="M1036" s="181"/>
      <c r="N1036" s="184"/>
      <c r="O1036" s="181"/>
      <c r="P1036" s="185"/>
      <c r="Q1036" s="143"/>
      <c r="R1036" s="143"/>
      <c r="S1036" s="143"/>
    </row>
    <row r="1037" spans="1:19" ht="13.5" customHeight="1">
      <c r="A1037" s="186"/>
      <c r="B1037" s="187" t="s">
        <v>386</v>
      </c>
      <c r="C1037" s="499" t="s">
        <v>387</v>
      </c>
      <c r="D1037" s="499"/>
      <c r="E1037" s="499"/>
      <c r="F1037" s="499"/>
      <c r="G1037" s="499"/>
      <c r="H1037" s="499"/>
      <c r="I1037" s="499"/>
      <c r="J1037" s="499"/>
      <c r="K1037" s="499"/>
      <c r="L1037" s="499"/>
      <c r="M1037" s="499"/>
      <c r="N1037" s="499"/>
      <c r="O1037" s="499"/>
      <c r="P1037" s="499"/>
      <c r="Q1037" s="143"/>
      <c r="R1037" s="143"/>
      <c r="S1037" s="143"/>
    </row>
    <row r="1038" spans="1:19" ht="13.5" customHeight="1">
      <c r="A1038" s="186"/>
      <c r="B1038" s="187" t="s">
        <v>388</v>
      </c>
      <c r="C1038" s="499" t="s">
        <v>389</v>
      </c>
      <c r="D1038" s="499"/>
      <c r="E1038" s="499"/>
      <c r="F1038" s="499"/>
      <c r="G1038" s="499"/>
      <c r="H1038" s="499"/>
      <c r="I1038" s="499"/>
      <c r="J1038" s="499"/>
      <c r="K1038" s="499"/>
      <c r="L1038" s="499"/>
      <c r="M1038" s="499"/>
      <c r="N1038" s="499"/>
      <c r="O1038" s="499"/>
      <c r="P1038" s="499"/>
      <c r="Q1038" s="143"/>
      <c r="R1038" s="143"/>
      <c r="S1038" s="143"/>
    </row>
    <row r="1039" spans="1:19" ht="37.5" customHeight="1">
      <c r="A1039" s="186"/>
      <c r="B1039" s="187"/>
      <c r="C1039" s="499" t="s">
        <v>390</v>
      </c>
      <c r="D1039" s="499"/>
      <c r="E1039" s="499"/>
      <c r="F1039" s="499"/>
      <c r="G1039" s="499"/>
      <c r="H1039" s="499"/>
      <c r="I1039" s="499"/>
      <c r="J1039" s="499"/>
      <c r="K1039" s="499"/>
      <c r="L1039" s="499"/>
      <c r="M1039" s="499"/>
      <c r="N1039" s="499"/>
      <c r="O1039" s="499"/>
      <c r="P1039" s="499"/>
      <c r="Q1039" s="143"/>
      <c r="R1039" s="143"/>
      <c r="S1039" s="143"/>
    </row>
    <row r="1040" spans="1:19" ht="13.5" customHeight="1">
      <c r="A1040" s="188"/>
      <c r="B1040" s="189" t="s">
        <v>164</v>
      </c>
      <c r="C1040" s="501" t="s">
        <v>391</v>
      </c>
      <c r="D1040" s="501"/>
      <c r="E1040" s="501"/>
      <c r="F1040" s="501"/>
      <c r="G1040" s="501"/>
      <c r="H1040" s="190" t="s">
        <v>392</v>
      </c>
      <c r="I1040" s="191"/>
      <c r="J1040" s="191"/>
      <c r="K1040" s="215">
        <v>9.9305492999999991</v>
      </c>
      <c r="L1040" s="193"/>
      <c r="M1040" s="191"/>
      <c r="N1040" s="193"/>
      <c r="O1040" s="191"/>
      <c r="P1040" s="194">
        <v>5171.43</v>
      </c>
      <c r="Q1040" s="143"/>
      <c r="R1040" s="143"/>
      <c r="S1040" s="143"/>
    </row>
    <row r="1041" spans="1:19" ht="13.5" customHeight="1">
      <c r="A1041" s="195"/>
      <c r="B1041" s="189" t="s">
        <v>712</v>
      </c>
      <c r="C1041" s="501" t="s">
        <v>713</v>
      </c>
      <c r="D1041" s="501"/>
      <c r="E1041" s="501"/>
      <c r="F1041" s="501"/>
      <c r="G1041" s="501"/>
      <c r="H1041" s="190" t="s">
        <v>392</v>
      </c>
      <c r="I1041" s="201">
        <v>1.03</v>
      </c>
      <c r="J1041" s="197">
        <v>1.6068849999999999</v>
      </c>
      <c r="K1041" s="215">
        <v>9.9305492999999991</v>
      </c>
      <c r="L1041" s="198"/>
      <c r="M1041" s="199"/>
      <c r="N1041" s="200">
        <v>520.76</v>
      </c>
      <c r="O1041" s="191"/>
      <c r="P1041" s="194">
        <v>5171.43</v>
      </c>
      <c r="Q1041" s="143"/>
      <c r="R1041" s="143"/>
      <c r="S1041" s="143"/>
    </row>
    <row r="1042" spans="1:19" ht="19.5" customHeight="1">
      <c r="A1042" s="188"/>
      <c r="B1042" s="189" t="s">
        <v>167</v>
      </c>
      <c r="C1042" s="501" t="s">
        <v>395</v>
      </c>
      <c r="D1042" s="501"/>
      <c r="E1042" s="501"/>
      <c r="F1042" s="501"/>
      <c r="G1042" s="501"/>
      <c r="H1042" s="190"/>
      <c r="I1042" s="191"/>
      <c r="J1042" s="191"/>
      <c r="K1042" s="191"/>
      <c r="L1042" s="193"/>
      <c r="M1042" s="191"/>
      <c r="N1042" s="193"/>
      <c r="O1042" s="191"/>
      <c r="P1042" s="216">
        <v>52.38</v>
      </c>
      <c r="Q1042" s="143"/>
      <c r="R1042" s="143"/>
      <c r="S1042" s="143"/>
    </row>
    <row r="1043" spans="1:19" ht="45.75" customHeight="1">
      <c r="A1043" s="188"/>
      <c r="B1043" s="189"/>
      <c r="C1043" s="501" t="s">
        <v>396</v>
      </c>
      <c r="D1043" s="501"/>
      <c r="E1043" s="501"/>
      <c r="F1043" s="501"/>
      <c r="G1043" s="501"/>
      <c r="H1043" s="190" t="s">
        <v>392</v>
      </c>
      <c r="I1043" s="191"/>
      <c r="J1043" s="191"/>
      <c r="K1043" s="207">
        <v>9.2999999999999999E-2</v>
      </c>
      <c r="L1043" s="193"/>
      <c r="M1043" s="191"/>
      <c r="N1043" s="193"/>
      <c r="O1043" s="191"/>
      <c r="P1043" s="216">
        <v>55.83</v>
      </c>
      <c r="Q1043" s="143"/>
      <c r="R1043" s="143"/>
      <c r="S1043" s="143"/>
    </row>
    <row r="1044" spans="1:19" ht="27.75" customHeight="1">
      <c r="A1044" s="195"/>
      <c r="B1044" s="189" t="s">
        <v>402</v>
      </c>
      <c r="C1044" s="501" t="s">
        <v>403</v>
      </c>
      <c r="D1044" s="501"/>
      <c r="E1044" s="501"/>
      <c r="F1044" s="501"/>
      <c r="G1044" s="501"/>
      <c r="H1044" s="190" t="s">
        <v>399</v>
      </c>
      <c r="I1044" s="201">
        <v>0.01</v>
      </c>
      <c r="J1044" s="201">
        <v>1.55</v>
      </c>
      <c r="K1044" s="207">
        <v>9.2999999999999999E-2</v>
      </c>
      <c r="L1044" s="198"/>
      <c r="M1044" s="199"/>
      <c r="N1044" s="200">
        <v>543.33000000000004</v>
      </c>
      <c r="O1044" s="202">
        <v>1.0367</v>
      </c>
      <c r="P1044" s="194">
        <v>52.38</v>
      </c>
      <c r="Q1044" s="143"/>
      <c r="R1044" s="143"/>
      <c r="S1044" s="143"/>
    </row>
    <row r="1045" spans="1:19" ht="13.5" customHeight="1">
      <c r="A1045" s="203"/>
      <c r="B1045" s="189" t="s">
        <v>404</v>
      </c>
      <c r="C1045" s="501" t="s">
        <v>405</v>
      </c>
      <c r="D1045" s="501"/>
      <c r="E1045" s="501"/>
      <c r="F1045" s="501"/>
      <c r="G1045" s="501"/>
      <c r="H1045" s="190" t="s">
        <v>392</v>
      </c>
      <c r="I1045" s="201">
        <v>0.01</v>
      </c>
      <c r="J1045" s="201">
        <v>1.55</v>
      </c>
      <c r="K1045" s="207">
        <v>9.2999999999999999E-2</v>
      </c>
      <c r="L1045" s="193"/>
      <c r="M1045" s="191"/>
      <c r="N1045" s="204">
        <v>579.11</v>
      </c>
      <c r="O1045" s="202">
        <v>1.0367</v>
      </c>
      <c r="P1045" s="216">
        <v>55.83</v>
      </c>
      <c r="Q1045" s="143"/>
      <c r="R1045" s="143"/>
      <c r="S1045" s="143"/>
    </row>
    <row r="1046" spans="1:19" ht="13.5" customHeight="1">
      <c r="A1046" s="210"/>
      <c r="B1046" s="187"/>
      <c r="C1046" s="500" t="s">
        <v>429</v>
      </c>
      <c r="D1046" s="500"/>
      <c r="E1046" s="500"/>
      <c r="F1046" s="500"/>
      <c r="G1046" s="500"/>
      <c r="H1046" s="180"/>
      <c r="I1046" s="181"/>
      <c r="J1046" s="181"/>
      <c r="K1046" s="181"/>
      <c r="L1046" s="183"/>
      <c r="M1046" s="181"/>
      <c r="N1046" s="211"/>
      <c r="O1046" s="181"/>
      <c r="P1046" s="212">
        <v>5279.64</v>
      </c>
      <c r="Q1046" s="143"/>
      <c r="R1046" s="143"/>
      <c r="S1046" s="143"/>
    </row>
    <row r="1047" spans="1:19" ht="13.5" customHeight="1">
      <c r="A1047" s="203" t="s">
        <v>849</v>
      </c>
      <c r="B1047" s="189" t="s">
        <v>430</v>
      </c>
      <c r="C1047" s="501" t="s">
        <v>431</v>
      </c>
      <c r="D1047" s="501"/>
      <c r="E1047" s="501"/>
      <c r="F1047" s="501"/>
      <c r="G1047" s="501"/>
      <c r="H1047" s="190" t="s">
        <v>432</v>
      </c>
      <c r="I1047" s="209">
        <v>2</v>
      </c>
      <c r="J1047" s="191"/>
      <c r="K1047" s="209">
        <v>2</v>
      </c>
      <c r="L1047" s="193"/>
      <c r="M1047" s="191"/>
      <c r="N1047" s="193"/>
      <c r="O1047" s="202">
        <v>1.0367</v>
      </c>
      <c r="P1047" s="216">
        <v>66.73</v>
      </c>
      <c r="Q1047" s="143"/>
      <c r="R1047" s="143"/>
      <c r="S1047" s="143"/>
    </row>
    <row r="1048" spans="1:19" ht="13.5" customHeight="1">
      <c r="A1048" s="203"/>
      <c r="B1048" s="189"/>
      <c r="C1048" s="501" t="s">
        <v>433</v>
      </c>
      <c r="D1048" s="501"/>
      <c r="E1048" s="501"/>
      <c r="F1048" s="501"/>
      <c r="G1048" s="501"/>
      <c r="H1048" s="190"/>
      <c r="I1048" s="191"/>
      <c r="J1048" s="191"/>
      <c r="K1048" s="191"/>
      <c r="L1048" s="193"/>
      <c r="M1048" s="191"/>
      <c r="N1048" s="193"/>
      <c r="O1048" s="191"/>
      <c r="P1048" s="194">
        <v>5227.26</v>
      </c>
      <c r="Q1048" s="143"/>
      <c r="R1048" s="143"/>
      <c r="S1048" s="143"/>
    </row>
    <row r="1049" spans="1:19" ht="13.5" customHeight="1">
      <c r="A1049" s="203"/>
      <c r="B1049" s="189" t="s">
        <v>434</v>
      </c>
      <c r="C1049" s="501" t="s">
        <v>435</v>
      </c>
      <c r="D1049" s="501"/>
      <c r="E1049" s="501"/>
      <c r="F1049" s="501"/>
      <c r="G1049" s="501"/>
      <c r="H1049" s="190" t="s">
        <v>432</v>
      </c>
      <c r="I1049" s="209">
        <v>90</v>
      </c>
      <c r="J1049" s="191"/>
      <c r="K1049" s="209">
        <v>90</v>
      </c>
      <c r="L1049" s="193"/>
      <c r="M1049" s="191"/>
      <c r="N1049" s="193"/>
      <c r="O1049" s="191"/>
      <c r="P1049" s="194">
        <v>4704.53</v>
      </c>
      <c r="Q1049" s="143"/>
      <c r="R1049" s="143"/>
      <c r="S1049" s="143"/>
    </row>
    <row r="1050" spans="1:19" ht="13.5" customHeight="1">
      <c r="A1050" s="203"/>
      <c r="B1050" s="189" t="s">
        <v>436</v>
      </c>
      <c r="C1050" s="501" t="s">
        <v>437</v>
      </c>
      <c r="D1050" s="501"/>
      <c r="E1050" s="501"/>
      <c r="F1050" s="501"/>
      <c r="G1050" s="501"/>
      <c r="H1050" s="190" t="s">
        <v>432</v>
      </c>
      <c r="I1050" s="209">
        <v>46</v>
      </c>
      <c r="J1050" s="191"/>
      <c r="K1050" s="209">
        <v>46</v>
      </c>
      <c r="L1050" s="193"/>
      <c r="M1050" s="191"/>
      <c r="N1050" s="193"/>
      <c r="O1050" s="191"/>
      <c r="P1050" s="194">
        <v>2404.54</v>
      </c>
      <c r="Q1050" s="143"/>
      <c r="R1050" s="143"/>
      <c r="S1050" s="143"/>
    </row>
    <row r="1051" spans="1:19" ht="13.5" customHeight="1">
      <c r="A1051" s="213"/>
      <c r="B1051" s="214"/>
      <c r="C1051" s="500" t="s">
        <v>438</v>
      </c>
      <c r="D1051" s="500"/>
      <c r="E1051" s="500"/>
      <c r="F1051" s="500"/>
      <c r="G1051" s="500"/>
      <c r="H1051" s="180"/>
      <c r="I1051" s="181"/>
      <c r="J1051" s="181"/>
      <c r="K1051" s="181"/>
      <c r="L1051" s="183"/>
      <c r="M1051" s="181"/>
      <c r="N1051" s="211">
        <v>2075.91</v>
      </c>
      <c r="O1051" s="181"/>
      <c r="P1051" s="212">
        <v>12455.44</v>
      </c>
      <c r="Q1051" s="143"/>
      <c r="R1051" s="143"/>
      <c r="S1051" s="143"/>
    </row>
    <row r="1052" spans="1:19" ht="13.5" customHeight="1">
      <c r="A1052" s="178" t="s">
        <v>850</v>
      </c>
      <c r="B1052" s="179" t="s">
        <v>581</v>
      </c>
      <c r="C1052" s="498" t="s">
        <v>851</v>
      </c>
      <c r="D1052" s="498"/>
      <c r="E1052" s="498"/>
      <c r="F1052" s="498"/>
      <c r="G1052" s="498"/>
      <c r="H1052" s="180" t="s">
        <v>142</v>
      </c>
      <c r="I1052" s="181">
        <v>18</v>
      </c>
      <c r="J1052" s="182">
        <v>1</v>
      </c>
      <c r="K1052" s="182">
        <v>18</v>
      </c>
      <c r="L1052" s="183"/>
      <c r="M1052" s="181"/>
      <c r="N1052" s="184"/>
      <c r="O1052" s="181"/>
      <c r="P1052" s="185"/>
      <c r="Q1052" s="143"/>
      <c r="R1052" s="143"/>
      <c r="S1052" s="143"/>
    </row>
    <row r="1053" spans="1:19" ht="13.5" customHeight="1">
      <c r="A1053" s="186"/>
      <c r="B1053" s="187" t="s">
        <v>386</v>
      </c>
      <c r="C1053" s="499" t="s">
        <v>387</v>
      </c>
      <c r="D1053" s="499"/>
      <c r="E1053" s="499"/>
      <c r="F1053" s="499"/>
      <c r="G1053" s="499"/>
      <c r="H1053" s="499"/>
      <c r="I1053" s="499"/>
      <c r="J1053" s="499"/>
      <c r="K1053" s="499"/>
      <c r="L1053" s="499"/>
      <c r="M1053" s="499"/>
      <c r="N1053" s="499"/>
      <c r="O1053" s="499"/>
      <c r="P1053" s="499"/>
      <c r="Q1053" s="143"/>
      <c r="R1053" s="143"/>
      <c r="S1053" s="143"/>
    </row>
    <row r="1054" spans="1:19" ht="19.5" customHeight="1">
      <c r="A1054" s="186"/>
      <c r="B1054" s="187" t="s">
        <v>388</v>
      </c>
      <c r="C1054" s="499" t="s">
        <v>389</v>
      </c>
      <c r="D1054" s="499"/>
      <c r="E1054" s="499"/>
      <c r="F1054" s="499"/>
      <c r="G1054" s="499"/>
      <c r="H1054" s="499"/>
      <c r="I1054" s="499"/>
      <c r="J1054" s="499"/>
      <c r="K1054" s="499"/>
      <c r="L1054" s="499"/>
      <c r="M1054" s="499"/>
      <c r="N1054" s="499"/>
      <c r="O1054" s="499"/>
      <c r="P1054" s="499"/>
      <c r="Q1054" s="143"/>
      <c r="R1054" s="143"/>
      <c r="S1054" s="143"/>
    </row>
    <row r="1055" spans="1:19" ht="13.5" customHeight="1">
      <c r="A1055" s="186"/>
      <c r="B1055" s="187"/>
      <c r="C1055" s="499" t="s">
        <v>390</v>
      </c>
      <c r="D1055" s="499"/>
      <c r="E1055" s="499"/>
      <c r="F1055" s="499"/>
      <c r="G1055" s="499"/>
      <c r="H1055" s="499"/>
      <c r="I1055" s="499"/>
      <c r="J1055" s="499"/>
      <c r="K1055" s="499"/>
      <c r="L1055" s="499"/>
      <c r="M1055" s="499"/>
      <c r="N1055" s="499"/>
      <c r="O1055" s="499"/>
      <c r="P1055" s="499"/>
      <c r="Q1055" s="143"/>
      <c r="R1055" s="143"/>
      <c r="S1055" s="143"/>
    </row>
    <row r="1056" spans="1:19" ht="19.5" customHeight="1">
      <c r="A1056" s="188"/>
      <c r="B1056" s="189" t="s">
        <v>164</v>
      </c>
      <c r="C1056" s="501" t="s">
        <v>391</v>
      </c>
      <c r="D1056" s="501"/>
      <c r="E1056" s="501"/>
      <c r="F1056" s="501"/>
      <c r="G1056" s="501"/>
      <c r="H1056" s="190" t="s">
        <v>392</v>
      </c>
      <c r="I1056" s="191"/>
      <c r="J1056" s="191"/>
      <c r="K1056" s="215">
        <v>6.3632645999999999</v>
      </c>
      <c r="L1056" s="193"/>
      <c r="M1056" s="191"/>
      <c r="N1056" s="193"/>
      <c r="O1056" s="191"/>
      <c r="P1056" s="194">
        <v>3602.5</v>
      </c>
      <c r="Q1056" s="143"/>
      <c r="R1056" s="143"/>
      <c r="S1056" s="143"/>
    </row>
    <row r="1057" spans="1:19" ht="13.5" customHeight="1">
      <c r="A1057" s="195"/>
      <c r="B1057" s="189" t="s">
        <v>393</v>
      </c>
      <c r="C1057" s="501" t="s">
        <v>394</v>
      </c>
      <c r="D1057" s="501"/>
      <c r="E1057" s="501"/>
      <c r="F1057" s="501"/>
      <c r="G1057" s="501"/>
      <c r="H1057" s="190" t="s">
        <v>392</v>
      </c>
      <c r="I1057" s="201">
        <v>0.22</v>
      </c>
      <c r="J1057" s="197">
        <v>1.6068849999999999</v>
      </c>
      <c r="K1057" s="215">
        <v>6.3632645999999999</v>
      </c>
      <c r="L1057" s="198"/>
      <c r="M1057" s="199"/>
      <c r="N1057" s="200">
        <v>566.14</v>
      </c>
      <c r="O1057" s="191"/>
      <c r="P1057" s="194">
        <v>3602.5</v>
      </c>
      <c r="Q1057" s="143"/>
      <c r="R1057" s="143"/>
      <c r="S1057" s="143"/>
    </row>
    <row r="1058" spans="1:19" ht="13.5" customHeight="1">
      <c r="A1058" s="210"/>
      <c r="B1058" s="187"/>
      <c r="C1058" s="500" t="s">
        <v>429</v>
      </c>
      <c r="D1058" s="500"/>
      <c r="E1058" s="500"/>
      <c r="F1058" s="500"/>
      <c r="G1058" s="500"/>
      <c r="H1058" s="180"/>
      <c r="I1058" s="181"/>
      <c r="J1058" s="181"/>
      <c r="K1058" s="181"/>
      <c r="L1058" s="183"/>
      <c r="M1058" s="181"/>
      <c r="N1058" s="211"/>
      <c r="O1058" s="181"/>
      <c r="P1058" s="212">
        <v>3602.5</v>
      </c>
      <c r="Q1058" s="143"/>
      <c r="R1058" s="143"/>
      <c r="S1058" s="143"/>
    </row>
    <row r="1059" spans="1:19" ht="13.5" customHeight="1">
      <c r="A1059" s="203" t="s">
        <v>852</v>
      </c>
      <c r="B1059" s="189" t="s">
        <v>430</v>
      </c>
      <c r="C1059" s="501" t="s">
        <v>431</v>
      </c>
      <c r="D1059" s="501"/>
      <c r="E1059" s="501"/>
      <c r="F1059" s="501"/>
      <c r="G1059" s="501"/>
      <c r="H1059" s="190" t="s">
        <v>432</v>
      </c>
      <c r="I1059" s="209">
        <v>2</v>
      </c>
      <c r="J1059" s="191"/>
      <c r="K1059" s="209">
        <v>2</v>
      </c>
      <c r="L1059" s="193"/>
      <c r="M1059" s="191"/>
      <c r="N1059" s="193"/>
      <c r="O1059" s="202">
        <v>1.0367</v>
      </c>
      <c r="P1059" s="216">
        <v>46.48</v>
      </c>
      <c r="Q1059" s="143"/>
      <c r="R1059" s="143"/>
      <c r="S1059" s="143"/>
    </row>
    <row r="1060" spans="1:19" ht="13.5" customHeight="1">
      <c r="A1060" s="203"/>
      <c r="B1060" s="189"/>
      <c r="C1060" s="501" t="s">
        <v>433</v>
      </c>
      <c r="D1060" s="501"/>
      <c r="E1060" s="501"/>
      <c r="F1060" s="501"/>
      <c r="G1060" s="501"/>
      <c r="H1060" s="190"/>
      <c r="I1060" s="191"/>
      <c r="J1060" s="191"/>
      <c r="K1060" s="191"/>
      <c r="L1060" s="193"/>
      <c r="M1060" s="191"/>
      <c r="N1060" s="193"/>
      <c r="O1060" s="191"/>
      <c r="P1060" s="194">
        <v>3602.5</v>
      </c>
      <c r="Q1060" s="143"/>
      <c r="R1060" s="143"/>
      <c r="S1060" s="143"/>
    </row>
    <row r="1061" spans="1:19" ht="13.5" customHeight="1">
      <c r="A1061" s="203"/>
      <c r="B1061" s="189" t="s">
        <v>434</v>
      </c>
      <c r="C1061" s="501" t="s">
        <v>435</v>
      </c>
      <c r="D1061" s="501"/>
      <c r="E1061" s="501"/>
      <c r="F1061" s="501"/>
      <c r="G1061" s="501"/>
      <c r="H1061" s="190" t="s">
        <v>432</v>
      </c>
      <c r="I1061" s="209">
        <v>90</v>
      </c>
      <c r="J1061" s="191"/>
      <c r="K1061" s="209">
        <v>90</v>
      </c>
      <c r="L1061" s="193"/>
      <c r="M1061" s="191"/>
      <c r="N1061" s="193"/>
      <c r="O1061" s="191"/>
      <c r="P1061" s="194">
        <v>3242.25</v>
      </c>
      <c r="Q1061" s="143"/>
      <c r="R1061" s="143"/>
      <c r="S1061" s="143"/>
    </row>
    <row r="1062" spans="1:19" ht="13.5" customHeight="1">
      <c r="A1062" s="203"/>
      <c r="B1062" s="189" t="s">
        <v>436</v>
      </c>
      <c r="C1062" s="501" t="s">
        <v>437</v>
      </c>
      <c r="D1062" s="501"/>
      <c r="E1062" s="501"/>
      <c r="F1062" s="501"/>
      <c r="G1062" s="501"/>
      <c r="H1062" s="190" t="s">
        <v>432</v>
      </c>
      <c r="I1062" s="209">
        <v>46</v>
      </c>
      <c r="J1062" s="191"/>
      <c r="K1062" s="209">
        <v>46</v>
      </c>
      <c r="L1062" s="193"/>
      <c r="M1062" s="191"/>
      <c r="N1062" s="193"/>
      <c r="O1062" s="191"/>
      <c r="P1062" s="194">
        <v>1657.15</v>
      </c>
      <c r="Q1062" s="143"/>
      <c r="R1062" s="143"/>
      <c r="S1062" s="143"/>
    </row>
    <row r="1063" spans="1:19" ht="13.5" customHeight="1">
      <c r="A1063" s="213"/>
      <c r="B1063" s="214"/>
      <c r="C1063" s="500" t="s">
        <v>438</v>
      </c>
      <c r="D1063" s="500"/>
      <c r="E1063" s="500"/>
      <c r="F1063" s="500"/>
      <c r="G1063" s="500"/>
      <c r="H1063" s="180"/>
      <c r="I1063" s="181"/>
      <c r="J1063" s="181"/>
      <c r="K1063" s="181"/>
      <c r="L1063" s="183"/>
      <c r="M1063" s="181"/>
      <c r="N1063" s="218">
        <v>474.91</v>
      </c>
      <c r="O1063" s="181"/>
      <c r="P1063" s="212">
        <v>8548.3799999999992</v>
      </c>
      <c r="Q1063" s="143"/>
      <c r="R1063" s="143"/>
      <c r="S1063" s="143"/>
    </row>
    <row r="1064" spans="1:19" ht="13.5" customHeight="1">
      <c r="A1064" s="178" t="s">
        <v>853</v>
      </c>
      <c r="B1064" s="179" t="s">
        <v>854</v>
      </c>
      <c r="C1064" s="498" t="s">
        <v>855</v>
      </c>
      <c r="D1064" s="498"/>
      <c r="E1064" s="498"/>
      <c r="F1064" s="498"/>
      <c r="G1064" s="498"/>
      <c r="H1064" s="180" t="s">
        <v>15</v>
      </c>
      <c r="I1064" s="181">
        <v>6</v>
      </c>
      <c r="J1064" s="182">
        <v>1</v>
      </c>
      <c r="K1064" s="182">
        <v>6</v>
      </c>
      <c r="L1064" s="183"/>
      <c r="M1064" s="181"/>
      <c r="N1064" s="184"/>
      <c r="O1064" s="217">
        <v>1.0367</v>
      </c>
      <c r="P1064" s="185"/>
      <c r="Q1064" s="143"/>
      <c r="R1064" s="143"/>
      <c r="S1064" s="143"/>
    </row>
    <row r="1065" spans="1:19" ht="13.5" customHeight="1">
      <c r="A1065" s="186"/>
      <c r="B1065" s="187"/>
      <c r="C1065" s="499" t="s">
        <v>390</v>
      </c>
      <c r="D1065" s="499"/>
      <c r="E1065" s="499"/>
      <c r="F1065" s="499"/>
      <c r="G1065" s="499"/>
      <c r="H1065" s="499"/>
      <c r="I1065" s="499"/>
      <c r="J1065" s="499"/>
      <c r="K1065" s="499"/>
      <c r="L1065" s="499"/>
      <c r="M1065" s="499"/>
      <c r="N1065" s="499"/>
      <c r="O1065" s="499"/>
      <c r="P1065" s="499"/>
      <c r="Q1065" s="143"/>
      <c r="R1065" s="143"/>
      <c r="S1065" s="143"/>
    </row>
    <row r="1066" spans="1:19" ht="13.5" customHeight="1">
      <c r="A1066" s="213"/>
      <c r="B1066" s="214"/>
      <c r="C1066" s="500" t="s">
        <v>438</v>
      </c>
      <c r="D1066" s="500"/>
      <c r="E1066" s="500"/>
      <c r="F1066" s="500"/>
      <c r="G1066" s="500"/>
      <c r="H1066" s="180"/>
      <c r="I1066" s="181"/>
      <c r="J1066" s="181"/>
      <c r="K1066" s="181"/>
      <c r="L1066" s="183"/>
      <c r="M1066" s="181"/>
      <c r="N1066" s="183"/>
      <c r="O1066" s="181"/>
      <c r="P1066" s="185"/>
      <c r="Q1066" s="143"/>
      <c r="R1066" s="143"/>
      <c r="S1066" s="143"/>
    </row>
    <row r="1067" spans="1:19" ht="13.5" customHeight="1">
      <c r="A1067" s="178" t="s">
        <v>856</v>
      </c>
      <c r="B1067" s="179" t="s">
        <v>724</v>
      </c>
      <c r="C1067" s="498" t="s">
        <v>725</v>
      </c>
      <c r="D1067" s="498"/>
      <c r="E1067" s="498"/>
      <c r="F1067" s="498"/>
      <c r="G1067" s="498"/>
      <c r="H1067" s="180" t="s">
        <v>587</v>
      </c>
      <c r="I1067" s="181">
        <v>0.12</v>
      </c>
      <c r="J1067" s="182">
        <v>1</v>
      </c>
      <c r="K1067" s="219">
        <v>0.12</v>
      </c>
      <c r="L1067" s="183"/>
      <c r="M1067" s="181"/>
      <c r="N1067" s="184"/>
      <c r="O1067" s="181"/>
      <c r="P1067" s="185"/>
      <c r="Q1067" s="143"/>
      <c r="R1067" s="143"/>
      <c r="S1067" s="143"/>
    </row>
    <row r="1068" spans="1:19" ht="19.5" customHeight="1">
      <c r="A1068" s="186"/>
      <c r="B1068" s="187" t="s">
        <v>386</v>
      </c>
      <c r="C1068" s="499" t="s">
        <v>387</v>
      </c>
      <c r="D1068" s="499"/>
      <c r="E1068" s="499"/>
      <c r="F1068" s="499"/>
      <c r="G1068" s="499"/>
      <c r="H1068" s="499"/>
      <c r="I1068" s="499"/>
      <c r="J1068" s="499"/>
      <c r="K1068" s="499"/>
      <c r="L1068" s="499"/>
      <c r="M1068" s="499"/>
      <c r="N1068" s="499"/>
      <c r="O1068" s="499"/>
      <c r="P1068" s="499"/>
      <c r="Q1068" s="143"/>
      <c r="R1068" s="143"/>
      <c r="S1068" s="143"/>
    </row>
    <row r="1069" spans="1:19" ht="13.5" customHeight="1">
      <c r="A1069" s="186"/>
      <c r="B1069" s="187" t="s">
        <v>388</v>
      </c>
      <c r="C1069" s="499" t="s">
        <v>389</v>
      </c>
      <c r="D1069" s="499"/>
      <c r="E1069" s="499"/>
      <c r="F1069" s="499"/>
      <c r="G1069" s="499"/>
      <c r="H1069" s="499"/>
      <c r="I1069" s="499"/>
      <c r="J1069" s="499"/>
      <c r="K1069" s="499"/>
      <c r="L1069" s="499"/>
      <c r="M1069" s="499"/>
      <c r="N1069" s="499"/>
      <c r="O1069" s="499"/>
      <c r="P1069" s="499"/>
      <c r="Q1069" s="143"/>
      <c r="R1069" s="143"/>
      <c r="S1069" s="143"/>
    </row>
    <row r="1070" spans="1:19" ht="13.5" customHeight="1">
      <c r="A1070" s="186"/>
      <c r="B1070" s="187"/>
      <c r="C1070" s="499" t="s">
        <v>390</v>
      </c>
      <c r="D1070" s="499"/>
      <c r="E1070" s="499"/>
      <c r="F1070" s="499"/>
      <c r="G1070" s="499"/>
      <c r="H1070" s="499"/>
      <c r="I1070" s="499"/>
      <c r="J1070" s="499"/>
      <c r="K1070" s="499"/>
      <c r="L1070" s="499"/>
      <c r="M1070" s="499"/>
      <c r="N1070" s="499"/>
      <c r="O1070" s="499"/>
      <c r="P1070" s="499"/>
      <c r="Q1070" s="143"/>
      <c r="R1070" s="143"/>
      <c r="S1070" s="143"/>
    </row>
    <row r="1071" spans="1:19" ht="37.5" customHeight="1">
      <c r="A1071" s="188"/>
      <c r="B1071" s="189" t="s">
        <v>164</v>
      </c>
      <c r="C1071" s="501" t="s">
        <v>391</v>
      </c>
      <c r="D1071" s="501"/>
      <c r="E1071" s="501"/>
      <c r="F1071" s="501"/>
      <c r="G1071" s="501"/>
      <c r="H1071" s="190" t="s">
        <v>392</v>
      </c>
      <c r="I1071" s="191"/>
      <c r="J1071" s="191"/>
      <c r="K1071" s="215">
        <v>7.9444394000000003</v>
      </c>
      <c r="L1071" s="193"/>
      <c r="M1071" s="191"/>
      <c r="N1071" s="193"/>
      <c r="O1071" s="191"/>
      <c r="P1071" s="194">
        <v>4600.7</v>
      </c>
      <c r="Q1071" s="143"/>
      <c r="R1071" s="143"/>
      <c r="S1071" s="143"/>
    </row>
    <row r="1072" spans="1:19" ht="45.75" customHeight="1">
      <c r="A1072" s="195"/>
      <c r="B1072" s="189" t="s">
        <v>726</v>
      </c>
      <c r="C1072" s="501" t="s">
        <v>727</v>
      </c>
      <c r="D1072" s="501"/>
      <c r="E1072" s="501"/>
      <c r="F1072" s="501"/>
      <c r="G1072" s="501"/>
      <c r="H1072" s="190" t="s">
        <v>392</v>
      </c>
      <c r="I1072" s="196">
        <v>41.2</v>
      </c>
      <c r="J1072" s="197">
        <v>1.6068849999999999</v>
      </c>
      <c r="K1072" s="215">
        <v>7.9444394000000003</v>
      </c>
      <c r="L1072" s="198"/>
      <c r="M1072" s="199"/>
      <c r="N1072" s="200">
        <v>579.11</v>
      </c>
      <c r="O1072" s="191"/>
      <c r="P1072" s="194">
        <v>4600.7</v>
      </c>
      <c r="Q1072" s="143"/>
      <c r="R1072" s="143"/>
      <c r="S1072" s="143"/>
    </row>
    <row r="1073" spans="1:19" ht="27.75" customHeight="1">
      <c r="A1073" s="188"/>
      <c r="B1073" s="189" t="s">
        <v>167</v>
      </c>
      <c r="C1073" s="501" t="s">
        <v>395</v>
      </c>
      <c r="D1073" s="501"/>
      <c r="E1073" s="501"/>
      <c r="F1073" s="501"/>
      <c r="G1073" s="501"/>
      <c r="H1073" s="190"/>
      <c r="I1073" s="191"/>
      <c r="J1073" s="191"/>
      <c r="K1073" s="191"/>
      <c r="L1073" s="193"/>
      <c r="M1073" s="191"/>
      <c r="N1073" s="193"/>
      <c r="O1073" s="191"/>
      <c r="P1073" s="216">
        <v>42.06</v>
      </c>
      <c r="Q1073" s="143"/>
      <c r="R1073" s="143"/>
      <c r="S1073" s="143"/>
    </row>
    <row r="1074" spans="1:19" ht="13.5" customHeight="1">
      <c r="A1074" s="188"/>
      <c r="B1074" s="189"/>
      <c r="C1074" s="501" t="s">
        <v>396</v>
      </c>
      <c r="D1074" s="501"/>
      <c r="E1074" s="501"/>
      <c r="F1074" s="501"/>
      <c r="G1074" s="501"/>
      <c r="H1074" s="190" t="s">
        <v>392</v>
      </c>
      <c r="I1074" s="191"/>
      <c r="J1074" s="191"/>
      <c r="K1074" s="202">
        <v>3.7199999999999997E-2</v>
      </c>
      <c r="L1074" s="193"/>
      <c r="M1074" s="191"/>
      <c r="N1074" s="193"/>
      <c r="O1074" s="191"/>
      <c r="P1074" s="216">
        <v>26.17</v>
      </c>
      <c r="Q1074" s="143"/>
      <c r="R1074" s="143"/>
      <c r="S1074" s="143"/>
    </row>
    <row r="1075" spans="1:19" ht="13.5" customHeight="1">
      <c r="A1075" s="195"/>
      <c r="B1075" s="189" t="s">
        <v>397</v>
      </c>
      <c r="C1075" s="501" t="s">
        <v>398</v>
      </c>
      <c r="D1075" s="501"/>
      <c r="E1075" s="501"/>
      <c r="F1075" s="501"/>
      <c r="G1075" s="501"/>
      <c r="H1075" s="190" t="s">
        <v>399</v>
      </c>
      <c r="I1075" s="196">
        <v>0.1</v>
      </c>
      <c r="J1075" s="201">
        <v>1.55</v>
      </c>
      <c r="K1075" s="202">
        <v>1.8599999999999998E-2</v>
      </c>
      <c r="L1075" s="198"/>
      <c r="M1075" s="199"/>
      <c r="N1075" s="200">
        <v>1582.31</v>
      </c>
      <c r="O1075" s="202">
        <v>1.0367</v>
      </c>
      <c r="P1075" s="194">
        <v>30.51</v>
      </c>
      <c r="Q1075" s="143"/>
      <c r="R1075" s="143"/>
      <c r="S1075" s="143"/>
    </row>
    <row r="1076" spans="1:19" ht="13.5" customHeight="1">
      <c r="A1076" s="203"/>
      <c r="B1076" s="189" t="s">
        <v>400</v>
      </c>
      <c r="C1076" s="501" t="s">
        <v>401</v>
      </c>
      <c r="D1076" s="501"/>
      <c r="E1076" s="501"/>
      <c r="F1076" s="501"/>
      <c r="G1076" s="501"/>
      <c r="H1076" s="190" t="s">
        <v>392</v>
      </c>
      <c r="I1076" s="196">
        <v>0.1</v>
      </c>
      <c r="J1076" s="201">
        <v>1.55</v>
      </c>
      <c r="K1076" s="202">
        <v>1.8599999999999998E-2</v>
      </c>
      <c r="L1076" s="193"/>
      <c r="M1076" s="191"/>
      <c r="N1076" s="204">
        <v>777.91</v>
      </c>
      <c r="O1076" s="202">
        <v>1.0367</v>
      </c>
      <c r="P1076" s="216">
        <v>15</v>
      </c>
      <c r="Q1076" s="143"/>
      <c r="R1076" s="143"/>
      <c r="S1076" s="143"/>
    </row>
    <row r="1077" spans="1:19" ht="13.5" customHeight="1">
      <c r="A1077" s="195"/>
      <c r="B1077" s="189" t="s">
        <v>402</v>
      </c>
      <c r="C1077" s="501" t="s">
        <v>403</v>
      </c>
      <c r="D1077" s="501"/>
      <c r="E1077" s="501"/>
      <c r="F1077" s="501"/>
      <c r="G1077" s="501"/>
      <c r="H1077" s="190" t="s">
        <v>399</v>
      </c>
      <c r="I1077" s="196">
        <v>0.1</v>
      </c>
      <c r="J1077" s="201">
        <v>1.55</v>
      </c>
      <c r="K1077" s="202">
        <v>1.8599999999999998E-2</v>
      </c>
      <c r="L1077" s="198"/>
      <c r="M1077" s="199"/>
      <c r="N1077" s="200">
        <v>543.33000000000004</v>
      </c>
      <c r="O1077" s="202">
        <v>1.0367</v>
      </c>
      <c r="P1077" s="194">
        <v>10.48</v>
      </c>
      <c r="Q1077" s="143"/>
      <c r="R1077" s="143"/>
      <c r="S1077" s="143"/>
    </row>
    <row r="1078" spans="1:19" ht="13.5" customHeight="1">
      <c r="A1078" s="203"/>
      <c r="B1078" s="189" t="s">
        <v>404</v>
      </c>
      <c r="C1078" s="501" t="s">
        <v>405</v>
      </c>
      <c r="D1078" s="501"/>
      <c r="E1078" s="501"/>
      <c r="F1078" s="501"/>
      <c r="G1078" s="501"/>
      <c r="H1078" s="190" t="s">
        <v>392</v>
      </c>
      <c r="I1078" s="196">
        <v>0.1</v>
      </c>
      <c r="J1078" s="201">
        <v>1.55</v>
      </c>
      <c r="K1078" s="202">
        <v>1.8599999999999998E-2</v>
      </c>
      <c r="L1078" s="193"/>
      <c r="M1078" s="191"/>
      <c r="N1078" s="204">
        <v>579.11</v>
      </c>
      <c r="O1078" s="202">
        <v>1.0367</v>
      </c>
      <c r="P1078" s="216">
        <v>11.17</v>
      </c>
      <c r="Q1078" s="143"/>
      <c r="R1078" s="143"/>
      <c r="S1078" s="143"/>
    </row>
    <row r="1079" spans="1:19" ht="13.5" customHeight="1">
      <c r="A1079" s="195"/>
      <c r="B1079" s="189" t="s">
        <v>406</v>
      </c>
      <c r="C1079" s="501" t="s">
        <v>407</v>
      </c>
      <c r="D1079" s="501"/>
      <c r="E1079" s="501"/>
      <c r="F1079" s="501"/>
      <c r="G1079" s="501"/>
      <c r="H1079" s="190" t="s">
        <v>399</v>
      </c>
      <c r="I1079" s="201">
        <v>0.16</v>
      </c>
      <c r="J1079" s="201">
        <v>1.55</v>
      </c>
      <c r="K1079" s="192">
        <v>2.9760000000000002E-2</v>
      </c>
      <c r="L1079" s="198"/>
      <c r="M1079" s="199"/>
      <c r="N1079" s="200">
        <v>34.6</v>
      </c>
      <c r="O1079" s="202">
        <v>1.0367</v>
      </c>
      <c r="P1079" s="194">
        <v>1.07</v>
      </c>
      <c r="Q1079" s="143"/>
      <c r="R1079" s="143"/>
      <c r="S1079" s="143"/>
    </row>
    <row r="1080" spans="1:19" ht="13.5" customHeight="1">
      <c r="A1080" s="188"/>
      <c r="B1080" s="189" t="s">
        <v>180</v>
      </c>
      <c r="C1080" s="501" t="s">
        <v>410</v>
      </c>
      <c r="D1080" s="501"/>
      <c r="E1080" s="501"/>
      <c r="F1080" s="501"/>
      <c r="G1080" s="501"/>
      <c r="H1080" s="190"/>
      <c r="I1080" s="191"/>
      <c r="J1080" s="191"/>
      <c r="K1080" s="191"/>
      <c r="L1080" s="193"/>
      <c r="M1080" s="191"/>
      <c r="N1080" s="193"/>
      <c r="O1080" s="191"/>
      <c r="P1080" s="216">
        <v>160.93</v>
      </c>
      <c r="Q1080" s="143"/>
      <c r="R1080" s="143"/>
      <c r="S1080" s="143"/>
    </row>
    <row r="1081" spans="1:19" ht="13.5" customHeight="1">
      <c r="A1081" s="195"/>
      <c r="B1081" s="189" t="s">
        <v>728</v>
      </c>
      <c r="C1081" s="501" t="s">
        <v>729</v>
      </c>
      <c r="D1081" s="501"/>
      <c r="E1081" s="501"/>
      <c r="F1081" s="501"/>
      <c r="G1081" s="501"/>
      <c r="H1081" s="190" t="s">
        <v>418</v>
      </c>
      <c r="I1081" s="207">
        <v>3.0000000000000001E-3</v>
      </c>
      <c r="J1081" s="191"/>
      <c r="K1081" s="192">
        <v>3.6000000000000002E-4</v>
      </c>
      <c r="L1081" s="198"/>
      <c r="M1081" s="199"/>
      <c r="N1081" s="200">
        <v>44320.18</v>
      </c>
      <c r="O1081" s="202">
        <v>1.0367</v>
      </c>
      <c r="P1081" s="194">
        <v>16.54</v>
      </c>
      <c r="Q1081" s="143"/>
      <c r="R1081" s="143"/>
      <c r="S1081" s="143"/>
    </row>
    <row r="1082" spans="1:19" ht="13.5" customHeight="1">
      <c r="A1082" s="195"/>
      <c r="B1082" s="189" t="s">
        <v>730</v>
      </c>
      <c r="C1082" s="501" t="s">
        <v>731</v>
      </c>
      <c r="D1082" s="501"/>
      <c r="E1082" s="501"/>
      <c r="F1082" s="501"/>
      <c r="G1082" s="501"/>
      <c r="H1082" s="190" t="s">
        <v>413</v>
      </c>
      <c r="I1082" s="196">
        <v>0.8</v>
      </c>
      <c r="J1082" s="191"/>
      <c r="K1082" s="207">
        <v>9.6000000000000002E-2</v>
      </c>
      <c r="L1082" s="205">
        <v>79.88</v>
      </c>
      <c r="M1082" s="206">
        <v>1.42</v>
      </c>
      <c r="N1082" s="200">
        <v>113.43</v>
      </c>
      <c r="O1082" s="202">
        <v>1.0367</v>
      </c>
      <c r="P1082" s="194">
        <v>11.29</v>
      </c>
      <c r="Q1082" s="143"/>
      <c r="R1082" s="143"/>
      <c r="S1082" s="143"/>
    </row>
    <row r="1083" spans="1:19" ht="13.5" customHeight="1">
      <c r="A1083" s="195"/>
      <c r="B1083" s="189" t="s">
        <v>732</v>
      </c>
      <c r="C1083" s="501" t="s">
        <v>733</v>
      </c>
      <c r="D1083" s="501"/>
      <c r="E1083" s="501"/>
      <c r="F1083" s="501"/>
      <c r="G1083" s="501"/>
      <c r="H1083" s="190" t="s">
        <v>587</v>
      </c>
      <c r="I1083" s="201">
        <v>1.02</v>
      </c>
      <c r="J1083" s="191"/>
      <c r="K1083" s="202">
        <v>0.12239999999999999</v>
      </c>
      <c r="L1083" s="205">
        <v>896.51</v>
      </c>
      <c r="M1083" s="206">
        <v>1.17</v>
      </c>
      <c r="N1083" s="200">
        <v>1048.92</v>
      </c>
      <c r="O1083" s="202">
        <v>1.0367</v>
      </c>
      <c r="P1083" s="194">
        <v>133.1</v>
      </c>
      <c r="Q1083" s="143"/>
      <c r="R1083" s="143"/>
      <c r="S1083" s="143"/>
    </row>
    <row r="1084" spans="1:19" ht="13.5" customHeight="1">
      <c r="A1084" s="210"/>
      <c r="B1084" s="187"/>
      <c r="C1084" s="500" t="s">
        <v>429</v>
      </c>
      <c r="D1084" s="500"/>
      <c r="E1084" s="500"/>
      <c r="F1084" s="500"/>
      <c r="G1084" s="500"/>
      <c r="H1084" s="180"/>
      <c r="I1084" s="181"/>
      <c r="J1084" s="181"/>
      <c r="K1084" s="181"/>
      <c r="L1084" s="183"/>
      <c r="M1084" s="181"/>
      <c r="N1084" s="211"/>
      <c r="O1084" s="181"/>
      <c r="P1084" s="212">
        <v>4829.8599999999997</v>
      </c>
      <c r="Q1084" s="143"/>
      <c r="R1084" s="143"/>
      <c r="S1084" s="143"/>
    </row>
    <row r="1085" spans="1:19" ht="13.5" customHeight="1">
      <c r="A1085" s="203" t="s">
        <v>857</v>
      </c>
      <c r="B1085" s="189" t="s">
        <v>430</v>
      </c>
      <c r="C1085" s="501" t="s">
        <v>431</v>
      </c>
      <c r="D1085" s="501"/>
      <c r="E1085" s="501"/>
      <c r="F1085" s="501"/>
      <c r="G1085" s="501"/>
      <c r="H1085" s="190" t="s">
        <v>432</v>
      </c>
      <c r="I1085" s="209">
        <v>2</v>
      </c>
      <c r="J1085" s="191"/>
      <c r="K1085" s="209">
        <v>2</v>
      </c>
      <c r="L1085" s="193"/>
      <c r="M1085" s="191"/>
      <c r="N1085" s="193"/>
      <c r="O1085" s="202">
        <v>1.0367</v>
      </c>
      <c r="P1085" s="216">
        <v>59.36</v>
      </c>
      <c r="Q1085" s="143"/>
      <c r="R1085" s="143"/>
      <c r="S1085" s="143"/>
    </row>
    <row r="1086" spans="1:19" ht="13.5" customHeight="1">
      <c r="A1086" s="203"/>
      <c r="B1086" s="189"/>
      <c r="C1086" s="501" t="s">
        <v>433</v>
      </c>
      <c r="D1086" s="501"/>
      <c r="E1086" s="501"/>
      <c r="F1086" s="501"/>
      <c r="G1086" s="501"/>
      <c r="H1086" s="190"/>
      <c r="I1086" s="191"/>
      <c r="J1086" s="191"/>
      <c r="K1086" s="191"/>
      <c r="L1086" s="193"/>
      <c r="M1086" s="191"/>
      <c r="N1086" s="193"/>
      <c r="O1086" s="191"/>
      <c r="P1086" s="194">
        <v>4626.87</v>
      </c>
      <c r="Q1086" s="143"/>
      <c r="R1086" s="143"/>
      <c r="S1086" s="143"/>
    </row>
    <row r="1087" spans="1:19" ht="27.75" customHeight="1">
      <c r="A1087" s="203"/>
      <c r="B1087" s="189" t="s">
        <v>603</v>
      </c>
      <c r="C1087" s="501" t="s">
        <v>604</v>
      </c>
      <c r="D1087" s="501"/>
      <c r="E1087" s="501"/>
      <c r="F1087" s="501"/>
      <c r="G1087" s="501"/>
      <c r="H1087" s="190" t="s">
        <v>432</v>
      </c>
      <c r="I1087" s="209">
        <v>97</v>
      </c>
      <c r="J1087" s="191"/>
      <c r="K1087" s="209">
        <v>97</v>
      </c>
      <c r="L1087" s="193"/>
      <c r="M1087" s="191"/>
      <c r="N1087" s="193"/>
      <c r="O1087" s="191"/>
      <c r="P1087" s="194">
        <v>4488.0600000000004</v>
      </c>
      <c r="Q1087" s="143"/>
      <c r="R1087" s="143"/>
      <c r="S1087" s="143"/>
    </row>
    <row r="1088" spans="1:19" ht="45.75" customHeight="1">
      <c r="A1088" s="203"/>
      <c r="B1088" s="189" t="s">
        <v>605</v>
      </c>
      <c r="C1088" s="501" t="s">
        <v>606</v>
      </c>
      <c r="D1088" s="501"/>
      <c r="E1088" s="501"/>
      <c r="F1088" s="501"/>
      <c r="G1088" s="501"/>
      <c r="H1088" s="190" t="s">
        <v>432</v>
      </c>
      <c r="I1088" s="209">
        <v>51</v>
      </c>
      <c r="J1088" s="191"/>
      <c r="K1088" s="209">
        <v>51</v>
      </c>
      <c r="L1088" s="193"/>
      <c r="M1088" s="191"/>
      <c r="N1088" s="193"/>
      <c r="O1088" s="191"/>
      <c r="P1088" s="194">
        <v>2359.6999999999998</v>
      </c>
      <c r="Q1088" s="143"/>
      <c r="R1088" s="143"/>
      <c r="S1088" s="143"/>
    </row>
    <row r="1089" spans="1:19" ht="27.75" customHeight="1">
      <c r="A1089" s="213"/>
      <c r="B1089" s="214"/>
      <c r="C1089" s="500" t="s">
        <v>438</v>
      </c>
      <c r="D1089" s="500"/>
      <c r="E1089" s="500"/>
      <c r="F1089" s="500"/>
      <c r="G1089" s="500"/>
      <c r="H1089" s="180"/>
      <c r="I1089" s="181"/>
      <c r="J1089" s="181"/>
      <c r="K1089" s="181"/>
      <c r="L1089" s="183"/>
      <c r="M1089" s="181"/>
      <c r="N1089" s="211">
        <v>97808.17</v>
      </c>
      <c r="O1089" s="181"/>
      <c r="P1089" s="212">
        <v>11736.98</v>
      </c>
      <c r="Q1089" s="143"/>
      <c r="R1089" s="143"/>
      <c r="S1089" s="143"/>
    </row>
    <row r="1090" spans="1:19" ht="13.5" customHeight="1">
      <c r="A1090" s="178" t="s">
        <v>858</v>
      </c>
      <c r="B1090" s="179" t="s">
        <v>736</v>
      </c>
      <c r="C1090" s="498" t="s">
        <v>733</v>
      </c>
      <c r="D1090" s="498"/>
      <c r="E1090" s="498"/>
      <c r="F1090" s="498"/>
      <c r="G1090" s="498"/>
      <c r="H1090" s="180" t="s">
        <v>587</v>
      </c>
      <c r="I1090" s="181">
        <v>-1.2813E-3</v>
      </c>
      <c r="J1090" s="182">
        <v>1</v>
      </c>
      <c r="K1090" s="250">
        <v>-1.2813E-3</v>
      </c>
      <c r="L1090" s="218">
        <v>896.51</v>
      </c>
      <c r="M1090" s="219">
        <v>1.17</v>
      </c>
      <c r="N1090" s="239">
        <v>1048.92</v>
      </c>
      <c r="O1090" s="217">
        <v>1.0367</v>
      </c>
      <c r="P1090" s="240">
        <v>-1.39</v>
      </c>
      <c r="Q1090" s="143"/>
      <c r="R1090" s="143"/>
      <c r="S1090" s="143"/>
    </row>
    <row r="1091" spans="1:19" ht="13.5" customHeight="1">
      <c r="A1091" s="186"/>
      <c r="B1091" s="187"/>
      <c r="C1091" s="499" t="s">
        <v>390</v>
      </c>
      <c r="D1091" s="499"/>
      <c r="E1091" s="499"/>
      <c r="F1091" s="499"/>
      <c r="G1091" s="499"/>
      <c r="H1091" s="499"/>
      <c r="I1091" s="499"/>
      <c r="J1091" s="499"/>
      <c r="K1091" s="499"/>
      <c r="L1091" s="499"/>
      <c r="M1091" s="499"/>
      <c r="N1091" s="499"/>
      <c r="O1091" s="499"/>
      <c r="P1091" s="499"/>
      <c r="Q1091" s="143"/>
      <c r="R1091" s="143"/>
      <c r="S1091" s="143"/>
    </row>
    <row r="1092" spans="1:19" ht="13.5" customHeight="1">
      <c r="A1092" s="213"/>
      <c r="B1092" s="214"/>
      <c r="C1092" s="500" t="s">
        <v>438</v>
      </c>
      <c r="D1092" s="500"/>
      <c r="E1092" s="500"/>
      <c r="F1092" s="500"/>
      <c r="G1092" s="500"/>
      <c r="H1092" s="180"/>
      <c r="I1092" s="181"/>
      <c r="J1092" s="181"/>
      <c r="K1092" s="181"/>
      <c r="L1092" s="183"/>
      <c r="M1092" s="181"/>
      <c r="N1092" s="183"/>
      <c r="O1092" s="181"/>
      <c r="P1092" s="240">
        <v>-1.39</v>
      </c>
      <c r="Q1092" s="143"/>
      <c r="R1092" s="143"/>
      <c r="S1092" s="143"/>
    </row>
    <row r="1093" spans="1:19" ht="13.5" customHeight="1">
      <c r="A1093" s="178" t="s">
        <v>859</v>
      </c>
      <c r="B1093" s="179" t="s">
        <v>738</v>
      </c>
      <c r="C1093" s="498" t="s">
        <v>739</v>
      </c>
      <c r="D1093" s="498"/>
      <c r="E1093" s="498"/>
      <c r="F1093" s="498"/>
      <c r="G1093" s="498"/>
      <c r="H1093" s="180" t="s">
        <v>142</v>
      </c>
      <c r="I1093" s="181">
        <v>12</v>
      </c>
      <c r="J1093" s="182">
        <v>1</v>
      </c>
      <c r="K1093" s="182">
        <v>12</v>
      </c>
      <c r="L1093" s="183"/>
      <c r="M1093" s="181"/>
      <c r="N1093" s="221">
        <v>192.61</v>
      </c>
      <c r="O1093" s="217">
        <v>1.0367</v>
      </c>
      <c r="P1093" s="212">
        <v>2396.15</v>
      </c>
      <c r="Q1093" s="143"/>
      <c r="R1093" s="143"/>
      <c r="S1093" s="143"/>
    </row>
    <row r="1094" spans="1:19" ht="13.5" customHeight="1">
      <c r="A1094" s="186"/>
      <c r="B1094" s="187"/>
      <c r="C1094" s="499" t="s">
        <v>390</v>
      </c>
      <c r="D1094" s="499"/>
      <c r="E1094" s="499"/>
      <c r="F1094" s="499"/>
      <c r="G1094" s="499"/>
      <c r="H1094" s="499"/>
      <c r="I1094" s="499"/>
      <c r="J1094" s="499"/>
      <c r="K1094" s="499"/>
      <c r="L1094" s="499"/>
      <c r="M1094" s="499"/>
      <c r="N1094" s="499"/>
      <c r="O1094" s="499"/>
      <c r="P1094" s="499"/>
      <c r="Q1094" s="143"/>
      <c r="R1094" s="143"/>
      <c r="S1094" s="143"/>
    </row>
    <row r="1095" spans="1:19" ht="13.5" customHeight="1">
      <c r="A1095" s="213"/>
      <c r="B1095" s="214"/>
      <c r="C1095" s="500" t="s">
        <v>438</v>
      </c>
      <c r="D1095" s="500"/>
      <c r="E1095" s="500"/>
      <c r="F1095" s="500"/>
      <c r="G1095" s="500"/>
      <c r="H1095" s="180"/>
      <c r="I1095" s="181"/>
      <c r="J1095" s="181"/>
      <c r="K1095" s="181"/>
      <c r="L1095" s="183"/>
      <c r="M1095" s="181"/>
      <c r="N1095" s="183"/>
      <c r="O1095" s="181"/>
      <c r="P1095" s="212">
        <v>2396.15</v>
      </c>
      <c r="Q1095" s="143"/>
      <c r="R1095" s="143"/>
      <c r="S1095" s="143"/>
    </row>
    <row r="1096" spans="1:19" ht="13.5" customHeight="1">
      <c r="A1096" s="178" t="s">
        <v>860</v>
      </c>
      <c r="B1096" s="179" t="s">
        <v>710</v>
      </c>
      <c r="C1096" s="498" t="s">
        <v>861</v>
      </c>
      <c r="D1096" s="498"/>
      <c r="E1096" s="498"/>
      <c r="F1096" s="498"/>
      <c r="G1096" s="498"/>
      <c r="H1096" s="180" t="s">
        <v>142</v>
      </c>
      <c r="I1096" s="181">
        <v>6</v>
      </c>
      <c r="J1096" s="182">
        <v>1</v>
      </c>
      <c r="K1096" s="182">
        <v>6</v>
      </c>
      <c r="L1096" s="183"/>
      <c r="M1096" s="181"/>
      <c r="N1096" s="184"/>
      <c r="O1096" s="181"/>
      <c r="P1096" s="185"/>
      <c r="Q1096" s="143"/>
      <c r="R1096" s="143"/>
      <c r="S1096" s="143"/>
    </row>
    <row r="1097" spans="1:19" ht="13.5" customHeight="1">
      <c r="A1097" s="186"/>
      <c r="B1097" s="187" t="s">
        <v>386</v>
      </c>
      <c r="C1097" s="499" t="s">
        <v>387</v>
      </c>
      <c r="D1097" s="499"/>
      <c r="E1097" s="499"/>
      <c r="F1097" s="499"/>
      <c r="G1097" s="499"/>
      <c r="H1097" s="499"/>
      <c r="I1097" s="499"/>
      <c r="J1097" s="499"/>
      <c r="K1097" s="499"/>
      <c r="L1097" s="499"/>
      <c r="M1097" s="499"/>
      <c r="N1097" s="499"/>
      <c r="O1097" s="499"/>
      <c r="P1097" s="499"/>
      <c r="Q1097" s="143"/>
      <c r="R1097" s="143"/>
      <c r="S1097" s="143"/>
    </row>
    <row r="1098" spans="1:19" ht="13.5" customHeight="1">
      <c r="A1098" s="186"/>
      <c r="B1098" s="187" t="s">
        <v>388</v>
      </c>
      <c r="C1098" s="499" t="s">
        <v>389</v>
      </c>
      <c r="D1098" s="499"/>
      <c r="E1098" s="499"/>
      <c r="F1098" s="499"/>
      <c r="G1098" s="499"/>
      <c r="H1098" s="499"/>
      <c r="I1098" s="499"/>
      <c r="J1098" s="499"/>
      <c r="K1098" s="499"/>
      <c r="L1098" s="499"/>
      <c r="M1098" s="499"/>
      <c r="N1098" s="499"/>
      <c r="O1098" s="499"/>
      <c r="P1098" s="499"/>
      <c r="Q1098" s="143"/>
      <c r="R1098" s="143"/>
      <c r="S1098" s="143"/>
    </row>
    <row r="1099" spans="1:19" ht="27.75" customHeight="1">
      <c r="A1099" s="186"/>
      <c r="B1099" s="187"/>
      <c r="C1099" s="499" t="s">
        <v>390</v>
      </c>
      <c r="D1099" s="499"/>
      <c r="E1099" s="499"/>
      <c r="F1099" s="499"/>
      <c r="G1099" s="499"/>
      <c r="H1099" s="499"/>
      <c r="I1099" s="499"/>
      <c r="J1099" s="499"/>
      <c r="K1099" s="499"/>
      <c r="L1099" s="499"/>
      <c r="M1099" s="499"/>
      <c r="N1099" s="499"/>
      <c r="O1099" s="499"/>
      <c r="P1099" s="499"/>
      <c r="Q1099" s="143"/>
      <c r="R1099" s="143"/>
      <c r="S1099" s="143"/>
    </row>
    <row r="1100" spans="1:19" ht="13.5" customHeight="1">
      <c r="A1100" s="188"/>
      <c r="B1100" s="189" t="s">
        <v>164</v>
      </c>
      <c r="C1100" s="501" t="s">
        <v>391</v>
      </c>
      <c r="D1100" s="501"/>
      <c r="E1100" s="501"/>
      <c r="F1100" s="501"/>
      <c r="G1100" s="501"/>
      <c r="H1100" s="190" t="s">
        <v>392</v>
      </c>
      <c r="I1100" s="191"/>
      <c r="J1100" s="191"/>
      <c r="K1100" s="215">
        <v>9.9305492999999991</v>
      </c>
      <c r="L1100" s="193"/>
      <c r="M1100" s="191"/>
      <c r="N1100" s="193"/>
      <c r="O1100" s="191"/>
      <c r="P1100" s="194">
        <v>5171.43</v>
      </c>
      <c r="Q1100" s="143"/>
      <c r="R1100" s="143"/>
      <c r="S1100" s="143"/>
    </row>
    <row r="1101" spans="1:19" ht="13.5" customHeight="1">
      <c r="A1101" s="195"/>
      <c r="B1101" s="189" t="s">
        <v>712</v>
      </c>
      <c r="C1101" s="501" t="s">
        <v>713</v>
      </c>
      <c r="D1101" s="501"/>
      <c r="E1101" s="501"/>
      <c r="F1101" s="501"/>
      <c r="G1101" s="501"/>
      <c r="H1101" s="190" t="s">
        <v>392</v>
      </c>
      <c r="I1101" s="201">
        <v>1.03</v>
      </c>
      <c r="J1101" s="197">
        <v>1.6068849999999999</v>
      </c>
      <c r="K1101" s="215">
        <v>9.9305492999999991</v>
      </c>
      <c r="L1101" s="198"/>
      <c r="M1101" s="199"/>
      <c r="N1101" s="200">
        <v>520.76</v>
      </c>
      <c r="O1101" s="191"/>
      <c r="P1101" s="194">
        <v>5171.43</v>
      </c>
      <c r="Q1101" s="143"/>
      <c r="R1101" s="143"/>
      <c r="S1101" s="143"/>
    </row>
    <row r="1102" spans="1:19" ht="13.5" customHeight="1">
      <c r="A1102" s="188"/>
      <c r="B1102" s="189" t="s">
        <v>167</v>
      </c>
      <c r="C1102" s="501" t="s">
        <v>395</v>
      </c>
      <c r="D1102" s="501"/>
      <c r="E1102" s="501"/>
      <c r="F1102" s="501"/>
      <c r="G1102" s="501"/>
      <c r="H1102" s="190"/>
      <c r="I1102" s="191"/>
      <c r="J1102" s="191"/>
      <c r="K1102" s="191"/>
      <c r="L1102" s="193"/>
      <c r="M1102" s="191"/>
      <c r="N1102" s="193"/>
      <c r="O1102" s="191"/>
      <c r="P1102" s="216">
        <v>52.38</v>
      </c>
      <c r="Q1102" s="143"/>
      <c r="R1102" s="143"/>
      <c r="S1102" s="143"/>
    </row>
    <row r="1103" spans="1:19" ht="45.75" customHeight="1">
      <c r="A1103" s="188"/>
      <c r="B1103" s="189"/>
      <c r="C1103" s="501" t="s">
        <v>396</v>
      </c>
      <c r="D1103" s="501"/>
      <c r="E1103" s="501"/>
      <c r="F1103" s="501"/>
      <c r="G1103" s="501"/>
      <c r="H1103" s="190" t="s">
        <v>392</v>
      </c>
      <c r="I1103" s="191"/>
      <c r="J1103" s="191"/>
      <c r="K1103" s="207">
        <v>9.2999999999999999E-2</v>
      </c>
      <c r="L1103" s="193"/>
      <c r="M1103" s="191"/>
      <c r="N1103" s="193"/>
      <c r="O1103" s="191"/>
      <c r="P1103" s="216">
        <v>55.83</v>
      </c>
      <c r="Q1103" s="143"/>
      <c r="R1103" s="143"/>
      <c r="S1103" s="143"/>
    </row>
    <row r="1104" spans="1:19" ht="27.75" customHeight="1">
      <c r="A1104" s="195"/>
      <c r="B1104" s="189" t="s">
        <v>402</v>
      </c>
      <c r="C1104" s="501" t="s">
        <v>403</v>
      </c>
      <c r="D1104" s="501"/>
      <c r="E1104" s="501"/>
      <c r="F1104" s="501"/>
      <c r="G1104" s="501"/>
      <c r="H1104" s="190" t="s">
        <v>399</v>
      </c>
      <c r="I1104" s="201">
        <v>0.01</v>
      </c>
      <c r="J1104" s="201">
        <v>1.55</v>
      </c>
      <c r="K1104" s="207">
        <v>9.2999999999999999E-2</v>
      </c>
      <c r="L1104" s="198"/>
      <c r="M1104" s="199"/>
      <c r="N1104" s="200">
        <v>543.33000000000004</v>
      </c>
      <c r="O1104" s="202">
        <v>1.0367</v>
      </c>
      <c r="P1104" s="194">
        <v>52.38</v>
      </c>
      <c r="Q1104" s="143"/>
      <c r="R1104" s="143"/>
      <c r="S1104" s="143"/>
    </row>
    <row r="1105" spans="1:19" ht="13.5" customHeight="1">
      <c r="A1105" s="203"/>
      <c r="B1105" s="189" t="s">
        <v>404</v>
      </c>
      <c r="C1105" s="501" t="s">
        <v>405</v>
      </c>
      <c r="D1105" s="501"/>
      <c r="E1105" s="501"/>
      <c r="F1105" s="501"/>
      <c r="G1105" s="501"/>
      <c r="H1105" s="190" t="s">
        <v>392</v>
      </c>
      <c r="I1105" s="201">
        <v>0.01</v>
      </c>
      <c r="J1105" s="201">
        <v>1.55</v>
      </c>
      <c r="K1105" s="207">
        <v>9.2999999999999999E-2</v>
      </c>
      <c r="L1105" s="193"/>
      <c r="M1105" s="191"/>
      <c r="N1105" s="204">
        <v>579.11</v>
      </c>
      <c r="O1105" s="202">
        <v>1.0367</v>
      </c>
      <c r="P1105" s="216">
        <v>55.83</v>
      </c>
      <c r="Q1105" s="143"/>
      <c r="R1105" s="143"/>
      <c r="S1105" s="143"/>
    </row>
    <row r="1106" spans="1:19" ht="13.5" customHeight="1">
      <c r="A1106" s="210"/>
      <c r="B1106" s="187"/>
      <c r="C1106" s="500" t="s">
        <v>429</v>
      </c>
      <c r="D1106" s="500"/>
      <c r="E1106" s="500"/>
      <c r="F1106" s="500"/>
      <c r="G1106" s="500"/>
      <c r="H1106" s="180"/>
      <c r="I1106" s="181"/>
      <c r="J1106" s="181"/>
      <c r="K1106" s="181"/>
      <c r="L1106" s="183"/>
      <c r="M1106" s="181"/>
      <c r="N1106" s="211"/>
      <c r="O1106" s="181"/>
      <c r="P1106" s="212">
        <v>5279.64</v>
      </c>
      <c r="Q1106" s="143"/>
      <c r="R1106" s="143"/>
      <c r="S1106" s="143"/>
    </row>
    <row r="1107" spans="1:19" ht="13.5" customHeight="1">
      <c r="A1107" s="203" t="s">
        <v>862</v>
      </c>
      <c r="B1107" s="189" t="s">
        <v>430</v>
      </c>
      <c r="C1107" s="501" t="s">
        <v>431</v>
      </c>
      <c r="D1107" s="501"/>
      <c r="E1107" s="501"/>
      <c r="F1107" s="501"/>
      <c r="G1107" s="501"/>
      <c r="H1107" s="190" t="s">
        <v>432</v>
      </c>
      <c r="I1107" s="209">
        <v>2</v>
      </c>
      <c r="J1107" s="191"/>
      <c r="K1107" s="209">
        <v>2</v>
      </c>
      <c r="L1107" s="193"/>
      <c r="M1107" s="191"/>
      <c r="N1107" s="193"/>
      <c r="O1107" s="202">
        <v>1.0367</v>
      </c>
      <c r="P1107" s="216">
        <v>66.73</v>
      </c>
      <c r="Q1107" s="143"/>
      <c r="R1107" s="143"/>
      <c r="S1107" s="143"/>
    </row>
    <row r="1108" spans="1:19" ht="13.5" customHeight="1">
      <c r="A1108" s="203"/>
      <c r="B1108" s="189"/>
      <c r="C1108" s="501" t="s">
        <v>433</v>
      </c>
      <c r="D1108" s="501"/>
      <c r="E1108" s="501"/>
      <c r="F1108" s="501"/>
      <c r="G1108" s="501"/>
      <c r="H1108" s="190"/>
      <c r="I1108" s="191"/>
      <c r="J1108" s="191"/>
      <c r="K1108" s="191"/>
      <c r="L1108" s="193"/>
      <c r="M1108" s="191"/>
      <c r="N1108" s="193"/>
      <c r="O1108" s="191"/>
      <c r="P1108" s="194">
        <v>5227.26</v>
      </c>
      <c r="Q1108" s="143"/>
      <c r="R1108" s="143"/>
      <c r="S1108" s="143"/>
    </row>
    <row r="1109" spans="1:19" ht="13.5" customHeight="1">
      <c r="A1109" s="203"/>
      <c r="B1109" s="189" t="s">
        <v>434</v>
      </c>
      <c r="C1109" s="501" t="s">
        <v>435</v>
      </c>
      <c r="D1109" s="501"/>
      <c r="E1109" s="501"/>
      <c r="F1109" s="501"/>
      <c r="G1109" s="501"/>
      <c r="H1109" s="190" t="s">
        <v>432</v>
      </c>
      <c r="I1109" s="209">
        <v>90</v>
      </c>
      <c r="J1109" s="191"/>
      <c r="K1109" s="209">
        <v>90</v>
      </c>
      <c r="L1109" s="193"/>
      <c r="M1109" s="191"/>
      <c r="N1109" s="193"/>
      <c r="O1109" s="191"/>
      <c r="P1109" s="194">
        <v>4704.53</v>
      </c>
      <c r="Q1109" s="143"/>
      <c r="R1109" s="143"/>
      <c r="S1109" s="143"/>
    </row>
    <row r="1110" spans="1:19" ht="13.5" customHeight="1">
      <c r="A1110" s="203"/>
      <c r="B1110" s="189" t="s">
        <v>436</v>
      </c>
      <c r="C1110" s="501" t="s">
        <v>437</v>
      </c>
      <c r="D1110" s="501"/>
      <c r="E1110" s="501"/>
      <c r="F1110" s="501"/>
      <c r="G1110" s="501"/>
      <c r="H1110" s="190" t="s">
        <v>432</v>
      </c>
      <c r="I1110" s="209">
        <v>46</v>
      </c>
      <c r="J1110" s="191"/>
      <c r="K1110" s="209">
        <v>46</v>
      </c>
      <c r="L1110" s="193"/>
      <c r="M1110" s="191"/>
      <c r="N1110" s="193"/>
      <c r="O1110" s="191"/>
      <c r="P1110" s="194">
        <v>2404.54</v>
      </c>
      <c r="Q1110" s="143"/>
      <c r="R1110" s="143"/>
      <c r="S1110" s="143"/>
    </row>
    <row r="1111" spans="1:19" ht="13.5" customHeight="1">
      <c r="A1111" s="213"/>
      <c r="B1111" s="214"/>
      <c r="C1111" s="500" t="s">
        <v>438</v>
      </c>
      <c r="D1111" s="500"/>
      <c r="E1111" s="500"/>
      <c r="F1111" s="500"/>
      <c r="G1111" s="500"/>
      <c r="H1111" s="180"/>
      <c r="I1111" s="181"/>
      <c r="J1111" s="181"/>
      <c r="K1111" s="181"/>
      <c r="L1111" s="183"/>
      <c r="M1111" s="181"/>
      <c r="N1111" s="211">
        <v>2075.91</v>
      </c>
      <c r="O1111" s="181"/>
      <c r="P1111" s="212">
        <v>12455.44</v>
      </c>
      <c r="Q1111" s="143"/>
      <c r="R1111" s="143"/>
      <c r="S1111" s="143"/>
    </row>
    <row r="1112" spans="1:19" ht="13.5" customHeight="1">
      <c r="A1112" s="178" t="s">
        <v>863</v>
      </c>
      <c r="B1112" s="179" t="s">
        <v>581</v>
      </c>
      <c r="C1112" s="498" t="s">
        <v>851</v>
      </c>
      <c r="D1112" s="498"/>
      <c r="E1112" s="498"/>
      <c r="F1112" s="498"/>
      <c r="G1112" s="498"/>
      <c r="H1112" s="180" t="s">
        <v>142</v>
      </c>
      <c r="I1112" s="181">
        <v>18</v>
      </c>
      <c r="J1112" s="182">
        <v>1</v>
      </c>
      <c r="K1112" s="182">
        <v>18</v>
      </c>
      <c r="L1112" s="183"/>
      <c r="M1112" s="181"/>
      <c r="N1112" s="184"/>
      <c r="O1112" s="181"/>
      <c r="P1112" s="185"/>
      <c r="Q1112" s="143"/>
      <c r="R1112" s="143"/>
      <c r="S1112" s="143"/>
    </row>
    <row r="1113" spans="1:19" ht="13.5" customHeight="1">
      <c r="A1113" s="186"/>
      <c r="B1113" s="187" t="s">
        <v>386</v>
      </c>
      <c r="C1113" s="499" t="s">
        <v>387</v>
      </c>
      <c r="D1113" s="499"/>
      <c r="E1113" s="499"/>
      <c r="F1113" s="499"/>
      <c r="G1113" s="499"/>
      <c r="H1113" s="499"/>
      <c r="I1113" s="499"/>
      <c r="J1113" s="499"/>
      <c r="K1113" s="499"/>
      <c r="L1113" s="499"/>
      <c r="M1113" s="499"/>
      <c r="N1113" s="499"/>
      <c r="O1113" s="499"/>
      <c r="P1113" s="499"/>
      <c r="Q1113" s="143"/>
      <c r="R1113" s="143"/>
      <c r="S1113" s="143"/>
    </row>
    <row r="1114" spans="1:19" ht="13.5" customHeight="1">
      <c r="A1114" s="186"/>
      <c r="B1114" s="187" t="s">
        <v>388</v>
      </c>
      <c r="C1114" s="499" t="s">
        <v>389</v>
      </c>
      <c r="D1114" s="499"/>
      <c r="E1114" s="499"/>
      <c r="F1114" s="499"/>
      <c r="G1114" s="499"/>
      <c r="H1114" s="499"/>
      <c r="I1114" s="499"/>
      <c r="J1114" s="499"/>
      <c r="K1114" s="499"/>
      <c r="L1114" s="499"/>
      <c r="M1114" s="499"/>
      <c r="N1114" s="499"/>
      <c r="O1114" s="499"/>
      <c r="P1114" s="499"/>
      <c r="Q1114" s="143"/>
      <c r="R1114" s="143"/>
      <c r="S1114" s="143"/>
    </row>
    <row r="1115" spans="1:19" ht="13.5" customHeight="1">
      <c r="A1115" s="186"/>
      <c r="B1115" s="187"/>
      <c r="C1115" s="499" t="s">
        <v>390</v>
      </c>
      <c r="D1115" s="499"/>
      <c r="E1115" s="499"/>
      <c r="F1115" s="499"/>
      <c r="G1115" s="499"/>
      <c r="H1115" s="499"/>
      <c r="I1115" s="499"/>
      <c r="J1115" s="499"/>
      <c r="K1115" s="499"/>
      <c r="L1115" s="499"/>
      <c r="M1115" s="499"/>
      <c r="N1115" s="499"/>
      <c r="O1115" s="499"/>
      <c r="P1115" s="499"/>
      <c r="Q1115" s="143"/>
      <c r="R1115" s="143"/>
      <c r="S1115" s="143"/>
    </row>
    <row r="1116" spans="1:19" ht="19.5" customHeight="1">
      <c r="A1116" s="188"/>
      <c r="B1116" s="189" t="s">
        <v>164</v>
      </c>
      <c r="C1116" s="501" t="s">
        <v>391</v>
      </c>
      <c r="D1116" s="501"/>
      <c r="E1116" s="501"/>
      <c r="F1116" s="501"/>
      <c r="G1116" s="501"/>
      <c r="H1116" s="190" t="s">
        <v>392</v>
      </c>
      <c r="I1116" s="191"/>
      <c r="J1116" s="191"/>
      <c r="K1116" s="215">
        <v>6.3632645999999999</v>
      </c>
      <c r="L1116" s="193"/>
      <c r="M1116" s="191"/>
      <c r="N1116" s="193"/>
      <c r="O1116" s="191"/>
      <c r="P1116" s="194">
        <v>3602.5</v>
      </c>
      <c r="Q1116" s="143"/>
      <c r="R1116" s="143"/>
      <c r="S1116" s="143"/>
    </row>
    <row r="1117" spans="1:19" ht="13.5" customHeight="1">
      <c r="A1117" s="195"/>
      <c r="B1117" s="189" t="s">
        <v>393</v>
      </c>
      <c r="C1117" s="501" t="s">
        <v>394</v>
      </c>
      <c r="D1117" s="501"/>
      <c r="E1117" s="501"/>
      <c r="F1117" s="501"/>
      <c r="G1117" s="501"/>
      <c r="H1117" s="190" t="s">
        <v>392</v>
      </c>
      <c r="I1117" s="201">
        <v>0.22</v>
      </c>
      <c r="J1117" s="197">
        <v>1.6068849999999999</v>
      </c>
      <c r="K1117" s="215">
        <v>6.3632645999999999</v>
      </c>
      <c r="L1117" s="198"/>
      <c r="M1117" s="199"/>
      <c r="N1117" s="200">
        <v>566.14</v>
      </c>
      <c r="O1117" s="191"/>
      <c r="P1117" s="194">
        <v>3602.5</v>
      </c>
      <c r="Q1117" s="143"/>
      <c r="R1117" s="143"/>
      <c r="S1117" s="143"/>
    </row>
    <row r="1118" spans="1:19" ht="13.5" customHeight="1">
      <c r="A1118" s="210"/>
      <c r="B1118" s="187"/>
      <c r="C1118" s="500" t="s">
        <v>429</v>
      </c>
      <c r="D1118" s="500"/>
      <c r="E1118" s="500"/>
      <c r="F1118" s="500"/>
      <c r="G1118" s="500"/>
      <c r="H1118" s="180"/>
      <c r="I1118" s="181"/>
      <c r="J1118" s="181"/>
      <c r="K1118" s="181"/>
      <c r="L1118" s="183"/>
      <c r="M1118" s="181"/>
      <c r="N1118" s="211"/>
      <c r="O1118" s="181"/>
      <c r="P1118" s="212">
        <v>3602.5</v>
      </c>
      <c r="Q1118" s="143"/>
      <c r="R1118" s="143"/>
      <c r="S1118" s="143"/>
    </row>
    <row r="1119" spans="1:19" ht="27.75" customHeight="1">
      <c r="A1119" s="203" t="s">
        <v>864</v>
      </c>
      <c r="B1119" s="189" t="s">
        <v>430</v>
      </c>
      <c r="C1119" s="501" t="s">
        <v>431</v>
      </c>
      <c r="D1119" s="501"/>
      <c r="E1119" s="501"/>
      <c r="F1119" s="501"/>
      <c r="G1119" s="501"/>
      <c r="H1119" s="190" t="s">
        <v>432</v>
      </c>
      <c r="I1119" s="209">
        <v>2</v>
      </c>
      <c r="J1119" s="191"/>
      <c r="K1119" s="209">
        <v>2</v>
      </c>
      <c r="L1119" s="193"/>
      <c r="M1119" s="191"/>
      <c r="N1119" s="193"/>
      <c r="O1119" s="202">
        <v>1.0367</v>
      </c>
      <c r="P1119" s="216">
        <v>46.48</v>
      </c>
      <c r="Q1119" s="143"/>
      <c r="R1119" s="143"/>
      <c r="S1119" s="143"/>
    </row>
    <row r="1120" spans="1:19" ht="45.75" customHeight="1">
      <c r="A1120" s="203"/>
      <c r="B1120" s="189"/>
      <c r="C1120" s="501" t="s">
        <v>433</v>
      </c>
      <c r="D1120" s="501"/>
      <c r="E1120" s="501"/>
      <c r="F1120" s="501"/>
      <c r="G1120" s="501"/>
      <c r="H1120" s="190"/>
      <c r="I1120" s="191"/>
      <c r="J1120" s="191"/>
      <c r="K1120" s="191"/>
      <c r="L1120" s="193"/>
      <c r="M1120" s="191"/>
      <c r="N1120" s="193"/>
      <c r="O1120" s="191"/>
      <c r="P1120" s="194">
        <v>3602.5</v>
      </c>
      <c r="Q1120" s="143"/>
      <c r="R1120" s="143"/>
      <c r="S1120" s="143"/>
    </row>
    <row r="1121" spans="1:19" ht="27.75" customHeight="1">
      <c r="A1121" s="203"/>
      <c r="B1121" s="189" t="s">
        <v>434</v>
      </c>
      <c r="C1121" s="501" t="s">
        <v>435</v>
      </c>
      <c r="D1121" s="501"/>
      <c r="E1121" s="501"/>
      <c r="F1121" s="501"/>
      <c r="G1121" s="501"/>
      <c r="H1121" s="190" t="s">
        <v>432</v>
      </c>
      <c r="I1121" s="209">
        <v>90</v>
      </c>
      <c r="J1121" s="191"/>
      <c r="K1121" s="209">
        <v>90</v>
      </c>
      <c r="L1121" s="193"/>
      <c r="M1121" s="191"/>
      <c r="N1121" s="193"/>
      <c r="O1121" s="191"/>
      <c r="P1121" s="194">
        <v>3242.25</v>
      </c>
      <c r="Q1121" s="143"/>
      <c r="R1121" s="143"/>
      <c r="S1121" s="143"/>
    </row>
    <row r="1122" spans="1:19" ht="13.5" customHeight="1">
      <c r="A1122" s="203"/>
      <c r="B1122" s="189" t="s">
        <v>436</v>
      </c>
      <c r="C1122" s="501" t="s">
        <v>437</v>
      </c>
      <c r="D1122" s="501"/>
      <c r="E1122" s="501"/>
      <c r="F1122" s="501"/>
      <c r="G1122" s="501"/>
      <c r="H1122" s="190" t="s">
        <v>432</v>
      </c>
      <c r="I1122" s="209">
        <v>46</v>
      </c>
      <c r="J1122" s="191"/>
      <c r="K1122" s="209">
        <v>46</v>
      </c>
      <c r="L1122" s="193"/>
      <c r="M1122" s="191"/>
      <c r="N1122" s="193"/>
      <c r="O1122" s="191"/>
      <c r="P1122" s="194">
        <v>1657.15</v>
      </c>
      <c r="Q1122" s="143"/>
      <c r="R1122" s="143"/>
      <c r="S1122" s="143"/>
    </row>
    <row r="1123" spans="1:19" ht="13.5" customHeight="1">
      <c r="A1123" s="213"/>
      <c r="B1123" s="214"/>
      <c r="C1123" s="500" t="s">
        <v>438</v>
      </c>
      <c r="D1123" s="500"/>
      <c r="E1123" s="500"/>
      <c r="F1123" s="500"/>
      <c r="G1123" s="500"/>
      <c r="H1123" s="180"/>
      <c r="I1123" s="181"/>
      <c r="J1123" s="181"/>
      <c r="K1123" s="181"/>
      <c r="L1123" s="183"/>
      <c r="M1123" s="181"/>
      <c r="N1123" s="218">
        <v>474.91</v>
      </c>
      <c r="O1123" s="181"/>
      <c r="P1123" s="212">
        <v>8548.3799999999992</v>
      </c>
      <c r="Q1123" s="143"/>
      <c r="R1123" s="143"/>
      <c r="S1123" s="143"/>
    </row>
    <row r="1124" spans="1:19" ht="13.5" customHeight="1">
      <c r="A1124" s="178" t="s">
        <v>865</v>
      </c>
      <c r="B1124" s="179" t="s">
        <v>866</v>
      </c>
      <c r="C1124" s="498" t="s">
        <v>867</v>
      </c>
      <c r="D1124" s="498"/>
      <c r="E1124" s="498"/>
      <c r="F1124" s="498"/>
      <c r="G1124" s="498"/>
      <c r="H1124" s="180" t="s">
        <v>15</v>
      </c>
      <c r="I1124" s="181">
        <v>6</v>
      </c>
      <c r="J1124" s="182">
        <v>1</v>
      </c>
      <c r="K1124" s="182">
        <v>6</v>
      </c>
      <c r="L1124" s="183"/>
      <c r="M1124" s="181"/>
      <c r="N1124" s="184"/>
      <c r="O1124" s="217">
        <v>1.0367</v>
      </c>
      <c r="P1124" s="185"/>
      <c r="Q1124" s="143"/>
      <c r="R1124" s="143"/>
      <c r="S1124" s="143"/>
    </row>
    <row r="1125" spans="1:19" ht="13.5" customHeight="1">
      <c r="A1125" s="186"/>
      <c r="B1125" s="187"/>
      <c r="C1125" s="499" t="s">
        <v>390</v>
      </c>
      <c r="D1125" s="499"/>
      <c r="E1125" s="499"/>
      <c r="F1125" s="499"/>
      <c r="G1125" s="499"/>
      <c r="H1125" s="499"/>
      <c r="I1125" s="499"/>
      <c r="J1125" s="499"/>
      <c r="K1125" s="499"/>
      <c r="L1125" s="499"/>
      <c r="M1125" s="499"/>
      <c r="N1125" s="499"/>
      <c r="O1125" s="499"/>
      <c r="P1125" s="499"/>
      <c r="Q1125" s="143"/>
      <c r="R1125" s="143"/>
      <c r="S1125" s="143"/>
    </row>
    <row r="1126" spans="1:19" ht="13.5" customHeight="1">
      <c r="A1126" s="213"/>
      <c r="B1126" s="214"/>
      <c r="C1126" s="500" t="s">
        <v>438</v>
      </c>
      <c r="D1126" s="500"/>
      <c r="E1126" s="500"/>
      <c r="F1126" s="500"/>
      <c r="G1126" s="500"/>
      <c r="H1126" s="180"/>
      <c r="I1126" s="181"/>
      <c r="J1126" s="181"/>
      <c r="K1126" s="181"/>
      <c r="L1126" s="183"/>
      <c r="M1126" s="181"/>
      <c r="N1126" s="183"/>
      <c r="O1126" s="181"/>
      <c r="P1126" s="185"/>
      <c r="Q1126" s="143"/>
      <c r="R1126" s="143"/>
      <c r="S1126" s="143"/>
    </row>
    <row r="1127" spans="1:19" ht="13.5" customHeight="1">
      <c r="A1127" s="178" t="s">
        <v>868</v>
      </c>
      <c r="B1127" s="179" t="s">
        <v>701</v>
      </c>
      <c r="C1127" s="498" t="s">
        <v>869</v>
      </c>
      <c r="D1127" s="498"/>
      <c r="E1127" s="498"/>
      <c r="F1127" s="498"/>
      <c r="G1127" s="498"/>
      <c r="H1127" s="180" t="s">
        <v>142</v>
      </c>
      <c r="I1127" s="181">
        <v>6</v>
      </c>
      <c r="J1127" s="182">
        <v>1</v>
      </c>
      <c r="K1127" s="182">
        <v>6</v>
      </c>
      <c r="L1127" s="183"/>
      <c r="M1127" s="181"/>
      <c r="N1127" s="184"/>
      <c r="O1127" s="181"/>
      <c r="P1127" s="185"/>
      <c r="Q1127" s="143"/>
      <c r="R1127" s="143"/>
      <c r="S1127" s="143"/>
    </row>
    <row r="1128" spans="1:19" ht="13.5" customHeight="1">
      <c r="A1128" s="186"/>
      <c r="B1128" s="187" t="s">
        <v>386</v>
      </c>
      <c r="C1128" s="499" t="s">
        <v>387</v>
      </c>
      <c r="D1128" s="499"/>
      <c r="E1128" s="499"/>
      <c r="F1128" s="499"/>
      <c r="G1128" s="499"/>
      <c r="H1128" s="499"/>
      <c r="I1128" s="499"/>
      <c r="J1128" s="499"/>
      <c r="K1128" s="499"/>
      <c r="L1128" s="499"/>
      <c r="M1128" s="499"/>
      <c r="N1128" s="499"/>
      <c r="O1128" s="499"/>
      <c r="P1128" s="499"/>
      <c r="Q1128" s="143"/>
      <c r="R1128" s="143"/>
      <c r="S1128" s="143"/>
    </row>
    <row r="1129" spans="1:19" ht="13.5" customHeight="1">
      <c r="A1129" s="186"/>
      <c r="B1129" s="187" t="s">
        <v>388</v>
      </c>
      <c r="C1129" s="499" t="s">
        <v>389</v>
      </c>
      <c r="D1129" s="499"/>
      <c r="E1129" s="499"/>
      <c r="F1129" s="499"/>
      <c r="G1129" s="499"/>
      <c r="H1129" s="499"/>
      <c r="I1129" s="499"/>
      <c r="J1129" s="499"/>
      <c r="K1129" s="499"/>
      <c r="L1129" s="499"/>
      <c r="M1129" s="499"/>
      <c r="N1129" s="499"/>
      <c r="O1129" s="499"/>
      <c r="P1129" s="499"/>
      <c r="Q1129" s="143"/>
      <c r="R1129" s="143"/>
      <c r="S1129" s="143"/>
    </row>
    <row r="1130" spans="1:19" ht="13.5" customHeight="1">
      <c r="A1130" s="186"/>
      <c r="B1130" s="187"/>
      <c r="C1130" s="499" t="s">
        <v>390</v>
      </c>
      <c r="D1130" s="499"/>
      <c r="E1130" s="499"/>
      <c r="F1130" s="499"/>
      <c r="G1130" s="499"/>
      <c r="H1130" s="499"/>
      <c r="I1130" s="499"/>
      <c r="J1130" s="499"/>
      <c r="K1130" s="499"/>
      <c r="L1130" s="499"/>
      <c r="M1130" s="499"/>
      <c r="N1130" s="499"/>
      <c r="O1130" s="499"/>
      <c r="P1130" s="499"/>
      <c r="Q1130" s="143"/>
      <c r="R1130" s="143"/>
      <c r="S1130" s="143"/>
    </row>
    <row r="1131" spans="1:19" ht="13.5" customHeight="1">
      <c r="A1131" s="188"/>
      <c r="B1131" s="189" t="s">
        <v>164</v>
      </c>
      <c r="C1131" s="501" t="s">
        <v>391</v>
      </c>
      <c r="D1131" s="501"/>
      <c r="E1131" s="501"/>
      <c r="F1131" s="501"/>
      <c r="G1131" s="501"/>
      <c r="H1131" s="190" t="s">
        <v>392</v>
      </c>
      <c r="I1131" s="191"/>
      <c r="J1131" s="191"/>
      <c r="K1131" s="215">
        <v>9.9305492999999991</v>
      </c>
      <c r="L1131" s="193"/>
      <c r="M1131" s="191"/>
      <c r="N1131" s="193"/>
      <c r="O1131" s="191"/>
      <c r="P1131" s="194">
        <v>5922.48</v>
      </c>
      <c r="Q1131" s="143"/>
      <c r="R1131" s="143"/>
      <c r="S1131" s="143"/>
    </row>
    <row r="1132" spans="1:19" ht="13.5" customHeight="1">
      <c r="A1132" s="195"/>
      <c r="B1132" s="189" t="s">
        <v>588</v>
      </c>
      <c r="C1132" s="501" t="s">
        <v>589</v>
      </c>
      <c r="D1132" s="501"/>
      <c r="E1132" s="501"/>
      <c r="F1132" s="501"/>
      <c r="G1132" s="501"/>
      <c r="H1132" s="190" t="s">
        <v>392</v>
      </c>
      <c r="I1132" s="201">
        <v>1.03</v>
      </c>
      <c r="J1132" s="197">
        <v>1.6068849999999999</v>
      </c>
      <c r="K1132" s="215">
        <v>9.9305492999999991</v>
      </c>
      <c r="L1132" s="198"/>
      <c r="M1132" s="199"/>
      <c r="N1132" s="200">
        <v>596.39</v>
      </c>
      <c r="O1132" s="191"/>
      <c r="P1132" s="194">
        <v>5922.48</v>
      </c>
      <c r="Q1132" s="143"/>
      <c r="R1132" s="143"/>
      <c r="S1132" s="143"/>
    </row>
    <row r="1133" spans="1:19" ht="13.5" customHeight="1">
      <c r="A1133" s="188"/>
      <c r="B1133" s="189" t="s">
        <v>180</v>
      </c>
      <c r="C1133" s="501" t="s">
        <v>410</v>
      </c>
      <c r="D1133" s="501"/>
      <c r="E1133" s="501"/>
      <c r="F1133" s="501"/>
      <c r="G1133" s="501"/>
      <c r="H1133" s="190"/>
      <c r="I1133" s="191"/>
      <c r="J1133" s="191"/>
      <c r="K1133" s="191"/>
      <c r="L1133" s="193"/>
      <c r="M1133" s="191"/>
      <c r="N1133" s="193"/>
      <c r="O1133" s="191"/>
      <c r="P1133" s="216">
        <v>23.29</v>
      </c>
      <c r="Q1133" s="143"/>
      <c r="R1133" s="143"/>
      <c r="S1133" s="143"/>
    </row>
    <row r="1134" spans="1:19" ht="13.5" customHeight="1">
      <c r="A1134" s="195"/>
      <c r="B1134" s="189" t="s">
        <v>703</v>
      </c>
      <c r="C1134" s="501" t="s">
        <v>704</v>
      </c>
      <c r="D1134" s="501"/>
      <c r="E1134" s="501"/>
      <c r="F1134" s="501"/>
      <c r="G1134" s="501"/>
      <c r="H1134" s="190" t="s">
        <v>413</v>
      </c>
      <c r="I1134" s="201">
        <v>0.02</v>
      </c>
      <c r="J1134" s="191"/>
      <c r="K1134" s="201">
        <v>0.12</v>
      </c>
      <c r="L1134" s="205">
        <v>174.93</v>
      </c>
      <c r="M1134" s="206">
        <v>1.07</v>
      </c>
      <c r="N1134" s="200">
        <v>187.18</v>
      </c>
      <c r="O1134" s="202">
        <v>1.0367</v>
      </c>
      <c r="P1134" s="194">
        <v>23.29</v>
      </c>
      <c r="Q1134" s="143"/>
      <c r="R1134" s="143"/>
      <c r="S1134" s="143"/>
    </row>
    <row r="1135" spans="1:19" ht="19.5" customHeight="1">
      <c r="A1135" s="210"/>
      <c r="B1135" s="187"/>
      <c r="C1135" s="500" t="s">
        <v>429</v>
      </c>
      <c r="D1135" s="500"/>
      <c r="E1135" s="500"/>
      <c r="F1135" s="500"/>
      <c r="G1135" s="500"/>
      <c r="H1135" s="180"/>
      <c r="I1135" s="181"/>
      <c r="J1135" s="181"/>
      <c r="K1135" s="181"/>
      <c r="L1135" s="183"/>
      <c r="M1135" s="181"/>
      <c r="N1135" s="211"/>
      <c r="O1135" s="181"/>
      <c r="P1135" s="212">
        <v>5945.77</v>
      </c>
      <c r="Q1135" s="143"/>
      <c r="R1135" s="143"/>
      <c r="S1135" s="143"/>
    </row>
    <row r="1136" spans="1:19" ht="13.5" customHeight="1">
      <c r="A1136" s="203" t="s">
        <v>870</v>
      </c>
      <c r="B1136" s="189" t="s">
        <v>430</v>
      </c>
      <c r="C1136" s="501" t="s">
        <v>431</v>
      </c>
      <c r="D1136" s="501"/>
      <c r="E1136" s="501"/>
      <c r="F1136" s="501"/>
      <c r="G1136" s="501"/>
      <c r="H1136" s="190" t="s">
        <v>432</v>
      </c>
      <c r="I1136" s="209">
        <v>2</v>
      </c>
      <c r="J1136" s="191"/>
      <c r="K1136" s="209">
        <v>2</v>
      </c>
      <c r="L1136" s="193"/>
      <c r="M1136" s="191"/>
      <c r="N1136" s="193"/>
      <c r="O1136" s="202">
        <v>1.0367</v>
      </c>
      <c r="P1136" s="216">
        <v>76.42</v>
      </c>
      <c r="Q1136" s="143"/>
      <c r="R1136" s="143"/>
      <c r="S1136" s="143"/>
    </row>
    <row r="1137" spans="1:19" ht="13.5" customHeight="1">
      <c r="A1137" s="203"/>
      <c r="B1137" s="189"/>
      <c r="C1137" s="501" t="s">
        <v>433</v>
      </c>
      <c r="D1137" s="501"/>
      <c r="E1137" s="501"/>
      <c r="F1137" s="501"/>
      <c r="G1137" s="501"/>
      <c r="H1137" s="190"/>
      <c r="I1137" s="191"/>
      <c r="J1137" s="191"/>
      <c r="K1137" s="191"/>
      <c r="L1137" s="193"/>
      <c r="M1137" s="191"/>
      <c r="N1137" s="193"/>
      <c r="O1137" s="191"/>
      <c r="P1137" s="194">
        <v>5922.48</v>
      </c>
      <c r="Q1137" s="143"/>
      <c r="R1137" s="143"/>
      <c r="S1137" s="143"/>
    </row>
    <row r="1138" spans="1:19" ht="19.5" customHeight="1">
      <c r="A1138" s="203"/>
      <c r="B1138" s="189" t="s">
        <v>603</v>
      </c>
      <c r="C1138" s="501" t="s">
        <v>604</v>
      </c>
      <c r="D1138" s="501"/>
      <c r="E1138" s="501"/>
      <c r="F1138" s="501"/>
      <c r="G1138" s="501"/>
      <c r="H1138" s="190" t="s">
        <v>432</v>
      </c>
      <c r="I1138" s="209">
        <v>97</v>
      </c>
      <c r="J1138" s="191"/>
      <c r="K1138" s="209">
        <v>97</v>
      </c>
      <c r="L1138" s="193"/>
      <c r="M1138" s="191"/>
      <c r="N1138" s="193"/>
      <c r="O1138" s="191"/>
      <c r="P1138" s="194">
        <v>5744.81</v>
      </c>
      <c r="Q1138" s="143"/>
      <c r="R1138" s="143"/>
      <c r="S1138" s="143"/>
    </row>
    <row r="1139" spans="1:19" ht="13.5" customHeight="1">
      <c r="A1139" s="203"/>
      <c r="B1139" s="189" t="s">
        <v>605</v>
      </c>
      <c r="C1139" s="501" t="s">
        <v>606</v>
      </c>
      <c r="D1139" s="501"/>
      <c r="E1139" s="501"/>
      <c r="F1139" s="501"/>
      <c r="G1139" s="501"/>
      <c r="H1139" s="190" t="s">
        <v>432</v>
      </c>
      <c r="I1139" s="209">
        <v>51</v>
      </c>
      <c r="J1139" s="191"/>
      <c r="K1139" s="209">
        <v>51</v>
      </c>
      <c r="L1139" s="193"/>
      <c r="M1139" s="191"/>
      <c r="N1139" s="193"/>
      <c r="O1139" s="191"/>
      <c r="P1139" s="194">
        <v>3020.46</v>
      </c>
      <c r="Q1139" s="143"/>
      <c r="R1139" s="143"/>
      <c r="S1139" s="143"/>
    </row>
    <row r="1140" spans="1:19" ht="13.5" customHeight="1">
      <c r="A1140" s="213"/>
      <c r="B1140" s="214"/>
      <c r="C1140" s="500" t="s">
        <v>438</v>
      </c>
      <c r="D1140" s="500"/>
      <c r="E1140" s="500"/>
      <c r="F1140" s="500"/>
      <c r="G1140" s="500"/>
      <c r="H1140" s="180"/>
      <c r="I1140" s="181"/>
      <c r="J1140" s="181"/>
      <c r="K1140" s="181"/>
      <c r="L1140" s="183"/>
      <c r="M1140" s="181"/>
      <c r="N1140" s="211">
        <v>2464.58</v>
      </c>
      <c r="O1140" s="181"/>
      <c r="P1140" s="212">
        <v>14787.46</v>
      </c>
      <c r="Q1140" s="143"/>
      <c r="R1140" s="143"/>
      <c r="S1140" s="143"/>
    </row>
    <row r="1141" spans="1:19" ht="19.5" customHeight="1">
      <c r="A1141" s="178" t="s">
        <v>871</v>
      </c>
      <c r="B1141" s="179" t="s">
        <v>872</v>
      </c>
      <c r="C1141" s="498" t="s">
        <v>708</v>
      </c>
      <c r="D1141" s="498"/>
      <c r="E1141" s="498"/>
      <c r="F1141" s="498"/>
      <c r="G1141" s="498"/>
      <c r="H1141" s="180" t="s">
        <v>15</v>
      </c>
      <c r="I1141" s="181">
        <v>6</v>
      </c>
      <c r="J1141" s="182">
        <v>1</v>
      </c>
      <c r="K1141" s="182">
        <v>6</v>
      </c>
      <c r="L1141" s="183"/>
      <c r="M1141" s="181"/>
      <c r="N1141" s="184"/>
      <c r="O1141" s="217">
        <v>1.0367</v>
      </c>
      <c r="P1141" s="185"/>
      <c r="Q1141" s="143"/>
      <c r="R1141" s="143"/>
      <c r="S1141" s="143"/>
    </row>
    <row r="1142" spans="1:19" ht="45.75" customHeight="1">
      <c r="A1142" s="186"/>
      <c r="B1142" s="187"/>
      <c r="C1142" s="499" t="s">
        <v>390</v>
      </c>
      <c r="D1142" s="499"/>
      <c r="E1142" s="499"/>
      <c r="F1142" s="499"/>
      <c r="G1142" s="499"/>
      <c r="H1142" s="499"/>
      <c r="I1142" s="499"/>
      <c r="J1142" s="499"/>
      <c r="K1142" s="499"/>
      <c r="L1142" s="499"/>
      <c r="M1142" s="499"/>
      <c r="N1142" s="499"/>
      <c r="O1142" s="499"/>
      <c r="P1142" s="499"/>
      <c r="Q1142" s="143"/>
      <c r="R1142" s="143"/>
      <c r="S1142" s="143"/>
    </row>
    <row r="1143" spans="1:19" ht="27.75" customHeight="1">
      <c r="A1143" s="213"/>
      <c r="B1143" s="214"/>
      <c r="C1143" s="500" t="s">
        <v>438</v>
      </c>
      <c r="D1143" s="500"/>
      <c r="E1143" s="500"/>
      <c r="F1143" s="500"/>
      <c r="G1143" s="500"/>
      <c r="H1143" s="180"/>
      <c r="I1143" s="181"/>
      <c r="J1143" s="181"/>
      <c r="K1143" s="181"/>
      <c r="L1143" s="183"/>
      <c r="M1143" s="181"/>
      <c r="N1143" s="183"/>
      <c r="O1143" s="181"/>
      <c r="P1143" s="185"/>
      <c r="Q1143" s="143"/>
      <c r="R1143" s="143"/>
      <c r="S1143" s="143"/>
    </row>
    <row r="1144" spans="1:19" ht="13.5" customHeight="1">
      <c r="A1144" s="178" t="s">
        <v>873</v>
      </c>
      <c r="B1144" s="179" t="s">
        <v>710</v>
      </c>
      <c r="C1144" s="498" t="s">
        <v>874</v>
      </c>
      <c r="D1144" s="498"/>
      <c r="E1144" s="498"/>
      <c r="F1144" s="498"/>
      <c r="G1144" s="498"/>
      <c r="H1144" s="180" t="s">
        <v>142</v>
      </c>
      <c r="I1144" s="181">
        <v>12</v>
      </c>
      <c r="J1144" s="182">
        <v>1</v>
      </c>
      <c r="K1144" s="182">
        <v>12</v>
      </c>
      <c r="L1144" s="183"/>
      <c r="M1144" s="181"/>
      <c r="N1144" s="184"/>
      <c r="O1144" s="181"/>
      <c r="P1144" s="185"/>
      <c r="Q1144" s="143"/>
      <c r="R1144" s="143"/>
      <c r="S1144" s="143"/>
    </row>
    <row r="1145" spans="1:19" ht="13.5" customHeight="1">
      <c r="A1145" s="186"/>
      <c r="B1145" s="187" t="s">
        <v>386</v>
      </c>
      <c r="C1145" s="499" t="s">
        <v>387</v>
      </c>
      <c r="D1145" s="499"/>
      <c r="E1145" s="499"/>
      <c r="F1145" s="499"/>
      <c r="G1145" s="499"/>
      <c r="H1145" s="499"/>
      <c r="I1145" s="499"/>
      <c r="J1145" s="499"/>
      <c r="K1145" s="499"/>
      <c r="L1145" s="499"/>
      <c r="M1145" s="499"/>
      <c r="N1145" s="499"/>
      <c r="O1145" s="499"/>
      <c r="P1145" s="499"/>
      <c r="Q1145" s="143"/>
      <c r="R1145" s="143"/>
      <c r="S1145" s="143"/>
    </row>
    <row r="1146" spans="1:19" ht="13.5" customHeight="1">
      <c r="A1146" s="186"/>
      <c r="B1146" s="187" t="s">
        <v>388</v>
      </c>
      <c r="C1146" s="499" t="s">
        <v>389</v>
      </c>
      <c r="D1146" s="499"/>
      <c r="E1146" s="499"/>
      <c r="F1146" s="499"/>
      <c r="G1146" s="499"/>
      <c r="H1146" s="499"/>
      <c r="I1146" s="499"/>
      <c r="J1146" s="499"/>
      <c r="K1146" s="499"/>
      <c r="L1146" s="499"/>
      <c r="M1146" s="499"/>
      <c r="N1146" s="499"/>
      <c r="O1146" s="499"/>
      <c r="P1146" s="499"/>
      <c r="Q1146" s="143"/>
      <c r="R1146" s="143"/>
      <c r="S1146" s="143"/>
    </row>
    <row r="1147" spans="1:19" ht="13.5" customHeight="1">
      <c r="A1147" s="186"/>
      <c r="B1147" s="187"/>
      <c r="C1147" s="499" t="s">
        <v>390</v>
      </c>
      <c r="D1147" s="499"/>
      <c r="E1147" s="499"/>
      <c r="F1147" s="499"/>
      <c r="G1147" s="499"/>
      <c r="H1147" s="499"/>
      <c r="I1147" s="499"/>
      <c r="J1147" s="499"/>
      <c r="K1147" s="499"/>
      <c r="L1147" s="499"/>
      <c r="M1147" s="499"/>
      <c r="N1147" s="499"/>
      <c r="O1147" s="499"/>
      <c r="P1147" s="499"/>
      <c r="Q1147" s="143"/>
      <c r="R1147" s="143"/>
      <c r="S1147" s="143"/>
    </row>
    <row r="1148" spans="1:19" ht="13.5" customHeight="1">
      <c r="A1148" s="188"/>
      <c r="B1148" s="189" t="s">
        <v>164</v>
      </c>
      <c r="C1148" s="501" t="s">
        <v>391</v>
      </c>
      <c r="D1148" s="501"/>
      <c r="E1148" s="501"/>
      <c r="F1148" s="501"/>
      <c r="G1148" s="501"/>
      <c r="H1148" s="190" t="s">
        <v>392</v>
      </c>
      <c r="I1148" s="191"/>
      <c r="J1148" s="191"/>
      <c r="K1148" s="215">
        <v>19.861098599999998</v>
      </c>
      <c r="L1148" s="193"/>
      <c r="M1148" s="191"/>
      <c r="N1148" s="193"/>
      <c r="O1148" s="191"/>
      <c r="P1148" s="194">
        <v>10342.870000000001</v>
      </c>
      <c r="Q1148" s="143"/>
      <c r="R1148" s="143"/>
      <c r="S1148" s="143"/>
    </row>
    <row r="1149" spans="1:19" ht="13.5" customHeight="1">
      <c r="A1149" s="195"/>
      <c r="B1149" s="189" t="s">
        <v>712</v>
      </c>
      <c r="C1149" s="501" t="s">
        <v>713</v>
      </c>
      <c r="D1149" s="501"/>
      <c r="E1149" s="501"/>
      <c r="F1149" s="501"/>
      <c r="G1149" s="501"/>
      <c r="H1149" s="190" t="s">
        <v>392</v>
      </c>
      <c r="I1149" s="201">
        <v>1.03</v>
      </c>
      <c r="J1149" s="197">
        <v>1.6068849999999999</v>
      </c>
      <c r="K1149" s="215">
        <v>19.861098599999998</v>
      </c>
      <c r="L1149" s="198"/>
      <c r="M1149" s="199"/>
      <c r="N1149" s="200">
        <v>520.76</v>
      </c>
      <c r="O1149" s="191"/>
      <c r="P1149" s="194">
        <v>10342.870000000001</v>
      </c>
      <c r="Q1149" s="143"/>
      <c r="R1149" s="143"/>
      <c r="S1149" s="143"/>
    </row>
    <row r="1150" spans="1:19" ht="13.5" customHeight="1">
      <c r="A1150" s="188"/>
      <c r="B1150" s="189" t="s">
        <v>167</v>
      </c>
      <c r="C1150" s="501" t="s">
        <v>395</v>
      </c>
      <c r="D1150" s="501"/>
      <c r="E1150" s="501"/>
      <c r="F1150" s="501"/>
      <c r="G1150" s="501"/>
      <c r="H1150" s="190"/>
      <c r="I1150" s="191"/>
      <c r="J1150" s="191"/>
      <c r="K1150" s="191"/>
      <c r="L1150" s="193"/>
      <c r="M1150" s="191"/>
      <c r="N1150" s="193"/>
      <c r="O1150" s="191"/>
      <c r="P1150" s="216">
        <v>104.77</v>
      </c>
      <c r="Q1150" s="143"/>
      <c r="R1150" s="143"/>
      <c r="S1150" s="143"/>
    </row>
    <row r="1151" spans="1:19" ht="13.5" customHeight="1">
      <c r="A1151" s="188"/>
      <c r="B1151" s="189"/>
      <c r="C1151" s="501" t="s">
        <v>396</v>
      </c>
      <c r="D1151" s="501"/>
      <c r="E1151" s="501"/>
      <c r="F1151" s="501"/>
      <c r="G1151" s="501"/>
      <c r="H1151" s="190" t="s">
        <v>392</v>
      </c>
      <c r="I1151" s="191"/>
      <c r="J1151" s="191"/>
      <c r="K1151" s="207">
        <v>0.186</v>
      </c>
      <c r="L1151" s="193"/>
      <c r="M1151" s="191"/>
      <c r="N1151" s="193"/>
      <c r="O1151" s="191"/>
      <c r="P1151" s="216">
        <v>111.67</v>
      </c>
      <c r="Q1151" s="143"/>
      <c r="R1151" s="143"/>
      <c r="S1151" s="143"/>
    </row>
    <row r="1152" spans="1:19" ht="13.5" customHeight="1">
      <c r="A1152" s="195"/>
      <c r="B1152" s="189" t="s">
        <v>402</v>
      </c>
      <c r="C1152" s="501" t="s">
        <v>403</v>
      </c>
      <c r="D1152" s="501"/>
      <c r="E1152" s="501"/>
      <c r="F1152" s="501"/>
      <c r="G1152" s="501"/>
      <c r="H1152" s="190" t="s">
        <v>399</v>
      </c>
      <c r="I1152" s="201">
        <v>0.01</v>
      </c>
      <c r="J1152" s="201">
        <v>1.55</v>
      </c>
      <c r="K1152" s="207">
        <v>0.186</v>
      </c>
      <c r="L1152" s="198"/>
      <c r="M1152" s="199"/>
      <c r="N1152" s="200">
        <v>543.33000000000004</v>
      </c>
      <c r="O1152" s="202">
        <v>1.0367</v>
      </c>
      <c r="P1152" s="194">
        <v>104.77</v>
      </c>
      <c r="Q1152" s="143"/>
      <c r="R1152" s="143"/>
      <c r="S1152" s="143"/>
    </row>
    <row r="1153" spans="1:19" ht="13.5" customHeight="1">
      <c r="A1153" s="203"/>
      <c r="B1153" s="189" t="s">
        <v>404</v>
      </c>
      <c r="C1153" s="501" t="s">
        <v>405</v>
      </c>
      <c r="D1153" s="501"/>
      <c r="E1153" s="501"/>
      <c r="F1153" s="501"/>
      <c r="G1153" s="501"/>
      <c r="H1153" s="190" t="s">
        <v>392</v>
      </c>
      <c r="I1153" s="201">
        <v>0.01</v>
      </c>
      <c r="J1153" s="201">
        <v>1.55</v>
      </c>
      <c r="K1153" s="207">
        <v>0.186</v>
      </c>
      <c r="L1153" s="193"/>
      <c r="M1153" s="191"/>
      <c r="N1153" s="204">
        <v>579.11</v>
      </c>
      <c r="O1153" s="202">
        <v>1.0367</v>
      </c>
      <c r="P1153" s="216">
        <v>111.67</v>
      </c>
      <c r="Q1153" s="143"/>
      <c r="R1153" s="143"/>
      <c r="S1153" s="143"/>
    </row>
    <row r="1154" spans="1:19" ht="13.5" customHeight="1">
      <c r="A1154" s="210"/>
      <c r="B1154" s="187"/>
      <c r="C1154" s="500" t="s">
        <v>429</v>
      </c>
      <c r="D1154" s="500"/>
      <c r="E1154" s="500"/>
      <c r="F1154" s="500"/>
      <c r="G1154" s="500"/>
      <c r="H1154" s="180"/>
      <c r="I1154" s="181"/>
      <c r="J1154" s="181"/>
      <c r="K1154" s="181"/>
      <c r="L1154" s="183"/>
      <c r="M1154" s="181"/>
      <c r="N1154" s="211"/>
      <c r="O1154" s="181"/>
      <c r="P1154" s="212">
        <v>10559.31</v>
      </c>
      <c r="Q1154" s="143"/>
      <c r="R1154" s="143"/>
      <c r="S1154" s="143"/>
    </row>
    <row r="1155" spans="1:19" ht="13.5" customHeight="1">
      <c r="A1155" s="203" t="s">
        <v>875</v>
      </c>
      <c r="B1155" s="189" t="s">
        <v>430</v>
      </c>
      <c r="C1155" s="501" t="s">
        <v>431</v>
      </c>
      <c r="D1155" s="501"/>
      <c r="E1155" s="501"/>
      <c r="F1155" s="501"/>
      <c r="G1155" s="501"/>
      <c r="H1155" s="190" t="s">
        <v>432</v>
      </c>
      <c r="I1155" s="209">
        <v>2</v>
      </c>
      <c r="J1155" s="191"/>
      <c r="K1155" s="209">
        <v>2</v>
      </c>
      <c r="L1155" s="193"/>
      <c r="M1155" s="191"/>
      <c r="N1155" s="193"/>
      <c r="O1155" s="202">
        <v>1.0367</v>
      </c>
      <c r="P1155" s="216">
        <v>133.46</v>
      </c>
      <c r="Q1155" s="143"/>
      <c r="R1155" s="143"/>
      <c r="S1155" s="143"/>
    </row>
    <row r="1156" spans="1:19" ht="13.5" customHeight="1">
      <c r="A1156" s="203"/>
      <c r="B1156" s="189"/>
      <c r="C1156" s="501" t="s">
        <v>433</v>
      </c>
      <c r="D1156" s="501"/>
      <c r="E1156" s="501"/>
      <c r="F1156" s="501"/>
      <c r="G1156" s="501"/>
      <c r="H1156" s="190"/>
      <c r="I1156" s="191"/>
      <c r="J1156" s="191"/>
      <c r="K1156" s="191"/>
      <c r="L1156" s="193"/>
      <c r="M1156" s="191"/>
      <c r="N1156" s="193"/>
      <c r="O1156" s="191"/>
      <c r="P1156" s="194">
        <v>10454.540000000001</v>
      </c>
      <c r="Q1156" s="143"/>
      <c r="R1156" s="143"/>
      <c r="S1156" s="143"/>
    </row>
    <row r="1157" spans="1:19" ht="13.5" customHeight="1">
      <c r="A1157" s="203"/>
      <c r="B1157" s="189" t="s">
        <v>434</v>
      </c>
      <c r="C1157" s="501" t="s">
        <v>435</v>
      </c>
      <c r="D1157" s="501"/>
      <c r="E1157" s="501"/>
      <c r="F1157" s="501"/>
      <c r="G1157" s="501"/>
      <c r="H1157" s="190" t="s">
        <v>432</v>
      </c>
      <c r="I1157" s="209">
        <v>90</v>
      </c>
      <c r="J1157" s="191"/>
      <c r="K1157" s="209">
        <v>90</v>
      </c>
      <c r="L1157" s="193"/>
      <c r="M1157" s="191"/>
      <c r="N1157" s="193"/>
      <c r="O1157" s="191"/>
      <c r="P1157" s="194">
        <v>9409.09</v>
      </c>
      <c r="Q1157" s="143"/>
      <c r="R1157" s="143"/>
      <c r="S1157" s="143"/>
    </row>
    <row r="1158" spans="1:19" ht="13.5" customHeight="1">
      <c r="A1158" s="203"/>
      <c r="B1158" s="189" t="s">
        <v>436</v>
      </c>
      <c r="C1158" s="501" t="s">
        <v>437</v>
      </c>
      <c r="D1158" s="501"/>
      <c r="E1158" s="501"/>
      <c r="F1158" s="501"/>
      <c r="G1158" s="501"/>
      <c r="H1158" s="190" t="s">
        <v>432</v>
      </c>
      <c r="I1158" s="209">
        <v>46</v>
      </c>
      <c r="J1158" s="191"/>
      <c r="K1158" s="209">
        <v>46</v>
      </c>
      <c r="L1158" s="193"/>
      <c r="M1158" s="191"/>
      <c r="N1158" s="193"/>
      <c r="O1158" s="191"/>
      <c r="P1158" s="194">
        <v>4809.09</v>
      </c>
      <c r="Q1158" s="143"/>
      <c r="R1158" s="143"/>
      <c r="S1158" s="143"/>
    </row>
    <row r="1159" spans="1:19" ht="13.5" customHeight="1">
      <c r="A1159" s="213"/>
      <c r="B1159" s="214"/>
      <c r="C1159" s="500" t="s">
        <v>438</v>
      </c>
      <c r="D1159" s="500"/>
      <c r="E1159" s="500"/>
      <c r="F1159" s="500"/>
      <c r="G1159" s="500"/>
      <c r="H1159" s="180"/>
      <c r="I1159" s="181"/>
      <c r="J1159" s="181"/>
      <c r="K1159" s="181"/>
      <c r="L1159" s="183"/>
      <c r="M1159" s="181"/>
      <c r="N1159" s="211">
        <v>2075.91</v>
      </c>
      <c r="O1159" s="181"/>
      <c r="P1159" s="212">
        <v>24910.95</v>
      </c>
      <c r="Q1159" s="143"/>
      <c r="R1159" s="143"/>
      <c r="S1159" s="143"/>
    </row>
    <row r="1160" spans="1:19" ht="19.5" customHeight="1">
      <c r="A1160" s="178" t="s">
        <v>876</v>
      </c>
      <c r="B1160" s="179" t="s">
        <v>877</v>
      </c>
      <c r="C1160" s="498" t="s">
        <v>878</v>
      </c>
      <c r="D1160" s="498"/>
      <c r="E1160" s="498"/>
      <c r="F1160" s="498"/>
      <c r="G1160" s="498"/>
      <c r="H1160" s="180" t="s">
        <v>15</v>
      </c>
      <c r="I1160" s="181">
        <v>6</v>
      </c>
      <c r="J1160" s="182">
        <v>1</v>
      </c>
      <c r="K1160" s="182">
        <v>6</v>
      </c>
      <c r="L1160" s="183"/>
      <c r="M1160" s="181"/>
      <c r="N1160" s="184"/>
      <c r="O1160" s="217">
        <v>1.0367</v>
      </c>
      <c r="P1160" s="185"/>
      <c r="Q1160" s="143"/>
      <c r="R1160" s="143"/>
      <c r="S1160" s="143"/>
    </row>
    <row r="1161" spans="1:19" ht="13.5" customHeight="1">
      <c r="A1161" s="186"/>
      <c r="B1161" s="187"/>
      <c r="C1161" s="499" t="s">
        <v>390</v>
      </c>
      <c r="D1161" s="499"/>
      <c r="E1161" s="499"/>
      <c r="F1161" s="499"/>
      <c r="G1161" s="499"/>
      <c r="H1161" s="499"/>
      <c r="I1161" s="499"/>
      <c r="J1161" s="499"/>
      <c r="K1161" s="499"/>
      <c r="L1161" s="499"/>
      <c r="M1161" s="499"/>
      <c r="N1161" s="499"/>
      <c r="O1161" s="499"/>
      <c r="P1161" s="499"/>
      <c r="Q1161" s="143"/>
      <c r="R1161" s="143"/>
      <c r="S1161" s="143"/>
    </row>
    <row r="1162" spans="1:19" ht="13.5" customHeight="1">
      <c r="A1162" s="213"/>
      <c r="B1162" s="214"/>
      <c r="C1162" s="500" t="s">
        <v>438</v>
      </c>
      <c r="D1162" s="500"/>
      <c r="E1162" s="500"/>
      <c r="F1162" s="500"/>
      <c r="G1162" s="500"/>
      <c r="H1162" s="180"/>
      <c r="I1162" s="181"/>
      <c r="J1162" s="181"/>
      <c r="K1162" s="181"/>
      <c r="L1162" s="183"/>
      <c r="M1162" s="181"/>
      <c r="N1162" s="183"/>
      <c r="O1162" s="181"/>
      <c r="P1162" s="185"/>
      <c r="Q1162" s="143"/>
      <c r="R1162" s="143"/>
      <c r="S1162" s="143"/>
    </row>
    <row r="1163" spans="1:19" ht="19.5" customHeight="1">
      <c r="A1163" s="178" t="s">
        <v>879</v>
      </c>
      <c r="B1163" s="179" t="s">
        <v>880</v>
      </c>
      <c r="C1163" s="498" t="s">
        <v>881</v>
      </c>
      <c r="D1163" s="498"/>
      <c r="E1163" s="498"/>
      <c r="F1163" s="498"/>
      <c r="G1163" s="498"/>
      <c r="H1163" s="180" t="s">
        <v>15</v>
      </c>
      <c r="I1163" s="181">
        <v>6</v>
      </c>
      <c r="J1163" s="182">
        <v>1</v>
      </c>
      <c r="K1163" s="182">
        <v>6</v>
      </c>
      <c r="L1163" s="183"/>
      <c r="M1163" s="181"/>
      <c r="N1163" s="184"/>
      <c r="O1163" s="217">
        <v>1.0367</v>
      </c>
      <c r="P1163" s="185"/>
      <c r="Q1163" s="143"/>
      <c r="R1163" s="143"/>
      <c r="S1163" s="143"/>
    </row>
    <row r="1164" spans="1:19" ht="45.75" customHeight="1">
      <c r="A1164" s="186"/>
      <c r="B1164" s="187"/>
      <c r="C1164" s="499" t="s">
        <v>390</v>
      </c>
      <c r="D1164" s="499"/>
      <c r="E1164" s="499"/>
      <c r="F1164" s="499"/>
      <c r="G1164" s="499"/>
      <c r="H1164" s="499"/>
      <c r="I1164" s="499"/>
      <c r="J1164" s="499"/>
      <c r="K1164" s="499"/>
      <c r="L1164" s="499"/>
      <c r="M1164" s="499"/>
      <c r="N1164" s="499"/>
      <c r="O1164" s="499"/>
      <c r="P1164" s="499"/>
      <c r="Q1164" s="143"/>
      <c r="R1164" s="143"/>
      <c r="S1164" s="143"/>
    </row>
    <row r="1165" spans="1:19" ht="27.75" customHeight="1">
      <c r="A1165" s="213"/>
      <c r="B1165" s="214"/>
      <c r="C1165" s="500" t="s">
        <v>438</v>
      </c>
      <c r="D1165" s="500"/>
      <c r="E1165" s="500"/>
      <c r="F1165" s="500"/>
      <c r="G1165" s="500"/>
      <c r="H1165" s="180"/>
      <c r="I1165" s="181"/>
      <c r="J1165" s="181"/>
      <c r="K1165" s="181"/>
      <c r="L1165" s="183"/>
      <c r="M1165" s="181"/>
      <c r="N1165" s="183"/>
      <c r="O1165" s="181"/>
      <c r="P1165" s="185"/>
      <c r="Q1165" s="143"/>
      <c r="R1165" s="143"/>
      <c r="S1165" s="143"/>
    </row>
    <row r="1166" spans="1:19" ht="13.5" customHeight="1">
      <c r="A1166" s="178" t="s">
        <v>882</v>
      </c>
      <c r="B1166" s="179" t="s">
        <v>883</v>
      </c>
      <c r="C1166" s="498" t="s">
        <v>884</v>
      </c>
      <c r="D1166" s="498"/>
      <c r="E1166" s="498"/>
      <c r="F1166" s="498"/>
      <c r="G1166" s="498"/>
      <c r="H1166" s="180" t="s">
        <v>142</v>
      </c>
      <c r="I1166" s="181">
        <v>6</v>
      </c>
      <c r="J1166" s="182">
        <v>1</v>
      </c>
      <c r="K1166" s="182">
        <v>6</v>
      </c>
      <c r="L1166" s="183"/>
      <c r="M1166" s="181"/>
      <c r="N1166" s="184"/>
      <c r="O1166" s="181"/>
      <c r="P1166" s="185"/>
      <c r="Q1166" s="143"/>
      <c r="R1166" s="143"/>
      <c r="S1166" s="143"/>
    </row>
    <row r="1167" spans="1:19" ht="13.5" customHeight="1">
      <c r="A1167" s="186"/>
      <c r="B1167" s="187" t="s">
        <v>386</v>
      </c>
      <c r="C1167" s="499" t="s">
        <v>387</v>
      </c>
      <c r="D1167" s="499"/>
      <c r="E1167" s="499"/>
      <c r="F1167" s="499"/>
      <c r="G1167" s="499"/>
      <c r="H1167" s="499"/>
      <c r="I1167" s="499"/>
      <c r="J1167" s="499"/>
      <c r="K1167" s="499"/>
      <c r="L1167" s="499"/>
      <c r="M1167" s="499"/>
      <c r="N1167" s="499"/>
      <c r="O1167" s="499"/>
      <c r="P1167" s="499"/>
      <c r="Q1167" s="143"/>
      <c r="R1167" s="143"/>
      <c r="S1167" s="143"/>
    </row>
    <row r="1168" spans="1:19" ht="13.5" customHeight="1">
      <c r="A1168" s="186"/>
      <c r="B1168" s="187" t="s">
        <v>388</v>
      </c>
      <c r="C1168" s="499" t="s">
        <v>389</v>
      </c>
      <c r="D1168" s="499"/>
      <c r="E1168" s="499"/>
      <c r="F1168" s="499"/>
      <c r="G1168" s="499"/>
      <c r="H1168" s="499"/>
      <c r="I1168" s="499"/>
      <c r="J1168" s="499"/>
      <c r="K1168" s="499"/>
      <c r="L1168" s="499"/>
      <c r="M1168" s="499"/>
      <c r="N1168" s="499"/>
      <c r="O1168" s="499"/>
      <c r="P1168" s="499"/>
      <c r="Q1168" s="143"/>
      <c r="R1168" s="143"/>
      <c r="S1168" s="143"/>
    </row>
    <row r="1169" spans="1:19" ht="13.5" customHeight="1">
      <c r="A1169" s="186"/>
      <c r="B1169" s="187"/>
      <c r="C1169" s="499" t="s">
        <v>390</v>
      </c>
      <c r="D1169" s="499"/>
      <c r="E1169" s="499"/>
      <c r="F1169" s="499"/>
      <c r="G1169" s="499"/>
      <c r="H1169" s="499"/>
      <c r="I1169" s="499"/>
      <c r="J1169" s="499"/>
      <c r="K1169" s="499"/>
      <c r="L1169" s="499"/>
      <c r="M1169" s="499"/>
      <c r="N1169" s="499"/>
      <c r="O1169" s="499"/>
      <c r="P1169" s="499"/>
      <c r="Q1169" s="143"/>
      <c r="R1169" s="143"/>
      <c r="S1169" s="143"/>
    </row>
    <row r="1170" spans="1:19" ht="13.5" customHeight="1">
      <c r="A1170" s="188"/>
      <c r="B1170" s="189" t="s">
        <v>164</v>
      </c>
      <c r="C1170" s="501" t="s">
        <v>391</v>
      </c>
      <c r="D1170" s="501"/>
      <c r="E1170" s="501"/>
      <c r="F1170" s="501"/>
      <c r="G1170" s="501"/>
      <c r="H1170" s="190" t="s">
        <v>392</v>
      </c>
      <c r="I1170" s="191"/>
      <c r="J1170" s="191"/>
      <c r="K1170" s="215">
        <v>93.135054600000004</v>
      </c>
      <c r="L1170" s="193"/>
      <c r="M1170" s="191"/>
      <c r="N1170" s="193"/>
      <c r="O1170" s="191"/>
      <c r="P1170" s="194">
        <v>79896.84</v>
      </c>
      <c r="Q1170" s="143"/>
      <c r="R1170" s="143"/>
      <c r="S1170" s="143"/>
    </row>
    <row r="1171" spans="1:19" ht="13.5" customHeight="1">
      <c r="A1171" s="195"/>
      <c r="B1171" s="189" t="s">
        <v>642</v>
      </c>
      <c r="C1171" s="501" t="s">
        <v>643</v>
      </c>
      <c r="D1171" s="501"/>
      <c r="E1171" s="501"/>
      <c r="F1171" s="501"/>
      <c r="G1171" s="501"/>
      <c r="H1171" s="190" t="s">
        <v>392</v>
      </c>
      <c r="I1171" s="201">
        <v>9.66</v>
      </c>
      <c r="J1171" s="197">
        <v>1.6068849999999999</v>
      </c>
      <c r="K1171" s="215">
        <v>93.135054600000004</v>
      </c>
      <c r="L1171" s="198"/>
      <c r="M1171" s="199"/>
      <c r="N1171" s="200">
        <v>857.86</v>
      </c>
      <c r="O1171" s="191"/>
      <c r="P1171" s="194">
        <v>79896.84</v>
      </c>
      <c r="Q1171" s="143"/>
      <c r="R1171" s="143"/>
      <c r="S1171" s="143"/>
    </row>
    <row r="1172" spans="1:19" ht="13.5" customHeight="1">
      <c r="A1172" s="188"/>
      <c r="B1172" s="189" t="s">
        <v>167</v>
      </c>
      <c r="C1172" s="501" t="s">
        <v>395</v>
      </c>
      <c r="D1172" s="501"/>
      <c r="E1172" s="501"/>
      <c r="F1172" s="501"/>
      <c r="G1172" s="501"/>
      <c r="H1172" s="190"/>
      <c r="I1172" s="191"/>
      <c r="J1172" s="191"/>
      <c r="K1172" s="191"/>
      <c r="L1172" s="193"/>
      <c r="M1172" s="191"/>
      <c r="N1172" s="193"/>
      <c r="O1172" s="191"/>
      <c r="P1172" s="194">
        <v>1593.16</v>
      </c>
      <c r="Q1172" s="143"/>
      <c r="R1172" s="143"/>
      <c r="S1172" s="143"/>
    </row>
    <row r="1173" spans="1:19" ht="13.5" customHeight="1">
      <c r="A1173" s="195"/>
      <c r="B1173" s="189" t="s">
        <v>644</v>
      </c>
      <c r="C1173" s="501" t="s">
        <v>645</v>
      </c>
      <c r="D1173" s="501"/>
      <c r="E1173" s="501"/>
      <c r="F1173" s="501"/>
      <c r="G1173" s="501"/>
      <c r="H1173" s="190" t="s">
        <v>399</v>
      </c>
      <c r="I1173" s="201">
        <v>1.44</v>
      </c>
      <c r="J1173" s="201">
        <v>1.55</v>
      </c>
      <c r="K1173" s="207">
        <v>13.391999999999999</v>
      </c>
      <c r="L1173" s="205">
        <v>32.6</v>
      </c>
      <c r="M1173" s="206">
        <v>1.41</v>
      </c>
      <c r="N1173" s="200">
        <v>45.97</v>
      </c>
      <c r="O1173" s="202">
        <v>1.0367</v>
      </c>
      <c r="P1173" s="194">
        <v>638.22</v>
      </c>
      <c r="Q1173" s="143"/>
      <c r="R1173" s="143"/>
      <c r="S1173" s="143"/>
    </row>
    <row r="1174" spans="1:19" ht="13.5" customHeight="1">
      <c r="A1174" s="195"/>
      <c r="B1174" s="189" t="s">
        <v>646</v>
      </c>
      <c r="C1174" s="501" t="s">
        <v>647</v>
      </c>
      <c r="D1174" s="501"/>
      <c r="E1174" s="501"/>
      <c r="F1174" s="501"/>
      <c r="G1174" s="501"/>
      <c r="H1174" s="190" t="s">
        <v>399</v>
      </c>
      <c r="I1174" s="201">
        <v>1.06</v>
      </c>
      <c r="J1174" s="201">
        <v>1.55</v>
      </c>
      <c r="K1174" s="207">
        <v>9.8580000000000005</v>
      </c>
      <c r="L1174" s="205">
        <v>75.97</v>
      </c>
      <c r="M1174" s="206">
        <v>1.23</v>
      </c>
      <c r="N1174" s="200">
        <v>93.44</v>
      </c>
      <c r="O1174" s="202">
        <v>1.0367</v>
      </c>
      <c r="P1174" s="194">
        <v>954.94</v>
      </c>
      <c r="Q1174" s="143"/>
      <c r="R1174" s="143"/>
      <c r="S1174" s="143"/>
    </row>
    <row r="1175" spans="1:19" ht="19.5" customHeight="1">
      <c r="A1175" s="188"/>
      <c r="B1175" s="189" t="s">
        <v>180</v>
      </c>
      <c r="C1175" s="501" t="s">
        <v>410</v>
      </c>
      <c r="D1175" s="501"/>
      <c r="E1175" s="501"/>
      <c r="F1175" s="501"/>
      <c r="G1175" s="501"/>
      <c r="H1175" s="190"/>
      <c r="I1175" s="191"/>
      <c r="J1175" s="191"/>
      <c r="K1175" s="191"/>
      <c r="L1175" s="193"/>
      <c r="M1175" s="191"/>
      <c r="N1175" s="193"/>
      <c r="O1175" s="191"/>
      <c r="P1175" s="194">
        <v>1251.33</v>
      </c>
      <c r="Q1175" s="143"/>
      <c r="R1175" s="143"/>
      <c r="S1175" s="143"/>
    </row>
    <row r="1176" spans="1:19" ht="13.5" customHeight="1">
      <c r="A1176" s="195"/>
      <c r="B1176" s="189" t="s">
        <v>648</v>
      </c>
      <c r="C1176" s="501" t="s">
        <v>649</v>
      </c>
      <c r="D1176" s="501"/>
      <c r="E1176" s="501"/>
      <c r="F1176" s="501"/>
      <c r="G1176" s="501"/>
      <c r="H1176" s="190" t="s">
        <v>413</v>
      </c>
      <c r="I1176" s="207">
        <v>0.192</v>
      </c>
      <c r="J1176" s="191"/>
      <c r="K1176" s="207">
        <v>1.1519999999999999</v>
      </c>
      <c r="L1176" s="205">
        <v>596.80999999999995</v>
      </c>
      <c r="M1176" s="206">
        <v>1.43</v>
      </c>
      <c r="N1176" s="200">
        <v>853.44</v>
      </c>
      <c r="O1176" s="202">
        <v>1.0367</v>
      </c>
      <c r="P1176" s="194">
        <v>1019.24</v>
      </c>
      <c r="Q1176" s="143"/>
      <c r="R1176" s="143"/>
      <c r="S1176" s="143"/>
    </row>
    <row r="1177" spans="1:19" ht="19.5" customHeight="1">
      <c r="A1177" s="195"/>
      <c r="B1177" s="189" t="s">
        <v>590</v>
      </c>
      <c r="C1177" s="501" t="s">
        <v>591</v>
      </c>
      <c r="D1177" s="501"/>
      <c r="E1177" s="501"/>
      <c r="F1177" s="501"/>
      <c r="G1177" s="501"/>
      <c r="H1177" s="190" t="s">
        <v>592</v>
      </c>
      <c r="I1177" s="202">
        <v>7.9200000000000007E-2</v>
      </c>
      <c r="J1177" s="191"/>
      <c r="K1177" s="202">
        <v>0.47520000000000001</v>
      </c>
      <c r="L1177" s="198"/>
      <c r="M1177" s="199"/>
      <c r="N1177" s="200">
        <v>7.46</v>
      </c>
      <c r="O1177" s="202">
        <v>1.0367</v>
      </c>
      <c r="P1177" s="194">
        <v>3.68</v>
      </c>
      <c r="Q1177" s="143"/>
      <c r="R1177" s="143"/>
      <c r="S1177" s="143"/>
    </row>
    <row r="1178" spans="1:19" ht="13.5" customHeight="1">
      <c r="A1178" s="195"/>
      <c r="B1178" s="189" t="s">
        <v>650</v>
      </c>
      <c r="C1178" s="501" t="s">
        <v>651</v>
      </c>
      <c r="D1178" s="501"/>
      <c r="E1178" s="501"/>
      <c r="F1178" s="501"/>
      <c r="G1178" s="501"/>
      <c r="H1178" s="190" t="s">
        <v>142</v>
      </c>
      <c r="I1178" s="209">
        <v>36</v>
      </c>
      <c r="J1178" s="191"/>
      <c r="K1178" s="209">
        <v>216</v>
      </c>
      <c r="L1178" s="205">
        <v>0.64</v>
      </c>
      <c r="M1178" s="220">
        <v>1.6</v>
      </c>
      <c r="N1178" s="200">
        <v>1.02</v>
      </c>
      <c r="O1178" s="202">
        <v>1.0367</v>
      </c>
      <c r="P1178" s="194">
        <v>228.41</v>
      </c>
      <c r="Q1178" s="143"/>
      <c r="R1178" s="143"/>
      <c r="S1178" s="143"/>
    </row>
    <row r="1179" spans="1:19" ht="13.5" customHeight="1">
      <c r="A1179" s="210"/>
      <c r="B1179" s="187"/>
      <c r="C1179" s="500" t="s">
        <v>429</v>
      </c>
      <c r="D1179" s="500"/>
      <c r="E1179" s="500"/>
      <c r="F1179" s="500"/>
      <c r="G1179" s="500"/>
      <c r="H1179" s="180"/>
      <c r="I1179" s="181"/>
      <c r="J1179" s="181"/>
      <c r="K1179" s="181"/>
      <c r="L1179" s="183"/>
      <c r="M1179" s="181"/>
      <c r="N1179" s="211"/>
      <c r="O1179" s="181"/>
      <c r="P1179" s="212">
        <v>82741.33</v>
      </c>
      <c r="Q1179" s="143"/>
      <c r="R1179" s="143"/>
      <c r="S1179" s="143"/>
    </row>
    <row r="1180" spans="1:19" ht="13.5" customHeight="1">
      <c r="A1180" s="203" t="s">
        <v>885</v>
      </c>
      <c r="B1180" s="189" t="s">
        <v>430</v>
      </c>
      <c r="C1180" s="501" t="s">
        <v>431</v>
      </c>
      <c r="D1180" s="501"/>
      <c r="E1180" s="501"/>
      <c r="F1180" s="501"/>
      <c r="G1180" s="501"/>
      <c r="H1180" s="190" t="s">
        <v>432</v>
      </c>
      <c r="I1180" s="209">
        <v>2</v>
      </c>
      <c r="J1180" s="191"/>
      <c r="K1180" s="209">
        <v>2</v>
      </c>
      <c r="L1180" s="193"/>
      <c r="M1180" s="191"/>
      <c r="N1180" s="193"/>
      <c r="O1180" s="202">
        <v>1.0367</v>
      </c>
      <c r="P1180" s="194">
        <v>1030.93</v>
      </c>
      <c r="Q1180" s="143"/>
      <c r="R1180" s="143"/>
      <c r="S1180" s="143"/>
    </row>
    <row r="1181" spans="1:19" ht="13.5" customHeight="1">
      <c r="A1181" s="203"/>
      <c r="B1181" s="189"/>
      <c r="C1181" s="501" t="s">
        <v>433</v>
      </c>
      <c r="D1181" s="501"/>
      <c r="E1181" s="501"/>
      <c r="F1181" s="501"/>
      <c r="G1181" s="501"/>
      <c r="H1181" s="190"/>
      <c r="I1181" s="191"/>
      <c r="J1181" s="191"/>
      <c r="K1181" s="191"/>
      <c r="L1181" s="193"/>
      <c r="M1181" s="191"/>
      <c r="N1181" s="193"/>
      <c r="O1181" s="191"/>
      <c r="P1181" s="194">
        <v>79896.84</v>
      </c>
      <c r="Q1181" s="143"/>
      <c r="R1181" s="143"/>
      <c r="S1181" s="143"/>
    </row>
    <row r="1182" spans="1:19" ht="13.5" customHeight="1">
      <c r="A1182" s="203"/>
      <c r="B1182" s="189" t="s">
        <v>653</v>
      </c>
      <c r="C1182" s="501" t="s">
        <v>654</v>
      </c>
      <c r="D1182" s="501"/>
      <c r="E1182" s="501"/>
      <c r="F1182" s="501"/>
      <c r="G1182" s="501"/>
      <c r="H1182" s="190" t="s">
        <v>432</v>
      </c>
      <c r="I1182" s="209">
        <v>90</v>
      </c>
      <c r="J1182" s="191"/>
      <c r="K1182" s="209">
        <v>90</v>
      </c>
      <c r="L1182" s="193"/>
      <c r="M1182" s="191"/>
      <c r="N1182" s="193"/>
      <c r="O1182" s="191"/>
      <c r="P1182" s="194">
        <v>71907.16</v>
      </c>
      <c r="Q1182" s="143"/>
      <c r="R1182" s="143"/>
      <c r="S1182" s="143"/>
    </row>
    <row r="1183" spans="1:19" ht="13.5" customHeight="1">
      <c r="A1183" s="203"/>
      <c r="B1183" s="189" t="s">
        <v>655</v>
      </c>
      <c r="C1183" s="501" t="s">
        <v>656</v>
      </c>
      <c r="D1183" s="501"/>
      <c r="E1183" s="501"/>
      <c r="F1183" s="501"/>
      <c r="G1183" s="501"/>
      <c r="H1183" s="190" t="s">
        <v>432</v>
      </c>
      <c r="I1183" s="209">
        <v>46</v>
      </c>
      <c r="J1183" s="191"/>
      <c r="K1183" s="209">
        <v>46</v>
      </c>
      <c r="L1183" s="193"/>
      <c r="M1183" s="191"/>
      <c r="N1183" s="193"/>
      <c r="O1183" s="191"/>
      <c r="P1183" s="194">
        <v>36752.550000000003</v>
      </c>
      <c r="Q1183" s="143"/>
      <c r="R1183" s="143"/>
      <c r="S1183" s="143"/>
    </row>
    <row r="1184" spans="1:19" ht="13.5" customHeight="1">
      <c r="A1184" s="213"/>
      <c r="B1184" s="214"/>
      <c r="C1184" s="500" t="s">
        <v>438</v>
      </c>
      <c r="D1184" s="500"/>
      <c r="E1184" s="500"/>
      <c r="F1184" s="500"/>
      <c r="G1184" s="500"/>
      <c r="H1184" s="180"/>
      <c r="I1184" s="181"/>
      <c r="J1184" s="181"/>
      <c r="K1184" s="181"/>
      <c r="L1184" s="183"/>
      <c r="M1184" s="181"/>
      <c r="N1184" s="211">
        <v>32072</v>
      </c>
      <c r="O1184" s="181"/>
      <c r="P1184" s="212">
        <v>192431.97</v>
      </c>
      <c r="Q1184" s="143"/>
      <c r="R1184" s="143"/>
      <c r="S1184" s="143"/>
    </row>
    <row r="1185" spans="1:19" ht="13.5" customHeight="1">
      <c r="A1185" s="178" t="s">
        <v>886</v>
      </c>
      <c r="B1185" s="179" t="s">
        <v>887</v>
      </c>
      <c r="C1185" s="498" t="s">
        <v>888</v>
      </c>
      <c r="D1185" s="498"/>
      <c r="E1185" s="498"/>
      <c r="F1185" s="498"/>
      <c r="G1185" s="498"/>
      <c r="H1185" s="180" t="s">
        <v>15</v>
      </c>
      <c r="I1185" s="181">
        <v>6</v>
      </c>
      <c r="J1185" s="182">
        <v>1</v>
      </c>
      <c r="K1185" s="182">
        <v>6</v>
      </c>
      <c r="L1185" s="183"/>
      <c r="M1185" s="181"/>
      <c r="N1185" s="184"/>
      <c r="O1185" s="217">
        <v>1.0367</v>
      </c>
      <c r="P1185" s="185"/>
      <c r="Q1185" s="143"/>
      <c r="R1185" s="143"/>
      <c r="S1185" s="143"/>
    </row>
    <row r="1186" spans="1:19" ht="13.5" customHeight="1">
      <c r="A1186" s="186"/>
      <c r="B1186" s="187"/>
      <c r="C1186" s="499" t="s">
        <v>390</v>
      </c>
      <c r="D1186" s="499"/>
      <c r="E1186" s="499"/>
      <c r="F1186" s="499"/>
      <c r="G1186" s="499"/>
      <c r="H1186" s="499"/>
      <c r="I1186" s="499"/>
      <c r="J1186" s="499"/>
      <c r="K1186" s="499"/>
      <c r="L1186" s="499"/>
      <c r="M1186" s="499"/>
      <c r="N1186" s="499"/>
      <c r="O1186" s="499"/>
      <c r="P1186" s="499"/>
      <c r="Q1186" s="143"/>
      <c r="R1186" s="143"/>
      <c r="S1186" s="143"/>
    </row>
    <row r="1187" spans="1:19" ht="13.5" customHeight="1">
      <c r="A1187" s="213"/>
      <c r="B1187" s="214"/>
      <c r="C1187" s="500" t="s">
        <v>438</v>
      </c>
      <c r="D1187" s="500"/>
      <c r="E1187" s="500"/>
      <c r="F1187" s="500"/>
      <c r="G1187" s="500"/>
      <c r="H1187" s="180"/>
      <c r="I1187" s="181"/>
      <c r="J1187" s="181"/>
      <c r="K1187" s="181"/>
      <c r="L1187" s="183"/>
      <c r="M1187" s="181"/>
      <c r="N1187" s="183"/>
      <c r="O1187" s="181"/>
      <c r="P1187" s="185"/>
      <c r="Q1187" s="143"/>
      <c r="R1187" s="143"/>
      <c r="S1187" s="143"/>
    </row>
    <row r="1188" spans="1:19" ht="13.5" customHeight="1">
      <c r="A1188" s="178" t="s">
        <v>889</v>
      </c>
      <c r="B1188" s="179" t="s">
        <v>741</v>
      </c>
      <c r="C1188" s="498" t="s">
        <v>791</v>
      </c>
      <c r="D1188" s="498"/>
      <c r="E1188" s="498"/>
      <c r="F1188" s="498"/>
      <c r="G1188" s="498"/>
      <c r="H1188" s="180" t="s">
        <v>587</v>
      </c>
      <c r="I1188" s="181">
        <v>0.12</v>
      </c>
      <c r="J1188" s="182">
        <v>1</v>
      </c>
      <c r="K1188" s="219">
        <v>0.12</v>
      </c>
      <c r="L1188" s="183"/>
      <c r="M1188" s="181"/>
      <c r="N1188" s="184"/>
      <c r="O1188" s="181"/>
      <c r="P1188" s="185"/>
      <c r="Q1188" s="143"/>
      <c r="R1188" s="143"/>
      <c r="S1188" s="143"/>
    </row>
    <row r="1189" spans="1:19" ht="19.5" customHeight="1">
      <c r="A1189" s="186"/>
      <c r="B1189" s="187" t="s">
        <v>386</v>
      </c>
      <c r="C1189" s="499" t="s">
        <v>387</v>
      </c>
      <c r="D1189" s="499"/>
      <c r="E1189" s="499"/>
      <c r="F1189" s="499"/>
      <c r="G1189" s="499"/>
      <c r="H1189" s="499"/>
      <c r="I1189" s="499"/>
      <c r="J1189" s="499"/>
      <c r="K1189" s="499"/>
      <c r="L1189" s="499"/>
      <c r="M1189" s="499"/>
      <c r="N1189" s="499"/>
      <c r="O1189" s="499"/>
      <c r="P1189" s="499"/>
      <c r="Q1189" s="143"/>
      <c r="R1189" s="143"/>
      <c r="S1189" s="143"/>
    </row>
    <row r="1190" spans="1:19" ht="45.75" customHeight="1">
      <c r="A1190" s="186"/>
      <c r="B1190" s="187" t="s">
        <v>388</v>
      </c>
      <c r="C1190" s="499" t="s">
        <v>389</v>
      </c>
      <c r="D1190" s="499"/>
      <c r="E1190" s="499"/>
      <c r="F1190" s="499"/>
      <c r="G1190" s="499"/>
      <c r="H1190" s="499"/>
      <c r="I1190" s="499"/>
      <c r="J1190" s="499"/>
      <c r="K1190" s="499"/>
      <c r="L1190" s="499"/>
      <c r="M1190" s="499"/>
      <c r="N1190" s="499"/>
      <c r="O1190" s="499"/>
      <c r="P1190" s="499"/>
      <c r="Q1190" s="143"/>
      <c r="R1190" s="143"/>
      <c r="S1190" s="143"/>
    </row>
    <row r="1191" spans="1:19" ht="27.75" customHeight="1">
      <c r="A1191" s="186"/>
      <c r="B1191" s="187"/>
      <c r="C1191" s="499" t="s">
        <v>390</v>
      </c>
      <c r="D1191" s="499"/>
      <c r="E1191" s="499"/>
      <c r="F1191" s="499"/>
      <c r="G1191" s="499"/>
      <c r="H1191" s="499"/>
      <c r="I1191" s="499"/>
      <c r="J1191" s="499"/>
      <c r="K1191" s="499"/>
      <c r="L1191" s="499"/>
      <c r="M1191" s="499"/>
      <c r="N1191" s="499"/>
      <c r="O1191" s="499"/>
      <c r="P1191" s="499"/>
      <c r="Q1191" s="143"/>
      <c r="R1191" s="143"/>
      <c r="S1191" s="143"/>
    </row>
    <row r="1192" spans="1:19" ht="13.5" customHeight="1">
      <c r="A1192" s="188"/>
      <c r="B1192" s="189" t="s">
        <v>164</v>
      </c>
      <c r="C1192" s="501" t="s">
        <v>391</v>
      </c>
      <c r="D1192" s="501"/>
      <c r="E1192" s="501"/>
      <c r="F1192" s="501"/>
      <c r="G1192" s="501"/>
      <c r="H1192" s="190" t="s">
        <v>392</v>
      </c>
      <c r="I1192" s="191"/>
      <c r="J1192" s="191"/>
      <c r="K1192" s="215">
        <v>1.1569571999999999</v>
      </c>
      <c r="L1192" s="193"/>
      <c r="M1192" s="191"/>
      <c r="N1192" s="193"/>
      <c r="O1192" s="191"/>
      <c r="P1192" s="216">
        <v>632.51</v>
      </c>
      <c r="Q1192" s="143"/>
      <c r="R1192" s="143"/>
      <c r="S1192" s="143"/>
    </row>
    <row r="1193" spans="1:19" ht="13.5" customHeight="1">
      <c r="A1193" s="195"/>
      <c r="B1193" s="189" t="s">
        <v>743</v>
      </c>
      <c r="C1193" s="501" t="s">
        <v>744</v>
      </c>
      <c r="D1193" s="501"/>
      <c r="E1193" s="501"/>
      <c r="F1193" s="501"/>
      <c r="G1193" s="501"/>
      <c r="H1193" s="190" t="s">
        <v>392</v>
      </c>
      <c r="I1193" s="209">
        <v>6</v>
      </c>
      <c r="J1193" s="197">
        <v>1.6068849999999999</v>
      </c>
      <c r="K1193" s="215">
        <v>1.1569571999999999</v>
      </c>
      <c r="L1193" s="198"/>
      <c r="M1193" s="199"/>
      <c r="N1193" s="200">
        <v>546.70000000000005</v>
      </c>
      <c r="O1193" s="191"/>
      <c r="P1193" s="194">
        <v>632.51</v>
      </c>
      <c r="Q1193" s="143"/>
      <c r="R1193" s="143"/>
      <c r="S1193" s="143"/>
    </row>
    <row r="1194" spans="1:19" ht="13.5" customHeight="1">
      <c r="A1194" s="188"/>
      <c r="B1194" s="189" t="s">
        <v>180</v>
      </c>
      <c r="C1194" s="501" t="s">
        <v>410</v>
      </c>
      <c r="D1194" s="501"/>
      <c r="E1194" s="501"/>
      <c r="F1194" s="501"/>
      <c r="G1194" s="501"/>
      <c r="H1194" s="190"/>
      <c r="I1194" s="191"/>
      <c r="J1194" s="191"/>
      <c r="K1194" s="191"/>
      <c r="L1194" s="193"/>
      <c r="M1194" s="191"/>
      <c r="N1194" s="193"/>
      <c r="O1194" s="191"/>
      <c r="P1194" s="216">
        <v>4.12</v>
      </c>
      <c r="Q1194" s="143"/>
      <c r="R1194" s="143"/>
      <c r="S1194" s="143"/>
    </row>
    <row r="1195" spans="1:19" ht="13.5" customHeight="1">
      <c r="A1195" s="195"/>
      <c r="B1195" s="189" t="s">
        <v>745</v>
      </c>
      <c r="C1195" s="501" t="s">
        <v>746</v>
      </c>
      <c r="D1195" s="501"/>
      <c r="E1195" s="501"/>
      <c r="F1195" s="501"/>
      <c r="G1195" s="501"/>
      <c r="H1195" s="190" t="s">
        <v>418</v>
      </c>
      <c r="I1195" s="202">
        <v>2.0000000000000001E-4</v>
      </c>
      <c r="J1195" s="191"/>
      <c r="K1195" s="197">
        <v>2.4000000000000001E-5</v>
      </c>
      <c r="L1195" s="208">
        <v>127406</v>
      </c>
      <c r="M1195" s="220">
        <v>1.3</v>
      </c>
      <c r="N1195" s="200">
        <v>165627.79999999999</v>
      </c>
      <c r="O1195" s="202">
        <v>1.0367</v>
      </c>
      <c r="P1195" s="194">
        <v>4.12</v>
      </c>
      <c r="Q1195" s="143"/>
      <c r="R1195" s="143"/>
      <c r="S1195" s="143"/>
    </row>
    <row r="1196" spans="1:19" ht="13.5" customHeight="1">
      <c r="A1196" s="241" t="s">
        <v>747</v>
      </c>
      <c r="B1196" s="242" t="s">
        <v>748</v>
      </c>
      <c r="C1196" s="502" t="s">
        <v>749</v>
      </c>
      <c r="D1196" s="502"/>
      <c r="E1196" s="502"/>
      <c r="F1196" s="502"/>
      <c r="G1196" s="502"/>
      <c r="H1196" s="243" t="s">
        <v>418</v>
      </c>
      <c r="I1196" s="244">
        <v>0.01</v>
      </c>
      <c r="J1196" s="245"/>
      <c r="K1196" s="246">
        <v>1.1999999999999999E-3</v>
      </c>
      <c r="L1196" s="247"/>
      <c r="M1196" s="245"/>
      <c r="N1196" s="247"/>
      <c r="O1196" s="245"/>
      <c r="P1196" s="248"/>
      <c r="Q1196" s="143"/>
      <c r="R1196" s="143"/>
      <c r="S1196" s="143"/>
    </row>
    <row r="1197" spans="1:19" ht="13.5" customHeight="1">
      <c r="A1197" s="210"/>
      <c r="B1197" s="187"/>
      <c r="C1197" s="500" t="s">
        <v>429</v>
      </c>
      <c r="D1197" s="500"/>
      <c r="E1197" s="500"/>
      <c r="F1197" s="500"/>
      <c r="G1197" s="500"/>
      <c r="H1197" s="180"/>
      <c r="I1197" s="181"/>
      <c r="J1197" s="181"/>
      <c r="K1197" s="181"/>
      <c r="L1197" s="183"/>
      <c r="M1197" s="181"/>
      <c r="N1197" s="211"/>
      <c r="O1197" s="181"/>
      <c r="P1197" s="212">
        <v>636.63</v>
      </c>
      <c r="Q1197" s="143"/>
      <c r="R1197" s="143"/>
      <c r="S1197" s="143"/>
    </row>
    <row r="1198" spans="1:19" ht="13.5" customHeight="1">
      <c r="A1198" s="203" t="s">
        <v>890</v>
      </c>
      <c r="B1198" s="189" t="s">
        <v>430</v>
      </c>
      <c r="C1198" s="501" t="s">
        <v>431</v>
      </c>
      <c r="D1198" s="501"/>
      <c r="E1198" s="501"/>
      <c r="F1198" s="501"/>
      <c r="G1198" s="501"/>
      <c r="H1198" s="190" t="s">
        <v>432</v>
      </c>
      <c r="I1198" s="209">
        <v>2</v>
      </c>
      <c r="J1198" s="191"/>
      <c r="K1198" s="209">
        <v>2</v>
      </c>
      <c r="L1198" s="193"/>
      <c r="M1198" s="191"/>
      <c r="N1198" s="193"/>
      <c r="O1198" s="202">
        <v>1.0367</v>
      </c>
      <c r="P1198" s="216">
        <v>8.16</v>
      </c>
      <c r="Q1198" s="143"/>
      <c r="R1198" s="143"/>
      <c r="S1198" s="143"/>
    </row>
    <row r="1199" spans="1:19" ht="13.5" customHeight="1">
      <c r="A1199" s="203"/>
      <c r="B1199" s="189"/>
      <c r="C1199" s="501" t="s">
        <v>433</v>
      </c>
      <c r="D1199" s="501"/>
      <c r="E1199" s="501"/>
      <c r="F1199" s="501"/>
      <c r="G1199" s="501"/>
      <c r="H1199" s="190"/>
      <c r="I1199" s="191"/>
      <c r="J1199" s="191"/>
      <c r="K1199" s="191"/>
      <c r="L1199" s="193"/>
      <c r="M1199" s="191"/>
      <c r="N1199" s="193"/>
      <c r="O1199" s="191"/>
      <c r="P1199" s="216">
        <v>632.51</v>
      </c>
      <c r="Q1199" s="143"/>
      <c r="R1199" s="143"/>
      <c r="S1199" s="143"/>
    </row>
    <row r="1200" spans="1:19" ht="13.5" customHeight="1">
      <c r="A1200" s="203"/>
      <c r="B1200" s="189" t="s">
        <v>653</v>
      </c>
      <c r="C1200" s="501" t="s">
        <v>654</v>
      </c>
      <c r="D1200" s="501"/>
      <c r="E1200" s="501"/>
      <c r="F1200" s="501"/>
      <c r="G1200" s="501"/>
      <c r="H1200" s="190" t="s">
        <v>432</v>
      </c>
      <c r="I1200" s="209">
        <v>90</v>
      </c>
      <c r="J1200" s="191"/>
      <c r="K1200" s="209">
        <v>90</v>
      </c>
      <c r="L1200" s="193"/>
      <c r="M1200" s="191"/>
      <c r="N1200" s="193"/>
      <c r="O1200" s="191"/>
      <c r="P1200" s="216">
        <v>569.26</v>
      </c>
      <c r="Q1200" s="143"/>
      <c r="R1200" s="143"/>
      <c r="S1200" s="143"/>
    </row>
    <row r="1201" spans="1:19" ht="13.5" customHeight="1">
      <c r="A1201" s="203"/>
      <c r="B1201" s="189" t="s">
        <v>655</v>
      </c>
      <c r="C1201" s="501" t="s">
        <v>656</v>
      </c>
      <c r="D1201" s="501"/>
      <c r="E1201" s="501"/>
      <c r="F1201" s="501"/>
      <c r="G1201" s="501"/>
      <c r="H1201" s="190" t="s">
        <v>432</v>
      </c>
      <c r="I1201" s="209">
        <v>46</v>
      </c>
      <c r="J1201" s="191"/>
      <c r="K1201" s="209">
        <v>46</v>
      </c>
      <c r="L1201" s="193"/>
      <c r="M1201" s="191"/>
      <c r="N1201" s="193"/>
      <c r="O1201" s="191"/>
      <c r="P1201" s="216">
        <v>290.95</v>
      </c>
      <c r="Q1201" s="143"/>
      <c r="R1201" s="143"/>
      <c r="S1201" s="143"/>
    </row>
    <row r="1202" spans="1:19" ht="13.5" customHeight="1">
      <c r="A1202" s="213"/>
      <c r="B1202" s="214"/>
      <c r="C1202" s="500" t="s">
        <v>438</v>
      </c>
      <c r="D1202" s="500"/>
      <c r="E1202" s="500"/>
      <c r="F1202" s="500"/>
      <c r="G1202" s="500"/>
      <c r="H1202" s="180"/>
      <c r="I1202" s="181"/>
      <c r="J1202" s="181"/>
      <c r="K1202" s="181"/>
      <c r="L1202" s="183"/>
      <c r="M1202" s="181"/>
      <c r="N1202" s="211">
        <v>12541.67</v>
      </c>
      <c r="O1202" s="181"/>
      <c r="P1202" s="212">
        <v>1505</v>
      </c>
      <c r="Q1202" s="143"/>
      <c r="R1202" s="143"/>
      <c r="S1202" s="143"/>
    </row>
    <row r="1203" spans="1:19" ht="13.5" customHeight="1">
      <c r="A1203" s="178" t="s">
        <v>891</v>
      </c>
      <c r="B1203" s="179" t="s">
        <v>752</v>
      </c>
      <c r="C1203" s="498" t="s">
        <v>753</v>
      </c>
      <c r="D1203" s="498"/>
      <c r="E1203" s="498"/>
      <c r="F1203" s="498"/>
      <c r="G1203" s="498"/>
      <c r="H1203" s="180" t="s">
        <v>142</v>
      </c>
      <c r="I1203" s="181">
        <v>12</v>
      </c>
      <c r="J1203" s="182">
        <v>1</v>
      </c>
      <c r="K1203" s="182">
        <v>12</v>
      </c>
      <c r="L1203" s="183"/>
      <c r="M1203" s="181"/>
      <c r="N1203" s="221">
        <v>9.33</v>
      </c>
      <c r="O1203" s="217">
        <v>1.0367</v>
      </c>
      <c r="P1203" s="240">
        <v>116.07</v>
      </c>
      <c r="Q1203" s="143"/>
      <c r="R1203" s="143"/>
      <c r="S1203" s="143"/>
    </row>
    <row r="1204" spans="1:19" ht="19.5" customHeight="1">
      <c r="A1204" s="186"/>
      <c r="B1204" s="187"/>
      <c r="C1204" s="499" t="s">
        <v>390</v>
      </c>
      <c r="D1204" s="499"/>
      <c r="E1204" s="499"/>
      <c r="F1204" s="499"/>
      <c r="G1204" s="499"/>
      <c r="H1204" s="499"/>
      <c r="I1204" s="499"/>
      <c r="J1204" s="499"/>
      <c r="K1204" s="499"/>
      <c r="L1204" s="499"/>
      <c r="M1204" s="499"/>
      <c r="N1204" s="499"/>
      <c r="O1204" s="499"/>
      <c r="P1204" s="499"/>
      <c r="Q1204" s="143"/>
      <c r="R1204" s="143"/>
      <c r="S1204" s="143"/>
    </row>
    <row r="1205" spans="1:19" ht="13.5" customHeight="1">
      <c r="A1205" s="213"/>
      <c r="B1205" s="214"/>
      <c r="C1205" s="500" t="s">
        <v>438</v>
      </c>
      <c r="D1205" s="500"/>
      <c r="E1205" s="500"/>
      <c r="F1205" s="500"/>
      <c r="G1205" s="500"/>
      <c r="H1205" s="180"/>
      <c r="I1205" s="181"/>
      <c r="J1205" s="181"/>
      <c r="K1205" s="181"/>
      <c r="L1205" s="183"/>
      <c r="M1205" s="181"/>
      <c r="N1205" s="183"/>
      <c r="O1205" s="181"/>
      <c r="P1205" s="240">
        <v>116.07</v>
      </c>
      <c r="Q1205" s="143"/>
      <c r="R1205" s="143"/>
      <c r="S1205" s="143"/>
    </row>
    <row r="1206" spans="1:19" ht="13.5" customHeight="1">
      <c r="A1206" s="178" t="s">
        <v>892</v>
      </c>
      <c r="B1206" s="179" t="s">
        <v>608</v>
      </c>
      <c r="C1206" s="498" t="s">
        <v>893</v>
      </c>
      <c r="D1206" s="498"/>
      <c r="E1206" s="498"/>
      <c r="F1206" s="498"/>
      <c r="G1206" s="498"/>
      <c r="H1206" s="180" t="s">
        <v>610</v>
      </c>
      <c r="I1206" s="181">
        <v>0.51</v>
      </c>
      <c r="J1206" s="182">
        <v>1</v>
      </c>
      <c r="K1206" s="219">
        <v>0.51</v>
      </c>
      <c r="L1206" s="183"/>
      <c r="M1206" s="181"/>
      <c r="N1206" s="184"/>
      <c r="O1206" s="181"/>
      <c r="P1206" s="185"/>
      <c r="Q1206" s="143"/>
      <c r="R1206" s="143"/>
      <c r="S1206" s="143"/>
    </row>
    <row r="1207" spans="1:19" ht="19.5" customHeight="1">
      <c r="A1207" s="186"/>
      <c r="B1207" s="187" t="s">
        <v>386</v>
      </c>
      <c r="C1207" s="499" t="s">
        <v>387</v>
      </c>
      <c r="D1207" s="499"/>
      <c r="E1207" s="499"/>
      <c r="F1207" s="499"/>
      <c r="G1207" s="499"/>
      <c r="H1207" s="499"/>
      <c r="I1207" s="499"/>
      <c r="J1207" s="499"/>
      <c r="K1207" s="499"/>
      <c r="L1207" s="499"/>
      <c r="M1207" s="499"/>
      <c r="N1207" s="499"/>
      <c r="O1207" s="499"/>
      <c r="P1207" s="499"/>
      <c r="Q1207" s="143"/>
      <c r="R1207" s="143"/>
      <c r="S1207" s="143"/>
    </row>
    <row r="1208" spans="1:19" ht="45.75" customHeight="1">
      <c r="A1208" s="186"/>
      <c r="B1208" s="187" t="s">
        <v>388</v>
      </c>
      <c r="C1208" s="499" t="s">
        <v>389</v>
      </c>
      <c r="D1208" s="499"/>
      <c r="E1208" s="499"/>
      <c r="F1208" s="499"/>
      <c r="G1208" s="499"/>
      <c r="H1208" s="499"/>
      <c r="I1208" s="499"/>
      <c r="J1208" s="499"/>
      <c r="K1208" s="499"/>
      <c r="L1208" s="499"/>
      <c r="M1208" s="499"/>
      <c r="N1208" s="499"/>
      <c r="O1208" s="499"/>
      <c r="P1208" s="499"/>
      <c r="Q1208" s="143"/>
      <c r="R1208" s="143"/>
      <c r="S1208" s="143"/>
    </row>
    <row r="1209" spans="1:19" ht="27.75" customHeight="1">
      <c r="A1209" s="186"/>
      <c r="B1209" s="187"/>
      <c r="C1209" s="499" t="s">
        <v>390</v>
      </c>
      <c r="D1209" s="499"/>
      <c r="E1209" s="499"/>
      <c r="F1209" s="499"/>
      <c r="G1209" s="499"/>
      <c r="H1209" s="499"/>
      <c r="I1209" s="499"/>
      <c r="J1209" s="499"/>
      <c r="K1209" s="499"/>
      <c r="L1209" s="499"/>
      <c r="M1209" s="499"/>
      <c r="N1209" s="499"/>
      <c r="O1209" s="499"/>
      <c r="P1209" s="499"/>
      <c r="Q1209" s="143"/>
      <c r="R1209" s="143"/>
      <c r="S1209" s="143"/>
    </row>
    <row r="1210" spans="1:19" ht="13.5" customHeight="1">
      <c r="A1210" s="188"/>
      <c r="B1210" s="189" t="s">
        <v>164</v>
      </c>
      <c r="C1210" s="501" t="s">
        <v>391</v>
      </c>
      <c r="D1210" s="501"/>
      <c r="E1210" s="501"/>
      <c r="F1210" s="501"/>
      <c r="G1210" s="501"/>
      <c r="H1210" s="190" t="s">
        <v>392</v>
      </c>
      <c r="I1210" s="191"/>
      <c r="J1210" s="191"/>
      <c r="K1210" s="215">
        <v>7.5968701999999997</v>
      </c>
      <c r="L1210" s="193"/>
      <c r="M1210" s="191"/>
      <c r="N1210" s="193"/>
      <c r="O1210" s="191"/>
      <c r="P1210" s="194">
        <v>5056.0200000000004</v>
      </c>
      <c r="Q1210" s="143"/>
      <c r="R1210" s="143"/>
      <c r="S1210" s="143"/>
    </row>
    <row r="1211" spans="1:19" ht="13.5" customHeight="1">
      <c r="A1211" s="195"/>
      <c r="B1211" s="189" t="s">
        <v>611</v>
      </c>
      <c r="C1211" s="501" t="s">
        <v>612</v>
      </c>
      <c r="D1211" s="501"/>
      <c r="E1211" s="501"/>
      <c r="F1211" s="501"/>
      <c r="G1211" s="501"/>
      <c r="H1211" s="190" t="s">
        <v>392</v>
      </c>
      <c r="I1211" s="201">
        <v>9.27</v>
      </c>
      <c r="J1211" s="197">
        <v>1.6068849999999999</v>
      </c>
      <c r="K1211" s="215">
        <v>7.5968701999999997</v>
      </c>
      <c r="L1211" s="198"/>
      <c r="M1211" s="199"/>
      <c r="N1211" s="200">
        <v>665.54</v>
      </c>
      <c r="O1211" s="191"/>
      <c r="P1211" s="194">
        <v>5056.0200000000004</v>
      </c>
      <c r="Q1211" s="143"/>
      <c r="R1211" s="143"/>
      <c r="S1211" s="143"/>
    </row>
    <row r="1212" spans="1:19" ht="13.5" customHeight="1">
      <c r="A1212" s="188"/>
      <c r="B1212" s="189" t="s">
        <v>180</v>
      </c>
      <c r="C1212" s="501" t="s">
        <v>410</v>
      </c>
      <c r="D1212" s="501"/>
      <c r="E1212" s="501"/>
      <c r="F1212" s="501"/>
      <c r="G1212" s="501"/>
      <c r="H1212" s="190"/>
      <c r="I1212" s="191"/>
      <c r="J1212" s="191"/>
      <c r="K1212" s="191"/>
      <c r="L1212" s="193"/>
      <c r="M1212" s="191"/>
      <c r="N1212" s="193"/>
      <c r="O1212" s="191"/>
      <c r="P1212" s="216">
        <v>52.87</v>
      </c>
      <c r="Q1212" s="143"/>
      <c r="R1212" s="143"/>
      <c r="S1212" s="143"/>
    </row>
    <row r="1213" spans="1:19" ht="13.5" customHeight="1">
      <c r="A1213" s="195"/>
      <c r="B1213" s="189" t="s">
        <v>613</v>
      </c>
      <c r="C1213" s="501" t="s">
        <v>614</v>
      </c>
      <c r="D1213" s="501"/>
      <c r="E1213" s="501"/>
      <c r="F1213" s="501"/>
      <c r="G1213" s="501"/>
      <c r="H1213" s="190" t="s">
        <v>413</v>
      </c>
      <c r="I1213" s="196">
        <v>0.2</v>
      </c>
      <c r="J1213" s="191"/>
      <c r="K1213" s="207">
        <v>0.10199999999999999</v>
      </c>
      <c r="L1213" s="205">
        <v>138.5</v>
      </c>
      <c r="M1213" s="206">
        <v>1.44</v>
      </c>
      <c r="N1213" s="200">
        <v>199.44</v>
      </c>
      <c r="O1213" s="202">
        <v>1.0367</v>
      </c>
      <c r="P1213" s="194">
        <v>21.09</v>
      </c>
      <c r="Q1213" s="143"/>
      <c r="R1213" s="143"/>
      <c r="S1213" s="143"/>
    </row>
    <row r="1214" spans="1:19" ht="13.5" customHeight="1">
      <c r="A1214" s="195"/>
      <c r="B1214" s="189" t="s">
        <v>615</v>
      </c>
      <c r="C1214" s="501" t="s">
        <v>616</v>
      </c>
      <c r="D1214" s="501"/>
      <c r="E1214" s="501"/>
      <c r="F1214" s="501"/>
      <c r="G1214" s="501"/>
      <c r="H1214" s="190" t="s">
        <v>587</v>
      </c>
      <c r="I1214" s="201">
        <v>0.25</v>
      </c>
      <c r="J1214" s="191"/>
      <c r="K1214" s="202">
        <v>0.1275</v>
      </c>
      <c r="L1214" s="205">
        <v>235.73</v>
      </c>
      <c r="M1214" s="206">
        <v>1.02</v>
      </c>
      <c r="N1214" s="200">
        <v>240.44</v>
      </c>
      <c r="O1214" s="202">
        <v>1.0367</v>
      </c>
      <c r="P1214" s="194">
        <v>31.78</v>
      </c>
      <c r="Q1214" s="143"/>
      <c r="R1214" s="143"/>
      <c r="S1214" s="143"/>
    </row>
    <row r="1215" spans="1:19" ht="13.5" customHeight="1">
      <c r="A1215" s="210"/>
      <c r="B1215" s="187"/>
      <c r="C1215" s="500" t="s">
        <v>429</v>
      </c>
      <c r="D1215" s="500"/>
      <c r="E1215" s="500"/>
      <c r="F1215" s="500"/>
      <c r="G1215" s="500"/>
      <c r="H1215" s="180"/>
      <c r="I1215" s="181"/>
      <c r="J1215" s="181"/>
      <c r="K1215" s="181"/>
      <c r="L1215" s="183"/>
      <c r="M1215" s="181"/>
      <c r="N1215" s="211"/>
      <c r="O1215" s="181"/>
      <c r="P1215" s="212">
        <v>5108.8900000000003</v>
      </c>
      <c r="Q1215" s="143"/>
      <c r="R1215" s="143"/>
      <c r="S1215" s="143"/>
    </row>
    <row r="1216" spans="1:19" ht="13.5" customHeight="1">
      <c r="A1216" s="203" t="s">
        <v>894</v>
      </c>
      <c r="B1216" s="189" t="s">
        <v>430</v>
      </c>
      <c r="C1216" s="501" t="s">
        <v>431</v>
      </c>
      <c r="D1216" s="501"/>
      <c r="E1216" s="501"/>
      <c r="F1216" s="501"/>
      <c r="G1216" s="501"/>
      <c r="H1216" s="190" t="s">
        <v>432</v>
      </c>
      <c r="I1216" s="209">
        <v>2</v>
      </c>
      <c r="J1216" s="191"/>
      <c r="K1216" s="209">
        <v>2</v>
      </c>
      <c r="L1216" s="193"/>
      <c r="M1216" s="191"/>
      <c r="N1216" s="193"/>
      <c r="O1216" s="202">
        <v>1.0367</v>
      </c>
      <c r="P1216" s="216">
        <v>65.239999999999995</v>
      </c>
      <c r="Q1216" s="143"/>
      <c r="R1216" s="143"/>
      <c r="S1216" s="143"/>
    </row>
    <row r="1217" spans="1:19" ht="13.5" customHeight="1">
      <c r="A1217" s="203"/>
      <c r="B1217" s="189"/>
      <c r="C1217" s="501" t="s">
        <v>433</v>
      </c>
      <c r="D1217" s="501"/>
      <c r="E1217" s="501"/>
      <c r="F1217" s="501"/>
      <c r="G1217" s="501"/>
      <c r="H1217" s="190"/>
      <c r="I1217" s="191"/>
      <c r="J1217" s="191"/>
      <c r="K1217" s="191"/>
      <c r="L1217" s="193"/>
      <c r="M1217" s="191"/>
      <c r="N1217" s="193"/>
      <c r="O1217" s="191"/>
      <c r="P1217" s="194">
        <v>5056.0200000000004</v>
      </c>
      <c r="Q1217" s="143"/>
      <c r="R1217" s="143"/>
      <c r="S1217" s="143"/>
    </row>
    <row r="1218" spans="1:19" ht="13.5" customHeight="1">
      <c r="A1218" s="203"/>
      <c r="B1218" s="189" t="s">
        <v>434</v>
      </c>
      <c r="C1218" s="501" t="s">
        <v>435</v>
      </c>
      <c r="D1218" s="501"/>
      <c r="E1218" s="501"/>
      <c r="F1218" s="501"/>
      <c r="G1218" s="501"/>
      <c r="H1218" s="190" t="s">
        <v>432</v>
      </c>
      <c r="I1218" s="209">
        <v>90</v>
      </c>
      <c r="J1218" s="191"/>
      <c r="K1218" s="209">
        <v>90</v>
      </c>
      <c r="L1218" s="193"/>
      <c r="M1218" s="191"/>
      <c r="N1218" s="193"/>
      <c r="O1218" s="191"/>
      <c r="P1218" s="194">
        <v>4550.42</v>
      </c>
      <c r="Q1218" s="143"/>
      <c r="R1218" s="143"/>
      <c r="S1218" s="143"/>
    </row>
    <row r="1219" spans="1:19" ht="13.5" customHeight="1">
      <c r="A1219" s="203"/>
      <c r="B1219" s="189" t="s">
        <v>436</v>
      </c>
      <c r="C1219" s="501" t="s">
        <v>437</v>
      </c>
      <c r="D1219" s="501"/>
      <c r="E1219" s="501"/>
      <c r="F1219" s="501"/>
      <c r="G1219" s="501"/>
      <c r="H1219" s="190" t="s">
        <v>432</v>
      </c>
      <c r="I1219" s="209">
        <v>46</v>
      </c>
      <c r="J1219" s="191"/>
      <c r="K1219" s="209">
        <v>46</v>
      </c>
      <c r="L1219" s="193"/>
      <c r="M1219" s="191"/>
      <c r="N1219" s="193"/>
      <c r="O1219" s="191"/>
      <c r="P1219" s="194">
        <v>2325.77</v>
      </c>
      <c r="Q1219" s="143"/>
      <c r="R1219" s="143"/>
      <c r="S1219" s="143"/>
    </row>
    <row r="1220" spans="1:19" ht="13.5" customHeight="1">
      <c r="A1220" s="213"/>
      <c r="B1220" s="214"/>
      <c r="C1220" s="500" t="s">
        <v>438</v>
      </c>
      <c r="D1220" s="500"/>
      <c r="E1220" s="500"/>
      <c r="F1220" s="500"/>
      <c r="G1220" s="500"/>
      <c r="H1220" s="180"/>
      <c r="I1220" s="181"/>
      <c r="J1220" s="181"/>
      <c r="K1220" s="181"/>
      <c r="L1220" s="183"/>
      <c r="M1220" s="181"/>
      <c r="N1220" s="211">
        <v>23628.080000000002</v>
      </c>
      <c r="O1220" s="181"/>
      <c r="P1220" s="212">
        <v>12050.32</v>
      </c>
      <c r="Q1220" s="143"/>
      <c r="R1220" s="143"/>
      <c r="S1220" s="143"/>
    </row>
    <row r="1221" spans="1:19" ht="13.5" customHeight="1">
      <c r="A1221" s="178" t="s">
        <v>895</v>
      </c>
      <c r="B1221" s="179" t="s">
        <v>896</v>
      </c>
      <c r="C1221" s="498" t="s">
        <v>897</v>
      </c>
      <c r="D1221" s="498"/>
      <c r="E1221" s="498"/>
      <c r="F1221" s="498"/>
      <c r="G1221" s="498"/>
      <c r="H1221" s="180" t="s">
        <v>142</v>
      </c>
      <c r="I1221" s="181">
        <v>66</v>
      </c>
      <c r="J1221" s="182">
        <v>1</v>
      </c>
      <c r="K1221" s="182">
        <v>66</v>
      </c>
      <c r="L1221" s="183"/>
      <c r="M1221" s="181"/>
      <c r="N1221" s="221">
        <v>586.89</v>
      </c>
      <c r="O1221" s="217">
        <v>1.0367</v>
      </c>
      <c r="P1221" s="212">
        <v>40156.300000000003</v>
      </c>
      <c r="Q1221" s="143"/>
      <c r="R1221" s="143"/>
      <c r="S1221" s="143"/>
    </row>
    <row r="1222" spans="1:19" ht="19.5" customHeight="1">
      <c r="A1222" s="186"/>
      <c r="B1222" s="187"/>
      <c r="C1222" s="499" t="s">
        <v>390</v>
      </c>
      <c r="D1222" s="499"/>
      <c r="E1222" s="499"/>
      <c r="F1222" s="499"/>
      <c r="G1222" s="499"/>
      <c r="H1222" s="499"/>
      <c r="I1222" s="499"/>
      <c r="J1222" s="499"/>
      <c r="K1222" s="499"/>
      <c r="L1222" s="499"/>
      <c r="M1222" s="499"/>
      <c r="N1222" s="499"/>
      <c r="O1222" s="499"/>
      <c r="P1222" s="499"/>
      <c r="Q1222" s="143"/>
      <c r="R1222" s="143"/>
      <c r="S1222" s="143"/>
    </row>
    <row r="1223" spans="1:19" ht="13.5" customHeight="1">
      <c r="A1223" s="213"/>
      <c r="B1223" s="214"/>
      <c r="C1223" s="500" t="s">
        <v>438</v>
      </c>
      <c r="D1223" s="500"/>
      <c r="E1223" s="500"/>
      <c r="F1223" s="500"/>
      <c r="G1223" s="500"/>
      <c r="H1223" s="180"/>
      <c r="I1223" s="181"/>
      <c r="J1223" s="181"/>
      <c r="K1223" s="181"/>
      <c r="L1223" s="183"/>
      <c r="M1223" s="181"/>
      <c r="N1223" s="183"/>
      <c r="O1223" s="181"/>
      <c r="P1223" s="212">
        <v>40156.300000000003</v>
      </c>
      <c r="Q1223" s="143"/>
      <c r="R1223" s="143"/>
      <c r="S1223" s="143"/>
    </row>
    <row r="1224" spans="1:19" ht="13.5" customHeight="1">
      <c r="A1224" s="178" t="s">
        <v>898</v>
      </c>
      <c r="B1224" s="179" t="s">
        <v>672</v>
      </c>
      <c r="C1224" s="498" t="s">
        <v>673</v>
      </c>
      <c r="D1224" s="498"/>
      <c r="E1224" s="498"/>
      <c r="F1224" s="498"/>
      <c r="G1224" s="498"/>
      <c r="H1224" s="180" t="s">
        <v>142</v>
      </c>
      <c r="I1224" s="181">
        <v>6</v>
      </c>
      <c r="J1224" s="182">
        <v>1</v>
      </c>
      <c r="K1224" s="182">
        <v>6</v>
      </c>
      <c r="L1224" s="183"/>
      <c r="M1224" s="181"/>
      <c r="N1224" s="221">
        <v>552.98</v>
      </c>
      <c r="O1224" s="217">
        <v>1.0367</v>
      </c>
      <c r="P1224" s="212">
        <v>3439.65</v>
      </c>
      <c r="Q1224" s="143"/>
      <c r="R1224" s="143"/>
      <c r="S1224" s="143"/>
    </row>
    <row r="1225" spans="1:19" ht="19.5" customHeight="1">
      <c r="A1225" s="186"/>
      <c r="B1225" s="187"/>
      <c r="C1225" s="499" t="s">
        <v>390</v>
      </c>
      <c r="D1225" s="499"/>
      <c r="E1225" s="499"/>
      <c r="F1225" s="499"/>
      <c r="G1225" s="499"/>
      <c r="H1225" s="499"/>
      <c r="I1225" s="499"/>
      <c r="J1225" s="499"/>
      <c r="K1225" s="499"/>
      <c r="L1225" s="499"/>
      <c r="M1225" s="499"/>
      <c r="N1225" s="499"/>
      <c r="O1225" s="499"/>
      <c r="P1225" s="499"/>
      <c r="Q1225" s="143"/>
      <c r="R1225" s="143"/>
      <c r="S1225" s="143"/>
    </row>
    <row r="1226" spans="1:19" ht="13.5" customHeight="1">
      <c r="A1226" s="213"/>
      <c r="B1226" s="214"/>
      <c r="C1226" s="500" t="s">
        <v>438</v>
      </c>
      <c r="D1226" s="500"/>
      <c r="E1226" s="500"/>
      <c r="F1226" s="500"/>
      <c r="G1226" s="500"/>
      <c r="H1226" s="180"/>
      <c r="I1226" s="181"/>
      <c r="J1226" s="181"/>
      <c r="K1226" s="181"/>
      <c r="L1226" s="183"/>
      <c r="M1226" s="181"/>
      <c r="N1226" s="183"/>
      <c r="O1226" s="181"/>
      <c r="P1226" s="212">
        <v>3439.65</v>
      </c>
      <c r="Q1226" s="143"/>
      <c r="R1226" s="143"/>
      <c r="S1226" s="143"/>
    </row>
    <row r="1227" spans="1:19" ht="13.5" customHeight="1">
      <c r="A1227" s="178" t="s">
        <v>899</v>
      </c>
      <c r="B1227" s="179" t="s">
        <v>608</v>
      </c>
      <c r="C1227" s="498" t="s">
        <v>900</v>
      </c>
      <c r="D1227" s="498"/>
      <c r="E1227" s="498"/>
      <c r="F1227" s="498"/>
      <c r="G1227" s="498"/>
      <c r="H1227" s="180" t="s">
        <v>610</v>
      </c>
      <c r="I1227" s="181">
        <v>0.12</v>
      </c>
      <c r="J1227" s="182">
        <v>1</v>
      </c>
      <c r="K1227" s="219">
        <v>0.12</v>
      </c>
      <c r="L1227" s="183"/>
      <c r="M1227" s="181"/>
      <c r="N1227" s="184"/>
      <c r="O1227" s="181"/>
      <c r="P1227" s="185"/>
      <c r="Q1227" s="143"/>
      <c r="R1227" s="143"/>
      <c r="S1227" s="143"/>
    </row>
    <row r="1228" spans="1:19" ht="37.5" customHeight="1">
      <c r="A1228" s="186"/>
      <c r="B1228" s="187" t="s">
        <v>386</v>
      </c>
      <c r="C1228" s="499" t="s">
        <v>387</v>
      </c>
      <c r="D1228" s="499"/>
      <c r="E1228" s="499"/>
      <c r="F1228" s="499"/>
      <c r="G1228" s="499"/>
      <c r="H1228" s="499"/>
      <c r="I1228" s="499"/>
      <c r="J1228" s="499"/>
      <c r="K1228" s="499"/>
      <c r="L1228" s="499"/>
      <c r="M1228" s="499"/>
      <c r="N1228" s="499"/>
      <c r="O1228" s="499"/>
      <c r="P1228" s="499"/>
      <c r="Q1228" s="143"/>
      <c r="R1228" s="143"/>
      <c r="S1228" s="143"/>
    </row>
    <row r="1229" spans="1:19" ht="45.75" customHeight="1">
      <c r="A1229" s="186"/>
      <c r="B1229" s="187" t="s">
        <v>388</v>
      </c>
      <c r="C1229" s="499" t="s">
        <v>389</v>
      </c>
      <c r="D1229" s="499"/>
      <c r="E1229" s="499"/>
      <c r="F1229" s="499"/>
      <c r="G1229" s="499"/>
      <c r="H1229" s="499"/>
      <c r="I1229" s="499"/>
      <c r="J1229" s="499"/>
      <c r="K1229" s="499"/>
      <c r="L1229" s="499"/>
      <c r="M1229" s="499"/>
      <c r="N1229" s="499"/>
      <c r="O1229" s="499"/>
      <c r="P1229" s="499"/>
      <c r="Q1229" s="143"/>
      <c r="R1229" s="143"/>
      <c r="S1229" s="143"/>
    </row>
    <row r="1230" spans="1:19" ht="27.75" customHeight="1">
      <c r="A1230" s="186"/>
      <c r="B1230" s="187"/>
      <c r="C1230" s="499" t="s">
        <v>390</v>
      </c>
      <c r="D1230" s="499"/>
      <c r="E1230" s="499"/>
      <c r="F1230" s="499"/>
      <c r="G1230" s="499"/>
      <c r="H1230" s="499"/>
      <c r="I1230" s="499"/>
      <c r="J1230" s="499"/>
      <c r="K1230" s="499"/>
      <c r="L1230" s="499"/>
      <c r="M1230" s="499"/>
      <c r="N1230" s="499"/>
      <c r="O1230" s="499"/>
      <c r="P1230" s="499"/>
      <c r="Q1230" s="143"/>
      <c r="R1230" s="143"/>
      <c r="S1230" s="143"/>
    </row>
    <row r="1231" spans="1:19" ht="13.5" customHeight="1">
      <c r="A1231" s="188"/>
      <c r="B1231" s="189" t="s">
        <v>164</v>
      </c>
      <c r="C1231" s="501" t="s">
        <v>391</v>
      </c>
      <c r="D1231" s="501"/>
      <c r="E1231" s="501"/>
      <c r="F1231" s="501"/>
      <c r="G1231" s="501"/>
      <c r="H1231" s="190" t="s">
        <v>392</v>
      </c>
      <c r="I1231" s="191"/>
      <c r="J1231" s="191"/>
      <c r="K1231" s="215">
        <v>1.7874988999999999</v>
      </c>
      <c r="L1231" s="193"/>
      <c r="M1231" s="191"/>
      <c r="N1231" s="193"/>
      <c r="O1231" s="191"/>
      <c r="P1231" s="194">
        <v>1189.6500000000001</v>
      </c>
      <c r="Q1231" s="143"/>
      <c r="R1231" s="143"/>
      <c r="S1231" s="143"/>
    </row>
    <row r="1232" spans="1:19" ht="13.5" customHeight="1">
      <c r="A1232" s="195"/>
      <c r="B1232" s="189" t="s">
        <v>611</v>
      </c>
      <c r="C1232" s="501" t="s">
        <v>612</v>
      </c>
      <c r="D1232" s="501"/>
      <c r="E1232" s="501"/>
      <c r="F1232" s="501"/>
      <c r="G1232" s="501"/>
      <c r="H1232" s="190" t="s">
        <v>392</v>
      </c>
      <c r="I1232" s="201">
        <v>9.27</v>
      </c>
      <c r="J1232" s="197">
        <v>1.6068849999999999</v>
      </c>
      <c r="K1232" s="215">
        <v>1.7874988999999999</v>
      </c>
      <c r="L1232" s="198"/>
      <c r="M1232" s="199"/>
      <c r="N1232" s="200">
        <v>665.54</v>
      </c>
      <c r="O1232" s="191"/>
      <c r="P1232" s="194">
        <v>1189.6500000000001</v>
      </c>
      <c r="Q1232" s="143"/>
      <c r="R1232" s="143"/>
      <c r="S1232" s="143"/>
    </row>
    <row r="1233" spans="1:19" ht="13.5" customHeight="1">
      <c r="A1233" s="188"/>
      <c r="B1233" s="189" t="s">
        <v>180</v>
      </c>
      <c r="C1233" s="501" t="s">
        <v>410</v>
      </c>
      <c r="D1233" s="501"/>
      <c r="E1233" s="501"/>
      <c r="F1233" s="501"/>
      <c r="G1233" s="501"/>
      <c r="H1233" s="190"/>
      <c r="I1233" s="191"/>
      <c r="J1233" s="191"/>
      <c r="K1233" s="191"/>
      <c r="L1233" s="193"/>
      <c r="M1233" s="191"/>
      <c r="N1233" s="193"/>
      <c r="O1233" s="191"/>
      <c r="P1233" s="216">
        <v>12.44</v>
      </c>
      <c r="Q1233" s="143"/>
      <c r="R1233" s="143"/>
      <c r="S1233" s="143"/>
    </row>
    <row r="1234" spans="1:19" ht="13.5" customHeight="1">
      <c r="A1234" s="195"/>
      <c r="B1234" s="189" t="s">
        <v>613</v>
      </c>
      <c r="C1234" s="501" t="s">
        <v>614</v>
      </c>
      <c r="D1234" s="501"/>
      <c r="E1234" s="501"/>
      <c r="F1234" s="501"/>
      <c r="G1234" s="501"/>
      <c r="H1234" s="190" t="s">
        <v>413</v>
      </c>
      <c r="I1234" s="196">
        <v>0.2</v>
      </c>
      <c r="J1234" s="191"/>
      <c r="K1234" s="207">
        <v>2.4E-2</v>
      </c>
      <c r="L1234" s="205">
        <v>138.5</v>
      </c>
      <c r="M1234" s="206">
        <v>1.44</v>
      </c>
      <c r="N1234" s="200">
        <v>199.44</v>
      </c>
      <c r="O1234" s="202">
        <v>1.0367</v>
      </c>
      <c r="P1234" s="194">
        <v>4.96</v>
      </c>
      <c r="Q1234" s="143"/>
      <c r="R1234" s="143"/>
      <c r="S1234" s="143"/>
    </row>
    <row r="1235" spans="1:19" ht="13.5" customHeight="1">
      <c r="A1235" s="195"/>
      <c r="B1235" s="189" t="s">
        <v>615</v>
      </c>
      <c r="C1235" s="501" t="s">
        <v>616</v>
      </c>
      <c r="D1235" s="501"/>
      <c r="E1235" s="501"/>
      <c r="F1235" s="501"/>
      <c r="G1235" s="501"/>
      <c r="H1235" s="190" t="s">
        <v>587</v>
      </c>
      <c r="I1235" s="201">
        <v>0.25</v>
      </c>
      <c r="J1235" s="191"/>
      <c r="K1235" s="201">
        <v>0.03</v>
      </c>
      <c r="L1235" s="205">
        <v>235.73</v>
      </c>
      <c r="M1235" s="206">
        <v>1.02</v>
      </c>
      <c r="N1235" s="200">
        <v>240.44</v>
      </c>
      <c r="O1235" s="202">
        <v>1.0367</v>
      </c>
      <c r="P1235" s="194">
        <v>7.48</v>
      </c>
      <c r="Q1235" s="143"/>
      <c r="R1235" s="143"/>
      <c r="S1235" s="143"/>
    </row>
    <row r="1236" spans="1:19" ht="13.5" customHeight="1">
      <c r="A1236" s="210"/>
      <c r="B1236" s="187"/>
      <c r="C1236" s="500" t="s">
        <v>429</v>
      </c>
      <c r="D1236" s="500"/>
      <c r="E1236" s="500"/>
      <c r="F1236" s="500"/>
      <c r="G1236" s="500"/>
      <c r="H1236" s="180"/>
      <c r="I1236" s="181"/>
      <c r="J1236" s="181"/>
      <c r="K1236" s="181"/>
      <c r="L1236" s="183"/>
      <c r="M1236" s="181"/>
      <c r="N1236" s="211"/>
      <c r="O1236" s="181"/>
      <c r="P1236" s="212">
        <v>1202.0899999999999</v>
      </c>
      <c r="Q1236" s="143"/>
      <c r="R1236" s="143"/>
      <c r="S1236" s="143"/>
    </row>
    <row r="1237" spans="1:19" ht="13.5" customHeight="1">
      <c r="A1237" s="203" t="s">
        <v>901</v>
      </c>
      <c r="B1237" s="189" t="s">
        <v>430</v>
      </c>
      <c r="C1237" s="501" t="s">
        <v>431</v>
      </c>
      <c r="D1237" s="501"/>
      <c r="E1237" s="501"/>
      <c r="F1237" s="501"/>
      <c r="G1237" s="501"/>
      <c r="H1237" s="190" t="s">
        <v>432</v>
      </c>
      <c r="I1237" s="209">
        <v>2</v>
      </c>
      <c r="J1237" s="191"/>
      <c r="K1237" s="209">
        <v>2</v>
      </c>
      <c r="L1237" s="193"/>
      <c r="M1237" s="191"/>
      <c r="N1237" s="193"/>
      <c r="O1237" s="202">
        <v>1.0367</v>
      </c>
      <c r="P1237" s="216">
        <v>15.35</v>
      </c>
      <c r="Q1237" s="143"/>
      <c r="R1237" s="143"/>
      <c r="S1237" s="143"/>
    </row>
    <row r="1238" spans="1:19" ht="13.5" customHeight="1">
      <c r="A1238" s="203"/>
      <c r="B1238" s="189"/>
      <c r="C1238" s="501" t="s">
        <v>433</v>
      </c>
      <c r="D1238" s="501"/>
      <c r="E1238" s="501"/>
      <c r="F1238" s="501"/>
      <c r="G1238" s="501"/>
      <c r="H1238" s="190"/>
      <c r="I1238" s="191"/>
      <c r="J1238" s="191"/>
      <c r="K1238" s="191"/>
      <c r="L1238" s="193"/>
      <c r="M1238" s="191"/>
      <c r="N1238" s="193"/>
      <c r="O1238" s="191"/>
      <c r="P1238" s="194">
        <v>1189.6500000000001</v>
      </c>
      <c r="Q1238" s="143"/>
      <c r="R1238" s="143"/>
      <c r="S1238" s="143"/>
    </row>
    <row r="1239" spans="1:19" ht="13.5" customHeight="1">
      <c r="A1239" s="203"/>
      <c r="B1239" s="189" t="s">
        <v>434</v>
      </c>
      <c r="C1239" s="501" t="s">
        <v>435</v>
      </c>
      <c r="D1239" s="501"/>
      <c r="E1239" s="501"/>
      <c r="F1239" s="501"/>
      <c r="G1239" s="501"/>
      <c r="H1239" s="190" t="s">
        <v>432</v>
      </c>
      <c r="I1239" s="209">
        <v>90</v>
      </c>
      <c r="J1239" s="191"/>
      <c r="K1239" s="209">
        <v>90</v>
      </c>
      <c r="L1239" s="193"/>
      <c r="M1239" s="191"/>
      <c r="N1239" s="193"/>
      <c r="O1239" s="191"/>
      <c r="P1239" s="194">
        <v>1070.69</v>
      </c>
      <c r="Q1239" s="143"/>
      <c r="R1239" s="143"/>
      <c r="S1239" s="143"/>
    </row>
    <row r="1240" spans="1:19" ht="13.5" customHeight="1">
      <c r="A1240" s="203"/>
      <c r="B1240" s="189" t="s">
        <v>436</v>
      </c>
      <c r="C1240" s="501" t="s">
        <v>437</v>
      </c>
      <c r="D1240" s="501"/>
      <c r="E1240" s="501"/>
      <c r="F1240" s="501"/>
      <c r="G1240" s="501"/>
      <c r="H1240" s="190" t="s">
        <v>432</v>
      </c>
      <c r="I1240" s="209">
        <v>46</v>
      </c>
      <c r="J1240" s="191"/>
      <c r="K1240" s="209">
        <v>46</v>
      </c>
      <c r="L1240" s="193"/>
      <c r="M1240" s="191"/>
      <c r="N1240" s="193"/>
      <c r="O1240" s="191"/>
      <c r="P1240" s="216">
        <v>547.24</v>
      </c>
      <c r="Q1240" s="143"/>
      <c r="R1240" s="143"/>
      <c r="S1240" s="143"/>
    </row>
    <row r="1241" spans="1:19" ht="13.5" customHeight="1">
      <c r="A1241" s="213"/>
      <c r="B1241" s="214"/>
      <c r="C1241" s="500" t="s">
        <v>438</v>
      </c>
      <c r="D1241" s="500"/>
      <c r="E1241" s="500"/>
      <c r="F1241" s="500"/>
      <c r="G1241" s="500"/>
      <c r="H1241" s="180"/>
      <c r="I1241" s="181"/>
      <c r="J1241" s="181"/>
      <c r="K1241" s="181"/>
      <c r="L1241" s="183"/>
      <c r="M1241" s="181"/>
      <c r="N1241" s="211">
        <v>23628.080000000002</v>
      </c>
      <c r="O1241" s="181"/>
      <c r="P1241" s="212">
        <v>2835.37</v>
      </c>
      <c r="Q1241" s="143"/>
      <c r="R1241" s="143"/>
      <c r="S1241" s="143"/>
    </row>
    <row r="1242" spans="1:19" ht="13.5" customHeight="1">
      <c r="A1242" s="178" t="s">
        <v>902</v>
      </c>
      <c r="B1242" s="179" t="s">
        <v>903</v>
      </c>
      <c r="C1242" s="498" t="s">
        <v>904</v>
      </c>
      <c r="D1242" s="498"/>
      <c r="E1242" s="498"/>
      <c r="F1242" s="498"/>
      <c r="G1242" s="498"/>
      <c r="H1242" s="180" t="s">
        <v>773</v>
      </c>
      <c r="I1242" s="181">
        <v>1.2E-2</v>
      </c>
      <c r="J1242" s="182">
        <v>1</v>
      </c>
      <c r="K1242" s="249">
        <v>1.2E-2</v>
      </c>
      <c r="L1242" s="211">
        <v>134013.66</v>
      </c>
      <c r="M1242" s="219">
        <v>1.41</v>
      </c>
      <c r="N1242" s="239">
        <v>188959.26</v>
      </c>
      <c r="O1242" s="217">
        <v>1.0367</v>
      </c>
      <c r="P1242" s="212">
        <v>2350.73</v>
      </c>
      <c r="Q1242" s="143"/>
      <c r="R1242" s="143"/>
      <c r="S1242" s="143"/>
    </row>
    <row r="1243" spans="1:19" ht="19.5" customHeight="1">
      <c r="A1243" s="186"/>
      <c r="B1243" s="187"/>
      <c r="C1243" s="499" t="s">
        <v>390</v>
      </c>
      <c r="D1243" s="499"/>
      <c r="E1243" s="499"/>
      <c r="F1243" s="499"/>
      <c r="G1243" s="499"/>
      <c r="H1243" s="499"/>
      <c r="I1243" s="499"/>
      <c r="J1243" s="499"/>
      <c r="K1243" s="499"/>
      <c r="L1243" s="499"/>
      <c r="M1243" s="499"/>
      <c r="N1243" s="499"/>
      <c r="O1243" s="499"/>
      <c r="P1243" s="499"/>
      <c r="Q1243" s="143"/>
      <c r="R1243" s="143"/>
      <c r="S1243" s="143"/>
    </row>
    <row r="1244" spans="1:19" ht="13.5" customHeight="1">
      <c r="A1244" s="213"/>
      <c r="B1244" s="214"/>
      <c r="C1244" s="500" t="s">
        <v>438</v>
      </c>
      <c r="D1244" s="500"/>
      <c r="E1244" s="500"/>
      <c r="F1244" s="500"/>
      <c r="G1244" s="500"/>
      <c r="H1244" s="180"/>
      <c r="I1244" s="181"/>
      <c r="J1244" s="181"/>
      <c r="K1244" s="181"/>
      <c r="L1244" s="183"/>
      <c r="M1244" s="181"/>
      <c r="N1244" s="183"/>
      <c r="O1244" s="181"/>
      <c r="P1244" s="212">
        <v>2350.73</v>
      </c>
      <c r="Q1244" s="143"/>
      <c r="R1244" s="143"/>
      <c r="S1244" s="143"/>
    </row>
    <row r="1245" spans="1:19" ht="13.5" customHeight="1">
      <c r="A1245" s="178" t="s">
        <v>905</v>
      </c>
      <c r="B1245" s="179" t="s">
        <v>608</v>
      </c>
      <c r="C1245" s="498" t="s">
        <v>762</v>
      </c>
      <c r="D1245" s="498"/>
      <c r="E1245" s="498"/>
      <c r="F1245" s="498"/>
      <c r="G1245" s="498"/>
      <c r="H1245" s="180" t="s">
        <v>610</v>
      </c>
      <c r="I1245" s="181">
        <v>0.48</v>
      </c>
      <c r="J1245" s="182">
        <v>1</v>
      </c>
      <c r="K1245" s="219">
        <v>0.48</v>
      </c>
      <c r="L1245" s="183"/>
      <c r="M1245" s="181"/>
      <c r="N1245" s="184"/>
      <c r="O1245" s="181"/>
      <c r="P1245" s="185"/>
      <c r="Q1245" s="143"/>
      <c r="R1245" s="143"/>
      <c r="S1245" s="143"/>
    </row>
    <row r="1246" spans="1:19" ht="19.5" customHeight="1">
      <c r="A1246" s="186"/>
      <c r="B1246" s="187" t="s">
        <v>386</v>
      </c>
      <c r="C1246" s="499" t="s">
        <v>387</v>
      </c>
      <c r="D1246" s="499"/>
      <c r="E1246" s="499"/>
      <c r="F1246" s="499"/>
      <c r="G1246" s="499"/>
      <c r="H1246" s="499"/>
      <c r="I1246" s="499"/>
      <c r="J1246" s="499"/>
      <c r="K1246" s="499"/>
      <c r="L1246" s="499"/>
      <c r="M1246" s="499"/>
      <c r="N1246" s="499"/>
      <c r="O1246" s="499"/>
      <c r="P1246" s="499"/>
      <c r="Q1246" s="143"/>
      <c r="R1246" s="143"/>
      <c r="S1246" s="143"/>
    </row>
    <row r="1247" spans="1:19" ht="45.75" customHeight="1">
      <c r="A1247" s="186"/>
      <c r="B1247" s="187" t="s">
        <v>388</v>
      </c>
      <c r="C1247" s="499" t="s">
        <v>389</v>
      </c>
      <c r="D1247" s="499"/>
      <c r="E1247" s="499"/>
      <c r="F1247" s="499"/>
      <c r="G1247" s="499"/>
      <c r="H1247" s="499"/>
      <c r="I1247" s="499"/>
      <c r="J1247" s="499"/>
      <c r="K1247" s="499"/>
      <c r="L1247" s="499"/>
      <c r="M1247" s="499"/>
      <c r="N1247" s="499"/>
      <c r="O1247" s="499"/>
      <c r="P1247" s="499"/>
      <c r="Q1247" s="143"/>
      <c r="R1247" s="143"/>
      <c r="S1247" s="143"/>
    </row>
    <row r="1248" spans="1:19" ht="27.75" customHeight="1">
      <c r="A1248" s="186"/>
      <c r="B1248" s="187"/>
      <c r="C1248" s="499" t="s">
        <v>390</v>
      </c>
      <c r="D1248" s="499"/>
      <c r="E1248" s="499"/>
      <c r="F1248" s="499"/>
      <c r="G1248" s="499"/>
      <c r="H1248" s="499"/>
      <c r="I1248" s="499"/>
      <c r="J1248" s="499"/>
      <c r="K1248" s="499"/>
      <c r="L1248" s="499"/>
      <c r="M1248" s="499"/>
      <c r="N1248" s="499"/>
      <c r="O1248" s="499"/>
      <c r="P1248" s="499"/>
      <c r="Q1248" s="143"/>
      <c r="R1248" s="143"/>
      <c r="S1248" s="143"/>
    </row>
    <row r="1249" spans="1:19" ht="13.5" customHeight="1">
      <c r="A1249" s="188"/>
      <c r="B1249" s="189" t="s">
        <v>164</v>
      </c>
      <c r="C1249" s="501" t="s">
        <v>391</v>
      </c>
      <c r="D1249" s="501"/>
      <c r="E1249" s="501"/>
      <c r="F1249" s="501"/>
      <c r="G1249" s="501"/>
      <c r="H1249" s="190" t="s">
        <v>392</v>
      </c>
      <c r="I1249" s="191"/>
      <c r="J1249" s="191"/>
      <c r="K1249" s="215">
        <v>7.1499955000000002</v>
      </c>
      <c r="L1249" s="193"/>
      <c r="M1249" s="191"/>
      <c r="N1249" s="193"/>
      <c r="O1249" s="191"/>
      <c r="P1249" s="194">
        <v>4758.6099999999997</v>
      </c>
      <c r="Q1249" s="143"/>
      <c r="R1249" s="143"/>
      <c r="S1249" s="143"/>
    </row>
    <row r="1250" spans="1:19" ht="13.5" customHeight="1">
      <c r="A1250" s="195"/>
      <c r="B1250" s="189" t="s">
        <v>611</v>
      </c>
      <c r="C1250" s="501" t="s">
        <v>612</v>
      </c>
      <c r="D1250" s="501"/>
      <c r="E1250" s="501"/>
      <c r="F1250" s="501"/>
      <c r="G1250" s="501"/>
      <c r="H1250" s="190" t="s">
        <v>392</v>
      </c>
      <c r="I1250" s="201">
        <v>9.27</v>
      </c>
      <c r="J1250" s="197">
        <v>1.6068849999999999</v>
      </c>
      <c r="K1250" s="215">
        <v>7.1499955000000002</v>
      </c>
      <c r="L1250" s="198"/>
      <c r="M1250" s="199"/>
      <c r="N1250" s="200">
        <v>665.54</v>
      </c>
      <c r="O1250" s="191"/>
      <c r="P1250" s="194">
        <v>4758.6099999999997</v>
      </c>
      <c r="Q1250" s="143"/>
      <c r="R1250" s="143"/>
      <c r="S1250" s="143"/>
    </row>
    <row r="1251" spans="1:19" ht="13.5" customHeight="1">
      <c r="A1251" s="188"/>
      <c r="B1251" s="189" t="s">
        <v>180</v>
      </c>
      <c r="C1251" s="501" t="s">
        <v>410</v>
      </c>
      <c r="D1251" s="501"/>
      <c r="E1251" s="501"/>
      <c r="F1251" s="501"/>
      <c r="G1251" s="501"/>
      <c r="H1251" s="190"/>
      <c r="I1251" s="191"/>
      <c r="J1251" s="191"/>
      <c r="K1251" s="191"/>
      <c r="L1251" s="193"/>
      <c r="M1251" s="191"/>
      <c r="N1251" s="193"/>
      <c r="O1251" s="191"/>
      <c r="P1251" s="216">
        <v>49.76</v>
      </c>
      <c r="Q1251" s="143"/>
      <c r="R1251" s="143"/>
      <c r="S1251" s="143"/>
    </row>
    <row r="1252" spans="1:19" ht="13.5" customHeight="1">
      <c r="A1252" s="195"/>
      <c r="B1252" s="189" t="s">
        <v>613</v>
      </c>
      <c r="C1252" s="501" t="s">
        <v>614</v>
      </c>
      <c r="D1252" s="501"/>
      <c r="E1252" s="501"/>
      <c r="F1252" s="501"/>
      <c r="G1252" s="501"/>
      <c r="H1252" s="190" t="s">
        <v>413</v>
      </c>
      <c r="I1252" s="196">
        <v>0.2</v>
      </c>
      <c r="J1252" s="191"/>
      <c r="K1252" s="207">
        <v>9.6000000000000002E-2</v>
      </c>
      <c r="L1252" s="205">
        <v>138.5</v>
      </c>
      <c r="M1252" s="206">
        <v>1.44</v>
      </c>
      <c r="N1252" s="200">
        <v>199.44</v>
      </c>
      <c r="O1252" s="202">
        <v>1.0367</v>
      </c>
      <c r="P1252" s="194">
        <v>19.850000000000001</v>
      </c>
      <c r="Q1252" s="143"/>
      <c r="R1252" s="143"/>
      <c r="S1252" s="143"/>
    </row>
    <row r="1253" spans="1:19" ht="13.5" customHeight="1">
      <c r="A1253" s="195"/>
      <c r="B1253" s="189" t="s">
        <v>615</v>
      </c>
      <c r="C1253" s="501" t="s">
        <v>616</v>
      </c>
      <c r="D1253" s="501"/>
      <c r="E1253" s="501"/>
      <c r="F1253" s="501"/>
      <c r="G1253" s="501"/>
      <c r="H1253" s="190" t="s">
        <v>587</v>
      </c>
      <c r="I1253" s="201">
        <v>0.25</v>
      </c>
      <c r="J1253" s="191"/>
      <c r="K1253" s="201">
        <v>0.12</v>
      </c>
      <c r="L1253" s="205">
        <v>235.73</v>
      </c>
      <c r="M1253" s="206">
        <v>1.02</v>
      </c>
      <c r="N1253" s="200">
        <v>240.44</v>
      </c>
      <c r="O1253" s="202">
        <v>1.0367</v>
      </c>
      <c r="P1253" s="194">
        <v>29.91</v>
      </c>
      <c r="Q1253" s="143"/>
      <c r="R1253" s="143"/>
      <c r="S1253" s="143"/>
    </row>
    <row r="1254" spans="1:19" ht="13.5" customHeight="1">
      <c r="A1254" s="210"/>
      <c r="B1254" s="187"/>
      <c r="C1254" s="500" t="s">
        <v>429</v>
      </c>
      <c r="D1254" s="500"/>
      <c r="E1254" s="500"/>
      <c r="F1254" s="500"/>
      <c r="G1254" s="500"/>
      <c r="H1254" s="180"/>
      <c r="I1254" s="181"/>
      <c r="J1254" s="181"/>
      <c r="K1254" s="181"/>
      <c r="L1254" s="183"/>
      <c r="M1254" s="181"/>
      <c r="N1254" s="211"/>
      <c r="O1254" s="181"/>
      <c r="P1254" s="212">
        <v>4808.37</v>
      </c>
      <c r="Q1254" s="143"/>
      <c r="R1254" s="143"/>
      <c r="S1254" s="143"/>
    </row>
    <row r="1255" spans="1:19" ht="13.5" customHeight="1">
      <c r="A1255" s="203" t="s">
        <v>906</v>
      </c>
      <c r="B1255" s="189" t="s">
        <v>430</v>
      </c>
      <c r="C1255" s="501" t="s">
        <v>431</v>
      </c>
      <c r="D1255" s="501"/>
      <c r="E1255" s="501"/>
      <c r="F1255" s="501"/>
      <c r="G1255" s="501"/>
      <c r="H1255" s="190" t="s">
        <v>432</v>
      </c>
      <c r="I1255" s="209">
        <v>2</v>
      </c>
      <c r="J1255" s="191"/>
      <c r="K1255" s="209">
        <v>2</v>
      </c>
      <c r="L1255" s="193"/>
      <c r="M1255" s="191"/>
      <c r="N1255" s="193"/>
      <c r="O1255" s="202">
        <v>1.0367</v>
      </c>
      <c r="P1255" s="216">
        <v>61.4</v>
      </c>
      <c r="Q1255" s="143"/>
      <c r="R1255" s="143"/>
      <c r="S1255" s="143"/>
    </row>
    <row r="1256" spans="1:19" ht="13.5" customHeight="1">
      <c r="A1256" s="203"/>
      <c r="B1256" s="189"/>
      <c r="C1256" s="501" t="s">
        <v>433</v>
      </c>
      <c r="D1256" s="501"/>
      <c r="E1256" s="501"/>
      <c r="F1256" s="501"/>
      <c r="G1256" s="501"/>
      <c r="H1256" s="190"/>
      <c r="I1256" s="191"/>
      <c r="J1256" s="191"/>
      <c r="K1256" s="191"/>
      <c r="L1256" s="193"/>
      <c r="M1256" s="191"/>
      <c r="N1256" s="193"/>
      <c r="O1256" s="191"/>
      <c r="P1256" s="194">
        <v>4758.6099999999997</v>
      </c>
      <c r="Q1256" s="143"/>
      <c r="R1256" s="143"/>
      <c r="S1256" s="143"/>
    </row>
    <row r="1257" spans="1:19" ht="13.5" customHeight="1">
      <c r="A1257" s="203"/>
      <c r="B1257" s="189" t="s">
        <v>434</v>
      </c>
      <c r="C1257" s="501" t="s">
        <v>435</v>
      </c>
      <c r="D1257" s="501"/>
      <c r="E1257" s="501"/>
      <c r="F1257" s="501"/>
      <c r="G1257" s="501"/>
      <c r="H1257" s="190" t="s">
        <v>432</v>
      </c>
      <c r="I1257" s="209">
        <v>90</v>
      </c>
      <c r="J1257" s="191"/>
      <c r="K1257" s="209">
        <v>90</v>
      </c>
      <c r="L1257" s="193"/>
      <c r="M1257" s="191"/>
      <c r="N1257" s="193"/>
      <c r="O1257" s="191"/>
      <c r="P1257" s="194">
        <v>4282.75</v>
      </c>
      <c r="Q1257" s="143"/>
      <c r="R1257" s="143"/>
      <c r="S1257" s="143"/>
    </row>
    <row r="1258" spans="1:19" ht="13.5" customHeight="1">
      <c r="A1258" s="203"/>
      <c r="B1258" s="189" t="s">
        <v>436</v>
      </c>
      <c r="C1258" s="501" t="s">
        <v>437</v>
      </c>
      <c r="D1258" s="501"/>
      <c r="E1258" s="501"/>
      <c r="F1258" s="501"/>
      <c r="G1258" s="501"/>
      <c r="H1258" s="190" t="s">
        <v>432</v>
      </c>
      <c r="I1258" s="209">
        <v>46</v>
      </c>
      <c r="J1258" s="191"/>
      <c r="K1258" s="209">
        <v>46</v>
      </c>
      <c r="L1258" s="193"/>
      <c r="M1258" s="191"/>
      <c r="N1258" s="193"/>
      <c r="O1258" s="191"/>
      <c r="P1258" s="194">
        <v>2188.96</v>
      </c>
      <c r="Q1258" s="143"/>
      <c r="R1258" s="143"/>
      <c r="S1258" s="143"/>
    </row>
    <row r="1259" spans="1:19" ht="13.5" customHeight="1">
      <c r="A1259" s="213"/>
      <c r="B1259" s="214"/>
      <c r="C1259" s="500" t="s">
        <v>438</v>
      </c>
      <c r="D1259" s="500"/>
      <c r="E1259" s="500"/>
      <c r="F1259" s="500"/>
      <c r="G1259" s="500"/>
      <c r="H1259" s="180"/>
      <c r="I1259" s="181"/>
      <c r="J1259" s="181"/>
      <c r="K1259" s="181"/>
      <c r="L1259" s="183"/>
      <c r="M1259" s="181"/>
      <c r="N1259" s="211">
        <v>23628.080000000002</v>
      </c>
      <c r="O1259" s="181"/>
      <c r="P1259" s="212">
        <v>11341.48</v>
      </c>
      <c r="Q1259" s="143"/>
      <c r="R1259" s="143"/>
      <c r="S1259" s="143"/>
    </row>
    <row r="1260" spans="1:19" ht="13.5" customHeight="1">
      <c r="A1260" s="178" t="s">
        <v>907</v>
      </c>
      <c r="B1260" s="179" t="s">
        <v>765</v>
      </c>
      <c r="C1260" s="498" t="s">
        <v>843</v>
      </c>
      <c r="D1260" s="498"/>
      <c r="E1260" s="498"/>
      <c r="F1260" s="498"/>
      <c r="G1260" s="498"/>
      <c r="H1260" s="180" t="s">
        <v>610</v>
      </c>
      <c r="I1260" s="181">
        <v>0.12</v>
      </c>
      <c r="J1260" s="182">
        <v>1</v>
      </c>
      <c r="K1260" s="219">
        <v>0.12</v>
      </c>
      <c r="L1260" s="183"/>
      <c r="M1260" s="181"/>
      <c r="N1260" s="184"/>
      <c r="O1260" s="181"/>
      <c r="P1260" s="185"/>
      <c r="Q1260" s="143"/>
      <c r="R1260" s="143"/>
      <c r="S1260" s="143"/>
    </row>
    <row r="1261" spans="1:19" ht="27.75" customHeight="1">
      <c r="A1261" s="186"/>
      <c r="B1261" s="187" t="s">
        <v>386</v>
      </c>
      <c r="C1261" s="499" t="s">
        <v>387</v>
      </c>
      <c r="D1261" s="499"/>
      <c r="E1261" s="499"/>
      <c r="F1261" s="499"/>
      <c r="G1261" s="499"/>
      <c r="H1261" s="499"/>
      <c r="I1261" s="499"/>
      <c r="J1261" s="499"/>
      <c r="K1261" s="499"/>
      <c r="L1261" s="499"/>
      <c r="M1261" s="499"/>
      <c r="N1261" s="499"/>
      <c r="O1261" s="499"/>
      <c r="P1261" s="499"/>
      <c r="Q1261" s="143"/>
      <c r="R1261" s="143"/>
      <c r="S1261" s="143"/>
    </row>
    <row r="1262" spans="1:19" ht="45.75" customHeight="1">
      <c r="A1262" s="186"/>
      <c r="B1262" s="187" t="s">
        <v>388</v>
      </c>
      <c r="C1262" s="499" t="s">
        <v>389</v>
      </c>
      <c r="D1262" s="499"/>
      <c r="E1262" s="499"/>
      <c r="F1262" s="499"/>
      <c r="G1262" s="499"/>
      <c r="H1262" s="499"/>
      <c r="I1262" s="499"/>
      <c r="J1262" s="499"/>
      <c r="K1262" s="499"/>
      <c r="L1262" s="499"/>
      <c r="M1262" s="499"/>
      <c r="N1262" s="499"/>
      <c r="O1262" s="499"/>
      <c r="P1262" s="499"/>
      <c r="Q1262" s="143"/>
      <c r="R1262" s="143"/>
      <c r="S1262" s="143"/>
    </row>
    <row r="1263" spans="1:19" ht="27.75" customHeight="1">
      <c r="A1263" s="186"/>
      <c r="B1263" s="187"/>
      <c r="C1263" s="499" t="s">
        <v>390</v>
      </c>
      <c r="D1263" s="499"/>
      <c r="E1263" s="499"/>
      <c r="F1263" s="499"/>
      <c r="G1263" s="499"/>
      <c r="H1263" s="499"/>
      <c r="I1263" s="499"/>
      <c r="J1263" s="499"/>
      <c r="K1263" s="499"/>
      <c r="L1263" s="499"/>
      <c r="M1263" s="499"/>
      <c r="N1263" s="499"/>
      <c r="O1263" s="499"/>
      <c r="P1263" s="499"/>
      <c r="Q1263" s="143"/>
      <c r="R1263" s="143"/>
      <c r="S1263" s="143"/>
    </row>
    <row r="1264" spans="1:19" ht="13.5" customHeight="1">
      <c r="A1264" s="188"/>
      <c r="B1264" s="189" t="s">
        <v>164</v>
      </c>
      <c r="C1264" s="501" t="s">
        <v>391</v>
      </c>
      <c r="D1264" s="501"/>
      <c r="E1264" s="501"/>
      <c r="F1264" s="501"/>
      <c r="G1264" s="501"/>
      <c r="H1264" s="190" t="s">
        <v>392</v>
      </c>
      <c r="I1264" s="191"/>
      <c r="J1264" s="191"/>
      <c r="K1264" s="215">
        <v>6.2012906000000001</v>
      </c>
      <c r="L1264" s="193"/>
      <c r="M1264" s="191"/>
      <c r="N1264" s="193"/>
      <c r="O1264" s="191"/>
      <c r="P1264" s="194">
        <v>3510.8</v>
      </c>
      <c r="Q1264" s="143"/>
      <c r="R1264" s="143"/>
      <c r="S1264" s="143"/>
    </row>
    <row r="1265" spans="1:19" ht="13.5" customHeight="1">
      <c r="A1265" s="195"/>
      <c r="B1265" s="189" t="s">
        <v>393</v>
      </c>
      <c r="C1265" s="501" t="s">
        <v>394</v>
      </c>
      <c r="D1265" s="501"/>
      <c r="E1265" s="501"/>
      <c r="F1265" s="501"/>
      <c r="G1265" s="501"/>
      <c r="H1265" s="190" t="s">
        <v>392</v>
      </c>
      <c r="I1265" s="201">
        <v>32.159999999999997</v>
      </c>
      <c r="J1265" s="197">
        <v>1.6068849999999999</v>
      </c>
      <c r="K1265" s="215">
        <v>6.2012906000000001</v>
      </c>
      <c r="L1265" s="198"/>
      <c r="M1265" s="199"/>
      <c r="N1265" s="200">
        <v>566.14</v>
      </c>
      <c r="O1265" s="191"/>
      <c r="P1265" s="194">
        <v>3510.8</v>
      </c>
      <c r="Q1265" s="143"/>
      <c r="R1265" s="143"/>
      <c r="S1265" s="143"/>
    </row>
    <row r="1266" spans="1:19" ht="13.5" customHeight="1">
      <c r="A1266" s="188"/>
      <c r="B1266" s="189" t="s">
        <v>167</v>
      </c>
      <c r="C1266" s="501" t="s">
        <v>395</v>
      </c>
      <c r="D1266" s="501"/>
      <c r="E1266" s="501"/>
      <c r="F1266" s="501"/>
      <c r="G1266" s="501"/>
      <c r="H1266" s="190"/>
      <c r="I1266" s="191"/>
      <c r="J1266" s="191"/>
      <c r="K1266" s="191"/>
      <c r="L1266" s="193"/>
      <c r="M1266" s="191"/>
      <c r="N1266" s="193"/>
      <c r="O1266" s="191"/>
      <c r="P1266" s="216">
        <v>12.29</v>
      </c>
      <c r="Q1266" s="143"/>
      <c r="R1266" s="143"/>
      <c r="S1266" s="143"/>
    </row>
    <row r="1267" spans="1:19" ht="13.5" customHeight="1">
      <c r="A1267" s="188"/>
      <c r="B1267" s="189"/>
      <c r="C1267" s="501" t="s">
        <v>396</v>
      </c>
      <c r="D1267" s="501"/>
      <c r="E1267" s="501"/>
      <c r="F1267" s="501"/>
      <c r="G1267" s="501"/>
      <c r="H1267" s="190" t="s">
        <v>392</v>
      </c>
      <c r="I1267" s="191"/>
      <c r="J1267" s="191"/>
      <c r="K1267" s="192">
        <v>1.116E-2</v>
      </c>
      <c r="L1267" s="193"/>
      <c r="M1267" s="191"/>
      <c r="N1267" s="193"/>
      <c r="O1267" s="191"/>
      <c r="P1267" s="216">
        <v>7.85</v>
      </c>
      <c r="Q1267" s="143"/>
      <c r="R1267" s="143"/>
      <c r="S1267" s="143"/>
    </row>
    <row r="1268" spans="1:19" ht="13.5" customHeight="1">
      <c r="A1268" s="195"/>
      <c r="B1268" s="189" t="s">
        <v>397</v>
      </c>
      <c r="C1268" s="501" t="s">
        <v>398</v>
      </c>
      <c r="D1268" s="501"/>
      <c r="E1268" s="501"/>
      <c r="F1268" s="501"/>
      <c r="G1268" s="501"/>
      <c r="H1268" s="190" t="s">
        <v>399</v>
      </c>
      <c r="I1268" s="201">
        <v>0.03</v>
      </c>
      <c r="J1268" s="201">
        <v>1.55</v>
      </c>
      <c r="K1268" s="192">
        <v>5.5799999999999999E-3</v>
      </c>
      <c r="L1268" s="198"/>
      <c r="M1268" s="199"/>
      <c r="N1268" s="200">
        <v>1582.31</v>
      </c>
      <c r="O1268" s="202">
        <v>1.0367</v>
      </c>
      <c r="P1268" s="194">
        <v>9.15</v>
      </c>
      <c r="Q1268" s="143"/>
      <c r="R1268" s="143"/>
      <c r="S1268" s="143"/>
    </row>
    <row r="1269" spans="1:19" ht="13.5" customHeight="1">
      <c r="A1269" s="203"/>
      <c r="B1269" s="189" t="s">
        <v>400</v>
      </c>
      <c r="C1269" s="501" t="s">
        <v>401</v>
      </c>
      <c r="D1269" s="501"/>
      <c r="E1269" s="501"/>
      <c r="F1269" s="501"/>
      <c r="G1269" s="501"/>
      <c r="H1269" s="190" t="s">
        <v>392</v>
      </c>
      <c r="I1269" s="201">
        <v>0.03</v>
      </c>
      <c r="J1269" s="201">
        <v>1.55</v>
      </c>
      <c r="K1269" s="192">
        <v>5.5799999999999999E-3</v>
      </c>
      <c r="L1269" s="193"/>
      <c r="M1269" s="191"/>
      <c r="N1269" s="204">
        <v>777.91</v>
      </c>
      <c r="O1269" s="202">
        <v>1.0367</v>
      </c>
      <c r="P1269" s="216">
        <v>4.5</v>
      </c>
      <c r="Q1269" s="143"/>
      <c r="R1269" s="143"/>
      <c r="S1269" s="143"/>
    </row>
    <row r="1270" spans="1:19" ht="13.5" customHeight="1">
      <c r="A1270" s="195"/>
      <c r="B1270" s="189" t="s">
        <v>402</v>
      </c>
      <c r="C1270" s="501" t="s">
        <v>403</v>
      </c>
      <c r="D1270" s="501"/>
      <c r="E1270" s="501"/>
      <c r="F1270" s="501"/>
      <c r="G1270" s="501"/>
      <c r="H1270" s="190" t="s">
        <v>399</v>
      </c>
      <c r="I1270" s="201">
        <v>0.03</v>
      </c>
      <c r="J1270" s="201">
        <v>1.55</v>
      </c>
      <c r="K1270" s="192">
        <v>5.5799999999999999E-3</v>
      </c>
      <c r="L1270" s="198"/>
      <c r="M1270" s="199"/>
      <c r="N1270" s="200">
        <v>543.33000000000004</v>
      </c>
      <c r="O1270" s="202">
        <v>1.0367</v>
      </c>
      <c r="P1270" s="194">
        <v>3.14</v>
      </c>
      <c r="Q1270" s="143"/>
      <c r="R1270" s="143"/>
      <c r="S1270" s="143"/>
    </row>
    <row r="1271" spans="1:19" ht="13.5" customHeight="1">
      <c r="A1271" s="203"/>
      <c r="B1271" s="189" t="s">
        <v>404</v>
      </c>
      <c r="C1271" s="501" t="s">
        <v>405</v>
      </c>
      <c r="D1271" s="501"/>
      <c r="E1271" s="501"/>
      <c r="F1271" s="501"/>
      <c r="G1271" s="501"/>
      <c r="H1271" s="190" t="s">
        <v>392</v>
      </c>
      <c r="I1271" s="201">
        <v>0.03</v>
      </c>
      <c r="J1271" s="201">
        <v>1.55</v>
      </c>
      <c r="K1271" s="192">
        <v>5.5799999999999999E-3</v>
      </c>
      <c r="L1271" s="193"/>
      <c r="M1271" s="191"/>
      <c r="N1271" s="204">
        <v>579.11</v>
      </c>
      <c r="O1271" s="202">
        <v>1.0367</v>
      </c>
      <c r="P1271" s="216">
        <v>3.35</v>
      </c>
      <c r="Q1271" s="143"/>
      <c r="R1271" s="143"/>
      <c r="S1271" s="143"/>
    </row>
    <row r="1272" spans="1:19" ht="13.5" customHeight="1">
      <c r="A1272" s="188"/>
      <c r="B1272" s="189" t="s">
        <v>180</v>
      </c>
      <c r="C1272" s="501" t="s">
        <v>410</v>
      </c>
      <c r="D1272" s="501"/>
      <c r="E1272" s="501"/>
      <c r="F1272" s="501"/>
      <c r="G1272" s="501"/>
      <c r="H1272" s="190"/>
      <c r="I1272" s="191"/>
      <c r="J1272" s="191"/>
      <c r="K1272" s="191"/>
      <c r="L1272" s="193"/>
      <c r="M1272" s="191"/>
      <c r="N1272" s="193"/>
      <c r="O1272" s="191"/>
      <c r="P1272" s="216">
        <v>26.06</v>
      </c>
      <c r="Q1272" s="143"/>
      <c r="R1272" s="143"/>
      <c r="S1272" s="143"/>
    </row>
    <row r="1273" spans="1:19" ht="13.5" customHeight="1">
      <c r="A1273" s="195"/>
      <c r="B1273" s="189" t="s">
        <v>590</v>
      </c>
      <c r="C1273" s="501" t="s">
        <v>591</v>
      </c>
      <c r="D1273" s="501"/>
      <c r="E1273" s="501"/>
      <c r="F1273" s="501"/>
      <c r="G1273" s="501"/>
      <c r="H1273" s="190" t="s">
        <v>592</v>
      </c>
      <c r="I1273" s="207">
        <v>6.6559999999999997</v>
      </c>
      <c r="J1273" s="191"/>
      <c r="K1273" s="192">
        <v>0.79871999999999999</v>
      </c>
      <c r="L1273" s="198"/>
      <c r="M1273" s="199"/>
      <c r="N1273" s="200">
        <v>7.46</v>
      </c>
      <c r="O1273" s="202">
        <v>1.0367</v>
      </c>
      <c r="P1273" s="194">
        <v>6.18</v>
      </c>
      <c r="Q1273" s="143"/>
      <c r="R1273" s="143"/>
      <c r="S1273" s="143"/>
    </row>
    <row r="1274" spans="1:19" ht="13.5" customHeight="1">
      <c r="A1274" s="195"/>
      <c r="B1274" s="189" t="s">
        <v>596</v>
      </c>
      <c r="C1274" s="501" t="s">
        <v>597</v>
      </c>
      <c r="D1274" s="501"/>
      <c r="E1274" s="501"/>
      <c r="F1274" s="501"/>
      <c r="G1274" s="501"/>
      <c r="H1274" s="190" t="s">
        <v>587</v>
      </c>
      <c r="I1274" s="201">
        <v>2.04</v>
      </c>
      <c r="J1274" s="191"/>
      <c r="K1274" s="202">
        <v>0.24479999999999999</v>
      </c>
      <c r="L1274" s="205">
        <v>41.71</v>
      </c>
      <c r="M1274" s="220">
        <v>1.3</v>
      </c>
      <c r="N1274" s="200">
        <v>54.22</v>
      </c>
      <c r="O1274" s="202">
        <v>1.0367</v>
      </c>
      <c r="P1274" s="194">
        <v>13.76</v>
      </c>
      <c r="Q1274" s="143"/>
      <c r="R1274" s="143"/>
      <c r="S1274" s="143"/>
    </row>
    <row r="1275" spans="1:19" ht="13.5" customHeight="1">
      <c r="A1275" s="195"/>
      <c r="B1275" s="189" t="s">
        <v>767</v>
      </c>
      <c r="C1275" s="501" t="s">
        <v>768</v>
      </c>
      <c r="D1275" s="501"/>
      <c r="E1275" s="501"/>
      <c r="F1275" s="501"/>
      <c r="G1275" s="501"/>
      <c r="H1275" s="190" t="s">
        <v>587</v>
      </c>
      <c r="I1275" s="201">
        <v>2.04</v>
      </c>
      <c r="J1275" s="191"/>
      <c r="K1275" s="202">
        <v>0.24479999999999999</v>
      </c>
      <c r="L1275" s="205">
        <v>18.54</v>
      </c>
      <c r="M1275" s="220">
        <v>1.3</v>
      </c>
      <c r="N1275" s="200">
        <v>24.1</v>
      </c>
      <c r="O1275" s="202">
        <v>1.0367</v>
      </c>
      <c r="P1275" s="194">
        <v>6.12</v>
      </c>
      <c r="Q1275" s="143"/>
      <c r="R1275" s="143"/>
      <c r="S1275" s="143"/>
    </row>
    <row r="1276" spans="1:19" ht="27.75" customHeight="1">
      <c r="A1276" s="210"/>
      <c r="B1276" s="187"/>
      <c r="C1276" s="500" t="s">
        <v>429</v>
      </c>
      <c r="D1276" s="500"/>
      <c r="E1276" s="500"/>
      <c r="F1276" s="500"/>
      <c r="G1276" s="500"/>
      <c r="H1276" s="180"/>
      <c r="I1276" s="181"/>
      <c r="J1276" s="181"/>
      <c r="K1276" s="181"/>
      <c r="L1276" s="183"/>
      <c r="M1276" s="181"/>
      <c r="N1276" s="211"/>
      <c r="O1276" s="181"/>
      <c r="P1276" s="212">
        <v>3557</v>
      </c>
      <c r="Q1276" s="143"/>
      <c r="R1276" s="143"/>
      <c r="S1276" s="143"/>
    </row>
    <row r="1277" spans="1:19" ht="13.5" customHeight="1">
      <c r="A1277" s="203" t="s">
        <v>908</v>
      </c>
      <c r="B1277" s="189" t="s">
        <v>430</v>
      </c>
      <c r="C1277" s="501" t="s">
        <v>431</v>
      </c>
      <c r="D1277" s="501"/>
      <c r="E1277" s="501"/>
      <c r="F1277" s="501"/>
      <c r="G1277" s="501"/>
      <c r="H1277" s="190" t="s">
        <v>432</v>
      </c>
      <c r="I1277" s="209">
        <v>2</v>
      </c>
      <c r="J1277" s="191"/>
      <c r="K1277" s="209">
        <v>2</v>
      </c>
      <c r="L1277" s="193"/>
      <c r="M1277" s="191"/>
      <c r="N1277" s="193"/>
      <c r="O1277" s="202">
        <v>1.0367</v>
      </c>
      <c r="P1277" s="216">
        <v>45.3</v>
      </c>
      <c r="Q1277" s="143"/>
      <c r="R1277" s="143"/>
      <c r="S1277" s="143"/>
    </row>
    <row r="1278" spans="1:19" ht="13.5" customHeight="1">
      <c r="A1278" s="203"/>
      <c r="B1278" s="189"/>
      <c r="C1278" s="501" t="s">
        <v>433</v>
      </c>
      <c r="D1278" s="501"/>
      <c r="E1278" s="501"/>
      <c r="F1278" s="501"/>
      <c r="G1278" s="501"/>
      <c r="H1278" s="190"/>
      <c r="I1278" s="191"/>
      <c r="J1278" s="191"/>
      <c r="K1278" s="191"/>
      <c r="L1278" s="193"/>
      <c r="M1278" s="191"/>
      <c r="N1278" s="193"/>
      <c r="O1278" s="191"/>
      <c r="P1278" s="194">
        <v>3518.65</v>
      </c>
      <c r="Q1278" s="143"/>
      <c r="R1278" s="143"/>
      <c r="S1278" s="143"/>
    </row>
    <row r="1279" spans="1:19" ht="13.5" customHeight="1">
      <c r="A1279" s="203"/>
      <c r="B1279" s="189" t="s">
        <v>603</v>
      </c>
      <c r="C1279" s="501" t="s">
        <v>604</v>
      </c>
      <c r="D1279" s="501"/>
      <c r="E1279" s="501"/>
      <c r="F1279" s="501"/>
      <c r="G1279" s="501"/>
      <c r="H1279" s="190" t="s">
        <v>432</v>
      </c>
      <c r="I1279" s="209">
        <v>97</v>
      </c>
      <c r="J1279" s="191"/>
      <c r="K1279" s="209">
        <v>97</v>
      </c>
      <c r="L1279" s="193"/>
      <c r="M1279" s="191"/>
      <c r="N1279" s="193"/>
      <c r="O1279" s="191"/>
      <c r="P1279" s="194">
        <v>3413.09</v>
      </c>
      <c r="Q1279" s="143"/>
      <c r="R1279" s="143"/>
      <c r="S1279" s="143"/>
    </row>
    <row r="1280" spans="1:19" ht="13.5" customHeight="1">
      <c r="A1280" s="203"/>
      <c r="B1280" s="189" t="s">
        <v>605</v>
      </c>
      <c r="C1280" s="501" t="s">
        <v>606</v>
      </c>
      <c r="D1280" s="501"/>
      <c r="E1280" s="501"/>
      <c r="F1280" s="501"/>
      <c r="G1280" s="501"/>
      <c r="H1280" s="190" t="s">
        <v>432</v>
      </c>
      <c r="I1280" s="209">
        <v>51</v>
      </c>
      <c r="J1280" s="191"/>
      <c r="K1280" s="209">
        <v>51</v>
      </c>
      <c r="L1280" s="193"/>
      <c r="M1280" s="191"/>
      <c r="N1280" s="193"/>
      <c r="O1280" s="191"/>
      <c r="P1280" s="194">
        <v>1794.51</v>
      </c>
      <c r="Q1280" s="143"/>
      <c r="R1280" s="143"/>
      <c r="S1280" s="143"/>
    </row>
    <row r="1281" spans="1:19" ht="13.5" customHeight="1">
      <c r="A1281" s="213"/>
      <c r="B1281" s="214"/>
      <c r="C1281" s="500" t="s">
        <v>438</v>
      </c>
      <c r="D1281" s="500"/>
      <c r="E1281" s="500"/>
      <c r="F1281" s="500"/>
      <c r="G1281" s="500"/>
      <c r="H1281" s="180"/>
      <c r="I1281" s="181"/>
      <c r="J1281" s="181"/>
      <c r="K1281" s="181"/>
      <c r="L1281" s="183"/>
      <c r="M1281" s="181"/>
      <c r="N1281" s="211">
        <v>73415.83</v>
      </c>
      <c r="O1281" s="181"/>
      <c r="P1281" s="212">
        <v>8809.9</v>
      </c>
      <c r="Q1281" s="143"/>
      <c r="R1281" s="143"/>
      <c r="S1281" s="143"/>
    </row>
    <row r="1282" spans="1:19" ht="13.5" customHeight="1">
      <c r="A1282" s="178" t="s">
        <v>909</v>
      </c>
      <c r="B1282" s="179" t="s">
        <v>771</v>
      </c>
      <c r="C1282" s="498" t="s">
        <v>772</v>
      </c>
      <c r="D1282" s="498"/>
      <c r="E1282" s="498"/>
      <c r="F1282" s="498"/>
      <c r="G1282" s="498"/>
      <c r="H1282" s="180" t="s">
        <v>773</v>
      </c>
      <c r="I1282" s="181">
        <v>0.06</v>
      </c>
      <c r="J1282" s="182">
        <v>1</v>
      </c>
      <c r="K1282" s="219">
        <v>0.06</v>
      </c>
      <c r="L1282" s="211">
        <v>12621.8</v>
      </c>
      <c r="M1282" s="222">
        <v>1.1000000000000001</v>
      </c>
      <c r="N1282" s="239">
        <v>13883.98</v>
      </c>
      <c r="O1282" s="217">
        <v>1.0367</v>
      </c>
      <c r="P1282" s="240">
        <v>863.61</v>
      </c>
      <c r="Q1282" s="143"/>
      <c r="R1282" s="143"/>
      <c r="S1282" s="143"/>
    </row>
    <row r="1283" spans="1:19" ht="13.5" customHeight="1">
      <c r="A1283" s="186"/>
      <c r="B1283" s="187"/>
      <c r="C1283" s="499" t="s">
        <v>390</v>
      </c>
      <c r="D1283" s="499"/>
      <c r="E1283" s="499"/>
      <c r="F1283" s="499"/>
      <c r="G1283" s="499"/>
      <c r="H1283" s="499"/>
      <c r="I1283" s="499"/>
      <c r="J1283" s="499"/>
      <c r="K1283" s="499"/>
      <c r="L1283" s="499"/>
      <c r="M1283" s="499"/>
      <c r="N1283" s="499"/>
      <c r="O1283" s="499"/>
      <c r="P1283" s="499"/>
      <c r="Q1283" s="143"/>
      <c r="R1283" s="143"/>
      <c r="S1283" s="143"/>
    </row>
    <row r="1284" spans="1:19" ht="13.5" customHeight="1">
      <c r="A1284" s="213"/>
      <c r="B1284" s="214"/>
      <c r="C1284" s="500" t="s">
        <v>438</v>
      </c>
      <c r="D1284" s="500"/>
      <c r="E1284" s="500"/>
      <c r="F1284" s="500"/>
      <c r="G1284" s="500"/>
      <c r="H1284" s="180"/>
      <c r="I1284" s="181"/>
      <c r="J1284" s="181"/>
      <c r="K1284" s="181"/>
      <c r="L1284" s="183"/>
      <c r="M1284" s="181"/>
      <c r="N1284" s="183"/>
      <c r="O1284" s="181"/>
      <c r="P1284" s="240">
        <v>863.61</v>
      </c>
      <c r="Q1284" s="143"/>
      <c r="R1284" s="143"/>
      <c r="S1284" s="143"/>
    </row>
    <row r="1285" spans="1:19" ht="13.5" customHeight="1">
      <c r="A1285" s="497" t="s">
        <v>910</v>
      </c>
      <c r="B1285" s="497"/>
      <c r="C1285" s="497"/>
      <c r="D1285" s="497"/>
      <c r="E1285" s="497"/>
      <c r="F1285" s="497"/>
      <c r="G1285" s="497"/>
      <c r="H1285" s="497"/>
      <c r="I1285" s="497"/>
      <c r="J1285" s="497"/>
      <c r="K1285" s="497"/>
      <c r="L1285" s="497"/>
      <c r="M1285" s="497"/>
      <c r="N1285" s="497"/>
      <c r="O1285" s="497"/>
      <c r="P1285" s="497"/>
      <c r="Q1285" s="143"/>
      <c r="R1285" s="143"/>
      <c r="S1285" s="143"/>
    </row>
    <row r="1286" spans="1:19" ht="13.5" customHeight="1">
      <c r="A1286" s="178" t="s">
        <v>911</v>
      </c>
      <c r="B1286" s="179" t="s">
        <v>912</v>
      </c>
      <c r="C1286" s="498" t="s">
        <v>913</v>
      </c>
      <c r="D1286" s="498"/>
      <c r="E1286" s="498"/>
      <c r="F1286" s="498"/>
      <c r="G1286" s="498"/>
      <c r="H1286" s="180" t="s">
        <v>610</v>
      </c>
      <c r="I1286" s="181">
        <v>4.7079999999999997E-2</v>
      </c>
      <c r="J1286" s="182">
        <v>1</v>
      </c>
      <c r="K1286" s="251">
        <v>4.7079999999999997E-2</v>
      </c>
      <c r="L1286" s="183"/>
      <c r="M1286" s="181"/>
      <c r="N1286" s="184"/>
      <c r="O1286" s="181"/>
      <c r="P1286" s="185"/>
      <c r="Q1286" s="143"/>
      <c r="R1286" s="143"/>
      <c r="S1286" s="143"/>
    </row>
    <row r="1287" spans="1:19" ht="27.75" customHeight="1">
      <c r="A1287" s="186"/>
      <c r="B1287" s="187"/>
      <c r="C1287" s="499" t="s">
        <v>390</v>
      </c>
      <c r="D1287" s="499"/>
      <c r="E1287" s="499"/>
      <c r="F1287" s="499"/>
      <c r="G1287" s="499"/>
      <c r="H1287" s="499"/>
      <c r="I1287" s="499"/>
      <c r="J1287" s="499"/>
      <c r="K1287" s="499"/>
      <c r="L1287" s="499"/>
      <c r="M1287" s="499"/>
      <c r="N1287" s="499"/>
      <c r="O1287" s="499"/>
      <c r="P1287" s="499"/>
      <c r="Q1287" s="143"/>
      <c r="R1287" s="143"/>
      <c r="S1287" s="143"/>
    </row>
    <row r="1288" spans="1:19" ht="13.5" customHeight="1">
      <c r="A1288" s="188"/>
      <c r="B1288" s="189" t="s">
        <v>164</v>
      </c>
      <c r="C1288" s="501" t="s">
        <v>391</v>
      </c>
      <c r="D1288" s="501"/>
      <c r="E1288" s="501"/>
      <c r="F1288" s="501"/>
      <c r="G1288" s="501"/>
      <c r="H1288" s="190" t="s">
        <v>392</v>
      </c>
      <c r="I1288" s="191"/>
      <c r="J1288" s="191"/>
      <c r="K1288" s="215">
        <v>1.0254525999999999</v>
      </c>
      <c r="L1288" s="193"/>
      <c r="M1288" s="191"/>
      <c r="N1288" s="193"/>
      <c r="O1288" s="191"/>
      <c r="P1288" s="216">
        <v>593.85</v>
      </c>
      <c r="Q1288" s="143"/>
      <c r="R1288" s="143"/>
      <c r="S1288" s="143"/>
    </row>
    <row r="1289" spans="1:19" ht="13.5" customHeight="1">
      <c r="A1289" s="195"/>
      <c r="B1289" s="189" t="s">
        <v>726</v>
      </c>
      <c r="C1289" s="501" t="s">
        <v>727</v>
      </c>
      <c r="D1289" s="501"/>
      <c r="E1289" s="501"/>
      <c r="F1289" s="501"/>
      <c r="G1289" s="501"/>
      <c r="H1289" s="190" t="s">
        <v>392</v>
      </c>
      <c r="I1289" s="201">
        <v>21.01</v>
      </c>
      <c r="J1289" s="202">
        <v>1.0367</v>
      </c>
      <c r="K1289" s="215">
        <v>1.0254525999999999</v>
      </c>
      <c r="L1289" s="198"/>
      <c r="M1289" s="199"/>
      <c r="N1289" s="200">
        <v>579.11</v>
      </c>
      <c r="O1289" s="191"/>
      <c r="P1289" s="194">
        <v>593.85</v>
      </c>
      <c r="Q1289" s="143"/>
      <c r="R1289" s="143"/>
      <c r="S1289" s="143"/>
    </row>
    <row r="1290" spans="1:19" ht="13.5" customHeight="1">
      <c r="A1290" s="188"/>
      <c r="B1290" s="189" t="s">
        <v>167</v>
      </c>
      <c r="C1290" s="501" t="s">
        <v>395</v>
      </c>
      <c r="D1290" s="501"/>
      <c r="E1290" s="501"/>
      <c r="F1290" s="501"/>
      <c r="G1290" s="501"/>
      <c r="H1290" s="190"/>
      <c r="I1290" s="191"/>
      <c r="J1290" s="191"/>
      <c r="K1290" s="191"/>
      <c r="L1290" s="193"/>
      <c r="M1290" s="191"/>
      <c r="N1290" s="193"/>
      <c r="O1290" s="191"/>
      <c r="P1290" s="216">
        <v>1.33</v>
      </c>
      <c r="Q1290" s="143"/>
      <c r="R1290" s="143"/>
      <c r="S1290" s="143"/>
    </row>
    <row r="1291" spans="1:19" ht="13.5" customHeight="1">
      <c r="A1291" s="188"/>
      <c r="B1291" s="189"/>
      <c r="C1291" s="501" t="s">
        <v>396</v>
      </c>
      <c r="D1291" s="501"/>
      <c r="E1291" s="501"/>
      <c r="F1291" s="501"/>
      <c r="G1291" s="501"/>
      <c r="H1291" s="190" t="s">
        <v>392</v>
      </c>
      <c r="I1291" s="191"/>
      <c r="J1291" s="191"/>
      <c r="K1291" s="215">
        <v>1.4129999999999999E-4</v>
      </c>
      <c r="L1291" s="193"/>
      <c r="M1291" s="191"/>
      <c r="N1291" s="193"/>
      <c r="O1291" s="191"/>
      <c r="P1291" s="216">
        <v>0.11</v>
      </c>
      <c r="Q1291" s="143"/>
      <c r="R1291" s="143"/>
      <c r="S1291" s="143"/>
    </row>
    <row r="1292" spans="1:19" ht="13.5" customHeight="1">
      <c r="A1292" s="195"/>
      <c r="B1292" s="189" t="s">
        <v>397</v>
      </c>
      <c r="C1292" s="501" t="s">
        <v>398</v>
      </c>
      <c r="D1292" s="501"/>
      <c r="E1292" s="501"/>
      <c r="F1292" s="501"/>
      <c r="G1292" s="501"/>
      <c r="H1292" s="190" t="s">
        <v>399</v>
      </c>
      <c r="I1292" s="207">
        <v>2E-3</v>
      </c>
      <c r="J1292" s="191"/>
      <c r="K1292" s="215">
        <v>9.4199999999999999E-5</v>
      </c>
      <c r="L1292" s="198"/>
      <c r="M1292" s="199"/>
      <c r="N1292" s="200">
        <v>1582.31</v>
      </c>
      <c r="O1292" s="202">
        <v>1.0367</v>
      </c>
      <c r="P1292" s="194">
        <v>0.15</v>
      </c>
      <c r="Q1292" s="143"/>
      <c r="R1292" s="143"/>
      <c r="S1292" s="143"/>
    </row>
    <row r="1293" spans="1:19" ht="13.5" customHeight="1">
      <c r="A1293" s="203"/>
      <c r="B1293" s="189" t="s">
        <v>400</v>
      </c>
      <c r="C1293" s="501" t="s">
        <v>401</v>
      </c>
      <c r="D1293" s="501"/>
      <c r="E1293" s="501"/>
      <c r="F1293" s="501"/>
      <c r="G1293" s="501"/>
      <c r="H1293" s="190" t="s">
        <v>392</v>
      </c>
      <c r="I1293" s="207">
        <v>2E-3</v>
      </c>
      <c r="J1293" s="191"/>
      <c r="K1293" s="215">
        <v>9.4199999999999999E-5</v>
      </c>
      <c r="L1293" s="193"/>
      <c r="M1293" s="191"/>
      <c r="N1293" s="204">
        <v>777.91</v>
      </c>
      <c r="O1293" s="202">
        <v>1.0367</v>
      </c>
      <c r="P1293" s="216">
        <v>0.08</v>
      </c>
      <c r="Q1293" s="143"/>
      <c r="R1293" s="143"/>
      <c r="S1293" s="143"/>
    </row>
    <row r="1294" spans="1:19" ht="13.5" customHeight="1">
      <c r="A1294" s="195"/>
      <c r="B1294" s="189" t="s">
        <v>402</v>
      </c>
      <c r="C1294" s="501" t="s">
        <v>403</v>
      </c>
      <c r="D1294" s="501"/>
      <c r="E1294" s="501"/>
      <c r="F1294" s="501"/>
      <c r="G1294" s="501"/>
      <c r="H1294" s="190" t="s">
        <v>399</v>
      </c>
      <c r="I1294" s="207">
        <v>1E-3</v>
      </c>
      <c r="J1294" s="191"/>
      <c r="K1294" s="215">
        <v>4.71E-5</v>
      </c>
      <c r="L1294" s="198"/>
      <c r="M1294" s="199"/>
      <c r="N1294" s="200">
        <v>543.33000000000004</v>
      </c>
      <c r="O1294" s="202">
        <v>1.0367</v>
      </c>
      <c r="P1294" s="194">
        <v>0.03</v>
      </c>
      <c r="Q1294" s="143"/>
      <c r="R1294" s="143"/>
      <c r="S1294" s="143"/>
    </row>
    <row r="1295" spans="1:19" ht="13.5" customHeight="1">
      <c r="A1295" s="203"/>
      <c r="B1295" s="189" t="s">
        <v>404</v>
      </c>
      <c r="C1295" s="501" t="s">
        <v>405</v>
      </c>
      <c r="D1295" s="501"/>
      <c r="E1295" s="501"/>
      <c r="F1295" s="501"/>
      <c r="G1295" s="501"/>
      <c r="H1295" s="190" t="s">
        <v>392</v>
      </c>
      <c r="I1295" s="207">
        <v>1E-3</v>
      </c>
      <c r="J1295" s="191"/>
      <c r="K1295" s="215">
        <v>4.71E-5</v>
      </c>
      <c r="L1295" s="193"/>
      <c r="M1295" s="191"/>
      <c r="N1295" s="204">
        <v>579.11</v>
      </c>
      <c r="O1295" s="202">
        <v>1.0367</v>
      </c>
      <c r="P1295" s="216">
        <v>0.03</v>
      </c>
      <c r="Q1295" s="143"/>
      <c r="R1295" s="143"/>
      <c r="S1295" s="143"/>
    </row>
    <row r="1296" spans="1:19" ht="13.5" customHeight="1">
      <c r="A1296" s="195"/>
      <c r="B1296" s="189" t="s">
        <v>914</v>
      </c>
      <c r="C1296" s="501" t="s">
        <v>915</v>
      </c>
      <c r="D1296" s="501"/>
      <c r="E1296" s="501"/>
      <c r="F1296" s="501"/>
      <c r="G1296" s="501"/>
      <c r="H1296" s="190" t="s">
        <v>399</v>
      </c>
      <c r="I1296" s="196">
        <v>4.4000000000000004</v>
      </c>
      <c r="J1296" s="191"/>
      <c r="K1296" s="197">
        <v>0.207152</v>
      </c>
      <c r="L1296" s="205">
        <v>4.3499999999999996</v>
      </c>
      <c r="M1296" s="206">
        <v>1.23</v>
      </c>
      <c r="N1296" s="200">
        <v>5.35</v>
      </c>
      <c r="O1296" s="202">
        <v>1.0367</v>
      </c>
      <c r="P1296" s="194">
        <v>1.1499999999999999</v>
      </c>
      <c r="Q1296" s="143"/>
      <c r="R1296" s="143"/>
      <c r="S1296" s="143"/>
    </row>
    <row r="1297" spans="1:19" ht="13.5" customHeight="1">
      <c r="A1297" s="188"/>
      <c r="B1297" s="189" t="s">
        <v>180</v>
      </c>
      <c r="C1297" s="501" t="s">
        <v>410</v>
      </c>
      <c r="D1297" s="501"/>
      <c r="E1297" s="501"/>
      <c r="F1297" s="501"/>
      <c r="G1297" s="501"/>
      <c r="H1297" s="190"/>
      <c r="I1297" s="191"/>
      <c r="J1297" s="191"/>
      <c r="K1297" s="191"/>
      <c r="L1297" s="193"/>
      <c r="M1297" s="191"/>
      <c r="N1297" s="193"/>
      <c r="O1297" s="191"/>
      <c r="P1297" s="216">
        <v>69.36</v>
      </c>
      <c r="Q1297" s="143"/>
      <c r="R1297" s="143"/>
      <c r="S1297" s="143"/>
    </row>
    <row r="1298" spans="1:19" ht="13.5" customHeight="1">
      <c r="A1298" s="195"/>
      <c r="B1298" s="189" t="s">
        <v>916</v>
      </c>
      <c r="C1298" s="501" t="s">
        <v>917</v>
      </c>
      <c r="D1298" s="501"/>
      <c r="E1298" s="501"/>
      <c r="F1298" s="501"/>
      <c r="G1298" s="501"/>
      <c r="H1298" s="190" t="s">
        <v>918</v>
      </c>
      <c r="I1298" s="196">
        <v>1.2</v>
      </c>
      <c r="J1298" s="191"/>
      <c r="K1298" s="197">
        <v>5.6495999999999998E-2</v>
      </c>
      <c r="L1298" s="198"/>
      <c r="M1298" s="199"/>
      <c r="N1298" s="200">
        <v>555.91</v>
      </c>
      <c r="O1298" s="202">
        <v>1.0367</v>
      </c>
      <c r="P1298" s="194">
        <v>32.56</v>
      </c>
      <c r="Q1298" s="143"/>
      <c r="R1298" s="143"/>
      <c r="S1298" s="143"/>
    </row>
    <row r="1299" spans="1:19" ht="13.5" customHeight="1">
      <c r="A1299" s="195"/>
      <c r="B1299" s="189" t="s">
        <v>919</v>
      </c>
      <c r="C1299" s="501" t="s">
        <v>920</v>
      </c>
      <c r="D1299" s="501"/>
      <c r="E1299" s="501"/>
      <c r="F1299" s="501"/>
      <c r="G1299" s="501"/>
      <c r="H1299" s="190" t="s">
        <v>918</v>
      </c>
      <c r="I1299" s="207">
        <v>5.625</v>
      </c>
      <c r="J1299" s="191"/>
      <c r="K1299" s="197">
        <v>0.26482499999999998</v>
      </c>
      <c r="L1299" s="198"/>
      <c r="M1299" s="199"/>
      <c r="N1299" s="200">
        <v>114.97</v>
      </c>
      <c r="O1299" s="202">
        <v>1.0367</v>
      </c>
      <c r="P1299" s="194">
        <v>31.56</v>
      </c>
      <c r="Q1299" s="143"/>
      <c r="R1299" s="143"/>
      <c r="S1299" s="143"/>
    </row>
    <row r="1300" spans="1:19" ht="13.5" customHeight="1">
      <c r="A1300" s="195"/>
      <c r="B1300" s="189" t="s">
        <v>590</v>
      </c>
      <c r="C1300" s="501" t="s">
        <v>591</v>
      </c>
      <c r="D1300" s="501"/>
      <c r="E1300" s="501"/>
      <c r="F1300" s="501"/>
      <c r="G1300" s="501"/>
      <c r="H1300" s="190" t="s">
        <v>592</v>
      </c>
      <c r="I1300" s="196">
        <v>14.4</v>
      </c>
      <c r="J1300" s="191"/>
      <c r="K1300" s="197">
        <v>0.677952</v>
      </c>
      <c r="L1300" s="198"/>
      <c r="M1300" s="199"/>
      <c r="N1300" s="200">
        <v>7.46</v>
      </c>
      <c r="O1300" s="202">
        <v>1.0367</v>
      </c>
      <c r="P1300" s="194">
        <v>5.24</v>
      </c>
      <c r="Q1300" s="143"/>
      <c r="R1300" s="143"/>
      <c r="S1300" s="143"/>
    </row>
    <row r="1301" spans="1:19" ht="13.5" customHeight="1">
      <c r="A1301" s="210"/>
      <c r="B1301" s="187"/>
      <c r="C1301" s="500" t="s">
        <v>429</v>
      </c>
      <c r="D1301" s="500"/>
      <c r="E1301" s="500"/>
      <c r="F1301" s="500"/>
      <c r="G1301" s="500"/>
      <c r="H1301" s="180"/>
      <c r="I1301" s="181"/>
      <c r="J1301" s="181"/>
      <c r="K1301" s="181"/>
      <c r="L1301" s="183"/>
      <c r="M1301" s="181"/>
      <c r="N1301" s="211"/>
      <c r="O1301" s="181"/>
      <c r="P1301" s="212">
        <v>664.65</v>
      </c>
      <c r="Q1301" s="143"/>
      <c r="R1301" s="143"/>
      <c r="S1301" s="143"/>
    </row>
    <row r="1302" spans="1:19" ht="13.5" customHeight="1">
      <c r="A1302" s="203"/>
      <c r="B1302" s="189"/>
      <c r="C1302" s="501" t="s">
        <v>433</v>
      </c>
      <c r="D1302" s="501"/>
      <c r="E1302" s="501"/>
      <c r="F1302" s="501"/>
      <c r="G1302" s="501"/>
      <c r="H1302" s="190"/>
      <c r="I1302" s="191"/>
      <c r="J1302" s="191"/>
      <c r="K1302" s="191"/>
      <c r="L1302" s="193"/>
      <c r="M1302" s="191"/>
      <c r="N1302" s="193"/>
      <c r="O1302" s="191"/>
      <c r="P1302" s="216">
        <v>593.96</v>
      </c>
      <c r="Q1302" s="143"/>
      <c r="R1302" s="143"/>
      <c r="S1302" s="143"/>
    </row>
    <row r="1303" spans="1:19" ht="13.5" customHeight="1">
      <c r="A1303" s="203"/>
      <c r="B1303" s="189" t="s">
        <v>921</v>
      </c>
      <c r="C1303" s="501" t="s">
        <v>922</v>
      </c>
      <c r="D1303" s="501"/>
      <c r="E1303" s="501"/>
      <c r="F1303" s="501"/>
      <c r="G1303" s="501"/>
      <c r="H1303" s="190" t="s">
        <v>432</v>
      </c>
      <c r="I1303" s="209">
        <v>93</v>
      </c>
      <c r="J1303" s="191"/>
      <c r="K1303" s="209">
        <v>93</v>
      </c>
      <c r="L1303" s="193"/>
      <c r="M1303" s="191"/>
      <c r="N1303" s="193"/>
      <c r="O1303" s="191"/>
      <c r="P1303" s="216">
        <v>552.38</v>
      </c>
      <c r="Q1303" s="143"/>
      <c r="R1303" s="143"/>
      <c r="S1303" s="143"/>
    </row>
    <row r="1304" spans="1:19" ht="13.5" customHeight="1">
      <c r="A1304" s="203"/>
      <c r="B1304" s="189" t="s">
        <v>923</v>
      </c>
      <c r="C1304" s="501" t="s">
        <v>924</v>
      </c>
      <c r="D1304" s="501"/>
      <c r="E1304" s="501"/>
      <c r="F1304" s="501"/>
      <c r="G1304" s="501"/>
      <c r="H1304" s="190" t="s">
        <v>432</v>
      </c>
      <c r="I1304" s="209">
        <v>62</v>
      </c>
      <c r="J1304" s="191"/>
      <c r="K1304" s="209">
        <v>62</v>
      </c>
      <c r="L1304" s="193"/>
      <c r="M1304" s="191"/>
      <c r="N1304" s="193"/>
      <c r="O1304" s="191"/>
      <c r="P1304" s="216">
        <v>368.26</v>
      </c>
      <c r="Q1304" s="143"/>
      <c r="R1304" s="143"/>
      <c r="S1304" s="143"/>
    </row>
    <row r="1305" spans="1:19" ht="13.5" customHeight="1">
      <c r="A1305" s="213"/>
      <c r="B1305" s="214"/>
      <c r="C1305" s="500" t="s">
        <v>438</v>
      </c>
      <c r="D1305" s="500"/>
      <c r="E1305" s="500"/>
      <c r="F1305" s="500"/>
      <c r="G1305" s="500"/>
      <c r="H1305" s="180"/>
      <c r="I1305" s="181"/>
      <c r="J1305" s="181"/>
      <c r="K1305" s="181"/>
      <c r="L1305" s="183"/>
      <c r="M1305" s="181"/>
      <c r="N1305" s="211">
        <v>33672.26</v>
      </c>
      <c r="O1305" s="181"/>
      <c r="P1305" s="212">
        <v>1585.29</v>
      </c>
      <c r="Q1305" s="143"/>
      <c r="R1305" s="143"/>
      <c r="S1305" s="143"/>
    </row>
    <row r="1306" spans="1:19" ht="13.5" customHeight="1">
      <c r="A1306" s="178" t="s">
        <v>925</v>
      </c>
      <c r="B1306" s="179" t="s">
        <v>926</v>
      </c>
      <c r="C1306" s="498" t="s">
        <v>927</v>
      </c>
      <c r="D1306" s="498"/>
      <c r="E1306" s="498"/>
      <c r="F1306" s="498"/>
      <c r="G1306" s="498"/>
      <c r="H1306" s="180" t="s">
        <v>142</v>
      </c>
      <c r="I1306" s="181">
        <v>11</v>
      </c>
      <c r="J1306" s="182">
        <v>1</v>
      </c>
      <c r="K1306" s="182">
        <v>11</v>
      </c>
      <c r="L1306" s="183"/>
      <c r="M1306" s="181"/>
      <c r="N1306" s="184"/>
      <c r="O1306" s="181"/>
      <c r="P1306" s="185"/>
      <c r="Q1306" s="143"/>
      <c r="R1306" s="143"/>
      <c r="S1306" s="143"/>
    </row>
    <row r="1307" spans="1:19" ht="55.5" customHeight="1">
      <c r="A1307" s="186"/>
      <c r="B1307" s="187" t="s">
        <v>386</v>
      </c>
      <c r="C1307" s="499" t="s">
        <v>387</v>
      </c>
      <c r="D1307" s="499"/>
      <c r="E1307" s="499"/>
      <c r="F1307" s="499"/>
      <c r="G1307" s="499"/>
      <c r="H1307" s="499"/>
      <c r="I1307" s="499"/>
      <c r="J1307" s="499"/>
      <c r="K1307" s="499"/>
      <c r="L1307" s="499"/>
      <c r="M1307" s="499"/>
      <c r="N1307" s="499"/>
      <c r="O1307" s="499"/>
      <c r="P1307" s="499"/>
      <c r="Q1307" s="143"/>
      <c r="R1307" s="143"/>
      <c r="S1307" s="143"/>
    </row>
    <row r="1308" spans="1:19" ht="45.75" customHeight="1">
      <c r="A1308" s="186"/>
      <c r="B1308" s="187" t="s">
        <v>388</v>
      </c>
      <c r="C1308" s="499" t="s">
        <v>389</v>
      </c>
      <c r="D1308" s="499"/>
      <c r="E1308" s="499"/>
      <c r="F1308" s="499"/>
      <c r="G1308" s="499"/>
      <c r="H1308" s="499"/>
      <c r="I1308" s="499"/>
      <c r="J1308" s="499"/>
      <c r="K1308" s="499"/>
      <c r="L1308" s="499"/>
      <c r="M1308" s="499"/>
      <c r="N1308" s="499"/>
      <c r="O1308" s="499"/>
      <c r="P1308" s="499"/>
      <c r="Q1308" s="143"/>
      <c r="R1308" s="143"/>
      <c r="S1308" s="143"/>
    </row>
    <row r="1309" spans="1:19" ht="27.75" customHeight="1">
      <c r="A1309" s="186"/>
      <c r="B1309" s="187"/>
      <c r="C1309" s="499" t="s">
        <v>390</v>
      </c>
      <c r="D1309" s="499"/>
      <c r="E1309" s="499"/>
      <c r="F1309" s="499"/>
      <c r="G1309" s="499"/>
      <c r="H1309" s="499"/>
      <c r="I1309" s="499"/>
      <c r="J1309" s="499"/>
      <c r="K1309" s="499"/>
      <c r="L1309" s="499"/>
      <c r="M1309" s="499"/>
      <c r="N1309" s="499"/>
      <c r="O1309" s="499"/>
      <c r="P1309" s="499"/>
      <c r="Q1309" s="143"/>
      <c r="R1309" s="143"/>
      <c r="S1309" s="143"/>
    </row>
    <row r="1310" spans="1:19" ht="13.5" customHeight="1">
      <c r="A1310" s="188"/>
      <c r="B1310" s="189" t="s">
        <v>164</v>
      </c>
      <c r="C1310" s="501" t="s">
        <v>391</v>
      </c>
      <c r="D1310" s="501"/>
      <c r="E1310" s="501"/>
      <c r="F1310" s="501"/>
      <c r="G1310" s="501"/>
      <c r="H1310" s="190" t="s">
        <v>392</v>
      </c>
      <c r="I1310" s="191"/>
      <c r="J1310" s="191"/>
      <c r="K1310" s="215">
        <v>12.3730145</v>
      </c>
      <c r="L1310" s="193"/>
      <c r="M1310" s="191"/>
      <c r="N1310" s="193"/>
      <c r="O1310" s="191"/>
      <c r="P1310" s="194">
        <v>7379.14</v>
      </c>
      <c r="Q1310" s="143"/>
      <c r="R1310" s="143"/>
      <c r="S1310" s="143"/>
    </row>
    <row r="1311" spans="1:19" ht="13.5" customHeight="1">
      <c r="A1311" s="195"/>
      <c r="B1311" s="189" t="s">
        <v>588</v>
      </c>
      <c r="C1311" s="501" t="s">
        <v>589</v>
      </c>
      <c r="D1311" s="501"/>
      <c r="E1311" s="501"/>
      <c r="F1311" s="501"/>
      <c r="G1311" s="501"/>
      <c r="H1311" s="190" t="s">
        <v>392</v>
      </c>
      <c r="I1311" s="196">
        <v>0.7</v>
      </c>
      <c r="J1311" s="197">
        <v>1.6068849999999999</v>
      </c>
      <c r="K1311" s="215">
        <v>12.3730145</v>
      </c>
      <c r="L1311" s="198"/>
      <c r="M1311" s="199"/>
      <c r="N1311" s="200">
        <v>596.39</v>
      </c>
      <c r="O1311" s="191"/>
      <c r="P1311" s="194">
        <v>7379.14</v>
      </c>
      <c r="Q1311" s="143"/>
      <c r="R1311" s="143"/>
      <c r="S1311" s="143"/>
    </row>
    <row r="1312" spans="1:19" ht="13.5" customHeight="1">
      <c r="A1312" s="188"/>
      <c r="B1312" s="189" t="s">
        <v>167</v>
      </c>
      <c r="C1312" s="501" t="s">
        <v>395</v>
      </c>
      <c r="D1312" s="501"/>
      <c r="E1312" s="501"/>
      <c r="F1312" s="501"/>
      <c r="G1312" s="501"/>
      <c r="H1312" s="190"/>
      <c r="I1312" s="191"/>
      <c r="J1312" s="191"/>
      <c r="K1312" s="191"/>
      <c r="L1312" s="193"/>
      <c r="M1312" s="191"/>
      <c r="N1312" s="193"/>
      <c r="O1312" s="191"/>
      <c r="P1312" s="216">
        <v>375.72</v>
      </c>
      <c r="Q1312" s="143"/>
      <c r="R1312" s="143"/>
      <c r="S1312" s="143"/>
    </row>
    <row r="1313" spans="1:19" ht="13.5" customHeight="1">
      <c r="A1313" s="188"/>
      <c r="B1313" s="189"/>
      <c r="C1313" s="501" t="s">
        <v>396</v>
      </c>
      <c r="D1313" s="501"/>
      <c r="E1313" s="501"/>
      <c r="F1313" s="501"/>
      <c r="G1313" s="501"/>
      <c r="H1313" s="190" t="s">
        <v>392</v>
      </c>
      <c r="I1313" s="191"/>
      <c r="J1313" s="191"/>
      <c r="K1313" s="207">
        <v>0.34100000000000003</v>
      </c>
      <c r="L1313" s="193"/>
      <c r="M1313" s="191"/>
      <c r="N1313" s="193"/>
      <c r="O1313" s="191"/>
      <c r="P1313" s="216">
        <v>239.86</v>
      </c>
      <c r="Q1313" s="143"/>
      <c r="R1313" s="143"/>
      <c r="S1313" s="143"/>
    </row>
    <row r="1314" spans="1:19" ht="13.5" customHeight="1">
      <c r="A1314" s="195"/>
      <c r="B1314" s="189" t="s">
        <v>397</v>
      </c>
      <c r="C1314" s="501" t="s">
        <v>398</v>
      </c>
      <c r="D1314" s="501"/>
      <c r="E1314" s="501"/>
      <c r="F1314" s="501"/>
      <c r="G1314" s="501"/>
      <c r="H1314" s="190" t="s">
        <v>399</v>
      </c>
      <c r="I1314" s="201">
        <v>0.01</v>
      </c>
      <c r="J1314" s="201">
        <v>1.55</v>
      </c>
      <c r="K1314" s="202">
        <v>0.17050000000000001</v>
      </c>
      <c r="L1314" s="198"/>
      <c r="M1314" s="199"/>
      <c r="N1314" s="200">
        <v>1582.31</v>
      </c>
      <c r="O1314" s="202">
        <v>1.0367</v>
      </c>
      <c r="P1314" s="194">
        <v>279.68</v>
      </c>
      <c r="Q1314" s="143"/>
      <c r="R1314" s="143"/>
      <c r="S1314" s="143"/>
    </row>
    <row r="1315" spans="1:19" ht="13.5" customHeight="1">
      <c r="A1315" s="203"/>
      <c r="B1315" s="189" t="s">
        <v>400</v>
      </c>
      <c r="C1315" s="501" t="s">
        <v>401</v>
      </c>
      <c r="D1315" s="501"/>
      <c r="E1315" s="501"/>
      <c r="F1315" s="501"/>
      <c r="G1315" s="501"/>
      <c r="H1315" s="190" t="s">
        <v>392</v>
      </c>
      <c r="I1315" s="201">
        <v>0.01</v>
      </c>
      <c r="J1315" s="201">
        <v>1.55</v>
      </c>
      <c r="K1315" s="202">
        <v>0.17050000000000001</v>
      </c>
      <c r="L1315" s="193"/>
      <c r="M1315" s="191"/>
      <c r="N1315" s="204">
        <v>777.91</v>
      </c>
      <c r="O1315" s="202">
        <v>1.0367</v>
      </c>
      <c r="P1315" s="216">
        <v>137.5</v>
      </c>
      <c r="Q1315" s="143"/>
      <c r="R1315" s="143"/>
      <c r="S1315" s="143"/>
    </row>
    <row r="1316" spans="1:19" ht="13.5" customHeight="1">
      <c r="A1316" s="195"/>
      <c r="B1316" s="189" t="s">
        <v>402</v>
      </c>
      <c r="C1316" s="501" t="s">
        <v>403</v>
      </c>
      <c r="D1316" s="501"/>
      <c r="E1316" s="501"/>
      <c r="F1316" s="501"/>
      <c r="G1316" s="501"/>
      <c r="H1316" s="190" t="s">
        <v>399</v>
      </c>
      <c r="I1316" s="201">
        <v>0.01</v>
      </c>
      <c r="J1316" s="201">
        <v>1.55</v>
      </c>
      <c r="K1316" s="202">
        <v>0.17050000000000001</v>
      </c>
      <c r="L1316" s="198"/>
      <c r="M1316" s="199"/>
      <c r="N1316" s="200">
        <v>543.33000000000004</v>
      </c>
      <c r="O1316" s="202">
        <v>1.0367</v>
      </c>
      <c r="P1316" s="194">
        <v>96.04</v>
      </c>
      <c r="Q1316" s="143"/>
      <c r="R1316" s="143"/>
      <c r="S1316" s="143"/>
    </row>
    <row r="1317" spans="1:19" ht="13.5" customHeight="1">
      <c r="A1317" s="203"/>
      <c r="B1317" s="189" t="s">
        <v>404</v>
      </c>
      <c r="C1317" s="501" t="s">
        <v>405</v>
      </c>
      <c r="D1317" s="501"/>
      <c r="E1317" s="501"/>
      <c r="F1317" s="501"/>
      <c r="G1317" s="501"/>
      <c r="H1317" s="190" t="s">
        <v>392</v>
      </c>
      <c r="I1317" s="201">
        <v>0.01</v>
      </c>
      <c r="J1317" s="201">
        <v>1.55</v>
      </c>
      <c r="K1317" s="202">
        <v>0.17050000000000001</v>
      </c>
      <c r="L1317" s="193"/>
      <c r="M1317" s="191"/>
      <c r="N1317" s="204">
        <v>579.11</v>
      </c>
      <c r="O1317" s="202">
        <v>1.0367</v>
      </c>
      <c r="P1317" s="216">
        <v>102.36</v>
      </c>
      <c r="Q1317" s="143"/>
      <c r="R1317" s="143"/>
      <c r="S1317" s="143"/>
    </row>
    <row r="1318" spans="1:19" ht="13.5" customHeight="1">
      <c r="A1318" s="188"/>
      <c r="B1318" s="189" t="s">
        <v>180</v>
      </c>
      <c r="C1318" s="501" t="s">
        <v>410</v>
      </c>
      <c r="D1318" s="501"/>
      <c r="E1318" s="501"/>
      <c r="F1318" s="501"/>
      <c r="G1318" s="501"/>
      <c r="H1318" s="190"/>
      <c r="I1318" s="191"/>
      <c r="J1318" s="191"/>
      <c r="K1318" s="191"/>
      <c r="L1318" s="193"/>
      <c r="M1318" s="191"/>
      <c r="N1318" s="193"/>
      <c r="O1318" s="191"/>
      <c r="P1318" s="216">
        <v>56.66</v>
      </c>
      <c r="Q1318" s="143"/>
      <c r="R1318" s="143"/>
      <c r="S1318" s="143"/>
    </row>
    <row r="1319" spans="1:19" ht="13.5" customHeight="1">
      <c r="A1319" s="195"/>
      <c r="B1319" s="189" t="s">
        <v>745</v>
      </c>
      <c r="C1319" s="501" t="s">
        <v>746</v>
      </c>
      <c r="D1319" s="501"/>
      <c r="E1319" s="501"/>
      <c r="F1319" s="501"/>
      <c r="G1319" s="501"/>
      <c r="H1319" s="190" t="s">
        <v>418</v>
      </c>
      <c r="I1319" s="192">
        <v>3.0000000000000001E-5</v>
      </c>
      <c r="J1319" s="191"/>
      <c r="K1319" s="192">
        <v>3.3E-4</v>
      </c>
      <c r="L1319" s="208">
        <v>127406</v>
      </c>
      <c r="M1319" s="220">
        <v>1.3</v>
      </c>
      <c r="N1319" s="200">
        <v>165627.79999999999</v>
      </c>
      <c r="O1319" s="202">
        <v>1.0367</v>
      </c>
      <c r="P1319" s="194">
        <v>56.66</v>
      </c>
      <c r="Q1319" s="143"/>
      <c r="R1319" s="143"/>
      <c r="S1319" s="143"/>
    </row>
    <row r="1320" spans="1:19" ht="13.5" customHeight="1">
      <c r="A1320" s="210"/>
      <c r="B1320" s="187"/>
      <c r="C1320" s="500" t="s">
        <v>429</v>
      </c>
      <c r="D1320" s="500"/>
      <c r="E1320" s="500"/>
      <c r="F1320" s="500"/>
      <c r="G1320" s="500"/>
      <c r="H1320" s="180"/>
      <c r="I1320" s="181"/>
      <c r="J1320" s="181"/>
      <c r="K1320" s="181"/>
      <c r="L1320" s="183"/>
      <c r="M1320" s="181"/>
      <c r="N1320" s="211"/>
      <c r="O1320" s="181"/>
      <c r="P1320" s="212">
        <v>8051.38</v>
      </c>
      <c r="Q1320" s="143"/>
      <c r="R1320" s="143"/>
      <c r="S1320" s="143"/>
    </row>
    <row r="1321" spans="1:19" ht="13.5" customHeight="1">
      <c r="A1321" s="203" t="s">
        <v>928</v>
      </c>
      <c r="B1321" s="189" t="s">
        <v>430</v>
      </c>
      <c r="C1321" s="501" t="s">
        <v>431</v>
      </c>
      <c r="D1321" s="501"/>
      <c r="E1321" s="501"/>
      <c r="F1321" s="501"/>
      <c r="G1321" s="501"/>
      <c r="H1321" s="190" t="s">
        <v>432</v>
      </c>
      <c r="I1321" s="209">
        <v>2</v>
      </c>
      <c r="J1321" s="191"/>
      <c r="K1321" s="209">
        <v>2</v>
      </c>
      <c r="L1321" s="193"/>
      <c r="M1321" s="191"/>
      <c r="N1321" s="193"/>
      <c r="O1321" s="202">
        <v>1.0367</v>
      </c>
      <c r="P1321" s="216">
        <v>95.21</v>
      </c>
      <c r="Q1321" s="143"/>
      <c r="R1321" s="143"/>
      <c r="S1321" s="143"/>
    </row>
    <row r="1322" spans="1:19" ht="13.5" customHeight="1">
      <c r="A1322" s="203"/>
      <c r="B1322" s="189"/>
      <c r="C1322" s="501" t="s">
        <v>433</v>
      </c>
      <c r="D1322" s="501"/>
      <c r="E1322" s="501"/>
      <c r="F1322" s="501"/>
      <c r="G1322" s="501"/>
      <c r="H1322" s="190"/>
      <c r="I1322" s="191"/>
      <c r="J1322" s="191"/>
      <c r="K1322" s="191"/>
      <c r="L1322" s="193"/>
      <c r="M1322" s="191"/>
      <c r="N1322" s="193"/>
      <c r="O1322" s="191"/>
      <c r="P1322" s="194">
        <v>7619</v>
      </c>
      <c r="Q1322" s="143"/>
      <c r="R1322" s="143"/>
      <c r="S1322" s="143"/>
    </row>
    <row r="1323" spans="1:19" ht="13.5" customHeight="1">
      <c r="A1323" s="203"/>
      <c r="B1323" s="189" t="s">
        <v>603</v>
      </c>
      <c r="C1323" s="501" t="s">
        <v>604</v>
      </c>
      <c r="D1323" s="501"/>
      <c r="E1323" s="501"/>
      <c r="F1323" s="501"/>
      <c r="G1323" s="501"/>
      <c r="H1323" s="190" t="s">
        <v>432</v>
      </c>
      <c r="I1323" s="209">
        <v>97</v>
      </c>
      <c r="J1323" s="191"/>
      <c r="K1323" s="209">
        <v>97</v>
      </c>
      <c r="L1323" s="193"/>
      <c r="M1323" s="191"/>
      <c r="N1323" s="193"/>
      <c r="O1323" s="191"/>
      <c r="P1323" s="194">
        <v>7390.43</v>
      </c>
      <c r="Q1323" s="143"/>
      <c r="R1323" s="143"/>
      <c r="S1323" s="143"/>
    </row>
    <row r="1324" spans="1:19" ht="13.5" customHeight="1">
      <c r="A1324" s="203"/>
      <c r="B1324" s="189" t="s">
        <v>605</v>
      </c>
      <c r="C1324" s="501" t="s">
        <v>606</v>
      </c>
      <c r="D1324" s="501"/>
      <c r="E1324" s="501"/>
      <c r="F1324" s="501"/>
      <c r="G1324" s="501"/>
      <c r="H1324" s="190" t="s">
        <v>432</v>
      </c>
      <c r="I1324" s="209">
        <v>51</v>
      </c>
      <c r="J1324" s="191"/>
      <c r="K1324" s="209">
        <v>51</v>
      </c>
      <c r="L1324" s="193"/>
      <c r="M1324" s="191"/>
      <c r="N1324" s="193"/>
      <c r="O1324" s="191"/>
      <c r="P1324" s="194">
        <v>3885.69</v>
      </c>
      <c r="Q1324" s="143"/>
      <c r="R1324" s="143"/>
      <c r="S1324" s="143"/>
    </row>
    <row r="1325" spans="1:19" ht="13.5" customHeight="1">
      <c r="A1325" s="213"/>
      <c r="B1325" s="214"/>
      <c r="C1325" s="500" t="s">
        <v>438</v>
      </c>
      <c r="D1325" s="500"/>
      <c r="E1325" s="500"/>
      <c r="F1325" s="500"/>
      <c r="G1325" s="500"/>
      <c r="H1325" s="180"/>
      <c r="I1325" s="181"/>
      <c r="J1325" s="181"/>
      <c r="K1325" s="181"/>
      <c r="L1325" s="183"/>
      <c r="M1325" s="181"/>
      <c r="N1325" s="211">
        <v>1765.7</v>
      </c>
      <c r="O1325" s="181"/>
      <c r="P1325" s="212">
        <v>19422.71</v>
      </c>
      <c r="Q1325" s="143"/>
      <c r="R1325" s="143"/>
      <c r="S1325" s="143"/>
    </row>
    <row r="1326" spans="1:19" ht="13.5" customHeight="1">
      <c r="A1326" s="178" t="s">
        <v>929</v>
      </c>
      <c r="B1326" s="179" t="s">
        <v>930</v>
      </c>
      <c r="C1326" s="498" t="s">
        <v>931</v>
      </c>
      <c r="D1326" s="498"/>
      <c r="E1326" s="498"/>
      <c r="F1326" s="498"/>
      <c r="G1326" s="498"/>
      <c r="H1326" s="180" t="s">
        <v>15</v>
      </c>
      <c r="I1326" s="181">
        <v>11</v>
      </c>
      <c r="J1326" s="182">
        <v>1</v>
      </c>
      <c r="K1326" s="182">
        <v>11</v>
      </c>
      <c r="L1326" s="183"/>
      <c r="M1326" s="181"/>
      <c r="N1326" s="184"/>
      <c r="O1326" s="217">
        <v>1.0367</v>
      </c>
      <c r="P1326" s="185"/>
      <c r="Q1326" s="143"/>
      <c r="R1326" s="143"/>
      <c r="S1326" s="143"/>
    </row>
    <row r="1327" spans="1:19" ht="45.75" customHeight="1">
      <c r="A1327" s="186"/>
      <c r="B1327" s="187"/>
      <c r="C1327" s="499" t="s">
        <v>390</v>
      </c>
      <c r="D1327" s="499"/>
      <c r="E1327" s="499"/>
      <c r="F1327" s="499"/>
      <c r="G1327" s="499"/>
      <c r="H1327" s="499"/>
      <c r="I1327" s="499"/>
      <c r="J1327" s="499"/>
      <c r="K1327" s="499"/>
      <c r="L1327" s="499"/>
      <c r="M1327" s="499"/>
      <c r="N1327" s="499"/>
      <c r="O1327" s="499"/>
      <c r="P1327" s="499"/>
      <c r="Q1327" s="143"/>
      <c r="R1327" s="143"/>
      <c r="S1327" s="143"/>
    </row>
    <row r="1328" spans="1:19" ht="13.5" customHeight="1">
      <c r="A1328" s="213"/>
      <c r="B1328" s="214"/>
      <c r="C1328" s="500" t="s">
        <v>438</v>
      </c>
      <c r="D1328" s="500"/>
      <c r="E1328" s="500"/>
      <c r="F1328" s="500"/>
      <c r="G1328" s="500"/>
      <c r="H1328" s="180"/>
      <c r="I1328" s="181"/>
      <c r="J1328" s="181"/>
      <c r="K1328" s="181"/>
      <c r="L1328" s="183"/>
      <c r="M1328" s="181"/>
      <c r="N1328" s="183"/>
      <c r="O1328" s="181"/>
      <c r="P1328" s="185"/>
      <c r="Q1328" s="143"/>
      <c r="R1328" s="143"/>
      <c r="S1328" s="143"/>
    </row>
    <row r="1329" spans="1:19" ht="13.5" customHeight="1">
      <c r="A1329" s="178" t="s">
        <v>932</v>
      </c>
      <c r="B1329" s="179" t="s">
        <v>701</v>
      </c>
      <c r="C1329" s="498" t="s">
        <v>933</v>
      </c>
      <c r="D1329" s="498"/>
      <c r="E1329" s="498"/>
      <c r="F1329" s="498"/>
      <c r="G1329" s="498"/>
      <c r="H1329" s="180" t="s">
        <v>142</v>
      </c>
      <c r="I1329" s="181">
        <v>11</v>
      </c>
      <c r="J1329" s="182">
        <v>1</v>
      </c>
      <c r="K1329" s="182">
        <v>11</v>
      </c>
      <c r="L1329" s="183"/>
      <c r="M1329" s="181"/>
      <c r="N1329" s="184"/>
      <c r="O1329" s="181"/>
      <c r="P1329" s="185"/>
      <c r="Q1329" s="143"/>
      <c r="R1329" s="143"/>
      <c r="S1329" s="143"/>
    </row>
    <row r="1330" spans="1:19" ht="19.5" customHeight="1">
      <c r="A1330" s="186"/>
      <c r="B1330" s="187" t="s">
        <v>386</v>
      </c>
      <c r="C1330" s="499" t="s">
        <v>387</v>
      </c>
      <c r="D1330" s="499"/>
      <c r="E1330" s="499"/>
      <c r="F1330" s="499"/>
      <c r="G1330" s="499"/>
      <c r="H1330" s="499"/>
      <c r="I1330" s="499"/>
      <c r="J1330" s="499"/>
      <c r="K1330" s="499"/>
      <c r="L1330" s="499"/>
      <c r="M1330" s="499"/>
      <c r="N1330" s="499"/>
      <c r="O1330" s="499"/>
      <c r="P1330" s="499"/>
      <c r="Q1330" s="143"/>
      <c r="R1330" s="143"/>
      <c r="S1330" s="143"/>
    </row>
    <row r="1331" spans="1:19" ht="45.75" customHeight="1">
      <c r="A1331" s="186"/>
      <c r="B1331" s="187" t="s">
        <v>388</v>
      </c>
      <c r="C1331" s="499" t="s">
        <v>389</v>
      </c>
      <c r="D1331" s="499"/>
      <c r="E1331" s="499"/>
      <c r="F1331" s="499"/>
      <c r="G1331" s="499"/>
      <c r="H1331" s="499"/>
      <c r="I1331" s="499"/>
      <c r="J1331" s="499"/>
      <c r="K1331" s="499"/>
      <c r="L1331" s="499"/>
      <c r="M1331" s="499"/>
      <c r="N1331" s="499"/>
      <c r="O1331" s="499"/>
      <c r="P1331" s="499"/>
      <c r="Q1331" s="143"/>
      <c r="R1331" s="143"/>
      <c r="S1331" s="143"/>
    </row>
    <row r="1332" spans="1:19" ht="27.75" customHeight="1">
      <c r="A1332" s="186"/>
      <c r="B1332" s="187"/>
      <c r="C1332" s="499" t="s">
        <v>390</v>
      </c>
      <c r="D1332" s="499"/>
      <c r="E1332" s="499"/>
      <c r="F1332" s="499"/>
      <c r="G1332" s="499"/>
      <c r="H1332" s="499"/>
      <c r="I1332" s="499"/>
      <c r="J1332" s="499"/>
      <c r="K1332" s="499"/>
      <c r="L1332" s="499"/>
      <c r="M1332" s="499"/>
      <c r="N1332" s="499"/>
      <c r="O1332" s="499"/>
      <c r="P1332" s="499"/>
      <c r="Q1332" s="143"/>
      <c r="R1332" s="143"/>
      <c r="S1332" s="143"/>
    </row>
    <row r="1333" spans="1:19" ht="13.5" customHeight="1">
      <c r="A1333" s="188"/>
      <c r="B1333" s="189" t="s">
        <v>164</v>
      </c>
      <c r="C1333" s="501" t="s">
        <v>391</v>
      </c>
      <c r="D1333" s="501"/>
      <c r="E1333" s="501"/>
      <c r="F1333" s="501"/>
      <c r="G1333" s="501"/>
      <c r="H1333" s="190" t="s">
        <v>392</v>
      </c>
      <c r="I1333" s="191"/>
      <c r="J1333" s="191"/>
      <c r="K1333" s="215">
        <v>18.206007100000001</v>
      </c>
      <c r="L1333" s="193"/>
      <c r="M1333" s="191"/>
      <c r="N1333" s="193"/>
      <c r="O1333" s="191"/>
      <c r="P1333" s="194">
        <v>10857.88</v>
      </c>
      <c r="Q1333" s="143"/>
      <c r="R1333" s="143"/>
      <c r="S1333" s="143"/>
    </row>
    <row r="1334" spans="1:19" ht="13.5" customHeight="1">
      <c r="A1334" s="195"/>
      <c r="B1334" s="189" t="s">
        <v>588</v>
      </c>
      <c r="C1334" s="501" t="s">
        <v>589</v>
      </c>
      <c r="D1334" s="501"/>
      <c r="E1334" s="501"/>
      <c r="F1334" s="501"/>
      <c r="G1334" s="501"/>
      <c r="H1334" s="190" t="s">
        <v>392</v>
      </c>
      <c r="I1334" s="201">
        <v>1.03</v>
      </c>
      <c r="J1334" s="197">
        <v>1.6068849999999999</v>
      </c>
      <c r="K1334" s="215">
        <v>18.206007100000001</v>
      </c>
      <c r="L1334" s="198"/>
      <c r="M1334" s="199"/>
      <c r="N1334" s="200">
        <v>596.39</v>
      </c>
      <c r="O1334" s="191"/>
      <c r="P1334" s="194">
        <v>10857.88</v>
      </c>
      <c r="Q1334" s="143"/>
      <c r="R1334" s="143"/>
      <c r="S1334" s="143"/>
    </row>
    <row r="1335" spans="1:19" ht="13.5" customHeight="1">
      <c r="A1335" s="188"/>
      <c r="B1335" s="189" t="s">
        <v>180</v>
      </c>
      <c r="C1335" s="501" t="s">
        <v>410</v>
      </c>
      <c r="D1335" s="501"/>
      <c r="E1335" s="501"/>
      <c r="F1335" s="501"/>
      <c r="G1335" s="501"/>
      <c r="H1335" s="190"/>
      <c r="I1335" s="191"/>
      <c r="J1335" s="191"/>
      <c r="K1335" s="191"/>
      <c r="L1335" s="193"/>
      <c r="M1335" s="191"/>
      <c r="N1335" s="193"/>
      <c r="O1335" s="191"/>
      <c r="P1335" s="216">
        <v>42.69</v>
      </c>
      <c r="Q1335" s="143"/>
      <c r="R1335" s="143"/>
      <c r="S1335" s="143"/>
    </row>
    <row r="1336" spans="1:19" ht="13.5" customHeight="1">
      <c r="A1336" s="195"/>
      <c r="B1336" s="189" t="s">
        <v>703</v>
      </c>
      <c r="C1336" s="501" t="s">
        <v>704</v>
      </c>
      <c r="D1336" s="501"/>
      <c r="E1336" s="501"/>
      <c r="F1336" s="501"/>
      <c r="G1336" s="501"/>
      <c r="H1336" s="190" t="s">
        <v>413</v>
      </c>
      <c r="I1336" s="201">
        <v>0.02</v>
      </c>
      <c r="J1336" s="191"/>
      <c r="K1336" s="201">
        <v>0.22</v>
      </c>
      <c r="L1336" s="205">
        <v>174.93</v>
      </c>
      <c r="M1336" s="206">
        <v>1.07</v>
      </c>
      <c r="N1336" s="200">
        <v>187.18</v>
      </c>
      <c r="O1336" s="202">
        <v>1.0367</v>
      </c>
      <c r="P1336" s="194">
        <v>42.69</v>
      </c>
      <c r="Q1336" s="143"/>
      <c r="R1336" s="143"/>
      <c r="S1336" s="143"/>
    </row>
    <row r="1337" spans="1:19" ht="13.5" customHeight="1">
      <c r="A1337" s="210"/>
      <c r="B1337" s="187"/>
      <c r="C1337" s="500" t="s">
        <v>429</v>
      </c>
      <c r="D1337" s="500"/>
      <c r="E1337" s="500"/>
      <c r="F1337" s="500"/>
      <c r="G1337" s="500"/>
      <c r="H1337" s="180"/>
      <c r="I1337" s="181"/>
      <c r="J1337" s="181"/>
      <c r="K1337" s="181"/>
      <c r="L1337" s="183"/>
      <c r="M1337" s="181"/>
      <c r="N1337" s="211"/>
      <c r="O1337" s="181"/>
      <c r="P1337" s="212">
        <v>10900.57</v>
      </c>
      <c r="Q1337" s="143"/>
      <c r="R1337" s="143"/>
      <c r="S1337" s="143"/>
    </row>
    <row r="1338" spans="1:19" ht="13.5" customHeight="1">
      <c r="A1338" s="203" t="s">
        <v>934</v>
      </c>
      <c r="B1338" s="189" t="s">
        <v>430</v>
      </c>
      <c r="C1338" s="501" t="s">
        <v>431</v>
      </c>
      <c r="D1338" s="501"/>
      <c r="E1338" s="501"/>
      <c r="F1338" s="501"/>
      <c r="G1338" s="501"/>
      <c r="H1338" s="190" t="s">
        <v>432</v>
      </c>
      <c r="I1338" s="209">
        <v>2</v>
      </c>
      <c r="J1338" s="191"/>
      <c r="K1338" s="209">
        <v>2</v>
      </c>
      <c r="L1338" s="193"/>
      <c r="M1338" s="191"/>
      <c r="N1338" s="193"/>
      <c r="O1338" s="202">
        <v>1.0367</v>
      </c>
      <c r="P1338" s="216">
        <v>140.1</v>
      </c>
      <c r="Q1338" s="143"/>
      <c r="R1338" s="143"/>
      <c r="S1338" s="143"/>
    </row>
    <row r="1339" spans="1:19" ht="13.5" customHeight="1">
      <c r="A1339" s="203"/>
      <c r="B1339" s="189"/>
      <c r="C1339" s="501" t="s">
        <v>433</v>
      </c>
      <c r="D1339" s="501"/>
      <c r="E1339" s="501"/>
      <c r="F1339" s="501"/>
      <c r="G1339" s="501"/>
      <c r="H1339" s="190"/>
      <c r="I1339" s="191"/>
      <c r="J1339" s="191"/>
      <c r="K1339" s="191"/>
      <c r="L1339" s="193"/>
      <c r="M1339" s="191"/>
      <c r="N1339" s="193"/>
      <c r="O1339" s="191"/>
      <c r="P1339" s="194">
        <v>10857.88</v>
      </c>
      <c r="Q1339" s="143"/>
      <c r="R1339" s="143"/>
      <c r="S1339" s="143"/>
    </row>
    <row r="1340" spans="1:19" ht="13.5" customHeight="1">
      <c r="A1340" s="203"/>
      <c r="B1340" s="189" t="s">
        <v>603</v>
      </c>
      <c r="C1340" s="501" t="s">
        <v>604</v>
      </c>
      <c r="D1340" s="501"/>
      <c r="E1340" s="501"/>
      <c r="F1340" s="501"/>
      <c r="G1340" s="501"/>
      <c r="H1340" s="190" t="s">
        <v>432</v>
      </c>
      <c r="I1340" s="209">
        <v>97</v>
      </c>
      <c r="J1340" s="191"/>
      <c r="K1340" s="209">
        <v>97</v>
      </c>
      <c r="L1340" s="193"/>
      <c r="M1340" s="191"/>
      <c r="N1340" s="193"/>
      <c r="O1340" s="191"/>
      <c r="P1340" s="194">
        <v>10532.14</v>
      </c>
      <c r="Q1340" s="143"/>
      <c r="R1340" s="143"/>
      <c r="S1340" s="143"/>
    </row>
    <row r="1341" spans="1:19" ht="13.5" customHeight="1">
      <c r="A1341" s="203"/>
      <c r="B1341" s="189" t="s">
        <v>605</v>
      </c>
      <c r="C1341" s="501" t="s">
        <v>606</v>
      </c>
      <c r="D1341" s="501"/>
      <c r="E1341" s="501"/>
      <c r="F1341" s="501"/>
      <c r="G1341" s="501"/>
      <c r="H1341" s="190" t="s">
        <v>432</v>
      </c>
      <c r="I1341" s="209">
        <v>51</v>
      </c>
      <c r="J1341" s="191"/>
      <c r="K1341" s="209">
        <v>51</v>
      </c>
      <c r="L1341" s="193"/>
      <c r="M1341" s="191"/>
      <c r="N1341" s="193"/>
      <c r="O1341" s="191"/>
      <c r="P1341" s="194">
        <v>5537.52</v>
      </c>
      <c r="Q1341" s="143"/>
      <c r="R1341" s="143"/>
      <c r="S1341" s="143"/>
    </row>
    <row r="1342" spans="1:19" ht="13.5" customHeight="1">
      <c r="A1342" s="213"/>
      <c r="B1342" s="214"/>
      <c r="C1342" s="500" t="s">
        <v>438</v>
      </c>
      <c r="D1342" s="500"/>
      <c r="E1342" s="500"/>
      <c r="F1342" s="500"/>
      <c r="G1342" s="500"/>
      <c r="H1342" s="180"/>
      <c r="I1342" s="181"/>
      <c r="J1342" s="181"/>
      <c r="K1342" s="181"/>
      <c r="L1342" s="183"/>
      <c r="M1342" s="181"/>
      <c r="N1342" s="211">
        <v>2464.58</v>
      </c>
      <c r="O1342" s="181"/>
      <c r="P1342" s="212">
        <v>27110.33</v>
      </c>
      <c r="Q1342" s="143"/>
      <c r="R1342" s="143"/>
      <c r="S1342" s="143"/>
    </row>
    <row r="1343" spans="1:19" ht="13.5" customHeight="1">
      <c r="A1343" s="178" t="s">
        <v>935</v>
      </c>
      <c r="B1343" s="179" t="s">
        <v>936</v>
      </c>
      <c r="C1343" s="498" t="s">
        <v>937</v>
      </c>
      <c r="D1343" s="498"/>
      <c r="E1343" s="498"/>
      <c r="F1343" s="498"/>
      <c r="G1343" s="498"/>
      <c r="H1343" s="180" t="s">
        <v>15</v>
      </c>
      <c r="I1343" s="181">
        <v>11</v>
      </c>
      <c r="J1343" s="182">
        <v>1</v>
      </c>
      <c r="K1343" s="182">
        <v>11</v>
      </c>
      <c r="L1343" s="183"/>
      <c r="M1343" s="181"/>
      <c r="N1343" s="184"/>
      <c r="O1343" s="217">
        <v>1.0367</v>
      </c>
      <c r="P1343" s="185"/>
      <c r="Q1343" s="143"/>
      <c r="R1343" s="143"/>
      <c r="S1343" s="143"/>
    </row>
    <row r="1344" spans="1:19" ht="19.5" customHeight="1">
      <c r="A1344" s="186"/>
      <c r="B1344" s="187"/>
      <c r="C1344" s="499" t="s">
        <v>390</v>
      </c>
      <c r="D1344" s="499"/>
      <c r="E1344" s="499"/>
      <c r="F1344" s="499"/>
      <c r="G1344" s="499"/>
      <c r="H1344" s="499"/>
      <c r="I1344" s="499"/>
      <c r="J1344" s="499"/>
      <c r="K1344" s="499"/>
      <c r="L1344" s="499"/>
      <c r="M1344" s="499"/>
      <c r="N1344" s="499"/>
      <c r="O1344" s="499"/>
      <c r="P1344" s="499"/>
      <c r="Q1344" s="143"/>
      <c r="R1344" s="143"/>
      <c r="S1344" s="143"/>
    </row>
    <row r="1345" spans="1:19" ht="13.5" customHeight="1">
      <c r="A1345" s="213"/>
      <c r="B1345" s="214"/>
      <c r="C1345" s="500" t="s">
        <v>438</v>
      </c>
      <c r="D1345" s="500"/>
      <c r="E1345" s="500"/>
      <c r="F1345" s="500"/>
      <c r="G1345" s="500"/>
      <c r="H1345" s="180"/>
      <c r="I1345" s="181"/>
      <c r="J1345" s="181"/>
      <c r="K1345" s="181"/>
      <c r="L1345" s="183"/>
      <c r="M1345" s="181"/>
      <c r="N1345" s="183"/>
      <c r="O1345" s="181"/>
      <c r="P1345" s="185"/>
      <c r="Q1345" s="143"/>
      <c r="R1345" s="143"/>
      <c r="S1345" s="143"/>
    </row>
    <row r="1346" spans="1:19" ht="13.5" customHeight="1">
      <c r="A1346" s="178" t="s">
        <v>938</v>
      </c>
      <c r="B1346" s="179" t="s">
        <v>724</v>
      </c>
      <c r="C1346" s="498" t="s">
        <v>725</v>
      </c>
      <c r="D1346" s="498"/>
      <c r="E1346" s="498"/>
      <c r="F1346" s="498"/>
      <c r="G1346" s="498"/>
      <c r="H1346" s="180" t="s">
        <v>587</v>
      </c>
      <c r="I1346" s="181">
        <v>0.22</v>
      </c>
      <c r="J1346" s="182">
        <v>1</v>
      </c>
      <c r="K1346" s="219">
        <v>0.22</v>
      </c>
      <c r="L1346" s="183"/>
      <c r="M1346" s="181"/>
      <c r="N1346" s="184"/>
      <c r="O1346" s="181"/>
      <c r="P1346" s="185"/>
      <c r="Q1346" s="143"/>
      <c r="R1346" s="143"/>
      <c r="S1346" s="143"/>
    </row>
    <row r="1347" spans="1:19" ht="19.5" customHeight="1">
      <c r="A1347" s="186"/>
      <c r="B1347" s="187" t="s">
        <v>386</v>
      </c>
      <c r="C1347" s="499" t="s">
        <v>387</v>
      </c>
      <c r="D1347" s="499"/>
      <c r="E1347" s="499"/>
      <c r="F1347" s="499"/>
      <c r="G1347" s="499"/>
      <c r="H1347" s="499"/>
      <c r="I1347" s="499"/>
      <c r="J1347" s="499"/>
      <c r="K1347" s="499"/>
      <c r="L1347" s="499"/>
      <c r="M1347" s="499"/>
      <c r="N1347" s="499"/>
      <c r="O1347" s="499"/>
      <c r="P1347" s="499"/>
      <c r="Q1347" s="143"/>
      <c r="R1347" s="143"/>
      <c r="S1347" s="143"/>
    </row>
    <row r="1348" spans="1:19" ht="45.75" customHeight="1">
      <c r="A1348" s="186"/>
      <c r="B1348" s="187" t="s">
        <v>388</v>
      </c>
      <c r="C1348" s="499" t="s">
        <v>389</v>
      </c>
      <c r="D1348" s="499"/>
      <c r="E1348" s="499"/>
      <c r="F1348" s="499"/>
      <c r="G1348" s="499"/>
      <c r="H1348" s="499"/>
      <c r="I1348" s="499"/>
      <c r="J1348" s="499"/>
      <c r="K1348" s="499"/>
      <c r="L1348" s="499"/>
      <c r="M1348" s="499"/>
      <c r="N1348" s="499"/>
      <c r="O1348" s="499"/>
      <c r="P1348" s="499"/>
      <c r="Q1348" s="143"/>
      <c r="R1348" s="143"/>
      <c r="S1348" s="143"/>
    </row>
    <row r="1349" spans="1:19" ht="27.75" customHeight="1">
      <c r="A1349" s="186"/>
      <c r="B1349" s="187"/>
      <c r="C1349" s="499" t="s">
        <v>390</v>
      </c>
      <c r="D1349" s="499"/>
      <c r="E1349" s="499"/>
      <c r="F1349" s="499"/>
      <c r="G1349" s="499"/>
      <c r="H1349" s="499"/>
      <c r="I1349" s="499"/>
      <c r="J1349" s="499"/>
      <c r="K1349" s="499"/>
      <c r="L1349" s="499"/>
      <c r="M1349" s="499"/>
      <c r="N1349" s="499"/>
      <c r="O1349" s="499"/>
      <c r="P1349" s="499"/>
      <c r="Q1349" s="143"/>
      <c r="R1349" s="143"/>
      <c r="S1349" s="143"/>
    </row>
    <row r="1350" spans="1:19" ht="13.5" customHeight="1">
      <c r="A1350" s="188"/>
      <c r="B1350" s="189" t="s">
        <v>164</v>
      </c>
      <c r="C1350" s="501" t="s">
        <v>391</v>
      </c>
      <c r="D1350" s="501"/>
      <c r="E1350" s="501"/>
      <c r="F1350" s="501"/>
      <c r="G1350" s="501"/>
      <c r="H1350" s="190" t="s">
        <v>392</v>
      </c>
      <c r="I1350" s="191"/>
      <c r="J1350" s="191"/>
      <c r="K1350" s="215">
        <v>14.5648056</v>
      </c>
      <c r="L1350" s="193"/>
      <c r="M1350" s="191"/>
      <c r="N1350" s="193"/>
      <c r="O1350" s="191"/>
      <c r="P1350" s="194">
        <v>8434.6200000000008</v>
      </c>
      <c r="Q1350" s="143"/>
      <c r="R1350" s="143"/>
      <c r="S1350" s="143"/>
    </row>
    <row r="1351" spans="1:19" ht="13.5" customHeight="1">
      <c r="A1351" s="195"/>
      <c r="B1351" s="189" t="s">
        <v>726</v>
      </c>
      <c r="C1351" s="501" t="s">
        <v>727</v>
      </c>
      <c r="D1351" s="501"/>
      <c r="E1351" s="501"/>
      <c r="F1351" s="501"/>
      <c r="G1351" s="501"/>
      <c r="H1351" s="190" t="s">
        <v>392</v>
      </c>
      <c r="I1351" s="196">
        <v>41.2</v>
      </c>
      <c r="J1351" s="197">
        <v>1.6068849999999999</v>
      </c>
      <c r="K1351" s="215">
        <v>14.5648056</v>
      </c>
      <c r="L1351" s="198"/>
      <c r="M1351" s="199"/>
      <c r="N1351" s="200">
        <v>579.11</v>
      </c>
      <c r="O1351" s="191"/>
      <c r="P1351" s="194">
        <v>8434.6200000000008</v>
      </c>
      <c r="Q1351" s="143"/>
      <c r="R1351" s="143"/>
      <c r="S1351" s="143"/>
    </row>
    <row r="1352" spans="1:19" ht="13.5" customHeight="1">
      <c r="A1352" s="188"/>
      <c r="B1352" s="189" t="s">
        <v>167</v>
      </c>
      <c r="C1352" s="501" t="s">
        <v>395</v>
      </c>
      <c r="D1352" s="501"/>
      <c r="E1352" s="501"/>
      <c r="F1352" s="501"/>
      <c r="G1352" s="501"/>
      <c r="H1352" s="190"/>
      <c r="I1352" s="191"/>
      <c r="J1352" s="191"/>
      <c r="K1352" s="191"/>
      <c r="L1352" s="193"/>
      <c r="M1352" s="191"/>
      <c r="N1352" s="193"/>
      <c r="O1352" s="191"/>
      <c r="P1352" s="216">
        <v>77.11</v>
      </c>
      <c r="Q1352" s="143"/>
      <c r="R1352" s="143"/>
      <c r="S1352" s="143"/>
    </row>
    <row r="1353" spans="1:19" ht="13.5" customHeight="1">
      <c r="A1353" s="188"/>
      <c r="B1353" s="189"/>
      <c r="C1353" s="501" t="s">
        <v>396</v>
      </c>
      <c r="D1353" s="501"/>
      <c r="E1353" s="501"/>
      <c r="F1353" s="501"/>
      <c r="G1353" s="501"/>
      <c r="H1353" s="190" t="s">
        <v>392</v>
      </c>
      <c r="I1353" s="191"/>
      <c r="J1353" s="191"/>
      <c r="K1353" s="202">
        <v>6.8199999999999997E-2</v>
      </c>
      <c r="L1353" s="193"/>
      <c r="M1353" s="191"/>
      <c r="N1353" s="193"/>
      <c r="O1353" s="191"/>
      <c r="P1353" s="216">
        <v>47.97</v>
      </c>
      <c r="Q1353" s="143"/>
      <c r="R1353" s="143"/>
      <c r="S1353" s="143"/>
    </row>
    <row r="1354" spans="1:19" ht="13.5" customHeight="1">
      <c r="A1354" s="195"/>
      <c r="B1354" s="189" t="s">
        <v>397</v>
      </c>
      <c r="C1354" s="501" t="s">
        <v>398</v>
      </c>
      <c r="D1354" s="501"/>
      <c r="E1354" s="501"/>
      <c r="F1354" s="501"/>
      <c r="G1354" s="501"/>
      <c r="H1354" s="190" t="s">
        <v>399</v>
      </c>
      <c r="I1354" s="196">
        <v>0.1</v>
      </c>
      <c r="J1354" s="201">
        <v>1.55</v>
      </c>
      <c r="K1354" s="202">
        <v>3.4099999999999998E-2</v>
      </c>
      <c r="L1354" s="198"/>
      <c r="M1354" s="199"/>
      <c r="N1354" s="200">
        <v>1582.31</v>
      </c>
      <c r="O1354" s="202">
        <v>1.0367</v>
      </c>
      <c r="P1354" s="194">
        <v>55.94</v>
      </c>
      <c r="Q1354" s="143"/>
      <c r="R1354" s="143"/>
      <c r="S1354" s="143"/>
    </row>
    <row r="1355" spans="1:19" ht="13.5" customHeight="1">
      <c r="A1355" s="203"/>
      <c r="B1355" s="189" t="s">
        <v>400</v>
      </c>
      <c r="C1355" s="501" t="s">
        <v>401</v>
      </c>
      <c r="D1355" s="501"/>
      <c r="E1355" s="501"/>
      <c r="F1355" s="501"/>
      <c r="G1355" s="501"/>
      <c r="H1355" s="190" t="s">
        <v>392</v>
      </c>
      <c r="I1355" s="196">
        <v>0.1</v>
      </c>
      <c r="J1355" s="201">
        <v>1.55</v>
      </c>
      <c r="K1355" s="202">
        <v>3.4099999999999998E-2</v>
      </c>
      <c r="L1355" s="193"/>
      <c r="M1355" s="191"/>
      <c r="N1355" s="204">
        <v>777.91</v>
      </c>
      <c r="O1355" s="202">
        <v>1.0367</v>
      </c>
      <c r="P1355" s="216">
        <v>27.5</v>
      </c>
      <c r="Q1355" s="143"/>
      <c r="R1355" s="143"/>
      <c r="S1355" s="143"/>
    </row>
    <row r="1356" spans="1:19" ht="13.5" customHeight="1">
      <c r="A1356" s="195"/>
      <c r="B1356" s="189" t="s">
        <v>402</v>
      </c>
      <c r="C1356" s="501" t="s">
        <v>403</v>
      </c>
      <c r="D1356" s="501"/>
      <c r="E1356" s="501"/>
      <c r="F1356" s="501"/>
      <c r="G1356" s="501"/>
      <c r="H1356" s="190" t="s">
        <v>399</v>
      </c>
      <c r="I1356" s="196">
        <v>0.1</v>
      </c>
      <c r="J1356" s="201">
        <v>1.55</v>
      </c>
      <c r="K1356" s="202">
        <v>3.4099999999999998E-2</v>
      </c>
      <c r="L1356" s="198"/>
      <c r="M1356" s="199"/>
      <c r="N1356" s="200">
        <v>543.33000000000004</v>
      </c>
      <c r="O1356" s="202">
        <v>1.0367</v>
      </c>
      <c r="P1356" s="194">
        <v>19.21</v>
      </c>
      <c r="Q1356" s="143"/>
      <c r="R1356" s="143"/>
      <c r="S1356" s="143"/>
    </row>
    <row r="1357" spans="1:19" ht="13.5" customHeight="1">
      <c r="A1357" s="203"/>
      <c r="B1357" s="189" t="s">
        <v>404</v>
      </c>
      <c r="C1357" s="501" t="s">
        <v>405</v>
      </c>
      <c r="D1357" s="501"/>
      <c r="E1357" s="501"/>
      <c r="F1357" s="501"/>
      <c r="G1357" s="501"/>
      <c r="H1357" s="190" t="s">
        <v>392</v>
      </c>
      <c r="I1357" s="196">
        <v>0.1</v>
      </c>
      <c r="J1357" s="201">
        <v>1.55</v>
      </c>
      <c r="K1357" s="202">
        <v>3.4099999999999998E-2</v>
      </c>
      <c r="L1357" s="193"/>
      <c r="M1357" s="191"/>
      <c r="N1357" s="204">
        <v>579.11</v>
      </c>
      <c r="O1357" s="202">
        <v>1.0367</v>
      </c>
      <c r="P1357" s="216">
        <v>20.47</v>
      </c>
      <c r="Q1357" s="143"/>
      <c r="R1357" s="143"/>
      <c r="S1357" s="143"/>
    </row>
    <row r="1358" spans="1:19" ht="13.5" customHeight="1">
      <c r="A1358" s="195"/>
      <c r="B1358" s="189" t="s">
        <v>406</v>
      </c>
      <c r="C1358" s="501" t="s">
        <v>407</v>
      </c>
      <c r="D1358" s="501"/>
      <c r="E1358" s="501"/>
      <c r="F1358" s="501"/>
      <c r="G1358" s="501"/>
      <c r="H1358" s="190" t="s">
        <v>399</v>
      </c>
      <c r="I1358" s="201">
        <v>0.16</v>
      </c>
      <c r="J1358" s="201">
        <v>1.55</v>
      </c>
      <c r="K1358" s="192">
        <v>5.4559999999999997E-2</v>
      </c>
      <c r="L1358" s="198"/>
      <c r="M1358" s="199"/>
      <c r="N1358" s="200">
        <v>34.6</v>
      </c>
      <c r="O1358" s="202">
        <v>1.0367</v>
      </c>
      <c r="P1358" s="194">
        <v>1.96</v>
      </c>
      <c r="Q1358" s="143"/>
      <c r="R1358" s="143"/>
      <c r="S1358" s="143"/>
    </row>
    <row r="1359" spans="1:19" ht="19.5" customHeight="1">
      <c r="A1359" s="188"/>
      <c r="B1359" s="189" t="s">
        <v>180</v>
      </c>
      <c r="C1359" s="501" t="s">
        <v>410</v>
      </c>
      <c r="D1359" s="501"/>
      <c r="E1359" s="501"/>
      <c r="F1359" s="501"/>
      <c r="G1359" s="501"/>
      <c r="H1359" s="190"/>
      <c r="I1359" s="191"/>
      <c r="J1359" s="191"/>
      <c r="K1359" s="191"/>
      <c r="L1359" s="193"/>
      <c r="M1359" s="191"/>
      <c r="N1359" s="193"/>
      <c r="O1359" s="191"/>
      <c r="P1359" s="216">
        <v>295.04000000000002</v>
      </c>
      <c r="Q1359" s="143"/>
      <c r="R1359" s="143"/>
      <c r="S1359" s="143"/>
    </row>
    <row r="1360" spans="1:19" ht="13.5" customHeight="1">
      <c r="A1360" s="195"/>
      <c r="B1360" s="189" t="s">
        <v>728</v>
      </c>
      <c r="C1360" s="501" t="s">
        <v>729</v>
      </c>
      <c r="D1360" s="501"/>
      <c r="E1360" s="501"/>
      <c r="F1360" s="501"/>
      <c r="G1360" s="501"/>
      <c r="H1360" s="190" t="s">
        <v>418</v>
      </c>
      <c r="I1360" s="207">
        <v>3.0000000000000001E-3</v>
      </c>
      <c r="J1360" s="191"/>
      <c r="K1360" s="192">
        <v>6.6E-4</v>
      </c>
      <c r="L1360" s="198"/>
      <c r="M1360" s="199"/>
      <c r="N1360" s="200">
        <v>44320.18</v>
      </c>
      <c r="O1360" s="202">
        <v>1.0367</v>
      </c>
      <c r="P1360" s="194">
        <v>30.32</v>
      </c>
      <c r="Q1360" s="143"/>
      <c r="R1360" s="143"/>
      <c r="S1360" s="143"/>
    </row>
    <row r="1361" spans="1:19" ht="19.5" customHeight="1">
      <c r="A1361" s="195"/>
      <c r="B1361" s="189" t="s">
        <v>730</v>
      </c>
      <c r="C1361" s="501" t="s">
        <v>731</v>
      </c>
      <c r="D1361" s="501"/>
      <c r="E1361" s="501"/>
      <c r="F1361" s="501"/>
      <c r="G1361" s="501"/>
      <c r="H1361" s="190" t="s">
        <v>413</v>
      </c>
      <c r="I1361" s="196">
        <v>0.8</v>
      </c>
      <c r="J1361" s="191"/>
      <c r="K1361" s="207">
        <v>0.17599999999999999</v>
      </c>
      <c r="L1361" s="205">
        <v>79.88</v>
      </c>
      <c r="M1361" s="206">
        <v>1.42</v>
      </c>
      <c r="N1361" s="200">
        <v>113.43</v>
      </c>
      <c r="O1361" s="202">
        <v>1.0367</v>
      </c>
      <c r="P1361" s="194">
        <v>20.7</v>
      </c>
      <c r="Q1361" s="143"/>
      <c r="R1361" s="143"/>
      <c r="S1361" s="143"/>
    </row>
    <row r="1362" spans="1:19" ht="13.5" customHeight="1">
      <c r="A1362" s="195"/>
      <c r="B1362" s="189" t="s">
        <v>732</v>
      </c>
      <c r="C1362" s="501" t="s">
        <v>733</v>
      </c>
      <c r="D1362" s="501"/>
      <c r="E1362" s="501"/>
      <c r="F1362" s="501"/>
      <c r="G1362" s="501"/>
      <c r="H1362" s="190" t="s">
        <v>587</v>
      </c>
      <c r="I1362" s="201">
        <v>1.02</v>
      </c>
      <c r="J1362" s="191"/>
      <c r="K1362" s="202">
        <v>0.22439999999999999</v>
      </c>
      <c r="L1362" s="205">
        <v>896.51</v>
      </c>
      <c r="M1362" s="206">
        <v>1.17</v>
      </c>
      <c r="N1362" s="200">
        <v>1048.92</v>
      </c>
      <c r="O1362" s="202">
        <v>1.0367</v>
      </c>
      <c r="P1362" s="194">
        <v>244.02</v>
      </c>
      <c r="Q1362" s="143"/>
      <c r="R1362" s="143"/>
      <c r="S1362" s="143"/>
    </row>
    <row r="1363" spans="1:19" ht="13.5" customHeight="1">
      <c r="A1363" s="210"/>
      <c r="B1363" s="187"/>
      <c r="C1363" s="500" t="s">
        <v>429</v>
      </c>
      <c r="D1363" s="500"/>
      <c r="E1363" s="500"/>
      <c r="F1363" s="500"/>
      <c r="G1363" s="500"/>
      <c r="H1363" s="180"/>
      <c r="I1363" s="181"/>
      <c r="J1363" s="181"/>
      <c r="K1363" s="181"/>
      <c r="L1363" s="183"/>
      <c r="M1363" s="181"/>
      <c r="N1363" s="211"/>
      <c r="O1363" s="181"/>
      <c r="P1363" s="212">
        <v>8854.74</v>
      </c>
      <c r="Q1363" s="143"/>
      <c r="R1363" s="143"/>
      <c r="S1363" s="143"/>
    </row>
    <row r="1364" spans="1:19" ht="13.5" customHeight="1">
      <c r="A1364" s="203" t="s">
        <v>939</v>
      </c>
      <c r="B1364" s="189" t="s">
        <v>430</v>
      </c>
      <c r="C1364" s="501" t="s">
        <v>431</v>
      </c>
      <c r="D1364" s="501"/>
      <c r="E1364" s="501"/>
      <c r="F1364" s="501"/>
      <c r="G1364" s="501"/>
      <c r="H1364" s="190" t="s">
        <v>432</v>
      </c>
      <c r="I1364" s="209">
        <v>2</v>
      </c>
      <c r="J1364" s="191"/>
      <c r="K1364" s="209">
        <v>2</v>
      </c>
      <c r="L1364" s="193"/>
      <c r="M1364" s="191"/>
      <c r="N1364" s="193"/>
      <c r="O1364" s="202">
        <v>1.0367</v>
      </c>
      <c r="P1364" s="216">
        <v>108.83</v>
      </c>
      <c r="Q1364" s="143"/>
      <c r="R1364" s="143"/>
      <c r="S1364" s="143"/>
    </row>
    <row r="1365" spans="1:19" ht="13.5" customHeight="1">
      <c r="A1365" s="203"/>
      <c r="B1365" s="189"/>
      <c r="C1365" s="501" t="s">
        <v>433</v>
      </c>
      <c r="D1365" s="501"/>
      <c r="E1365" s="501"/>
      <c r="F1365" s="501"/>
      <c r="G1365" s="501"/>
      <c r="H1365" s="190"/>
      <c r="I1365" s="191"/>
      <c r="J1365" s="191"/>
      <c r="K1365" s="191"/>
      <c r="L1365" s="193"/>
      <c r="M1365" s="191"/>
      <c r="N1365" s="193"/>
      <c r="O1365" s="191"/>
      <c r="P1365" s="194">
        <v>8482.59</v>
      </c>
      <c r="Q1365" s="143"/>
      <c r="R1365" s="143"/>
      <c r="S1365" s="143"/>
    </row>
    <row r="1366" spans="1:19" ht="13.5" customHeight="1">
      <c r="A1366" s="203"/>
      <c r="B1366" s="189" t="s">
        <v>603</v>
      </c>
      <c r="C1366" s="501" t="s">
        <v>604</v>
      </c>
      <c r="D1366" s="501"/>
      <c r="E1366" s="501"/>
      <c r="F1366" s="501"/>
      <c r="G1366" s="501"/>
      <c r="H1366" s="190" t="s">
        <v>432</v>
      </c>
      <c r="I1366" s="209">
        <v>97</v>
      </c>
      <c r="J1366" s="191"/>
      <c r="K1366" s="209">
        <v>97</v>
      </c>
      <c r="L1366" s="193"/>
      <c r="M1366" s="191"/>
      <c r="N1366" s="193"/>
      <c r="O1366" s="191"/>
      <c r="P1366" s="194">
        <v>8228.11</v>
      </c>
      <c r="Q1366" s="143"/>
      <c r="R1366" s="143"/>
      <c r="S1366" s="143"/>
    </row>
    <row r="1367" spans="1:19" ht="13.5" customHeight="1">
      <c r="A1367" s="203"/>
      <c r="B1367" s="189" t="s">
        <v>605</v>
      </c>
      <c r="C1367" s="501" t="s">
        <v>606</v>
      </c>
      <c r="D1367" s="501"/>
      <c r="E1367" s="501"/>
      <c r="F1367" s="501"/>
      <c r="G1367" s="501"/>
      <c r="H1367" s="190" t="s">
        <v>432</v>
      </c>
      <c r="I1367" s="209">
        <v>51</v>
      </c>
      <c r="J1367" s="191"/>
      <c r="K1367" s="209">
        <v>51</v>
      </c>
      <c r="L1367" s="193"/>
      <c r="M1367" s="191"/>
      <c r="N1367" s="193"/>
      <c r="O1367" s="191"/>
      <c r="P1367" s="194">
        <v>4326.12</v>
      </c>
      <c r="Q1367" s="143"/>
      <c r="R1367" s="143"/>
      <c r="S1367" s="143"/>
    </row>
    <row r="1368" spans="1:19" ht="13.5" customHeight="1">
      <c r="A1368" s="213"/>
      <c r="B1368" s="214"/>
      <c r="C1368" s="500" t="s">
        <v>438</v>
      </c>
      <c r="D1368" s="500"/>
      <c r="E1368" s="500"/>
      <c r="F1368" s="500"/>
      <c r="G1368" s="500"/>
      <c r="H1368" s="180"/>
      <c r="I1368" s="181"/>
      <c r="J1368" s="181"/>
      <c r="K1368" s="181"/>
      <c r="L1368" s="183"/>
      <c r="M1368" s="181"/>
      <c r="N1368" s="211">
        <v>97808.18</v>
      </c>
      <c r="O1368" s="181"/>
      <c r="P1368" s="212">
        <v>21517.8</v>
      </c>
      <c r="Q1368" s="143"/>
      <c r="R1368" s="143"/>
      <c r="S1368" s="143"/>
    </row>
    <row r="1369" spans="1:19" ht="13.5" customHeight="1">
      <c r="A1369" s="178" t="s">
        <v>940</v>
      </c>
      <c r="B1369" s="179" t="s">
        <v>736</v>
      </c>
      <c r="C1369" s="498" t="s">
        <v>733</v>
      </c>
      <c r="D1369" s="498"/>
      <c r="E1369" s="498"/>
      <c r="F1369" s="498"/>
      <c r="G1369" s="498"/>
      <c r="H1369" s="180" t="s">
        <v>587</v>
      </c>
      <c r="I1369" s="181">
        <v>-0.22439999999999999</v>
      </c>
      <c r="J1369" s="182">
        <v>1</v>
      </c>
      <c r="K1369" s="217">
        <v>-0.22439999999999999</v>
      </c>
      <c r="L1369" s="218">
        <v>896.51</v>
      </c>
      <c r="M1369" s="219">
        <v>1.17</v>
      </c>
      <c r="N1369" s="239">
        <v>1048.92</v>
      </c>
      <c r="O1369" s="217">
        <v>1.0367</v>
      </c>
      <c r="P1369" s="240">
        <v>-244.02</v>
      </c>
      <c r="Q1369" s="143"/>
      <c r="R1369" s="143"/>
      <c r="S1369" s="143"/>
    </row>
    <row r="1370" spans="1:19" ht="13.5" customHeight="1">
      <c r="A1370" s="186"/>
      <c r="B1370" s="187"/>
      <c r="C1370" s="499" t="s">
        <v>390</v>
      </c>
      <c r="D1370" s="499"/>
      <c r="E1370" s="499"/>
      <c r="F1370" s="499"/>
      <c r="G1370" s="499"/>
      <c r="H1370" s="499"/>
      <c r="I1370" s="499"/>
      <c r="J1370" s="499"/>
      <c r="K1370" s="499"/>
      <c r="L1370" s="499"/>
      <c r="M1370" s="499"/>
      <c r="N1370" s="499"/>
      <c r="O1370" s="499"/>
      <c r="P1370" s="499"/>
      <c r="Q1370" s="143"/>
      <c r="R1370" s="143"/>
      <c r="S1370" s="143"/>
    </row>
    <row r="1371" spans="1:19" ht="13.5" customHeight="1">
      <c r="A1371" s="213"/>
      <c r="B1371" s="214"/>
      <c r="C1371" s="500" t="s">
        <v>438</v>
      </c>
      <c r="D1371" s="500"/>
      <c r="E1371" s="500"/>
      <c r="F1371" s="500"/>
      <c r="G1371" s="500"/>
      <c r="H1371" s="180"/>
      <c r="I1371" s="181"/>
      <c r="J1371" s="181"/>
      <c r="K1371" s="181"/>
      <c r="L1371" s="183"/>
      <c r="M1371" s="181"/>
      <c r="N1371" s="183"/>
      <c r="O1371" s="181"/>
      <c r="P1371" s="240">
        <v>-244.02</v>
      </c>
      <c r="Q1371" s="143"/>
      <c r="R1371" s="143"/>
      <c r="S1371" s="143"/>
    </row>
    <row r="1372" spans="1:19" ht="13.5" customHeight="1">
      <c r="A1372" s="178" t="s">
        <v>941</v>
      </c>
      <c r="B1372" s="179" t="s">
        <v>738</v>
      </c>
      <c r="C1372" s="498" t="s">
        <v>739</v>
      </c>
      <c r="D1372" s="498"/>
      <c r="E1372" s="498"/>
      <c r="F1372" s="498"/>
      <c r="G1372" s="498"/>
      <c r="H1372" s="180" t="s">
        <v>142</v>
      </c>
      <c r="I1372" s="181">
        <v>22</v>
      </c>
      <c r="J1372" s="182">
        <v>1</v>
      </c>
      <c r="K1372" s="182">
        <v>22</v>
      </c>
      <c r="L1372" s="183"/>
      <c r="M1372" s="181"/>
      <c r="N1372" s="221">
        <v>192.61</v>
      </c>
      <c r="O1372" s="217">
        <v>1.0367</v>
      </c>
      <c r="P1372" s="212">
        <v>4392.93</v>
      </c>
      <c r="Q1372" s="143"/>
      <c r="R1372" s="143"/>
      <c r="S1372" s="143"/>
    </row>
    <row r="1373" spans="1:19" ht="19.5" customHeight="1">
      <c r="A1373" s="186"/>
      <c r="B1373" s="187"/>
      <c r="C1373" s="499" t="s">
        <v>390</v>
      </c>
      <c r="D1373" s="499"/>
      <c r="E1373" s="499"/>
      <c r="F1373" s="499"/>
      <c r="G1373" s="499"/>
      <c r="H1373" s="499"/>
      <c r="I1373" s="499"/>
      <c r="J1373" s="499"/>
      <c r="K1373" s="499"/>
      <c r="L1373" s="499"/>
      <c r="M1373" s="499"/>
      <c r="N1373" s="499"/>
      <c r="O1373" s="499"/>
      <c r="P1373" s="499"/>
      <c r="Q1373" s="143"/>
      <c r="R1373" s="143"/>
      <c r="S1373" s="143"/>
    </row>
    <row r="1374" spans="1:19" ht="13.5" customHeight="1">
      <c r="A1374" s="213"/>
      <c r="B1374" s="214"/>
      <c r="C1374" s="500" t="s">
        <v>438</v>
      </c>
      <c r="D1374" s="500"/>
      <c r="E1374" s="500"/>
      <c r="F1374" s="500"/>
      <c r="G1374" s="500"/>
      <c r="H1374" s="180"/>
      <c r="I1374" s="181"/>
      <c r="J1374" s="181"/>
      <c r="K1374" s="181"/>
      <c r="L1374" s="183"/>
      <c r="M1374" s="181"/>
      <c r="N1374" s="183"/>
      <c r="O1374" s="181"/>
      <c r="P1374" s="212">
        <v>4392.93</v>
      </c>
      <c r="Q1374" s="143"/>
      <c r="R1374" s="143"/>
      <c r="S1374" s="143"/>
    </row>
    <row r="1375" spans="1:19" ht="13.5" customHeight="1">
      <c r="A1375" s="178" t="s">
        <v>942</v>
      </c>
      <c r="B1375" s="179" t="s">
        <v>741</v>
      </c>
      <c r="C1375" s="498" t="s">
        <v>791</v>
      </c>
      <c r="D1375" s="498"/>
      <c r="E1375" s="498"/>
      <c r="F1375" s="498"/>
      <c r="G1375" s="498"/>
      <c r="H1375" s="180" t="s">
        <v>587</v>
      </c>
      <c r="I1375" s="181">
        <v>0.22</v>
      </c>
      <c r="J1375" s="182">
        <v>1</v>
      </c>
      <c r="K1375" s="219">
        <v>0.22</v>
      </c>
      <c r="L1375" s="183"/>
      <c r="M1375" s="181"/>
      <c r="N1375" s="184"/>
      <c r="O1375" s="181"/>
      <c r="P1375" s="185"/>
      <c r="Q1375" s="143"/>
      <c r="R1375" s="143"/>
      <c r="S1375" s="143"/>
    </row>
    <row r="1376" spans="1:19" ht="19.5" customHeight="1">
      <c r="A1376" s="186"/>
      <c r="B1376" s="187" t="s">
        <v>386</v>
      </c>
      <c r="C1376" s="499" t="s">
        <v>387</v>
      </c>
      <c r="D1376" s="499"/>
      <c r="E1376" s="499"/>
      <c r="F1376" s="499"/>
      <c r="G1376" s="499"/>
      <c r="H1376" s="499"/>
      <c r="I1376" s="499"/>
      <c r="J1376" s="499"/>
      <c r="K1376" s="499"/>
      <c r="L1376" s="499"/>
      <c r="M1376" s="499"/>
      <c r="N1376" s="499"/>
      <c r="O1376" s="499"/>
      <c r="P1376" s="499"/>
      <c r="Q1376" s="143"/>
      <c r="R1376" s="143"/>
      <c r="S1376" s="143"/>
    </row>
    <row r="1377" spans="1:19" ht="45.75" customHeight="1">
      <c r="A1377" s="186"/>
      <c r="B1377" s="187" t="s">
        <v>388</v>
      </c>
      <c r="C1377" s="499" t="s">
        <v>389</v>
      </c>
      <c r="D1377" s="499"/>
      <c r="E1377" s="499"/>
      <c r="F1377" s="499"/>
      <c r="G1377" s="499"/>
      <c r="H1377" s="499"/>
      <c r="I1377" s="499"/>
      <c r="J1377" s="499"/>
      <c r="K1377" s="499"/>
      <c r="L1377" s="499"/>
      <c r="M1377" s="499"/>
      <c r="N1377" s="499"/>
      <c r="O1377" s="499"/>
      <c r="P1377" s="499"/>
      <c r="Q1377" s="143"/>
      <c r="R1377" s="143"/>
      <c r="S1377" s="143"/>
    </row>
    <row r="1378" spans="1:19" ht="27.75" customHeight="1">
      <c r="A1378" s="186"/>
      <c r="B1378" s="187"/>
      <c r="C1378" s="499" t="s">
        <v>390</v>
      </c>
      <c r="D1378" s="499"/>
      <c r="E1378" s="499"/>
      <c r="F1378" s="499"/>
      <c r="G1378" s="499"/>
      <c r="H1378" s="499"/>
      <c r="I1378" s="499"/>
      <c r="J1378" s="499"/>
      <c r="K1378" s="499"/>
      <c r="L1378" s="499"/>
      <c r="M1378" s="499"/>
      <c r="N1378" s="499"/>
      <c r="O1378" s="499"/>
      <c r="P1378" s="499"/>
      <c r="Q1378" s="143"/>
      <c r="R1378" s="143"/>
      <c r="S1378" s="143"/>
    </row>
    <row r="1379" spans="1:19" ht="13.5" customHeight="1">
      <c r="A1379" s="188"/>
      <c r="B1379" s="189" t="s">
        <v>164</v>
      </c>
      <c r="C1379" s="501" t="s">
        <v>391</v>
      </c>
      <c r="D1379" s="501"/>
      <c r="E1379" s="501"/>
      <c r="F1379" s="501"/>
      <c r="G1379" s="501"/>
      <c r="H1379" s="190" t="s">
        <v>392</v>
      </c>
      <c r="I1379" s="191"/>
      <c r="J1379" s="191"/>
      <c r="K1379" s="215">
        <v>2.1210882</v>
      </c>
      <c r="L1379" s="193"/>
      <c r="M1379" s="191"/>
      <c r="N1379" s="193"/>
      <c r="O1379" s="191"/>
      <c r="P1379" s="194">
        <v>1159.5999999999999</v>
      </c>
      <c r="Q1379" s="143"/>
      <c r="R1379" s="143"/>
      <c r="S1379" s="143"/>
    </row>
    <row r="1380" spans="1:19" ht="13.5" customHeight="1">
      <c r="A1380" s="195"/>
      <c r="B1380" s="189" t="s">
        <v>743</v>
      </c>
      <c r="C1380" s="501" t="s">
        <v>744</v>
      </c>
      <c r="D1380" s="501"/>
      <c r="E1380" s="501"/>
      <c r="F1380" s="501"/>
      <c r="G1380" s="501"/>
      <c r="H1380" s="190" t="s">
        <v>392</v>
      </c>
      <c r="I1380" s="209">
        <v>6</v>
      </c>
      <c r="J1380" s="197">
        <v>1.6068849999999999</v>
      </c>
      <c r="K1380" s="215">
        <v>2.1210882</v>
      </c>
      <c r="L1380" s="198"/>
      <c r="M1380" s="199"/>
      <c r="N1380" s="200">
        <v>546.70000000000005</v>
      </c>
      <c r="O1380" s="191"/>
      <c r="P1380" s="194">
        <v>1159.5999999999999</v>
      </c>
      <c r="Q1380" s="143"/>
      <c r="R1380" s="143"/>
      <c r="S1380" s="143"/>
    </row>
    <row r="1381" spans="1:19" ht="13.5" customHeight="1">
      <c r="A1381" s="188"/>
      <c r="B1381" s="189" t="s">
        <v>180</v>
      </c>
      <c r="C1381" s="501" t="s">
        <v>410</v>
      </c>
      <c r="D1381" s="501"/>
      <c r="E1381" s="501"/>
      <c r="F1381" s="501"/>
      <c r="G1381" s="501"/>
      <c r="H1381" s="190"/>
      <c r="I1381" s="191"/>
      <c r="J1381" s="191"/>
      <c r="K1381" s="191"/>
      <c r="L1381" s="193"/>
      <c r="M1381" s="191"/>
      <c r="N1381" s="193"/>
      <c r="O1381" s="191"/>
      <c r="P1381" s="216">
        <v>7.56</v>
      </c>
      <c r="Q1381" s="143"/>
      <c r="R1381" s="143"/>
      <c r="S1381" s="143"/>
    </row>
    <row r="1382" spans="1:19" ht="13.5" customHeight="1">
      <c r="A1382" s="195"/>
      <c r="B1382" s="189" t="s">
        <v>745</v>
      </c>
      <c r="C1382" s="501" t="s">
        <v>746</v>
      </c>
      <c r="D1382" s="501"/>
      <c r="E1382" s="501"/>
      <c r="F1382" s="501"/>
      <c r="G1382" s="501"/>
      <c r="H1382" s="190" t="s">
        <v>418</v>
      </c>
      <c r="I1382" s="202">
        <v>2.0000000000000001E-4</v>
      </c>
      <c r="J1382" s="191"/>
      <c r="K1382" s="197">
        <v>4.3999999999999999E-5</v>
      </c>
      <c r="L1382" s="208">
        <v>127406</v>
      </c>
      <c r="M1382" s="220">
        <v>1.3</v>
      </c>
      <c r="N1382" s="200">
        <v>165627.79999999999</v>
      </c>
      <c r="O1382" s="202">
        <v>1.0367</v>
      </c>
      <c r="P1382" s="194">
        <v>7.56</v>
      </c>
      <c r="Q1382" s="143"/>
      <c r="R1382" s="143"/>
      <c r="S1382" s="143"/>
    </row>
    <row r="1383" spans="1:19" ht="13.5" customHeight="1">
      <c r="A1383" s="241" t="s">
        <v>747</v>
      </c>
      <c r="B1383" s="242" t="s">
        <v>748</v>
      </c>
      <c r="C1383" s="502" t="s">
        <v>749</v>
      </c>
      <c r="D1383" s="502"/>
      <c r="E1383" s="502"/>
      <c r="F1383" s="502"/>
      <c r="G1383" s="502"/>
      <c r="H1383" s="243" t="s">
        <v>418</v>
      </c>
      <c r="I1383" s="244">
        <v>0.01</v>
      </c>
      <c r="J1383" s="245"/>
      <c r="K1383" s="246">
        <v>2.2000000000000001E-3</v>
      </c>
      <c r="L1383" s="247"/>
      <c r="M1383" s="245"/>
      <c r="N1383" s="247"/>
      <c r="O1383" s="245"/>
      <c r="P1383" s="248"/>
      <c r="Q1383" s="143"/>
      <c r="R1383" s="143"/>
      <c r="S1383" s="143"/>
    </row>
    <row r="1384" spans="1:19" ht="13.5" customHeight="1">
      <c r="A1384" s="210"/>
      <c r="B1384" s="187"/>
      <c r="C1384" s="500" t="s">
        <v>429</v>
      </c>
      <c r="D1384" s="500"/>
      <c r="E1384" s="500"/>
      <c r="F1384" s="500"/>
      <c r="G1384" s="500"/>
      <c r="H1384" s="180"/>
      <c r="I1384" s="181"/>
      <c r="J1384" s="181"/>
      <c r="K1384" s="181"/>
      <c r="L1384" s="183"/>
      <c r="M1384" s="181"/>
      <c r="N1384" s="211"/>
      <c r="O1384" s="181"/>
      <c r="P1384" s="212">
        <v>1167.1600000000001</v>
      </c>
      <c r="Q1384" s="143"/>
      <c r="R1384" s="143"/>
      <c r="S1384" s="143"/>
    </row>
    <row r="1385" spans="1:19" ht="13.5" customHeight="1">
      <c r="A1385" s="203" t="s">
        <v>943</v>
      </c>
      <c r="B1385" s="189" t="s">
        <v>430</v>
      </c>
      <c r="C1385" s="501" t="s">
        <v>431</v>
      </c>
      <c r="D1385" s="501"/>
      <c r="E1385" s="501"/>
      <c r="F1385" s="501"/>
      <c r="G1385" s="501"/>
      <c r="H1385" s="190" t="s">
        <v>432</v>
      </c>
      <c r="I1385" s="209">
        <v>2</v>
      </c>
      <c r="J1385" s="191"/>
      <c r="K1385" s="209">
        <v>2</v>
      </c>
      <c r="L1385" s="193"/>
      <c r="M1385" s="191"/>
      <c r="N1385" s="193"/>
      <c r="O1385" s="202">
        <v>1.0367</v>
      </c>
      <c r="P1385" s="216">
        <v>14.96</v>
      </c>
      <c r="Q1385" s="143"/>
      <c r="R1385" s="143"/>
      <c r="S1385" s="143"/>
    </row>
    <row r="1386" spans="1:19" ht="13.5" customHeight="1">
      <c r="A1386" s="203"/>
      <c r="B1386" s="189"/>
      <c r="C1386" s="501" t="s">
        <v>433</v>
      </c>
      <c r="D1386" s="501"/>
      <c r="E1386" s="501"/>
      <c r="F1386" s="501"/>
      <c r="G1386" s="501"/>
      <c r="H1386" s="190"/>
      <c r="I1386" s="191"/>
      <c r="J1386" s="191"/>
      <c r="K1386" s="191"/>
      <c r="L1386" s="193"/>
      <c r="M1386" s="191"/>
      <c r="N1386" s="193"/>
      <c r="O1386" s="191"/>
      <c r="P1386" s="194">
        <v>1159.5999999999999</v>
      </c>
      <c r="Q1386" s="143"/>
      <c r="R1386" s="143"/>
      <c r="S1386" s="143"/>
    </row>
    <row r="1387" spans="1:19" ht="13.5" customHeight="1">
      <c r="A1387" s="203"/>
      <c r="B1387" s="189" t="s">
        <v>653</v>
      </c>
      <c r="C1387" s="501" t="s">
        <v>654</v>
      </c>
      <c r="D1387" s="501"/>
      <c r="E1387" s="501"/>
      <c r="F1387" s="501"/>
      <c r="G1387" s="501"/>
      <c r="H1387" s="190" t="s">
        <v>432</v>
      </c>
      <c r="I1387" s="209">
        <v>90</v>
      </c>
      <c r="J1387" s="191"/>
      <c r="K1387" s="209">
        <v>90</v>
      </c>
      <c r="L1387" s="193"/>
      <c r="M1387" s="191"/>
      <c r="N1387" s="193"/>
      <c r="O1387" s="191"/>
      <c r="P1387" s="194">
        <v>1043.6400000000001</v>
      </c>
      <c r="Q1387" s="143"/>
      <c r="R1387" s="143"/>
      <c r="S1387" s="143"/>
    </row>
    <row r="1388" spans="1:19" ht="13.5" customHeight="1">
      <c r="A1388" s="203"/>
      <c r="B1388" s="189" t="s">
        <v>655</v>
      </c>
      <c r="C1388" s="501" t="s">
        <v>656</v>
      </c>
      <c r="D1388" s="501"/>
      <c r="E1388" s="501"/>
      <c r="F1388" s="501"/>
      <c r="G1388" s="501"/>
      <c r="H1388" s="190" t="s">
        <v>432</v>
      </c>
      <c r="I1388" s="209">
        <v>46</v>
      </c>
      <c r="J1388" s="191"/>
      <c r="K1388" s="209">
        <v>46</v>
      </c>
      <c r="L1388" s="193"/>
      <c r="M1388" s="191"/>
      <c r="N1388" s="193"/>
      <c r="O1388" s="191"/>
      <c r="P1388" s="216">
        <v>533.41999999999996</v>
      </c>
      <c r="Q1388" s="143"/>
      <c r="R1388" s="143"/>
      <c r="S1388" s="143"/>
    </row>
    <row r="1389" spans="1:19" ht="13.5" customHeight="1">
      <c r="A1389" s="213"/>
      <c r="B1389" s="214"/>
      <c r="C1389" s="500" t="s">
        <v>438</v>
      </c>
      <c r="D1389" s="500"/>
      <c r="E1389" s="500"/>
      <c r="F1389" s="500"/>
      <c r="G1389" s="500"/>
      <c r="H1389" s="180"/>
      <c r="I1389" s="181"/>
      <c r="J1389" s="181"/>
      <c r="K1389" s="181"/>
      <c r="L1389" s="183"/>
      <c r="M1389" s="181"/>
      <c r="N1389" s="211">
        <v>12541.73</v>
      </c>
      <c r="O1389" s="181"/>
      <c r="P1389" s="212">
        <v>2759.18</v>
      </c>
      <c r="Q1389" s="143"/>
      <c r="R1389" s="143"/>
      <c r="S1389" s="143"/>
    </row>
    <row r="1390" spans="1:19" ht="13.5" customHeight="1">
      <c r="A1390" s="178" t="s">
        <v>944</v>
      </c>
      <c r="B1390" s="179" t="s">
        <v>752</v>
      </c>
      <c r="C1390" s="498" t="s">
        <v>753</v>
      </c>
      <c r="D1390" s="498"/>
      <c r="E1390" s="498"/>
      <c r="F1390" s="498"/>
      <c r="G1390" s="498"/>
      <c r="H1390" s="180" t="s">
        <v>142</v>
      </c>
      <c r="I1390" s="181">
        <v>22</v>
      </c>
      <c r="J1390" s="182">
        <v>1</v>
      </c>
      <c r="K1390" s="182">
        <v>22</v>
      </c>
      <c r="L1390" s="183"/>
      <c r="M1390" s="181"/>
      <c r="N1390" s="221">
        <v>9.33</v>
      </c>
      <c r="O1390" s="217">
        <v>1.0367</v>
      </c>
      <c r="P1390" s="240">
        <v>212.79</v>
      </c>
      <c r="Q1390" s="143"/>
      <c r="R1390" s="143"/>
      <c r="S1390" s="143"/>
    </row>
    <row r="1391" spans="1:19" ht="19.5" customHeight="1">
      <c r="A1391" s="186"/>
      <c r="B1391" s="187"/>
      <c r="C1391" s="499" t="s">
        <v>390</v>
      </c>
      <c r="D1391" s="499"/>
      <c r="E1391" s="499"/>
      <c r="F1391" s="499"/>
      <c r="G1391" s="499"/>
      <c r="H1391" s="499"/>
      <c r="I1391" s="499"/>
      <c r="J1391" s="499"/>
      <c r="K1391" s="499"/>
      <c r="L1391" s="499"/>
      <c r="M1391" s="499"/>
      <c r="N1391" s="499"/>
      <c r="O1391" s="499"/>
      <c r="P1391" s="499"/>
      <c r="Q1391" s="143"/>
      <c r="R1391" s="143"/>
      <c r="S1391" s="143"/>
    </row>
    <row r="1392" spans="1:19" ht="13.5" customHeight="1">
      <c r="A1392" s="213"/>
      <c r="B1392" s="214"/>
      <c r="C1392" s="500" t="s">
        <v>438</v>
      </c>
      <c r="D1392" s="500"/>
      <c r="E1392" s="500"/>
      <c r="F1392" s="500"/>
      <c r="G1392" s="500"/>
      <c r="H1392" s="180"/>
      <c r="I1392" s="181"/>
      <c r="J1392" s="181"/>
      <c r="K1392" s="181"/>
      <c r="L1392" s="183"/>
      <c r="M1392" s="181"/>
      <c r="N1392" s="183"/>
      <c r="O1392" s="181"/>
      <c r="P1392" s="240">
        <v>212.79</v>
      </c>
      <c r="Q1392" s="143"/>
      <c r="R1392" s="143"/>
      <c r="S1392" s="143"/>
    </row>
    <row r="1393" spans="1:19" ht="13.5" customHeight="1">
      <c r="A1393" s="178" t="s">
        <v>945</v>
      </c>
      <c r="B1393" s="179" t="s">
        <v>640</v>
      </c>
      <c r="C1393" s="498" t="s">
        <v>641</v>
      </c>
      <c r="D1393" s="498"/>
      <c r="E1393" s="498"/>
      <c r="F1393" s="498"/>
      <c r="G1393" s="498"/>
      <c r="H1393" s="180" t="s">
        <v>142</v>
      </c>
      <c r="I1393" s="181">
        <v>11</v>
      </c>
      <c r="J1393" s="182">
        <v>1</v>
      </c>
      <c r="K1393" s="182">
        <v>11</v>
      </c>
      <c r="L1393" s="183"/>
      <c r="M1393" s="181"/>
      <c r="N1393" s="184"/>
      <c r="O1393" s="181"/>
      <c r="P1393" s="185"/>
      <c r="Q1393" s="143"/>
      <c r="R1393" s="143"/>
      <c r="S1393" s="143"/>
    </row>
    <row r="1394" spans="1:19" ht="19.5" customHeight="1">
      <c r="A1394" s="186"/>
      <c r="B1394" s="187" t="s">
        <v>386</v>
      </c>
      <c r="C1394" s="499" t="s">
        <v>387</v>
      </c>
      <c r="D1394" s="499"/>
      <c r="E1394" s="499"/>
      <c r="F1394" s="499"/>
      <c r="G1394" s="499"/>
      <c r="H1394" s="499"/>
      <c r="I1394" s="499"/>
      <c r="J1394" s="499"/>
      <c r="K1394" s="499"/>
      <c r="L1394" s="499"/>
      <c r="M1394" s="499"/>
      <c r="N1394" s="499"/>
      <c r="O1394" s="499"/>
      <c r="P1394" s="499"/>
      <c r="Q1394" s="143"/>
      <c r="R1394" s="143"/>
      <c r="S1394" s="143"/>
    </row>
    <row r="1395" spans="1:19" ht="45.75" customHeight="1">
      <c r="A1395" s="186"/>
      <c r="B1395" s="187" t="s">
        <v>388</v>
      </c>
      <c r="C1395" s="499" t="s">
        <v>389</v>
      </c>
      <c r="D1395" s="499"/>
      <c r="E1395" s="499"/>
      <c r="F1395" s="499"/>
      <c r="G1395" s="499"/>
      <c r="H1395" s="499"/>
      <c r="I1395" s="499"/>
      <c r="J1395" s="499"/>
      <c r="K1395" s="499"/>
      <c r="L1395" s="499"/>
      <c r="M1395" s="499"/>
      <c r="N1395" s="499"/>
      <c r="O1395" s="499"/>
      <c r="P1395" s="499"/>
      <c r="Q1395" s="143"/>
      <c r="R1395" s="143"/>
      <c r="S1395" s="143"/>
    </row>
    <row r="1396" spans="1:19" ht="27.75" customHeight="1">
      <c r="A1396" s="186"/>
      <c r="B1396" s="187"/>
      <c r="C1396" s="499" t="s">
        <v>390</v>
      </c>
      <c r="D1396" s="499"/>
      <c r="E1396" s="499"/>
      <c r="F1396" s="499"/>
      <c r="G1396" s="499"/>
      <c r="H1396" s="499"/>
      <c r="I1396" s="499"/>
      <c r="J1396" s="499"/>
      <c r="K1396" s="499"/>
      <c r="L1396" s="499"/>
      <c r="M1396" s="499"/>
      <c r="N1396" s="499"/>
      <c r="O1396" s="499"/>
      <c r="P1396" s="499"/>
      <c r="Q1396" s="143"/>
      <c r="R1396" s="143"/>
      <c r="S1396" s="143"/>
    </row>
    <row r="1397" spans="1:19" ht="13.5" customHeight="1">
      <c r="A1397" s="188"/>
      <c r="B1397" s="189" t="s">
        <v>164</v>
      </c>
      <c r="C1397" s="501" t="s">
        <v>391</v>
      </c>
      <c r="D1397" s="501"/>
      <c r="E1397" s="501"/>
      <c r="F1397" s="501"/>
      <c r="G1397" s="501"/>
      <c r="H1397" s="190" t="s">
        <v>392</v>
      </c>
      <c r="I1397" s="191"/>
      <c r="J1397" s="191"/>
      <c r="K1397" s="215">
        <v>42.245006699999998</v>
      </c>
      <c r="L1397" s="193"/>
      <c r="M1397" s="191"/>
      <c r="N1397" s="193"/>
      <c r="O1397" s="191"/>
      <c r="P1397" s="194">
        <v>36240.300000000003</v>
      </c>
      <c r="Q1397" s="143"/>
      <c r="R1397" s="143"/>
      <c r="S1397" s="143"/>
    </row>
    <row r="1398" spans="1:19" ht="13.5" customHeight="1">
      <c r="A1398" s="195"/>
      <c r="B1398" s="189" t="s">
        <v>642</v>
      </c>
      <c r="C1398" s="501" t="s">
        <v>643</v>
      </c>
      <c r="D1398" s="501"/>
      <c r="E1398" s="501"/>
      <c r="F1398" s="501"/>
      <c r="G1398" s="501"/>
      <c r="H1398" s="190" t="s">
        <v>392</v>
      </c>
      <c r="I1398" s="201">
        <v>2.39</v>
      </c>
      <c r="J1398" s="197">
        <v>1.6068849999999999</v>
      </c>
      <c r="K1398" s="215">
        <v>42.245006699999998</v>
      </c>
      <c r="L1398" s="198"/>
      <c r="M1398" s="199"/>
      <c r="N1398" s="200">
        <v>857.86</v>
      </c>
      <c r="O1398" s="191"/>
      <c r="P1398" s="194">
        <v>36240.300000000003</v>
      </c>
      <c r="Q1398" s="143"/>
      <c r="R1398" s="143"/>
      <c r="S1398" s="143"/>
    </row>
    <row r="1399" spans="1:19" ht="13.5" customHeight="1">
      <c r="A1399" s="188"/>
      <c r="B1399" s="189" t="s">
        <v>167</v>
      </c>
      <c r="C1399" s="501" t="s">
        <v>395</v>
      </c>
      <c r="D1399" s="501"/>
      <c r="E1399" s="501"/>
      <c r="F1399" s="501"/>
      <c r="G1399" s="501"/>
      <c r="H1399" s="190"/>
      <c r="I1399" s="191"/>
      <c r="J1399" s="191"/>
      <c r="K1399" s="191"/>
      <c r="L1399" s="193"/>
      <c r="M1399" s="191"/>
      <c r="N1399" s="193"/>
      <c r="O1399" s="191"/>
      <c r="P1399" s="216">
        <v>624.42999999999995</v>
      </c>
      <c r="Q1399" s="143"/>
      <c r="R1399" s="143"/>
      <c r="S1399" s="143"/>
    </row>
    <row r="1400" spans="1:19" ht="13.5" customHeight="1">
      <c r="A1400" s="195"/>
      <c r="B1400" s="189" t="s">
        <v>644</v>
      </c>
      <c r="C1400" s="501" t="s">
        <v>645</v>
      </c>
      <c r="D1400" s="501"/>
      <c r="E1400" s="501"/>
      <c r="F1400" s="501"/>
      <c r="G1400" s="501"/>
      <c r="H1400" s="190" t="s">
        <v>399</v>
      </c>
      <c r="I1400" s="201">
        <v>0.24</v>
      </c>
      <c r="J1400" s="201">
        <v>1.55</v>
      </c>
      <c r="K1400" s="207">
        <v>4.0919999999999996</v>
      </c>
      <c r="L1400" s="205">
        <v>32.6</v>
      </c>
      <c r="M1400" s="206">
        <v>1.41</v>
      </c>
      <c r="N1400" s="200">
        <v>45.97</v>
      </c>
      <c r="O1400" s="202">
        <v>1.0367</v>
      </c>
      <c r="P1400" s="194">
        <v>195.01</v>
      </c>
      <c r="Q1400" s="143"/>
      <c r="R1400" s="143"/>
      <c r="S1400" s="143"/>
    </row>
    <row r="1401" spans="1:19" ht="13.5" customHeight="1">
      <c r="A1401" s="195"/>
      <c r="B1401" s="189" t="s">
        <v>646</v>
      </c>
      <c r="C1401" s="501" t="s">
        <v>647</v>
      </c>
      <c r="D1401" s="501"/>
      <c r="E1401" s="501"/>
      <c r="F1401" s="501"/>
      <c r="G1401" s="501"/>
      <c r="H1401" s="190" t="s">
        <v>399</v>
      </c>
      <c r="I1401" s="201">
        <v>0.26</v>
      </c>
      <c r="J1401" s="201">
        <v>1.55</v>
      </c>
      <c r="K1401" s="207">
        <v>4.4329999999999998</v>
      </c>
      <c r="L1401" s="205">
        <v>75.97</v>
      </c>
      <c r="M1401" s="206">
        <v>1.23</v>
      </c>
      <c r="N1401" s="200">
        <v>93.44</v>
      </c>
      <c r="O1401" s="202">
        <v>1.0367</v>
      </c>
      <c r="P1401" s="194">
        <v>429.42</v>
      </c>
      <c r="Q1401" s="143"/>
      <c r="R1401" s="143"/>
      <c r="S1401" s="143"/>
    </row>
    <row r="1402" spans="1:19" ht="13.5" customHeight="1">
      <c r="A1402" s="188"/>
      <c r="B1402" s="189" t="s">
        <v>180</v>
      </c>
      <c r="C1402" s="501" t="s">
        <v>410</v>
      </c>
      <c r="D1402" s="501"/>
      <c r="E1402" s="501"/>
      <c r="F1402" s="501"/>
      <c r="G1402" s="501"/>
      <c r="H1402" s="190"/>
      <c r="I1402" s="191"/>
      <c r="J1402" s="191"/>
      <c r="K1402" s="191"/>
      <c r="L1402" s="193"/>
      <c r="M1402" s="191"/>
      <c r="N1402" s="193"/>
      <c r="O1402" s="191"/>
      <c r="P1402" s="216">
        <v>381.23</v>
      </c>
      <c r="Q1402" s="143"/>
      <c r="R1402" s="143"/>
      <c r="S1402" s="143"/>
    </row>
    <row r="1403" spans="1:19" ht="13.5" customHeight="1">
      <c r="A1403" s="195"/>
      <c r="B1403" s="189" t="s">
        <v>648</v>
      </c>
      <c r="C1403" s="501" t="s">
        <v>649</v>
      </c>
      <c r="D1403" s="501"/>
      <c r="E1403" s="501"/>
      <c r="F1403" s="501"/>
      <c r="G1403" s="501"/>
      <c r="H1403" s="190" t="s">
        <v>413</v>
      </c>
      <c r="I1403" s="207">
        <v>3.2000000000000001E-2</v>
      </c>
      <c r="J1403" s="191"/>
      <c r="K1403" s="207">
        <v>0.35199999999999998</v>
      </c>
      <c r="L1403" s="205">
        <v>596.80999999999995</v>
      </c>
      <c r="M1403" s="206">
        <v>1.43</v>
      </c>
      <c r="N1403" s="200">
        <v>853.44</v>
      </c>
      <c r="O1403" s="202">
        <v>1.0367</v>
      </c>
      <c r="P1403" s="194">
        <v>311.44</v>
      </c>
      <c r="Q1403" s="143"/>
      <c r="R1403" s="143"/>
      <c r="S1403" s="143"/>
    </row>
    <row r="1404" spans="1:19" ht="13.5" customHeight="1">
      <c r="A1404" s="195"/>
      <c r="B1404" s="189" t="s">
        <v>650</v>
      </c>
      <c r="C1404" s="501" t="s">
        <v>651</v>
      </c>
      <c r="D1404" s="501"/>
      <c r="E1404" s="501"/>
      <c r="F1404" s="501"/>
      <c r="G1404" s="501"/>
      <c r="H1404" s="190" t="s">
        <v>142</v>
      </c>
      <c r="I1404" s="209">
        <v>6</v>
      </c>
      <c r="J1404" s="191"/>
      <c r="K1404" s="209">
        <v>66</v>
      </c>
      <c r="L1404" s="205">
        <v>0.64</v>
      </c>
      <c r="M1404" s="220">
        <v>1.6</v>
      </c>
      <c r="N1404" s="200">
        <v>1.02</v>
      </c>
      <c r="O1404" s="202">
        <v>1.0367</v>
      </c>
      <c r="P1404" s="194">
        <v>69.790000000000006</v>
      </c>
      <c r="Q1404" s="143"/>
      <c r="R1404" s="143"/>
      <c r="S1404" s="143"/>
    </row>
    <row r="1405" spans="1:19" ht="13.5" customHeight="1">
      <c r="A1405" s="210"/>
      <c r="B1405" s="187"/>
      <c r="C1405" s="500" t="s">
        <v>429</v>
      </c>
      <c r="D1405" s="500"/>
      <c r="E1405" s="500"/>
      <c r="F1405" s="500"/>
      <c r="G1405" s="500"/>
      <c r="H1405" s="180"/>
      <c r="I1405" s="181"/>
      <c r="J1405" s="181"/>
      <c r="K1405" s="181"/>
      <c r="L1405" s="183"/>
      <c r="M1405" s="181"/>
      <c r="N1405" s="211"/>
      <c r="O1405" s="181"/>
      <c r="P1405" s="212">
        <v>37245.96</v>
      </c>
      <c r="Q1405" s="143"/>
      <c r="R1405" s="143"/>
      <c r="S1405" s="143"/>
    </row>
    <row r="1406" spans="1:19" ht="13.5" customHeight="1">
      <c r="A1406" s="203" t="s">
        <v>946</v>
      </c>
      <c r="B1406" s="189" t="s">
        <v>430</v>
      </c>
      <c r="C1406" s="501" t="s">
        <v>431</v>
      </c>
      <c r="D1406" s="501"/>
      <c r="E1406" s="501"/>
      <c r="F1406" s="501"/>
      <c r="G1406" s="501"/>
      <c r="H1406" s="190" t="s">
        <v>432</v>
      </c>
      <c r="I1406" s="209">
        <v>2</v>
      </c>
      <c r="J1406" s="191"/>
      <c r="K1406" s="209">
        <v>2</v>
      </c>
      <c r="L1406" s="193"/>
      <c r="M1406" s="191"/>
      <c r="N1406" s="193"/>
      <c r="O1406" s="202">
        <v>1.0367</v>
      </c>
      <c r="P1406" s="216">
        <v>467.62</v>
      </c>
      <c r="Q1406" s="143"/>
      <c r="R1406" s="143"/>
      <c r="S1406" s="143"/>
    </row>
    <row r="1407" spans="1:19" ht="13.5" customHeight="1">
      <c r="A1407" s="203"/>
      <c r="B1407" s="189"/>
      <c r="C1407" s="501" t="s">
        <v>433</v>
      </c>
      <c r="D1407" s="501"/>
      <c r="E1407" s="501"/>
      <c r="F1407" s="501"/>
      <c r="G1407" s="501"/>
      <c r="H1407" s="190"/>
      <c r="I1407" s="191"/>
      <c r="J1407" s="191"/>
      <c r="K1407" s="191"/>
      <c r="L1407" s="193"/>
      <c r="M1407" s="191"/>
      <c r="N1407" s="193"/>
      <c r="O1407" s="191"/>
      <c r="P1407" s="194">
        <v>36240.300000000003</v>
      </c>
      <c r="Q1407" s="143"/>
      <c r="R1407" s="143"/>
      <c r="S1407" s="143"/>
    </row>
    <row r="1408" spans="1:19" ht="13.5" customHeight="1">
      <c r="A1408" s="203"/>
      <c r="B1408" s="189" t="s">
        <v>653</v>
      </c>
      <c r="C1408" s="501" t="s">
        <v>654</v>
      </c>
      <c r="D1408" s="501"/>
      <c r="E1408" s="501"/>
      <c r="F1408" s="501"/>
      <c r="G1408" s="501"/>
      <c r="H1408" s="190" t="s">
        <v>432</v>
      </c>
      <c r="I1408" s="209">
        <v>90</v>
      </c>
      <c r="J1408" s="191"/>
      <c r="K1408" s="209">
        <v>90</v>
      </c>
      <c r="L1408" s="193"/>
      <c r="M1408" s="191"/>
      <c r="N1408" s="193"/>
      <c r="O1408" s="191"/>
      <c r="P1408" s="194">
        <v>32616.27</v>
      </c>
      <c r="Q1408" s="143"/>
      <c r="R1408" s="143"/>
      <c r="S1408" s="143"/>
    </row>
    <row r="1409" spans="1:19" ht="13.5" customHeight="1">
      <c r="A1409" s="203"/>
      <c r="B1409" s="189" t="s">
        <v>655</v>
      </c>
      <c r="C1409" s="501" t="s">
        <v>656</v>
      </c>
      <c r="D1409" s="501"/>
      <c r="E1409" s="501"/>
      <c r="F1409" s="501"/>
      <c r="G1409" s="501"/>
      <c r="H1409" s="190" t="s">
        <v>432</v>
      </c>
      <c r="I1409" s="209">
        <v>46</v>
      </c>
      <c r="J1409" s="191"/>
      <c r="K1409" s="209">
        <v>46</v>
      </c>
      <c r="L1409" s="193"/>
      <c r="M1409" s="191"/>
      <c r="N1409" s="193"/>
      <c r="O1409" s="191"/>
      <c r="P1409" s="194">
        <v>16670.54</v>
      </c>
      <c r="Q1409" s="143"/>
      <c r="R1409" s="143"/>
      <c r="S1409" s="143"/>
    </row>
    <row r="1410" spans="1:19" ht="13.5" customHeight="1">
      <c r="A1410" s="213"/>
      <c r="B1410" s="214"/>
      <c r="C1410" s="500" t="s">
        <v>438</v>
      </c>
      <c r="D1410" s="500"/>
      <c r="E1410" s="500"/>
      <c r="F1410" s="500"/>
      <c r="G1410" s="500"/>
      <c r="H1410" s="180"/>
      <c r="I1410" s="181"/>
      <c r="J1410" s="181"/>
      <c r="K1410" s="181"/>
      <c r="L1410" s="183"/>
      <c r="M1410" s="181"/>
      <c r="N1410" s="211">
        <v>7909.13</v>
      </c>
      <c r="O1410" s="181"/>
      <c r="P1410" s="212">
        <v>87000.39</v>
      </c>
      <c r="Q1410" s="143"/>
      <c r="R1410" s="143"/>
      <c r="S1410" s="143"/>
    </row>
    <row r="1411" spans="1:19" ht="13.5" customHeight="1">
      <c r="A1411" s="178" t="s">
        <v>947</v>
      </c>
      <c r="B1411" s="179" t="s">
        <v>948</v>
      </c>
      <c r="C1411" s="498" t="s">
        <v>949</v>
      </c>
      <c r="D1411" s="498"/>
      <c r="E1411" s="498"/>
      <c r="F1411" s="498"/>
      <c r="G1411" s="498"/>
      <c r="H1411" s="180" t="s">
        <v>15</v>
      </c>
      <c r="I1411" s="181">
        <v>11</v>
      </c>
      <c r="J1411" s="182">
        <v>1</v>
      </c>
      <c r="K1411" s="182">
        <v>11</v>
      </c>
      <c r="L1411" s="183"/>
      <c r="M1411" s="181"/>
      <c r="N1411" s="184"/>
      <c r="O1411" s="217">
        <v>1.0367</v>
      </c>
      <c r="P1411" s="185"/>
      <c r="Q1411" s="143"/>
      <c r="R1411" s="143"/>
      <c r="S1411" s="143"/>
    </row>
    <row r="1412" spans="1:19" ht="37.5" customHeight="1">
      <c r="A1412" s="186"/>
      <c r="B1412" s="187"/>
      <c r="C1412" s="499" t="s">
        <v>390</v>
      </c>
      <c r="D1412" s="499"/>
      <c r="E1412" s="499"/>
      <c r="F1412" s="499"/>
      <c r="G1412" s="499"/>
      <c r="H1412" s="499"/>
      <c r="I1412" s="499"/>
      <c r="J1412" s="499"/>
      <c r="K1412" s="499"/>
      <c r="L1412" s="499"/>
      <c r="M1412" s="499"/>
      <c r="N1412" s="499"/>
      <c r="O1412" s="499"/>
      <c r="P1412" s="499"/>
      <c r="Q1412" s="143"/>
      <c r="R1412" s="143"/>
      <c r="S1412" s="143"/>
    </row>
    <row r="1413" spans="1:19" ht="13.5" customHeight="1">
      <c r="A1413" s="213"/>
      <c r="B1413" s="214"/>
      <c r="C1413" s="500" t="s">
        <v>438</v>
      </c>
      <c r="D1413" s="500"/>
      <c r="E1413" s="500"/>
      <c r="F1413" s="500"/>
      <c r="G1413" s="500"/>
      <c r="H1413" s="180"/>
      <c r="I1413" s="181"/>
      <c r="J1413" s="181"/>
      <c r="K1413" s="181"/>
      <c r="L1413" s="183"/>
      <c r="M1413" s="181"/>
      <c r="N1413" s="183"/>
      <c r="O1413" s="181"/>
      <c r="P1413" s="185"/>
      <c r="Q1413" s="143"/>
      <c r="R1413" s="143"/>
      <c r="S1413" s="143"/>
    </row>
    <row r="1414" spans="1:19" ht="13.5" customHeight="1">
      <c r="A1414" s="178" t="s">
        <v>950</v>
      </c>
      <c r="B1414" s="179" t="s">
        <v>608</v>
      </c>
      <c r="C1414" s="498" t="s">
        <v>951</v>
      </c>
      <c r="D1414" s="498"/>
      <c r="E1414" s="498"/>
      <c r="F1414" s="498"/>
      <c r="G1414" s="498"/>
      <c r="H1414" s="180" t="s">
        <v>610</v>
      </c>
      <c r="I1414" s="181">
        <v>0.71499999999999997</v>
      </c>
      <c r="J1414" s="182">
        <v>1</v>
      </c>
      <c r="K1414" s="249">
        <v>0.71499999999999997</v>
      </c>
      <c r="L1414" s="183"/>
      <c r="M1414" s="181"/>
      <c r="N1414" s="184"/>
      <c r="O1414" s="181"/>
      <c r="P1414" s="185"/>
      <c r="Q1414" s="143"/>
      <c r="R1414" s="143"/>
      <c r="S1414" s="143"/>
    </row>
    <row r="1415" spans="1:19" ht="19.5" customHeight="1">
      <c r="A1415" s="186"/>
      <c r="B1415" s="187" t="s">
        <v>386</v>
      </c>
      <c r="C1415" s="499" t="s">
        <v>387</v>
      </c>
      <c r="D1415" s="499"/>
      <c r="E1415" s="499"/>
      <c r="F1415" s="499"/>
      <c r="G1415" s="499"/>
      <c r="H1415" s="499"/>
      <c r="I1415" s="499"/>
      <c r="J1415" s="499"/>
      <c r="K1415" s="499"/>
      <c r="L1415" s="499"/>
      <c r="M1415" s="499"/>
      <c r="N1415" s="499"/>
      <c r="O1415" s="499"/>
      <c r="P1415" s="499"/>
      <c r="Q1415" s="143"/>
      <c r="R1415" s="143"/>
      <c r="S1415" s="143"/>
    </row>
    <row r="1416" spans="1:19" ht="45.75" customHeight="1">
      <c r="A1416" s="186"/>
      <c r="B1416" s="187" t="s">
        <v>388</v>
      </c>
      <c r="C1416" s="499" t="s">
        <v>389</v>
      </c>
      <c r="D1416" s="499"/>
      <c r="E1416" s="499"/>
      <c r="F1416" s="499"/>
      <c r="G1416" s="499"/>
      <c r="H1416" s="499"/>
      <c r="I1416" s="499"/>
      <c r="J1416" s="499"/>
      <c r="K1416" s="499"/>
      <c r="L1416" s="499"/>
      <c r="M1416" s="499"/>
      <c r="N1416" s="499"/>
      <c r="O1416" s="499"/>
      <c r="P1416" s="499"/>
      <c r="Q1416" s="143"/>
      <c r="R1416" s="143"/>
      <c r="S1416" s="143"/>
    </row>
    <row r="1417" spans="1:19" ht="27.75" customHeight="1">
      <c r="A1417" s="186"/>
      <c r="B1417" s="187"/>
      <c r="C1417" s="499" t="s">
        <v>390</v>
      </c>
      <c r="D1417" s="499"/>
      <c r="E1417" s="499"/>
      <c r="F1417" s="499"/>
      <c r="G1417" s="499"/>
      <c r="H1417" s="499"/>
      <c r="I1417" s="499"/>
      <c r="J1417" s="499"/>
      <c r="K1417" s="499"/>
      <c r="L1417" s="499"/>
      <c r="M1417" s="499"/>
      <c r="N1417" s="499"/>
      <c r="O1417" s="499"/>
      <c r="P1417" s="499"/>
      <c r="Q1417" s="143"/>
      <c r="R1417" s="143"/>
      <c r="S1417" s="143"/>
    </row>
    <row r="1418" spans="1:19" ht="13.5" customHeight="1">
      <c r="A1418" s="188"/>
      <c r="B1418" s="189" t="s">
        <v>164</v>
      </c>
      <c r="C1418" s="501" t="s">
        <v>391</v>
      </c>
      <c r="D1418" s="501"/>
      <c r="E1418" s="501"/>
      <c r="F1418" s="501"/>
      <c r="G1418" s="501"/>
      <c r="H1418" s="190" t="s">
        <v>392</v>
      </c>
      <c r="I1418" s="191"/>
      <c r="J1418" s="191"/>
      <c r="K1418" s="215">
        <v>10.650514100000001</v>
      </c>
      <c r="L1418" s="193"/>
      <c r="M1418" s="191"/>
      <c r="N1418" s="193"/>
      <c r="O1418" s="191"/>
      <c r="P1418" s="194">
        <v>7088.34</v>
      </c>
      <c r="Q1418" s="143"/>
      <c r="R1418" s="143"/>
      <c r="S1418" s="143"/>
    </row>
    <row r="1419" spans="1:19" ht="13.5" customHeight="1">
      <c r="A1419" s="195"/>
      <c r="B1419" s="189" t="s">
        <v>611</v>
      </c>
      <c r="C1419" s="501" t="s">
        <v>612</v>
      </c>
      <c r="D1419" s="501"/>
      <c r="E1419" s="501"/>
      <c r="F1419" s="501"/>
      <c r="G1419" s="501"/>
      <c r="H1419" s="190" t="s">
        <v>392</v>
      </c>
      <c r="I1419" s="201">
        <v>9.27</v>
      </c>
      <c r="J1419" s="197">
        <v>1.6068849999999999</v>
      </c>
      <c r="K1419" s="215">
        <v>10.650514100000001</v>
      </c>
      <c r="L1419" s="198"/>
      <c r="M1419" s="199"/>
      <c r="N1419" s="200">
        <v>665.54</v>
      </c>
      <c r="O1419" s="191"/>
      <c r="P1419" s="194">
        <v>7088.34</v>
      </c>
      <c r="Q1419" s="143"/>
      <c r="R1419" s="143"/>
      <c r="S1419" s="143"/>
    </row>
    <row r="1420" spans="1:19" ht="13.5" customHeight="1">
      <c r="A1420" s="188"/>
      <c r="B1420" s="189" t="s">
        <v>180</v>
      </c>
      <c r="C1420" s="501" t="s">
        <v>410</v>
      </c>
      <c r="D1420" s="501"/>
      <c r="E1420" s="501"/>
      <c r="F1420" s="501"/>
      <c r="G1420" s="501"/>
      <c r="H1420" s="190"/>
      <c r="I1420" s="191"/>
      <c r="J1420" s="191"/>
      <c r="K1420" s="191"/>
      <c r="L1420" s="193"/>
      <c r="M1420" s="191"/>
      <c r="N1420" s="193"/>
      <c r="O1420" s="191"/>
      <c r="P1420" s="216">
        <v>74.13</v>
      </c>
      <c r="Q1420" s="143"/>
      <c r="R1420" s="143"/>
      <c r="S1420" s="143"/>
    </row>
    <row r="1421" spans="1:19" ht="13.5" customHeight="1">
      <c r="A1421" s="195"/>
      <c r="B1421" s="189" t="s">
        <v>613</v>
      </c>
      <c r="C1421" s="501" t="s">
        <v>614</v>
      </c>
      <c r="D1421" s="501"/>
      <c r="E1421" s="501"/>
      <c r="F1421" s="501"/>
      <c r="G1421" s="501"/>
      <c r="H1421" s="190" t="s">
        <v>413</v>
      </c>
      <c r="I1421" s="196">
        <v>0.2</v>
      </c>
      <c r="J1421" s="191"/>
      <c r="K1421" s="207">
        <v>0.14299999999999999</v>
      </c>
      <c r="L1421" s="205">
        <v>138.5</v>
      </c>
      <c r="M1421" s="206">
        <v>1.44</v>
      </c>
      <c r="N1421" s="200">
        <v>199.44</v>
      </c>
      <c r="O1421" s="202">
        <v>1.0367</v>
      </c>
      <c r="P1421" s="194">
        <v>29.57</v>
      </c>
      <c r="Q1421" s="143"/>
      <c r="R1421" s="143"/>
      <c r="S1421" s="143"/>
    </row>
    <row r="1422" spans="1:19" ht="13.5" customHeight="1">
      <c r="A1422" s="195"/>
      <c r="B1422" s="189" t="s">
        <v>615</v>
      </c>
      <c r="C1422" s="501" t="s">
        <v>616</v>
      </c>
      <c r="D1422" s="501"/>
      <c r="E1422" s="501"/>
      <c r="F1422" s="501"/>
      <c r="G1422" s="501"/>
      <c r="H1422" s="190" t="s">
        <v>587</v>
      </c>
      <c r="I1422" s="201">
        <v>0.25</v>
      </c>
      <c r="J1422" s="191"/>
      <c r="K1422" s="192">
        <v>0.17874999999999999</v>
      </c>
      <c r="L1422" s="205">
        <v>235.73</v>
      </c>
      <c r="M1422" s="206">
        <v>1.02</v>
      </c>
      <c r="N1422" s="200">
        <v>240.44</v>
      </c>
      <c r="O1422" s="202">
        <v>1.0367</v>
      </c>
      <c r="P1422" s="194">
        <v>44.56</v>
      </c>
      <c r="Q1422" s="143"/>
      <c r="R1422" s="143"/>
      <c r="S1422" s="143"/>
    </row>
    <row r="1423" spans="1:19" ht="13.5" customHeight="1">
      <c r="A1423" s="210"/>
      <c r="B1423" s="187"/>
      <c r="C1423" s="500" t="s">
        <v>429</v>
      </c>
      <c r="D1423" s="500"/>
      <c r="E1423" s="500"/>
      <c r="F1423" s="500"/>
      <c r="G1423" s="500"/>
      <c r="H1423" s="180"/>
      <c r="I1423" s="181"/>
      <c r="J1423" s="181"/>
      <c r="K1423" s="181"/>
      <c r="L1423" s="183"/>
      <c r="M1423" s="181"/>
      <c r="N1423" s="211"/>
      <c r="O1423" s="181"/>
      <c r="P1423" s="212">
        <v>7162.47</v>
      </c>
      <c r="Q1423" s="143"/>
      <c r="R1423" s="143"/>
      <c r="S1423" s="143"/>
    </row>
    <row r="1424" spans="1:19" ht="13.5" customHeight="1">
      <c r="A1424" s="203" t="s">
        <v>952</v>
      </c>
      <c r="B1424" s="189" t="s">
        <v>430</v>
      </c>
      <c r="C1424" s="501" t="s">
        <v>431</v>
      </c>
      <c r="D1424" s="501"/>
      <c r="E1424" s="501"/>
      <c r="F1424" s="501"/>
      <c r="G1424" s="501"/>
      <c r="H1424" s="190" t="s">
        <v>432</v>
      </c>
      <c r="I1424" s="209">
        <v>2</v>
      </c>
      <c r="J1424" s="191"/>
      <c r="K1424" s="209">
        <v>2</v>
      </c>
      <c r="L1424" s="193"/>
      <c r="M1424" s="191"/>
      <c r="N1424" s="193"/>
      <c r="O1424" s="202">
        <v>1.0367</v>
      </c>
      <c r="P1424" s="216">
        <v>91.46</v>
      </c>
      <c r="Q1424" s="143"/>
      <c r="R1424" s="143"/>
      <c r="S1424" s="143"/>
    </row>
    <row r="1425" spans="1:19" ht="13.5" customHeight="1">
      <c r="A1425" s="203"/>
      <c r="B1425" s="189"/>
      <c r="C1425" s="501" t="s">
        <v>433</v>
      </c>
      <c r="D1425" s="501"/>
      <c r="E1425" s="501"/>
      <c r="F1425" s="501"/>
      <c r="G1425" s="501"/>
      <c r="H1425" s="190"/>
      <c r="I1425" s="191"/>
      <c r="J1425" s="191"/>
      <c r="K1425" s="191"/>
      <c r="L1425" s="193"/>
      <c r="M1425" s="191"/>
      <c r="N1425" s="193"/>
      <c r="O1425" s="191"/>
      <c r="P1425" s="194">
        <v>7088.34</v>
      </c>
      <c r="Q1425" s="143"/>
      <c r="R1425" s="143"/>
      <c r="S1425" s="143"/>
    </row>
    <row r="1426" spans="1:19" ht="13.5" customHeight="1">
      <c r="A1426" s="203"/>
      <c r="B1426" s="189" t="s">
        <v>434</v>
      </c>
      <c r="C1426" s="501" t="s">
        <v>435</v>
      </c>
      <c r="D1426" s="501"/>
      <c r="E1426" s="501"/>
      <c r="F1426" s="501"/>
      <c r="G1426" s="501"/>
      <c r="H1426" s="190" t="s">
        <v>432</v>
      </c>
      <c r="I1426" s="209">
        <v>90</v>
      </c>
      <c r="J1426" s="191"/>
      <c r="K1426" s="209">
        <v>90</v>
      </c>
      <c r="L1426" s="193"/>
      <c r="M1426" s="191"/>
      <c r="N1426" s="193"/>
      <c r="O1426" s="191"/>
      <c r="P1426" s="194">
        <v>6379.51</v>
      </c>
      <c r="Q1426" s="143"/>
      <c r="R1426" s="143"/>
      <c r="S1426" s="143"/>
    </row>
    <row r="1427" spans="1:19" ht="13.5" customHeight="1">
      <c r="A1427" s="203"/>
      <c r="B1427" s="189" t="s">
        <v>436</v>
      </c>
      <c r="C1427" s="501" t="s">
        <v>437</v>
      </c>
      <c r="D1427" s="501"/>
      <c r="E1427" s="501"/>
      <c r="F1427" s="501"/>
      <c r="G1427" s="501"/>
      <c r="H1427" s="190" t="s">
        <v>432</v>
      </c>
      <c r="I1427" s="209">
        <v>46</v>
      </c>
      <c r="J1427" s="191"/>
      <c r="K1427" s="209">
        <v>46</v>
      </c>
      <c r="L1427" s="193"/>
      <c r="M1427" s="191"/>
      <c r="N1427" s="193"/>
      <c r="O1427" s="191"/>
      <c r="P1427" s="194">
        <v>3260.64</v>
      </c>
      <c r="Q1427" s="143"/>
      <c r="R1427" s="143"/>
      <c r="S1427" s="143"/>
    </row>
    <row r="1428" spans="1:19" ht="13.5" customHeight="1">
      <c r="A1428" s="213"/>
      <c r="B1428" s="214"/>
      <c r="C1428" s="500" t="s">
        <v>438</v>
      </c>
      <c r="D1428" s="500"/>
      <c r="E1428" s="500"/>
      <c r="F1428" s="500"/>
      <c r="G1428" s="500"/>
      <c r="H1428" s="180"/>
      <c r="I1428" s="181"/>
      <c r="J1428" s="181"/>
      <c r="K1428" s="181"/>
      <c r="L1428" s="183"/>
      <c r="M1428" s="181"/>
      <c r="N1428" s="211">
        <v>23628.080000000002</v>
      </c>
      <c r="O1428" s="181"/>
      <c r="P1428" s="212">
        <v>16894.080000000002</v>
      </c>
      <c r="Q1428" s="143"/>
      <c r="R1428" s="143"/>
      <c r="S1428" s="143"/>
    </row>
    <row r="1429" spans="1:19" ht="13.5" customHeight="1">
      <c r="A1429" s="178" t="s">
        <v>953</v>
      </c>
      <c r="B1429" s="179" t="s">
        <v>954</v>
      </c>
      <c r="C1429" s="498" t="s">
        <v>955</v>
      </c>
      <c r="D1429" s="498"/>
      <c r="E1429" s="498"/>
      <c r="F1429" s="498"/>
      <c r="G1429" s="498"/>
      <c r="H1429" s="180" t="s">
        <v>142</v>
      </c>
      <c r="I1429" s="181">
        <v>11</v>
      </c>
      <c r="J1429" s="182">
        <v>1</v>
      </c>
      <c r="K1429" s="182">
        <v>11</v>
      </c>
      <c r="L1429" s="183"/>
      <c r="M1429" s="181"/>
      <c r="N1429" s="221">
        <v>182.97</v>
      </c>
      <c r="O1429" s="217">
        <v>1.0367</v>
      </c>
      <c r="P1429" s="212">
        <v>2086.5300000000002</v>
      </c>
      <c r="Q1429" s="143"/>
      <c r="R1429" s="143"/>
      <c r="S1429" s="143"/>
    </row>
    <row r="1430" spans="1:19" ht="19.5" customHeight="1">
      <c r="A1430" s="186"/>
      <c r="B1430" s="187"/>
      <c r="C1430" s="499" t="s">
        <v>390</v>
      </c>
      <c r="D1430" s="499"/>
      <c r="E1430" s="499"/>
      <c r="F1430" s="499"/>
      <c r="G1430" s="499"/>
      <c r="H1430" s="499"/>
      <c r="I1430" s="499"/>
      <c r="J1430" s="499"/>
      <c r="K1430" s="499"/>
      <c r="L1430" s="499"/>
      <c r="M1430" s="499"/>
      <c r="N1430" s="499"/>
      <c r="O1430" s="499"/>
      <c r="P1430" s="499"/>
      <c r="Q1430" s="143"/>
      <c r="R1430" s="143"/>
      <c r="S1430" s="143"/>
    </row>
    <row r="1431" spans="1:19" ht="13.5" customHeight="1">
      <c r="A1431" s="213"/>
      <c r="B1431" s="214"/>
      <c r="C1431" s="500" t="s">
        <v>438</v>
      </c>
      <c r="D1431" s="500"/>
      <c r="E1431" s="500"/>
      <c r="F1431" s="500"/>
      <c r="G1431" s="500"/>
      <c r="H1431" s="180"/>
      <c r="I1431" s="181"/>
      <c r="J1431" s="181"/>
      <c r="K1431" s="181"/>
      <c r="L1431" s="183"/>
      <c r="M1431" s="181"/>
      <c r="N1431" s="183"/>
      <c r="O1431" s="181"/>
      <c r="P1431" s="212">
        <v>2086.5300000000002</v>
      </c>
      <c r="Q1431" s="143"/>
      <c r="R1431" s="143"/>
      <c r="S1431" s="143"/>
    </row>
    <row r="1432" spans="1:19" ht="13.5" customHeight="1">
      <c r="A1432" s="178" t="s">
        <v>956</v>
      </c>
      <c r="B1432" s="179" t="s">
        <v>957</v>
      </c>
      <c r="C1432" s="498" t="s">
        <v>958</v>
      </c>
      <c r="D1432" s="498"/>
      <c r="E1432" s="498"/>
      <c r="F1432" s="498"/>
      <c r="G1432" s="498"/>
      <c r="H1432" s="180" t="s">
        <v>142</v>
      </c>
      <c r="I1432" s="181">
        <v>22</v>
      </c>
      <c r="J1432" s="182">
        <v>1</v>
      </c>
      <c r="K1432" s="182">
        <v>22</v>
      </c>
      <c r="L1432" s="183"/>
      <c r="M1432" s="181"/>
      <c r="N1432" s="221">
        <v>586.89</v>
      </c>
      <c r="O1432" s="217">
        <v>1.0367</v>
      </c>
      <c r="P1432" s="212">
        <v>13385.43</v>
      </c>
      <c r="Q1432" s="143"/>
      <c r="R1432" s="143"/>
      <c r="S1432" s="143"/>
    </row>
    <row r="1433" spans="1:19" ht="19.5" customHeight="1">
      <c r="A1433" s="186"/>
      <c r="B1433" s="187"/>
      <c r="C1433" s="499" t="s">
        <v>390</v>
      </c>
      <c r="D1433" s="499"/>
      <c r="E1433" s="499"/>
      <c r="F1433" s="499"/>
      <c r="G1433" s="499"/>
      <c r="H1433" s="499"/>
      <c r="I1433" s="499"/>
      <c r="J1433" s="499"/>
      <c r="K1433" s="499"/>
      <c r="L1433" s="499"/>
      <c r="M1433" s="499"/>
      <c r="N1433" s="499"/>
      <c r="O1433" s="499"/>
      <c r="P1433" s="499"/>
      <c r="Q1433" s="143"/>
      <c r="R1433" s="143"/>
      <c r="S1433" s="143"/>
    </row>
    <row r="1434" spans="1:19" ht="13.5" customHeight="1">
      <c r="A1434" s="213"/>
      <c r="B1434" s="214"/>
      <c r="C1434" s="500" t="s">
        <v>438</v>
      </c>
      <c r="D1434" s="500"/>
      <c r="E1434" s="500"/>
      <c r="F1434" s="500"/>
      <c r="G1434" s="500"/>
      <c r="H1434" s="180"/>
      <c r="I1434" s="181"/>
      <c r="J1434" s="181"/>
      <c r="K1434" s="181"/>
      <c r="L1434" s="183"/>
      <c r="M1434" s="181"/>
      <c r="N1434" s="183"/>
      <c r="O1434" s="181"/>
      <c r="P1434" s="212">
        <v>13385.43</v>
      </c>
      <c r="Q1434" s="143"/>
      <c r="R1434" s="143"/>
      <c r="S1434" s="143"/>
    </row>
    <row r="1435" spans="1:19" ht="13.5" customHeight="1">
      <c r="A1435" s="178" t="s">
        <v>959</v>
      </c>
      <c r="B1435" s="179" t="s">
        <v>608</v>
      </c>
      <c r="C1435" s="498" t="s">
        <v>960</v>
      </c>
      <c r="D1435" s="498"/>
      <c r="E1435" s="498"/>
      <c r="F1435" s="498"/>
      <c r="G1435" s="498"/>
      <c r="H1435" s="180" t="s">
        <v>610</v>
      </c>
      <c r="I1435" s="181">
        <v>2.64</v>
      </c>
      <c r="J1435" s="182">
        <v>1</v>
      </c>
      <c r="K1435" s="219">
        <v>2.64</v>
      </c>
      <c r="L1435" s="183"/>
      <c r="M1435" s="181"/>
      <c r="N1435" s="184"/>
      <c r="O1435" s="181"/>
      <c r="P1435" s="185"/>
      <c r="Q1435" s="143"/>
      <c r="R1435" s="143"/>
      <c r="S1435" s="143"/>
    </row>
    <row r="1436" spans="1:19" ht="27.75" customHeight="1">
      <c r="A1436" s="186"/>
      <c r="B1436" s="187" t="s">
        <v>386</v>
      </c>
      <c r="C1436" s="499" t="s">
        <v>387</v>
      </c>
      <c r="D1436" s="499"/>
      <c r="E1436" s="499"/>
      <c r="F1436" s="499"/>
      <c r="G1436" s="499"/>
      <c r="H1436" s="499"/>
      <c r="I1436" s="499"/>
      <c r="J1436" s="499"/>
      <c r="K1436" s="499"/>
      <c r="L1436" s="499"/>
      <c r="M1436" s="499"/>
      <c r="N1436" s="499"/>
      <c r="O1436" s="499"/>
      <c r="P1436" s="499"/>
      <c r="Q1436" s="143"/>
      <c r="R1436" s="143"/>
      <c r="S1436" s="143"/>
    </row>
    <row r="1437" spans="1:19" ht="45.75" customHeight="1">
      <c r="A1437" s="186"/>
      <c r="B1437" s="187" t="s">
        <v>388</v>
      </c>
      <c r="C1437" s="499" t="s">
        <v>389</v>
      </c>
      <c r="D1437" s="499"/>
      <c r="E1437" s="499"/>
      <c r="F1437" s="499"/>
      <c r="G1437" s="499"/>
      <c r="H1437" s="499"/>
      <c r="I1437" s="499"/>
      <c r="J1437" s="499"/>
      <c r="K1437" s="499"/>
      <c r="L1437" s="499"/>
      <c r="M1437" s="499"/>
      <c r="N1437" s="499"/>
      <c r="O1437" s="499"/>
      <c r="P1437" s="499"/>
      <c r="Q1437" s="143"/>
      <c r="R1437" s="143"/>
      <c r="S1437" s="143"/>
    </row>
    <row r="1438" spans="1:19" ht="27.75" customHeight="1">
      <c r="A1438" s="186"/>
      <c r="B1438" s="187"/>
      <c r="C1438" s="499" t="s">
        <v>390</v>
      </c>
      <c r="D1438" s="499"/>
      <c r="E1438" s="499"/>
      <c r="F1438" s="499"/>
      <c r="G1438" s="499"/>
      <c r="H1438" s="499"/>
      <c r="I1438" s="499"/>
      <c r="J1438" s="499"/>
      <c r="K1438" s="499"/>
      <c r="L1438" s="499"/>
      <c r="M1438" s="499"/>
      <c r="N1438" s="499"/>
      <c r="O1438" s="499"/>
      <c r="P1438" s="499"/>
      <c r="Q1438" s="143"/>
      <c r="R1438" s="143"/>
      <c r="S1438" s="143"/>
    </row>
    <row r="1439" spans="1:19" ht="13.5" customHeight="1">
      <c r="A1439" s="188"/>
      <c r="B1439" s="189" t="s">
        <v>164</v>
      </c>
      <c r="C1439" s="501" t="s">
        <v>391</v>
      </c>
      <c r="D1439" s="501"/>
      <c r="E1439" s="501"/>
      <c r="F1439" s="501"/>
      <c r="G1439" s="501"/>
      <c r="H1439" s="190" t="s">
        <v>392</v>
      </c>
      <c r="I1439" s="191"/>
      <c r="J1439" s="191"/>
      <c r="K1439" s="215">
        <v>39.324975199999997</v>
      </c>
      <c r="L1439" s="193"/>
      <c r="M1439" s="191"/>
      <c r="N1439" s="193"/>
      <c r="O1439" s="191"/>
      <c r="P1439" s="194">
        <v>26172.34</v>
      </c>
      <c r="Q1439" s="143"/>
      <c r="R1439" s="143"/>
      <c r="S1439" s="143"/>
    </row>
    <row r="1440" spans="1:19" ht="13.5" customHeight="1">
      <c r="A1440" s="195"/>
      <c r="B1440" s="189" t="s">
        <v>611</v>
      </c>
      <c r="C1440" s="501" t="s">
        <v>612</v>
      </c>
      <c r="D1440" s="501"/>
      <c r="E1440" s="501"/>
      <c r="F1440" s="501"/>
      <c r="G1440" s="501"/>
      <c r="H1440" s="190" t="s">
        <v>392</v>
      </c>
      <c r="I1440" s="201">
        <v>9.27</v>
      </c>
      <c r="J1440" s="197">
        <v>1.6068849999999999</v>
      </c>
      <c r="K1440" s="215">
        <v>39.324975199999997</v>
      </c>
      <c r="L1440" s="198"/>
      <c r="M1440" s="199"/>
      <c r="N1440" s="200">
        <v>665.54</v>
      </c>
      <c r="O1440" s="191"/>
      <c r="P1440" s="194">
        <v>26172.34</v>
      </c>
      <c r="Q1440" s="143"/>
      <c r="R1440" s="143"/>
      <c r="S1440" s="143"/>
    </row>
    <row r="1441" spans="1:19" ht="13.5" customHeight="1">
      <c r="A1441" s="188"/>
      <c r="B1441" s="189" t="s">
        <v>180</v>
      </c>
      <c r="C1441" s="501" t="s">
        <v>410</v>
      </c>
      <c r="D1441" s="501"/>
      <c r="E1441" s="501"/>
      <c r="F1441" s="501"/>
      <c r="G1441" s="501"/>
      <c r="H1441" s="190"/>
      <c r="I1441" s="191"/>
      <c r="J1441" s="191"/>
      <c r="K1441" s="191"/>
      <c r="L1441" s="193"/>
      <c r="M1441" s="191"/>
      <c r="N1441" s="193"/>
      <c r="O1441" s="191"/>
      <c r="P1441" s="216">
        <v>273.68</v>
      </c>
      <c r="Q1441" s="143"/>
      <c r="R1441" s="143"/>
      <c r="S1441" s="143"/>
    </row>
    <row r="1442" spans="1:19" ht="13.5" customHeight="1">
      <c r="A1442" s="195"/>
      <c r="B1442" s="189" t="s">
        <v>613</v>
      </c>
      <c r="C1442" s="501" t="s">
        <v>614</v>
      </c>
      <c r="D1442" s="501"/>
      <c r="E1442" s="501"/>
      <c r="F1442" s="501"/>
      <c r="G1442" s="501"/>
      <c r="H1442" s="190" t="s">
        <v>413</v>
      </c>
      <c r="I1442" s="196">
        <v>0.2</v>
      </c>
      <c r="J1442" s="191"/>
      <c r="K1442" s="207">
        <v>0.52800000000000002</v>
      </c>
      <c r="L1442" s="205">
        <v>138.5</v>
      </c>
      <c r="M1442" s="206">
        <v>1.44</v>
      </c>
      <c r="N1442" s="200">
        <v>199.44</v>
      </c>
      <c r="O1442" s="202">
        <v>1.0367</v>
      </c>
      <c r="P1442" s="194">
        <v>109.17</v>
      </c>
      <c r="Q1442" s="143"/>
      <c r="R1442" s="143"/>
      <c r="S1442" s="143"/>
    </row>
    <row r="1443" spans="1:19" ht="13.5" customHeight="1">
      <c r="A1443" s="195"/>
      <c r="B1443" s="189" t="s">
        <v>615</v>
      </c>
      <c r="C1443" s="501" t="s">
        <v>616</v>
      </c>
      <c r="D1443" s="501"/>
      <c r="E1443" s="501"/>
      <c r="F1443" s="501"/>
      <c r="G1443" s="501"/>
      <c r="H1443" s="190" t="s">
        <v>587</v>
      </c>
      <c r="I1443" s="201">
        <v>0.25</v>
      </c>
      <c r="J1443" s="191"/>
      <c r="K1443" s="201">
        <v>0.66</v>
      </c>
      <c r="L1443" s="205">
        <v>235.73</v>
      </c>
      <c r="M1443" s="206">
        <v>1.02</v>
      </c>
      <c r="N1443" s="200">
        <v>240.44</v>
      </c>
      <c r="O1443" s="202">
        <v>1.0367</v>
      </c>
      <c r="P1443" s="194">
        <v>164.51</v>
      </c>
      <c r="Q1443" s="143"/>
      <c r="R1443" s="143"/>
      <c r="S1443" s="143"/>
    </row>
    <row r="1444" spans="1:19" ht="13.5" customHeight="1">
      <c r="A1444" s="210"/>
      <c r="B1444" s="187"/>
      <c r="C1444" s="500" t="s">
        <v>429</v>
      </c>
      <c r="D1444" s="500"/>
      <c r="E1444" s="500"/>
      <c r="F1444" s="500"/>
      <c r="G1444" s="500"/>
      <c r="H1444" s="180"/>
      <c r="I1444" s="181"/>
      <c r="J1444" s="181"/>
      <c r="K1444" s="181"/>
      <c r="L1444" s="183"/>
      <c r="M1444" s="181"/>
      <c r="N1444" s="211"/>
      <c r="O1444" s="181"/>
      <c r="P1444" s="212">
        <v>26446.02</v>
      </c>
      <c r="Q1444" s="143"/>
      <c r="R1444" s="143"/>
      <c r="S1444" s="143"/>
    </row>
    <row r="1445" spans="1:19" ht="13.5" customHeight="1">
      <c r="A1445" s="203" t="s">
        <v>961</v>
      </c>
      <c r="B1445" s="189" t="s">
        <v>430</v>
      </c>
      <c r="C1445" s="501" t="s">
        <v>431</v>
      </c>
      <c r="D1445" s="501"/>
      <c r="E1445" s="501"/>
      <c r="F1445" s="501"/>
      <c r="G1445" s="501"/>
      <c r="H1445" s="190" t="s">
        <v>432</v>
      </c>
      <c r="I1445" s="209">
        <v>2</v>
      </c>
      <c r="J1445" s="191"/>
      <c r="K1445" s="209">
        <v>2</v>
      </c>
      <c r="L1445" s="193"/>
      <c r="M1445" s="191"/>
      <c r="N1445" s="193"/>
      <c r="O1445" s="202">
        <v>1.0367</v>
      </c>
      <c r="P1445" s="216">
        <v>337.71</v>
      </c>
      <c r="Q1445" s="143"/>
      <c r="R1445" s="143"/>
      <c r="S1445" s="143"/>
    </row>
    <row r="1446" spans="1:19" ht="13.5" customHeight="1">
      <c r="A1446" s="203"/>
      <c r="B1446" s="189"/>
      <c r="C1446" s="501" t="s">
        <v>433</v>
      </c>
      <c r="D1446" s="501"/>
      <c r="E1446" s="501"/>
      <c r="F1446" s="501"/>
      <c r="G1446" s="501"/>
      <c r="H1446" s="190"/>
      <c r="I1446" s="191"/>
      <c r="J1446" s="191"/>
      <c r="K1446" s="191"/>
      <c r="L1446" s="193"/>
      <c r="M1446" s="191"/>
      <c r="N1446" s="193"/>
      <c r="O1446" s="191"/>
      <c r="P1446" s="194">
        <v>26172.34</v>
      </c>
      <c r="Q1446" s="143"/>
      <c r="R1446" s="143"/>
      <c r="S1446" s="143"/>
    </row>
    <row r="1447" spans="1:19" ht="13.5" customHeight="1">
      <c r="A1447" s="203"/>
      <c r="B1447" s="189" t="s">
        <v>434</v>
      </c>
      <c r="C1447" s="501" t="s">
        <v>435</v>
      </c>
      <c r="D1447" s="501"/>
      <c r="E1447" s="501"/>
      <c r="F1447" s="501"/>
      <c r="G1447" s="501"/>
      <c r="H1447" s="190" t="s">
        <v>432</v>
      </c>
      <c r="I1447" s="209">
        <v>90</v>
      </c>
      <c r="J1447" s="191"/>
      <c r="K1447" s="209">
        <v>90</v>
      </c>
      <c r="L1447" s="193"/>
      <c r="M1447" s="191"/>
      <c r="N1447" s="193"/>
      <c r="O1447" s="191"/>
      <c r="P1447" s="194">
        <v>23555.11</v>
      </c>
      <c r="Q1447" s="143"/>
      <c r="R1447" s="143"/>
      <c r="S1447" s="143"/>
    </row>
    <row r="1448" spans="1:19" ht="13.5" customHeight="1">
      <c r="A1448" s="203"/>
      <c r="B1448" s="189" t="s">
        <v>436</v>
      </c>
      <c r="C1448" s="501" t="s">
        <v>437</v>
      </c>
      <c r="D1448" s="501"/>
      <c r="E1448" s="501"/>
      <c r="F1448" s="501"/>
      <c r="G1448" s="501"/>
      <c r="H1448" s="190" t="s">
        <v>432</v>
      </c>
      <c r="I1448" s="209">
        <v>46</v>
      </c>
      <c r="J1448" s="191"/>
      <c r="K1448" s="209">
        <v>46</v>
      </c>
      <c r="L1448" s="193"/>
      <c r="M1448" s="191"/>
      <c r="N1448" s="193"/>
      <c r="O1448" s="191"/>
      <c r="P1448" s="194">
        <v>12039.28</v>
      </c>
      <c r="Q1448" s="143"/>
      <c r="R1448" s="143"/>
      <c r="S1448" s="143"/>
    </row>
    <row r="1449" spans="1:19" ht="13.5" customHeight="1">
      <c r="A1449" s="213"/>
      <c r="B1449" s="214"/>
      <c r="C1449" s="500" t="s">
        <v>438</v>
      </c>
      <c r="D1449" s="500"/>
      <c r="E1449" s="500"/>
      <c r="F1449" s="500"/>
      <c r="G1449" s="500"/>
      <c r="H1449" s="180"/>
      <c r="I1449" s="181"/>
      <c r="J1449" s="181"/>
      <c r="K1449" s="181"/>
      <c r="L1449" s="183"/>
      <c r="M1449" s="181"/>
      <c r="N1449" s="211">
        <v>23628.080000000002</v>
      </c>
      <c r="O1449" s="181"/>
      <c r="P1449" s="212">
        <v>62378.12</v>
      </c>
      <c r="Q1449" s="143"/>
      <c r="R1449" s="143"/>
      <c r="S1449" s="143"/>
    </row>
    <row r="1450" spans="1:19" ht="13.5" customHeight="1">
      <c r="A1450" s="178" t="s">
        <v>962</v>
      </c>
      <c r="B1450" s="179" t="s">
        <v>765</v>
      </c>
      <c r="C1450" s="498" t="s">
        <v>843</v>
      </c>
      <c r="D1450" s="498"/>
      <c r="E1450" s="498"/>
      <c r="F1450" s="498"/>
      <c r="G1450" s="498"/>
      <c r="H1450" s="180" t="s">
        <v>610</v>
      </c>
      <c r="I1450" s="181">
        <v>0.22</v>
      </c>
      <c r="J1450" s="182">
        <v>1</v>
      </c>
      <c r="K1450" s="219">
        <v>0.22</v>
      </c>
      <c r="L1450" s="183"/>
      <c r="M1450" s="181"/>
      <c r="N1450" s="184"/>
      <c r="O1450" s="181"/>
      <c r="P1450" s="185"/>
      <c r="Q1450" s="143"/>
      <c r="R1450" s="143"/>
      <c r="S1450" s="143"/>
    </row>
    <row r="1451" spans="1:19" ht="13.5" customHeight="1">
      <c r="A1451" s="186"/>
      <c r="B1451" s="187" t="s">
        <v>386</v>
      </c>
      <c r="C1451" s="499" t="s">
        <v>387</v>
      </c>
      <c r="D1451" s="499"/>
      <c r="E1451" s="499"/>
      <c r="F1451" s="499"/>
      <c r="G1451" s="499"/>
      <c r="H1451" s="499"/>
      <c r="I1451" s="499"/>
      <c r="J1451" s="499"/>
      <c r="K1451" s="499"/>
      <c r="L1451" s="499"/>
      <c r="M1451" s="499"/>
      <c r="N1451" s="499"/>
      <c r="O1451" s="499"/>
      <c r="P1451" s="499"/>
      <c r="Q1451" s="143"/>
      <c r="R1451" s="143"/>
      <c r="S1451" s="143"/>
    </row>
    <row r="1452" spans="1:19" ht="13.5" customHeight="1">
      <c r="A1452" s="186"/>
      <c r="B1452" s="187" t="s">
        <v>388</v>
      </c>
      <c r="C1452" s="499" t="s">
        <v>389</v>
      </c>
      <c r="D1452" s="499"/>
      <c r="E1452" s="499"/>
      <c r="F1452" s="499"/>
      <c r="G1452" s="499"/>
      <c r="H1452" s="499"/>
      <c r="I1452" s="499"/>
      <c r="J1452" s="499"/>
      <c r="K1452" s="499"/>
      <c r="L1452" s="499"/>
      <c r="M1452" s="499"/>
      <c r="N1452" s="499"/>
      <c r="O1452" s="499"/>
      <c r="P1452" s="499"/>
      <c r="Q1452" s="143"/>
      <c r="R1452" s="143"/>
      <c r="S1452" s="143"/>
    </row>
    <row r="1453" spans="1:19" ht="13.5" customHeight="1">
      <c r="A1453" s="186"/>
      <c r="B1453" s="187"/>
      <c r="C1453" s="499" t="s">
        <v>390</v>
      </c>
      <c r="D1453" s="499"/>
      <c r="E1453" s="499"/>
      <c r="F1453" s="499"/>
      <c r="G1453" s="499"/>
      <c r="H1453" s="499"/>
      <c r="I1453" s="499"/>
      <c r="J1453" s="499"/>
      <c r="K1453" s="499"/>
      <c r="L1453" s="499"/>
      <c r="M1453" s="499"/>
      <c r="N1453" s="499"/>
      <c r="O1453" s="499"/>
      <c r="P1453" s="499"/>
      <c r="Q1453" s="143"/>
      <c r="R1453" s="143"/>
      <c r="S1453" s="143"/>
    </row>
    <row r="1454" spans="1:19" ht="13.5" customHeight="1">
      <c r="A1454" s="188"/>
      <c r="B1454" s="189" t="s">
        <v>164</v>
      </c>
      <c r="C1454" s="501" t="s">
        <v>391</v>
      </c>
      <c r="D1454" s="501"/>
      <c r="E1454" s="501"/>
      <c r="F1454" s="501"/>
      <c r="G1454" s="501"/>
      <c r="H1454" s="190" t="s">
        <v>392</v>
      </c>
      <c r="I1454" s="191"/>
      <c r="J1454" s="191"/>
      <c r="K1454" s="215">
        <v>11.369032799999999</v>
      </c>
      <c r="L1454" s="193"/>
      <c r="M1454" s="191"/>
      <c r="N1454" s="193"/>
      <c r="O1454" s="191"/>
      <c r="P1454" s="194">
        <v>6436.46</v>
      </c>
      <c r="Q1454" s="143"/>
      <c r="R1454" s="143"/>
      <c r="S1454" s="143"/>
    </row>
    <row r="1455" spans="1:19" ht="13.5" customHeight="1">
      <c r="A1455" s="195"/>
      <c r="B1455" s="189" t="s">
        <v>393</v>
      </c>
      <c r="C1455" s="501" t="s">
        <v>394</v>
      </c>
      <c r="D1455" s="501"/>
      <c r="E1455" s="501"/>
      <c r="F1455" s="501"/>
      <c r="G1455" s="501"/>
      <c r="H1455" s="190" t="s">
        <v>392</v>
      </c>
      <c r="I1455" s="201">
        <v>32.159999999999997</v>
      </c>
      <c r="J1455" s="197">
        <v>1.6068849999999999</v>
      </c>
      <c r="K1455" s="215">
        <v>11.369032799999999</v>
      </c>
      <c r="L1455" s="198"/>
      <c r="M1455" s="199"/>
      <c r="N1455" s="200">
        <v>566.14</v>
      </c>
      <c r="O1455" s="191"/>
      <c r="P1455" s="194">
        <v>6436.46</v>
      </c>
      <c r="Q1455" s="143"/>
      <c r="R1455" s="143"/>
      <c r="S1455" s="143"/>
    </row>
    <row r="1456" spans="1:19" ht="13.5" customHeight="1">
      <c r="A1456" s="188"/>
      <c r="B1456" s="189" t="s">
        <v>167</v>
      </c>
      <c r="C1456" s="501" t="s">
        <v>395</v>
      </c>
      <c r="D1456" s="501"/>
      <c r="E1456" s="501"/>
      <c r="F1456" s="501"/>
      <c r="G1456" s="501"/>
      <c r="H1456" s="190"/>
      <c r="I1456" s="191"/>
      <c r="J1456" s="191"/>
      <c r="K1456" s="191"/>
      <c r="L1456" s="193"/>
      <c r="M1456" s="191"/>
      <c r="N1456" s="193"/>
      <c r="O1456" s="191"/>
      <c r="P1456" s="216">
        <v>22.54</v>
      </c>
      <c r="Q1456" s="143"/>
      <c r="R1456" s="143"/>
      <c r="S1456" s="143"/>
    </row>
    <row r="1457" spans="1:19" ht="13.5" customHeight="1">
      <c r="A1457" s="188"/>
      <c r="B1457" s="189"/>
      <c r="C1457" s="501" t="s">
        <v>396</v>
      </c>
      <c r="D1457" s="501"/>
      <c r="E1457" s="501"/>
      <c r="F1457" s="501"/>
      <c r="G1457" s="501"/>
      <c r="H1457" s="190" t="s">
        <v>392</v>
      </c>
      <c r="I1457" s="191"/>
      <c r="J1457" s="191"/>
      <c r="K1457" s="192">
        <v>2.0459999999999999E-2</v>
      </c>
      <c r="L1457" s="193"/>
      <c r="M1457" s="191"/>
      <c r="N1457" s="193"/>
      <c r="O1457" s="191"/>
      <c r="P1457" s="216">
        <v>14.39</v>
      </c>
      <c r="Q1457" s="143"/>
      <c r="R1457" s="143"/>
      <c r="S1457" s="143"/>
    </row>
    <row r="1458" spans="1:19" ht="27.75" customHeight="1">
      <c r="A1458" s="195"/>
      <c r="B1458" s="189" t="s">
        <v>397</v>
      </c>
      <c r="C1458" s="501" t="s">
        <v>398</v>
      </c>
      <c r="D1458" s="501"/>
      <c r="E1458" s="501"/>
      <c r="F1458" s="501"/>
      <c r="G1458" s="501"/>
      <c r="H1458" s="190" t="s">
        <v>399</v>
      </c>
      <c r="I1458" s="201">
        <v>0.03</v>
      </c>
      <c r="J1458" s="201">
        <v>1.55</v>
      </c>
      <c r="K1458" s="192">
        <v>1.023E-2</v>
      </c>
      <c r="L1458" s="198"/>
      <c r="M1458" s="199"/>
      <c r="N1458" s="200">
        <v>1582.31</v>
      </c>
      <c r="O1458" s="202">
        <v>1.0367</v>
      </c>
      <c r="P1458" s="194">
        <v>16.78</v>
      </c>
      <c r="Q1458" s="143"/>
      <c r="R1458" s="143"/>
      <c r="S1458" s="143"/>
    </row>
    <row r="1459" spans="1:19" ht="45.75" customHeight="1">
      <c r="A1459" s="203"/>
      <c r="B1459" s="189" t="s">
        <v>400</v>
      </c>
      <c r="C1459" s="501" t="s">
        <v>401</v>
      </c>
      <c r="D1459" s="501"/>
      <c r="E1459" s="501"/>
      <c r="F1459" s="501"/>
      <c r="G1459" s="501"/>
      <c r="H1459" s="190" t="s">
        <v>392</v>
      </c>
      <c r="I1459" s="201">
        <v>0.03</v>
      </c>
      <c r="J1459" s="201">
        <v>1.55</v>
      </c>
      <c r="K1459" s="192">
        <v>1.023E-2</v>
      </c>
      <c r="L1459" s="193"/>
      <c r="M1459" s="191"/>
      <c r="N1459" s="204">
        <v>777.91</v>
      </c>
      <c r="O1459" s="202">
        <v>1.0367</v>
      </c>
      <c r="P1459" s="216">
        <v>8.25</v>
      </c>
      <c r="Q1459" s="143"/>
      <c r="R1459" s="143"/>
      <c r="S1459" s="143"/>
    </row>
    <row r="1460" spans="1:19" ht="27.75" customHeight="1">
      <c r="A1460" s="195"/>
      <c r="B1460" s="189" t="s">
        <v>402</v>
      </c>
      <c r="C1460" s="501" t="s">
        <v>403</v>
      </c>
      <c r="D1460" s="501"/>
      <c r="E1460" s="501"/>
      <c r="F1460" s="501"/>
      <c r="G1460" s="501"/>
      <c r="H1460" s="190" t="s">
        <v>399</v>
      </c>
      <c r="I1460" s="201">
        <v>0.03</v>
      </c>
      <c r="J1460" s="201">
        <v>1.55</v>
      </c>
      <c r="K1460" s="192">
        <v>1.023E-2</v>
      </c>
      <c r="L1460" s="198"/>
      <c r="M1460" s="199"/>
      <c r="N1460" s="200">
        <v>543.33000000000004</v>
      </c>
      <c r="O1460" s="202">
        <v>1.0367</v>
      </c>
      <c r="P1460" s="194">
        <v>5.76</v>
      </c>
      <c r="Q1460" s="143"/>
      <c r="R1460" s="143"/>
      <c r="S1460" s="143"/>
    </row>
    <row r="1461" spans="1:19" ht="13.5" customHeight="1">
      <c r="A1461" s="203"/>
      <c r="B1461" s="189" t="s">
        <v>404</v>
      </c>
      <c r="C1461" s="501" t="s">
        <v>405</v>
      </c>
      <c r="D1461" s="501"/>
      <c r="E1461" s="501"/>
      <c r="F1461" s="501"/>
      <c r="G1461" s="501"/>
      <c r="H1461" s="190" t="s">
        <v>392</v>
      </c>
      <c r="I1461" s="201">
        <v>0.03</v>
      </c>
      <c r="J1461" s="201">
        <v>1.55</v>
      </c>
      <c r="K1461" s="192">
        <v>1.023E-2</v>
      </c>
      <c r="L1461" s="193"/>
      <c r="M1461" s="191"/>
      <c r="N1461" s="204">
        <v>579.11</v>
      </c>
      <c r="O1461" s="202">
        <v>1.0367</v>
      </c>
      <c r="P1461" s="216">
        <v>6.14</v>
      </c>
      <c r="Q1461" s="143"/>
      <c r="R1461" s="143"/>
      <c r="S1461" s="143"/>
    </row>
    <row r="1462" spans="1:19" ht="13.5" customHeight="1">
      <c r="A1462" s="188"/>
      <c r="B1462" s="189" t="s">
        <v>180</v>
      </c>
      <c r="C1462" s="501" t="s">
        <v>410</v>
      </c>
      <c r="D1462" s="501"/>
      <c r="E1462" s="501"/>
      <c r="F1462" s="501"/>
      <c r="G1462" s="501"/>
      <c r="H1462" s="190"/>
      <c r="I1462" s="191"/>
      <c r="J1462" s="191"/>
      <c r="K1462" s="191"/>
      <c r="L1462" s="193"/>
      <c r="M1462" s="191"/>
      <c r="N1462" s="193"/>
      <c r="O1462" s="191"/>
      <c r="P1462" s="216">
        <v>47.76</v>
      </c>
      <c r="Q1462" s="143"/>
      <c r="R1462" s="143"/>
      <c r="S1462" s="143"/>
    </row>
    <row r="1463" spans="1:19" ht="13.5" customHeight="1">
      <c r="A1463" s="195"/>
      <c r="B1463" s="189" t="s">
        <v>590</v>
      </c>
      <c r="C1463" s="501" t="s">
        <v>591</v>
      </c>
      <c r="D1463" s="501"/>
      <c r="E1463" s="501"/>
      <c r="F1463" s="501"/>
      <c r="G1463" s="501"/>
      <c r="H1463" s="190" t="s">
        <v>592</v>
      </c>
      <c r="I1463" s="207">
        <v>6.6559999999999997</v>
      </c>
      <c r="J1463" s="191"/>
      <c r="K1463" s="192">
        <v>1.4643200000000001</v>
      </c>
      <c r="L1463" s="198"/>
      <c r="M1463" s="199"/>
      <c r="N1463" s="200">
        <v>7.46</v>
      </c>
      <c r="O1463" s="202">
        <v>1.0367</v>
      </c>
      <c r="P1463" s="194">
        <v>11.32</v>
      </c>
      <c r="Q1463" s="143"/>
      <c r="R1463" s="143"/>
      <c r="S1463" s="143"/>
    </row>
    <row r="1464" spans="1:19" ht="13.5" customHeight="1">
      <c r="A1464" s="195"/>
      <c r="B1464" s="189" t="s">
        <v>596</v>
      </c>
      <c r="C1464" s="501" t="s">
        <v>597</v>
      </c>
      <c r="D1464" s="501"/>
      <c r="E1464" s="501"/>
      <c r="F1464" s="501"/>
      <c r="G1464" s="501"/>
      <c r="H1464" s="190" t="s">
        <v>587</v>
      </c>
      <c r="I1464" s="201">
        <v>2.04</v>
      </c>
      <c r="J1464" s="191"/>
      <c r="K1464" s="202">
        <v>0.44879999999999998</v>
      </c>
      <c r="L1464" s="205">
        <v>41.71</v>
      </c>
      <c r="M1464" s="220">
        <v>1.3</v>
      </c>
      <c r="N1464" s="200">
        <v>54.22</v>
      </c>
      <c r="O1464" s="202">
        <v>1.0367</v>
      </c>
      <c r="P1464" s="194">
        <v>25.23</v>
      </c>
      <c r="Q1464" s="143"/>
      <c r="R1464" s="143"/>
      <c r="S1464" s="143"/>
    </row>
    <row r="1465" spans="1:19" ht="13.5" customHeight="1">
      <c r="A1465" s="195"/>
      <c r="B1465" s="189" t="s">
        <v>767</v>
      </c>
      <c r="C1465" s="501" t="s">
        <v>768</v>
      </c>
      <c r="D1465" s="501"/>
      <c r="E1465" s="501"/>
      <c r="F1465" s="501"/>
      <c r="G1465" s="501"/>
      <c r="H1465" s="190" t="s">
        <v>587</v>
      </c>
      <c r="I1465" s="201">
        <v>2.04</v>
      </c>
      <c r="J1465" s="191"/>
      <c r="K1465" s="202">
        <v>0.44879999999999998</v>
      </c>
      <c r="L1465" s="205">
        <v>18.54</v>
      </c>
      <c r="M1465" s="220">
        <v>1.3</v>
      </c>
      <c r="N1465" s="200">
        <v>24.1</v>
      </c>
      <c r="O1465" s="202">
        <v>1.0367</v>
      </c>
      <c r="P1465" s="194">
        <v>11.21</v>
      </c>
      <c r="Q1465" s="143"/>
      <c r="R1465" s="143"/>
      <c r="S1465" s="143"/>
    </row>
    <row r="1466" spans="1:19" ht="13.5" customHeight="1">
      <c r="A1466" s="210"/>
      <c r="B1466" s="187"/>
      <c r="C1466" s="500" t="s">
        <v>429</v>
      </c>
      <c r="D1466" s="500"/>
      <c r="E1466" s="500"/>
      <c r="F1466" s="500"/>
      <c r="G1466" s="500"/>
      <c r="H1466" s="180"/>
      <c r="I1466" s="181"/>
      <c r="J1466" s="181"/>
      <c r="K1466" s="181"/>
      <c r="L1466" s="183"/>
      <c r="M1466" s="181"/>
      <c r="N1466" s="211"/>
      <c r="O1466" s="181"/>
      <c r="P1466" s="212">
        <v>6521.15</v>
      </c>
      <c r="Q1466" s="143"/>
      <c r="R1466" s="143"/>
      <c r="S1466" s="143"/>
    </row>
    <row r="1467" spans="1:19" ht="13.5" customHeight="1">
      <c r="A1467" s="203" t="s">
        <v>963</v>
      </c>
      <c r="B1467" s="189" t="s">
        <v>430</v>
      </c>
      <c r="C1467" s="501" t="s">
        <v>431</v>
      </c>
      <c r="D1467" s="501"/>
      <c r="E1467" s="501"/>
      <c r="F1467" s="501"/>
      <c r="G1467" s="501"/>
      <c r="H1467" s="190" t="s">
        <v>432</v>
      </c>
      <c r="I1467" s="209">
        <v>2</v>
      </c>
      <c r="J1467" s="191"/>
      <c r="K1467" s="209">
        <v>2</v>
      </c>
      <c r="L1467" s="193"/>
      <c r="M1467" s="191"/>
      <c r="N1467" s="193"/>
      <c r="O1467" s="202">
        <v>1.0367</v>
      </c>
      <c r="P1467" s="216">
        <v>83.05</v>
      </c>
      <c r="Q1467" s="143"/>
      <c r="R1467" s="143"/>
      <c r="S1467" s="143"/>
    </row>
    <row r="1468" spans="1:19" ht="13.5" customHeight="1">
      <c r="A1468" s="203"/>
      <c r="B1468" s="189"/>
      <c r="C1468" s="501" t="s">
        <v>433</v>
      </c>
      <c r="D1468" s="501"/>
      <c r="E1468" s="501"/>
      <c r="F1468" s="501"/>
      <c r="G1468" s="501"/>
      <c r="H1468" s="190"/>
      <c r="I1468" s="191"/>
      <c r="J1468" s="191"/>
      <c r="K1468" s="191"/>
      <c r="L1468" s="193"/>
      <c r="M1468" s="191"/>
      <c r="N1468" s="193"/>
      <c r="O1468" s="191"/>
      <c r="P1468" s="194">
        <v>6450.85</v>
      </c>
      <c r="Q1468" s="143"/>
      <c r="R1468" s="143"/>
      <c r="S1468" s="143"/>
    </row>
    <row r="1469" spans="1:19" ht="13.5" customHeight="1">
      <c r="A1469" s="203"/>
      <c r="B1469" s="189" t="s">
        <v>603</v>
      </c>
      <c r="C1469" s="501" t="s">
        <v>604</v>
      </c>
      <c r="D1469" s="501"/>
      <c r="E1469" s="501"/>
      <c r="F1469" s="501"/>
      <c r="G1469" s="501"/>
      <c r="H1469" s="190" t="s">
        <v>432</v>
      </c>
      <c r="I1469" s="209">
        <v>97</v>
      </c>
      <c r="J1469" s="191"/>
      <c r="K1469" s="209">
        <v>97</v>
      </c>
      <c r="L1469" s="193"/>
      <c r="M1469" s="191"/>
      <c r="N1469" s="193"/>
      <c r="O1469" s="191"/>
      <c r="P1469" s="194">
        <v>6257.32</v>
      </c>
      <c r="Q1469" s="143"/>
      <c r="R1469" s="143"/>
      <c r="S1469" s="143"/>
    </row>
    <row r="1470" spans="1:19" ht="13.5" customHeight="1">
      <c r="A1470" s="203"/>
      <c r="B1470" s="189" t="s">
        <v>605</v>
      </c>
      <c r="C1470" s="501" t="s">
        <v>606</v>
      </c>
      <c r="D1470" s="501"/>
      <c r="E1470" s="501"/>
      <c r="F1470" s="501"/>
      <c r="G1470" s="501"/>
      <c r="H1470" s="190" t="s">
        <v>432</v>
      </c>
      <c r="I1470" s="209">
        <v>51</v>
      </c>
      <c r="J1470" s="191"/>
      <c r="K1470" s="209">
        <v>51</v>
      </c>
      <c r="L1470" s="193"/>
      <c r="M1470" s="191"/>
      <c r="N1470" s="193"/>
      <c r="O1470" s="191"/>
      <c r="P1470" s="194">
        <v>3289.93</v>
      </c>
      <c r="Q1470" s="143"/>
      <c r="R1470" s="143"/>
      <c r="S1470" s="143"/>
    </row>
    <row r="1471" spans="1:19" ht="13.5" customHeight="1">
      <c r="A1471" s="213"/>
      <c r="B1471" s="214"/>
      <c r="C1471" s="500" t="s">
        <v>438</v>
      </c>
      <c r="D1471" s="500"/>
      <c r="E1471" s="500"/>
      <c r="F1471" s="500"/>
      <c r="G1471" s="500"/>
      <c r="H1471" s="180"/>
      <c r="I1471" s="181"/>
      <c r="J1471" s="181"/>
      <c r="K1471" s="181"/>
      <c r="L1471" s="183"/>
      <c r="M1471" s="181"/>
      <c r="N1471" s="211">
        <v>73415.679999999993</v>
      </c>
      <c r="O1471" s="181"/>
      <c r="P1471" s="212">
        <v>16151.45</v>
      </c>
      <c r="Q1471" s="143"/>
      <c r="R1471" s="143"/>
      <c r="S1471" s="143"/>
    </row>
    <row r="1472" spans="1:19" ht="13.5" customHeight="1">
      <c r="A1472" s="178" t="s">
        <v>964</v>
      </c>
      <c r="B1472" s="179" t="s">
        <v>771</v>
      </c>
      <c r="C1472" s="498" t="s">
        <v>772</v>
      </c>
      <c r="D1472" s="498"/>
      <c r="E1472" s="498"/>
      <c r="F1472" s="498"/>
      <c r="G1472" s="498"/>
      <c r="H1472" s="180" t="s">
        <v>773</v>
      </c>
      <c r="I1472" s="181">
        <v>6.6000000000000003E-2</v>
      </c>
      <c r="J1472" s="182">
        <v>1</v>
      </c>
      <c r="K1472" s="249">
        <v>6.6000000000000003E-2</v>
      </c>
      <c r="L1472" s="211">
        <v>12621.8</v>
      </c>
      <c r="M1472" s="222">
        <v>1.1000000000000001</v>
      </c>
      <c r="N1472" s="239">
        <v>13883.98</v>
      </c>
      <c r="O1472" s="217">
        <v>1.0367</v>
      </c>
      <c r="P1472" s="240">
        <v>949.97</v>
      </c>
      <c r="Q1472" s="143"/>
      <c r="R1472" s="143"/>
      <c r="S1472" s="143"/>
    </row>
    <row r="1473" spans="1:19" ht="13.5" customHeight="1">
      <c r="A1473" s="186"/>
      <c r="B1473" s="187"/>
      <c r="C1473" s="499" t="s">
        <v>390</v>
      </c>
      <c r="D1473" s="499"/>
      <c r="E1473" s="499"/>
      <c r="F1473" s="499"/>
      <c r="G1473" s="499"/>
      <c r="H1473" s="499"/>
      <c r="I1473" s="499"/>
      <c r="J1473" s="499"/>
      <c r="K1473" s="499"/>
      <c r="L1473" s="499"/>
      <c r="M1473" s="499"/>
      <c r="N1473" s="499"/>
      <c r="O1473" s="499"/>
      <c r="P1473" s="499"/>
      <c r="Q1473" s="143"/>
      <c r="R1473" s="143"/>
      <c r="S1473" s="143"/>
    </row>
    <row r="1474" spans="1:19" ht="19.5" customHeight="1">
      <c r="A1474" s="213"/>
      <c r="B1474" s="214"/>
      <c r="C1474" s="500" t="s">
        <v>438</v>
      </c>
      <c r="D1474" s="500"/>
      <c r="E1474" s="500"/>
      <c r="F1474" s="500"/>
      <c r="G1474" s="500"/>
      <c r="H1474" s="180"/>
      <c r="I1474" s="181"/>
      <c r="J1474" s="181"/>
      <c r="K1474" s="181"/>
      <c r="L1474" s="183"/>
      <c r="M1474" s="181"/>
      <c r="N1474" s="183"/>
      <c r="O1474" s="181"/>
      <c r="P1474" s="240">
        <v>949.97</v>
      </c>
      <c r="Q1474" s="143"/>
      <c r="R1474" s="143"/>
      <c r="S1474" s="143"/>
    </row>
    <row r="1475" spans="1:19" ht="13.5" customHeight="1">
      <c r="A1475" s="178" t="s">
        <v>965</v>
      </c>
      <c r="B1475" s="179" t="s">
        <v>966</v>
      </c>
      <c r="C1475" s="498" t="s">
        <v>967</v>
      </c>
      <c r="D1475" s="498"/>
      <c r="E1475" s="498"/>
      <c r="F1475" s="498"/>
      <c r="G1475" s="498"/>
      <c r="H1475" s="180" t="s">
        <v>773</v>
      </c>
      <c r="I1475" s="181">
        <v>0.22</v>
      </c>
      <c r="J1475" s="182">
        <v>1</v>
      </c>
      <c r="K1475" s="219">
        <v>0.22</v>
      </c>
      <c r="L1475" s="211">
        <v>20410.53</v>
      </c>
      <c r="M1475" s="222">
        <v>1.1000000000000001</v>
      </c>
      <c r="N1475" s="239">
        <v>22451.58</v>
      </c>
      <c r="O1475" s="217">
        <v>1.0367</v>
      </c>
      <c r="P1475" s="212">
        <v>5120.62</v>
      </c>
      <c r="Q1475" s="143"/>
      <c r="R1475" s="143"/>
      <c r="S1475" s="143"/>
    </row>
    <row r="1476" spans="1:19" ht="13.5" customHeight="1">
      <c r="A1476" s="186"/>
      <c r="B1476" s="187"/>
      <c r="C1476" s="499" t="s">
        <v>390</v>
      </c>
      <c r="D1476" s="499"/>
      <c r="E1476" s="499"/>
      <c r="F1476" s="499"/>
      <c r="G1476" s="499"/>
      <c r="H1476" s="499"/>
      <c r="I1476" s="499"/>
      <c r="J1476" s="499"/>
      <c r="K1476" s="499"/>
      <c r="L1476" s="499"/>
      <c r="M1476" s="499"/>
      <c r="N1476" s="499"/>
      <c r="O1476" s="499"/>
      <c r="P1476" s="499"/>
      <c r="Q1476" s="143"/>
      <c r="R1476" s="143"/>
      <c r="S1476" s="143"/>
    </row>
    <row r="1477" spans="1:19" ht="19.5" customHeight="1">
      <c r="A1477" s="213"/>
      <c r="B1477" s="214"/>
      <c r="C1477" s="500" t="s">
        <v>438</v>
      </c>
      <c r="D1477" s="500"/>
      <c r="E1477" s="500"/>
      <c r="F1477" s="500"/>
      <c r="G1477" s="500"/>
      <c r="H1477" s="180"/>
      <c r="I1477" s="181"/>
      <c r="J1477" s="181"/>
      <c r="K1477" s="181"/>
      <c r="L1477" s="183"/>
      <c r="M1477" s="181"/>
      <c r="N1477" s="183"/>
      <c r="O1477" s="181"/>
      <c r="P1477" s="212">
        <v>5120.62</v>
      </c>
      <c r="Q1477" s="143"/>
      <c r="R1477" s="143"/>
      <c r="S1477" s="143"/>
    </row>
    <row r="1478" spans="1:19" ht="45.75" customHeight="1">
      <c r="A1478" s="497" t="s">
        <v>968</v>
      </c>
      <c r="B1478" s="497"/>
      <c r="C1478" s="497"/>
      <c r="D1478" s="497"/>
      <c r="E1478" s="497"/>
      <c r="F1478" s="497"/>
      <c r="G1478" s="497"/>
      <c r="H1478" s="497"/>
      <c r="I1478" s="497"/>
      <c r="J1478" s="497"/>
      <c r="K1478" s="497"/>
      <c r="L1478" s="497"/>
      <c r="M1478" s="497"/>
      <c r="N1478" s="497"/>
      <c r="O1478" s="497"/>
      <c r="P1478" s="497"/>
      <c r="Q1478" s="143"/>
      <c r="R1478" s="143"/>
      <c r="S1478" s="143"/>
    </row>
    <row r="1479" spans="1:19" ht="27.75" customHeight="1">
      <c r="A1479" s="178" t="s">
        <v>969</v>
      </c>
      <c r="B1479" s="179" t="s">
        <v>710</v>
      </c>
      <c r="C1479" s="498" t="s">
        <v>874</v>
      </c>
      <c r="D1479" s="498"/>
      <c r="E1479" s="498"/>
      <c r="F1479" s="498"/>
      <c r="G1479" s="498"/>
      <c r="H1479" s="180" t="s">
        <v>142</v>
      </c>
      <c r="I1479" s="181">
        <v>2</v>
      </c>
      <c r="J1479" s="182">
        <v>1</v>
      </c>
      <c r="K1479" s="182">
        <v>2</v>
      </c>
      <c r="L1479" s="183"/>
      <c r="M1479" s="181"/>
      <c r="N1479" s="184"/>
      <c r="O1479" s="181"/>
      <c r="P1479" s="185"/>
      <c r="Q1479" s="143"/>
      <c r="R1479" s="143"/>
      <c r="S1479" s="143"/>
    </row>
    <row r="1480" spans="1:19" ht="13.5" customHeight="1">
      <c r="A1480" s="186"/>
      <c r="B1480" s="187" t="s">
        <v>386</v>
      </c>
      <c r="C1480" s="499" t="s">
        <v>387</v>
      </c>
      <c r="D1480" s="499"/>
      <c r="E1480" s="499"/>
      <c r="F1480" s="499"/>
      <c r="G1480" s="499"/>
      <c r="H1480" s="499"/>
      <c r="I1480" s="499"/>
      <c r="J1480" s="499"/>
      <c r="K1480" s="499"/>
      <c r="L1480" s="499"/>
      <c r="M1480" s="499"/>
      <c r="N1480" s="499"/>
      <c r="O1480" s="499"/>
      <c r="P1480" s="499"/>
      <c r="Q1480" s="143"/>
      <c r="R1480" s="143"/>
      <c r="S1480" s="143"/>
    </row>
    <row r="1481" spans="1:19" ht="13.5" customHeight="1">
      <c r="A1481" s="186"/>
      <c r="B1481" s="187" t="s">
        <v>388</v>
      </c>
      <c r="C1481" s="499" t="s">
        <v>389</v>
      </c>
      <c r="D1481" s="499"/>
      <c r="E1481" s="499"/>
      <c r="F1481" s="499"/>
      <c r="G1481" s="499"/>
      <c r="H1481" s="499"/>
      <c r="I1481" s="499"/>
      <c r="J1481" s="499"/>
      <c r="K1481" s="499"/>
      <c r="L1481" s="499"/>
      <c r="M1481" s="499"/>
      <c r="N1481" s="499"/>
      <c r="O1481" s="499"/>
      <c r="P1481" s="499"/>
      <c r="Q1481" s="143"/>
      <c r="R1481" s="143"/>
      <c r="S1481" s="143"/>
    </row>
    <row r="1482" spans="1:19" ht="13.5" customHeight="1">
      <c r="A1482" s="186"/>
      <c r="B1482" s="187"/>
      <c r="C1482" s="499" t="s">
        <v>390</v>
      </c>
      <c r="D1482" s="499"/>
      <c r="E1482" s="499"/>
      <c r="F1482" s="499"/>
      <c r="G1482" s="499"/>
      <c r="H1482" s="499"/>
      <c r="I1482" s="499"/>
      <c r="J1482" s="499"/>
      <c r="K1482" s="499"/>
      <c r="L1482" s="499"/>
      <c r="M1482" s="499"/>
      <c r="N1482" s="499"/>
      <c r="O1482" s="499"/>
      <c r="P1482" s="499"/>
      <c r="Q1482" s="143"/>
      <c r="R1482" s="143"/>
      <c r="S1482" s="143"/>
    </row>
    <row r="1483" spans="1:19" ht="13.5" customHeight="1">
      <c r="A1483" s="188"/>
      <c r="B1483" s="189" t="s">
        <v>164</v>
      </c>
      <c r="C1483" s="501" t="s">
        <v>391</v>
      </c>
      <c r="D1483" s="501"/>
      <c r="E1483" s="501"/>
      <c r="F1483" s="501"/>
      <c r="G1483" s="501"/>
      <c r="H1483" s="190" t="s">
        <v>392</v>
      </c>
      <c r="I1483" s="191"/>
      <c r="J1483" s="191"/>
      <c r="K1483" s="215">
        <v>3.3101831000000002</v>
      </c>
      <c r="L1483" s="193"/>
      <c r="M1483" s="191"/>
      <c r="N1483" s="193"/>
      <c r="O1483" s="191"/>
      <c r="P1483" s="194">
        <v>1723.81</v>
      </c>
      <c r="Q1483" s="143"/>
      <c r="R1483" s="143"/>
      <c r="S1483" s="143"/>
    </row>
    <row r="1484" spans="1:19" ht="13.5" customHeight="1">
      <c r="A1484" s="195"/>
      <c r="B1484" s="189" t="s">
        <v>712</v>
      </c>
      <c r="C1484" s="501" t="s">
        <v>713</v>
      </c>
      <c r="D1484" s="501"/>
      <c r="E1484" s="501"/>
      <c r="F1484" s="501"/>
      <c r="G1484" s="501"/>
      <c r="H1484" s="190" t="s">
        <v>392</v>
      </c>
      <c r="I1484" s="201">
        <v>1.03</v>
      </c>
      <c r="J1484" s="197">
        <v>1.6068849999999999</v>
      </c>
      <c r="K1484" s="215">
        <v>3.3101831000000002</v>
      </c>
      <c r="L1484" s="198"/>
      <c r="M1484" s="199"/>
      <c r="N1484" s="200">
        <v>520.76</v>
      </c>
      <c r="O1484" s="191"/>
      <c r="P1484" s="194">
        <v>1723.81</v>
      </c>
      <c r="Q1484" s="143"/>
      <c r="R1484" s="143"/>
      <c r="S1484" s="143"/>
    </row>
    <row r="1485" spans="1:19" ht="13.5" customHeight="1">
      <c r="A1485" s="188"/>
      <c r="B1485" s="189" t="s">
        <v>167</v>
      </c>
      <c r="C1485" s="501" t="s">
        <v>395</v>
      </c>
      <c r="D1485" s="501"/>
      <c r="E1485" s="501"/>
      <c r="F1485" s="501"/>
      <c r="G1485" s="501"/>
      <c r="H1485" s="190"/>
      <c r="I1485" s="191"/>
      <c r="J1485" s="191"/>
      <c r="K1485" s="191"/>
      <c r="L1485" s="193"/>
      <c r="M1485" s="191"/>
      <c r="N1485" s="193"/>
      <c r="O1485" s="191"/>
      <c r="P1485" s="216">
        <v>17.46</v>
      </c>
      <c r="Q1485" s="143"/>
      <c r="R1485" s="143"/>
      <c r="S1485" s="143"/>
    </row>
    <row r="1486" spans="1:19" ht="13.5" customHeight="1">
      <c r="A1486" s="188"/>
      <c r="B1486" s="189"/>
      <c r="C1486" s="501" t="s">
        <v>396</v>
      </c>
      <c r="D1486" s="501"/>
      <c r="E1486" s="501"/>
      <c r="F1486" s="501"/>
      <c r="G1486" s="501"/>
      <c r="H1486" s="190" t="s">
        <v>392</v>
      </c>
      <c r="I1486" s="191"/>
      <c r="J1486" s="191"/>
      <c r="K1486" s="207">
        <v>3.1E-2</v>
      </c>
      <c r="L1486" s="193"/>
      <c r="M1486" s="191"/>
      <c r="N1486" s="193"/>
      <c r="O1486" s="191"/>
      <c r="P1486" s="216">
        <v>18.61</v>
      </c>
      <c r="Q1486" s="143"/>
      <c r="R1486" s="143"/>
      <c r="S1486" s="143"/>
    </row>
    <row r="1487" spans="1:19" ht="13.5" customHeight="1">
      <c r="A1487" s="195"/>
      <c r="B1487" s="189" t="s">
        <v>402</v>
      </c>
      <c r="C1487" s="501" t="s">
        <v>403</v>
      </c>
      <c r="D1487" s="501"/>
      <c r="E1487" s="501"/>
      <c r="F1487" s="501"/>
      <c r="G1487" s="501"/>
      <c r="H1487" s="190" t="s">
        <v>399</v>
      </c>
      <c r="I1487" s="201">
        <v>0.01</v>
      </c>
      <c r="J1487" s="201">
        <v>1.55</v>
      </c>
      <c r="K1487" s="207">
        <v>3.1E-2</v>
      </c>
      <c r="L1487" s="198"/>
      <c r="M1487" s="199"/>
      <c r="N1487" s="200">
        <v>543.33000000000004</v>
      </c>
      <c r="O1487" s="202">
        <v>1.0367</v>
      </c>
      <c r="P1487" s="194">
        <v>17.46</v>
      </c>
      <c r="Q1487" s="143"/>
      <c r="R1487" s="143"/>
      <c r="S1487" s="143"/>
    </row>
    <row r="1488" spans="1:19" ht="13.5" customHeight="1">
      <c r="A1488" s="203"/>
      <c r="B1488" s="189" t="s">
        <v>404</v>
      </c>
      <c r="C1488" s="501" t="s">
        <v>405</v>
      </c>
      <c r="D1488" s="501"/>
      <c r="E1488" s="501"/>
      <c r="F1488" s="501"/>
      <c r="G1488" s="501"/>
      <c r="H1488" s="190" t="s">
        <v>392</v>
      </c>
      <c r="I1488" s="201">
        <v>0.01</v>
      </c>
      <c r="J1488" s="201">
        <v>1.55</v>
      </c>
      <c r="K1488" s="207">
        <v>3.1E-2</v>
      </c>
      <c r="L1488" s="193"/>
      <c r="M1488" s="191"/>
      <c r="N1488" s="204">
        <v>579.11</v>
      </c>
      <c r="O1488" s="202">
        <v>1.0367</v>
      </c>
      <c r="P1488" s="216">
        <v>18.61</v>
      </c>
      <c r="Q1488" s="143"/>
      <c r="R1488" s="143"/>
      <c r="S1488" s="143"/>
    </row>
    <row r="1489" spans="1:19" ht="13.5" customHeight="1">
      <c r="A1489" s="210"/>
      <c r="B1489" s="187"/>
      <c r="C1489" s="500" t="s">
        <v>429</v>
      </c>
      <c r="D1489" s="500"/>
      <c r="E1489" s="500"/>
      <c r="F1489" s="500"/>
      <c r="G1489" s="500"/>
      <c r="H1489" s="180"/>
      <c r="I1489" s="181"/>
      <c r="J1489" s="181"/>
      <c r="K1489" s="181"/>
      <c r="L1489" s="183"/>
      <c r="M1489" s="181"/>
      <c r="N1489" s="211"/>
      <c r="O1489" s="181"/>
      <c r="P1489" s="212">
        <v>1759.88</v>
      </c>
      <c r="Q1489" s="143"/>
      <c r="R1489" s="143"/>
      <c r="S1489" s="143"/>
    </row>
    <row r="1490" spans="1:19" ht="13.5" customHeight="1">
      <c r="A1490" s="203" t="s">
        <v>970</v>
      </c>
      <c r="B1490" s="189" t="s">
        <v>430</v>
      </c>
      <c r="C1490" s="501" t="s">
        <v>431</v>
      </c>
      <c r="D1490" s="501"/>
      <c r="E1490" s="501"/>
      <c r="F1490" s="501"/>
      <c r="G1490" s="501"/>
      <c r="H1490" s="190" t="s">
        <v>432</v>
      </c>
      <c r="I1490" s="209">
        <v>2</v>
      </c>
      <c r="J1490" s="191"/>
      <c r="K1490" s="209">
        <v>2</v>
      </c>
      <c r="L1490" s="193"/>
      <c r="M1490" s="191"/>
      <c r="N1490" s="193"/>
      <c r="O1490" s="202">
        <v>1.0367</v>
      </c>
      <c r="P1490" s="216">
        <v>22.24</v>
      </c>
      <c r="Q1490" s="143"/>
      <c r="R1490" s="143"/>
      <c r="S1490" s="143"/>
    </row>
    <row r="1491" spans="1:19" ht="13.5" customHeight="1">
      <c r="A1491" s="203"/>
      <c r="B1491" s="189"/>
      <c r="C1491" s="501" t="s">
        <v>433</v>
      </c>
      <c r="D1491" s="501"/>
      <c r="E1491" s="501"/>
      <c r="F1491" s="501"/>
      <c r="G1491" s="501"/>
      <c r="H1491" s="190"/>
      <c r="I1491" s="191"/>
      <c r="J1491" s="191"/>
      <c r="K1491" s="191"/>
      <c r="L1491" s="193"/>
      <c r="M1491" s="191"/>
      <c r="N1491" s="193"/>
      <c r="O1491" s="191"/>
      <c r="P1491" s="194">
        <v>1742.42</v>
      </c>
      <c r="Q1491" s="143"/>
      <c r="R1491" s="143"/>
      <c r="S1491" s="143"/>
    </row>
    <row r="1492" spans="1:19" ht="13.5" customHeight="1">
      <c r="A1492" s="203"/>
      <c r="B1492" s="189" t="s">
        <v>434</v>
      </c>
      <c r="C1492" s="501" t="s">
        <v>435</v>
      </c>
      <c r="D1492" s="501"/>
      <c r="E1492" s="501"/>
      <c r="F1492" s="501"/>
      <c r="G1492" s="501"/>
      <c r="H1492" s="190" t="s">
        <v>432</v>
      </c>
      <c r="I1492" s="209">
        <v>90</v>
      </c>
      <c r="J1492" s="191"/>
      <c r="K1492" s="209">
        <v>90</v>
      </c>
      <c r="L1492" s="193"/>
      <c r="M1492" s="191"/>
      <c r="N1492" s="193"/>
      <c r="O1492" s="191"/>
      <c r="P1492" s="194">
        <v>1568.18</v>
      </c>
      <c r="Q1492" s="143"/>
      <c r="R1492" s="143"/>
      <c r="S1492" s="143"/>
    </row>
    <row r="1493" spans="1:19" ht="13.5" customHeight="1">
      <c r="A1493" s="203"/>
      <c r="B1493" s="189" t="s">
        <v>436</v>
      </c>
      <c r="C1493" s="501" t="s">
        <v>437</v>
      </c>
      <c r="D1493" s="501"/>
      <c r="E1493" s="501"/>
      <c r="F1493" s="501"/>
      <c r="G1493" s="501"/>
      <c r="H1493" s="190" t="s">
        <v>432</v>
      </c>
      <c r="I1493" s="209">
        <v>46</v>
      </c>
      <c r="J1493" s="191"/>
      <c r="K1493" s="209">
        <v>46</v>
      </c>
      <c r="L1493" s="193"/>
      <c r="M1493" s="191"/>
      <c r="N1493" s="193"/>
      <c r="O1493" s="191"/>
      <c r="P1493" s="216">
        <v>801.51</v>
      </c>
      <c r="Q1493" s="143"/>
      <c r="R1493" s="143"/>
      <c r="S1493" s="143"/>
    </row>
    <row r="1494" spans="1:19" ht="13.5" customHeight="1">
      <c r="A1494" s="213"/>
      <c r="B1494" s="214"/>
      <c r="C1494" s="500" t="s">
        <v>438</v>
      </c>
      <c r="D1494" s="500"/>
      <c r="E1494" s="500"/>
      <c r="F1494" s="500"/>
      <c r="G1494" s="500"/>
      <c r="H1494" s="180"/>
      <c r="I1494" s="181"/>
      <c r="J1494" s="181"/>
      <c r="K1494" s="181"/>
      <c r="L1494" s="183"/>
      <c r="M1494" s="181"/>
      <c r="N1494" s="211">
        <v>2075.91</v>
      </c>
      <c r="O1494" s="181"/>
      <c r="P1494" s="212">
        <v>4151.8100000000004</v>
      </c>
      <c r="Q1494" s="143"/>
      <c r="R1494" s="143"/>
      <c r="S1494" s="143"/>
    </row>
    <row r="1495" spans="1:19" ht="45.75" customHeight="1">
      <c r="A1495" s="178" t="s">
        <v>971</v>
      </c>
      <c r="B1495" s="179" t="s">
        <v>972</v>
      </c>
      <c r="C1495" s="498" t="s">
        <v>973</v>
      </c>
      <c r="D1495" s="498"/>
      <c r="E1495" s="498"/>
      <c r="F1495" s="498"/>
      <c r="G1495" s="498"/>
      <c r="H1495" s="180" t="s">
        <v>15</v>
      </c>
      <c r="I1495" s="181">
        <v>2</v>
      </c>
      <c r="J1495" s="182">
        <v>1</v>
      </c>
      <c r="K1495" s="182">
        <v>2</v>
      </c>
      <c r="L1495" s="183"/>
      <c r="M1495" s="181"/>
      <c r="N1495" s="184"/>
      <c r="O1495" s="217">
        <v>1.0367</v>
      </c>
      <c r="P1495" s="185"/>
      <c r="Q1495" s="143"/>
      <c r="R1495" s="143"/>
      <c r="S1495" s="143"/>
    </row>
    <row r="1496" spans="1:19" ht="13.5" customHeight="1">
      <c r="A1496" s="186"/>
      <c r="B1496" s="187"/>
      <c r="C1496" s="499" t="s">
        <v>390</v>
      </c>
      <c r="D1496" s="499"/>
      <c r="E1496" s="499"/>
      <c r="F1496" s="499"/>
      <c r="G1496" s="499"/>
      <c r="H1496" s="499"/>
      <c r="I1496" s="499"/>
      <c r="J1496" s="499"/>
      <c r="K1496" s="499"/>
      <c r="L1496" s="499"/>
      <c r="M1496" s="499"/>
      <c r="N1496" s="499"/>
      <c r="O1496" s="499"/>
      <c r="P1496" s="499"/>
      <c r="Q1496" s="143"/>
      <c r="R1496" s="143"/>
      <c r="S1496" s="143"/>
    </row>
    <row r="1497" spans="1:19" ht="13.5" customHeight="1">
      <c r="A1497" s="213"/>
      <c r="B1497" s="214"/>
      <c r="C1497" s="500" t="s">
        <v>438</v>
      </c>
      <c r="D1497" s="500"/>
      <c r="E1497" s="500"/>
      <c r="F1497" s="500"/>
      <c r="G1497" s="500"/>
      <c r="H1497" s="180"/>
      <c r="I1497" s="181"/>
      <c r="J1497" s="181"/>
      <c r="K1497" s="181"/>
      <c r="L1497" s="183"/>
      <c r="M1497" s="181"/>
      <c r="N1497" s="183"/>
      <c r="O1497" s="181"/>
      <c r="P1497" s="185"/>
      <c r="Q1497" s="143"/>
      <c r="R1497" s="143"/>
      <c r="S1497" s="143"/>
    </row>
    <row r="1498" spans="1:19" ht="19.5" customHeight="1">
      <c r="A1498" s="178" t="s">
        <v>974</v>
      </c>
      <c r="B1498" s="179" t="s">
        <v>975</v>
      </c>
      <c r="C1498" s="498" t="s">
        <v>976</v>
      </c>
      <c r="D1498" s="498"/>
      <c r="E1498" s="498"/>
      <c r="F1498" s="498"/>
      <c r="G1498" s="498"/>
      <c r="H1498" s="180" t="s">
        <v>142</v>
      </c>
      <c r="I1498" s="181">
        <v>2</v>
      </c>
      <c r="J1498" s="182">
        <v>1</v>
      </c>
      <c r="K1498" s="182">
        <v>2</v>
      </c>
      <c r="L1498" s="183"/>
      <c r="M1498" s="181"/>
      <c r="N1498" s="184"/>
      <c r="O1498" s="181"/>
      <c r="P1498" s="185"/>
      <c r="Q1498" s="143"/>
      <c r="R1498" s="143"/>
      <c r="S1498" s="143"/>
    </row>
    <row r="1499" spans="1:19" ht="45.75" customHeight="1">
      <c r="A1499" s="186"/>
      <c r="B1499" s="187" t="s">
        <v>386</v>
      </c>
      <c r="C1499" s="499" t="s">
        <v>387</v>
      </c>
      <c r="D1499" s="499"/>
      <c r="E1499" s="499"/>
      <c r="F1499" s="499"/>
      <c r="G1499" s="499"/>
      <c r="H1499" s="499"/>
      <c r="I1499" s="499"/>
      <c r="J1499" s="499"/>
      <c r="K1499" s="499"/>
      <c r="L1499" s="499"/>
      <c r="M1499" s="499"/>
      <c r="N1499" s="499"/>
      <c r="O1499" s="499"/>
      <c r="P1499" s="499"/>
      <c r="Q1499" s="143"/>
      <c r="R1499" s="143"/>
      <c r="S1499" s="143"/>
    </row>
    <row r="1500" spans="1:19" ht="27.75" customHeight="1">
      <c r="A1500" s="186"/>
      <c r="B1500" s="187" t="s">
        <v>388</v>
      </c>
      <c r="C1500" s="499" t="s">
        <v>389</v>
      </c>
      <c r="D1500" s="499"/>
      <c r="E1500" s="499"/>
      <c r="F1500" s="499"/>
      <c r="G1500" s="499"/>
      <c r="H1500" s="499"/>
      <c r="I1500" s="499"/>
      <c r="J1500" s="499"/>
      <c r="K1500" s="499"/>
      <c r="L1500" s="499"/>
      <c r="M1500" s="499"/>
      <c r="N1500" s="499"/>
      <c r="O1500" s="499"/>
      <c r="P1500" s="499"/>
      <c r="Q1500" s="143"/>
      <c r="R1500" s="143"/>
      <c r="S1500" s="143"/>
    </row>
    <row r="1501" spans="1:19" ht="13.5" customHeight="1">
      <c r="A1501" s="186"/>
      <c r="B1501" s="187"/>
      <c r="C1501" s="499" t="s">
        <v>390</v>
      </c>
      <c r="D1501" s="499"/>
      <c r="E1501" s="499"/>
      <c r="F1501" s="499"/>
      <c r="G1501" s="499"/>
      <c r="H1501" s="499"/>
      <c r="I1501" s="499"/>
      <c r="J1501" s="499"/>
      <c r="K1501" s="499"/>
      <c r="L1501" s="499"/>
      <c r="M1501" s="499"/>
      <c r="N1501" s="499"/>
      <c r="O1501" s="499"/>
      <c r="P1501" s="499"/>
      <c r="Q1501" s="143"/>
      <c r="R1501" s="143"/>
      <c r="S1501" s="143"/>
    </row>
    <row r="1502" spans="1:19" ht="13.5" customHeight="1">
      <c r="A1502" s="188"/>
      <c r="B1502" s="189" t="s">
        <v>164</v>
      </c>
      <c r="C1502" s="501" t="s">
        <v>391</v>
      </c>
      <c r="D1502" s="501"/>
      <c r="E1502" s="501"/>
      <c r="F1502" s="501"/>
      <c r="G1502" s="501"/>
      <c r="H1502" s="190" t="s">
        <v>392</v>
      </c>
      <c r="I1502" s="191"/>
      <c r="J1502" s="191"/>
      <c r="K1502" s="215">
        <v>21.339432800000001</v>
      </c>
      <c r="L1502" s="193"/>
      <c r="M1502" s="191"/>
      <c r="N1502" s="193"/>
      <c r="O1502" s="191"/>
      <c r="P1502" s="194">
        <v>18306.25</v>
      </c>
      <c r="Q1502" s="143"/>
      <c r="R1502" s="143"/>
      <c r="S1502" s="143"/>
    </row>
    <row r="1503" spans="1:19" ht="13.5" customHeight="1">
      <c r="A1503" s="195"/>
      <c r="B1503" s="189" t="s">
        <v>642</v>
      </c>
      <c r="C1503" s="501" t="s">
        <v>643</v>
      </c>
      <c r="D1503" s="501"/>
      <c r="E1503" s="501"/>
      <c r="F1503" s="501"/>
      <c r="G1503" s="501"/>
      <c r="H1503" s="190" t="s">
        <v>392</v>
      </c>
      <c r="I1503" s="201">
        <v>6.64</v>
      </c>
      <c r="J1503" s="197">
        <v>1.6068849999999999</v>
      </c>
      <c r="K1503" s="215">
        <v>21.339432800000001</v>
      </c>
      <c r="L1503" s="198"/>
      <c r="M1503" s="199"/>
      <c r="N1503" s="200">
        <v>857.86</v>
      </c>
      <c r="O1503" s="191"/>
      <c r="P1503" s="194">
        <v>18306.25</v>
      </c>
      <c r="Q1503" s="143"/>
      <c r="R1503" s="143"/>
      <c r="S1503" s="143"/>
    </row>
    <row r="1504" spans="1:19" ht="13.5" customHeight="1">
      <c r="A1504" s="188"/>
      <c r="B1504" s="189" t="s">
        <v>167</v>
      </c>
      <c r="C1504" s="501" t="s">
        <v>395</v>
      </c>
      <c r="D1504" s="501"/>
      <c r="E1504" s="501"/>
      <c r="F1504" s="501"/>
      <c r="G1504" s="501"/>
      <c r="H1504" s="190"/>
      <c r="I1504" s="191"/>
      <c r="J1504" s="191"/>
      <c r="K1504" s="191"/>
      <c r="L1504" s="193"/>
      <c r="M1504" s="191"/>
      <c r="N1504" s="193"/>
      <c r="O1504" s="191"/>
      <c r="P1504" s="216">
        <v>364.05</v>
      </c>
      <c r="Q1504" s="143"/>
      <c r="R1504" s="143"/>
      <c r="S1504" s="143"/>
    </row>
    <row r="1505" spans="1:19" ht="13.5" customHeight="1">
      <c r="A1505" s="195"/>
      <c r="B1505" s="189" t="s">
        <v>644</v>
      </c>
      <c r="C1505" s="501" t="s">
        <v>645</v>
      </c>
      <c r="D1505" s="501"/>
      <c r="E1505" s="501"/>
      <c r="F1505" s="501"/>
      <c r="G1505" s="501"/>
      <c r="H1505" s="190" t="s">
        <v>399</v>
      </c>
      <c r="I1505" s="201">
        <v>0.96</v>
      </c>
      <c r="J1505" s="201">
        <v>1.55</v>
      </c>
      <c r="K1505" s="207">
        <v>2.976</v>
      </c>
      <c r="L1505" s="205">
        <v>32.6</v>
      </c>
      <c r="M1505" s="206">
        <v>1.41</v>
      </c>
      <c r="N1505" s="200">
        <v>45.97</v>
      </c>
      <c r="O1505" s="202">
        <v>1.0367</v>
      </c>
      <c r="P1505" s="194">
        <v>141.83000000000001</v>
      </c>
      <c r="Q1505" s="143"/>
      <c r="R1505" s="143"/>
      <c r="S1505" s="143"/>
    </row>
    <row r="1506" spans="1:19" ht="13.5" customHeight="1">
      <c r="A1506" s="195"/>
      <c r="B1506" s="189" t="s">
        <v>646</v>
      </c>
      <c r="C1506" s="501" t="s">
        <v>647</v>
      </c>
      <c r="D1506" s="501"/>
      <c r="E1506" s="501"/>
      <c r="F1506" s="501"/>
      <c r="G1506" s="501"/>
      <c r="H1506" s="190" t="s">
        <v>399</v>
      </c>
      <c r="I1506" s="201">
        <v>0.74</v>
      </c>
      <c r="J1506" s="201">
        <v>1.55</v>
      </c>
      <c r="K1506" s="207">
        <v>2.294</v>
      </c>
      <c r="L1506" s="205">
        <v>75.97</v>
      </c>
      <c r="M1506" s="206">
        <v>1.23</v>
      </c>
      <c r="N1506" s="200">
        <v>93.44</v>
      </c>
      <c r="O1506" s="202">
        <v>1.0367</v>
      </c>
      <c r="P1506" s="194">
        <v>222.22</v>
      </c>
      <c r="Q1506" s="143"/>
      <c r="R1506" s="143"/>
      <c r="S1506" s="143"/>
    </row>
    <row r="1507" spans="1:19" ht="13.5" customHeight="1">
      <c r="A1507" s="188"/>
      <c r="B1507" s="189" t="s">
        <v>180</v>
      </c>
      <c r="C1507" s="501" t="s">
        <v>410</v>
      </c>
      <c r="D1507" s="501"/>
      <c r="E1507" s="501"/>
      <c r="F1507" s="501"/>
      <c r="G1507" s="501"/>
      <c r="H1507" s="190"/>
      <c r="I1507" s="191"/>
      <c r="J1507" s="191"/>
      <c r="K1507" s="191"/>
      <c r="L1507" s="193"/>
      <c r="M1507" s="191"/>
      <c r="N1507" s="193"/>
      <c r="O1507" s="191"/>
      <c r="P1507" s="216">
        <v>277.26</v>
      </c>
      <c r="Q1507" s="143"/>
      <c r="R1507" s="143"/>
      <c r="S1507" s="143"/>
    </row>
    <row r="1508" spans="1:19" ht="13.5" customHeight="1">
      <c r="A1508" s="195"/>
      <c r="B1508" s="189" t="s">
        <v>648</v>
      </c>
      <c r="C1508" s="501" t="s">
        <v>649</v>
      </c>
      <c r="D1508" s="501"/>
      <c r="E1508" s="501"/>
      <c r="F1508" s="501"/>
      <c r="G1508" s="501"/>
      <c r="H1508" s="190" t="s">
        <v>413</v>
      </c>
      <c r="I1508" s="207">
        <v>0.128</v>
      </c>
      <c r="J1508" s="191"/>
      <c r="K1508" s="207">
        <v>0.25600000000000001</v>
      </c>
      <c r="L1508" s="205">
        <v>596.80999999999995</v>
      </c>
      <c r="M1508" s="206">
        <v>1.43</v>
      </c>
      <c r="N1508" s="200">
        <v>853.44</v>
      </c>
      <c r="O1508" s="202">
        <v>1.0367</v>
      </c>
      <c r="P1508" s="194">
        <v>226.5</v>
      </c>
      <c r="Q1508" s="143"/>
      <c r="R1508" s="143"/>
      <c r="S1508" s="143"/>
    </row>
    <row r="1509" spans="1:19" ht="13.5" customHeight="1">
      <c r="A1509" s="195"/>
      <c r="B1509" s="189" t="s">
        <v>650</v>
      </c>
      <c r="C1509" s="501" t="s">
        <v>651</v>
      </c>
      <c r="D1509" s="501"/>
      <c r="E1509" s="501"/>
      <c r="F1509" s="501"/>
      <c r="G1509" s="501"/>
      <c r="H1509" s="190" t="s">
        <v>142</v>
      </c>
      <c r="I1509" s="209">
        <v>24</v>
      </c>
      <c r="J1509" s="191"/>
      <c r="K1509" s="209">
        <v>48</v>
      </c>
      <c r="L1509" s="205">
        <v>0.64</v>
      </c>
      <c r="M1509" s="220">
        <v>1.6</v>
      </c>
      <c r="N1509" s="200">
        <v>1.02</v>
      </c>
      <c r="O1509" s="202">
        <v>1.0367</v>
      </c>
      <c r="P1509" s="194">
        <v>50.76</v>
      </c>
      <c r="Q1509" s="143"/>
      <c r="R1509" s="143"/>
      <c r="S1509" s="143"/>
    </row>
    <row r="1510" spans="1:19" ht="19.5" customHeight="1">
      <c r="A1510" s="210"/>
      <c r="B1510" s="187"/>
      <c r="C1510" s="500" t="s">
        <v>429</v>
      </c>
      <c r="D1510" s="500"/>
      <c r="E1510" s="500"/>
      <c r="F1510" s="500"/>
      <c r="G1510" s="500"/>
      <c r="H1510" s="180"/>
      <c r="I1510" s="181"/>
      <c r="J1510" s="181"/>
      <c r="K1510" s="181"/>
      <c r="L1510" s="183"/>
      <c r="M1510" s="181"/>
      <c r="N1510" s="211"/>
      <c r="O1510" s="181"/>
      <c r="P1510" s="212">
        <v>18947.560000000001</v>
      </c>
      <c r="Q1510" s="143"/>
      <c r="R1510" s="143"/>
      <c r="S1510" s="143"/>
    </row>
    <row r="1511" spans="1:19" ht="13.5" customHeight="1">
      <c r="A1511" s="203" t="s">
        <v>977</v>
      </c>
      <c r="B1511" s="189" t="s">
        <v>430</v>
      </c>
      <c r="C1511" s="501" t="s">
        <v>431</v>
      </c>
      <c r="D1511" s="501"/>
      <c r="E1511" s="501"/>
      <c r="F1511" s="501"/>
      <c r="G1511" s="501"/>
      <c r="H1511" s="190" t="s">
        <v>432</v>
      </c>
      <c r="I1511" s="209">
        <v>2</v>
      </c>
      <c r="J1511" s="191"/>
      <c r="K1511" s="209">
        <v>2</v>
      </c>
      <c r="L1511" s="193"/>
      <c r="M1511" s="191"/>
      <c r="N1511" s="193"/>
      <c r="O1511" s="202">
        <v>1.0367</v>
      </c>
      <c r="P1511" s="216">
        <v>236.21</v>
      </c>
      <c r="Q1511" s="143"/>
      <c r="R1511" s="143"/>
      <c r="S1511" s="143"/>
    </row>
    <row r="1512" spans="1:19" ht="19.5" customHeight="1">
      <c r="A1512" s="203"/>
      <c r="B1512" s="189"/>
      <c r="C1512" s="501" t="s">
        <v>433</v>
      </c>
      <c r="D1512" s="501"/>
      <c r="E1512" s="501"/>
      <c r="F1512" s="501"/>
      <c r="G1512" s="501"/>
      <c r="H1512" s="190"/>
      <c r="I1512" s="191"/>
      <c r="J1512" s="191"/>
      <c r="K1512" s="191"/>
      <c r="L1512" s="193"/>
      <c r="M1512" s="191"/>
      <c r="N1512" s="193"/>
      <c r="O1512" s="191"/>
      <c r="P1512" s="194">
        <v>18306.25</v>
      </c>
      <c r="Q1512" s="143"/>
      <c r="R1512" s="143"/>
      <c r="S1512" s="143"/>
    </row>
    <row r="1513" spans="1:19" ht="13.5" customHeight="1">
      <c r="A1513" s="203"/>
      <c r="B1513" s="189" t="s">
        <v>653</v>
      </c>
      <c r="C1513" s="501" t="s">
        <v>654</v>
      </c>
      <c r="D1513" s="501"/>
      <c r="E1513" s="501"/>
      <c r="F1513" s="501"/>
      <c r="G1513" s="501"/>
      <c r="H1513" s="190" t="s">
        <v>432</v>
      </c>
      <c r="I1513" s="209">
        <v>90</v>
      </c>
      <c r="J1513" s="191"/>
      <c r="K1513" s="209">
        <v>90</v>
      </c>
      <c r="L1513" s="193"/>
      <c r="M1513" s="191"/>
      <c r="N1513" s="193"/>
      <c r="O1513" s="191"/>
      <c r="P1513" s="194">
        <v>16475.63</v>
      </c>
      <c r="Q1513" s="143"/>
      <c r="R1513" s="143"/>
      <c r="S1513" s="143"/>
    </row>
    <row r="1514" spans="1:19" ht="13.5" customHeight="1">
      <c r="A1514" s="203"/>
      <c r="B1514" s="189" t="s">
        <v>655</v>
      </c>
      <c r="C1514" s="501" t="s">
        <v>656</v>
      </c>
      <c r="D1514" s="501"/>
      <c r="E1514" s="501"/>
      <c r="F1514" s="501"/>
      <c r="G1514" s="501"/>
      <c r="H1514" s="190" t="s">
        <v>432</v>
      </c>
      <c r="I1514" s="209">
        <v>46</v>
      </c>
      <c r="J1514" s="191"/>
      <c r="K1514" s="209">
        <v>46</v>
      </c>
      <c r="L1514" s="193"/>
      <c r="M1514" s="191"/>
      <c r="N1514" s="193"/>
      <c r="O1514" s="191"/>
      <c r="P1514" s="194">
        <v>8420.8799999999992</v>
      </c>
      <c r="Q1514" s="143"/>
      <c r="R1514" s="143"/>
      <c r="S1514" s="143"/>
    </row>
    <row r="1515" spans="1:19" ht="13.5" customHeight="1">
      <c r="A1515" s="213"/>
      <c r="B1515" s="214"/>
      <c r="C1515" s="500" t="s">
        <v>438</v>
      </c>
      <c r="D1515" s="500"/>
      <c r="E1515" s="500"/>
      <c r="F1515" s="500"/>
      <c r="G1515" s="500"/>
      <c r="H1515" s="180"/>
      <c r="I1515" s="181"/>
      <c r="J1515" s="181"/>
      <c r="K1515" s="181"/>
      <c r="L1515" s="183"/>
      <c r="M1515" s="181"/>
      <c r="N1515" s="211">
        <v>22040.14</v>
      </c>
      <c r="O1515" s="181"/>
      <c r="P1515" s="212">
        <v>44080.28</v>
      </c>
      <c r="Q1515" s="143"/>
      <c r="R1515" s="143"/>
      <c r="S1515" s="143"/>
    </row>
    <row r="1516" spans="1:19" ht="13.5" customHeight="1">
      <c r="A1516" s="178" t="s">
        <v>978</v>
      </c>
      <c r="B1516" s="179" t="s">
        <v>979</v>
      </c>
      <c r="C1516" s="498" t="s">
        <v>980</v>
      </c>
      <c r="D1516" s="498"/>
      <c r="E1516" s="498"/>
      <c r="F1516" s="498"/>
      <c r="G1516" s="498"/>
      <c r="H1516" s="180" t="s">
        <v>15</v>
      </c>
      <c r="I1516" s="181">
        <v>2</v>
      </c>
      <c r="J1516" s="182">
        <v>1</v>
      </c>
      <c r="K1516" s="182">
        <v>2</v>
      </c>
      <c r="L1516" s="183"/>
      <c r="M1516" s="181"/>
      <c r="N1516" s="184"/>
      <c r="O1516" s="217">
        <v>1.0367</v>
      </c>
      <c r="P1516" s="185"/>
      <c r="Q1516" s="143"/>
      <c r="R1516" s="143"/>
      <c r="S1516" s="143"/>
    </row>
    <row r="1517" spans="1:19" ht="13.5" customHeight="1">
      <c r="A1517" s="186"/>
      <c r="B1517" s="187"/>
      <c r="C1517" s="499" t="s">
        <v>390</v>
      </c>
      <c r="D1517" s="499"/>
      <c r="E1517" s="499"/>
      <c r="F1517" s="499"/>
      <c r="G1517" s="499"/>
      <c r="H1517" s="499"/>
      <c r="I1517" s="499"/>
      <c r="J1517" s="499"/>
      <c r="K1517" s="499"/>
      <c r="L1517" s="499"/>
      <c r="M1517" s="499"/>
      <c r="N1517" s="499"/>
      <c r="O1517" s="499"/>
      <c r="P1517" s="499"/>
      <c r="Q1517" s="143"/>
      <c r="R1517" s="143"/>
      <c r="S1517" s="143"/>
    </row>
    <row r="1518" spans="1:19" ht="13.5" customHeight="1">
      <c r="A1518" s="213"/>
      <c r="B1518" s="214"/>
      <c r="C1518" s="500" t="s">
        <v>438</v>
      </c>
      <c r="D1518" s="500"/>
      <c r="E1518" s="500"/>
      <c r="F1518" s="500"/>
      <c r="G1518" s="500"/>
      <c r="H1518" s="180"/>
      <c r="I1518" s="181"/>
      <c r="J1518" s="181"/>
      <c r="K1518" s="181"/>
      <c r="L1518" s="183"/>
      <c r="M1518" s="181"/>
      <c r="N1518" s="183"/>
      <c r="O1518" s="181"/>
      <c r="P1518" s="185"/>
      <c r="Q1518" s="143"/>
      <c r="R1518" s="143"/>
      <c r="S1518" s="143"/>
    </row>
    <row r="1519" spans="1:19" ht="13.5" customHeight="1">
      <c r="A1519" s="178" t="s">
        <v>981</v>
      </c>
      <c r="B1519" s="179" t="s">
        <v>724</v>
      </c>
      <c r="C1519" s="498" t="s">
        <v>725</v>
      </c>
      <c r="D1519" s="498"/>
      <c r="E1519" s="498"/>
      <c r="F1519" s="498"/>
      <c r="G1519" s="498"/>
      <c r="H1519" s="180" t="s">
        <v>587</v>
      </c>
      <c r="I1519" s="181">
        <v>0.04</v>
      </c>
      <c r="J1519" s="182">
        <v>1</v>
      </c>
      <c r="K1519" s="219">
        <v>0.04</v>
      </c>
      <c r="L1519" s="183"/>
      <c r="M1519" s="181"/>
      <c r="N1519" s="184"/>
      <c r="O1519" s="181"/>
      <c r="P1519" s="185"/>
      <c r="Q1519" s="143"/>
      <c r="R1519" s="143"/>
      <c r="S1519" s="143"/>
    </row>
    <row r="1520" spans="1:19" ht="13.5" customHeight="1">
      <c r="A1520" s="186"/>
      <c r="B1520" s="187" t="s">
        <v>386</v>
      </c>
      <c r="C1520" s="499" t="s">
        <v>387</v>
      </c>
      <c r="D1520" s="499"/>
      <c r="E1520" s="499"/>
      <c r="F1520" s="499"/>
      <c r="G1520" s="499"/>
      <c r="H1520" s="499"/>
      <c r="I1520" s="499"/>
      <c r="J1520" s="499"/>
      <c r="K1520" s="499"/>
      <c r="L1520" s="499"/>
      <c r="M1520" s="499"/>
      <c r="N1520" s="499"/>
      <c r="O1520" s="499"/>
      <c r="P1520" s="499"/>
      <c r="Q1520" s="143"/>
      <c r="R1520" s="143"/>
      <c r="S1520" s="143"/>
    </row>
    <row r="1521" spans="1:19" ht="13.5" customHeight="1">
      <c r="A1521" s="186"/>
      <c r="B1521" s="187" t="s">
        <v>388</v>
      </c>
      <c r="C1521" s="499" t="s">
        <v>389</v>
      </c>
      <c r="D1521" s="499"/>
      <c r="E1521" s="499"/>
      <c r="F1521" s="499"/>
      <c r="G1521" s="499"/>
      <c r="H1521" s="499"/>
      <c r="I1521" s="499"/>
      <c r="J1521" s="499"/>
      <c r="K1521" s="499"/>
      <c r="L1521" s="499"/>
      <c r="M1521" s="499"/>
      <c r="N1521" s="499"/>
      <c r="O1521" s="499"/>
      <c r="P1521" s="499"/>
      <c r="Q1521" s="143"/>
      <c r="R1521" s="143"/>
      <c r="S1521" s="143"/>
    </row>
    <row r="1522" spans="1:19" ht="13.5" customHeight="1">
      <c r="A1522" s="186"/>
      <c r="B1522" s="187"/>
      <c r="C1522" s="499" t="s">
        <v>390</v>
      </c>
      <c r="D1522" s="499"/>
      <c r="E1522" s="499"/>
      <c r="F1522" s="499"/>
      <c r="G1522" s="499"/>
      <c r="H1522" s="499"/>
      <c r="I1522" s="499"/>
      <c r="J1522" s="499"/>
      <c r="K1522" s="499"/>
      <c r="L1522" s="499"/>
      <c r="M1522" s="499"/>
      <c r="N1522" s="499"/>
      <c r="O1522" s="499"/>
      <c r="P1522" s="499"/>
      <c r="Q1522" s="143"/>
      <c r="R1522" s="143"/>
      <c r="S1522" s="143"/>
    </row>
    <row r="1523" spans="1:19" ht="13.5" customHeight="1">
      <c r="A1523" s="188"/>
      <c r="B1523" s="189" t="s">
        <v>164</v>
      </c>
      <c r="C1523" s="501" t="s">
        <v>391</v>
      </c>
      <c r="D1523" s="501"/>
      <c r="E1523" s="501"/>
      <c r="F1523" s="501"/>
      <c r="G1523" s="501"/>
      <c r="H1523" s="190" t="s">
        <v>392</v>
      </c>
      <c r="I1523" s="191"/>
      <c r="J1523" s="191"/>
      <c r="K1523" s="215">
        <v>2.6481465000000002</v>
      </c>
      <c r="L1523" s="193"/>
      <c r="M1523" s="191"/>
      <c r="N1523" s="193"/>
      <c r="O1523" s="191"/>
      <c r="P1523" s="194">
        <v>1533.57</v>
      </c>
      <c r="Q1523" s="143"/>
      <c r="R1523" s="143"/>
      <c r="S1523" s="143"/>
    </row>
    <row r="1524" spans="1:19" ht="19.5" customHeight="1">
      <c r="A1524" s="195"/>
      <c r="B1524" s="189" t="s">
        <v>726</v>
      </c>
      <c r="C1524" s="501" t="s">
        <v>727</v>
      </c>
      <c r="D1524" s="501"/>
      <c r="E1524" s="501"/>
      <c r="F1524" s="501"/>
      <c r="G1524" s="501"/>
      <c r="H1524" s="190" t="s">
        <v>392</v>
      </c>
      <c r="I1524" s="196">
        <v>41.2</v>
      </c>
      <c r="J1524" s="197">
        <v>1.6068849999999999</v>
      </c>
      <c r="K1524" s="215">
        <v>2.6481465000000002</v>
      </c>
      <c r="L1524" s="198"/>
      <c r="M1524" s="199"/>
      <c r="N1524" s="200">
        <v>579.11</v>
      </c>
      <c r="O1524" s="191"/>
      <c r="P1524" s="194">
        <v>1533.57</v>
      </c>
      <c r="Q1524" s="143"/>
      <c r="R1524" s="143"/>
      <c r="S1524" s="143"/>
    </row>
    <row r="1525" spans="1:19" ht="13.5" customHeight="1">
      <c r="A1525" s="188"/>
      <c r="B1525" s="189" t="s">
        <v>167</v>
      </c>
      <c r="C1525" s="501" t="s">
        <v>395</v>
      </c>
      <c r="D1525" s="501"/>
      <c r="E1525" s="501"/>
      <c r="F1525" s="501"/>
      <c r="G1525" s="501"/>
      <c r="H1525" s="190"/>
      <c r="I1525" s="191"/>
      <c r="J1525" s="191"/>
      <c r="K1525" s="191"/>
      <c r="L1525" s="193"/>
      <c r="M1525" s="191"/>
      <c r="N1525" s="193"/>
      <c r="O1525" s="191"/>
      <c r="P1525" s="216">
        <v>14.02</v>
      </c>
      <c r="Q1525" s="143"/>
      <c r="R1525" s="143"/>
      <c r="S1525" s="143"/>
    </row>
    <row r="1526" spans="1:19" ht="13.5" customHeight="1">
      <c r="A1526" s="188"/>
      <c r="B1526" s="189"/>
      <c r="C1526" s="501" t="s">
        <v>396</v>
      </c>
      <c r="D1526" s="501"/>
      <c r="E1526" s="501"/>
      <c r="F1526" s="501"/>
      <c r="G1526" s="501"/>
      <c r="H1526" s="190" t="s">
        <v>392</v>
      </c>
      <c r="I1526" s="191"/>
      <c r="J1526" s="191"/>
      <c r="K1526" s="202">
        <v>1.24E-2</v>
      </c>
      <c r="L1526" s="193"/>
      <c r="M1526" s="191"/>
      <c r="N1526" s="193"/>
      <c r="O1526" s="191"/>
      <c r="P1526" s="216">
        <v>8.7200000000000006</v>
      </c>
      <c r="Q1526" s="143"/>
      <c r="R1526" s="143"/>
      <c r="S1526" s="143"/>
    </row>
    <row r="1527" spans="1:19" ht="19.5" customHeight="1">
      <c r="A1527" s="195"/>
      <c r="B1527" s="189" t="s">
        <v>397</v>
      </c>
      <c r="C1527" s="501" t="s">
        <v>398</v>
      </c>
      <c r="D1527" s="501"/>
      <c r="E1527" s="501"/>
      <c r="F1527" s="501"/>
      <c r="G1527" s="501"/>
      <c r="H1527" s="190" t="s">
        <v>399</v>
      </c>
      <c r="I1527" s="196">
        <v>0.1</v>
      </c>
      <c r="J1527" s="201">
        <v>1.55</v>
      </c>
      <c r="K1527" s="202">
        <v>6.1999999999999998E-3</v>
      </c>
      <c r="L1527" s="198"/>
      <c r="M1527" s="199"/>
      <c r="N1527" s="200">
        <v>1582.31</v>
      </c>
      <c r="O1527" s="202">
        <v>1.0367</v>
      </c>
      <c r="P1527" s="194">
        <v>10.17</v>
      </c>
      <c r="Q1527" s="143"/>
      <c r="R1527" s="143"/>
      <c r="S1527" s="143"/>
    </row>
    <row r="1528" spans="1:19" ht="45.75" customHeight="1">
      <c r="A1528" s="203"/>
      <c r="B1528" s="189" t="s">
        <v>400</v>
      </c>
      <c r="C1528" s="501" t="s">
        <v>401</v>
      </c>
      <c r="D1528" s="501"/>
      <c r="E1528" s="501"/>
      <c r="F1528" s="501"/>
      <c r="G1528" s="501"/>
      <c r="H1528" s="190" t="s">
        <v>392</v>
      </c>
      <c r="I1528" s="196">
        <v>0.1</v>
      </c>
      <c r="J1528" s="201">
        <v>1.55</v>
      </c>
      <c r="K1528" s="202">
        <v>6.1999999999999998E-3</v>
      </c>
      <c r="L1528" s="193"/>
      <c r="M1528" s="191"/>
      <c r="N1528" s="204">
        <v>777.91</v>
      </c>
      <c r="O1528" s="202">
        <v>1.0367</v>
      </c>
      <c r="P1528" s="216">
        <v>5</v>
      </c>
      <c r="Q1528" s="143"/>
      <c r="R1528" s="143"/>
      <c r="S1528" s="143"/>
    </row>
    <row r="1529" spans="1:19" ht="27.75" customHeight="1">
      <c r="A1529" s="195"/>
      <c r="B1529" s="189" t="s">
        <v>402</v>
      </c>
      <c r="C1529" s="501" t="s">
        <v>403</v>
      </c>
      <c r="D1529" s="501"/>
      <c r="E1529" s="501"/>
      <c r="F1529" s="501"/>
      <c r="G1529" s="501"/>
      <c r="H1529" s="190" t="s">
        <v>399</v>
      </c>
      <c r="I1529" s="196">
        <v>0.1</v>
      </c>
      <c r="J1529" s="201">
        <v>1.55</v>
      </c>
      <c r="K1529" s="202">
        <v>6.1999999999999998E-3</v>
      </c>
      <c r="L1529" s="198"/>
      <c r="M1529" s="199"/>
      <c r="N1529" s="200">
        <v>543.33000000000004</v>
      </c>
      <c r="O1529" s="202">
        <v>1.0367</v>
      </c>
      <c r="P1529" s="194">
        <v>3.49</v>
      </c>
      <c r="Q1529" s="143"/>
      <c r="R1529" s="143"/>
      <c r="S1529" s="143"/>
    </row>
    <row r="1530" spans="1:19" ht="13.5" customHeight="1">
      <c r="A1530" s="203"/>
      <c r="B1530" s="189" t="s">
        <v>404</v>
      </c>
      <c r="C1530" s="501" t="s">
        <v>405</v>
      </c>
      <c r="D1530" s="501"/>
      <c r="E1530" s="501"/>
      <c r="F1530" s="501"/>
      <c r="G1530" s="501"/>
      <c r="H1530" s="190" t="s">
        <v>392</v>
      </c>
      <c r="I1530" s="196">
        <v>0.1</v>
      </c>
      <c r="J1530" s="201">
        <v>1.55</v>
      </c>
      <c r="K1530" s="202">
        <v>6.1999999999999998E-3</v>
      </c>
      <c r="L1530" s="193"/>
      <c r="M1530" s="191"/>
      <c r="N1530" s="204">
        <v>579.11</v>
      </c>
      <c r="O1530" s="202">
        <v>1.0367</v>
      </c>
      <c r="P1530" s="216">
        <v>3.72</v>
      </c>
      <c r="Q1530" s="143"/>
      <c r="R1530" s="143"/>
      <c r="S1530" s="143"/>
    </row>
    <row r="1531" spans="1:19" ht="13.5" customHeight="1">
      <c r="A1531" s="195"/>
      <c r="B1531" s="189" t="s">
        <v>406</v>
      </c>
      <c r="C1531" s="501" t="s">
        <v>407</v>
      </c>
      <c r="D1531" s="501"/>
      <c r="E1531" s="501"/>
      <c r="F1531" s="501"/>
      <c r="G1531" s="501"/>
      <c r="H1531" s="190" t="s">
        <v>399</v>
      </c>
      <c r="I1531" s="201">
        <v>0.16</v>
      </c>
      <c r="J1531" s="201">
        <v>1.55</v>
      </c>
      <c r="K1531" s="192">
        <v>9.92E-3</v>
      </c>
      <c r="L1531" s="198"/>
      <c r="M1531" s="199"/>
      <c r="N1531" s="200">
        <v>34.6</v>
      </c>
      <c r="O1531" s="202">
        <v>1.0367</v>
      </c>
      <c r="P1531" s="194">
        <v>0.36</v>
      </c>
      <c r="Q1531" s="143"/>
      <c r="R1531" s="143"/>
      <c r="S1531" s="143"/>
    </row>
    <row r="1532" spans="1:19" ht="13.5" customHeight="1">
      <c r="A1532" s="188"/>
      <c r="B1532" s="189" t="s">
        <v>180</v>
      </c>
      <c r="C1532" s="501" t="s">
        <v>410</v>
      </c>
      <c r="D1532" s="501"/>
      <c r="E1532" s="501"/>
      <c r="F1532" s="501"/>
      <c r="G1532" s="501"/>
      <c r="H1532" s="190"/>
      <c r="I1532" s="191"/>
      <c r="J1532" s="191"/>
      <c r="K1532" s="191"/>
      <c r="L1532" s="193"/>
      <c r="M1532" s="191"/>
      <c r="N1532" s="193"/>
      <c r="O1532" s="191"/>
      <c r="P1532" s="216">
        <v>53.64</v>
      </c>
      <c r="Q1532" s="143"/>
      <c r="R1532" s="143"/>
      <c r="S1532" s="143"/>
    </row>
    <row r="1533" spans="1:19" ht="13.5" customHeight="1">
      <c r="A1533" s="195"/>
      <c r="B1533" s="189" t="s">
        <v>728</v>
      </c>
      <c r="C1533" s="501" t="s">
        <v>729</v>
      </c>
      <c r="D1533" s="501"/>
      <c r="E1533" s="501"/>
      <c r="F1533" s="501"/>
      <c r="G1533" s="501"/>
      <c r="H1533" s="190" t="s">
        <v>418</v>
      </c>
      <c r="I1533" s="207">
        <v>3.0000000000000001E-3</v>
      </c>
      <c r="J1533" s="191"/>
      <c r="K1533" s="192">
        <v>1.2E-4</v>
      </c>
      <c r="L1533" s="198"/>
      <c r="M1533" s="199"/>
      <c r="N1533" s="200">
        <v>44320.18</v>
      </c>
      <c r="O1533" s="202">
        <v>1.0367</v>
      </c>
      <c r="P1533" s="194">
        <v>5.51</v>
      </c>
      <c r="Q1533" s="143"/>
      <c r="R1533" s="143"/>
      <c r="S1533" s="143"/>
    </row>
    <row r="1534" spans="1:19" ht="13.5" customHeight="1">
      <c r="A1534" s="195"/>
      <c r="B1534" s="189" t="s">
        <v>730</v>
      </c>
      <c r="C1534" s="501" t="s">
        <v>731</v>
      </c>
      <c r="D1534" s="501"/>
      <c r="E1534" s="501"/>
      <c r="F1534" s="501"/>
      <c r="G1534" s="501"/>
      <c r="H1534" s="190" t="s">
        <v>413</v>
      </c>
      <c r="I1534" s="196">
        <v>0.8</v>
      </c>
      <c r="J1534" s="191"/>
      <c r="K1534" s="207">
        <v>3.2000000000000001E-2</v>
      </c>
      <c r="L1534" s="205">
        <v>79.88</v>
      </c>
      <c r="M1534" s="206">
        <v>1.42</v>
      </c>
      <c r="N1534" s="200">
        <v>113.43</v>
      </c>
      <c r="O1534" s="202">
        <v>1.0367</v>
      </c>
      <c r="P1534" s="194">
        <v>3.76</v>
      </c>
      <c r="Q1534" s="143"/>
      <c r="R1534" s="143"/>
      <c r="S1534" s="143"/>
    </row>
    <row r="1535" spans="1:19" ht="13.5" customHeight="1">
      <c r="A1535" s="195"/>
      <c r="B1535" s="189" t="s">
        <v>732</v>
      </c>
      <c r="C1535" s="501" t="s">
        <v>733</v>
      </c>
      <c r="D1535" s="501"/>
      <c r="E1535" s="501"/>
      <c r="F1535" s="501"/>
      <c r="G1535" s="501"/>
      <c r="H1535" s="190" t="s">
        <v>587</v>
      </c>
      <c r="I1535" s="201">
        <v>1.02</v>
      </c>
      <c r="J1535" s="191"/>
      <c r="K1535" s="202">
        <v>4.0800000000000003E-2</v>
      </c>
      <c r="L1535" s="205">
        <v>896.51</v>
      </c>
      <c r="M1535" s="206">
        <v>1.17</v>
      </c>
      <c r="N1535" s="200">
        <v>1048.92</v>
      </c>
      <c r="O1535" s="202">
        <v>1.0367</v>
      </c>
      <c r="P1535" s="194">
        <v>44.37</v>
      </c>
      <c r="Q1535" s="143"/>
      <c r="R1535" s="143"/>
      <c r="S1535" s="143"/>
    </row>
    <row r="1536" spans="1:19" ht="13.5" customHeight="1">
      <c r="A1536" s="210"/>
      <c r="B1536" s="187"/>
      <c r="C1536" s="500" t="s">
        <v>429</v>
      </c>
      <c r="D1536" s="500"/>
      <c r="E1536" s="500"/>
      <c r="F1536" s="500"/>
      <c r="G1536" s="500"/>
      <c r="H1536" s="180"/>
      <c r="I1536" s="181"/>
      <c r="J1536" s="181"/>
      <c r="K1536" s="181"/>
      <c r="L1536" s="183"/>
      <c r="M1536" s="181"/>
      <c r="N1536" s="211"/>
      <c r="O1536" s="181"/>
      <c r="P1536" s="212">
        <v>1609.95</v>
      </c>
      <c r="Q1536" s="143"/>
      <c r="R1536" s="143"/>
      <c r="S1536" s="143"/>
    </row>
    <row r="1537" spans="1:19" ht="13.5" customHeight="1">
      <c r="A1537" s="203" t="s">
        <v>982</v>
      </c>
      <c r="B1537" s="189" t="s">
        <v>430</v>
      </c>
      <c r="C1537" s="501" t="s">
        <v>431</v>
      </c>
      <c r="D1537" s="501"/>
      <c r="E1537" s="501"/>
      <c r="F1537" s="501"/>
      <c r="G1537" s="501"/>
      <c r="H1537" s="190" t="s">
        <v>432</v>
      </c>
      <c r="I1537" s="209">
        <v>2</v>
      </c>
      <c r="J1537" s="191"/>
      <c r="K1537" s="209">
        <v>2</v>
      </c>
      <c r="L1537" s="193"/>
      <c r="M1537" s="191"/>
      <c r="N1537" s="193"/>
      <c r="O1537" s="202">
        <v>1.0367</v>
      </c>
      <c r="P1537" s="216">
        <v>19.79</v>
      </c>
      <c r="Q1537" s="143"/>
      <c r="R1537" s="143"/>
      <c r="S1537" s="143"/>
    </row>
    <row r="1538" spans="1:19" ht="13.5" customHeight="1">
      <c r="A1538" s="203"/>
      <c r="B1538" s="189"/>
      <c r="C1538" s="501" t="s">
        <v>433</v>
      </c>
      <c r="D1538" s="501"/>
      <c r="E1538" s="501"/>
      <c r="F1538" s="501"/>
      <c r="G1538" s="501"/>
      <c r="H1538" s="190"/>
      <c r="I1538" s="191"/>
      <c r="J1538" s="191"/>
      <c r="K1538" s="191"/>
      <c r="L1538" s="193"/>
      <c r="M1538" s="191"/>
      <c r="N1538" s="193"/>
      <c r="O1538" s="191"/>
      <c r="P1538" s="194">
        <v>1542.29</v>
      </c>
      <c r="Q1538" s="143"/>
      <c r="R1538" s="143"/>
      <c r="S1538" s="143"/>
    </row>
    <row r="1539" spans="1:19" ht="13.5" customHeight="1">
      <c r="A1539" s="203"/>
      <c r="B1539" s="189" t="s">
        <v>603</v>
      </c>
      <c r="C1539" s="501" t="s">
        <v>604</v>
      </c>
      <c r="D1539" s="501"/>
      <c r="E1539" s="501"/>
      <c r="F1539" s="501"/>
      <c r="G1539" s="501"/>
      <c r="H1539" s="190" t="s">
        <v>432</v>
      </c>
      <c r="I1539" s="209">
        <v>97</v>
      </c>
      <c r="J1539" s="191"/>
      <c r="K1539" s="209">
        <v>97</v>
      </c>
      <c r="L1539" s="193"/>
      <c r="M1539" s="191"/>
      <c r="N1539" s="193"/>
      <c r="O1539" s="191"/>
      <c r="P1539" s="194">
        <v>1496.02</v>
      </c>
      <c r="Q1539" s="143"/>
      <c r="R1539" s="143"/>
      <c r="S1539" s="143"/>
    </row>
    <row r="1540" spans="1:19" ht="13.5" customHeight="1">
      <c r="A1540" s="203"/>
      <c r="B1540" s="189" t="s">
        <v>605</v>
      </c>
      <c r="C1540" s="501" t="s">
        <v>606</v>
      </c>
      <c r="D1540" s="501"/>
      <c r="E1540" s="501"/>
      <c r="F1540" s="501"/>
      <c r="G1540" s="501"/>
      <c r="H1540" s="190" t="s">
        <v>432</v>
      </c>
      <c r="I1540" s="209">
        <v>51</v>
      </c>
      <c r="J1540" s="191"/>
      <c r="K1540" s="209">
        <v>51</v>
      </c>
      <c r="L1540" s="193"/>
      <c r="M1540" s="191"/>
      <c r="N1540" s="193"/>
      <c r="O1540" s="191"/>
      <c r="P1540" s="216">
        <v>786.57</v>
      </c>
      <c r="Q1540" s="143"/>
      <c r="R1540" s="143"/>
      <c r="S1540" s="143"/>
    </row>
    <row r="1541" spans="1:19" ht="13.5" customHeight="1">
      <c r="A1541" s="213"/>
      <c r="B1541" s="214"/>
      <c r="C1541" s="500" t="s">
        <v>438</v>
      </c>
      <c r="D1541" s="500"/>
      <c r="E1541" s="500"/>
      <c r="F1541" s="500"/>
      <c r="G1541" s="500"/>
      <c r="H1541" s="180"/>
      <c r="I1541" s="181"/>
      <c r="J1541" s="181"/>
      <c r="K1541" s="181"/>
      <c r="L1541" s="183"/>
      <c r="M1541" s="181"/>
      <c r="N1541" s="211">
        <v>97808.25</v>
      </c>
      <c r="O1541" s="181"/>
      <c r="P1541" s="212">
        <v>3912.33</v>
      </c>
      <c r="Q1541" s="143"/>
      <c r="R1541" s="143"/>
      <c r="S1541" s="143"/>
    </row>
    <row r="1542" spans="1:19" ht="19.5" customHeight="1">
      <c r="A1542" s="178" t="s">
        <v>983</v>
      </c>
      <c r="B1542" s="179" t="s">
        <v>736</v>
      </c>
      <c r="C1542" s="498" t="s">
        <v>733</v>
      </c>
      <c r="D1542" s="498"/>
      <c r="E1542" s="498"/>
      <c r="F1542" s="498"/>
      <c r="G1542" s="498"/>
      <c r="H1542" s="180" t="s">
        <v>587</v>
      </c>
      <c r="I1542" s="181">
        <v>-4.0800000000000003E-2</v>
      </c>
      <c r="J1542" s="182">
        <v>1</v>
      </c>
      <c r="K1542" s="217">
        <v>-4.0800000000000003E-2</v>
      </c>
      <c r="L1542" s="218">
        <v>896.51</v>
      </c>
      <c r="M1542" s="219">
        <v>1.17</v>
      </c>
      <c r="N1542" s="239">
        <v>1048.92</v>
      </c>
      <c r="O1542" s="217">
        <v>1.0367</v>
      </c>
      <c r="P1542" s="240">
        <v>-44.37</v>
      </c>
      <c r="Q1542" s="143"/>
      <c r="R1542" s="143"/>
      <c r="S1542" s="143"/>
    </row>
    <row r="1543" spans="1:19" ht="13.5" customHeight="1">
      <c r="A1543" s="186"/>
      <c r="B1543" s="187"/>
      <c r="C1543" s="499" t="s">
        <v>390</v>
      </c>
      <c r="D1543" s="499"/>
      <c r="E1543" s="499"/>
      <c r="F1543" s="499"/>
      <c r="G1543" s="499"/>
      <c r="H1543" s="499"/>
      <c r="I1543" s="499"/>
      <c r="J1543" s="499"/>
      <c r="K1543" s="499"/>
      <c r="L1543" s="499"/>
      <c r="M1543" s="499"/>
      <c r="N1543" s="499"/>
      <c r="O1543" s="499"/>
      <c r="P1543" s="499"/>
      <c r="Q1543" s="143"/>
      <c r="R1543" s="143"/>
      <c r="S1543" s="143"/>
    </row>
    <row r="1544" spans="1:19" ht="13.5" customHeight="1">
      <c r="A1544" s="213"/>
      <c r="B1544" s="214"/>
      <c r="C1544" s="500" t="s">
        <v>438</v>
      </c>
      <c r="D1544" s="500"/>
      <c r="E1544" s="500"/>
      <c r="F1544" s="500"/>
      <c r="G1544" s="500"/>
      <c r="H1544" s="180"/>
      <c r="I1544" s="181"/>
      <c r="J1544" s="181"/>
      <c r="K1544" s="181"/>
      <c r="L1544" s="183"/>
      <c r="M1544" s="181"/>
      <c r="N1544" s="183"/>
      <c r="O1544" s="181"/>
      <c r="P1544" s="240">
        <v>-44.37</v>
      </c>
      <c r="Q1544" s="143"/>
      <c r="R1544" s="143"/>
      <c r="S1544" s="143"/>
    </row>
    <row r="1545" spans="1:19" ht="19.5" customHeight="1">
      <c r="A1545" s="178" t="s">
        <v>984</v>
      </c>
      <c r="B1545" s="179" t="s">
        <v>738</v>
      </c>
      <c r="C1545" s="498" t="s">
        <v>739</v>
      </c>
      <c r="D1545" s="498"/>
      <c r="E1545" s="498"/>
      <c r="F1545" s="498"/>
      <c r="G1545" s="498"/>
      <c r="H1545" s="180" t="s">
        <v>142</v>
      </c>
      <c r="I1545" s="181">
        <v>4</v>
      </c>
      <c r="J1545" s="182">
        <v>1</v>
      </c>
      <c r="K1545" s="182">
        <v>4</v>
      </c>
      <c r="L1545" s="183"/>
      <c r="M1545" s="181"/>
      <c r="N1545" s="221">
        <v>192.61</v>
      </c>
      <c r="O1545" s="217">
        <v>1.0367</v>
      </c>
      <c r="P1545" s="240">
        <v>798.72</v>
      </c>
      <c r="Q1545" s="143"/>
      <c r="R1545" s="143"/>
      <c r="S1545" s="143"/>
    </row>
    <row r="1546" spans="1:19" ht="45.75" customHeight="1">
      <c r="A1546" s="186"/>
      <c r="B1546" s="187"/>
      <c r="C1546" s="499" t="s">
        <v>390</v>
      </c>
      <c r="D1546" s="499"/>
      <c r="E1546" s="499"/>
      <c r="F1546" s="499"/>
      <c r="G1546" s="499"/>
      <c r="H1546" s="499"/>
      <c r="I1546" s="499"/>
      <c r="J1546" s="499"/>
      <c r="K1546" s="499"/>
      <c r="L1546" s="499"/>
      <c r="M1546" s="499"/>
      <c r="N1546" s="499"/>
      <c r="O1546" s="499"/>
      <c r="P1546" s="499"/>
      <c r="Q1546" s="143"/>
      <c r="R1546" s="143"/>
      <c r="S1546" s="143"/>
    </row>
    <row r="1547" spans="1:19" ht="27.75" customHeight="1">
      <c r="A1547" s="213"/>
      <c r="B1547" s="214"/>
      <c r="C1547" s="500" t="s">
        <v>438</v>
      </c>
      <c r="D1547" s="500"/>
      <c r="E1547" s="500"/>
      <c r="F1547" s="500"/>
      <c r="G1547" s="500"/>
      <c r="H1547" s="180"/>
      <c r="I1547" s="181"/>
      <c r="J1547" s="181"/>
      <c r="K1547" s="181"/>
      <c r="L1547" s="183"/>
      <c r="M1547" s="181"/>
      <c r="N1547" s="183"/>
      <c r="O1547" s="181"/>
      <c r="P1547" s="240">
        <v>798.72</v>
      </c>
      <c r="Q1547" s="143"/>
      <c r="R1547" s="143"/>
      <c r="S1547" s="143"/>
    </row>
    <row r="1548" spans="1:19" ht="13.5" customHeight="1">
      <c r="A1548" s="178" t="s">
        <v>985</v>
      </c>
      <c r="B1548" s="179" t="s">
        <v>741</v>
      </c>
      <c r="C1548" s="498" t="s">
        <v>986</v>
      </c>
      <c r="D1548" s="498"/>
      <c r="E1548" s="498"/>
      <c r="F1548" s="498"/>
      <c r="G1548" s="498"/>
      <c r="H1548" s="180" t="s">
        <v>587</v>
      </c>
      <c r="I1548" s="181">
        <v>0.04</v>
      </c>
      <c r="J1548" s="182">
        <v>1</v>
      </c>
      <c r="K1548" s="219">
        <v>0.04</v>
      </c>
      <c r="L1548" s="183"/>
      <c r="M1548" s="181"/>
      <c r="N1548" s="184"/>
      <c r="O1548" s="181"/>
      <c r="P1548" s="185"/>
      <c r="Q1548" s="143"/>
      <c r="R1548" s="143"/>
      <c r="S1548" s="143"/>
    </row>
    <row r="1549" spans="1:19" ht="13.5" customHeight="1">
      <c r="A1549" s="186"/>
      <c r="B1549" s="187" t="s">
        <v>386</v>
      </c>
      <c r="C1549" s="499" t="s">
        <v>387</v>
      </c>
      <c r="D1549" s="499"/>
      <c r="E1549" s="499"/>
      <c r="F1549" s="499"/>
      <c r="G1549" s="499"/>
      <c r="H1549" s="499"/>
      <c r="I1549" s="499"/>
      <c r="J1549" s="499"/>
      <c r="K1549" s="499"/>
      <c r="L1549" s="499"/>
      <c r="M1549" s="499"/>
      <c r="N1549" s="499"/>
      <c r="O1549" s="499"/>
      <c r="P1549" s="499"/>
      <c r="Q1549" s="143"/>
      <c r="R1549" s="143"/>
      <c r="S1549" s="143"/>
    </row>
    <row r="1550" spans="1:19" ht="13.5" customHeight="1">
      <c r="A1550" s="186"/>
      <c r="B1550" s="187" t="s">
        <v>388</v>
      </c>
      <c r="C1550" s="499" t="s">
        <v>389</v>
      </c>
      <c r="D1550" s="499"/>
      <c r="E1550" s="499"/>
      <c r="F1550" s="499"/>
      <c r="G1550" s="499"/>
      <c r="H1550" s="499"/>
      <c r="I1550" s="499"/>
      <c r="J1550" s="499"/>
      <c r="K1550" s="499"/>
      <c r="L1550" s="499"/>
      <c r="M1550" s="499"/>
      <c r="N1550" s="499"/>
      <c r="O1550" s="499"/>
      <c r="P1550" s="499"/>
      <c r="Q1550" s="143"/>
      <c r="R1550" s="143"/>
      <c r="S1550" s="143"/>
    </row>
    <row r="1551" spans="1:19" ht="13.5" customHeight="1">
      <c r="A1551" s="186"/>
      <c r="B1551" s="187"/>
      <c r="C1551" s="499" t="s">
        <v>390</v>
      </c>
      <c r="D1551" s="499"/>
      <c r="E1551" s="499"/>
      <c r="F1551" s="499"/>
      <c r="G1551" s="499"/>
      <c r="H1551" s="499"/>
      <c r="I1551" s="499"/>
      <c r="J1551" s="499"/>
      <c r="K1551" s="499"/>
      <c r="L1551" s="499"/>
      <c r="M1551" s="499"/>
      <c r="N1551" s="499"/>
      <c r="O1551" s="499"/>
      <c r="P1551" s="499"/>
      <c r="Q1551" s="143"/>
      <c r="R1551" s="143"/>
      <c r="S1551" s="143"/>
    </row>
    <row r="1552" spans="1:19" ht="13.5" customHeight="1">
      <c r="A1552" s="188"/>
      <c r="B1552" s="189" t="s">
        <v>164</v>
      </c>
      <c r="C1552" s="501" t="s">
        <v>391</v>
      </c>
      <c r="D1552" s="501"/>
      <c r="E1552" s="501"/>
      <c r="F1552" s="501"/>
      <c r="G1552" s="501"/>
      <c r="H1552" s="190" t="s">
        <v>392</v>
      </c>
      <c r="I1552" s="191"/>
      <c r="J1552" s="191"/>
      <c r="K1552" s="215">
        <v>0.38565240000000001</v>
      </c>
      <c r="L1552" s="193"/>
      <c r="M1552" s="191"/>
      <c r="N1552" s="193"/>
      <c r="O1552" s="191"/>
      <c r="P1552" s="216">
        <v>210.84</v>
      </c>
      <c r="Q1552" s="143"/>
      <c r="R1552" s="143"/>
      <c r="S1552" s="143"/>
    </row>
    <row r="1553" spans="1:19" ht="13.5" customHeight="1">
      <c r="A1553" s="195"/>
      <c r="B1553" s="189" t="s">
        <v>743</v>
      </c>
      <c r="C1553" s="501" t="s">
        <v>744</v>
      </c>
      <c r="D1553" s="501"/>
      <c r="E1553" s="501"/>
      <c r="F1553" s="501"/>
      <c r="G1553" s="501"/>
      <c r="H1553" s="190" t="s">
        <v>392</v>
      </c>
      <c r="I1553" s="209">
        <v>6</v>
      </c>
      <c r="J1553" s="197">
        <v>1.6068849999999999</v>
      </c>
      <c r="K1553" s="215">
        <v>0.38565240000000001</v>
      </c>
      <c r="L1553" s="198"/>
      <c r="M1553" s="199"/>
      <c r="N1553" s="200">
        <v>546.70000000000005</v>
      </c>
      <c r="O1553" s="191"/>
      <c r="P1553" s="194">
        <v>210.84</v>
      </c>
      <c r="Q1553" s="143"/>
      <c r="R1553" s="143"/>
      <c r="S1553" s="143"/>
    </row>
    <row r="1554" spans="1:19" ht="13.5" customHeight="1">
      <c r="A1554" s="188"/>
      <c r="B1554" s="189" t="s">
        <v>180</v>
      </c>
      <c r="C1554" s="501" t="s">
        <v>410</v>
      </c>
      <c r="D1554" s="501"/>
      <c r="E1554" s="501"/>
      <c r="F1554" s="501"/>
      <c r="G1554" s="501"/>
      <c r="H1554" s="190"/>
      <c r="I1554" s="191"/>
      <c r="J1554" s="191"/>
      <c r="K1554" s="191"/>
      <c r="L1554" s="193"/>
      <c r="M1554" s="191"/>
      <c r="N1554" s="193"/>
      <c r="O1554" s="191"/>
      <c r="P1554" s="216">
        <v>1.37</v>
      </c>
      <c r="Q1554" s="143"/>
      <c r="R1554" s="143"/>
      <c r="S1554" s="143"/>
    </row>
    <row r="1555" spans="1:19" ht="13.5" customHeight="1">
      <c r="A1555" s="195"/>
      <c r="B1555" s="189" t="s">
        <v>745</v>
      </c>
      <c r="C1555" s="501" t="s">
        <v>746</v>
      </c>
      <c r="D1555" s="501"/>
      <c r="E1555" s="501"/>
      <c r="F1555" s="501"/>
      <c r="G1555" s="501"/>
      <c r="H1555" s="190" t="s">
        <v>418</v>
      </c>
      <c r="I1555" s="202">
        <v>2.0000000000000001E-4</v>
      </c>
      <c r="J1555" s="191"/>
      <c r="K1555" s="197">
        <v>7.9999999999999996E-6</v>
      </c>
      <c r="L1555" s="208">
        <v>127406</v>
      </c>
      <c r="M1555" s="220">
        <v>1.3</v>
      </c>
      <c r="N1555" s="200">
        <v>165627.79999999999</v>
      </c>
      <c r="O1555" s="202">
        <v>1.0367</v>
      </c>
      <c r="P1555" s="194">
        <v>1.37</v>
      </c>
      <c r="Q1555" s="143"/>
      <c r="R1555" s="143"/>
      <c r="S1555" s="143"/>
    </row>
    <row r="1556" spans="1:19" ht="13.5" customHeight="1">
      <c r="A1556" s="241" t="s">
        <v>747</v>
      </c>
      <c r="B1556" s="242" t="s">
        <v>748</v>
      </c>
      <c r="C1556" s="502" t="s">
        <v>749</v>
      </c>
      <c r="D1556" s="502"/>
      <c r="E1556" s="502"/>
      <c r="F1556" s="502"/>
      <c r="G1556" s="502"/>
      <c r="H1556" s="243" t="s">
        <v>418</v>
      </c>
      <c r="I1556" s="244">
        <v>0.01</v>
      </c>
      <c r="J1556" s="245"/>
      <c r="K1556" s="246">
        <v>4.0000000000000002E-4</v>
      </c>
      <c r="L1556" s="247"/>
      <c r="M1556" s="245"/>
      <c r="N1556" s="247"/>
      <c r="O1556" s="245"/>
      <c r="P1556" s="248"/>
      <c r="Q1556" s="143"/>
      <c r="R1556" s="143"/>
      <c r="S1556" s="143"/>
    </row>
    <row r="1557" spans="1:19" ht="13.5" customHeight="1">
      <c r="A1557" s="210"/>
      <c r="B1557" s="187"/>
      <c r="C1557" s="500" t="s">
        <v>429</v>
      </c>
      <c r="D1557" s="500"/>
      <c r="E1557" s="500"/>
      <c r="F1557" s="500"/>
      <c r="G1557" s="500"/>
      <c r="H1557" s="180"/>
      <c r="I1557" s="181"/>
      <c r="J1557" s="181"/>
      <c r="K1557" s="181"/>
      <c r="L1557" s="183"/>
      <c r="M1557" s="181"/>
      <c r="N1557" s="211"/>
      <c r="O1557" s="181"/>
      <c r="P1557" s="212">
        <v>212.21</v>
      </c>
      <c r="Q1557" s="143"/>
      <c r="R1557" s="143"/>
      <c r="S1557" s="143"/>
    </row>
    <row r="1558" spans="1:19" ht="13.5" customHeight="1">
      <c r="A1558" s="203" t="s">
        <v>987</v>
      </c>
      <c r="B1558" s="189" t="s">
        <v>430</v>
      </c>
      <c r="C1558" s="501" t="s">
        <v>431</v>
      </c>
      <c r="D1558" s="501"/>
      <c r="E1558" s="501"/>
      <c r="F1558" s="501"/>
      <c r="G1558" s="501"/>
      <c r="H1558" s="190" t="s">
        <v>432</v>
      </c>
      <c r="I1558" s="209">
        <v>2</v>
      </c>
      <c r="J1558" s="191"/>
      <c r="K1558" s="209">
        <v>2</v>
      </c>
      <c r="L1558" s="193"/>
      <c r="M1558" s="191"/>
      <c r="N1558" s="193"/>
      <c r="O1558" s="202">
        <v>1.0367</v>
      </c>
      <c r="P1558" s="216">
        <v>2.72</v>
      </c>
      <c r="Q1558" s="143"/>
      <c r="R1558" s="143"/>
      <c r="S1558" s="143"/>
    </row>
    <row r="1559" spans="1:19" ht="13.5" customHeight="1">
      <c r="A1559" s="203"/>
      <c r="B1559" s="189"/>
      <c r="C1559" s="501" t="s">
        <v>433</v>
      </c>
      <c r="D1559" s="501"/>
      <c r="E1559" s="501"/>
      <c r="F1559" s="501"/>
      <c r="G1559" s="501"/>
      <c r="H1559" s="190"/>
      <c r="I1559" s="191"/>
      <c r="J1559" s="191"/>
      <c r="K1559" s="191"/>
      <c r="L1559" s="193"/>
      <c r="M1559" s="191"/>
      <c r="N1559" s="193"/>
      <c r="O1559" s="191"/>
      <c r="P1559" s="216">
        <v>210.84</v>
      </c>
      <c r="Q1559" s="143"/>
      <c r="R1559" s="143"/>
      <c r="S1559" s="143"/>
    </row>
    <row r="1560" spans="1:19" ht="19.5" customHeight="1">
      <c r="A1560" s="203"/>
      <c r="B1560" s="189" t="s">
        <v>653</v>
      </c>
      <c r="C1560" s="501" t="s">
        <v>654</v>
      </c>
      <c r="D1560" s="501"/>
      <c r="E1560" s="501"/>
      <c r="F1560" s="501"/>
      <c r="G1560" s="501"/>
      <c r="H1560" s="190" t="s">
        <v>432</v>
      </c>
      <c r="I1560" s="209">
        <v>90</v>
      </c>
      <c r="J1560" s="191"/>
      <c r="K1560" s="209">
        <v>90</v>
      </c>
      <c r="L1560" s="193"/>
      <c r="M1560" s="191"/>
      <c r="N1560" s="193"/>
      <c r="O1560" s="191"/>
      <c r="P1560" s="216">
        <v>189.76</v>
      </c>
      <c r="Q1560" s="143"/>
      <c r="R1560" s="143"/>
      <c r="S1560" s="143"/>
    </row>
    <row r="1561" spans="1:19" ht="13.5" customHeight="1">
      <c r="A1561" s="203"/>
      <c r="B1561" s="189" t="s">
        <v>655</v>
      </c>
      <c r="C1561" s="501" t="s">
        <v>656</v>
      </c>
      <c r="D1561" s="501"/>
      <c r="E1561" s="501"/>
      <c r="F1561" s="501"/>
      <c r="G1561" s="501"/>
      <c r="H1561" s="190" t="s">
        <v>432</v>
      </c>
      <c r="I1561" s="209">
        <v>46</v>
      </c>
      <c r="J1561" s="191"/>
      <c r="K1561" s="209">
        <v>46</v>
      </c>
      <c r="L1561" s="193"/>
      <c r="M1561" s="191"/>
      <c r="N1561" s="193"/>
      <c r="O1561" s="191"/>
      <c r="P1561" s="216">
        <v>96.99</v>
      </c>
      <c r="Q1561" s="143"/>
      <c r="R1561" s="143"/>
      <c r="S1561" s="143"/>
    </row>
    <row r="1562" spans="1:19" ht="13.5" customHeight="1">
      <c r="A1562" s="213"/>
      <c r="B1562" s="214"/>
      <c r="C1562" s="500" t="s">
        <v>438</v>
      </c>
      <c r="D1562" s="500"/>
      <c r="E1562" s="500"/>
      <c r="F1562" s="500"/>
      <c r="G1562" s="500"/>
      <c r="H1562" s="180"/>
      <c r="I1562" s="181"/>
      <c r="J1562" s="181"/>
      <c r="K1562" s="181"/>
      <c r="L1562" s="183"/>
      <c r="M1562" s="181"/>
      <c r="N1562" s="211">
        <v>12542</v>
      </c>
      <c r="O1562" s="181"/>
      <c r="P1562" s="240">
        <v>501.68</v>
      </c>
      <c r="Q1562" s="143"/>
      <c r="R1562" s="143"/>
      <c r="S1562" s="143"/>
    </row>
    <row r="1563" spans="1:19" ht="19.5" customHeight="1">
      <c r="A1563" s="178" t="s">
        <v>988</v>
      </c>
      <c r="B1563" s="179" t="s">
        <v>989</v>
      </c>
      <c r="C1563" s="498" t="s">
        <v>990</v>
      </c>
      <c r="D1563" s="498"/>
      <c r="E1563" s="498"/>
      <c r="F1563" s="498"/>
      <c r="G1563" s="498"/>
      <c r="H1563" s="180" t="s">
        <v>142</v>
      </c>
      <c r="I1563" s="181">
        <v>4</v>
      </c>
      <c r="J1563" s="182">
        <v>1</v>
      </c>
      <c r="K1563" s="182">
        <v>4</v>
      </c>
      <c r="L1563" s="183"/>
      <c r="M1563" s="181"/>
      <c r="N1563" s="221">
        <v>52.97</v>
      </c>
      <c r="O1563" s="217">
        <v>1.0367</v>
      </c>
      <c r="P1563" s="240">
        <v>219.66</v>
      </c>
      <c r="Q1563" s="143"/>
      <c r="R1563" s="143"/>
      <c r="S1563" s="143"/>
    </row>
    <row r="1564" spans="1:19" ht="13.5" customHeight="1">
      <c r="A1564" s="186"/>
      <c r="B1564" s="187"/>
      <c r="C1564" s="499" t="s">
        <v>390</v>
      </c>
      <c r="D1564" s="499"/>
      <c r="E1564" s="499"/>
      <c r="F1564" s="499"/>
      <c r="G1564" s="499"/>
      <c r="H1564" s="499"/>
      <c r="I1564" s="499"/>
      <c r="J1564" s="499"/>
      <c r="K1564" s="499"/>
      <c r="L1564" s="499"/>
      <c r="M1564" s="499"/>
      <c r="N1564" s="499"/>
      <c r="O1564" s="499"/>
      <c r="P1564" s="499"/>
      <c r="Q1564" s="143"/>
      <c r="R1564" s="143"/>
      <c r="S1564" s="143"/>
    </row>
    <row r="1565" spans="1:19" ht="13.5" customHeight="1">
      <c r="A1565" s="213"/>
      <c r="B1565" s="214"/>
      <c r="C1565" s="500" t="s">
        <v>438</v>
      </c>
      <c r="D1565" s="500"/>
      <c r="E1565" s="500"/>
      <c r="F1565" s="500"/>
      <c r="G1565" s="500"/>
      <c r="H1565" s="180"/>
      <c r="I1565" s="181"/>
      <c r="J1565" s="181"/>
      <c r="K1565" s="181"/>
      <c r="L1565" s="183"/>
      <c r="M1565" s="181"/>
      <c r="N1565" s="183"/>
      <c r="O1565" s="181"/>
      <c r="P1565" s="240">
        <v>219.66</v>
      </c>
      <c r="Q1565" s="143"/>
      <c r="R1565" s="143"/>
      <c r="S1565" s="143"/>
    </row>
    <row r="1566" spans="1:19" ht="19.5" customHeight="1">
      <c r="A1566" s="178" t="s">
        <v>991</v>
      </c>
      <c r="B1566" s="179" t="s">
        <v>608</v>
      </c>
      <c r="C1566" s="498" t="s">
        <v>992</v>
      </c>
      <c r="D1566" s="498"/>
      <c r="E1566" s="498"/>
      <c r="F1566" s="498"/>
      <c r="G1566" s="498"/>
      <c r="H1566" s="180" t="s">
        <v>610</v>
      </c>
      <c r="I1566" s="181">
        <v>0.18</v>
      </c>
      <c r="J1566" s="182">
        <v>1</v>
      </c>
      <c r="K1566" s="219">
        <v>0.18</v>
      </c>
      <c r="L1566" s="183"/>
      <c r="M1566" s="181"/>
      <c r="N1566" s="184"/>
      <c r="O1566" s="181"/>
      <c r="P1566" s="185"/>
      <c r="Q1566" s="143"/>
      <c r="R1566" s="143"/>
      <c r="S1566" s="143"/>
    </row>
    <row r="1567" spans="1:19" ht="13.5" customHeight="1">
      <c r="A1567" s="186"/>
      <c r="B1567" s="187" t="s">
        <v>386</v>
      </c>
      <c r="C1567" s="499" t="s">
        <v>387</v>
      </c>
      <c r="D1567" s="499"/>
      <c r="E1567" s="499"/>
      <c r="F1567" s="499"/>
      <c r="G1567" s="499"/>
      <c r="H1567" s="499"/>
      <c r="I1567" s="499"/>
      <c r="J1567" s="499"/>
      <c r="K1567" s="499"/>
      <c r="L1567" s="499"/>
      <c r="M1567" s="499"/>
      <c r="N1567" s="499"/>
      <c r="O1567" s="499"/>
      <c r="P1567" s="499"/>
      <c r="Q1567" s="143"/>
      <c r="R1567" s="143"/>
      <c r="S1567" s="143"/>
    </row>
    <row r="1568" spans="1:19" ht="13.5" customHeight="1">
      <c r="A1568" s="186"/>
      <c r="B1568" s="187" t="s">
        <v>388</v>
      </c>
      <c r="C1568" s="499" t="s">
        <v>389</v>
      </c>
      <c r="D1568" s="499"/>
      <c r="E1568" s="499"/>
      <c r="F1568" s="499"/>
      <c r="G1568" s="499"/>
      <c r="H1568" s="499"/>
      <c r="I1568" s="499"/>
      <c r="J1568" s="499"/>
      <c r="K1568" s="499"/>
      <c r="L1568" s="499"/>
      <c r="M1568" s="499"/>
      <c r="N1568" s="499"/>
      <c r="O1568" s="499"/>
      <c r="P1568" s="499"/>
      <c r="Q1568" s="143"/>
      <c r="R1568" s="143"/>
      <c r="S1568" s="143"/>
    </row>
    <row r="1569" spans="1:19" ht="19.5" customHeight="1">
      <c r="A1569" s="186"/>
      <c r="B1569" s="187"/>
      <c r="C1569" s="499" t="s">
        <v>390</v>
      </c>
      <c r="D1569" s="499"/>
      <c r="E1569" s="499"/>
      <c r="F1569" s="499"/>
      <c r="G1569" s="499"/>
      <c r="H1569" s="499"/>
      <c r="I1569" s="499"/>
      <c r="J1569" s="499"/>
      <c r="K1569" s="499"/>
      <c r="L1569" s="499"/>
      <c r="M1569" s="499"/>
      <c r="N1569" s="499"/>
      <c r="O1569" s="499"/>
      <c r="P1569" s="499"/>
      <c r="Q1569" s="143"/>
      <c r="R1569" s="143"/>
      <c r="S1569" s="143"/>
    </row>
    <row r="1570" spans="1:19" ht="45.75" customHeight="1">
      <c r="A1570" s="188"/>
      <c r="B1570" s="189" t="s">
        <v>164</v>
      </c>
      <c r="C1570" s="501" t="s">
        <v>391</v>
      </c>
      <c r="D1570" s="501"/>
      <c r="E1570" s="501"/>
      <c r="F1570" s="501"/>
      <c r="G1570" s="501"/>
      <c r="H1570" s="190" t="s">
        <v>392</v>
      </c>
      <c r="I1570" s="191"/>
      <c r="J1570" s="191"/>
      <c r="K1570" s="215">
        <v>2.6812483</v>
      </c>
      <c r="L1570" s="193"/>
      <c r="M1570" s="191"/>
      <c r="N1570" s="193"/>
      <c r="O1570" s="191"/>
      <c r="P1570" s="194">
        <v>1784.48</v>
      </c>
      <c r="Q1570" s="143"/>
      <c r="R1570" s="143"/>
      <c r="S1570" s="143"/>
    </row>
    <row r="1571" spans="1:19" ht="27.75" customHeight="1">
      <c r="A1571" s="195"/>
      <c r="B1571" s="189" t="s">
        <v>611</v>
      </c>
      <c r="C1571" s="501" t="s">
        <v>612</v>
      </c>
      <c r="D1571" s="501"/>
      <c r="E1571" s="501"/>
      <c r="F1571" s="501"/>
      <c r="G1571" s="501"/>
      <c r="H1571" s="190" t="s">
        <v>392</v>
      </c>
      <c r="I1571" s="201">
        <v>9.27</v>
      </c>
      <c r="J1571" s="197">
        <v>1.6068849999999999</v>
      </c>
      <c r="K1571" s="215">
        <v>2.6812483</v>
      </c>
      <c r="L1571" s="198"/>
      <c r="M1571" s="199"/>
      <c r="N1571" s="200">
        <v>665.54</v>
      </c>
      <c r="O1571" s="191"/>
      <c r="P1571" s="194">
        <v>1784.48</v>
      </c>
      <c r="Q1571" s="143"/>
      <c r="R1571" s="143"/>
      <c r="S1571" s="143"/>
    </row>
    <row r="1572" spans="1:19" ht="13.5" customHeight="1">
      <c r="A1572" s="188"/>
      <c r="B1572" s="189" t="s">
        <v>180</v>
      </c>
      <c r="C1572" s="501" t="s">
        <v>410</v>
      </c>
      <c r="D1572" s="501"/>
      <c r="E1572" s="501"/>
      <c r="F1572" s="501"/>
      <c r="G1572" s="501"/>
      <c r="H1572" s="190"/>
      <c r="I1572" s="191"/>
      <c r="J1572" s="191"/>
      <c r="K1572" s="191"/>
      <c r="L1572" s="193"/>
      <c r="M1572" s="191"/>
      <c r="N1572" s="193"/>
      <c r="O1572" s="191"/>
      <c r="P1572" s="216">
        <v>18.66</v>
      </c>
      <c r="Q1572" s="143"/>
      <c r="R1572" s="143"/>
      <c r="S1572" s="143"/>
    </row>
    <row r="1573" spans="1:19" ht="13.5" customHeight="1">
      <c r="A1573" s="195"/>
      <c r="B1573" s="189" t="s">
        <v>613</v>
      </c>
      <c r="C1573" s="501" t="s">
        <v>614</v>
      </c>
      <c r="D1573" s="501"/>
      <c r="E1573" s="501"/>
      <c r="F1573" s="501"/>
      <c r="G1573" s="501"/>
      <c r="H1573" s="190" t="s">
        <v>413</v>
      </c>
      <c r="I1573" s="196">
        <v>0.2</v>
      </c>
      <c r="J1573" s="191"/>
      <c r="K1573" s="207">
        <v>3.5999999999999997E-2</v>
      </c>
      <c r="L1573" s="205">
        <v>138.5</v>
      </c>
      <c r="M1573" s="206">
        <v>1.44</v>
      </c>
      <c r="N1573" s="200">
        <v>199.44</v>
      </c>
      <c r="O1573" s="202">
        <v>1.0367</v>
      </c>
      <c r="P1573" s="194">
        <v>7.44</v>
      </c>
      <c r="Q1573" s="143"/>
      <c r="R1573" s="143"/>
      <c r="S1573" s="143"/>
    </row>
    <row r="1574" spans="1:19" ht="13.5" customHeight="1">
      <c r="A1574" s="195"/>
      <c r="B1574" s="189" t="s">
        <v>615</v>
      </c>
      <c r="C1574" s="501" t="s">
        <v>616</v>
      </c>
      <c r="D1574" s="501"/>
      <c r="E1574" s="501"/>
      <c r="F1574" s="501"/>
      <c r="G1574" s="501"/>
      <c r="H1574" s="190" t="s">
        <v>587</v>
      </c>
      <c r="I1574" s="201">
        <v>0.25</v>
      </c>
      <c r="J1574" s="191"/>
      <c r="K1574" s="207">
        <v>4.4999999999999998E-2</v>
      </c>
      <c r="L1574" s="205">
        <v>235.73</v>
      </c>
      <c r="M1574" s="206">
        <v>1.02</v>
      </c>
      <c r="N1574" s="200">
        <v>240.44</v>
      </c>
      <c r="O1574" s="202">
        <v>1.0367</v>
      </c>
      <c r="P1574" s="194">
        <v>11.22</v>
      </c>
      <c r="Q1574" s="143"/>
      <c r="R1574" s="143"/>
      <c r="S1574" s="143"/>
    </row>
    <row r="1575" spans="1:19" ht="13.5" customHeight="1">
      <c r="A1575" s="210"/>
      <c r="B1575" s="187"/>
      <c r="C1575" s="500" t="s">
        <v>429</v>
      </c>
      <c r="D1575" s="500"/>
      <c r="E1575" s="500"/>
      <c r="F1575" s="500"/>
      <c r="G1575" s="500"/>
      <c r="H1575" s="180"/>
      <c r="I1575" s="181"/>
      <c r="J1575" s="181"/>
      <c r="K1575" s="181"/>
      <c r="L1575" s="183"/>
      <c r="M1575" s="181"/>
      <c r="N1575" s="211"/>
      <c r="O1575" s="181"/>
      <c r="P1575" s="212">
        <v>1803.14</v>
      </c>
      <c r="Q1575" s="143"/>
      <c r="R1575" s="143"/>
      <c r="S1575" s="143"/>
    </row>
    <row r="1576" spans="1:19" ht="13.5" customHeight="1">
      <c r="A1576" s="203" t="s">
        <v>993</v>
      </c>
      <c r="B1576" s="189" t="s">
        <v>430</v>
      </c>
      <c r="C1576" s="501" t="s">
        <v>431</v>
      </c>
      <c r="D1576" s="501"/>
      <c r="E1576" s="501"/>
      <c r="F1576" s="501"/>
      <c r="G1576" s="501"/>
      <c r="H1576" s="190" t="s">
        <v>432</v>
      </c>
      <c r="I1576" s="209">
        <v>2</v>
      </c>
      <c r="J1576" s="191"/>
      <c r="K1576" s="209">
        <v>2</v>
      </c>
      <c r="L1576" s="193"/>
      <c r="M1576" s="191"/>
      <c r="N1576" s="193"/>
      <c r="O1576" s="202">
        <v>1.0367</v>
      </c>
      <c r="P1576" s="216">
        <v>23.03</v>
      </c>
      <c r="Q1576" s="143"/>
      <c r="R1576" s="143"/>
      <c r="S1576" s="143"/>
    </row>
    <row r="1577" spans="1:19" ht="13.5" customHeight="1">
      <c r="A1577" s="203"/>
      <c r="B1577" s="189"/>
      <c r="C1577" s="501" t="s">
        <v>433</v>
      </c>
      <c r="D1577" s="501"/>
      <c r="E1577" s="501"/>
      <c r="F1577" s="501"/>
      <c r="G1577" s="501"/>
      <c r="H1577" s="190"/>
      <c r="I1577" s="191"/>
      <c r="J1577" s="191"/>
      <c r="K1577" s="191"/>
      <c r="L1577" s="193"/>
      <c r="M1577" s="191"/>
      <c r="N1577" s="193"/>
      <c r="O1577" s="191"/>
      <c r="P1577" s="194">
        <v>1784.48</v>
      </c>
      <c r="Q1577" s="143"/>
      <c r="R1577" s="143"/>
      <c r="S1577" s="143"/>
    </row>
    <row r="1578" spans="1:19" ht="13.5" customHeight="1">
      <c r="A1578" s="203"/>
      <c r="B1578" s="189" t="s">
        <v>434</v>
      </c>
      <c r="C1578" s="501" t="s">
        <v>435</v>
      </c>
      <c r="D1578" s="501"/>
      <c r="E1578" s="501"/>
      <c r="F1578" s="501"/>
      <c r="G1578" s="501"/>
      <c r="H1578" s="190" t="s">
        <v>432</v>
      </c>
      <c r="I1578" s="209">
        <v>90</v>
      </c>
      <c r="J1578" s="191"/>
      <c r="K1578" s="209">
        <v>90</v>
      </c>
      <c r="L1578" s="193"/>
      <c r="M1578" s="191"/>
      <c r="N1578" s="193"/>
      <c r="O1578" s="191"/>
      <c r="P1578" s="194">
        <v>1606.03</v>
      </c>
      <c r="Q1578" s="143"/>
      <c r="R1578" s="143"/>
      <c r="S1578" s="143"/>
    </row>
    <row r="1579" spans="1:19" ht="13.5" customHeight="1">
      <c r="A1579" s="203"/>
      <c r="B1579" s="189" t="s">
        <v>436</v>
      </c>
      <c r="C1579" s="501" t="s">
        <v>437</v>
      </c>
      <c r="D1579" s="501"/>
      <c r="E1579" s="501"/>
      <c r="F1579" s="501"/>
      <c r="G1579" s="501"/>
      <c r="H1579" s="190" t="s">
        <v>432</v>
      </c>
      <c r="I1579" s="209">
        <v>46</v>
      </c>
      <c r="J1579" s="191"/>
      <c r="K1579" s="209">
        <v>46</v>
      </c>
      <c r="L1579" s="193"/>
      <c r="M1579" s="191"/>
      <c r="N1579" s="193"/>
      <c r="O1579" s="191"/>
      <c r="P1579" s="216">
        <v>820.86</v>
      </c>
      <c r="Q1579" s="143"/>
      <c r="R1579" s="143"/>
      <c r="S1579" s="143"/>
    </row>
    <row r="1580" spans="1:19" ht="13.5" customHeight="1">
      <c r="A1580" s="213"/>
      <c r="B1580" s="214"/>
      <c r="C1580" s="500" t="s">
        <v>438</v>
      </c>
      <c r="D1580" s="500"/>
      <c r="E1580" s="500"/>
      <c r="F1580" s="500"/>
      <c r="G1580" s="500"/>
      <c r="H1580" s="180"/>
      <c r="I1580" s="181"/>
      <c r="J1580" s="181"/>
      <c r="K1580" s="181"/>
      <c r="L1580" s="183"/>
      <c r="M1580" s="181"/>
      <c r="N1580" s="211">
        <v>23628.11</v>
      </c>
      <c r="O1580" s="181"/>
      <c r="P1580" s="212">
        <v>4253.0600000000004</v>
      </c>
      <c r="Q1580" s="143"/>
      <c r="R1580" s="143"/>
      <c r="S1580" s="143"/>
    </row>
    <row r="1581" spans="1:19" ht="13.5" customHeight="1">
      <c r="A1581" s="178" t="s">
        <v>994</v>
      </c>
      <c r="B1581" s="179" t="s">
        <v>758</v>
      </c>
      <c r="C1581" s="498" t="s">
        <v>759</v>
      </c>
      <c r="D1581" s="498"/>
      <c r="E1581" s="498"/>
      <c r="F1581" s="498"/>
      <c r="G1581" s="498"/>
      <c r="H1581" s="180" t="s">
        <v>142</v>
      </c>
      <c r="I1581" s="181">
        <v>2</v>
      </c>
      <c r="J1581" s="182">
        <v>1</v>
      </c>
      <c r="K1581" s="182">
        <v>2</v>
      </c>
      <c r="L1581" s="183"/>
      <c r="M1581" s="181"/>
      <c r="N1581" s="221">
        <v>312.02999999999997</v>
      </c>
      <c r="O1581" s="217">
        <v>1.0367</v>
      </c>
      <c r="P1581" s="240">
        <v>646.96</v>
      </c>
      <c r="Q1581" s="143"/>
      <c r="R1581" s="143"/>
      <c r="S1581" s="143"/>
    </row>
    <row r="1582" spans="1:19" ht="13.5" customHeight="1">
      <c r="A1582" s="186"/>
      <c r="B1582" s="187"/>
      <c r="C1582" s="499" t="s">
        <v>390</v>
      </c>
      <c r="D1582" s="499"/>
      <c r="E1582" s="499"/>
      <c r="F1582" s="499"/>
      <c r="G1582" s="499"/>
      <c r="H1582" s="499"/>
      <c r="I1582" s="499"/>
      <c r="J1582" s="499"/>
      <c r="K1582" s="499"/>
      <c r="L1582" s="499"/>
      <c r="M1582" s="499"/>
      <c r="N1582" s="499"/>
      <c r="O1582" s="499"/>
      <c r="P1582" s="499"/>
      <c r="Q1582" s="143"/>
      <c r="R1582" s="143"/>
      <c r="S1582" s="143"/>
    </row>
    <row r="1583" spans="1:19" ht="13.5" customHeight="1">
      <c r="A1583" s="213"/>
      <c r="B1583" s="214"/>
      <c r="C1583" s="500" t="s">
        <v>438</v>
      </c>
      <c r="D1583" s="500"/>
      <c r="E1583" s="500"/>
      <c r="F1583" s="500"/>
      <c r="G1583" s="500"/>
      <c r="H1583" s="180"/>
      <c r="I1583" s="181"/>
      <c r="J1583" s="181"/>
      <c r="K1583" s="181"/>
      <c r="L1583" s="183"/>
      <c r="M1583" s="181"/>
      <c r="N1583" s="183"/>
      <c r="O1583" s="181"/>
      <c r="P1583" s="240">
        <v>646.96</v>
      </c>
      <c r="Q1583" s="143"/>
      <c r="R1583" s="143"/>
      <c r="S1583" s="143"/>
    </row>
    <row r="1584" spans="1:19" ht="13.5" customHeight="1">
      <c r="A1584" s="178" t="s">
        <v>995</v>
      </c>
      <c r="B1584" s="179" t="s">
        <v>957</v>
      </c>
      <c r="C1584" s="498" t="s">
        <v>958</v>
      </c>
      <c r="D1584" s="498"/>
      <c r="E1584" s="498"/>
      <c r="F1584" s="498"/>
      <c r="G1584" s="498"/>
      <c r="H1584" s="180" t="s">
        <v>142</v>
      </c>
      <c r="I1584" s="181">
        <v>2</v>
      </c>
      <c r="J1584" s="182">
        <v>1</v>
      </c>
      <c r="K1584" s="182">
        <v>2</v>
      </c>
      <c r="L1584" s="183"/>
      <c r="M1584" s="181"/>
      <c r="N1584" s="221">
        <v>586.89</v>
      </c>
      <c r="O1584" s="217">
        <v>1.0367</v>
      </c>
      <c r="P1584" s="212">
        <v>1216.8599999999999</v>
      </c>
      <c r="Q1584" s="143"/>
      <c r="R1584" s="143"/>
      <c r="S1584" s="143"/>
    </row>
    <row r="1585" spans="1:19" ht="45.75" customHeight="1">
      <c r="A1585" s="186"/>
      <c r="B1585" s="187"/>
      <c r="C1585" s="499" t="s">
        <v>390</v>
      </c>
      <c r="D1585" s="499"/>
      <c r="E1585" s="499"/>
      <c r="F1585" s="499"/>
      <c r="G1585" s="499"/>
      <c r="H1585" s="499"/>
      <c r="I1585" s="499"/>
      <c r="J1585" s="499"/>
      <c r="K1585" s="499"/>
      <c r="L1585" s="499"/>
      <c r="M1585" s="499"/>
      <c r="N1585" s="499"/>
      <c r="O1585" s="499"/>
      <c r="P1585" s="499"/>
      <c r="Q1585" s="143"/>
      <c r="R1585" s="143"/>
      <c r="S1585" s="143"/>
    </row>
    <row r="1586" spans="1:19" ht="27.75" customHeight="1">
      <c r="A1586" s="213"/>
      <c r="B1586" s="214"/>
      <c r="C1586" s="500" t="s">
        <v>438</v>
      </c>
      <c r="D1586" s="500"/>
      <c r="E1586" s="500"/>
      <c r="F1586" s="500"/>
      <c r="G1586" s="500"/>
      <c r="H1586" s="180"/>
      <c r="I1586" s="181"/>
      <c r="J1586" s="181"/>
      <c r="K1586" s="181"/>
      <c r="L1586" s="183"/>
      <c r="M1586" s="181"/>
      <c r="N1586" s="183"/>
      <c r="O1586" s="181"/>
      <c r="P1586" s="212">
        <v>1216.8599999999999</v>
      </c>
      <c r="Q1586" s="143"/>
      <c r="R1586" s="143"/>
      <c r="S1586" s="143"/>
    </row>
    <row r="1587" spans="1:19" ht="13.5" customHeight="1">
      <c r="A1587" s="178" t="s">
        <v>996</v>
      </c>
      <c r="B1587" s="179" t="s">
        <v>997</v>
      </c>
      <c r="C1587" s="498" t="s">
        <v>998</v>
      </c>
      <c r="D1587" s="498"/>
      <c r="E1587" s="498"/>
      <c r="F1587" s="498"/>
      <c r="G1587" s="498"/>
      <c r="H1587" s="180" t="s">
        <v>142</v>
      </c>
      <c r="I1587" s="181">
        <v>2</v>
      </c>
      <c r="J1587" s="182">
        <v>1</v>
      </c>
      <c r="K1587" s="182">
        <v>2</v>
      </c>
      <c r="L1587" s="183"/>
      <c r="M1587" s="181"/>
      <c r="N1587" s="221">
        <v>586.89</v>
      </c>
      <c r="O1587" s="217">
        <v>1.0367</v>
      </c>
      <c r="P1587" s="212">
        <v>1216.8599999999999</v>
      </c>
      <c r="Q1587" s="143"/>
      <c r="R1587" s="143"/>
      <c r="S1587" s="143"/>
    </row>
    <row r="1588" spans="1:19" ht="13.5" customHeight="1">
      <c r="A1588" s="186"/>
      <c r="B1588" s="187"/>
      <c r="C1588" s="499" t="s">
        <v>390</v>
      </c>
      <c r="D1588" s="499"/>
      <c r="E1588" s="499"/>
      <c r="F1588" s="499"/>
      <c r="G1588" s="499"/>
      <c r="H1588" s="499"/>
      <c r="I1588" s="499"/>
      <c r="J1588" s="499"/>
      <c r="K1588" s="499"/>
      <c r="L1588" s="499"/>
      <c r="M1588" s="499"/>
      <c r="N1588" s="499"/>
      <c r="O1588" s="499"/>
      <c r="P1588" s="499"/>
      <c r="Q1588" s="143"/>
      <c r="R1588" s="143"/>
      <c r="S1588" s="143"/>
    </row>
    <row r="1589" spans="1:19" ht="13.5" customHeight="1">
      <c r="A1589" s="213"/>
      <c r="B1589" s="214"/>
      <c r="C1589" s="500" t="s">
        <v>438</v>
      </c>
      <c r="D1589" s="500"/>
      <c r="E1589" s="500"/>
      <c r="F1589" s="500"/>
      <c r="G1589" s="500"/>
      <c r="H1589" s="180"/>
      <c r="I1589" s="181"/>
      <c r="J1589" s="181"/>
      <c r="K1589" s="181"/>
      <c r="L1589" s="183"/>
      <c r="M1589" s="181"/>
      <c r="N1589" s="183"/>
      <c r="O1589" s="181"/>
      <c r="P1589" s="212">
        <v>1216.8599999999999</v>
      </c>
      <c r="Q1589" s="143"/>
      <c r="R1589" s="143"/>
      <c r="S1589" s="143"/>
    </row>
    <row r="1590" spans="1:19" ht="13.5" customHeight="1">
      <c r="A1590" s="178" t="s">
        <v>999</v>
      </c>
      <c r="B1590" s="179" t="s">
        <v>608</v>
      </c>
      <c r="C1590" s="498" t="s">
        <v>762</v>
      </c>
      <c r="D1590" s="498"/>
      <c r="E1590" s="498"/>
      <c r="F1590" s="498"/>
      <c r="G1590" s="498"/>
      <c r="H1590" s="180" t="s">
        <v>610</v>
      </c>
      <c r="I1590" s="181">
        <v>0.16</v>
      </c>
      <c r="J1590" s="182">
        <v>1</v>
      </c>
      <c r="K1590" s="219">
        <v>0.16</v>
      </c>
      <c r="L1590" s="183"/>
      <c r="M1590" s="181"/>
      <c r="N1590" s="184"/>
      <c r="O1590" s="181"/>
      <c r="P1590" s="185"/>
      <c r="Q1590" s="143"/>
      <c r="R1590" s="143"/>
      <c r="S1590" s="143"/>
    </row>
    <row r="1591" spans="1:19" ht="13.5" customHeight="1">
      <c r="A1591" s="186"/>
      <c r="B1591" s="187" t="s">
        <v>386</v>
      </c>
      <c r="C1591" s="499" t="s">
        <v>387</v>
      </c>
      <c r="D1591" s="499"/>
      <c r="E1591" s="499"/>
      <c r="F1591" s="499"/>
      <c r="G1591" s="499"/>
      <c r="H1591" s="499"/>
      <c r="I1591" s="499"/>
      <c r="J1591" s="499"/>
      <c r="K1591" s="499"/>
      <c r="L1591" s="499"/>
      <c r="M1591" s="499"/>
      <c r="N1591" s="499"/>
      <c r="O1591" s="499"/>
      <c r="P1591" s="499"/>
      <c r="Q1591" s="143"/>
      <c r="R1591" s="143"/>
      <c r="S1591" s="143"/>
    </row>
    <row r="1592" spans="1:19" ht="13.5" customHeight="1">
      <c r="A1592" s="186"/>
      <c r="B1592" s="187" t="s">
        <v>388</v>
      </c>
      <c r="C1592" s="499" t="s">
        <v>389</v>
      </c>
      <c r="D1592" s="499"/>
      <c r="E1592" s="499"/>
      <c r="F1592" s="499"/>
      <c r="G1592" s="499"/>
      <c r="H1592" s="499"/>
      <c r="I1592" s="499"/>
      <c r="J1592" s="499"/>
      <c r="K1592" s="499"/>
      <c r="L1592" s="499"/>
      <c r="M1592" s="499"/>
      <c r="N1592" s="499"/>
      <c r="O1592" s="499"/>
      <c r="P1592" s="499"/>
      <c r="Q1592" s="143"/>
      <c r="R1592" s="143"/>
      <c r="S1592" s="143"/>
    </row>
    <row r="1593" spans="1:19" ht="13.5" customHeight="1">
      <c r="A1593" s="186"/>
      <c r="B1593" s="187"/>
      <c r="C1593" s="499" t="s">
        <v>390</v>
      </c>
      <c r="D1593" s="499"/>
      <c r="E1593" s="499"/>
      <c r="F1593" s="499"/>
      <c r="G1593" s="499"/>
      <c r="H1593" s="499"/>
      <c r="I1593" s="499"/>
      <c r="J1593" s="499"/>
      <c r="K1593" s="499"/>
      <c r="L1593" s="499"/>
      <c r="M1593" s="499"/>
      <c r="N1593" s="499"/>
      <c r="O1593" s="499"/>
      <c r="P1593" s="499"/>
      <c r="Q1593" s="143"/>
      <c r="R1593" s="143"/>
      <c r="S1593" s="143"/>
    </row>
    <row r="1594" spans="1:19" ht="13.5" customHeight="1">
      <c r="A1594" s="188"/>
      <c r="B1594" s="189" t="s">
        <v>164</v>
      </c>
      <c r="C1594" s="501" t="s">
        <v>391</v>
      </c>
      <c r="D1594" s="501"/>
      <c r="E1594" s="501"/>
      <c r="F1594" s="501"/>
      <c r="G1594" s="501"/>
      <c r="H1594" s="190" t="s">
        <v>392</v>
      </c>
      <c r="I1594" s="191"/>
      <c r="J1594" s="191"/>
      <c r="K1594" s="215">
        <v>2.3833318000000001</v>
      </c>
      <c r="L1594" s="193"/>
      <c r="M1594" s="191"/>
      <c r="N1594" s="193"/>
      <c r="O1594" s="191"/>
      <c r="P1594" s="194">
        <v>1586.2</v>
      </c>
      <c r="Q1594" s="143"/>
      <c r="R1594" s="143"/>
      <c r="S1594" s="143"/>
    </row>
    <row r="1595" spans="1:19" ht="13.5" customHeight="1">
      <c r="A1595" s="195"/>
      <c r="B1595" s="189" t="s">
        <v>611</v>
      </c>
      <c r="C1595" s="501" t="s">
        <v>612</v>
      </c>
      <c r="D1595" s="501"/>
      <c r="E1595" s="501"/>
      <c r="F1595" s="501"/>
      <c r="G1595" s="501"/>
      <c r="H1595" s="190" t="s">
        <v>392</v>
      </c>
      <c r="I1595" s="201">
        <v>9.27</v>
      </c>
      <c r="J1595" s="197">
        <v>1.6068849999999999</v>
      </c>
      <c r="K1595" s="215">
        <v>2.3833318000000001</v>
      </c>
      <c r="L1595" s="198"/>
      <c r="M1595" s="199"/>
      <c r="N1595" s="200">
        <v>665.54</v>
      </c>
      <c r="O1595" s="191"/>
      <c r="P1595" s="194">
        <v>1586.2</v>
      </c>
      <c r="Q1595" s="143"/>
      <c r="R1595" s="143"/>
      <c r="S1595" s="143"/>
    </row>
    <row r="1596" spans="1:19" ht="27.75" customHeight="1">
      <c r="A1596" s="188"/>
      <c r="B1596" s="189" t="s">
        <v>180</v>
      </c>
      <c r="C1596" s="501" t="s">
        <v>410</v>
      </c>
      <c r="D1596" s="501"/>
      <c r="E1596" s="501"/>
      <c r="F1596" s="501"/>
      <c r="G1596" s="501"/>
      <c r="H1596" s="190"/>
      <c r="I1596" s="191"/>
      <c r="J1596" s="191"/>
      <c r="K1596" s="191"/>
      <c r="L1596" s="193"/>
      <c r="M1596" s="191"/>
      <c r="N1596" s="193"/>
      <c r="O1596" s="191"/>
      <c r="P1596" s="216">
        <v>16.59</v>
      </c>
      <c r="Q1596" s="143"/>
      <c r="R1596" s="143"/>
      <c r="S1596" s="143"/>
    </row>
    <row r="1597" spans="1:19" ht="45.75" customHeight="1">
      <c r="A1597" s="195"/>
      <c r="B1597" s="189" t="s">
        <v>613</v>
      </c>
      <c r="C1597" s="501" t="s">
        <v>614</v>
      </c>
      <c r="D1597" s="501"/>
      <c r="E1597" s="501"/>
      <c r="F1597" s="501"/>
      <c r="G1597" s="501"/>
      <c r="H1597" s="190" t="s">
        <v>413</v>
      </c>
      <c r="I1597" s="196">
        <v>0.2</v>
      </c>
      <c r="J1597" s="191"/>
      <c r="K1597" s="207">
        <v>3.2000000000000001E-2</v>
      </c>
      <c r="L1597" s="205">
        <v>138.5</v>
      </c>
      <c r="M1597" s="206">
        <v>1.44</v>
      </c>
      <c r="N1597" s="200">
        <v>199.44</v>
      </c>
      <c r="O1597" s="202">
        <v>1.0367</v>
      </c>
      <c r="P1597" s="194">
        <v>6.62</v>
      </c>
      <c r="Q1597" s="143"/>
      <c r="R1597" s="143"/>
      <c r="S1597" s="143"/>
    </row>
    <row r="1598" spans="1:19" ht="27.75" customHeight="1">
      <c r="A1598" s="195"/>
      <c r="B1598" s="189" t="s">
        <v>615</v>
      </c>
      <c r="C1598" s="501" t="s">
        <v>616</v>
      </c>
      <c r="D1598" s="501"/>
      <c r="E1598" s="501"/>
      <c r="F1598" s="501"/>
      <c r="G1598" s="501"/>
      <c r="H1598" s="190" t="s">
        <v>587</v>
      </c>
      <c r="I1598" s="201">
        <v>0.25</v>
      </c>
      <c r="J1598" s="191"/>
      <c r="K1598" s="201">
        <v>0.04</v>
      </c>
      <c r="L1598" s="205">
        <v>235.73</v>
      </c>
      <c r="M1598" s="206">
        <v>1.02</v>
      </c>
      <c r="N1598" s="200">
        <v>240.44</v>
      </c>
      <c r="O1598" s="202">
        <v>1.0367</v>
      </c>
      <c r="P1598" s="194">
        <v>9.9700000000000006</v>
      </c>
      <c r="Q1598" s="143"/>
      <c r="R1598" s="143"/>
      <c r="S1598" s="143"/>
    </row>
    <row r="1599" spans="1:19" ht="13.5" customHeight="1">
      <c r="A1599" s="210"/>
      <c r="B1599" s="187"/>
      <c r="C1599" s="500" t="s">
        <v>429</v>
      </c>
      <c r="D1599" s="500"/>
      <c r="E1599" s="500"/>
      <c r="F1599" s="500"/>
      <c r="G1599" s="500"/>
      <c r="H1599" s="180"/>
      <c r="I1599" s="181"/>
      <c r="J1599" s="181"/>
      <c r="K1599" s="181"/>
      <c r="L1599" s="183"/>
      <c r="M1599" s="181"/>
      <c r="N1599" s="211"/>
      <c r="O1599" s="181"/>
      <c r="P1599" s="212">
        <v>1602.79</v>
      </c>
      <c r="Q1599" s="143"/>
      <c r="R1599" s="143"/>
      <c r="S1599" s="143"/>
    </row>
    <row r="1600" spans="1:19" ht="13.5" customHeight="1">
      <c r="A1600" s="203" t="s">
        <v>1000</v>
      </c>
      <c r="B1600" s="189" t="s">
        <v>430</v>
      </c>
      <c r="C1600" s="501" t="s">
        <v>431</v>
      </c>
      <c r="D1600" s="501"/>
      <c r="E1600" s="501"/>
      <c r="F1600" s="501"/>
      <c r="G1600" s="501"/>
      <c r="H1600" s="190" t="s">
        <v>432</v>
      </c>
      <c r="I1600" s="209">
        <v>2</v>
      </c>
      <c r="J1600" s="191"/>
      <c r="K1600" s="209">
        <v>2</v>
      </c>
      <c r="L1600" s="193"/>
      <c r="M1600" s="191"/>
      <c r="N1600" s="193"/>
      <c r="O1600" s="202">
        <v>1.0367</v>
      </c>
      <c r="P1600" s="216">
        <v>20.47</v>
      </c>
      <c r="Q1600" s="143"/>
      <c r="R1600" s="143"/>
      <c r="S1600" s="143"/>
    </row>
    <row r="1601" spans="1:19" ht="13.5" customHeight="1">
      <c r="A1601" s="203"/>
      <c r="B1601" s="189"/>
      <c r="C1601" s="501" t="s">
        <v>433</v>
      </c>
      <c r="D1601" s="501"/>
      <c r="E1601" s="501"/>
      <c r="F1601" s="501"/>
      <c r="G1601" s="501"/>
      <c r="H1601" s="190"/>
      <c r="I1601" s="191"/>
      <c r="J1601" s="191"/>
      <c r="K1601" s="191"/>
      <c r="L1601" s="193"/>
      <c r="M1601" s="191"/>
      <c r="N1601" s="193"/>
      <c r="O1601" s="191"/>
      <c r="P1601" s="194">
        <v>1586.2</v>
      </c>
      <c r="Q1601" s="143"/>
      <c r="R1601" s="143"/>
      <c r="S1601" s="143"/>
    </row>
    <row r="1602" spans="1:19" ht="13.5" customHeight="1">
      <c r="A1602" s="203"/>
      <c r="B1602" s="189" t="s">
        <v>434</v>
      </c>
      <c r="C1602" s="501" t="s">
        <v>435</v>
      </c>
      <c r="D1602" s="501"/>
      <c r="E1602" s="501"/>
      <c r="F1602" s="501"/>
      <c r="G1602" s="501"/>
      <c r="H1602" s="190" t="s">
        <v>432</v>
      </c>
      <c r="I1602" s="209">
        <v>90</v>
      </c>
      <c r="J1602" s="191"/>
      <c r="K1602" s="209">
        <v>90</v>
      </c>
      <c r="L1602" s="193"/>
      <c r="M1602" s="191"/>
      <c r="N1602" s="193"/>
      <c r="O1602" s="191"/>
      <c r="P1602" s="194">
        <v>1427.58</v>
      </c>
      <c r="Q1602" s="143"/>
      <c r="R1602" s="143"/>
      <c r="S1602" s="143"/>
    </row>
    <row r="1603" spans="1:19" ht="13.5" customHeight="1">
      <c r="A1603" s="203"/>
      <c r="B1603" s="189" t="s">
        <v>436</v>
      </c>
      <c r="C1603" s="501" t="s">
        <v>437</v>
      </c>
      <c r="D1603" s="501"/>
      <c r="E1603" s="501"/>
      <c r="F1603" s="501"/>
      <c r="G1603" s="501"/>
      <c r="H1603" s="190" t="s">
        <v>432</v>
      </c>
      <c r="I1603" s="209">
        <v>46</v>
      </c>
      <c r="J1603" s="191"/>
      <c r="K1603" s="209">
        <v>46</v>
      </c>
      <c r="L1603" s="193"/>
      <c r="M1603" s="191"/>
      <c r="N1603" s="193"/>
      <c r="O1603" s="191"/>
      <c r="P1603" s="216">
        <v>729.65</v>
      </c>
      <c r="Q1603" s="143"/>
      <c r="R1603" s="143"/>
      <c r="S1603" s="143"/>
    </row>
    <row r="1604" spans="1:19" ht="13.5" customHeight="1">
      <c r="A1604" s="213"/>
      <c r="B1604" s="214"/>
      <c r="C1604" s="500" t="s">
        <v>438</v>
      </c>
      <c r="D1604" s="500"/>
      <c r="E1604" s="500"/>
      <c r="F1604" s="500"/>
      <c r="G1604" s="500"/>
      <c r="H1604" s="180"/>
      <c r="I1604" s="181"/>
      <c r="J1604" s="181"/>
      <c r="K1604" s="181"/>
      <c r="L1604" s="183"/>
      <c r="M1604" s="181"/>
      <c r="N1604" s="211">
        <v>23628.06</v>
      </c>
      <c r="O1604" s="181"/>
      <c r="P1604" s="212">
        <v>3780.49</v>
      </c>
      <c r="Q1604" s="143"/>
      <c r="R1604" s="143"/>
      <c r="S1604" s="143"/>
    </row>
    <row r="1605" spans="1:19" ht="13.5" customHeight="1">
      <c r="A1605" s="178" t="s">
        <v>1001</v>
      </c>
      <c r="B1605" s="179" t="s">
        <v>1002</v>
      </c>
      <c r="C1605" s="498" t="s">
        <v>1003</v>
      </c>
      <c r="D1605" s="498"/>
      <c r="E1605" s="498"/>
      <c r="F1605" s="498"/>
      <c r="G1605" s="498"/>
      <c r="H1605" s="180" t="s">
        <v>587</v>
      </c>
      <c r="I1605" s="181">
        <v>0.04</v>
      </c>
      <c r="J1605" s="182">
        <v>1</v>
      </c>
      <c r="K1605" s="219">
        <v>0.04</v>
      </c>
      <c r="L1605" s="183"/>
      <c r="M1605" s="181"/>
      <c r="N1605" s="184"/>
      <c r="O1605" s="181"/>
      <c r="P1605" s="185"/>
      <c r="Q1605" s="143"/>
      <c r="R1605" s="143"/>
      <c r="S1605" s="143"/>
    </row>
    <row r="1606" spans="1:19" ht="13.5" customHeight="1">
      <c r="A1606" s="186"/>
      <c r="B1606" s="187" t="s">
        <v>386</v>
      </c>
      <c r="C1606" s="499" t="s">
        <v>387</v>
      </c>
      <c r="D1606" s="499"/>
      <c r="E1606" s="499"/>
      <c r="F1606" s="499"/>
      <c r="G1606" s="499"/>
      <c r="H1606" s="499"/>
      <c r="I1606" s="499"/>
      <c r="J1606" s="499"/>
      <c r="K1606" s="499"/>
      <c r="L1606" s="499"/>
      <c r="M1606" s="499"/>
      <c r="N1606" s="499"/>
      <c r="O1606" s="499"/>
      <c r="P1606" s="499"/>
      <c r="Q1606" s="143"/>
      <c r="R1606" s="143"/>
      <c r="S1606" s="143"/>
    </row>
    <row r="1607" spans="1:19" ht="13.5" customHeight="1">
      <c r="A1607" s="186"/>
      <c r="B1607" s="187" t="s">
        <v>388</v>
      </c>
      <c r="C1607" s="499" t="s">
        <v>389</v>
      </c>
      <c r="D1607" s="499"/>
      <c r="E1607" s="499"/>
      <c r="F1607" s="499"/>
      <c r="G1607" s="499"/>
      <c r="H1607" s="499"/>
      <c r="I1607" s="499"/>
      <c r="J1607" s="499"/>
      <c r="K1607" s="499"/>
      <c r="L1607" s="499"/>
      <c r="M1607" s="499"/>
      <c r="N1607" s="499"/>
      <c r="O1607" s="499"/>
      <c r="P1607" s="499"/>
      <c r="Q1607" s="143"/>
      <c r="R1607" s="143"/>
      <c r="S1607" s="143"/>
    </row>
    <row r="1608" spans="1:19" ht="13.5" customHeight="1">
      <c r="A1608" s="186"/>
      <c r="B1608" s="187"/>
      <c r="C1608" s="499" t="s">
        <v>390</v>
      </c>
      <c r="D1608" s="499"/>
      <c r="E1608" s="499"/>
      <c r="F1608" s="499"/>
      <c r="G1608" s="499"/>
      <c r="H1608" s="499"/>
      <c r="I1608" s="499"/>
      <c r="J1608" s="499"/>
      <c r="K1608" s="499"/>
      <c r="L1608" s="499"/>
      <c r="M1608" s="499"/>
      <c r="N1608" s="499"/>
      <c r="O1608" s="499"/>
      <c r="P1608" s="499"/>
      <c r="Q1608" s="143"/>
      <c r="R1608" s="143"/>
      <c r="S1608" s="143"/>
    </row>
    <row r="1609" spans="1:19" ht="13.5" customHeight="1">
      <c r="A1609" s="188"/>
      <c r="B1609" s="189" t="s">
        <v>164</v>
      </c>
      <c r="C1609" s="501" t="s">
        <v>391</v>
      </c>
      <c r="D1609" s="501"/>
      <c r="E1609" s="501"/>
      <c r="F1609" s="501"/>
      <c r="G1609" s="501"/>
      <c r="H1609" s="190" t="s">
        <v>392</v>
      </c>
      <c r="I1609" s="191"/>
      <c r="J1609" s="191"/>
      <c r="K1609" s="215">
        <v>0.61704380000000003</v>
      </c>
      <c r="L1609" s="193"/>
      <c r="M1609" s="191"/>
      <c r="N1609" s="193"/>
      <c r="O1609" s="191"/>
      <c r="P1609" s="216">
        <v>349.33</v>
      </c>
      <c r="Q1609" s="143"/>
      <c r="R1609" s="143"/>
      <c r="S1609" s="143"/>
    </row>
    <row r="1610" spans="1:19" ht="13.5" customHeight="1">
      <c r="A1610" s="195"/>
      <c r="B1610" s="189" t="s">
        <v>393</v>
      </c>
      <c r="C1610" s="501" t="s">
        <v>394</v>
      </c>
      <c r="D1610" s="501"/>
      <c r="E1610" s="501"/>
      <c r="F1610" s="501"/>
      <c r="G1610" s="501"/>
      <c r="H1610" s="190" t="s">
        <v>392</v>
      </c>
      <c r="I1610" s="196">
        <v>9.6</v>
      </c>
      <c r="J1610" s="197">
        <v>1.6068849999999999</v>
      </c>
      <c r="K1610" s="215">
        <v>0.61704380000000003</v>
      </c>
      <c r="L1610" s="198"/>
      <c r="M1610" s="199"/>
      <c r="N1610" s="200">
        <v>566.14</v>
      </c>
      <c r="O1610" s="191"/>
      <c r="P1610" s="194">
        <v>349.33</v>
      </c>
      <c r="Q1610" s="143"/>
      <c r="R1610" s="143"/>
      <c r="S1610" s="143"/>
    </row>
    <row r="1611" spans="1:19" ht="27.75" customHeight="1">
      <c r="A1611" s="210"/>
      <c r="B1611" s="187"/>
      <c r="C1611" s="500" t="s">
        <v>429</v>
      </c>
      <c r="D1611" s="500"/>
      <c r="E1611" s="500"/>
      <c r="F1611" s="500"/>
      <c r="G1611" s="500"/>
      <c r="H1611" s="180"/>
      <c r="I1611" s="181"/>
      <c r="J1611" s="181"/>
      <c r="K1611" s="181"/>
      <c r="L1611" s="183"/>
      <c r="M1611" s="181"/>
      <c r="N1611" s="211"/>
      <c r="O1611" s="181"/>
      <c r="P1611" s="212">
        <v>349.33</v>
      </c>
      <c r="Q1611" s="143"/>
      <c r="R1611" s="143"/>
      <c r="S1611" s="143"/>
    </row>
    <row r="1612" spans="1:19" ht="13.5" customHeight="1">
      <c r="A1612" s="203" t="s">
        <v>1004</v>
      </c>
      <c r="B1612" s="189" t="s">
        <v>430</v>
      </c>
      <c r="C1612" s="501" t="s">
        <v>431</v>
      </c>
      <c r="D1612" s="501"/>
      <c r="E1612" s="501"/>
      <c r="F1612" s="501"/>
      <c r="G1612" s="501"/>
      <c r="H1612" s="190" t="s">
        <v>432</v>
      </c>
      <c r="I1612" s="209">
        <v>2</v>
      </c>
      <c r="J1612" s="191"/>
      <c r="K1612" s="209">
        <v>2</v>
      </c>
      <c r="L1612" s="193"/>
      <c r="M1612" s="191"/>
      <c r="N1612" s="193"/>
      <c r="O1612" s="202">
        <v>1.0367</v>
      </c>
      <c r="P1612" s="216">
        <v>4.51</v>
      </c>
      <c r="Q1612" s="143"/>
      <c r="R1612" s="143"/>
      <c r="S1612" s="143"/>
    </row>
    <row r="1613" spans="1:19" ht="13.5" customHeight="1">
      <c r="A1613" s="203"/>
      <c r="B1613" s="189"/>
      <c r="C1613" s="501" t="s">
        <v>433</v>
      </c>
      <c r="D1613" s="501"/>
      <c r="E1613" s="501"/>
      <c r="F1613" s="501"/>
      <c r="G1613" s="501"/>
      <c r="H1613" s="190"/>
      <c r="I1613" s="191"/>
      <c r="J1613" s="191"/>
      <c r="K1613" s="191"/>
      <c r="L1613" s="193"/>
      <c r="M1613" s="191"/>
      <c r="N1613" s="193"/>
      <c r="O1613" s="191"/>
      <c r="P1613" s="216">
        <v>349.33</v>
      </c>
      <c r="Q1613" s="143"/>
      <c r="R1613" s="143"/>
      <c r="S1613" s="143"/>
    </row>
    <row r="1614" spans="1:19" ht="13.5" customHeight="1">
      <c r="A1614" s="203"/>
      <c r="B1614" s="189" t="s">
        <v>603</v>
      </c>
      <c r="C1614" s="501" t="s">
        <v>604</v>
      </c>
      <c r="D1614" s="501"/>
      <c r="E1614" s="501"/>
      <c r="F1614" s="501"/>
      <c r="G1614" s="501"/>
      <c r="H1614" s="190" t="s">
        <v>432</v>
      </c>
      <c r="I1614" s="209">
        <v>97</v>
      </c>
      <c r="J1614" s="191"/>
      <c r="K1614" s="209">
        <v>97</v>
      </c>
      <c r="L1614" s="193"/>
      <c r="M1614" s="191"/>
      <c r="N1614" s="193"/>
      <c r="O1614" s="191"/>
      <c r="P1614" s="216">
        <v>338.85</v>
      </c>
      <c r="Q1614" s="143"/>
      <c r="R1614" s="143"/>
      <c r="S1614" s="143"/>
    </row>
    <row r="1615" spans="1:19" ht="13.5" customHeight="1">
      <c r="A1615" s="203"/>
      <c r="B1615" s="189" t="s">
        <v>605</v>
      </c>
      <c r="C1615" s="501" t="s">
        <v>606</v>
      </c>
      <c r="D1615" s="501"/>
      <c r="E1615" s="501"/>
      <c r="F1615" s="501"/>
      <c r="G1615" s="501"/>
      <c r="H1615" s="190" t="s">
        <v>432</v>
      </c>
      <c r="I1615" s="209">
        <v>51</v>
      </c>
      <c r="J1615" s="191"/>
      <c r="K1615" s="209">
        <v>51</v>
      </c>
      <c r="L1615" s="193"/>
      <c r="M1615" s="191"/>
      <c r="N1615" s="193"/>
      <c r="O1615" s="191"/>
      <c r="P1615" s="216">
        <v>178.16</v>
      </c>
      <c r="Q1615" s="143"/>
      <c r="R1615" s="143"/>
      <c r="S1615" s="143"/>
    </row>
    <row r="1616" spans="1:19" ht="13.5" customHeight="1">
      <c r="A1616" s="213"/>
      <c r="B1616" s="214"/>
      <c r="C1616" s="500" t="s">
        <v>438</v>
      </c>
      <c r="D1616" s="500"/>
      <c r="E1616" s="500"/>
      <c r="F1616" s="500"/>
      <c r="G1616" s="500"/>
      <c r="H1616" s="180"/>
      <c r="I1616" s="181"/>
      <c r="J1616" s="181"/>
      <c r="K1616" s="181"/>
      <c r="L1616" s="183"/>
      <c r="M1616" s="181"/>
      <c r="N1616" s="211">
        <v>21771.25</v>
      </c>
      <c r="O1616" s="181"/>
      <c r="P1616" s="240">
        <v>870.85</v>
      </c>
      <c r="Q1616" s="143"/>
      <c r="R1616" s="143"/>
      <c r="S1616" s="143"/>
    </row>
    <row r="1617" spans="1:19" ht="13.5" customHeight="1">
      <c r="A1617" s="178" t="s">
        <v>1005</v>
      </c>
      <c r="B1617" s="179" t="s">
        <v>765</v>
      </c>
      <c r="C1617" s="498" t="s">
        <v>843</v>
      </c>
      <c r="D1617" s="498"/>
      <c r="E1617" s="498"/>
      <c r="F1617" s="498"/>
      <c r="G1617" s="498"/>
      <c r="H1617" s="180" t="s">
        <v>610</v>
      </c>
      <c r="I1617" s="181">
        <v>0.02</v>
      </c>
      <c r="J1617" s="182">
        <v>1</v>
      </c>
      <c r="K1617" s="219">
        <v>0.02</v>
      </c>
      <c r="L1617" s="183"/>
      <c r="M1617" s="181"/>
      <c r="N1617" s="184"/>
      <c r="O1617" s="181"/>
      <c r="P1617" s="185"/>
      <c r="Q1617" s="143"/>
      <c r="R1617" s="143"/>
      <c r="S1617" s="143"/>
    </row>
    <row r="1618" spans="1:19" ht="13.5" customHeight="1">
      <c r="A1618" s="186"/>
      <c r="B1618" s="187" t="s">
        <v>386</v>
      </c>
      <c r="C1618" s="499" t="s">
        <v>387</v>
      </c>
      <c r="D1618" s="499"/>
      <c r="E1618" s="499"/>
      <c r="F1618" s="499"/>
      <c r="G1618" s="499"/>
      <c r="H1618" s="499"/>
      <c r="I1618" s="499"/>
      <c r="J1618" s="499"/>
      <c r="K1618" s="499"/>
      <c r="L1618" s="499"/>
      <c r="M1618" s="499"/>
      <c r="N1618" s="499"/>
      <c r="O1618" s="499"/>
      <c r="P1618" s="499"/>
      <c r="Q1618" s="143"/>
      <c r="R1618" s="143"/>
      <c r="S1618" s="143"/>
    </row>
    <row r="1619" spans="1:19" ht="13.5" customHeight="1">
      <c r="A1619" s="186"/>
      <c r="B1619" s="187" t="s">
        <v>388</v>
      </c>
      <c r="C1619" s="499" t="s">
        <v>389</v>
      </c>
      <c r="D1619" s="499"/>
      <c r="E1619" s="499"/>
      <c r="F1619" s="499"/>
      <c r="G1619" s="499"/>
      <c r="H1619" s="499"/>
      <c r="I1619" s="499"/>
      <c r="J1619" s="499"/>
      <c r="K1619" s="499"/>
      <c r="L1619" s="499"/>
      <c r="M1619" s="499"/>
      <c r="N1619" s="499"/>
      <c r="O1619" s="499"/>
      <c r="P1619" s="499"/>
      <c r="Q1619" s="143"/>
      <c r="R1619" s="143"/>
      <c r="S1619" s="143"/>
    </row>
    <row r="1620" spans="1:19" ht="13.5" customHeight="1">
      <c r="A1620" s="186"/>
      <c r="B1620" s="187"/>
      <c r="C1620" s="499" t="s">
        <v>390</v>
      </c>
      <c r="D1620" s="499"/>
      <c r="E1620" s="499"/>
      <c r="F1620" s="499"/>
      <c r="G1620" s="499"/>
      <c r="H1620" s="499"/>
      <c r="I1620" s="499"/>
      <c r="J1620" s="499"/>
      <c r="K1620" s="499"/>
      <c r="L1620" s="499"/>
      <c r="M1620" s="499"/>
      <c r="N1620" s="499"/>
      <c r="O1620" s="499"/>
      <c r="P1620" s="499"/>
      <c r="Q1620" s="143"/>
      <c r="R1620" s="143"/>
      <c r="S1620" s="143"/>
    </row>
    <row r="1621" spans="1:19" ht="13.5" customHeight="1">
      <c r="A1621" s="188"/>
      <c r="B1621" s="189" t="s">
        <v>164</v>
      </c>
      <c r="C1621" s="501" t="s">
        <v>391</v>
      </c>
      <c r="D1621" s="501"/>
      <c r="E1621" s="501"/>
      <c r="F1621" s="501"/>
      <c r="G1621" s="501"/>
      <c r="H1621" s="190" t="s">
        <v>392</v>
      </c>
      <c r="I1621" s="191"/>
      <c r="J1621" s="191"/>
      <c r="K1621" s="215">
        <v>1.0335483999999999</v>
      </c>
      <c r="L1621" s="193"/>
      <c r="M1621" s="191"/>
      <c r="N1621" s="193"/>
      <c r="O1621" s="191"/>
      <c r="P1621" s="216">
        <v>585.13</v>
      </c>
      <c r="Q1621" s="143"/>
      <c r="R1621" s="143"/>
      <c r="S1621" s="143"/>
    </row>
    <row r="1622" spans="1:19" ht="45.75" customHeight="1">
      <c r="A1622" s="195"/>
      <c r="B1622" s="189" t="s">
        <v>393</v>
      </c>
      <c r="C1622" s="501" t="s">
        <v>394</v>
      </c>
      <c r="D1622" s="501"/>
      <c r="E1622" s="501"/>
      <c r="F1622" s="501"/>
      <c r="G1622" s="501"/>
      <c r="H1622" s="190" t="s">
        <v>392</v>
      </c>
      <c r="I1622" s="201">
        <v>32.159999999999997</v>
      </c>
      <c r="J1622" s="197">
        <v>1.6068849999999999</v>
      </c>
      <c r="K1622" s="215">
        <v>1.0335483999999999</v>
      </c>
      <c r="L1622" s="198"/>
      <c r="M1622" s="199"/>
      <c r="N1622" s="200">
        <v>566.14</v>
      </c>
      <c r="O1622" s="191"/>
      <c r="P1622" s="194">
        <v>585.13</v>
      </c>
      <c r="Q1622" s="143"/>
      <c r="R1622" s="143"/>
      <c r="S1622" s="143"/>
    </row>
    <row r="1623" spans="1:19" ht="45.75" customHeight="1">
      <c r="A1623" s="188"/>
      <c r="B1623" s="189" t="s">
        <v>167</v>
      </c>
      <c r="C1623" s="501" t="s">
        <v>395</v>
      </c>
      <c r="D1623" s="501"/>
      <c r="E1623" s="501"/>
      <c r="F1623" s="501"/>
      <c r="G1623" s="501"/>
      <c r="H1623" s="190"/>
      <c r="I1623" s="191"/>
      <c r="J1623" s="191"/>
      <c r="K1623" s="191"/>
      <c r="L1623" s="193"/>
      <c r="M1623" s="191"/>
      <c r="N1623" s="193"/>
      <c r="O1623" s="191"/>
      <c r="P1623" s="216">
        <v>2.0499999999999998</v>
      </c>
      <c r="Q1623" s="143"/>
      <c r="R1623" s="143"/>
      <c r="S1623" s="143"/>
    </row>
    <row r="1624" spans="1:19" ht="27.75" customHeight="1">
      <c r="A1624" s="188"/>
      <c r="B1624" s="189"/>
      <c r="C1624" s="501" t="s">
        <v>396</v>
      </c>
      <c r="D1624" s="501"/>
      <c r="E1624" s="501"/>
      <c r="F1624" s="501"/>
      <c r="G1624" s="501"/>
      <c r="H1624" s="190" t="s">
        <v>392</v>
      </c>
      <c r="I1624" s="191"/>
      <c r="J1624" s="191"/>
      <c r="K1624" s="192">
        <v>1.8600000000000001E-3</v>
      </c>
      <c r="L1624" s="193"/>
      <c r="M1624" s="191"/>
      <c r="N1624" s="193"/>
      <c r="O1624" s="191"/>
      <c r="P1624" s="216">
        <v>1.31</v>
      </c>
      <c r="Q1624" s="143"/>
      <c r="R1624" s="143"/>
      <c r="S1624" s="143"/>
    </row>
    <row r="1625" spans="1:19" ht="13.5" customHeight="1">
      <c r="A1625" s="195"/>
      <c r="B1625" s="189" t="s">
        <v>397</v>
      </c>
      <c r="C1625" s="501" t="s">
        <v>398</v>
      </c>
      <c r="D1625" s="501"/>
      <c r="E1625" s="501"/>
      <c r="F1625" s="501"/>
      <c r="G1625" s="501"/>
      <c r="H1625" s="190" t="s">
        <v>399</v>
      </c>
      <c r="I1625" s="201">
        <v>0.03</v>
      </c>
      <c r="J1625" s="201">
        <v>1.55</v>
      </c>
      <c r="K1625" s="192">
        <v>9.3000000000000005E-4</v>
      </c>
      <c r="L1625" s="198"/>
      <c r="M1625" s="199"/>
      <c r="N1625" s="200">
        <v>1582.31</v>
      </c>
      <c r="O1625" s="202">
        <v>1.0367</v>
      </c>
      <c r="P1625" s="194">
        <v>1.53</v>
      </c>
      <c r="Q1625" s="143"/>
      <c r="R1625" s="143"/>
      <c r="S1625" s="143"/>
    </row>
    <row r="1626" spans="1:19" ht="13.5" customHeight="1">
      <c r="A1626" s="203"/>
      <c r="B1626" s="189" t="s">
        <v>400</v>
      </c>
      <c r="C1626" s="501" t="s">
        <v>401</v>
      </c>
      <c r="D1626" s="501"/>
      <c r="E1626" s="501"/>
      <c r="F1626" s="501"/>
      <c r="G1626" s="501"/>
      <c r="H1626" s="190" t="s">
        <v>392</v>
      </c>
      <c r="I1626" s="201">
        <v>0.03</v>
      </c>
      <c r="J1626" s="201">
        <v>1.55</v>
      </c>
      <c r="K1626" s="192">
        <v>9.3000000000000005E-4</v>
      </c>
      <c r="L1626" s="193"/>
      <c r="M1626" s="191"/>
      <c r="N1626" s="204">
        <v>777.91</v>
      </c>
      <c r="O1626" s="202">
        <v>1.0367</v>
      </c>
      <c r="P1626" s="216">
        <v>0.75</v>
      </c>
      <c r="Q1626" s="143"/>
      <c r="R1626" s="143"/>
      <c r="S1626" s="143"/>
    </row>
    <row r="1627" spans="1:19" ht="13.5" customHeight="1">
      <c r="A1627" s="195"/>
      <c r="B1627" s="189" t="s">
        <v>402</v>
      </c>
      <c r="C1627" s="501" t="s">
        <v>403</v>
      </c>
      <c r="D1627" s="501"/>
      <c r="E1627" s="501"/>
      <c r="F1627" s="501"/>
      <c r="G1627" s="501"/>
      <c r="H1627" s="190" t="s">
        <v>399</v>
      </c>
      <c r="I1627" s="201">
        <v>0.03</v>
      </c>
      <c r="J1627" s="201">
        <v>1.55</v>
      </c>
      <c r="K1627" s="192">
        <v>9.3000000000000005E-4</v>
      </c>
      <c r="L1627" s="198"/>
      <c r="M1627" s="199"/>
      <c r="N1627" s="200">
        <v>543.33000000000004</v>
      </c>
      <c r="O1627" s="202">
        <v>1.0367</v>
      </c>
      <c r="P1627" s="194">
        <v>0.52</v>
      </c>
      <c r="Q1627" s="143"/>
      <c r="R1627" s="143"/>
      <c r="S1627" s="143"/>
    </row>
    <row r="1628" spans="1:19" ht="13.5" customHeight="1">
      <c r="A1628" s="203"/>
      <c r="B1628" s="189" t="s">
        <v>404</v>
      </c>
      <c r="C1628" s="501" t="s">
        <v>405</v>
      </c>
      <c r="D1628" s="501"/>
      <c r="E1628" s="501"/>
      <c r="F1628" s="501"/>
      <c r="G1628" s="501"/>
      <c r="H1628" s="190" t="s">
        <v>392</v>
      </c>
      <c r="I1628" s="201">
        <v>0.03</v>
      </c>
      <c r="J1628" s="201">
        <v>1.55</v>
      </c>
      <c r="K1628" s="192">
        <v>9.3000000000000005E-4</v>
      </c>
      <c r="L1628" s="193"/>
      <c r="M1628" s="191"/>
      <c r="N1628" s="204">
        <v>579.11</v>
      </c>
      <c r="O1628" s="202">
        <v>1.0367</v>
      </c>
      <c r="P1628" s="216">
        <v>0.56000000000000005</v>
      </c>
      <c r="Q1628" s="143"/>
      <c r="R1628" s="143"/>
      <c r="S1628" s="143"/>
    </row>
    <row r="1629" spans="1:19" ht="13.5" customHeight="1">
      <c r="A1629" s="188"/>
      <c r="B1629" s="189" t="s">
        <v>180</v>
      </c>
      <c r="C1629" s="501" t="s">
        <v>410</v>
      </c>
      <c r="D1629" s="501"/>
      <c r="E1629" s="501"/>
      <c r="F1629" s="501"/>
      <c r="G1629" s="501"/>
      <c r="H1629" s="190"/>
      <c r="I1629" s="191"/>
      <c r="J1629" s="191"/>
      <c r="K1629" s="191"/>
      <c r="L1629" s="193"/>
      <c r="M1629" s="191"/>
      <c r="N1629" s="193"/>
      <c r="O1629" s="191"/>
      <c r="P1629" s="216">
        <v>4.34</v>
      </c>
      <c r="Q1629" s="143"/>
      <c r="R1629" s="143"/>
      <c r="S1629" s="143"/>
    </row>
    <row r="1630" spans="1:19" ht="13.5" customHeight="1">
      <c r="A1630" s="195"/>
      <c r="B1630" s="189" t="s">
        <v>590</v>
      </c>
      <c r="C1630" s="501" t="s">
        <v>591</v>
      </c>
      <c r="D1630" s="501"/>
      <c r="E1630" s="501"/>
      <c r="F1630" s="501"/>
      <c r="G1630" s="501"/>
      <c r="H1630" s="190" t="s">
        <v>592</v>
      </c>
      <c r="I1630" s="207">
        <v>6.6559999999999997</v>
      </c>
      <c r="J1630" s="191"/>
      <c r="K1630" s="192">
        <v>0.13311999999999999</v>
      </c>
      <c r="L1630" s="198"/>
      <c r="M1630" s="199"/>
      <c r="N1630" s="200">
        <v>7.46</v>
      </c>
      <c r="O1630" s="202">
        <v>1.0367</v>
      </c>
      <c r="P1630" s="194">
        <v>1.03</v>
      </c>
      <c r="Q1630" s="143"/>
      <c r="R1630" s="143"/>
      <c r="S1630" s="143"/>
    </row>
    <row r="1631" spans="1:19" ht="13.5" customHeight="1">
      <c r="A1631" s="195"/>
      <c r="B1631" s="189" t="s">
        <v>596</v>
      </c>
      <c r="C1631" s="501" t="s">
        <v>597</v>
      </c>
      <c r="D1631" s="501"/>
      <c r="E1631" s="501"/>
      <c r="F1631" s="501"/>
      <c r="G1631" s="501"/>
      <c r="H1631" s="190" t="s">
        <v>587</v>
      </c>
      <c r="I1631" s="201">
        <v>2.04</v>
      </c>
      <c r="J1631" s="191"/>
      <c r="K1631" s="202">
        <v>4.0800000000000003E-2</v>
      </c>
      <c r="L1631" s="205">
        <v>41.71</v>
      </c>
      <c r="M1631" s="220">
        <v>1.3</v>
      </c>
      <c r="N1631" s="200">
        <v>54.22</v>
      </c>
      <c r="O1631" s="202">
        <v>1.0367</v>
      </c>
      <c r="P1631" s="194">
        <v>2.29</v>
      </c>
      <c r="Q1631" s="143"/>
      <c r="R1631" s="143"/>
      <c r="S1631" s="143"/>
    </row>
    <row r="1632" spans="1:19" ht="13.5" customHeight="1">
      <c r="A1632" s="195"/>
      <c r="B1632" s="189" t="s">
        <v>767</v>
      </c>
      <c r="C1632" s="501" t="s">
        <v>768</v>
      </c>
      <c r="D1632" s="501"/>
      <c r="E1632" s="501"/>
      <c r="F1632" s="501"/>
      <c r="G1632" s="501"/>
      <c r="H1632" s="190" t="s">
        <v>587</v>
      </c>
      <c r="I1632" s="201">
        <v>2.04</v>
      </c>
      <c r="J1632" s="191"/>
      <c r="K1632" s="202">
        <v>4.0800000000000003E-2</v>
      </c>
      <c r="L1632" s="205">
        <v>18.54</v>
      </c>
      <c r="M1632" s="220">
        <v>1.3</v>
      </c>
      <c r="N1632" s="200">
        <v>24.1</v>
      </c>
      <c r="O1632" s="202">
        <v>1.0367</v>
      </c>
      <c r="P1632" s="194">
        <v>1.02</v>
      </c>
      <c r="Q1632" s="143"/>
      <c r="R1632" s="143"/>
      <c r="S1632" s="143"/>
    </row>
    <row r="1633" spans="1:19" ht="13.5" customHeight="1">
      <c r="A1633" s="210"/>
      <c r="B1633" s="187"/>
      <c r="C1633" s="500" t="s">
        <v>429</v>
      </c>
      <c r="D1633" s="500"/>
      <c r="E1633" s="500"/>
      <c r="F1633" s="500"/>
      <c r="G1633" s="500"/>
      <c r="H1633" s="180"/>
      <c r="I1633" s="181"/>
      <c r="J1633" s="181"/>
      <c r="K1633" s="181"/>
      <c r="L1633" s="183"/>
      <c r="M1633" s="181"/>
      <c r="N1633" s="211"/>
      <c r="O1633" s="181"/>
      <c r="P1633" s="212">
        <v>592.83000000000004</v>
      </c>
      <c r="Q1633" s="143"/>
      <c r="R1633" s="143"/>
      <c r="S1633" s="143"/>
    </row>
    <row r="1634" spans="1:19" ht="13.5" customHeight="1">
      <c r="A1634" s="203" t="s">
        <v>1006</v>
      </c>
      <c r="B1634" s="189" t="s">
        <v>430</v>
      </c>
      <c r="C1634" s="501" t="s">
        <v>431</v>
      </c>
      <c r="D1634" s="501"/>
      <c r="E1634" s="501"/>
      <c r="F1634" s="501"/>
      <c r="G1634" s="501"/>
      <c r="H1634" s="190" t="s">
        <v>432</v>
      </c>
      <c r="I1634" s="209">
        <v>2</v>
      </c>
      <c r="J1634" s="191"/>
      <c r="K1634" s="209">
        <v>2</v>
      </c>
      <c r="L1634" s="193"/>
      <c r="M1634" s="191"/>
      <c r="N1634" s="193"/>
      <c r="O1634" s="202">
        <v>1.0367</v>
      </c>
      <c r="P1634" s="216">
        <v>7.55</v>
      </c>
      <c r="Q1634" s="143"/>
      <c r="R1634" s="143"/>
      <c r="S1634" s="143"/>
    </row>
    <row r="1635" spans="1:19" ht="13.5" customHeight="1">
      <c r="A1635" s="203"/>
      <c r="B1635" s="189"/>
      <c r="C1635" s="501" t="s">
        <v>433</v>
      </c>
      <c r="D1635" s="501"/>
      <c r="E1635" s="501"/>
      <c r="F1635" s="501"/>
      <c r="G1635" s="501"/>
      <c r="H1635" s="190"/>
      <c r="I1635" s="191"/>
      <c r="J1635" s="191"/>
      <c r="K1635" s="191"/>
      <c r="L1635" s="193"/>
      <c r="M1635" s="191"/>
      <c r="N1635" s="193"/>
      <c r="O1635" s="191"/>
      <c r="P1635" s="216">
        <v>586.44000000000005</v>
      </c>
      <c r="Q1635" s="143"/>
      <c r="R1635" s="143"/>
      <c r="S1635" s="143"/>
    </row>
    <row r="1636" spans="1:19" ht="13.5" customHeight="1">
      <c r="A1636" s="203"/>
      <c r="B1636" s="189" t="s">
        <v>603</v>
      </c>
      <c r="C1636" s="501" t="s">
        <v>604</v>
      </c>
      <c r="D1636" s="501"/>
      <c r="E1636" s="501"/>
      <c r="F1636" s="501"/>
      <c r="G1636" s="501"/>
      <c r="H1636" s="190" t="s">
        <v>432</v>
      </c>
      <c r="I1636" s="209">
        <v>97</v>
      </c>
      <c r="J1636" s="191"/>
      <c r="K1636" s="209">
        <v>97</v>
      </c>
      <c r="L1636" s="193"/>
      <c r="M1636" s="191"/>
      <c r="N1636" s="193"/>
      <c r="O1636" s="191"/>
      <c r="P1636" s="216">
        <v>568.85</v>
      </c>
      <c r="Q1636" s="143"/>
      <c r="R1636" s="143"/>
      <c r="S1636" s="143"/>
    </row>
    <row r="1637" spans="1:19" ht="13.5" customHeight="1">
      <c r="A1637" s="203"/>
      <c r="B1637" s="189" t="s">
        <v>605</v>
      </c>
      <c r="C1637" s="501" t="s">
        <v>606</v>
      </c>
      <c r="D1637" s="501"/>
      <c r="E1637" s="501"/>
      <c r="F1637" s="501"/>
      <c r="G1637" s="501"/>
      <c r="H1637" s="190" t="s">
        <v>432</v>
      </c>
      <c r="I1637" s="209">
        <v>51</v>
      </c>
      <c r="J1637" s="191"/>
      <c r="K1637" s="209">
        <v>51</v>
      </c>
      <c r="L1637" s="193"/>
      <c r="M1637" s="191"/>
      <c r="N1637" s="193"/>
      <c r="O1637" s="191"/>
      <c r="P1637" s="216">
        <v>299.08</v>
      </c>
      <c r="Q1637" s="143"/>
      <c r="R1637" s="143"/>
      <c r="S1637" s="143"/>
    </row>
    <row r="1638" spans="1:19" ht="27.75" customHeight="1">
      <c r="A1638" s="213"/>
      <c r="B1638" s="214"/>
      <c r="C1638" s="500" t="s">
        <v>438</v>
      </c>
      <c r="D1638" s="500"/>
      <c r="E1638" s="500"/>
      <c r="F1638" s="500"/>
      <c r="G1638" s="500"/>
      <c r="H1638" s="180"/>
      <c r="I1638" s="181"/>
      <c r="J1638" s="181"/>
      <c r="K1638" s="181"/>
      <c r="L1638" s="183"/>
      <c r="M1638" s="181"/>
      <c r="N1638" s="211">
        <v>73415.5</v>
      </c>
      <c r="O1638" s="181"/>
      <c r="P1638" s="212">
        <v>1468.31</v>
      </c>
      <c r="Q1638" s="143"/>
      <c r="R1638" s="143"/>
      <c r="S1638" s="143"/>
    </row>
    <row r="1639" spans="1:19" ht="45.75" customHeight="1">
      <c r="A1639" s="178" t="s">
        <v>1007</v>
      </c>
      <c r="B1639" s="179" t="s">
        <v>771</v>
      </c>
      <c r="C1639" s="498" t="s">
        <v>772</v>
      </c>
      <c r="D1639" s="498"/>
      <c r="E1639" s="498"/>
      <c r="F1639" s="498"/>
      <c r="G1639" s="498"/>
      <c r="H1639" s="180" t="s">
        <v>773</v>
      </c>
      <c r="I1639" s="181">
        <v>0.02</v>
      </c>
      <c r="J1639" s="182">
        <v>1</v>
      </c>
      <c r="K1639" s="219">
        <v>0.02</v>
      </c>
      <c r="L1639" s="211">
        <v>12621.8</v>
      </c>
      <c r="M1639" s="222">
        <v>1.1000000000000001</v>
      </c>
      <c r="N1639" s="239">
        <v>13883.98</v>
      </c>
      <c r="O1639" s="217">
        <v>1.0367</v>
      </c>
      <c r="P1639" s="240">
        <v>287.87</v>
      </c>
      <c r="Q1639" s="143"/>
      <c r="R1639" s="143"/>
      <c r="S1639" s="143"/>
    </row>
    <row r="1640" spans="1:19" ht="27.75" customHeight="1">
      <c r="A1640" s="186"/>
      <c r="B1640" s="187"/>
      <c r="C1640" s="499" t="s">
        <v>390</v>
      </c>
      <c r="D1640" s="499"/>
      <c r="E1640" s="499"/>
      <c r="F1640" s="499"/>
      <c r="G1640" s="499"/>
      <c r="H1640" s="499"/>
      <c r="I1640" s="499"/>
      <c r="J1640" s="499"/>
      <c r="K1640" s="499"/>
      <c r="L1640" s="499"/>
      <c r="M1640" s="499"/>
      <c r="N1640" s="499"/>
      <c r="O1640" s="499"/>
      <c r="P1640" s="499"/>
      <c r="Q1640" s="143"/>
      <c r="R1640" s="143"/>
      <c r="S1640" s="143"/>
    </row>
    <row r="1641" spans="1:19" ht="13.5" customHeight="1">
      <c r="A1641" s="213"/>
      <c r="B1641" s="214"/>
      <c r="C1641" s="500" t="s">
        <v>438</v>
      </c>
      <c r="D1641" s="500"/>
      <c r="E1641" s="500"/>
      <c r="F1641" s="500"/>
      <c r="G1641" s="500"/>
      <c r="H1641" s="180"/>
      <c r="I1641" s="181"/>
      <c r="J1641" s="181"/>
      <c r="K1641" s="181"/>
      <c r="L1641" s="183"/>
      <c r="M1641" s="181"/>
      <c r="N1641" s="183"/>
      <c r="O1641" s="181"/>
      <c r="P1641" s="240">
        <v>287.87</v>
      </c>
      <c r="Q1641" s="143"/>
      <c r="R1641" s="143"/>
      <c r="S1641" s="143"/>
    </row>
    <row r="1642" spans="1:19" ht="13.5" customHeight="1">
      <c r="A1642" s="497" t="s">
        <v>1008</v>
      </c>
      <c r="B1642" s="497"/>
      <c r="C1642" s="497"/>
      <c r="D1642" s="497"/>
      <c r="E1642" s="497"/>
      <c r="F1642" s="497"/>
      <c r="G1642" s="497"/>
      <c r="H1642" s="497"/>
      <c r="I1642" s="497"/>
      <c r="J1642" s="497"/>
      <c r="K1642" s="497"/>
      <c r="L1642" s="497"/>
      <c r="M1642" s="497"/>
      <c r="N1642" s="497"/>
      <c r="O1642" s="497"/>
      <c r="P1642" s="497"/>
      <c r="Q1642" s="143"/>
      <c r="R1642" s="143"/>
      <c r="S1642" s="143"/>
    </row>
    <row r="1643" spans="1:19" ht="13.5" customHeight="1">
      <c r="A1643" s="178" t="s">
        <v>1009</v>
      </c>
      <c r="B1643" s="179" t="s">
        <v>710</v>
      </c>
      <c r="C1643" s="498" t="s">
        <v>848</v>
      </c>
      <c r="D1643" s="498"/>
      <c r="E1643" s="498"/>
      <c r="F1643" s="498"/>
      <c r="G1643" s="498"/>
      <c r="H1643" s="180" t="s">
        <v>142</v>
      </c>
      <c r="I1643" s="181">
        <v>1</v>
      </c>
      <c r="J1643" s="182">
        <v>1</v>
      </c>
      <c r="K1643" s="182">
        <v>1</v>
      </c>
      <c r="L1643" s="183"/>
      <c r="M1643" s="181"/>
      <c r="N1643" s="184"/>
      <c r="O1643" s="181"/>
      <c r="P1643" s="185"/>
      <c r="Q1643" s="143"/>
      <c r="R1643" s="143"/>
      <c r="S1643" s="143"/>
    </row>
    <row r="1644" spans="1:19" ht="13.5" customHeight="1">
      <c r="A1644" s="186"/>
      <c r="B1644" s="187" t="s">
        <v>386</v>
      </c>
      <c r="C1644" s="499" t="s">
        <v>387</v>
      </c>
      <c r="D1644" s="499"/>
      <c r="E1644" s="499"/>
      <c r="F1644" s="499"/>
      <c r="G1644" s="499"/>
      <c r="H1644" s="499"/>
      <c r="I1644" s="499"/>
      <c r="J1644" s="499"/>
      <c r="K1644" s="499"/>
      <c r="L1644" s="499"/>
      <c r="M1644" s="499"/>
      <c r="N1644" s="499"/>
      <c r="O1644" s="499"/>
      <c r="P1644" s="499"/>
      <c r="Q1644" s="143"/>
      <c r="R1644" s="143"/>
      <c r="S1644" s="143"/>
    </row>
    <row r="1645" spans="1:19" ht="13.5" customHeight="1">
      <c r="A1645" s="186"/>
      <c r="B1645" s="187" t="s">
        <v>388</v>
      </c>
      <c r="C1645" s="499" t="s">
        <v>389</v>
      </c>
      <c r="D1645" s="499"/>
      <c r="E1645" s="499"/>
      <c r="F1645" s="499"/>
      <c r="G1645" s="499"/>
      <c r="H1645" s="499"/>
      <c r="I1645" s="499"/>
      <c r="J1645" s="499"/>
      <c r="K1645" s="499"/>
      <c r="L1645" s="499"/>
      <c r="M1645" s="499"/>
      <c r="N1645" s="499"/>
      <c r="O1645" s="499"/>
      <c r="P1645" s="499"/>
      <c r="Q1645" s="143"/>
      <c r="R1645" s="143"/>
      <c r="S1645" s="143"/>
    </row>
    <row r="1646" spans="1:19" ht="13.5" customHeight="1">
      <c r="A1646" s="186"/>
      <c r="B1646" s="187"/>
      <c r="C1646" s="499" t="s">
        <v>390</v>
      </c>
      <c r="D1646" s="499"/>
      <c r="E1646" s="499"/>
      <c r="F1646" s="499"/>
      <c r="G1646" s="499"/>
      <c r="H1646" s="499"/>
      <c r="I1646" s="499"/>
      <c r="J1646" s="499"/>
      <c r="K1646" s="499"/>
      <c r="L1646" s="499"/>
      <c r="M1646" s="499"/>
      <c r="N1646" s="499"/>
      <c r="O1646" s="499"/>
      <c r="P1646" s="499"/>
      <c r="Q1646" s="143"/>
      <c r="R1646" s="143"/>
      <c r="S1646" s="143"/>
    </row>
    <row r="1647" spans="1:19" ht="13.5" customHeight="1">
      <c r="A1647" s="188"/>
      <c r="B1647" s="189" t="s">
        <v>164</v>
      </c>
      <c r="C1647" s="501" t="s">
        <v>391</v>
      </c>
      <c r="D1647" s="501"/>
      <c r="E1647" s="501"/>
      <c r="F1647" s="501"/>
      <c r="G1647" s="501"/>
      <c r="H1647" s="190" t="s">
        <v>392</v>
      </c>
      <c r="I1647" s="191"/>
      <c r="J1647" s="191"/>
      <c r="K1647" s="215">
        <v>1.6550916</v>
      </c>
      <c r="L1647" s="193"/>
      <c r="M1647" s="191"/>
      <c r="N1647" s="193"/>
      <c r="O1647" s="191"/>
      <c r="P1647" s="216">
        <v>861.91</v>
      </c>
      <c r="Q1647" s="143"/>
      <c r="R1647" s="143"/>
      <c r="S1647" s="143"/>
    </row>
    <row r="1648" spans="1:19" ht="13.5" customHeight="1">
      <c r="A1648" s="195"/>
      <c r="B1648" s="189" t="s">
        <v>712</v>
      </c>
      <c r="C1648" s="501" t="s">
        <v>713</v>
      </c>
      <c r="D1648" s="501"/>
      <c r="E1648" s="501"/>
      <c r="F1648" s="501"/>
      <c r="G1648" s="501"/>
      <c r="H1648" s="190" t="s">
        <v>392</v>
      </c>
      <c r="I1648" s="201">
        <v>1.03</v>
      </c>
      <c r="J1648" s="197">
        <v>1.6068849999999999</v>
      </c>
      <c r="K1648" s="215">
        <v>1.6550916</v>
      </c>
      <c r="L1648" s="198"/>
      <c r="M1648" s="199"/>
      <c r="N1648" s="200">
        <v>520.76</v>
      </c>
      <c r="O1648" s="191"/>
      <c r="P1648" s="194">
        <v>861.91</v>
      </c>
      <c r="Q1648" s="143"/>
      <c r="R1648" s="143"/>
      <c r="S1648" s="143"/>
    </row>
    <row r="1649" spans="1:19" ht="13.5" customHeight="1">
      <c r="A1649" s="188"/>
      <c r="B1649" s="189" t="s">
        <v>167</v>
      </c>
      <c r="C1649" s="501" t="s">
        <v>395</v>
      </c>
      <c r="D1649" s="501"/>
      <c r="E1649" s="501"/>
      <c r="F1649" s="501"/>
      <c r="G1649" s="501"/>
      <c r="H1649" s="190"/>
      <c r="I1649" s="191"/>
      <c r="J1649" s="191"/>
      <c r="K1649" s="191"/>
      <c r="L1649" s="193"/>
      <c r="M1649" s="191"/>
      <c r="N1649" s="193"/>
      <c r="O1649" s="191"/>
      <c r="P1649" s="216">
        <v>8.73</v>
      </c>
      <c r="Q1649" s="143"/>
      <c r="R1649" s="143"/>
      <c r="S1649" s="143"/>
    </row>
    <row r="1650" spans="1:19" ht="37.5" customHeight="1">
      <c r="A1650" s="188"/>
      <c r="B1650" s="189"/>
      <c r="C1650" s="501" t="s">
        <v>396</v>
      </c>
      <c r="D1650" s="501"/>
      <c r="E1650" s="501"/>
      <c r="F1650" s="501"/>
      <c r="G1650" s="501"/>
      <c r="H1650" s="190" t="s">
        <v>392</v>
      </c>
      <c r="I1650" s="191"/>
      <c r="J1650" s="191"/>
      <c r="K1650" s="202">
        <v>1.55E-2</v>
      </c>
      <c r="L1650" s="193"/>
      <c r="M1650" s="191"/>
      <c r="N1650" s="193"/>
      <c r="O1650" s="191"/>
      <c r="P1650" s="216">
        <v>9.31</v>
      </c>
      <c r="Q1650" s="143"/>
      <c r="R1650" s="143"/>
      <c r="S1650" s="143"/>
    </row>
    <row r="1651" spans="1:19" ht="13.5" customHeight="1">
      <c r="A1651" s="195"/>
      <c r="B1651" s="189" t="s">
        <v>402</v>
      </c>
      <c r="C1651" s="501" t="s">
        <v>403</v>
      </c>
      <c r="D1651" s="501"/>
      <c r="E1651" s="501"/>
      <c r="F1651" s="501"/>
      <c r="G1651" s="501"/>
      <c r="H1651" s="190" t="s">
        <v>399</v>
      </c>
      <c r="I1651" s="201">
        <v>0.01</v>
      </c>
      <c r="J1651" s="201">
        <v>1.55</v>
      </c>
      <c r="K1651" s="202">
        <v>1.55E-2</v>
      </c>
      <c r="L1651" s="198"/>
      <c r="M1651" s="199"/>
      <c r="N1651" s="200">
        <v>543.33000000000004</v>
      </c>
      <c r="O1651" s="202">
        <v>1.0367</v>
      </c>
      <c r="P1651" s="194">
        <v>8.73</v>
      </c>
      <c r="Q1651" s="143"/>
      <c r="R1651" s="143"/>
      <c r="S1651" s="143"/>
    </row>
    <row r="1652" spans="1:19" ht="13.5" customHeight="1">
      <c r="A1652" s="203"/>
      <c r="B1652" s="189" t="s">
        <v>404</v>
      </c>
      <c r="C1652" s="501" t="s">
        <v>405</v>
      </c>
      <c r="D1652" s="501"/>
      <c r="E1652" s="501"/>
      <c r="F1652" s="501"/>
      <c r="G1652" s="501"/>
      <c r="H1652" s="190" t="s">
        <v>392</v>
      </c>
      <c r="I1652" s="201">
        <v>0.01</v>
      </c>
      <c r="J1652" s="201">
        <v>1.55</v>
      </c>
      <c r="K1652" s="202">
        <v>1.55E-2</v>
      </c>
      <c r="L1652" s="193"/>
      <c r="M1652" s="191"/>
      <c r="N1652" s="204">
        <v>579.11</v>
      </c>
      <c r="O1652" s="202">
        <v>1.0367</v>
      </c>
      <c r="P1652" s="216">
        <v>9.31</v>
      </c>
      <c r="Q1652" s="143"/>
      <c r="R1652" s="143"/>
      <c r="S1652" s="143"/>
    </row>
    <row r="1653" spans="1:19" ht="37.5" customHeight="1">
      <c r="A1653" s="210"/>
      <c r="B1653" s="187"/>
      <c r="C1653" s="500" t="s">
        <v>429</v>
      </c>
      <c r="D1653" s="500"/>
      <c r="E1653" s="500"/>
      <c r="F1653" s="500"/>
      <c r="G1653" s="500"/>
      <c r="H1653" s="180"/>
      <c r="I1653" s="181"/>
      <c r="J1653" s="181"/>
      <c r="K1653" s="181"/>
      <c r="L1653" s="183"/>
      <c r="M1653" s="181"/>
      <c r="N1653" s="211"/>
      <c r="O1653" s="181"/>
      <c r="P1653" s="212">
        <v>879.95</v>
      </c>
      <c r="Q1653" s="143"/>
      <c r="R1653" s="143"/>
      <c r="S1653" s="143"/>
    </row>
    <row r="1654" spans="1:19" ht="45.75" customHeight="1">
      <c r="A1654" s="203" t="s">
        <v>1010</v>
      </c>
      <c r="B1654" s="189" t="s">
        <v>430</v>
      </c>
      <c r="C1654" s="501" t="s">
        <v>431</v>
      </c>
      <c r="D1654" s="501"/>
      <c r="E1654" s="501"/>
      <c r="F1654" s="501"/>
      <c r="G1654" s="501"/>
      <c r="H1654" s="190" t="s">
        <v>432</v>
      </c>
      <c r="I1654" s="209">
        <v>2</v>
      </c>
      <c r="J1654" s="191"/>
      <c r="K1654" s="209">
        <v>2</v>
      </c>
      <c r="L1654" s="193"/>
      <c r="M1654" s="191"/>
      <c r="N1654" s="193"/>
      <c r="O1654" s="202">
        <v>1.0367</v>
      </c>
      <c r="P1654" s="216">
        <v>11.12</v>
      </c>
      <c r="Q1654" s="143"/>
      <c r="R1654" s="143"/>
      <c r="S1654" s="143"/>
    </row>
    <row r="1655" spans="1:19" ht="27.75" customHeight="1">
      <c r="A1655" s="203"/>
      <c r="B1655" s="189"/>
      <c r="C1655" s="501" t="s">
        <v>433</v>
      </c>
      <c r="D1655" s="501"/>
      <c r="E1655" s="501"/>
      <c r="F1655" s="501"/>
      <c r="G1655" s="501"/>
      <c r="H1655" s="190"/>
      <c r="I1655" s="191"/>
      <c r="J1655" s="191"/>
      <c r="K1655" s="191"/>
      <c r="L1655" s="193"/>
      <c r="M1655" s="191"/>
      <c r="N1655" s="193"/>
      <c r="O1655" s="191"/>
      <c r="P1655" s="216">
        <v>871.22</v>
      </c>
      <c r="Q1655" s="143"/>
      <c r="R1655" s="143"/>
      <c r="S1655" s="143"/>
    </row>
    <row r="1656" spans="1:19" ht="13.5" customHeight="1">
      <c r="A1656" s="203"/>
      <c r="B1656" s="189" t="s">
        <v>434</v>
      </c>
      <c r="C1656" s="501" t="s">
        <v>435</v>
      </c>
      <c r="D1656" s="501"/>
      <c r="E1656" s="501"/>
      <c r="F1656" s="501"/>
      <c r="G1656" s="501"/>
      <c r="H1656" s="190" t="s">
        <v>432</v>
      </c>
      <c r="I1656" s="209">
        <v>90</v>
      </c>
      <c r="J1656" s="191"/>
      <c r="K1656" s="209">
        <v>90</v>
      </c>
      <c r="L1656" s="193"/>
      <c r="M1656" s="191"/>
      <c r="N1656" s="193"/>
      <c r="O1656" s="191"/>
      <c r="P1656" s="216">
        <v>784.1</v>
      </c>
      <c r="Q1656" s="143"/>
      <c r="R1656" s="143"/>
      <c r="S1656" s="143"/>
    </row>
    <row r="1657" spans="1:19" ht="13.5" customHeight="1">
      <c r="A1657" s="203"/>
      <c r="B1657" s="189" t="s">
        <v>436</v>
      </c>
      <c r="C1657" s="501" t="s">
        <v>437</v>
      </c>
      <c r="D1657" s="501"/>
      <c r="E1657" s="501"/>
      <c r="F1657" s="501"/>
      <c r="G1657" s="501"/>
      <c r="H1657" s="190" t="s">
        <v>432</v>
      </c>
      <c r="I1657" s="209">
        <v>46</v>
      </c>
      <c r="J1657" s="191"/>
      <c r="K1657" s="209">
        <v>46</v>
      </c>
      <c r="L1657" s="193"/>
      <c r="M1657" s="191"/>
      <c r="N1657" s="193"/>
      <c r="O1657" s="191"/>
      <c r="P1657" s="216">
        <v>400.76</v>
      </c>
      <c r="Q1657" s="143"/>
      <c r="R1657" s="143"/>
      <c r="S1657" s="143"/>
    </row>
    <row r="1658" spans="1:19" ht="13.5" customHeight="1">
      <c r="A1658" s="213"/>
      <c r="B1658" s="214"/>
      <c r="C1658" s="500" t="s">
        <v>438</v>
      </c>
      <c r="D1658" s="500"/>
      <c r="E1658" s="500"/>
      <c r="F1658" s="500"/>
      <c r="G1658" s="500"/>
      <c r="H1658" s="180"/>
      <c r="I1658" s="181"/>
      <c r="J1658" s="181"/>
      <c r="K1658" s="181"/>
      <c r="L1658" s="183"/>
      <c r="M1658" s="181"/>
      <c r="N1658" s="211">
        <v>2075.9299999999998</v>
      </c>
      <c r="O1658" s="181"/>
      <c r="P1658" s="212">
        <v>2075.9299999999998</v>
      </c>
      <c r="Q1658" s="143"/>
      <c r="R1658" s="143"/>
      <c r="S1658" s="143"/>
    </row>
    <row r="1659" spans="1:19" ht="13.5" customHeight="1">
      <c r="A1659" s="178" t="s">
        <v>1011</v>
      </c>
      <c r="B1659" s="179" t="s">
        <v>581</v>
      </c>
      <c r="C1659" s="498" t="s">
        <v>1012</v>
      </c>
      <c r="D1659" s="498"/>
      <c r="E1659" s="498"/>
      <c r="F1659" s="498"/>
      <c r="G1659" s="498"/>
      <c r="H1659" s="180" t="s">
        <v>142</v>
      </c>
      <c r="I1659" s="181">
        <v>3</v>
      </c>
      <c r="J1659" s="182">
        <v>1</v>
      </c>
      <c r="K1659" s="182">
        <v>3</v>
      </c>
      <c r="L1659" s="183"/>
      <c r="M1659" s="181"/>
      <c r="N1659" s="184"/>
      <c r="O1659" s="181"/>
      <c r="P1659" s="185"/>
      <c r="Q1659" s="143"/>
      <c r="R1659" s="143"/>
      <c r="S1659" s="143"/>
    </row>
    <row r="1660" spans="1:19" ht="13.5" customHeight="1">
      <c r="A1660" s="186"/>
      <c r="B1660" s="187" t="s">
        <v>386</v>
      </c>
      <c r="C1660" s="499" t="s">
        <v>387</v>
      </c>
      <c r="D1660" s="499"/>
      <c r="E1660" s="499"/>
      <c r="F1660" s="499"/>
      <c r="G1660" s="499"/>
      <c r="H1660" s="499"/>
      <c r="I1660" s="499"/>
      <c r="J1660" s="499"/>
      <c r="K1660" s="499"/>
      <c r="L1660" s="499"/>
      <c r="M1660" s="499"/>
      <c r="N1660" s="499"/>
      <c r="O1660" s="499"/>
      <c r="P1660" s="499"/>
      <c r="Q1660" s="143"/>
      <c r="R1660" s="143"/>
      <c r="S1660" s="143"/>
    </row>
    <row r="1661" spans="1:19" ht="13.5" customHeight="1">
      <c r="A1661" s="186"/>
      <c r="B1661" s="187" t="s">
        <v>388</v>
      </c>
      <c r="C1661" s="499" t="s">
        <v>389</v>
      </c>
      <c r="D1661" s="499"/>
      <c r="E1661" s="499"/>
      <c r="F1661" s="499"/>
      <c r="G1661" s="499"/>
      <c r="H1661" s="499"/>
      <c r="I1661" s="499"/>
      <c r="J1661" s="499"/>
      <c r="K1661" s="499"/>
      <c r="L1661" s="499"/>
      <c r="M1661" s="499"/>
      <c r="N1661" s="499"/>
      <c r="O1661" s="499"/>
      <c r="P1661" s="499"/>
      <c r="Q1661" s="143"/>
      <c r="R1661" s="143"/>
      <c r="S1661" s="143"/>
    </row>
    <row r="1662" spans="1:19" ht="13.5" customHeight="1">
      <c r="A1662" s="186"/>
      <c r="B1662" s="187"/>
      <c r="C1662" s="499" t="s">
        <v>390</v>
      </c>
      <c r="D1662" s="499"/>
      <c r="E1662" s="499"/>
      <c r="F1662" s="499"/>
      <c r="G1662" s="499"/>
      <c r="H1662" s="499"/>
      <c r="I1662" s="499"/>
      <c r="J1662" s="499"/>
      <c r="K1662" s="499"/>
      <c r="L1662" s="499"/>
      <c r="M1662" s="499"/>
      <c r="N1662" s="499"/>
      <c r="O1662" s="499"/>
      <c r="P1662" s="499"/>
      <c r="Q1662" s="143"/>
      <c r="R1662" s="143"/>
      <c r="S1662" s="143"/>
    </row>
    <row r="1663" spans="1:19" ht="13.5" customHeight="1">
      <c r="A1663" s="188"/>
      <c r="B1663" s="189" t="s">
        <v>164</v>
      </c>
      <c r="C1663" s="501" t="s">
        <v>391</v>
      </c>
      <c r="D1663" s="501"/>
      <c r="E1663" s="501"/>
      <c r="F1663" s="501"/>
      <c r="G1663" s="501"/>
      <c r="H1663" s="190" t="s">
        <v>392</v>
      </c>
      <c r="I1663" s="191"/>
      <c r="J1663" s="191"/>
      <c r="K1663" s="215">
        <v>1.0605441</v>
      </c>
      <c r="L1663" s="193"/>
      <c r="M1663" s="191"/>
      <c r="N1663" s="193"/>
      <c r="O1663" s="191"/>
      <c r="P1663" s="216">
        <v>600.41999999999996</v>
      </c>
      <c r="Q1663" s="143"/>
      <c r="R1663" s="143"/>
      <c r="S1663" s="143"/>
    </row>
    <row r="1664" spans="1:19" ht="13.5" customHeight="1">
      <c r="A1664" s="195"/>
      <c r="B1664" s="189" t="s">
        <v>393</v>
      </c>
      <c r="C1664" s="501" t="s">
        <v>394</v>
      </c>
      <c r="D1664" s="501"/>
      <c r="E1664" s="501"/>
      <c r="F1664" s="501"/>
      <c r="G1664" s="501"/>
      <c r="H1664" s="190" t="s">
        <v>392</v>
      </c>
      <c r="I1664" s="201">
        <v>0.22</v>
      </c>
      <c r="J1664" s="197">
        <v>1.6068849999999999</v>
      </c>
      <c r="K1664" s="215">
        <v>1.0605441</v>
      </c>
      <c r="L1664" s="198"/>
      <c r="M1664" s="199"/>
      <c r="N1664" s="200">
        <v>566.14</v>
      </c>
      <c r="O1664" s="191"/>
      <c r="P1664" s="194">
        <v>600.41999999999996</v>
      </c>
      <c r="Q1664" s="143"/>
      <c r="R1664" s="143"/>
      <c r="S1664" s="143"/>
    </row>
    <row r="1665" spans="1:19" ht="13.5" customHeight="1">
      <c r="A1665" s="210"/>
      <c r="B1665" s="187"/>
      <c r="C1665" s="500" t="s">
        <v>429</v>
      </c>
      <c r="D1665" s="500"/>
      <c r="E1665" s="500"/>
      <c r="F1665" s="500"/>
      <c r="G1665" s="500"/>
      <c r="H1665" s="180"/>
      <c r="I1665" s="181"/>
      <c r="J1665" s="181"/>
      <c r="K1665" s="181"/>
      <c r="L1665" s="183"/>
      <c r="M1665" s="181"/>
      <c r="N1665" s="211"/>
      <c r="O1665" s="181"/>
      <c r="P1665" s="212">
        <v>600.41999999999996</v>
      </c>
      <c r="Q1665" s="143"/>
      <c r="R1665" s="143"/>
      <c r="S1665" s="143"/>
    </row>
    <row r="1666" spans="1:19" ht="13.5" customHeight="1">
      <c r="A1666" s="203" t="s">
        <v>1013</v>
      </c>
      <c r="B1666" s="189" t="s">
        <v>430</v>
      </c>
      <c r="C1666" s="501" t="s">
        <v>431</v>
      </c>
      <c r="D1666" s="501"/>
      <c r="E1666" s="501"/>
      <c r="F1666" s="501"/>
      <c r="G1666" s="501"/>
      <c r="H1666" s="190" t="s">
        <v>432</v>
      </c>
      <c r="I1666" s="209">
        <v>2</v>
      </c>
      <c r="J1666" s="191"/>
      <c r="K1666" s="209">
        <v>2</v>
      </c>
      <c r="L1666" s="193"/>
      <c r="M1666" s="191"/>
      <c r="N1666" s="193"/>
      <c r="O1666" s="202">
        <v>1.0367</v>
      </c>
      <c r="P1666" s="216">
        <v>7.75</v>
      </c>
      <c r="Q1666" s="143"/>
      <c r="R1666" s="143"/>
      <c r="S1666" s="143"/>
    </row>
    <row r="1667" spans="1:19" ht="13.5" customHeight="1">
      <c r="A1667" s="203"/>
      <c r="B1667" s="189"/>
      <c r="C1667" s="501" t="s">
        <v>433</v>
      </c>
      <c r="D1667" s="501"/>
      <c r="E1667" s="501"/>
      <c r="F1667" s="501"/>
      <c r="G1667" s="501"/>
      <c r="H1667" s="190"/>
      <c r="I1667" s="191"/>
      <c r="J1667" s="191"/>
      <c r="K1667" s="191"/>
      <c r="L1667" s="193"/>
      <c r="M1667" s="191"/>
      <c r="N1667" s="193"/>
      <c r="O1667" s="191"/>
      <c r="P1667" s="216">
        <v>600.41999999999996</v>
      </c>
      <c r="Q1667" s="143"/>
      <c r="R1667" s="143"/>
      <c r="S1667" s="143"/>
    </row>
    <row r="1668" spans="1:19" ht="13.5" customHeight="1">
      <c r="A1668" s="203"/>
      <c r="B1668" s="189" t="s">
        <v>434</v>
      </c>
      <c r="C1668" s="501" t="s">
        <v>435</v>
      </c>
      <c r="D1668" s="501"/>
      <c r="E1668" s="501"/>
      <c r="F1668" s="501"/>
      <c r="G1668" s="501"/>
      <c r="H1668" s="190" t="s">
        <v>432</v>
      </c>
      <c r="I1668" s="209">
        <v>90</v>
      </c>
      <c r="J1668" s="191"/>
      <c r="K1668" s="209">
        <v>90</v>
      </c>
      <c r="L1668" s="193"/>
      <c r="M1668" s="191"/>
      <c r="N1668" s="193"/>
      <c r="O1668" s="191"/>
      <c r="P1668" s="216">
        <v>540.38</v>
      </c>
      <c r="Q1668" s="143"/>
      <c r="R1668" s="143"/>
      <c r="S1668" s="143"/>
    </row>
    <row r="1669" spans="1:19" ht="27.75" customHeight="1">
      <c r="A1669" s="203"/>
      <c r="B1669" s="189" t="s">
        <v>436</v>
      </c>
      <c r="C1669" s="501" t="s">
        <v>437</v>
      </c>
      <c r="D1669" s="501"/>
      <c r="E1669" s="501"/>
      <c r="F1669" s="501"/>
      <c r="G1669" s="501"/>
      <c r="H1669" s="190" t="s">
        <v>432</v>
      </c>
      <c r="I1669" s="209">
        <v>46</v>
      </c>
      <c r="J1669" s="191"/>
      <c r="K1669" s="209">
        <v>46</v>
      </c>
      <c r="L1669" s="193"/>
      <c r="M1669" s="191"/>
      <c r="N1669" s="193"/>
      <c r="O1669" s="191"/>
      <c r="P1669" s="216">
        <v>276.19</v>
      </c>
      <c r="Q1669" s="143"/>
      <c r="R1669" s="143"/>
      <c r="S1669" s="143"/>
    </row>
    <row r="1670" spans="1:19" ht="45.75" customHeight="1">
      <c r="A1670" s="213"/>
      <c r="B1670" s="214"/>
      <c r="C1670" s="500" t="s">
        <v>438</v>
      </c>
      <c r="D1670" s="500"/>
      <c r="E1670" s="500"/>
      <c r="F1670" s="500"/>
      <c r="G1670" s="500"/>
      <c r="H1670" s="180"/>
      <c r="I1670" s="181"/>
      <c r="J1670" s="181"/>
      <c r="K1670" s="181"/>
      <c r="L1670" s="183"/>
      <c r="M1670" s="181"/>
      <c r="N1670" s="218">
        <v>474.91</v>
      </c>
      <c r="O1670" s="181"/>
      <c r="P1670" s="212">
        <v>1424.74</v>
      </c>
      <c r="Q1670" s="143"/>
      <c r="R1670" s="143"/>
      <c r="S1670" s="143"/>
    </row>
    <row r="1671" spans="1:19" ht="27.75" customHeight="1">
      <c r="A1671" s="178" t="s">
        <v>1014</v>
      </c>
      <c r="B1671" s="179" t="s">
        <v>1015</v>
      </c>
      <c r="C1671" s="498" t="s">
        <v>855</v>
      </c>
      <c r="D1671" s="498"/>
      <c r="E1671" s="498"/>
      <c r="F1671" s="498"/>
      <c r="G1671" s="498"/>
      <c r="H1671" s="180" t="s">
        <v>15</v>
      </c>
      <c r="I1671" s="181">
        <v>1</v>
      </c>
      <c r="J1671" s="182">
        <v>1</v>
      </c>
      <c r="K1671" s="182">
        <v>1</v>
      </c>
      <c r="L1671" s="183"/>
      <c r="M1671" s="181"/>
      <c r="N1671" s="184"/>
      <c r="O1671" s="217">
        <v>1.0367</v>
      </c>
      <c r="P1671" s="185"/>
      <c r="Q1671" s="143"/>
      <c r="R1671" s="143"/>
      <c r="S1671" s="143"/>
    </row>
    <row r="1672" spans="1:19" ht="13.5" customHeight="1">
      <c r="A1672" s="186"/>
      <c r="B1672" s="187"/>
      <c r="C1672" s="499" t="s">
        <v>390</v>
      </c>
      <c r="D1672" s="499"/>
      <c r="E1672" s="499"/>
      <c r="F1672" s="499"/>
      <c r="G1672" s="499"/>
      <c r="H1672" s="499"/>
      <c r="I1672" s="499"/>
      <c r="J1672" s="499"/>
      <c r="K1672" s="499"/>
      <c r="L1672" s="499"/>
      <c r="M1672" s="499"/>
      <c r="N1672" s="499"/>
      <c r="O1672" s="499"/>
      <c r="P1672" s="499"/>
      <c r="Q1672" s="143"/>
      <c r="R1672" s="143"/>
      <c r="S1672" s="143"/>
    </row>
    <row r="1673" spans="1:19" ht="13.5" customHeight="1">
      <c r="A1673" s="213"/>
      <c r="B1673" s="214"/>
      <c r="C1673" s="500" t="s">
        <v>438</v>
      </c>
      <c r="D1673" s="500"/>
      <c r="E1673" s="500"/>
      <c r="F1673" s="500"/>
      <c r="G1673" s="500"/>
      <c r="H1673" s="180"/>
      <c r="I1673" s="181"/>
      <c r="J1673" s="181"/>
      <c r="K1673" s="181"/>
      <c r="L1673" s="183"/>
      <c r="M1673" s="181"/>
      <c r="N1673" s="183"/>
      <c r="O1673" s="181"/>
      <c r="P1673" s="185"/>
      <c r="Q1673" s="143"/>
      <c r="R1673" s="143"/>
      <c r="S1673" s="143"/>
    </row>
    <row r="1674" spans="1:19" ht="13.5" customHeight="1">
      <c r="A1674" s="178" t="s">
        <v>1016</v>
      </c>
      <c r="B1674" s="179" t="s">
        <v>710</v>
      </c>
      <c r="C1674" s="498" t="s">
        <v>861</v>
      </c>
      <c r="D1674" s="498"/>
      <c r="E1674" s="498"/>
      <c r="F1674" s="498"/>
      <c r="G1674" s="498"/>
      <c r="H1674" s="180" t="s">
        <v>142</v>
      </c>
      <c r="I1674" s="181">
        <v>1</v>
      </c>
      <c r="J1674" s="182">
        <v>1</v>
      </c>
      <c r="K1674" s="182">
        <v>1</v>
      </c>
      <c r="L1674" s="183"/>
      <c r="M1674" s="181"/>
      <c r="N1674" s="184"/>
      <c r="O1674" s="181"/>
      <c r="P1674" s="185"/>
      <c r="Q1674" s="143"/>
      <c r="R1674" s="143"/>
      <c r="S1674" s="143"/>
    </row>
    <row r="1675" spans="1:19" ht="13.5" customHeight="1">
      <c r="A1675" s="186"/>
      <c r="B1675" s="187" t="s">
        <v>386</v>
      </c>
      <c r="C1675" s="499" t="s">
        <v>387</v>
      </c>
      <c r="D1675" s="499"/>
      <c r="E1675" s="499"/>
      <c r="F1675" s="499"/>
      <c r="G1675" s="499"/>
      <c r="H1675" s="499"/>
      <c r="I1675" s="499"/>
      <c r="J1675" s="499"/>
      <c r="K1675" s="499"/>
      <c r="L1675" s="499"/>
      <c r="M1675" s="499"/>
      <c r="N1675" s="499"/>
      <c r="O1675" s="499"/>
      <c r="P1675" s="499"/>
      <c r="Q1675" s="143"/>
      <c r="R1675" s="143"/>
      <c r="S1675" s="143"/>
    </row>
    <row r="1676" spans="1:19" ht="13.5" customHeight="1">
      <c r="A1676" s="186"/>
      <c r="B1676" s="187" t="s">
        <v>388</v>
      </c>
      <c r="C1676" s="499" t="s">
        <v>389</v>
      </c>
      <c r="D1676" s="499"/>
      <c r="E1676" s="499"/>
      <c r="F1676" s="499"/>
      <c r="G1676" s="499"/>
      <c r="H1676" s="499"/>
      <c r="I1676" s="499"/>
      <c r="J1676" s="499"/>
      <c r="K1676" s="499"/>
      <c r="L1676" s="499"/>
      <c r="M1676" s="499"/>
      <c r="N1676" s="499"/>
      <c r="O1676" s="499"/>
      <c r="P1676" s="499"/>
      <c r="Q1676" s="143"/>
      <c r="R1676" s="143"/>
      <c r="S1676" s="143"/>
    </row>
    <row r="1677" spans="1:19" ht="13.5" customHeight="1">
      <c r="A1677" s="186"/>
      <c r="B1677" s="187"/>
      <c r="C1677" s="499" t="s">
        <v>390</v>
      </c>
      <c r="D1677" s="499"/>
      <c r="E1677" s="499"/>
      <c r="F1677" s="499"/>
      <c r="G1677" s="499"/>
      <c r="H1677" s="499"/>
      <c r="I1677" s="499"/>
      <c r="J1677" s="499"/>
      <c r="K1677" s="499"/>
      <c r="L1677" s="499"/>
      <c r="M1677" s="499"/>
      <c r="N1677" s="499"/>
      <c r="O1677" s="499"/>
      <c r="P1677" s="499"/>
      <c r="Q1677" s="143"/>
      <c r="R1677" s="143"/>
      <c r="S1677" s="143"/>
    </row>
    <row r="1678" spans="1:19" ht="13.5" customHeight="1">
      <c r="A1678" s="188"/>
      <c r="B1678" s="189" t="s">
        <v>164</v>
      </c>
      <c r="C1678" s="501" t="s">
        <v>391</v>
      </c>
      <c r="D1678" s="501"/>
      <c r="E1678" s="501"/>
      <c r="F1678" s="501"/>
      <c r="G1678" s="501"/>
      <c r="H1678" s="190" t="s">
        <v>392</v>
      </c>
      <c r="I1678" s="191"/>
      <c r="J1678" s="191"/>
      <c r="K1678" s="215">
        <v>1.6550916</v>
      </c>
      <c r="L1678" s="193"/>
      <c r="M1678" s="191"/>
      <c r="N1678" s="193"/>
      <c r="O1678" s="191"/>
      <c r="P1678" s="216">
        <v>861.91</v>
      </c>
      <c r="Q1678" s="143"/>
      <c r="R1678" s="143"/>
      <c r="S1678" s="143"/>
    </row>
    <row r="1679" spans="1:19" ht="13.5" customHeight="1">
      <c r="A1679" s="195"/>
      <c r="B1679" s="189" t="s">
        <v>712</v>
      </c>
      <c r="C1679" s="501" t="s">
        <v>713</v>
      </c>
      <c r="D1679" s="501"/>
      <c r="E1679" s="501"/>
      <c r="F1679" s="501"/>
      <c r="G1679" s="501"/>
      <c r="H1679" s="190" t="s">
        <v>392</v>
      </c>
      <c r="I1679" s="201">
        <v>1.03</v>
      </c>
      <c r="J1679" s="197">
        <v>1.6068849999999999</v>
      </c>
      <c r="K1679" s="215">
        <v>1.6550916</v>
      </c>
      <c r="L1679" s="198"/>
      <c r="M1679" s="199"/>
      <c r="N1679" s="200">
        <v>520.76</v>
      </c>
      <c r="O1679" s="191"/>
      <c r="P1679" s="194">
        <v>861.91</v>
      </c>
      <c r="Q1679" s="143"/>
      <c r="R1679" s="143"/>
      <c r="S1679" s="143"/>
    </row>
    <row r="1680" spans="1:19" ht="13.5" customHeight="1">
      <c r="A1680" s="188"/>
      <c r="B1680" s="189" t="s">
        <v>167</v>
      </c>
      <c r="C1680" s="501" t="s">
        <v>395</v>
      </c>
      <c r="D1680" s="501"/>
      <c r="E1680" s="501"/>
      <c r="F1680" s="501"/>
      <c r="G1680" s="501"/>
      <c r="H1680" s="190"/>
      <c r="I1680" s="191"/>
      <c r="J1680" s="191"/>
      <c r="K1680" s="191"/>
      <c r="L1680" s="193"/>
      <c r="M1680" s="191"/>
      <c r="N1680" s="193"/>
      <c r="O1680" s="191"/>
      <c r="P1680" s="216">
        <v>8.73</v>
      </c>
      <c r="Q1680" s="143"/>
      <c r="R1680" s="143"/>
      <c r="S1680" s="143"/>
    </row>
    <row r="1681" spans="1:19" ht="27.75" customHeight="1">
      <c r="A1681" s="188"/>
      <c r="B1681" s="189"/>
      <c r="C1681" s="501" t="s">
        <v>396</v>
      </c>
      <c r="D1681" s="501"/>
      <c r="E1681" s="501"/>
      <c r="F1681" s="501"/>
      <c r="G1681" s="501"/>
      <c r="H1681" s="190" t="s">
        <v>392</v>
      </c>
      <c r="I1681" s="191"/>
      <c r="J1681" s="191"/>
      <c r="K1681" s="202">
        <v>1.55E-2</v>
      </c>
      <c r="L1681" s="193"/>
      <c r="M1681" s="191"/>
      <c r="N1681" s="193"/>
      <c r="O1681" s="191"/>
      <c r="P1681" s="216">
        <v>9.31</v>
      </c>
      <c r="Q1681" s="143"/>
      <c r="R1681" s="143"/>
      <c r="S1681" s="143"/>
    </row>
    <row r="1682" spans="1:19" ht="13.5" customHeight="1">
      <c r="A1682" s="195"/>
      <c r="B1682" s="189" t="s">
        <v>402</v>
      </c>
      <c r="C1682" s="501" t="s">
        <v>403</v>
      </c>
      <c r="D1682" s="501"/>
      <c r="E1682" s="501"/>
      <c r="F1682" s="501"/>
      <c r="G1682" s="501"/>
      <c r="H1682" s="190" t="s">
        <v>399</v>
      </c>
      <c r="I1682" s="201">
        <v>0.01</v>
      </c>
      <c r="J1682" s="201">
        <v>1.55</v>
      </c>
      <c r="K1682" s="202">
        <v>1.55E-2</v>
      </c>
      <c r="L1682" s="198"/>
      <c r="M1682" s="199"/>
      <c r="N1682" s="200">
        <v>543.33000000000004</v>
      </c>
      <c r="O1682" s="202">
        <v>1.0367</v>
      </c>
      <c r="P1682" s="194">
        <v>8.73</v>
      </c>
      <c r="Q1682" s="143"/>
      <c r="R1682" s="143"/>
      <c r="S1682" s="143"/>
    </row>
    <row r="1683" spans="1:19" ht="13.5" customHeight="1">
      <c r="A1683" s="203"/>
      <c r="B1683" s="189" t="s">
        <v>404</v>
      </c>
      <c r="C1683" s="501" t="s">
        <v>405</v>
      </c>
      <c r="D1683" s="501"/>
      <c r="E1683" s="501"/>
      <c r="F1683" s="501"/>
      <c r="G1683" s="501"/>
      <c r="H1683" s="190" t="s">
        <v>392</v>
      </c>
      <c r="I1683" s="201">
        <v>0.01</v>
      </c>
      <c r="J1683" s="201">
        <v>1.55</v>
      </c>
      <c r="K1683" s="202">
        <v>1.55E-2</v>
      </c>
      <c r="L1683" s="193"/>
      <c r="M1683" s="191"/>
      <c r="N1683" s="204">
        <v>579.11</v>
      </c>
      <c r="O1683" s="202">
        <v>1.0367</v>
      </c>
      <c r="P1683" s="216">
        <v>9.31</v>
      </c>
      <c r="Q1683" s="143"/>
      <c r="R1683" s="143"/>
      <c r="S1683" s="143"/>
    </row>
    <row r="1684" spans="1:19" ht="13.5" customHeight="1">
      <c r="A1684" s="210"/>
      <c r="B1684" s="187"/>
      <c r="C1684" s="500" t="s">
        <v>429</v>
      </c>
      <c r="D1684" s="500"/>
      <c r="E1684" s="500"/>
      <c r="F1684" s="500"/>
      <c r="G1684" s="500"/>
      <c r="H1684" s="180"/>
      <c r="I1684" s="181"/>
      <c r="J1684" s="181"/>
      <c r="K1684" s="181"/>
      <c r="L1684" s="183"/>
      <c r="M1684" s="181"/>
      <c r="N1684" s="211"/>
      <c r="O1684" s="181"/>
      <c r="P1684" s="212">
        <v>879.95</v>
      </c>
      <c r="Q1684" s="143"/>
      <c r="R1684" s="143"/>
      <c r="S1684" s="143"/>
    </row>
    <row r="1685" spans="1:19" ht="45.75" customHeight="1">
      <c r="A1685" s="203" t="s">
        <v>1017</v>
      </c>
      <c r="B1685" s="189" t="s">
        <v>430</v>
      </c>
      <c r="C1685" s="501" t="s">
        <v>431</v>
      </c>
      <c r="D1685" s="501"/>
      <c r="E1685" s="501"/>
      <c r="F1685" s="501"/>
      <c r="G1685" s="501"/>
      <c r="H1685" s="190" t="s">
        <v>432</v>
      </c>
      <c r="I1685" s="209">
        <v>2</v>
      </c>
      <c r="J1685" s="191"/>
      <c r="K1685" s="209">
        <v>2</v>
      </c>
      <c r="L1685" s="193"/>
      <c r="M1685" s="191"/>
      <c r="N1685" s="193"/>
      <c r="O1685" s="202">
        <v>1.0367</v>
      </c>
      <c r="P1685" s="216">
        <v>11.12</v>
      </c>
      <c r="Q1685" s="143"/>
      <c r="R1685" s="143"/>
      <c r="S1685" s="143"/>
    </row>
    <row r="1686" spans="1:19" ht="27.75" customHeight="1">
      <c r="A1686" s="203"/>
      <c r="B1686" s="189"/>
      <c r="C1686" s="501" t="s">
        <v>433</v>
      </c>
      <c r="D1686" s="501"/>
      <c r="E1686" s="501"/>
      <c r="F1686" s="501"/>
      <c r="G1686" s="501"/>
      <c r="H1686" s="190"/>
      <c r="I1686" s="191"/>
      <c r="J1686" s="191"/>
      <c r="K1686" s="191"/>
      <c r="L1686" s="193"/>
      <c r="M1686" s="191"/>
      <c r="N1686" s="193"/>
      <c r="O1686" s="191"/>
      <c r="P1686" s="216">
        <v>871.22</v>
      </c>
      <c r="Q1686" s="143"/>
      <c r="R1686" s="143"/>
      <c r="S1686" s="143"/>
    </row>
    <row r="1687" spans="1:19" ht="13.5" customHeight="1">
      <c r="A1687" s="203"/>
      <c r="B1687" s="189" t="s">
        <v>434</v>
      </c>
      <c r="C1687" s="501" t="s">
        <v>435</v>
      </c>
      <c r="D1687" s="501"/>
      <c r="E1687" s="501"/>
      <c r="F1687" s="501"/>
      <c r="G1687" s="501"/>
      <c r="H1687" s="190" t="s">
        <v>432</v>
      </c>
      <c r="I1687" s="209">
        <v>90</v>
      </c>
      <c r="J1687" s="191"/>
      <c r="K1687" s="209">
        <v>90</v>
      </c>
      <c r="L1687" s="193"/>
      <c r="M1687" s="191"/>
      <c r="N1687" s="193"/>
      <c r="O1687" s="191"/>
      <c r="P1687" s="216">
        <v>784.1</v>
      </c>
      <c r="Q1687" s="143"/>
      <c r="R1687" s="143"/>
      <c r="S1687" s="143"/>
    </row>
    <row r="1688" spans="1:19" ht="13.5" customHeight="1">
      <c r="A1688" s="203"/>
      <c r="B1688" s="189" t="s">
        <v>436</v>
      </c>
      <c r="C1688" s="501" t="s">
        <v>437</v>
      </c>
      <c r="D1688" s="501"/>
      <c r="E1688" s="501"/>
      <c r="F1688" s="501"/>
      <c r="G1688" s="501"/>
      <c r="H1688" s="190" t="s">
        <v>432</v>
      </c>
      <c r="I1688" s="209">
        <v>46</v>
      </c>
      <c r="J1688" s="191"/>
      <c r="K1688" s="209">
        <v>46</v>
      </c>
      <c r="L1688" s="193"/>
      <c r="M1688" s="191"/>
      <c r="N1688" s="193"/>
      <c r="O1688" s="191"/>
      <c r="P1688" s="216">
        <v>400.76</v>
      </c>
      <c r="Q1688" s="143"/>
      <c r="R1688" s="143"/>
      <c r="S1688" s="143"/>
    </row>
    <row r="1689" spans="1:19" ht="13.5" customHeight="1">
      <c r="A1689" s="213"/>
      <c r="B1689" s="214"/>
      <c r="C1689" s="500" t="s">
        <v>438</v>
      </c>
      <c r="D1689" s="500"/>
      <c r="E1689" s="500"/>
      <c r="F1689" s="500"/>
      <c r="G1689" s="500"/>
      <c r="H1689" s="180"/>
      <c r="I1689" s="181"/>
      <c r="J1689" s="181"/>
      <c r="K1689" s="181"/>
      <c r="L1689" s="183"/>
      <c r="M1689" s="181"/>
      <c r="N1689" s="211">
        <v>2075.9299999999998</v>
      </c>
      <c r="O1689" s="181"/>
      <c r="P1689" s="212">
        <v>2075.9299999999998</v>
      </c>
      <c r="Q1689" s="143"/>
      <c r="R1689" s="143"/>
      <c r="S1689" s="143"/>
    </row>
    <row r="1690" spans="1:19" ht="13.5" customHeight="1">
      <c r="A1690" s="178" t="s">
        <v>1018</v>
      </c>
      <c r="B1690" s="179" t="s">
        <v>581</v>
      </c>
      <c r="C1690" s="498" t="s">
        <v>1012</v>
      </c>
      <c r="D1690" s="498"/>
      <c r="E1690" s="498"/>
      <c r="F1690" s="498"/>
      <c r="G1690" s="498"/>
      <c r="H1690" s="180" t="s">
        <v>142</v>
      </c>
      <c r="I1690" s="181">
        <v>3</v>
      </c>
      <c r="J1690" s="182">
        <v>1</v>
      </c>
      <c r="K1690" s="182">
        <v>3</v>
      </c>
      <c r="L1690" s="183"/>
      <c r="M1690" s="181"/>
      <c r="N1690" s="184"/>
      <c r="O1690" s="181"/>
      <c r="P1690" s="185"/>
      <c r="Q1690" s="143"/>
      <c r="R1690" s="143"/>
      <c r="S1690" s="143"/>
    </row>
    <row r="1691" spans="1:19" ht="13.5" customHeight="1">
      <c r="A1691" s="186"/>
      <c r="B1691" s="187" t="s">
        <v>386</v>
      </c>
      <c r="C1691" s="499" t="s">
        <v>387</v>
      </c>
      <c r="D1691" s="499"/>
      <c r="E1691" s="499"/>
      <c r="F1691" s="499"/>
      <c r="G1691" s="499"/>
      <c r="H1691" s="499"/>
      <c r="I1691" s="499"/>
      <c r="J1691" s="499"/>
      <c r="K1691" s="499"/>
      <c r="L1691" s="499"/>
      <c r="M1691" s="499"/>
      <c r="N1691" s="499"/>
      <c r="O1691" s="499"/>
      <c r="P1691" s="499"/>
      <c r="Q1691" s="143"/>
      <c r="R1691" s="143"/>
      <c r="S1691" s="143"/>
    </row>
    <row r="1692" spans="1:19" ht="13.5" customHeight="1">
      <c r="A1692" s="186"/>
      <c r="B1692" s="187" t="s">
        <v>388</v>
      </c>
      <c r="C1692" s="499" t="s">
        <v>389</v>
      </c>
      <c r="D1692" s="499"/>
      <c r="E1692" s="499"/>
      <c r="F1692" s="499"/>
      <c r="G1692" s="499"/>
      <c r="H1692" s="499"/>
      <c r="I1692" s="499"/>
      <c r="J1692" s="499"/>
      <c r="K1692" s="499"/>
      <c r="L1692" s="499"/>
      <c r="M1692" s="499"/>
      <c r="N1692" s="499"/>
      <c r="O1692" s="499"/>
      <c r="P1692" s="499"/>
      <c r="Q1692" s="143"/>
      <c r="R1692" s="143"/>
      <c r="S1692" s="143"/>
    </row>
    <row r="1693" spans="1:19" ht="13.5" customHeight="1">
      <c r="A1693" s="186"/>
      <c r="B1693" s="187"/>
      <c r="C1693" s="499" t="s">
        <v>390</v>
      </c>
      <c r="D1693" s="499"/>
      <c r="E1693" s="499"/>
      <c r="F1693" s="499"/>
      <c r="G1693" s="499"/>
      <c r="H1693" s="499"/>
      <c r="I1693" s="499"/>
      <c r="J1693" s="499"/>
      <c r="K1693" s="499"/>
      <c r="L1693" s="499"/>
      <c r="M1693" s="499"/>
      <c r="N1693" s="499"/>
      <c r="O1693" s="499"/>
      <c r="P1693" s="499"/>
      <c r="Q1693" s="143"/>
      <c r="R1693" s="143"/>
      <c r="S1693" s="143"/>
    </row>
    <row r="1694" spans="1:19" ht="13.5" customHeight="1">
      <c r="A1694" s="188"/>
      <c r="B1694" s="189" t="s">
        <v>164</v>
      </c>
      <c r="C1694" s="501" t="s">
        <v>391</v>
      </c>
      <c r="D1694" s="501"/>
      <c r="E1694" s="501"/>
      <c r="F1694" s="501"/>
      <c r="G1694" s="501"/>
      <c r="H1694" s="190" t="s">
        <v>392</v>
      </c>
      <c r="I1694" s="191"/>
      <c r="J1694" s="191"/>
      <c r="K1694" s="215">
        <v>1.0605441</v>
      </c>
      <c r="L1694" s="193"/>
      <c r="M1694" s="191"/>
      <c r="N1694" s="193"/>
      <c r="O1694" s="191"/>
      <c r="P1694" s="216">
        <v>600.41999999999996</v>
      </c>
      <c r="Q1694" s="143"/>
      <c r="R1694" s="143"/>
      <c r="S1694" s="143"/>
    </row>
    <row r="1695" spans="1:19" ht="13.5" customHeight="1">
      <c r="A1695" s="195"/>
      <c r="B1695" s="189" t="s">
        <v>393</v>
      </c>
      <c r="C1695" s="501" t="s">
        <v>394</v>
      </c>
      <c r="D1695" s="501"/>
      <c r="E1695" s="501"/>
      <c r="F1695" s="501"/>
      <c r="G1695" s="501"/>
      <c r="H1695" s="190" t="s">
        <v>392</v>
      </c>
      <c r="I1695" s="201">
        <v>0.22</v>
      </c>
      <c r="J1695" s="197">
        <v>1.6068849999999999</v>
      </c>
      <c r="K1695" s="215">
        <v>1.0605441</v>
      </c>
      <c r="L1695" s="198"/>
      <c r="M1695" s="199"/>
      <c r="N1695" s="200">
        <v>566.14</v>
      </c>
      <c r="O1695" s="191"/>
      <c r="P1695" s="194">
        <v>600.41999999999996</v>
      </c>
      <c r="Q1695" s="143"/>
      <c r="R1695" s="143"/>
      <c r="S1695" s="143"/>
    </row>
    <row r="1696" spans="1:19" ht="13.5" customHeight="1">
      <c r="A1696" s="210"/>
      <c r="B1696" s="187"/>
      <c r="C1696" s="500" t="s">
        <v>429</v>
      </c>
      <c r="D1696" s="500"/>
      <c r="E1696" s="500"/>
      <c r="F1696" s="500"/>
      <c r="G1696" s="500"/>
      <c r="H1696" s="180"/>
      <c r="I1696" s="181"/>
      <c r="J1696" s="181"/>
      <c r="K1696" s="181"/>
      <c r="L1696" s="183"/>
      <c r="M1696" s="181"/>
      <c r="N1696" s="211"/>
      <c r="O1696" s="181"/>
      <c r="P1696" s="212">
        <v>600.41999999999996</v>
      </c>
      <c r="Q1696" s="143"/>
      <c r="R1696" s="143"/>
      <c r="S1696" s="143"/>
    </row>
    <row r="1697" spans="1:19" ht="13.5" customHeight="1">
      <c r="A1697" s="203" t="s">
        <v>1019</v>
      </c>
      <c r="B1697" s="189" t="s">
        <v>430</v>
      </c>
      <c r="C1697" s="501" t="s">
        <v>431</v>
      </c>
      <c r="D1697" s="501"/>
      <c r="E1697" s="501"/>
      <c r="F1697" s="501"/>
      <c r="G1697" s="501"/>
      <c r="H1697" s="190" t="s">
        <v>432</v>
      </c>
      <c r="I1697" s="209">
        <v>2</v>
      </c>
      <c r="J1697" s="191"/>
      <c r="K1697" s="209">
        <v>2</v>
      </c>
      <c r="L1697" s="193"/>
      <c r="M1697" s="191"/>
      <c r="N1697" s="193"/>
      <c r="O1697" s="202">
        <v>1.0367</v>
      </c>
      <c r="P1697" s="216">
        <v>7.75</v>
      </c>
      <c r="Q1697" s="143"/>
      <c r="R1697" s="143"/>
      <c r="S1697" s="143"/>
    </row>
    <row r="1698" spans="1:19" ht="19.5" customHeight="1">
      <c r="A1698" s="203"/>
      <c r="B1698" s="189"/>
      <c r="C1698" s="501" t="s">
        <v>433</v>
      </c>
      <c r="D1698" s="501"/>
      <c r="E1698" s="501"/>
      <c r="F1698" s="501"/>
      <c r="G1698" s="501"/>
      <c r="H1698" s="190"/>
      <c r="I1698" s="191"/>
      <c r="J1698" s="191"/>
      <c r="K1698" s="191"/>
      <c r="L1698" s="193"/>
      <c r="M1698" s="191"/>
      <c r="N1698" s="193"/>
      <c r="O1698" s="191"/>
      <c r="P1698" s="216">
        <v>600.41999999999996</v>
      </c>
      <c r="Q1698" s="143"/>
      <c r="R1698" s="143"/>
      <c r="S1698" s="143"/>
    </row>
    <row r="1699" spans="1:19" ht="13.5" customHeight="1">
      <c r="A1699" s="203"/>
      <c r="B1699" s="189" t="s">
        <v>434</v>
      </c>
      <c r="C1699" s="501" t="s">
        <v>435</v>
      </c>
      <c r="D1699" s="501"/>
      <c r="E1699" s="501"/>
      <c r="F1699" s="501"/>
      <c r="G1699" s="501"/>
      <c r="H1699" s="190" t="s">
        <v>432</v>
      </c>
      <c r="I1699" s="209">
        <v>90</v>
      </c>
      <c r="J1699" s="191"/>
      <c r="K1699" s="209">
        <v>90</v>
      </c>
      <c r="L1699" s="193"/>
      <c r="M1699" s="191"/>
      <c r="N1699" s="193"/>
      <c r="O1699" s="191"/>
      <c r="P1699" s="216">
        <v>540.38</v>
      </c>
      <c r="Q1699" s="143"/>
      <c r="R1699" s="143"/>
      <c r="S1699" s="143"/>
    </row>
    <row r="1700" spans="1:19" ht="13.5" customHeight="1">
      <c r="A1700" s="203"/>
      <c r="B1700" s="189" t="s">
        <v>436</v>
      </c>
      <c r="C1700" s="501" t="s">
        <v>437</v>
      </c>
      <c r="D1700" s="501"/>
      <c r="E1700" s="501"/>
      <c r="F1700" s="501"/>
      <c r="G1700" s="501"/>
      <c r="H1700" s="190" t="s">
        <v>432</v>
      </c>
      <c r="I1700" s="209">
        <v>46</v>
      </c>
      <c r="J1700" s="191"/>
      <c r="K1700" s="209">
        <v>46</v>
      </c>
      <c r="L1700" s="193"/>
      <c r="M1700" s="191"/>
      <c r="N1700" s="193"/>
      <c r="O1700" s="191"/>
      <c r="P1700" s="216">
        <v>276.19</v>
      </c>
      <c r="Q1700" s="143"/>
      <c r="R1700" s="143"/>
      <c r="S1700" s="143"/>
    </row>
    <row r="1701" spans="1:19" ht="27.75" customHeight="1">
      <c r="A1701" s="213"/>
      <c r="B1701" s="214"/>
      <c r="C1701" s="500" t="s">
        <v>438</v>
      </c>
      <c r="D1701" s="500"/>
      <c r="E1701" s="500"/>
      <c r="F1701" s="500"/>
      <c r="G1701" s="500"/>
      <c r="H1701" s="180"/>
      <c r="I1701" s="181"/>
      <c r="J1701" s="181"/>
      <c r="K1701" s="181"/>
      <c r="L1701" s="183"/>
      <c r="M1701" s="181"/>
      <c r="N1701" s="218">
        <v>474.91</v>
      </c>
      <c r="O1701" s="181"/>
      <c r="P1701" s="212">
        <v>1424.74</v>
      </c>
      <c r="Q1701" s="143"/>
      <c r="R1701" s="143"/>
      <c r="S1701" s="143"/>
    </row>
    <row r="1702" spans="1:19" ht="45.75" customHeight="1">
      <c r="A1702" s="178" t="s">
        <v>1020</v>
      </c>
      <c r="B1702" s="179" t="s">
        <v>1021</v>
      </c>
      <c r="C1702" s="498" t="s">
        <v>867</v>
      </c>
      <c r="D1702" s="498"/>
      <c r="E1702" s="498"/>
      <c r="F1702" s="498"/>
      <c r="G1702" s="498"/>
      <c r="H1702" s="180" t="s">
        <v>15</v>
      </c>
      <c r="I1702" s="181">
        <v>1</v>
      </c>
      <c r="J1702" s="182">
        <v>1</v>
      </c>
      <c r="K1702" s="182">
        <v>1</v>
      </c>
      <c r="L1702" s="183"/>
      <c r="M1702" s="181"/>
      <c r="N1702" s="184"/>
      <c r="O1702" s="217">
        <v>1.0367</v>
      </c>
      <c r="P1702" s="185"/>
      <c r="Q1702" s="143"/>
      <c r="R1702" s="143"/>
      <c r="S1702" s="143"/>
    </row>
    <row r="1703" spans="1:19" ht="27.75" customHeight="1">
      <c r="A1703" s="186"/>
      <c r="B1703" s="187"/>
      <c r="C1703" s="499" t="s">
        <v>390</v>
      </c>
      <c r="D1703" s="499"/>
      <c r="E1703" s="499"/>
      <c r="F1703" s="499"/>
      <c r="G1703" s="499"/>
      <c r="H1703" s="499"/>
      <c r="I1703" s="499"/>
      <c r="J1703" s="499"/>
      <c r="K1703" s="499"/>
      <c r="L1703" s="499"/>
      <c r="M1703" s="499"/>
      <c r="N1703" s="499"/>
      <c r="O1703" s="499"/>
      <c r="P1703" s="499"/>
      <c r="Q1703" s="143"/>
      <c r="R1703" s="143"/>
      <c r="S1703" s="143"/>
    </row>
    <row r="1704" spans="1:19" ht="13.5" customHeight="1">
      <c r="A1704" s="213"/>
      <c r="B1704" s="214"/>
      <c r="C1704" s="500" t="s">
        <v>438</v>
      </c>
      <c r="D1704" s="500"/>
      <c r="E1704" s="500"/>
      <c r="F1704" s="500"/>
      <c r="G1704" s="500"/>
      <c r="H1704" s="180"/>
      <c r="I1704" s="181"/>
      <c r="J1704" s="181"/>
      <c r="K1704" s="181"/>
      <c r="L1704" s="183"/>
      <c r="M1704" s="181"/>
      <c r="N1704" s="183"/>
      <c r="O1704" s="181"/>
      <c r="P1704" s="185"/>
      <c r="Q1704" s="143"/>
      <c r="R1704" s="143"/>
      <c r="S1704" s="143"/>
    </row>
    <row r="1705" spans="1:19" ht="13.5" customHeight="1">
      <c r="A1705" s="178" t="s">
        <v>1022</v>
      </c>
      <c r="B1705" s="179" t="s">
        <v>701</v>
      </c>
      <c r="C1705" s="498" t="s">
        <v>869</v>
      </c>
      <c r="D1705" s="498"/>
      <c r="E1705" s="498"/>
      <c r="F1705" s="498"/>
      <c r="G1705" s="498"/>
      <c r="H1705" s="180" t="s">
        <v>142</v>
      </c>
      <c r="I1705" s="181">
        <v>1</v>
      </c>
      <c r="J1705" s="182">
        <v>1</v>
      </c>
      <c r="K1705" s="182">
        <v>1</v>
      </c>
      <c r="L1705" s="183"/>
      <c r="M1705" s="181"/>
      <c r="N1705" s="184"/>
      <c r="O1705" s="181"/>
      <c r="P1705" s="185"/>
      <c r="Q1705" s="143"/>
      <c r="R1705" s="143"/>
      <c r="S1705" s="143"/>
    </row>
    <row r="1706" spans="1:19" ht="13.5" customHeight="1">
      <c r="A1706" s="186"/>
      <c r="B1706" s="187" t="s">
        <v>386</v>
      </c>
      <c r="C1706" s="499" t="s">
        <v>387</v>
      </c>
      <c r="D1706" s="499"/>
      <c r="E1706" s="499"/>
      <c r="F1706" s="499"/>
      <c r="G1706" s="499"/>
      <c r="H1706" s="499"/>
      <c r="I1706" s="499"/>
      <c r="J1706" s="499"/>
      <c r="K1706" s="499"/>
      <c r="L1706" s="499"/>
      <c r="M1706" s="499"/>
      <c r="N1706" s="499"/>
      <c r="O1706" s="499"/>
      <c r="P1706" s="499"/>
      <c r="Q1706" s="143"/>
      <c r="R1706" s="143"/>
      <c r="S1706" s="143"/>
    </row>
    <row r="1707" spans="1:19" ht="13.5" customHeight="1">
      <c r="A1707" s="186"/>
      <c r="B1707" s="187" t="s">
        <v>388</v>
      </c>
      <c r="C1707" s="499" t="s">
        <v>389</v>
      </c>
      <c r="D1707" s="499"/>
      <c r="E1707" s="499"/>
      <c r="F1707" s="499"/>
      <c r="G1707" s="499"/>
      <c r="H1707" s="499"/>
      <c r="I1707" s="499"/>
      <c r="J1707" s="499"/>
      <c r="K1707" s="499"/>
      <c r="L1707" s="499"/>
      <c r="M1707" s="499"/>
      <c r="N1707" s="499"/>
      <c r="O1707" s="499"/>
      <c r="P1707" s="499"/>
      <c r="Q1707" s="143"/>
      <c r="R1707" s="143"/>
      <c r="S1707" s="143"/>
    </row>
    <row r="1708" spans="1:19" ht="13.5" customHeight="1">
      <c r="A1708" s="186"/>
      <c r="B1708" s="187"/>
      <c r="C1708" s="499" t="s">
        <v>390</v>
      </c>
      <c r="D1708" s="499"/>
      <c r="E1708" s="499"/>
      <c r="F1708" s="499"/>
      <c r="G1708" s="499"/>
      <c r="H1708" s="499"/>
      <c r="I1708" s="499"/>
      <c r="J1708" s="499"/>
      <c r="K1708" s="499"/>
      <c r="L1708" s="499"/>
      <c r="M1708" s="499"/>
      <c r="N1708" s="499"/>
      <c r="O1708" s="499"/>
      <c r="P1708" s="499"/>
      <c r="Q1708" s="143"/>
      <c r="R1708" s="143"/>
      <c r="S1708" s="143"/>
    </row>
    <row r="1709" spans="1:19" ht="13.5" customHeight="1">
      <c r="A1709" s="188"/>
      <c r="B1709" s="189" t="s">
        <v>164</v>
      </c>
      <c r="C1709" s="501" t="s">
        <v>391</v>
      </c>
      <c r="D1709" s="501"/>
      <c r="E1709" s="501"/>
      <c r="F1709" s="501"/>
      <c r="G1709" s="501"/>
      <c r="H1709" s="190" t="s">
        <v>392</v>
      </c>
      <c r="I1709" s="191"/>
      <c r="J1709" s="191"/>
      <c r="K1709" s="215">
        <v>1.6550916</v>
      </c>
      <c r="L1709" s="193"/>
      <c r="M1709" s="191"/>
      <c r="N1709" s="193"/>
      <c r="O1709" s="191"/>
      <c r="P1709" s="216">
        <v>987.08</v>
      </c>
      <c r="Q1709" s="143"/>
      <c r="R1709" s="143"/>
      <c r="S1709" s="143"/>
    </row>
    <row r="1710" spans="1:19" ht="13.5" customHeight="1">
      <c r="A1710" s="195"/>
      <c r="B1710" s="189" t="s">
        <v>588</v>
      </c>
      <c r="C1710" s="501" t="s">
        <v>589</v>
      </c>
      <c r="D1710" s="501"/>
      <c r="E1710" s="501"/>
      <c r="F1710" s="501"/>
      <c r="G1710" s="501"/>
      <c r="H1710" s="190" t="s">
        <v>392</v>
      </c>
      <c r="I1710" s="201">
        <v>1.03</v>
      </c>
      <c r="J1710" s="197">
        <v>1.6068849999999999</v>
      </c>
      <c r="K1710" s="215">
        <v>1.6550916</v>
      </c>
      <c r="L1710" s="198"/>
      <c r="M1710" s="199"/>
      <c r="N1710" s="200">
        <v>596.39</v>
      </c>
      <c r="O1710" s="191"/>
      <c r="P1710" s="194">
        <v>987.08</v>
      </c>
      <c r="Q1710" s="143"/>
      <c r="R1710" s="143"/>
      <c r="S1710" s="143"/>
    </row>
    <row r="1711" spans="1:19" ht="13.5" customHeight="1">
      <c r="A1711" s="188"/>
      <c r="B1711" s="189" t="s">
        <v>180</v>
      </c>
      <c r="C1711" s="501" t="s">
        <v>410</v>
      </c>
      <c r="D1711" s="501"/>
      <c r="E1711" s="501"/>
      <c r="F1711" s="501"/>
      <c r="G1711" s="501"/>
      <c r="H1711" s="190"/>
      <c r="I1711" s="191"/>
      <c r="J1711" s="191"/>
      <c r="K1711" s="191"/>
      <c r="L1711" s="193"/>
      <c r="M1711" s="191"/>
      <c r="N1711" s="193"/>
      <c r="O1711" s="191"/>
      <c r="P1711" s="216">
        <v>3.88</v>
      </c>
      <c r="Q1711" s="143"/>
      <c r="R1711" s="143"/>
      <c r="S1711" s="143"/>
    </row>
    <row r="1712" spans="1:19" ht="13.5" customHeight="1">
      <c r="A1712" s="195"/>
      <c r="B1712" s="189" t="s">
        <v>703</v>
      </c>
      <c r="C1712" s="501" t="s">
        <v>704</v>
      </c>
      <c r="D1712" s="501"/>
      <c r="E1712" s="501"/>
      <c r="F1712" s="501"/>
      <c r="G1712" s="501"/>
      <c r="H1712" s="190" t="s">
        <v>413</v>
      </c>
      <c r="I1712" s="201">
        <v>0.02</v>
      </c>
      <c r="J1712" s="191"/>
      <c r="K1712" s="201">
        <v>0.02</v>
      </c>
      <c r="L1712" s="205">
        <v>174.93</v>
      </c>
      <c r="M1712" s="206">
        <v>1.07</v>
      </c>
      <c r="N1712" s="200">
        <v>187.18</v>
      </c>
      <c r="O1712" s="202">
        <v>1.0367</v>
      </c>
      <c r="P1712" s="194">
        <v>3.88</v>
      </c>
      <c r="Q1712" s="143"/>
      <c r="R1712" s="143"/>
      <c r="S1712" s="143"/>
    </row>
    <row r="1713" spans="1:19" ht="13.5" customHeight="1">
      <c r="A1713" s="210"/>
      <c r="B1713" s="187"/>
      <c r="C1713" s="500" t="s">
        <v>429</v>
      </c>
      <c r="D1713" s="500"/>
      <c r="E1713" s="500"/>
      <c r="F1713" s="500"/>
      <c r="G1713" s="500"/>
      <c r="H1713" s="180"/>
      <c r="I1713" s="181"/>
      <c r="J1713" s="181"/>
      <c r="K1713" s="181"/>
      <c r="L1713" s="183"/>
      <c r="M1713" s="181"/>
      <c r="N1713" s="211"/>
      <c r="O1713" s="181"/>
      <c r="P1713" s="212">
        <v>990.96</v>
      </c>
      <c r="Q1713" s="143"/>
      <c r="R1713" s="143"/>
      <c r="S1713" s="143"/>
    </row>
    <row r="1714" spans="1:19" ht="13.5" customHeight="1">
      <c r="A1714" s="203" t="s">
        <v>1023</v>
      </c>
      <c r="B1714" s="189" t="s">
        <v>430</v>
      </c>
      <c r="C1714" s="501" t="s">
        <v>431</v>
      </c>
      <c r="D1714" s="501"/>
      <c r="E1714" s="501"/>
      <c r="F1714" s="501"/>
      <c r="G1714" s="501"/>
      <c r="H1714" s="190" t="s">
        <v>432</v>
      </c>
      <c r="I1714" s="209">
        <v>2</v>
      </c>
      <c r="J1714" s="191"/>
      <c r="K1714" s="209">
        <v>2</v>
      </c>
      <c r="L1714" s="193"/>
      <c r="M1714" s="191"/>
      <c r="N1714" s="193"/>
      <c r="O1714" s="202">
        <v>1.0367</v>
      </c>
      <c r="P1714" s="216">
        <v>12.74</v>
      </c>
      <c r="Q1714" s="143"/>
      <c r="R1714" s="143"/>
      <c r="S1714" s="143"/>
    </row>
    <row r="1715" spans="1:19" ht="13.5" customHeight="1">
      <c r="A1715" s="203"/>
      <c r="B1715" s="189"/>
      <c r="C1715" s="501" t="s">
        <v>433</v>
      </c>
      <c r="D1715" s="501"/>
      <c r="E1715" s="501"/>
      <c r="F1715" s="501"/>
      <c r="G1715" s="501"/>
      <c r="H1715" s="190"/>
      <c r="I1715" s="191"/>
      <c r="J1715" s="191"/>
      <c r="K1715" s="191"/>
      <c r="L1715" s="193"/>
      <c r="M1715" s="191"/>
      <c r="N1715" s="193"/>
      <c r="O1715" s="191"/>
      <c r="P1715" s="216">
        <v>987.08</v>
      </c>
      <c r="Q1715" s="143"/>
      <c r="R1715" s="143"/>
      <c r="S1715" s="143"/>
    </row>
    <row r="1716" spans="1:19" ht="13.5" customHeight="1">
      <c r="A1716" s="203"/>
      <c r="B1716" s="189" t="s">
        <v>603</v>
      </c>
      <c r="C1716" s="501" t="s">
        <v>604</v>
      </c>
      <c r="D1716" s="501"/>
      <c r="E1716" s="501"/>
      <c r="F1716" s="501"/>
      <c r="G1716" s="501"/>
      <c r="H1716" s="190" t="s">
        <v>432</v>
      </c>
      <c r="I1716" s="209">
        <v>97</v>
      </c>
      <c r="J1716" s="191"/>
      <c r="K1716" s="209">
        <v>97</v>
      </c>
      <c r="L1716" s="193"/>
      <c r="M1716" s="191"/>
      <c r="N1716" s="193"/>
      <c r="O1716" s="191"/>
      <c r="P1716" s="216">
        <v>957.47</v>
      </c>
      <c r="Q1716" s="143"/>
      <c r="R1716" s="143"/>
      <c r="S1716" s="143"/>
    </row>
    <row r="1717" spans="1:19" ht="19.5" customHeight="1">
      <c r="A1717" s="203"/>
      <c r="B1717" s="189" t="s">
        <v>605</v>
      </c>
      <c r="C1717" s="501" t="s">
        <v>606</v>
      </c>
      <c r="D1717" s="501"/>
      <c r="E1717" s="501"/>
      <c r="F1717" s="501"/>
      <c r="G1717" s="501"/>
      <c r="H1717" s="190" t="s">
        <v>432</v>
      </c>
      <c r="I1717" s="209">
        <v>51</v>
      </c>
      <c r="J1717" s="191"/>
      <c r="K1717" s="209">
        <v>51</v>
      </c>
      <c r="L1717" s="193"/>
      <c r="M1717" s="191"/>
      <c r="N1717" s="193"/>
      <c r="O1717" s="191"/>
      <c r="P1717" s="216">
        <v>503.41</v>
      </c>
      <c r="Q1717" s="143"/>
      <c r="R1717" s="143"/>
      <c r="S1717" s="143"/>
    </row>
    <row r="1718" spans="1:19" ht="13.5" customHeight="1">
      <c r="A1718" s="213"/>
      <c r="B1718" s="214"/>
      <c r="C1718" s="500" t="s">
        <v>438</v>
      </c>
      <c r="D1718" s="500"/>
      <c r="E1718" s="500"/>
      <c r="F1718" s="500"/>
      <c r="G1718" s="500"/>
      <c r="H1718" s="180"/>
      <c r="I1718" s="181"/>
      <c r="J1718" s="181"/>
      <c r="K1718" s="181"/>
      <c r="L1718" s="183"/>
      <c r="M1718" s="181"/>
      <c r="N1718" s="211">
        <v>2464.58</v>
      </c>
      <c r="O1718" s="181"/>
      <c r="P1718" s="212">
        <v>2464.58</v>
      </c>
      <c r="Q1718" s="143"/>
      <c r="R1718" s="143"/>
      <c r="S1718" s="143"/>
    </row>
    <row r="1719" spans="1:19" ht="13.5" customHeight="1">
      <c r="A1719" s="178" t="s">
        <v>1024</v>
      </c>
      <c r="B1719" s="179" t="s">
        <v>1025</v>
      </c>
      <c r="C1719" s="498" t="s">
        <v>708</v>
      </c>
      <c r="D1719" s="498"/>
      <c r="E1719" s="498"/>
      <c r="F1719" s="498"/>
      <c r="G1719" s="498"/>
      <c r="H1719" s="180" t="s">
        <v>15</v>
      </c>
      <c r="I1719" s="181">
        <v>1</v>
      </c>
      <c r="J1719" s="182">
        <v>1</v>
      </c>
      <c r="K1719" s="182">
        <v>1</v>
      </c>
      <c r="L1719" s="183"/>
      <c r="M1719" s="181"/>
      <c r="N1719" s="184"/>
      <c r="O1719" s="217">
        <v>1.0367</v>
      </c>
      <c r="P1719" s="185"/>
      <c r="Q1719" s="143"/>
      <c r="R1719" s="143"/>
      <c r="S1719" s="143"/>
    </row>
    <row r="1720" spans="1:19" ht="27.75" customHeight="1">
      <c r="A1720" s="186"/>
      <c r="B1720" s="187"/>
      <c r="C1720" s="499" t="s">
        <v>390</v>
      </c>
      <c r="D1720" s="499"/>
      <c r="E1720" s="499"/>
      <c r="F1720" s="499"/>
      <c r="G1720" s="499"/>
      <c r="H1720" s="499"/>
      <c r="I1720" s="499"/>
      <c r="J1720" s="499"/>
      <c r="K1720" s="499"/>
      <c r="L1720" s="499"/>
      <c r="M1720" s="499"/>
      <c r="N1720" s="499"/>
      <c r="O1720" s="499"/>
      <c r="P1720" s="499"/>
      <c r="Q1720" s="143"/>
      <c r="R1720" s="143"/>
      <c r="S1720" s="143"/>
    </row>
    <row r="1721" spans="1:19" ht="45.75" customHeight="1">
      <c r="A1721" s="213"/>
      <c r="B1721" s="214"/>
      <c r="C1721" s="500" t="s">
        <v>438</v>
      </c>
      <c r="D1721" s="500"/>
      <c r="E1721" s="500"/>
      <c r="F1721" s="500"/>
      <c r="G1721" s="500"/>
      <c r="H1721" s="180"/>
      <c r="I1721" s="181"/>
      <c r="J1721" s="181"/>
      <c r="K1721" s="181"/>
      <c r="L1721" s="183"/>
      <c r="M1721" s="181"/>
      <c r="N1721" s="183"/>
      <c r="O1721" s="181"/>
      <c r="P1721" s="185"/>
      <c r="Q1721" s="143"/>
      <c r="R1721" s="143"/>
      <c r="S1721" s="143"/>
    </row>
    <row r="1722" spans="1:19" ht="27.75" customHeight="1">
      <c r="A1722" s="178" t="s">
        <v>1026</v>
      </c>
      <c r="B1722" s="179" t="s">
        <v>710</v>
      </c>
      <c r="C1722" s="498" t="s">
        <v>1027</v>
      </c>
      <c r="D1722" s="498"/>
      <c r="E1722" s="498"/>
      <c r="F1722" s="498"/>
      <c r="G1722" s="498"/>
      <c r="H1722" s="180" t="s">
        <v>142</v>
      </c>
      <c r="I1722" s="181">
        <v>1</v>
      </c>
      <c r="J1722" s="182">
        <v>1</v>
      </c>
      <c r="K1722" s="182">
        <v>1</v>
      </c>
      <c r="L1722" s="183"/>
      <c r="M1722" s="181"/>
      <c r="N1722" s="184"/>
      <c r="O1722" s="181"/>
      <c r="P1722" s="185"/>
      <c r="Q1722" s="143"/>
      <c r="R1722" s="143"/>
      <c r="S1722" s="143"/>
    </row>
    <row r="1723" spans="1:19" ht="13.5" customHeight="1">
      <c r="A1723" s="186"/>
      <c r="B1723" s="187" t="s">
        <v>386</v>
      </c>
      <c r="C1723" s="499" t="s">
        <v>387</v>
      </c>
      <c r="D1723" s="499"/>
      <c r="E1723" s="499"/>
      <c r="F1723" s="499"/>
      <c r="G1723" s="499"/>
      <c r="H1723" s="499"/>
      <c r="I1723" s="499"/>
      <c r="J1723" s="499"/>
      <c r="K1723" s="499"/>
      <c r="L1723" s="499"/>
      <c r="M1723" s="499"/>
      <c r="N1723" s="499"/>
      <c r="O1723" s="499"/>
      <c r="P1723" s="499"/>
      <c r="Q1723" s="143"/>
      <c r="R1723" s="143"/>
      <c r="S1723" s="143"/>
    </row>
    <row r="1724" spans="1:19" ht="13.5" customHeight="1">
      <c r="A1724" s="186"/>
      <c r="B1724" s="187" t="s">
        <v>388</v>
      </c>
      <c r="C1724" s="499" t="s">
        <v>389</v>
      </c>
      <c r="D1724" s="499"/>
      <c r="E1724" s="499"/>
      <c r="F1724" s="499"/>
      <c r="G1724" s="499"/>
      <c r="H1724" s="499"/>
      <c r="I1724" s="499"/>
      <c r="J1724" s="499"/>
      <c r="K1724" s="499"/>
      <c r="L1724" s="499"/>
      <c r="M1724" s="499"/>
      <c r="N1724" s="499"/>
      <c r="O1724" s="499"/>
      <c r="P1724" s="499"/>
      <c r="Q1724" s="143"/>
      <c r="R1724" s="143"/>
      <c r="S1724" s="143"/>
    </row>
    <row r="1725" spans="1:19" ht="13.5" customHeight="1">
      <c r="A1725" s="186"/>
      <c r="B1725" s="187"/>
      <c r="C1725" s="499" t="s">
        <v>390</v>
      </c>
      <c r="D1725" s="499"/>
      <c r="E1725" s="499"/>
      <c r="F1725" s="499"/>
      <c r="G1725" s="499"/>
      <c r="H1725" s="499"/>
      <c r="I1725" s="499"/>
      <c r="J1725" s="499"/>
      <c r="K1725" s="499"/>
      <c r="L1725" s="499"/>
      <c r="M1725" s="499"/>
      <c r="N1725" s="499"/>
      <c r="O1725" s="499"/>
      <c r="P1725" s="499"/>
      <c r="Q1725" s="143"/>
      <c r="R1725" s="143"/>
      <c r="S1725" s="143"/>
    </row>
    <row r="1726" spans="1:19" ht="13.5" customHeight="1">
      <c r="A1726" s="188"/>
      <c r="B1726" s="189" t="s">
        <v>164</v>
      </c>
      <c r="C1726" s="501" t="s">
        <v>391</v>
      </c>
      <c r="D1726" s="501"/>
      <c r="E1726" s="501"/>
      <c r="F1726" s="501"/>
      <c r="G1726" s="501"/>
      <c r="H1726" s="190" t="s">
        <v>392</v>
      </c>
      <c r="I1726" s="191"/>
      <c r="J1726" s="191"/>
      <c r="K1726" s="215">
        <v>1.6550916</v>
      </c>
      <c r="L1726" s="193"/>
      <c r="M1726" s="191"/>
      <c r="N1726" s="193"/>
      <c r="O1726" s="191"/>
      <c r="P1726" s="216">
        <v>861.91</v>
      </c>
      <c r="Q1726" s="143"/>
      <c r="R1726" s="143"/>
      <c r="S1726" s="143"/>
    </row>
    <row r="1727" spans="1:19" ht="13.5" customHeight="1">
      <c r="A1727" s="195"/>
      <c r="B1727" s="189" t="s">
        <v>712</v>
      </c>
      <c r="C1727" s="501" t="s">
        <v>713</v>
      </c>
      <c r="D1727" s="501"/>
      <c r="E1727" s="501"/>
      <c r="F1727" s="501"/>
      <c r="G1727" s="501"/>
      <c r="H1727" s="190" t="s">
        <v>392</v>
      </c>
      <c r="I1727" s="201">
        <v>1.03</v>
      </c>
      <c r="J1727" s="197">
        <v>1.6068849999999999</v>
      </c>
      <c r="K1727" s="215">
        <v>1.6550916</v>
      </c>
      <c r="L1727" s="198"/>
      <c r="M1727" s="199"/>
      <c r="N1727" s="200">
        <v>520.76</v>
      </c>
      <c r="O1727" s="191"/>
      <c r="P1727" s="194">
        <v>861.91</v>
      </c>
      <c r="Q1727" s="143"/>
      <c r="R1727" s="143"/>
      <c r="S1727" s="143"/>
    </row>
    <row r="1728" spans="1:19" ht="13.5" customHeight="1">
      <c r="A1728" s="188"/>
      <c r="B1728" s="189" t="s">
        <v>167</v>
      </c>
      <c r="C1728" s="501" t="s">
        <v>395</v>
      </c>
      <c r="D1728" s="501"/>
      <c r="E1728" s="501"/>
      <c r="F1728" s="501"/>
      <c r="G1728" s="501"/>
      <c r="H1728" s="190"/>
      <c r="I1728" s="191"/>
      <c r="J1728" s="191"/>
      <c r="K1728" s="191"/>
      <c r="L1728" s="193"/>
      <c r="M1728" s="191"/>
      <c r="N1728" s="193"/>
      <c r="O1728" s="191"/>
      <c r="P1728" s="216">
        <v>8.73</v>
      </c>
      <c r="Q1728" s="143"/>
      <c r="R1728" s="143"/>
      <c r="S1728" s="143"/>
    </row>
    <row r="1729" spans="1:19" ht="13.5" customHeight="1">
      <c r="A1729" s="188"/>
      <c r="B1729" s="189"/>
      <c r="C1729" s="501" t="s">
        <v>396</v>
      </c>
      <c r="D1729" s="501"/>
      <c r="E1729" s="501"/>
      <c r="F1729" s="501"/>
      <c r="G1729" s="501"/>
      <c r="H1729" s="190" t="s">
        <v>392</v>
      </c>
      <c r="I1729" s="191"/>
      <c r="J1729" s="191"/>
      <c r="K1729" s="202">
        <v>1.55E-2</v>
      </c>
      <c r="L1729" s="193"/>
      <c r="M1729" s="191"/>
      <c r="N1729" s="193"/>
      <c r="O1729" s="191"/>
      <c r="P1729" s="216">
        <v>9.31</v>
      </c>
      <c r="Q1729" s="143"/>
      <c r="R1729" s="143"/>
      <c r="S1729" s="143"/>
    </row>
    <row r="1730" spans="1:19" ht="13.5" customHeight="1">
      <c r="A1730" s="195"/>
      <c r="B1730" s="189" t="s">
        <v>402</v>
      </c>
      <c r="C1730" s="501" t="s">
        <v>403</v>
      </c>
      <c r="D1730" s="501"/>
      <c r="E1730" s="501"/>
      <c r="F1730" s="501"/>
      <c r="G1730" s="501"/>
      <c r="H1730" s="190" t="s">
        <v>399</v>
      </c>
      <c r="I1730" s="201">
        <v>0.01</v>
      </c>
      <c r="J1730" s="201">
        <v>1.55</v>
      </c>
      <c r="K1730" s="202">
        <v>1.55E-2</v>
      </c>
      <c r="L1730" s="198"/>
      <c r="M1730" s="199"/>
      <c r="N1730" s="200">
        <v>543.33000000000004</v>
      </c>
      <c r="O1730" s="202">
        <v>1.0367</v>
      </c>
      <c r="P1730" s="194">
        <v>8.73</v>
      </c>
      <c r="Q1730" s="143"/>
      <c r="R1730" s="143"/>
      <c r="S1730" s="143"/>
    </row>
    <row r="1731" spans="1:19" ht="13.5" customHeight="1">
      <c r="A1731" s="203"/>
      <c r="B1731" s="189" t="s">
        <v>404</v>
      </c>
      <c r="C1731" s="501" t="s">
        <v>405</v>
      </c>
      <c r="D1731" s="501"/>
      <c r="E1731" s="501"/>
      <c r="F1731" s="501"/>
      <c r="G1731" s="501"/>
      <c r="H1731" s="190" t="s">
        <v>392</v>
      </c>
      <c r="I1731" s="201">
        <v>0.01</v>
      </c>
      <c r="J1731" s="201">
        <v>1.55</v>
      </c>
      <c r="K1731" s="202">
        <v>1.55E-2</v>
      </c>
      <c r="L1731" s="193"/>
      <c r="M1731" s="191"/>
      <c r="N1731" s="204">
        <v>579.11</v>
      </c>
      <c r="O1731" s="202">
        <v>1.0367</v>
      </c>
      <c r="P1731" s="216">
        <v>9.31</v>
      </c>
      <c r="Q1731" s="143"/>
      <c r="R1731" s="143"/>
      <c r="S1731" s="143"/>
    </row>
    <row r="1732" spans="1:19" ht="13.5" customHeight="1">
      <c r="A1732" s="210"/>
      <c r="B1732" s="187"/>
      <c r="C1732" s="500" t="s">
        <v>429</v>
      </c>
      <c r="D1732" s="500"/>
      <c r="E1732" s="500"/>
      <c r="F1732" s="500"/>
      <c r="G1732" s="500"/>
      <c r="H1732" s="180"/>
      <c r="I1732" s="181"/>
      <c r="J1732" s="181"/>
      <c r="K1732" s="181"/>
      <c r="L1732" s="183"/>
      <c r="M1732" s="181"/>
      <c r="N1732" s="211"/>
      <c r="O1732" s="181"/>
      <c r="P1732" s="212">
        <v>879.95</v>
      </c>
      <c r="Q1732" s="143"/>
      <c r="R1732" s="143"/>
      <c r="S1732" s="143"/>
    </row>
    <row r="1733" spans="1:19" ht="13.5" customHeight="1">
      <c r="A1733" s="203" t="s">
        <v>1028</v>
      </c>
      <c r="B1733" s="189" t="s">
        <v>430</v>
      </c>
      <c r="C1733" s="501" t="s">
        <v>431</v>
      </c>
      <c r="D1733" s="501"/>
      <c r="E1733" s="501"/>
      <c r="F1733" s="501"/>
      <c r="G1733" s="501"/>
      <c r="H1733" s="190" t="s">
        <v>432</v>
      </c>
      <c r="I1733" s="209">
        <v>2</v>
      </c>
      <c r="J1733" s="191"/>
      <c r="K1733" s="209">
        <v>2</v>
      </c>
      <c r="L1733" s="193"/>
      <c r="M1733" s="191"/>
      <c r="N1733" s="193"/>
      <c r="O1733" s="202">
        <v>1.0367</v>
      </c>
      <c r="P1733" s="216">
        <v>11.12</v>
      </c>
      <c r="Q1733" s="143"/>
      <c r="R1733" s="143"/>
      <c r="S1733" s="143"/>
    </row>
    <row r="1734" spans="1:19" ht="13.5" customHeight="1">
      <c r="A1734" s="203"/>
      <c r="B1734" s="189"/>
      <c r="C1734" s="501" t="s">
        <v>433</v>
      </c>
      <c r="D1734" s="501"/>
      <c r="E1734" s="501"/>
      <c r="F1734" s="501"/>
      <c r="G1734" s="501"/>
      <c r="H1734" s="190"/>
      <c r="I1734" s="191"/>
      <c r="J1734" s="191"/>
      <c r="K1734" s="191"/>
      <c r="L1734" s="193"/>
      <c r="M1734" s="191"/>
      <c r="N1734" s="193"/>
      <c r="O1734" s="191"/>
      <c r="P1734" s="216">
        <v>871.22</v>
      </c>
      <c r="Q1734" s="143"/>
      <c r="R1734" s="143"/>
      <c r="S1734" s="143"/>
    </row>
    <row r="1735" spans="1:19" ht="13.5" customHeight="1">
      <c r="A1735" s="203"/>
      <c r="B1735" s="189" t="s">
        <v>434</v>
      </c>
      <c r="C1735" s="501" t="s">
        <v>435</v>
      </c>
      <c r="D1735" s="501"/>
      <c r="E1735" s="501"/>
      <c r="F1735" s="501"/>
      <c r="G1735" s="501"/>
      <c r="H1735" s="190" t="s">
        <v>432</v>
      </c>
      <c r="I1735" s="209">
        <v>90</v>
      </c>
      <c r="J1735" s="191"/>
      <c r="K1735" s="209">
        <v>90</v>
      </c>
      <c r="L1735" s="193"/>
      <c r="M1735" s="191"/>
      <c r="N1735" s="193"/>
      <c r="O1735" s="191"/>
      <c r="P1735" s="216">
        <v>784.1</v>
      </c>
      <c r="Q1735" s="143"/>
      <c r="R1735" s="143"/>
      <c r="S1735" s="143"/>
    </row>
    <row r="1736" spans="1:19" ht="19.5" customHeight="1">
      <c r="A1736" s="203"/>
      <c r="B1736" s="189" t="s">
        <v>436</v>
      </c>
      <c r="C1736" s="501" t="s">
        <v>437</v>
      </c>
      <c r="D1736" s="501"/>
      <c r="E1736" s="501"/>
      <c r="F1736" s="501"/>
      <c r="G1736" s="501"/>
      <c r="H1736" s="190" t="s">
        <v>432</v>
      </c>
      <c r="I1736" s="209">
        <v>46</v>
      </c>
      <c r="J1736" s="191"/>
      <c r="K1736" s="209">
        <v>46</v>
      </c>
      <c r="L1736" s="193"/>
      <c r="M1736" s="191"/>
      <c r="N1736" s="193"/>
      <c r="O1736" s="191"/>
      <c r="P1736" s="216">
        <v>400.76</v>
      </c>
      <c r="Q1736" s="143"/>
      <c r="R1736" s="143"/>
      <c r="S1736" s="143"/>
    </row>
    <row r="1737" spans="1:19" ht="13.5" customHeight="1">
      <c r="A1737" s="213"/>
      <c r="B1737" s="214"/>
      <c r="C1737" s="500" t="s">
        <v>438</v>
      </c>
      <c r="D1737" s="500"/>
      <c r="E1737" s="500"/>
      <c r="F1737" s="500"/>
      <c r="G1737" s="500"/>
      <c r="H1737" s="180"/>
      <c r="I1737" s="181"/>
      <c r="J1737" s="181"/>
      <c r="K1737" s="181"/>
      <c r="L1737" s="183"/>
      <c r="M1737" s="181"/>
      <c r="N1737" s="211">
        <v>2075.9299999999998</v>
      </c>
      <c r="O1737" s="181"/>
      <c r="P1737" s="212">
        <v>2075.9299999999998</v>
      </c>
      <c r="Q1737" s="143"/>
      <c r="R1737" s="143"/>
      <c r="S1737" s="143"/>
    </row>
    <row r="1738" spans="1:19" ht="13.5" customHeight="1">
      <c r="A1738" s="178" t="s">
        <v>1029</v>
      </c>
      <c r="B1738" s="179" t="s">
        <v>1030</v>
      </c>
      <c r="C1738" s="498" t="s">
        <v>878</v>
      </c>
      <c r="D1738" s="498"/>
      <c r="E1738" s="498"/>
      <c r="F1738" s="498"/>
      <c r="G1738" s="498"/>
      <c r="H1738" s="180" t="s">
        <v>15</v>
      </c>
      <c r="I1738" s="181">
        <v>1</v>
      </c>
      <c r="J1738" s="182">
        <v>1</v>
      </c>
      <c r="K1738" s="182">
        <v>1</v>
      </c>
      <c r="L1738" s="183"/>
      <c r="M1738" s="181"/>
      <c r="N1738" s="184"/>
      <c r="O1738" s="217">
        <v>1.0367</v>
      </c>
      <c r="P1738" s="185"/>
      <c r="Q1738" s="143"/>
      <c r="R1738" s="143"/>
      <c r="S1738" s="143"/>
    </row>
    <row r="1739" spans="1:19" ht="19.5" customHeight="1">
      <c r="A1739" s="186"/>
      <c r="B1739" s="187"/>
      <c r="C1739" s="499" t="s">
        <v>390</v>
      </c>
      <c r="D1739" s="499"/>
      <c r="E1739" s="499"/>
      <c r="F1739" s="499"/>
      <c r="G1739" s="499"/>
      <c r="H1739" s="499"/>
      <c r="I1739" s="499"/>
      <c r="J1739" s="499"/>
      <c r="K1739" s="499"/>
      <c r="L1739" s="499"/>
      <c r="M1739" s="499"/>
      <c r="N1739" s="499"/>
      <c r="O1739" s="499"/>
      <c r="P1739" s="499"/>
      <c r="Q1739" s="143"/>
      <c r="R1739" s="143"/>
      <c r="S1739" s="143"/>
    </row>
    <row r="1740" spans="1:19" ht="45.75" customHeight="1">
      <c r="A1740" s="213"/>
      <c r="B1740" s="214"/>
      <c r="C1740" s="500" t="s">
        <v>438</v>
      </c>
      <c r="D1740" s="500"/>
      <c r="E1740" s="500"/>
      <c r="F1740" s="500"/>
      <c r="G1740" s="500"/>
      <c r="H1740" s="180"/>
      <c r="I1740" s="181"/>
      <c r="J1740" s="181"/>
      <c r="K1740" s="181"/>
      <c r="L1740" s="183"/>
      <c r="M1740" s="181"/>
      <c r="N1740" s="183"/>
      <c r="O1740" s="181"/>
      <c r="P1740" s="185"/>
      <c r="Q1740" s="143"/>
      <c r="R1740" s="143"/>
      <c r="S1740" s="143"/>
    </row>
    <row r="1741" spans="1:19" ht="27.75" customHeight="1">
      <c r="A1741" s="178" t="s">
        <v>1031</v>
      </c>
      <c r="B1741" s="179" t="s">
        <v>710</v>
      </c>
      <c r="C1741" s="498" t="s">
        <v>711</v>
      </c>
      <c r="D1741" s="498"/>
      <c r="E1741" s="498"/>
      <c r="F1741" s="498"/>
      <c r="G1741" s="498"/>
      <c r="H1741" s="180" t="s">
        <v>142</v>
      </c>
      <c r="I1741" s="181">
        <v>1</v>
      </c>
      <c r="J1741" s="182">
        <v>1</v>
      </c>
      <c r="K1741" s="182">
        <v>1</v>
      </c>
      <c r="L1741" s="183"/>
      <c r="M1741" s="181"/>
      <c r="N1741" s="184"/>
      <c r="O1741" s="181"/>
      <c r="P1741" s="185"/>
      <c r="Q1741" s="143"/>
      <c r="R1741" s="143"/>
      <c r="S1741" s="143"/>
    </row>
    <row r="1742" spans="1:19" ht="13.5" customHeight="1">
      <c r="A1742" s="186"/>
      <c r="B1742" s="187" t="s">
        <v>386</v>
      </c>
      <c r="C1742" s="499" t="s">
        <v>387</v>
      </c>
      <c r="D1742" s="499"/>
      <c r="E1742" s="499"/>
      <c r="F1742" s="499"/>
      <c r="G1742" s="499"/>
      <c r="H1742" s="499"/>
      <c r="I1742" s="499"/>
      <c r="J1742" s="499"/>
      <c r="K1742" s="499"/>
      <c r="L1742" s="499"/>
      <c r="M1742" s="499"/>
      <c r="N1742" s="499"/>
      <c r="O1742" s="499"/>
      <c r="P1742" s="499"/>
      <c r="Q1742" s="143"/>
      <c r="R1742" s="143"/>
      <c r="S1742" s="143"/>
    </row>
    <row r="1743" spans="1:19" ht="13.5" customHeight="1">
      <c r="A1743" s="186"/>
      <c r="B1743" s="187" t="s">
        <v>388</v>
      </c>
      <c r="C1743" s="499" t="s">
        <v>389</v>
      </c>
      <c r="D1743" s="499"/>
      <c r="E1743" s="499"/>
      <c r="F1743" s="499"/>
      <c r="G1743" s="499"/>
      <c r="H1743" s="499"/>
      <c r="I1743" s="499"/>
      <c r="J1743" s="499"/>
      <c r="K1743" s="499"/>
      <c r="L1743" s="499"/>
      <c r="M1743" s="499"/>
      <c r="N1743" s="499"/>
      <c r="O1743" s="499"/>
      <c r="P1743" s="499"/>
      <c r="Q1743" s="143"/>
      <c r="R1743" s="143"/>
      <c r="S1743" s="143"/>
    </row>
    <row r="1744" spans="1:19" ht="13.5" customHeight="1">
      <c r="A1744" s="186"/>
      <c r="B1744" s="187"/>
      <c r="C1744" s="499" t="s">
        <v>390</v>
      </c>
      <c r="D1744" s="499"/>
      <c r="E1744" s="499"/>
      <c r="F1744" s="499"/>
      <c r="G1744" s="499"/>
      <c r="H1744" s="499"/>
      <c r="I1744" s="499"/>
      <c r="J1744" s="499"/>
      <c r="K1744" s="499"/>
      <c r="L1744" s="499"/>
      <c r="M1744" s="499"/>
      <c r="N1744" s="499"/>
      <c r="O1744" s="499"/>
      <c r="P1744" s="499"/>
      <c r="Q1744" s="143"/>
      <c r="R1744" s="143"/>
      <c r="S1744" s="143"/>
    </row>
    <row r="1745" spans="1:19" ht="13.5" customHeight="1">
      <c r="A1745" s="188"/>
      <c r="B1745" s="189" t="s">
        <v>164</v>
      </c>
      <c r="C1745" s="501" t="s">
        <v>391</v>
      </c>
      <c r="D1745" s="501"/>
      <c r="E1745" s="501"/>
      <c r="F1745" s="501"/>
      <c r="G1745" s="501"/>
      <c r="H1745" s="190" t="s">
        <v>392</v>
      </c>
      <c r="I1745" s="191"/>
      <c r="J1745" s="191"/>
      <c r="K1745" s="215">
        <v>1.6550916</v>
      </c>
      <c r="L1745" s="193"/>
      <c r="M1745" s="191"/>
      <c r="N1745" s="193"/>
      <c r="O1745" s="191"/>
      <c r="P1745" s="216">
        <v>861.91</v>
      </c>
      <c r="Q1745" s="143"/>
      <c r="R1745" s="143"/>
      <c r="S1745" s="143"/>
    </row>
    <row r="1746" spans="1:19" ht="13.5" customHeight="1">
      <c r="A1746" s="195"/>
      <c r="B1746" s="189" t="s">
        <v>712</v>
      </c>
      <c r="C1746" s="501" t="s">
        <v>713</v>
      </c>
      <c r="D1746" s="501"/>
      <c r="E1746" s="501"/>
      <c r="F1746" s="501"/>
      <c r="G1746" s="501"/>
      <c r="H1746" s="190" t="s">
        <v>392</v>
      </c>
      <c r="I1746" s="201">
        <v>1.03</v>
      </c>
      <c r="J1746" s="197">
        <v>1.6068849999999999</v>
      </c>
      <c r="K1746" s="215">
        <v>1.6550916</v>
      </c>
      <c r="L1746" s="198"/>
      <c r="M1746" s="199"/>
      <c r="N1746" s="200">
        <v>520.76</v>
      </c>
      <c r="O1746" s="191"/>
      <c r="P1746" s="194">
        <v>861.91</v>
      </c>
      <c r="Q1746" s="143"/>
      <c r="R1746" s="143"/>
      <c r="S1746" s="143"/>
    </row>
    <row r="1747" spans="1:19" ht="13.5" customHeight="1">
      <c r="A1747" s="188"/>
      <c r="B1747" s="189" t="s">
        <v>167</v>
      </c>
      <c r="C1747" s="501" t="s">
        <v>395</v>
      </c>
      <c r="D1747" s="501"/>
      <c r="E1747" s="501"/>
      <c r="F1747" s="501"/>
      <c r="G1747" s="501"/>
      <c r="H1747" s="190"/>
      <c r="I1747" s="191"/>
      <c r="J1747" s="191"/>
      <c r="K1747" s="191"/>
      <c r="L1747" s="193"/>
      <c r="M1747" s="191"/>
      <c r="N1747" s="193"/>
      <c r="O1747" s="191"/>
      <c r="P1747" s="216">
        <v>8.73</v>
      </c>
      <c r="Q1747" s="143"/>
      <c r="R1747" s="143"/>
      <c r="S1747" s="143"/>
    </row>
    <row r="1748" spans="1:19" ht="13.5" customHeight="1">
      <c r="A1748" s="188"/>
      <c r="B1748" s="189"/>
      <c r="C1748" s="501" t="s">
        <v>396</v>
      </c>
      <c r="D1748" s="501"/>
      <c r="E1748" s="501"/>
      <c r="F1748" s="501"/>
      <c r="G1748" s="501"/>
      <c r="H1748" s="190" t="s">
        <v>392</v>
      </c>
      <c r="I1748" s="191"/>
      <c r="J1748" s="191"/>
      <c r="K1748" s="202">
        <v>1.55E-2</v>
      </c>
      <c r="L1748" s="193"/>
      <c r="M1748" s="191"/>
      <c r="N1748" s="193"/>
      <c r="O1748" s="191"/>
      <c r="P1748" s="216">
        <v>9.31</v>
      </c>
      <c r="Q1748" s="143"/>
      <c r="R1748" s="143"/>
      <c r="S1748" s="143"/>
    </row>
    <row r="1749" spans="1:19" ht="13.5" customHeight="1">
      <c r="A1749" s="195"/>
      <c r="B1749" s="189" t="s">
        <v>402</v>
      </c>
      <c r="C1749" s="501" t="s">
        <v>403</v>
      </c>
      <c r="D1749" s="501"/>
      <c r="E1749" s="501"/>
      <c r="F1749" s="501"/>
      <c r="G1749" s="501"/>
      <c r="H1749" s="190" t="s">
        <v>399</v>
      </c>
      <c r="I1749" s="201">
        <v>0.01</v>
      </c>
      <c r="J1749" s="201">
        <v>1.55</v>
      </c>
      <c r="K1749" s="202">
        <v>1.55E-2</v>
      </c>
      <c r="L1749" s="198"/>
      <c r="M1749" s="199"/>
      <c r="N1749" s="200">
        <v>543.33000000000004</v>
      </c>
      <c r="O1749" s="202">
        <v>1.0367</v>
      </c>
      <c r="P1749" s="194">
        <v>8.73</v>
      </c>
      <c r="Q1749" s="143"/>
      <c r="R1749" s="143"/>
      <c r="S1749" s="143"/>
    </row>
    <row r="1750" spans="1:19" ht="13.5" customHeight="1">
      <c r="A1750" s="203"/>
      <c r="B1750" s="189" t="s">
        <v>404</v>
      </c>
      <c r="C1750" s="501" t="s">
        <v>405</v>
      </c>
      <c r="D1750" s="501"/>
      <c r="E1750" s="501"/>
      <c r="F1750" s="501"/>
      <c r="G1750" s="501"/>
      <c r="H1750" s="190" t="s">
        <v>392</v>
      </c>
      <c r="I1750" s="201">
        <v>0.01</v>
      </c>
      <c r="J1750" s="201">
        <v>1.55</v>
      </c>
      <c r="K1750" s="202">
        <v>1.55E-2</v>
      </c>
      <c r="L1750" s="193"/>
      <c r="M1750" s="191"/>
      <c r="N1750" s="204">
        <v>579.11</v>
      </c>
      <c r="O1750" s="202">
        <v>1.0367</v>
      </c>
      <c r="P1750" s="216">
        <v>9.31</v>
      </c>
      <c r="Q1750" s="143"/>
      <c r="R1750" s="143"/>
      <c r="S1750" s="143"/>
    </row>
    <row r="1751" spans="1:19" ht="13.5" customHeight="1">
      <c r="A1751" s="210"/>
      <c r="B1751" s="187"/>
      <c r="C1751" s="500" t="s">
        <v>429</v>
      </c>
      <c r="D1751" s="500"/>
      <c r="E1751" s="500"/>
      <c r="F1751" s="500"/>
      <c r="G1751" s="500"/>
      <c r="H1751" s="180"/>
      <c r="I1751" s="181"/>
      <c r="J1751" s="181"/>
      <c r="K1751" s="181"/>
      <c r="L1751" s="183"/>
      <c r="M1751" s="181"/>
      <c r="N1751" s="211"/>
      <c r="O1751" s="181"/>
      <c r="P1751" s="212">
        <v>879.95</v>
      </c>
      <c r="Q1751" s="143"/>
      <c r="R1751" s="143"/>
      <c r="S1751" s="143"/>
    </row>
    <row r="1752" spans="1:19" ht="13.5" customHeight="1">
      <c r="A1752" s="203" t="s">
        <v>1032</v>
      </c>
      <c r="B1752" s="189" t="s">
        <v>430</v>
      </c>
      <c r="C1752" s="501" t="s">
        <v>431</v>
      </c>
      <c r="D1752" s="501"/>
      <c r="E1752" s="501"/>
      <c r="F1752" s="501"/>
      <c r="G1752" s="501"/>
      <c r="H1752" s="190" t="s">
        <v>432</v>
      </c>
      <c r="I1752" s="209">
        <v>2</v>
      </c>
      <c r="J1752" s="191"/>
      <c r="K1752" s="209">
        <v>2</v>
      </c>
      <c r="L1752" s="193"/>
      <c r="M1752" s="191"/>
      <c r="N1752" s="193"/>
      <c r="O1752" s="202">
        <v>1.0367</v>
      </c>
      <c r="P1752" s="216">
        <v>11.12</v>
      </c>
      <c r="Q1752" s="143"/>
      <c r="R1752" s="143"/>
      <c r="S1752" s="143"/>
    </row>
    <row r="1753" spans="1:19" ht="13.5" customHeight="1">
      <c r="A1753" s="203"/>
      <c r="B1753" s="189"/>
      <c r="C1753" s="501" t="s">
        <v>433</v>
      </c>
      <c r="D1753" s="501"/>
      <c r="E1753" s="501"/>
      <c r="F1753" s="501"/>
      <c r="G1753" s="501"/>
      <c r="H1753" s="190"/>
      <c r="I1753" s="191"/>
      <c r="J1753" s="191"/>
      <c r="K1753" s="191"/>
      <c r="L1753" s="193"/>
      <c r="M1753" s="191"/>
      <c r="N1753" s="193"/>
      <c r="O1753" s="191"/>
      <c r="P1753" s="216">
        <v>871.22</v>
      </c>
      <c r="Q1753" s="143"/>
      <c r="R1753" s="143"/>
      <c r="S1753" s="143"/>
    </row>
    <row r="1754" spans="1:19" ht="13.5" customHeight="1">
      <c r="A1754" s="203"/>
      <c r="B1754" s="189" t="s">
        <v>434</v>
      </c>
      <c r="C1754" s="501" t="s">
        <v>435</v>
      </c>
      <c r="D1754" s="501"/>
      <c r="E1754" s="501"/>
      <c r="F1754" s="501"/>
      <c r="G1754" s="501"/>
      <c r="H1754" s="190" t="s">
        <v>432</v>
      </c>
      <c r="I1754" s="209">
        <v>90</v>
      </c>
      <c r="J1754" s="191"/>
      <c r="K1754" s="209">
        <v>90</v>
      </c>
      <c r="L1754" s="193"/>
      <c r="M1754" s="191"/>
      <c r="N1754" s="193"/>
      <c r="O1754" s="191"/>
      <c r="P1754" s="216">
        <v>784.1</v>
      </c>
      <c r="Q1754" s="143"/>
      <c r="R1754" s="143"/>
      <c r="S1754" s="143"/>
    </row>
    <row r="1755" spans="1:19" ht="13.5" customHeight="1">
      <c r="A1755" s="203"/>
      <c r="B1755" s="189" t="s">
        <v>436</v>
      </c>
      <c r="C1755" s="501" t="s">
        <v>437</v>
      </c>
      <c r="D1755" s="501"/>
      <c r="E1755" s="501"/>
      <c r="F1755" s="501"/>
      <c r="G1755" s="501"/>
      <c r="H1755" s="190" t="s">
        <v>432</v>
      </c>
      <c r="I1755" s="209">
        <v>46</v>
      </c>
      <c r="J1755" s="191"/>
      <c r="K1755" s="209">
        <v>46</v>
      </c>
      <c r="L1755" s="193"/>
      <c r="M1755" s="191"/>
      <c r="N1755" s="193"/>
      <c r="O1755" s="191"/>
      <c r="P1755" s="216">
        <v>400.76</v>
      </c>
      <c r="Q1755" s="143"/>
      <c r="R1755" s="143"/>
      <c r="S1755" s="143"/>
    </row>
    <row r="1756" spans="1:19" ht="13.5" customHeight="1">
      <c r="A1756" s="213"/>
      <c r="B1756" s="214"/>
      <c r="C1756" s="500" t="s">
        <v>438</v>
      </c>
      <c r="D1756" s="500"/>
      <c r="E1756" s="500"/>
      <c r="F1756" s="500"/>
      <c r="G1756" s="500"/>
      <c r="H1756" s="180"/>
      <c r="I1756" s="181"/>
      <c r="J1756" s="181"/>
      <c r="K1756" s="181"/>
      <c r="L1756" s="183"/>
      <c r="M1756" s="181"/>
      <c r="N1756" s="211">
        <v>2075.9299999999998</v>
      </c>
      <c r="O1756" s="181"/>
      <c r="P1756" s="212">
        <v>2075.9299999999998</v>
      </c>
      <c r="Q1756" s="143"/>
      <c r="R1756" s="143"/>
      <c r="S1756" s="143"/>
    </row>
    <row r="1757" spans="1:19" ht="19.5" customHeight="1">
      <c r="A1757" s="178" t="s">
        <v>1033</v>
      </c>
      <c r="B1757" s="179" t="s">
        <v>1034</v>
      </c>
      <c r="C1757" s="498" t="s">
        <v>881</v>
      </c>
      <c r="D1757" s="498"/>
      <c r="E1757" s="498"/>
      <c r="F1757" s="498"/>
      <c r="G1757" s="498"/>
      <c r="H1757" s="180" t="s">
        <v>15</v>
      </c>
      <c r="I1757" s="181">
        <v>1</v>
      </c>
      <c r="J1757" s="182">
        <v>1</v>
      </c>
      <c r="K1757" s="182">
        <v>1</v>
      </c>
      <c r="L1757" s="183"/>
      <c r="M1757" s="181"/>
      <c r="N1757" s="184"/>
      <c r="O1757" s="217">
        <v>1.0367</v>
      </c>
      <c r="P1757" s="185"/>
      <c r="Q1757" s="143"/>
      <c r="R1757" s="143"/>
      <c r="S1757" s="143"/>
    </row>
    <row r="1758" spans="1:19" ht="13.5" customHeight="1">
      <c r="A1758" s="186"/>
      <c r="B1758" s="187"/>
      <c r="C1758" s="499" t="s">
        <v>390</v>
      </c>
      <c r="D1758" s="499"/>
      <c r="E1758" s="499"/>
      <c r="F1758" s="499"/>
      <c r="G1758" s="499"/>
      <c r="H1758" s="499"/>
      <c r="I1758" s="499"/>
      <c r="J1758" s="499"/>
      <c r="K1758" s="499"/>
      <c r="L1758" s="499"/>
      <c r="M1758" s="499"/>
      <c r="N1758" s="499"/>
      <c r="O1758" s="499"/>
      <c r="P1758" s="499"/>
      <c r="Q1758" s="143"/>
      <c r="R1758" s="143"/>
      <c r="S1758" s="143"/>
    </row>
    <row r="1759" spans="1:19" ht="13.5" customHeight="1">
      <c r="A1759" s="213"/>
      <c r="B1759" s="214"/>
      <c r="C1759" s="500" t="s">
        <v>438</v>
      </c>
      <c r="D1759" s="500"/>
      <c r="E1759" s="500"/>
      <c r="F1759" s="500"/>
      <c r="G1759" s="500"/>
      <c r="H1759" s="180"/>
      <c r="I1759" s="181"/>
      <c r="J1759" s="181"/>
      <c r="K1759" s="181"/>
      <c r="L1759" s="183"/>
      <c r="M1759" s="181"/>
      <c r="N1759" s="183"/>
      <c r="O1759" s="181"/>
      <c r="P1759" s="185"/>
      <c r="Q1759" s="143"/>
      <c r="R1759" s="143"/>
      <c r="S1759" s="143"/>
    </row>
    <row r="1760" spans="1:19" ht="19.5" customHeight="1">
      <c r="A1760" s="178" t="s">
        <v>1035</v>
      </c>
      <c r="B1760" s="179" t="s">
        <v>640</v>
      </c>
      <c r="C1760" s="498" t="s">
        <v>641</v>
      </c>
      <c r="D1760" s="498"/>
      <c r="E1760" s="498"/>
      <c r="F1760" s="498"/>
      <c r="G1760" s="498"/>
      <c r="H1760" s="180" t="s">
        <v>142</v>
      </c>
      <c r="I1760" s="181">
        <v>1</v>
      </c>
      <c r="J1760" s="182">
        <v>1</v>
      </c>
      <c r="K1760" s="182">
        <v>1</v>
      </c>
      <c r="L1760" s="183"/>
      <c r="M1760" s="181"/>
      <c r="N1760" s="184"/>
      <c r="O1760" s="181"/>
      <c r="P1760" s="185"/>
      <c r="Q1760" s="143"/>
      <c r="R1760" s="143"/>
      <c r="S1760" s="143"/>
    </row>
    <row r="1761" spans="1:19" ht="45.75" customHeight="1">
      <c r="A1761" s="186"/>
      <c r="B1761" s="187" t="s">
        <v>386</v>
      </c>
      <c r="C1761" s="499" t="s">
        <v>387</v>
      </c>
      <c r="D1761" s="499"/>
      <c r="E1761" s="499"/>
      <c r="F1761" s="499"/>
      <c r="G1761" s="499"/>
      <c r="H1761" s="499"/>
      <c r="I1761" s="499"/>
      <c r="J1761" s="499"/>
      <c r="K1761" s="499"/>
      <c r="L1761" s="499"/>
      <c r="M1761" s="499"/>
      <c r="N1761" s="499"/>
      <c r="O1761" s="499"/>
      <c r="P1761" s="499"/>
      <c r="Q1761" s="143"/>
      <c r="R1761" s="143"/>
      <c r="S1761" s="143"/>
    </row>
    <row r="1762" spans="1:19" ht="27.75" customHeight="1">
      <c r="A1762" s="186"/>
      <c r="B1762" s="187" t="s">
        <v>388</v>
      </c>
      <c r="C1762" s="499" t="s">
        <v>389</v>
      </c>
      <c r="D1762" s="499"/>
      <c r="E1762" s="499"/>
      <c r="F1762" s="499"/>
      <c r="G1762" s="499"/>
      <c r="H1762" s="499"/>
      <c r="I1762" s="499"/>
      <c r="J1762" s="499"/>
      <c r="K1762" s="499"/>
      <c r="L1762" s="499"/>
      <c r="M1762" s="499"/>
      <c r="N1762" s="499"/>
      <c r="O1762" s="499"/>
      <c r="P1762" s="499"/>
      <c r="Q1762" s="143"/>
      <c r="R1762" s="143"/>
      <c r="S1762" s="143"/>
    </row>
    <row r="1763" spans="1:19" ht="13.5" customHeight="1">
      <c r="A1763" s="186"/>
      <c r="B1763" s="187"/>
      <c r="C1763" s="499" t="s">
        <v>390</v>
      </c>
      <c r="D1763" s="499"/>
      <c r="E1763" s="499"/>
      <c r="F1763" s="499"/>
      <c r="G1763" s="499"/>
      <c r="H1763" s="499"/>
      <c r="I1763" s="499"/>
      <c r="J1763" s="499"/>
      <c r="K1763" s="499"/>
      <c r="L1763" s="499"/>
      <c r="M1763" s="499"/>
      <c r="N1763" s="499"/>
      <c r="O1763" s="499"/>
      <c r="P1763" s="499"/>
      <c r="Q1763" s="143"/>
      <c r="R1763" s="143"/>
      <c r="S1763" s="143"/>
    </row>
    <row r="1764" spans="1:19" ht="13.5" customHeight="1">
      <c r="A1764" s="188"/>
      <c r="B1764" s="189" t="s">
        <v>164</v>
      </c>
      <c r="C1764" s="501" t="s">
        <v>391</v>
      </c>
      <c r="D1764" s="501"/>
      <c r="E1764" s="501"/>
      <c r="F1764" s="501"/>
      <c r="G1764" s="501"/>
      <c r="H1764" s="190" t="s">
        <v>392</v>
      </c>
      <c r="I1764" s="191"/>
      <c r="J1764" s="191"/>
      <c r="K1764" s="215">
        <v>3.8404552000000001</v>
      </c>
      <c r="L1764" s="193"/>
      <c r="M1764" s="191"/>
      <c r="N1764" s="193"/>
      <c r="O1764" s="191"/>
      <c r="P1764" s="194">
        <v>3294.57</v>
      </c>
      <c r="Q1764" s="143"/>
      <c r="R1764" s="143"/>
      <c r="S1764" s="143"/>
    </row>
    <row r="1765" spans="1:19" ht="13.5" customHeight="1">
      <c r="A1765" s="195"/>
      <c r="B1765" s="189" t="s">
        <v>642</v>
      </c>
      <c r="C1765" s="501" t="s">
        <v>643</v>
      </c>
      <c r="D1765" s="501"/>
      <c r="E1765" s="501"/>
      <c r="F1765" s="501"/>
      <c r="G1765" s="501"/>
      <c r="H1765" s="190" t="s">
        <v>392</v>
      </c>
      <c r="I1765" s="201">
        <v>2.39</v>
      </c>
      <c r="J1765" s="197">
        <v>1.6068849999999999</v>
      </c>
      <c r="K1765" s="215">
        <v>3.8404552000000001</v>
      </c>
      <c r="L1765" s="198"/>
      <c r="M1765" s="199"/>
      <c r="N1765" s="200">
        <v>857.86</v>
      </c>
      <c r="O1765" s="191"/>
      <c r="P1765" s="194">
        <v>3294.57</v>
      </c>
      <c r="Q1765" s="143"/>
      <c r="R1765" s="143"/>
      <c r="S1765" s="143"/>
    </row>
    <row r="1766" spans="1:19" ht="13.5" customHeight="1">
      <c r="A1766" s="188"/>
      <c r="B1766" s="189" t="s">
        <v>167</v>
      </c>
      <c r="C1766" s="501" t="s">
        <v>395</v>
      </c>
      <c r="D1766" s="501"/>
      <c r="E1766" s="501"/>
      <c r="F1766" s="501"/>
      <c r="G1766" s="501"/>
      <c r="H1766" s="190"/>
      <c r="I1766" s="191"/>
      <c r="J1766" s="191"/>
      <c r="K1766" s="191"/>
      <c r="L1766" s="193"/>
      <c r="M1766" s="191"/>
      <c r="N1766" s="193"/>
      <c r="O1766" s="191"/>
      <c r="P1766" s="216">
        <v>56.77</v>
      </c>
      <c r="Q1766" s="143"/>
      <c r="R1766" s="143"/>
      <c r="S1766" s="143"/>
    </row>
    <row r="1767" spans="1:19" ht="13.5" customHeight="1">
      <c r="A1767" s="195"/>
      <c r="B1767" s="189" t="s">
        <v>644</v>
      </c>
      <c r="C1767" s="501" t="s">
        <v>645</v>
      </c>
      <c r="D1767" s="501"/>
      <c r="E1767" s="501"/>
      <c r="F1767" s="501"/>
      <c r="G1767" s="501"/>
      <c r="H1767" s="190" t="s">
        <v>399</v>
      </c>
      <c r="I1767" s="201">
        <v>0.24</v>
      </c>
      <c r="J1767" s="201">
        <v>1.55</v>
      </c>
      <c r="K1767" s="207">
        <v>0.372</v>
      </c>
      <c r="L1767" s="205">
        <v>32.6</v>
      </c>
      <c r="M1767" s="206">
        <v>1.41</v>
      </c>
      <c r="N1767" s="200">
        <v>45.97</v>
      </c>
      <c r="O1767" s="202">
        <v>1.0367</v>
      </c>
      <c r="P1767" s="194">
        <v>17.73</v>
      </c>
      <c r="Q1767" s="143"/>
      <c r="R1767" s="143"/>
      <c r="S1767" s="143"/>
    </row>
    <row r="1768" spans="1:19" ht="13.5" customHeight="1">
      <c r="A1768" s="195"/>
      <c r="B1768" s="189" t="s">
        <v>646</v>
      </c>
      <c r="C1768" s="501" t="s">
        <v>647</v>
      </c>
      <c r="D1768" s="501"/>
      <c r="E1768" s="501"/>
      <c r="F1768" s="501"/>
      <c r="G1768" s="501"/>
      <c r="H1768" s="190" t="s">
        <v>399</v>
      </c>
      <c r="I1768" s="201">
        <v>0.26</v>
      </c>
      <c r="J1768" s="201">
        <v>1.55</v>
      </c>
      <c r="K1768" s="207">
        <v>0.40300000000000002</v>
      </c>
      <c r="L1768" s="205">
        <v>75.97</v>
      </c>
      <c r="M1768" s="206">
        <v>1.23</v>
      </c>
      <c r="N1768" s="200">
        <v>93.44</v>
      </c>
      <c r="O1768" s="202">
        <v>1.0367</v>
      </c>
      <c r="P1768" s="194">
        <v>39.04</v>
      </c>
      <c r="Q1768" s="143"/>
      <c r="R1768" s="143"/>
      <c r="S1768" s="143"/>
    </row>
    <row r="1769" spans="1:19" ht="13.5" customHeight="1">
      <c r="A1769" s="188"/>
      <c r="B1769" s="189" t="s">
        <v>180</v>
      </c>
      <c r="C1769" s="501" t="s">
        <v>410</v>
      </c>
      <c r="D1769" s="501"/>
      <c r="E1769" s="501"/>
      <c r="F1769" s="501"/>
      <c r="G1769" s="501"/>
      <c r="H1769" s="190"/>
      <c r="I1769" s="191"/>
      <c r="J1769" s="191"/>
      <c r="K1769" s="191"/>
      <c r="L1769" s="193"/>
      <c r="M1769" s="191"/>
      <c r="N1769" s="193"/>
      <c r="O1769" s="191"/>
      <c r="P1769" s="216">
        <v>34.65</v>
      </c>
      <c r="Q1769" s="143"/>
      <c r="R1769" s="143"/>
      <c r="S1769" s="143"/>
    </row>
    <row r="1770" spans="1:19" ht="13.5" customHeight="1">
      <c r="A1770" s="195"/>
      <c r="B1770" s="189" t="s">
        <v>648</v>
      </c>
      <c r="C1770" s="501" t="s">
        <v>649</v>
      </c>
      <c r="D1770" s="501"/>
      <c r="E1770" s="501"/>
      <c r="F1770" s="501"/>
      <c r="G1770" s="501"/>
      <c r="H1770" s="190" t="s">
        <v>413</v>
      </c>
      <c r="I1770" s="207">
        <v>3.2000000000000001E-2</v>
      </c>
      <c r="J1770" s="191"/>
      <c r="K1770" s="207">
        <v>3.2000000000000001E-2</v>
      </c>
      <c r="L1770" s="205">
        <v>596.80999999999995</v>
      </c>
      <c r="M1770" s="206">
        <v>1.43</v>
      </c>
      <c r="N1770" s="200">
        <v>853.44</v>
      </c>
      <c r="O1770" s="202">
        <v>1.0367</v>
      </c>
      <c r="P1770" s="194">
        <v>28.31</v>
      </c>
      <c r="Q1770" s="143"/>
      <c r="R1770" s="143"/>
      <c r="S1770" s="143"/>
    </row>
    <row r="1771" spans="1:19" ht="13.5" customHeight="1">
      <c r="A1771" s="195"/>
      <c r="B1771" s="189" t="s">
        <v>650</v>
      </c>
      <c r="C1771" s="501" t="s">
        <v>651</v>
      </c>
      <c r="D1771" s="501"/>
      <c r="E1771" s="501"/>
      <c r="F1771" s="501"/>
      <c r="G1771" s="501"/>
      <c r="H1771" s="190" t="s">
        <v>142</v>
      </c>
      <c r="I1771" s="209">
        <v>6</v>
      </c>
      <c r="J1771" s="191"/>
      <c r="K1771" s="209">
        <v>6</v>
      </c>
      <c r="L1771" s="205">
        <v>0.64</v>
      </c>
      <c r="M1771" s="220">
        <v>1.6</v>
      </c>
      <c r="N1771" s="200">
        <v>1.02</v>
      </c>
      <c r="O1771" s="202">
        <v>1.0367</v>
      </c>
      <c r="P1771" s="194">
        <v>6.34</v>
      </c>
      <c r="Q1771" s="143"/>
      <c r="R1771" s="143"/>
      <c r="S1771" s="143"/>
    </row>
    <row r="1772" spans="1:19" ht="19.5" customHeight="1">
      <c r="A1772" s="210"/>
      <c r="B1772" s="187"/>
      <c r="C1772" s="500" t="s">
        <v>429</v>
      </c>
      <c r="D1772" s="500"/>
      <c r="E1772" s="500"/>
      <c r="F1772" s="500"/>
      <c r="G1772" s="500"/>
      <c r="H1772" s="180"/>
      <c r="I1772" s="181"/>
      <c r="J1772" s="181"/>
      <c r="K1772" s="181"/>
      <c r="L1772" s="183"/>
      <c r="M1772" s="181"/>
      <c r="N1772" s="211"/>
      <c r="O1772" s="181"/>
      <c r="P1772" s="212">
        <v>3385.99</v>
      </c>
      <c r="Q1772" s="143"/>
      <c r="R1772" s="143"/>
      <c r="S1772" s="143"/>
    </row>
    <row r="1773" spans="1:19" ht="13.5" customHeight="1">
      <c r="A1773" s="203" t="s">
        <v>1036</v>
      </c>
      <c r="B1773" s="189" t="s">
        <v>430</v>
      </c>
      <c r="C1773" s="501" t="s">
        <v>431</v>
      </c>
      <c r="D1773" s="501"/>
      <c r="E1773" s="501"/>
      <c r="F1773" s="501"/>
      <c r="G1773" s="501"/>
      <c r="H1773" s="190" t="s">
        <v>432</v>
      </c>
      <c r="I1773" s="209">
        <v>2</v>
      </c>
      <c r="J1773" s="191"/>
      <c r="K1773" s="209">
        <v>2</v>
      </c>
      <c r="L1773" s="193"/>
      <c r="M1773" s="191"/>
      <c r="N1773" s="193"/>
      <c r="O1773" s="202">
        <v>1.0367</v>
      </c>
      <c r="P1773" s="216">
        <v>42.51</v>
      </c>
      <c r="Q1773" s="143"/>
      <c r="R1773" s="143"/>
      <c r="S1773" s="143"/>
    </row>
    <row r="1774" spans="1:19" ht="19.5" customHeight="1">
      <c r="A1774" s="203"/>
      <c r="B1774" s="189"/>
      <c r="C1774" s="501" t="s">
        <v>433</v>
      </c>
      <c r="D1774" s="501"/>
      <c r="E1774" s="501"/>
      <c r="F1774" s="501"/>
      <c r="G1774" s="501"/>
      <c r="H1774" s="190"/>
      <c r="I1774" s="191"/>
      <c r="J1774" s="191"/>
      <c r="K1774" s="191"/>
      <c r="L1774" s="193"/>
      <c r="M1774" s="191"/>
      <c r="N1774" s="193"/>
      <c r="O1774" s="191"/>
      <c r="P1774" s="194">
        <v>3294.57</v>
      </c>
      <c r="Q1774" s="143"/>
      <c r="R1774" s="143"/>
      <c r="S1774" s="143"/>
    </row>
    <row r="1775" spans="1:19" ht="13.5" customHeight="1">
      <c r="A1775" s="203"/>
      <c r="B1775" s="189" t="s">
        <v>653</v>
      </c>
      <c r="C1775" s="501" t="s">
        <v>654</v>
      </c>
      <c r="D1775" s="501"/>
      <c r="E1775" s="501"/>
      <c r="F1775" s="501"/>
      <c r="G1775" s="501"/>
      <c r="H1775" s="190" t="s">
        <v>432</v>
      </c>
      <c r="I1775" s="209">
        <v>90</v>
      </c>
      <c r="J1775" s="191"/>
      <c r="K1775" s="209">
        <v>90</v>
      </c>
      <c r="L1775" s="193"/>
      <c r="M1775" s="191"/>
      <c r="N1775" s="193"/>
      <c r="O1775" s="191"/>
      <c r="P1775" s="194">
        <v>2965.11</v>
      </c>
      <c r="Q1775" s="143"/>
      <c r="R1775" s="143"/>
      <c r="S1775" s="143"/>
    </row>
    <row r="1776" spans="1:19" ht="13.5" customHeight="1">
      <c r="A1776" s="203"/>
      <c r="B1776" s="189" t="s">
        <v>655</v>
      </c>
      <c r="C1776" s="501" t="s">
        <v>656</v>
      </c>
      <c r="D1776" s="501"/>
      <c r="E1776" s="501"/>
      <c r="F1776" s="501"/>
      <c r="G1776" s="501"/>
      <c r="H1776" s="190" t="s">
        <v>432</v>
      </c>
      <c r="I1776" s="209">
        <v>46</v>
      </c>
      <c r="J1776" s="191"/>
      <c r="K1776" s="209">
        <v>46</v>
      </c>
      <c r="L1776" s="193"/>
      <c r="M1776" s="191"/>
      <c r="N1776" s="193"/>
      <c r="O1776" s="191"/>
      <c r="P1776" s="194">
        <v>1515.5</v>
      </c>
      <c r="Q1776" s="143"/>
      <c r="R1776" s="143"/>
      <c r="S1776" s="143"/>
    </row>
    <row r="1777" spans="1:19" ht="13.5" customHeight="1">
      <c r="A1777" s="213"/>
      <c r="B1777" s="214"/>
      <c r="C1777" s="500" t="s">
        <v>438</v>
      </c>
      <c r="D1777" s="500"/>
      <c r="E1777" s="500"/>
      <c r="F1777" s="500"/>
      <c r="G1777" s="500"/>
      <c r="H1777" s="180"/>
      <c r="I1777" s="181"/>
      <c r="J1777" s="181"/>
      <c r="K1777" s="181"/>
      <c r="L1777" s="183"/>
      <c r="M1777" s="181"/>
      <c r="N1777" s="211">
        <v>7909.11</v>
      </c>
      <c r="O1777" s="181"/>
      <c r="P1777" s="212">
        <v>7909.11</v>
      </c>
      <c r="Q1777" s="143"/>
      <c r="R1777" s="143"/>
      <c r="S1777" s="143"/>
    </row>
    <row r="1778" spans="1:19" ht="13.5" customHeight="1">
      <c r="A1778" s="178" t="s">
        <v>1037</v>
      </c>
      <c r="B1778" s="179" t="s">
        <v>1038</v>
      </c>
      <c r="C1778" s="498" t="s">
        <v>1039</v>
      </c>
      <c r="D1778" s="498"/>
      <c r="E1778" s="498"/>
      <c r="F1778" s="498"/>
      <c r="G1778" s="498"/>
      <c r="H1778" s="180" t="s">
        <v>15</v>
      </c>
      <c r="I1778" s="181">
        <v>1</v>
      </c>
      <c r="J1778" s="182">
        <v>1</v>
      </c>
      <c r="K1778" s="182">
        <v>1</v>
      </c>
      <c r="L1778" s="183"/>
      <c r="M1778" s="181"/>
      <c r="N1778" s="184"/>
      <c r="O1778" s="217">
        <v>1.0367</v>
      </c>
      <c r="P1778" s="185"/>
      <c r="Q1778" s="143"/>
      <c r="R1778" s="143"/>
      <c r="S1778" s="143"/>
    </row>
    <row r="1779" spans="1:19" ht="13.5" customHeight="1">
      <c r="A1779" s="186"/>
      <c r="B1779" s="187"/>
      <c r="C1779" s="499" t="s">
        <v>390</v>
      </c>
      <c r="D1779" s="499"/>
      <c r="E1779" s="499"/>
      <c r="F1779" s="499"/>
      <c r="G1779" s="499"/>
      <c r="H1779" s="499"/>
      <c r="I1779" s="499"/>
      <c r="J1779" s="499"/>
      <c r="K1779" s="499"/>
      <c r="L1779" s="499"/>
      <c r="M1779" s="499"/>
      <c r="N1779" s="499"/>
      <c r="O1779" s="499"/>
      <c r="P1779" s="499"/>
      <c r="Q1779" s="143"/>
      <c r="R1779" s="143"/>
      <c r="S1779" s="143"/>
    </row>
    <row r="1780" spans="1:19" ht="13.5" customHeight="1">
      <c r="A1780" s="213"/>
      <c r="B1780" s="214"/>
      <c r="C1780" s="500" t="s">
        <v>438</v>
      </c>
      <c r="D1780" s="500"/>
      <c r="E1780" s="500"/>
      <c r="F1780" s="500"/>
      <c r="G1780" s="500"/>
      <c r="H1780" s="180"/>
      <c r="I1780" s="181"/>
      <c r="J1780" s="181"/>
      <c r="K1780" s="181"/>
      <c r="L1780" s="183"/>
      <c r="M1780" s="181"/>
      <c r="N1780" s="183"/>
      <c r="O1780" s="181"/>
      <c r="P1780" s="185"/>
      <c r="Q1780" s="143"/>
      <c r="R1780" s="143"/>
      <c r="S1780" s="143"/>
    </row>
    <row r="1781" spans="1:19" ht="13.5" customHeight="1">
      <c r="A1781" s="178" t="s">
        <v>1040</v>
      </c>
      <c r="B1781" s="179" t="s">
        <v>724</v>
      </c>
      <c r="C1781" s="498" t="s">
        <v>725</v>
      </c>
      <c r="D1781" s="498"/>
      <c r="E1781" s="498"/>
      <c r="F1781" s="498"/>
      <c r="G1781" s="498"/>
      <c r="H1781" s="180" t="s">
        <v>587</v>
      </c>
      <c r="I1781" s="181">
        <v>0.02</v>
      </c>
      <c r="J1781" s="182">
        <v>1</v>
      </c>
      <c r="K1781" s="219">
        <v>0.02</v>
      </c>
      <c r="L1781" s="183"/>
      <c r="M1781" s="181"/>
      <c r="N1781" s="184"/>
      <c r="O1781" s="181"/>
      <c r="P1781" s="185"/>
      <c r="Q1781" s="143"/>
      <c r="R1781" s="143"/>
      <c r="S1781" s="143"/>
    </row>
    <row r="1782" spans="1:19" ht="13.5" customHeight="1">
      <c r="A1782" s="186"/>
      <c r="B1782" s="187" t="s">
        <v>386</v>
      </c>
      <c r="C1782" s="499" t="s">
        <v>387</v>
      </c>
      <c r="D1782" s="499"/>
      <c r="E1782" s="499"/>
      <c r="F1782" s="499"/>
      <c r="G1782" s="499"/>
      <c r="H1782" s="499"/>
      <c r="I1782" s="499"/>
      <c r="J1782" s="499"/>
      <c r="K1782" s="499"/>
      <c r="L1782" s="499"/>
      <c r="M1782" s="499"/>
      <c r="N1782" s="499"/>
      <c r="O1782" s="499"/>
      <c r="P1782" s="499"/>
      <c r="Q1782" s="143"/>
      <c r="R1782" s="143"/>
      <c r="S1782" s="143"/>
    </row>
    <row r="1783" spans="1:19" ht="13.5" customHeight="1">
      <c r="A1783" s="186"/>
      <c r="B1783" s="187" t="s">
        <v>388</v>
      </c>
      <c r="C1783" s="499" t="s">
        <v>389</v>
      </c>
      <c r="D1783" s="499"/>
      <c r="E1783" s="499"/>
      <c r="F1783" s="499"/>
      <c r="G1783" s="499"/>
      <c r="H1783" s="499"/>
      <c r="I1783" s="499"/>
      <c r="J1783" s="499"/>
      <c r="K1783" s="499"/>
      <c r="L1783" s="499"/>
      <c r="M1783" s="499"/>
      <c r="N1783" s="499"/>
      <c r="O1783" s="499"/>
      <c r="P1783" s="499"/>
      <c r="Q1783" s="143"/>
      <c r="R1783" s="143"/>
      <c r="S1783" s="143"/>
    </row>
    <row r="1784" spans="1:19" ht="13.5" customHeight="1">
      <c r="A1784" s="186"/>
      <c r="B1784" s="187"/>
      <c r="C1784" s="499" t="s">
        <v>390</v>
      </c>
      <c r="D1784" s="499"/>
      <c r="E1784" s="499"/>
      <c r="F1784" s="499"/>
      <c r="G1784" s="499"/>
      <c r="H1784" s="499"/>
      <c r="I1784" s="499"/>
      <c r="J1784" s="499"/>
      <c r="K1784" s="499"/>
      <c r="L1784" s="499"/>
      <c r="M1784" s="499"/>
      <c r="N1784" s="499"/>
      <c r="O1784" s="499"/>
      <c r="P1784" s="499"/>
      <c r="Q1784" s="143"/>
      <c r="R1784" s="143"/>
      <c r="S1784" s="143"/>
    </row>
    <row r="1785" spans="1:19" ht="13.5" customHeight="1">
      <c r="A1785" s="188"/>
      <c r="B1785" s="189" t="s">
        <v>164</v>
      </c>
      <c r="C1785" s="501" t="s">
        <v>391</v>
      </c>
      <c r="D1785" s="501"/>
      <c r="E1785" s="501"/>
      <c r="F1785" s="501"/>
      <c r="G1785" s="501"/>
      <c r="H1785" s="190" t="s">
        <v>392</v>
      </c>
      <c r="I1785" s="191"/>
      <c r="J1785" s="191"/>
      <c r="K1785" s="215">
        <v>1.3240732</v>
      </c>
      <c r="L1785" s="193"/>
      <c r="M1785" s="191"/>
      <c r="N1785" s="193"/>
      <c r="O1785" s="191"/>
      <c r="P1785" s="216">
        <v>766.78</v>
      </c>
      <c r="Q1785" s="143"/>
      <c r="R1785" s="143"/>
      <c r="S1785" s="143"/>
    </row>
    <row r="1786" spans="1:19" ht="19.5" customHeight="1">
      <c r="A1786" s="195"/>
      <c r="B1786" s="189" t="s">
        <v>726</v>
      </c>
      <c r="C1786" s="501" t="s">
        <v>727</v>
      </c>
      <c r="D1786" s="501"/>
      <c r="E1786" s="501"/>
      <c r="F1786" s="501"/>
      <c r="G1786" s="501"/>
      <c r="H1786" s="190" t="s">
        <v>392</v>
      </c>
      <c r="I1786" s="196">
        <v>41.2</v>
      </c>
      <c r="J1786" s="197">
        <v>1.6068849999999999</v>
      </c>
      <c r="K1786" s="215">
        <v>1.3240732</v>
      </c>
      <c r="L1786" s="198"/>
      <c r="M1786" s="199"/>
      <c r="N1786" s="200">
        <v>579.11</v>
      </c>
      <c r="O1786" s="191"/>
      <c r="P1786" s="194">
        <v>766.78</v>
      </c>
      <c r="Q1786" s="143"/>
      <c r="R1786" s="143"/>
      <c r="S1786" s="143"/>
    </row>
    <row r="1787" spans="1:19" ht="13.5" customHeight="1">
      <c r="A1787" s="188"/>
      <c r="B1787" s="189" t="s">
        <v>167</v>
      </c>
      <c r="C1787" s="501" t="s">
        <v>395</v>
      </c>
      <c r="D1787" s="501"/>
      <c r="E1787" s="501"/>
      <c r="F1787" s="501"/>
      <c r="G1787" s="501"/>
      <c r="H1787" s="190"/>
      <c r="I1787" s="191"/>
      <c r="J1787" s="191"/>
      <c r="K1787" s="191"/>
      <c r="L1787" s="193"/>
      <c r="M1787" s="191"/>
      <c r="N1787" s="193"/>
      <c r="O1787" s="191"/>
      <c r="P1787" s="216">
        <v>7.02</v>
      </c>
      <c r="Q1787" s="143"/>
      <c r="R1787" s="143"/>
      <c r="S1787" s="143"/>
    </row>
    <row r="1788" spans="1:19" ht="13.5" customHeight="1">
      <c r="A1788" s="188"/>
      <c r="B1788" s="189"/>
      <c r="C1788" s="501" t="s">
        <v>396</v>
      </c>
      <c r="D1788" s="501"/>
      <c r="E1788" s="501"/>
      <c r="F1788" s="501"/>
      <c r="G1788" s="501"/>
      <c r="H1788" s="190" t="s">
        <v>392</v>
      </c>
      <c r="I1788" s="191"/>
      <c r="J1788" s="191"/>
      <c r="K1788" s="202">
        <v>6.1999999999999998E-3</v>
      </c>
      <c r="L1788" s="193"/>
      <c r="M1788" s="191"/>
      <c r="N1788" s="193"/>
      <c r="O1788" s="191"/>
      <c r="P1788" s="216">
        <v>4.3600000000000003</v>
      </c>
      <c r="Q1788" s="143"/>
      <c r="R1788" s="143"/>
      <c r="S1788" s="143"/>
    </row>
    <row r="1789" spans="1:19" ht="19.5" customHeight="1">
      <c r="A1789" s="195"/>
      <c r="B1789" s="189" t="s">
        <v>397</v>
      </c>
      <c r="C1789" s="501" t="s">
        <v>398</v>
      </c>
      <c r="D1789" s="501"/>
      <c r="E1789" s="501"/>
      <c r="F1789" s="501"/>
      <c r="G1789" s="501"/>
      <c r="H1789" s="190" t="s">
        <v>399</v>
      </c>
      <c r="I1789" s="196">
        <v>0.1</v>
      </c>
      <c r="J1789" s="201">
        <v>1.55</v>
      </c>
      <c r="K1789" s="202">
        <v>3.0999999999999999E-3</v>
      </c>
      <c r="L1789" s="198"/>
      <c r="M1789" s="199"/>
      <c r="N1789" s="200">
        <v>1582.31</v>
      </c>
      <c r="O1789" s="202">
        <v>1.0367</v>
      </c>
      <c r="P1789" s="194">
        <v>5.09</v>
      </c>
      <c r="Q1789" s="143"/>
      <c r="R1789" s="143"/>
      <c r="S1789" s="143"/>
    </row>
    <row r="1790" spans="1:19" ht="45.75" customHeight="1">
      <c r="A1790" s="203"/>
      <c r="B1790" s="189" t="s">
        <v>400</v>
      </c>
      <c r="C1790" s="501" t="s">
        <v>401</v>
      </c>
      <c r="D1790" s="501"/>
      <c r="E1790" s="501"/>
      <c r="F1790" s="501"/>
      <c r="G1790" s="501"/>
      <c r="H1790" s="190" t="s">
        <v>392</v>
      </c>
      <c r="I1790" s="196">
        <v>0.1</v>
      </c>
      <c r="J1790" s="201">
        <v>1.55</v>
      </c>
      <c r="K1790" s="202">
        <v>3.0999999999999999E-3</v>
      </c>
      <c r="L1790" s="193"/>
      <c r="M1790" s="191"/>
      <c r="N1790" s="204">
        <v>777.91</v>
      </c>
      <c r="O1790" s="202">
        <v>1.0367</v>
      </c>
      <c r="P1790" s="216">
        <v>2.5</v>
      </c>
      <c r="Q1790" s="143"/>
      <c r="R1790" s="143"/>
      <c r="S1790" s="143"/>
    </row>
    <row r="1791" spans="1:19" ht="27.75" customHeight="1">
      <c r="A1791" s="195"/>
      <c r="B1791" s="189" t="s">
        <v>402</v>
      </c>
      <c r="C1791" s="501" t="s">
        <v>403</v>
      </c>
      <c r="D1791" s="501"/>
      <c r="E1791" s="501"/>
      <c r="F1791" s="501"/>
      <c r="G1791" s="501"/>
      <c r="H1791" s="190" t="s">
        <v>399</v>
      </c>
      <c r="I1791" s="196">
        <v>0.1</v>
      </c>
      <c r="J1791" s="201">
        <v>1.55</v>
      </c>
      <c r="K1791" s="202">
        <v>3.0999999999999999E-3</v>
      </c>
      <c r="L1791" s="198"/>
      <c r="M1791" s="199"/>
      <c r="N1791" s="200">
        <v>543.33000000000004</v>
      </c>
      <c r="O1791" s="202">
        <v>1.0367</v>
      </c>
      <c r="P1791" s="194">
        <v>1.75</v>
      </c>
      <c r="Q1791" s="143"/>
      <c r="R1791" s="143"/>
      <c r="S1791" s="143"/>
    </row>
    <row r="1792" spans="1:19" ht="13.5" customHeight="1">
      <c r="A1792" s="203"/>
      <c r="B1792" s="189" t="s">
        <v>404</v>
      </c>
      <c r="C1792" s="501" t="s">
        <v>405</v>
      </c>
      <c r="D1792" s="501"/>
      <c r="E1792" s="501"/>
      <c r="F1792" s="501"/>
      <c r="G1792" s="501"/>
      <c r="H1792" s="190" t="s">
        <v>392</v>
      </c>
      <c r="I1792" s="196">
        <v>0.1</v>
      </c>
      <c r="J1792" s="201">
        <v>1.55</v>
      </c>
      <c r="K1792" s="202">
        <v>3.0999999999999999E-3</v>
      </c>
      <c r="L1792" s="193"/>
      <c r="M1792" s="191"/>
      <c r="N1792" s="204">
        <v>579.11</v>
      </c>
      <c r="O1792" s="202">
        <v>1.0367</v>
      </c>
      <c r="P1792" s="216">
        <v>1.86</v>
      </c>
      <c r="Q1792" s="143"/>
      <c r="R1792" s="143"/>
      <c r="S1792" s="143"/>
    </row>
    <row r="1793" spans="1:19" ht="13.5" customHeight="1">
      <c r="A1793" s="195"/>
      <c r="B1793" s="189" t="s">
        <v>406</v>
      </c>
      <c r="C1793" s="501" t="s">
        <v>407</v>
      </c>
      <c r="D1793" s="501"/>
      <c r="E1793" s="501"/>
      <c r="F1793" s="501"/>
      <c r="G1793" s="501"/>
      <c r="H1793" s="190" t="s">
        <v>399</v>
      </c>
      <c r="I1793" s="201">
        <v>0.16</v>
      </c>
      <c r="J1793" s="201">
        <v>1.55</v>
      </c>
      <c r="K1793" s="192">
        <v>4.96E-3</v>
      </c>
      <c r="L1793" s="198"/>
      <c r="M1793" s="199"/>
      <c r="N1793" s="200">
        <v>34.6</v>
      </c>
      <c r="O1793" s="202">
        <v>1.0367</v>
      </c>
      <c r="P1793" s="194">
        <v>0.18</v>
      </c>
      <c r="Q1793" s="143"/>
      <c r="R1793" s="143"/>
      <c r="S1793" s="143"/>
    </row>
    <row r="1794" spans="1:19" ht="13.5" customHeight="1">
      <c r="A1794" s="188"/>
      <c r="B1794" s="189" t="s">
        <v>180</v>
      </c>
      <c r="C1794" s="501" t="s">
        <v>410</v>
      </c>
      <c r="D1794" s="501"/>
      <c r="E1794" s="501"/>
      <c r="F1794" s="501"/>
      <c r="G1794" s="501"/>
      <c r="H1794" s="190"/>
      <c r="I1794" s="191"/>
      <c r="J1794" s="191"/>
      <c r="K1794" s="191"/>
      <c r="L1794" s="193"/>
      <c r="M1794" s="191"/>
      <c r="N1794" s="193"/>
      <c r="O1794" s="191"/>
      <c r="P1794" s="216">
        <v>26.82</v>
      </c>
      <c r="Q1794" s="143"/>
      <c r="R1794" s="143"/>
      <c r="S1794" s="143"/>
    </row>
    <row r="1795" spans="1:19" ht="13.5" customHeight="1">
      <c r="A1795" s="195"/>
      <c r="B1795" s="189" t="s">
        <v>728</v>
      </c>
      <c r="C1795" s="501" t="s">
        <v>729</v>
      </c>
      <c r="D1795" s="501"/>
      <c r="E1795" s="501"/>
      <c r="F1795" s="501"/>
      <c r="G1795" s="501"/>
      <c r="H1795" s="190" t="s">
        <v>418</v>
      </c>
      <c r="I1795" s="207">
        <v>3.0000000000000001E-3</v>
      </c>
      <c r="J1795" s="191"/>
      <c r="K1795" s="192">
        <v>6.0000000000000002E-5</v>
      </c>
      <c r="L1795" s="198"/>
      <c r="M1795" s="199"/>
      <c r="N1795" s="200">
        <v>44320.18</v>
      </c>
      <c r="O1795" s="202">
        <v>1.0367</v>
      </c>
      <c r="P1795" s="194">
        <v>2.76</v>
      </c>
      <c r="Q1795" s="143"/>
      <c r="R1795" s="143"/>
      <c r="S1795" s="143"/>
    </row>
    <row r="1796" spans="1:19" ht="13.5" customHeight="1">
      <c r="A1796" s="195"/>
      <c r="B1796" s="189" t="s">
        <v>730</v>
      </c>
      <c r="C1796" s="501" t="s">
        <v>731</v>
      </c>
      <c r="D1796" s="501"/>
      <c r="E1796" s="501"/>
      <c r="F1796" s="501"/>
      <c r="G1796" s="501"/>
      <c r="H1796" s="190" t="s">
        <v>413</v>
      </c>
      <c r="I1796" s="196">
        <v>0.8</v>
      </c>
      <c r="J1796" s="191"/>
      <c r="K1796" s="207">
        <v>1.6E-2</v>
      </c>
      <c r="L1796" s="205">
        <v>79.88</v>
      </c>
      <c r="M1796" s="206">
        <v>1.42</v>
      </c>
      <c r="N1796" s="200">
        <v>113.43</v>
      </c>
      <c r="O1796" s="202">
        <v>1.0367</v>
      </c>
      <c r="P1796" s="194">
        <v>1.88</v>
      </c>
      <c r="Q1796" s="143"/>
      <c r="R1796" s="143"/>
      <c r="S1796" s="143"/>
    </row>
    <row r="1797" spans="1:19" ht="13.5" customHeight="1">
      <c r="A1797" s="195"/>
      <c r="B1797" s="189" t="s">
        <v>732</v>
      </c>
      <c r="C1797" s="501" t="s">
        <v>733</v>
      </c>
      <c r="D1797" s="501"/>
      <c r="E1797" s="501"/>
      <c r="F1797" s="501"/>
      <c r="G1797" s="501"/>
      <c r="H1797" s="190" t="s">
        <v>587</v>
      </c>
      <c r="I1797" s="201">
        <v>1.02</v>
      </c>
      <c r="J1797" s="191"/>
      <c r="K1797" s="202">
        <v>2.0400000000000001E-2</v>
      </c>
      <c r="L1797" s="205">
        <v>896.51</v>
      </c>
      <c r="M1797" s="206">
        <v>1.17</v>
      </c>
      <c r="N1797" s="200">
        <v>1048.92</v>
      </c>
      <c r="O1797" s="202">
        <v>1.0367</v>
      </c>
      <c r="P1797" s="194">
        <v>22.18</v>
      </c>
      <c r="Q1797" s="143"/>
      <c r="R1797" s="143"/>
      <c r="S1797" s="143"/>
    </row>
    <row r="1798" spans="1:19" ht="13.5" customHeight="1">
      <c r="A1798" s="210"/>
      <c r="B1798" s="187"/>
      <c r="C1798" s="500" t="s">
        <v>429</v>
      </c>
      <c r="D1798" s="500"/>
      <c r="E1798" s="500"/>
      <c r="F1798" s="500"/>
      <c r="G1798" s="500"/>
      <c r="H1798" s="180"/>
      <c r="I1798" s="181"/>
      <c r="J1798" s="181"/>
      <c r="K1798" s="181"/>
      <c r="L1798" s="183"/>
      <c r="M1798" s="181"/>
      <c r="N1798" s="211"/>
      <c r="O1798" s="181"/>
      <c r="P1798" s="212">
        <v>804.98</v>
      </c>
      <c r="Q1798" s="143"/>
      <c r="R1798" s="143"/>
      <c r="S1798" s="143"/>
    </row>
    <row r="1799" spans="1:19" ht="13.5" customHeight="1">
      <c r="A1799" s="203" t="s">
        <v>1041</v>
      </c>
      <c r="B1799" s="189" t="s">
        <v>430</v>
      </c>
      <c r="C1799" s="501" t="s">
        <v>431</v>
      </c>
      <c r="D1799" s="501"/>
      <c r="E1799" s="501"/>
      <c r="F1799" s="501"/>
      <c r="G1799" s="501"/>
      <c r="H1799" s="190" t="s">
        <v>432</v>
      </c>
      <c r="I1799" s="209">
        <v>2</v>
      </c>
      <c r="J1799" s="191"/>
      <c r="K1799" s="209">
        <v>2</v>
      </c>
      <c r="L1799" s="193"/>
      <c r="M1799" s="191"/>
      <c r="N1799" s="193"/>
      <c r="O1799" s="202">
        <v>1.0367</v>
      </c>
      <c r="P1799" s="216">
        <v>9.89</v>
      </c>
      <c r="Q1799" s="143"/>
      <c r="R1799" s="143"/>
      <c r="S1799" s="143"/>
    </row>
    <row r="1800" spans="1:19" ht="13.5" customHeight="1">
      <c r="A1800" s="203"/>
      <c r="B1800" s="189"/>
      <c r="C1800" s="501" t="s">
        <v>433</v>
      </c>
      <c r="D1800" s="501"/>
      <c r="E1800" s="501"/>
      <c r="F1800" s="501"/>
      <c r="G1800" s="501"/>
      <c r="H1800" s="190"/>
      <c r="I1800" s="191"/>
      <c r="J1800" s="191"/>
      <c r="K1800" s="191"/>
      <c r="L1800" s="193"/>
      <c r="M1800" s="191"/>
      <c r="N1800" s="193"/>
      <c r="O1800" s="191"/>
      <c r="P1800" s="216">
        <v>771.14</v>
      </c>
      <c r="Q1800" s="143"/>
      <c r="R1800" s="143"/>
      <c r="S1800" s="143"/>
    </row>
    <row r="1801" spans="1:19" ht="13.5" customHeight="1">
      <c r="A1801" s="203"/>
      <c r="B1801" s="189" t="s">
        <v>603</v>
      </c>
      <c r="C1801" s="501" t="s">
        <v>604</v>
      </c>
      <c r="D1801" s="501"/>
      <c r="E1801" s="501"/>
      <c r="F1801" s="501"/>
      <c r="G1801" s="501"/>
      <c r="H1801" s="190" t="s">
        <v>432</v>
      </c>
      <c r="I1801" s="209">
        <v>97</v>
      </c>
      <c r="J1801" s="191"/>
      <c r="K1801" s="209">
        <v>97</v>
      </c>
      <c r="L1801" s="193"/>
      <c r="M1801" s="191"/>
      <c r="N1801" s="193"/>
      <c r="O1801" s="191"/>
      <c r="P1801" s="216">
        <v>748.01</v>
      </c>
      <c r="Q1801" s="143"/>
      <c r="R1801" s="143"/>
      <c r="S1801" s="143"/>
    </row>
    <row r="1802" spans="1:19" ht="13.5" customHeight="1">
      <c r="A1802" s="203"/>
      <c r="B1802" s="189" t="s">
        <v>605</v>
      </c>
      <c r="C1802" s="501" t="s">
        <v>606</v>
      </c>
      <c r="D1802" s="501"/>
      <c r="E1802" s="501"/>
      <c r="F1802" s="501"/>
      <c r="G1802" s="501"/>
      <c r="H1802" s="190" t="s">
        <v>432</v>
      </c>
      <c r="I1802" s="209">
        <v>51</v>
      </c>
      <c r="J1802" s="191"/>
      <c r="K1802" s="209">
        <v>51</v>
      </c>
      <c r="L1802" s="193"/>
      <c r="M1802" s="191"/>
      <c r="N1802" s="193"/>
      <c r="O1802" s="191"/>
      <c r="P1802" s="216">
        <v>393.28</v>
      </c>
      <c r="Q1802" s="143"/>
      <c r="R1802" s="143"/>
      <c r="S1802" s="143"/>
    </row>
    <row r="1803" spans="1:19" ht="13.5" customHeight="1">
      <c r="A1803" s="213"/>
      <c r="B1803" s="214"/>
      <c r="C1803" s="500" t="s">
        <v>438</v>
      </c>
      <c r="D1803" s="500"/>
      <c r="E1803" s="500"/>
      <c r="F1803" s="500"/>
      <c r="G1803" s="500"/>
      <c r="H1803" s="180"/>
      <c r="I1803" s="181"/>
      <c r="J1803" s="181"/>
      <c r="K1803" s="181"/>
      <c r="L1803" s="183"/>
      <c r="M1803" s="181"/>
      <c r="N1803" s="211">
        <v>97808</v>
      </c>
      <c r="O1803" s="181"/>
      <c r="P1803" s="212">
        <v>1956.16</v>
      </c>
      <c r="Q1803" s="143"/>
      <c r="R1803" s="143"/>
      <c r="S1803" s="143"/>
    </row>
    <row r="1804" spans="1:19" ht="19.5" customHeight="1">
      <c r="A1804" s="178" t="s">
        <v>1042</v>
      </c>
      <c r="B1804" s="179" t="s">
        <v>736</v>
      </c>
      <c r="C1804" s="498" t="s">
        <v>733</v>
      </c>
      <c r="D1804" s="498"/>
      <c r="E1804" s="498"/>
      <c r="F1804" s="498"/>
      <c r="G1804" s="498"/>
      <c r="H1804" s="180" t="s">
        <v>587</v>
      </c>
      <c r="I1804" s="181">
        <v>-2.0400000000000001E-2</v>
      </c>
      <c r="J1804" s="182">
        <v>1</v>
      </c>
      <c r="K1804" s="217">
        <v>-2.0400000000000001E-2</v>
      </c>
      <c r="L1804" s="218">
        <v>896.51</v>
      </c>
      <c r="M1804" s="219">
        <v>1.17</v>
      </c>
      <c r="N1804" s="239">
        <v>1048.92</v>
      </c>
      <c r="O1804" s="217">
        <v>1.0367</v>
      </c>
      <c r="P1804" s="240">
        <v>-22.18</v>
      </c>
      <c r="Q1804" s="143"/>
      <c r="R1804" s="143"/>
      <c r="S1804" s="143"/>
    </row>
    <row r="1805" spans="1:19" ht="13.5" customHeight="1">
      <c r="A1805" s="186"/>
      <c r="B1805" s="187"/>
      <c r="C1805" s="499" t="s">
        <v>390</v>
      </c>
      <c r="D1805" s="499"/>
      <c r="E1805" s="499"/>
      <c r="F1805" s="499"/>
      <c r="G1805" s="499"/>
      <c r="H1805" s="499"/>
      <c r="I1805" s="499"/>
      <c r="J1805" s="499"/>
      <c r="K1805" s="499"/>
      <c r="L1805" s="499"/>
      <c r="M1805" s="499"/>
      <c r="N1805" s="499"/>
      <c r="O1805" s="499"/>
      <c r="P1805" s="499"/>
      <c r="Q1805" s="143"/>
      <c r="R1805" s="143"/>
      <c r="S1805" s="143"/>
    </row>
    <row r="1806" spans="1:19" ht="13.5" customHeight="1">
      <c r="A1806" s="213"/>
      <c r="B1806" s="214"/>
      <c r="C1806" s="500" t="s">
        <v>438</v>
      </c>
      <c r="D1806" s="500"/>
      <c r="E1806" s="500"/>
      <c r="F1806" s="500"/>
      <c r="G1806" s="500"/>
      <c r="H1806" s="180"/>
      <c r="I1806" s="181"/>
      <c r="J1806" s="181"/>
      <c r="K1806" s="181"/>
      <c r="L1806" s="183"/>
      <c r="M1806" s="181"/>
      <c r="N1806" s="183"/>
      <c r="O1806" s="181"/>
      <c r="P1806" s="240">
        <v>-22.18</v>
      </c>
      <c r="Q1806" s="143"/>
      <c r="R1806" s="143"/>
      <c r="S1806" s="143"/>
    </row>
    <row r="1807" spans="1:19" ht="19.5" customHeight="1">
      <c r="A1807" s="178" t="s">
        <v>1043</v>
      </c>
      <c r="B1807" s="179" t="s">
        <v>738</v>
      </c>
      <c r="C1807" s="498" t="s">
        <v>739</v>
      </c>
      <c r="D1807" s="498"/>
      <c r="E1807" s="498"/>
      <c r="F1807" s="498"/>
      <c r="G1807" s="498"/>
      <c r="H1807" s="180" t="s">
        <v>142</v>
      </c>
      <c r="I1807" s="181">
        <v>2</v>
      </c>
      <c r="J1807" s="182">
        <v>1</v>
      </c>
      <c r="K1807" s="182">
        <v>2</v>
      </c>
      <c r="L1807" s="183"/>
      <c r="M1807" s="181"/>
      <c r="N1807" s="221">
        <v>192.61</v>
      </c>
      <c r="O1807" s="217">
        <v>1.0367</v>
      </c>
      <c r="P1807" s="240">
        <v>399.36</v>
      </c>
      <c r="Q1807" s="143"/>
      <c r="R1807" s="143"/>
      <c r="S1807" s="143"/>
    </row>
    <row r="1808" spans="1:19" ht="45.75" customHeight="1">
      <c r="A1808" s="186"/>
      <c r="B1808" s="187"/>
      <c r="C1808" s="499" t="s">
        <v>390</v>
      </c>
      <c r="D1808" s="499"/>
      <c r="E1808" s="499"/>
      <c r="F1808" s="499"/>
      <c r="G1808" s="499"/>
      <c r="H1808" s="499"/>
      <c r="I1808" s="499"/>
      <c r="J1808" s="499"/>
      <c r="K1808" s="499"/>
      <c r="L1808" s="499"/>
      <c r="M1808" s="499"/>
      <c r="N1808" s="499"/>
      <c r="O1808" s="499"/>
      <c r="P1808" s="499"/>
      <c r="Q1808" s="143"/>
      <c r="R1808" s="143"/>
      <c r="S1808" s="143"/>
    </row>
    <row r="1809" spans="1:19" ht="27.75" customHeight="1">
      <c r="A1809" s="213"/>
      <c r="B1809" s="214"/>
      <c r="C1809" s="500" t="s">
        <v>438</v>
      </c>
      <c r="D1809" s="500"/>
      <c r="E1809" s="500"/>
      <c r="F1809" s="500"/>
      <c r="G1809" s="500"/>
      <c r="H1809" s="180"/>
      <c r="I1809" s="181"/>
      <c r="J1809" s="181"/>
      <c r="K1809" s="181"/>
      <c r="L1809" s="183"/>
      <c r="M1809" s="181"/>
      <c r="N1809" s="183"/>
      <c r="O1809" s="181"/>
      <c r="P1809" s="240">
        <v>399.36</v>
      </c>
      <c r="Q1809" s="143"/>
      <c r="R1809" s="143"/>
      <c r="S1809" s="143"/>
    </row>
    <row r="1810" spans="1:19" ht="13.5" customHeight="1">
      <c r="A1810" s="178" t="s">
        <v>1044</v>
      </c>
      <c r="B1810" s="179" t="s">
        <v>741</v>
      </c>
      <c r="C1810" s="498" t="s">
        <v>791</v>
      </c>
      <c r="D1810" s="498"/>
      <c r="E1810" s="498"/>
      <c r="F1810" s="498"/>
      <c r="G1810" s="498"/>
      <c r="H1810" s="180" t="s">
        <v>587</v>
      </c>
      <c r="I1810" s="181">
        <v>0.02</v>
      </c>
      <c r="J1810" s="182">
        <v>1</v>
      </c>
      <c r="K1810" s="219">
        <v>0.02</v>
      </c>
      <c r="L1810" s="183"/>
      <c r="M1810" s="181"/>
      <c r="N1810" s="184"/>
      <c r="O1810" s="181"/>
      <c r="P1810" s="185"/>
      <c r="Q1810" s="143"/>
      <c r="R1810" s="143"/>
      <c r="S1810" s="143"/>
    </row>
    <row r="1811" spans="1:19" ht="13.5" customHeight="1">
      <c r="A1811" s="186"/>
      <c r="B1811" s="187" t="s">
        <v>386</v>
      </c>
      <c r="C1811" s="499" t="s">
        <v>387</v>
      </c>
      <c r="D1811" s="499"/>
      <c r="E1811" s="499"/>
      <c r="F1811" s="499"/>
      <c r="G1811" s="499"/>
      <c r="H1811" s="499"/>
      <c r="I1811" s="499"/>
      <c r="J1811" s="499"/>
      <c r="K1811" s="499"/>
      <c r="L1811" s="499"/>
      <c r="M1811" s="499"/>
      <c r="N1811" s="499"/>
      <c r="O1811" s="499"/>
      <c r="P1811" s="499"/>
      <c r="Q1811" s="143"/>
      <c r="R1811" s="143"/>
      <c r="S1811" s="143"/>
    </row>
    <row r="1812" spans="1:19" ht="13.5" customHeight="1">
      <c r="A1812" s="186"/>
      <c r="B1812" s="187" t="s">
        <v>388</v>
      </c>
      <c r="C1812" s="499" t="s">
        <v>389</v>
      </c>
      <c r="D1812" s="499"/>
      <c r="E1812" s="499"/>
      <c r="F1812" s="499"/>
      <c r="G1812" s="499"/>
      <c r="H1812" s="499"/>
      <c r="I1812" s="499"/>
      <c r="J1812" s="499"/>
      <c r="K1812" s="499"/>
      <c r="L1812" s="499"/>
      <c r="M1812" s="499"/>
      <c r="N1812" s="499"/>
      <c r="O1812" s="499"/>
      <c r="P1812" s="499"/>
      <c r="Q1812" s="143"/>
      <c r="R1812" s="143"/>
      <c r="S1812" s="143"/>
    </row>
    <row r="1813" spans="1:19" ht="13.5" customHeight="1">
      <c r="A1813" s="186"/>
      <c r="B1813" s="187"/>
      <c r="C1813" s="499" t="s">
        <v>390</v>
      </c>
      <c r="D1813" s="499"/>
      <c r="E1813" s="499"/>
      <c r="F1813" s="499"/>
      <c r="G1813" s="499"/>
      <c r="H1813" s="499"/>
      <c r="I1813" s="499"/>
      <c r="J1813" s="499"/>
      <c r="K1813" s="499"/>
      <c r="L1813" s="499"/>
      <c r="M1813" s="499"/>
      <c r="N1813" s="499"/>
      <c r="O1813" s="499"/>
      <c r="P1813" s="499"/>
      <c r="Q1813" s="143"/>
      <c r="R1813" s="143"/>
      <c r="S1813" s="143"/>
    </row>
    <row r="1814" spans="1:19" ht="13.5" customHeight="1">
      <c r="A1814" s="188"/>
      <c r="B1814" s="189" t="s">
        <v>164</v>
      </c>
      <c r="C1814" s="501" t="s">
        <v>391</v>
      </c>
      <c r="D1814" s="501"/>
      <c r="E1814" s="501"/>
      <c r="F1814" s="501"/>
      <c r="G1814" s="501"/>
      <c r="H1814" s="190" t="s">
        <v>392</v>
      </c>
      <c r="I1814" s="191"/>
      <c r="J1814" s="191"/>
      <c r="K1814" s="215">
        <v>0.1928262</v>
      </c>
      <c r="L1814" s="193"/>
      <c r="M1814" s="191"/>
      <c r="N1814" s="193"/>
      <c r="O1814" s="191"/>
      <c r="P1814" s="216">
        <v>105.42</v>
      </c>
      <c r="Q1814" s="143"/>
      <c r="R1814" s="143"/>
      <c r="S1814" s="143"/>
    </row>
    <row r="1815" spans="1:19" ht="13.5" customHeight="1">
      <c r="A1815" s="195"/>
      <c r="B1815" s="189" t="s">
        <v>743</v>
      </c>
      <c r="C1815" s="501" t="s">
        <v>744</v>
      </c>
      <c r="D1815" s="501"/>
      <c r="E1815" s="501"/>
      <c r="F1815" s="501"/>
      <c r="G1815" s="501"/>
      <c r="H1815" s="190" t="s">
        <v>392</v>
      </c>
      <c r="I1815" s="209">
        <v>6</v>
      </c>
      <c r="J1815" s="197">
        <v>1.6068849999999999</v>
      </c>
      <c r="K1815" s="215">
        <v>0.1928262</v>
      </c>
      <c r="L1815" s="198"/>
      <c r="M1815" s="199"/>
      <c r="N1815" s="200">
        <v>546.70000000000005</v>
      </c>
      <c r="O1815" s="191"/>
      <c r="P1815" s="194">
        <v>105.42</v>
      </c>
      <c r="Q1815" s="143"/>
      <c r="R1815" s="143"/>
      <c r="S1815" s="143"/>
    </row>
    <row r="1816" spans="1:19" ht="13.5" customHeight="1">
      <c r="A1816" s="188"/>
      <c r="B1816" s="189" t="s">
        <v>180</v>
      </c>
      <c r="C1816" s="501" t="s">
        <v>410</v>
      </c>
      <c r="D1816" s="501"/>
      <c r="E1816" s="501"/>
      <c r="F1816" s="501"/>
      <c r="G1816" s="501"/>
      <c r="H1816" s="190"/>
      <c r="I1816" s="191"/>
      <c r="J1816" s="191"/>
      <c r="K1816" s="191"/>
      <c r="L1816" s="193"/>
      <c r="M1816" s="191"/>
      <c r="N1816" s="193"/>
      <c r="O1816" s="191"/>
      <c r="P1816" s="216">
        <v>0.69</v>
      </c>
      <c r="Q1816" s="143"/>
      <c r="R1816" s="143"/>
      <c r="S1816" s="143"/>
    </row>
    <row r="1817" spans="1:19" ht="13.5" customHeight="1">
      <c r="A1817" s="195"/>
      <c r="B1817" s="189" t="s">
        <v>745</v>
      </c>
      <c r="C1817" s="501" t="s">
        <v>746</v>
      </c>
      <c r="D1817" s="501"/>
      <c r="E1817" s="501"/>
      <c r="F1817" s="501"/>
      <c r="G1817" s="501"/>
      <c r="H1817" s="190" t="s">
        <v>418</v>
      </c>
      <c r="I1817" s="202">
        <v>2.0000000000000001E-4</v>
      </c>
      <c r="J1817" s="191"/>
      <c r="K1817" s="197">
        <v>3.9999999999999998E-6</v>
      </c>
      <c r="L1817" s="208">
        <v>127406</v>
      </c>
      <c r="M1817" s="220">
        <v>1.3</v>
      </c>
      <c r="N1817" s="200">
        <v>165627.79999999999</v>
      </c>
      <c r="O1817" s="202">
        <v>1.0367</v>
      </c>
      <c r="P1817" s="194">
        <v>0.69</v>
      </c>
      <c r="Q1817" s="143"/>
      <c r="R1817" s="143"/>
      <c r="S1817" s="143"/>
    </row>
    <row r="1818" spans="1:19" ht="13.5" customHeight="1">
      <c r="A1818" s="241" t="s">
        <v>747</v>
      </c>
      <c r="B1818" s="242" t="s">
        <v>748</v>
      </c>
      <c r="C1818" s="502" t="s">
        <v>749</v>
      </c>
      <c r="D1818" s="502"/>
      <c r="E1818" s="502"/>
      <c r="F1818" s="502"/>
      <c r="G1818" s="502"/>
      <c r="H1818" s="243" t="s">
        <v>418</v>
      </c>
      <c r="I1818" s="244">
        <v>0.01</v>
      </c>
      <c r="J1818" s="245"/>
      <c r="K1818" s="246">
        <v>2.0000000000000001E-4</v>
      </c>
      <c r="L1818" s="247"/>
      <c r="M1818" s="245"/>
      <c r="N1818" s="247"/>
      <c r="O1818" s="245"/>
      <c r="P1818" s="248"/>
      <c r="Q1818" s="143"/>
      <c r="R1818" s="143"/>
      <c r="S1818" s="143"/>
    </row>
    <row r="1819" spans="1:19" ht="13.5" customHeight="1">
      <c r="A1819" s="210"/>
      <c r="B1819" s="187"/>
      <c r="C1819" s="500" t="s">
        <v>429</v>
      </c>
      <c r="D1819" s="500"/>
      <c r="E1819" s="500"/>
      <c r="F1819" s="500"/>
      <c r="G1819" s="500"/>
      <c r="H1819" s="180"/>
      <c r="I1819" s="181"/>
      <c r="J1819" s="181"/>
      <c r="K1819" s="181"/>
      <c r="L1819" s="183"/>
      <c r="M1819" s="181"/>
      <c r="N1819" s="211"/>
      <c r="O1819" s="181"/>
      <c r="P1819" s="212">
        <v>106.11</v>
      </c>
      <c r="Q1819" s="143"/>
      <c r="R1819" s="143"/>
      <c r="S1819" s="143"/>
    </row>
    <row r="1820" spans="1:19" ht="13.5" customHeight="1">
      <c r="A1820" s="203" t="s">
        <v>1045</v>
      </c>
      <c r="B1820" s="189" t="s">
        <v>430</v>
      </c>
      <c r="C1820" s="501" t="s">
        <v>431</v>
      </c>
      <c r="D1820" s="501"/>
      <c r="E1820" s="501"/>
      <c r="F1820" s="501"/>
      <c r="G1820" s="501"/>
      <c r="H1820" s="190" t="s">
        <v>432</v>
      </c>
      <c r="I1820" s="209">
        <v>2</v>
      </c>
      <c r="J1820" s="191"/>
      <c r="K1820" s="209">
        <v>2</v>
      </c>
      <c r="L1820" s="193"/>
      <c r="M1820" s="191"/>
      <c r="N1820" s="193"/>
      <c r="O1820" s="202">
        <v>1.0367</v>
      </c>
      <c r="P1820" s="216">
        <v>1.36</v>
      </c>
      <c r="Q1820" s="143"/>
      <c r="R1820" s="143"/>
      <c r="S1820" s="143"/>
    </row>
    <row r="1821" spans="1:19" ht="13.5" customHeight="1">
      <c r="A1821" s="203"/>
      <c r="B1821" s="189"/>
      <c r="C1821" s="501" t="s">
        <v>433</v>
      </c>
      <c r="D1821" s="501"/>
      <c r="E1821" s="501"/>
      <c r="F1821" s="501"/>
      <c r="G1821" s="501"/>
      <c r="H1821" s="190"/>
      <c r="I1821" s="191"/>
      <c r="J1821" s="191"/>
      <c r="K1821" s="191"/>
      <c r="L1821" s="193"/>
      <c r="M1821" s="191"/>
      <c r="N1821" s="193"/>
      <c r="O1821" s="191"/>
      <c r="P1821" s="216">
        <v>105.42</v>
      </c>
      <c r="Q1821" s="143"/>
      <c r="R1821" s="143"/>
      <c r="S1821" s="143"/>
    </row>
    <row r="1822" spans="1:19" ht="19.5" customHeight="1">
      <c r="A1822" s="203"/>
      <c r="B1822" s="189" t="s">
        <v>653</v>
      </c>
      <c r="C1822" s="501" t="s">
        <v>654</v>
      </c>
      <c r="D1822" s="501"/>
      <c r="E1822" s="501"/>
      <c r="F1822" s="501"/>
      <c r="G1822" s="501"/>
      <c r="H1822" s="190" t="s">
        <v>432</v>
      </c>
      <c r="I1822" s="209">
        <v>90</v>
      </c>
      <c r="J1822" s="191"/>
      <c r="K1822" s="209">
        <v>90</v>
      </c>
      <c r="L1822" s="193"/>
      <c r="M1822" s="191"/>
      <c r="N1822" s="193"/>
      <c r="O1822" s="191"/>
      <c r="P1822" s="216">
        <v>94.88</v>
      </c>
      <c r="Q1822" s="143"/>
      <c r="R1822" s="143"/>
      <c r="S1822" s="143"/>
    </row>
    <row r="1823" spans="1:19" ht="13.5" customHeight="1">
      <c r="A1823" s="203"/>
      <c r="B1823" s="189" t="s">
        <v>655</v>
      </c>
      <c r="C1823" s="501" t="s">
        <v>656</v>
      </c>
      <c r="D1823" s="501"/>
      <c r="E1823" s="501"/>
      <c r="F1823" s="501"/>
      <c r="G1823" s="501"/>
      <c r="H1823" s="190" t="s">
        <v>432</v>
      </c>
      <c r="I1823" s="209">
        <v>46</v>
      </c>
      <c r="J1823" s="191"/>
      <c r="K1823" s="209">
        <v>46</v>
      </c>
      <c r="L1823" s="193"/>
      <c r="M1823" s="191"/>
      <c r="N1823" s="193"/>
      <c r="O1823" s="191"/>
      <c r="P1823" s="216">
        <v>48.49</v>
      </c>
      <c r="Q1823" s="143"/>
      <c r="R1823" s="143"/>
      <c r="S1823" s="143"/>
    </row>
    <row r="1824" spans="1:19" ht="13.5" customHeight="1">
      <c r="A1824" s="213"/>
      <c r="B1824" s="214"/>
      <c r="C1824" s="500" t="s">
        <v>438</v>
      </c>
      <c r="D1824" s="500"/>
      <c r="E1824" s="500"/>
      <c r="F1824" s="500"/>
      <c r="G1824" s="500"/>
      <c r="H1824" s="180"/>
      <c r="I1824" s="181"/>
      <c r="J1824" s="181"/>
      <c r="K1824" s="181"/>
      <c r="L1824" s="183"/>
      <c r="M1824" s="181"/>
      <c r="N1824" s="211">
        <v>12542</v>
      </c>
      <c r="O1824" s="181"/>
      <c r="P1824" s="240">
        <v>250.84</v>
      </c>
      <c r="Q1824" s="143"/>
      <c r="R1824" s="143"/>
      <c r="S1824" s="143"/>
    </row>
    <row r="1825" spans="1:19" ht="37.5" customHeight="1">
      <c r="A1825" s="178" t="s">
        <v>1046</v>
      </c>
      <c r="B1825" s="179" t="s">
        <v>752</v>
      </c>
      <c r="C1825" s="498" t="s">
        <v>753</v>
      </c>
      <c r="D1825" s="498"/>
      <c r="E1825" s="498"/>
      <c r="F1825" s="498"/>
      <c r="G1825" s="498"/>
      <c r="H1825" s="180" t="s">
        <v>142</v>
      </c>
      <c r="I1825" s="181">
        <v>2</v>
      </c>
      <c r="J1825" s="182">
        <v>1</v>
      </c>
      <c r="K1825" s="182">
        <v>2</v>
      </c>
      <c r="L1825" s="183"/>
      <c r="M1825" s="181"/>
      <c r="N1825" s="221">
        <v>9.33</v>
      </c>
      <c r="O1825" s="217">
        <v>1.0367</v>
      </c>
      <c r="P1825" s="240">
        <v>19.34</v>
      </c>
      <c r="Q1825" s="143"/>
      <c r="R1825" s="143"/>
      <c r="S1825" s="143"/>
    </row>
    <row r="1826" spans="1:19" ht="45.75" customHeight="1">
      <c r="A1826" s="186"/>
      <c r="B1826" s="187"/>
      <c r="C1826" s="499" t="s">
        <v>390</v>
      </c>
      <c r="D1826" s="499"/>
      <c r="E1826" s="499"/>
      <c r="F1826" s="499"/>
      <c r="G1826" s="499"/>
      <c r="H1826" s="499"/>
      <c r="I1826" s="499"/>
      <c r="J1826" s="499"/>
      <c r="K1826" s="499"/>
      <c r="L1826" s="499"/>
      <c r="M1826" s="499"/>
      <c r="N1826" s="499"/>
      <c r="O1826" s="499"/>
      <c r="P1826" s="499"/>
      <c r="Q1826" s="143"/>
      <c r="R1826" s="143"/>
      <c r="S1826" s="143"/>
    </row>
    <row r="1827" spans="1:19" ht="27.75" customHeight="1">
      <c r="A1827" s="213"/>
      <c r="B1827" s="214"/>
      <c r="C1827" s="500" t="s">
        <v>438</v>
      </c>
      <c r="D1827" s="500"/>
      <c r="E1827" s="500"/>
      <c r="F1827" s="500"/>
      <c r="G1827" s="500"/>
      <c r="H1827" s="180"/>
      <c r="I1827" s="181"/>
      <c r="J1827" s="181"/>
      <c r="K1827" s="181"/>
      <c r="L1827" s="183"/>
      <c r="M1827" s="181"/>
      <c r="N1827" s="183"/>
      <c r="O1827" s="181"/>
      <c r="P1827" s="240">
        <v>19.34</v>
      </c>
      <c r="Q1827" s="143"/>
      <c r="R1827" s="143"/>
      <c r="S1827" s="143"/>
    </row>
    <row r="1828" spans="1:19" ht="13.5" customHeight="1">
      <c r="A1828" s="178" t="s">
        <v>1047</v>
      </c>
      <c r="B1828" s="179" t="s">
        <v>608</v>
      </c>
      <c r="C1828" s="498" t="s">
        <v>1048</v>
      </c>
      <c r="D1828" s="498"/>
      <c r="E1828" s="498"/>
      <c r="F1828" s="498"/>
      <c r="G1828" s="498"/>
      <c r="H1828" s="180" t="s">
        <v>610</v>
      </c>
      <c r="I1828" s="181">
        <v>0.03</v>
      </c>
      <c r="J1828" s="182">
        <v>1</v>
      </c>
      <c r="K1828" s="219">
        <v>0.03</v>
      </c>
      <c r="L1828" s="183"/>
      <c r="M1828" s="181"/>
      <c r="N1828" s="184"/>
      <c r="O1828" s="181"/>
      <c r="P1828" s="185"/>
      <c r="Q1828" s="143"/>
      <c r="R1828" s="143"/>
      <c r="S1828" s="143"/>
    </row>
    <row r="1829" spans="1:19" ht="13.5" customHeight="1">
      <c r="A1829" s="186"/>
      <c r="B1829" s="187" t="s">
        <v>386</v>
      </c>
      <c r="C1829" s="499" t="s">
        <v>387</v>
      </c>
      <c r="D1829" s="499"/>
      <c r="E1829" s="499"/>
      <c r="F1829" s="499"/>
      <c r="G1829" s="499"/>
      <c r="H1829" s="499"/>
      <c r="I1829" s="499"/>
      <c r="J1829" s="499"/>
      <c r="K1829" s="499"/>
      <c r="L1829" s="499"/>
      <c r="M1829" s="499"/>
      <c r="N1829" s="499"/>
      <c r="O1829" s="499"/>
      <c r="P1829" s="499"/>
      <c r="Q1829" s="143"/>
      <c r="R1829" s="143"/>
      <c r="S1829" s="143"/>
    </row>
    <row r="1830" spans="1:19" ht="13.5" customHeight="1">
      <c r="A1830" s="186"/>
      <c r="B1830" s="187" t="s">
        <v>388</v>
      </c>
      <c r="C1830" s="499" t="s">
        <v>389</v>
      </c>
      <c r="D1830" s="499"/>
      <c r="E1830" s="499"/>
      <c r="F1830" s="499"/>
      <c r="G1830" s="499"/>
      <c r="H1830" s="499"/>
      <c r="I1830" s="499"/>
      <c r="J1830" s="499"/>
      <c r="K1830" s="499"/>
      <c r="L1830" s="499"/>
      <c r="M1830" s="499"/>
      <c r="N1830" s="499"/>
      <c r="O1830" s="499"/>
      <c r="P1830" s="499"/>
      <c r="Q1830" s="143"/>
      <c r="R1830" s="143"/>
      <c r="S1830" s="143"/>
    </row>
    <row r="1831" spans="1:19" ht="13.5" customHeight="1">
      <c r="A1831" s="186"/>
      <c r="B1831" s="187"/>
      <c r="C1831" s="499" t="s">
        <v>390</v>
      </c>
      <c r="D1831" s="499"/>
      <c r="E1831" s="499"/>
      <c r="F1831" s="499"/>
      <c r="G1831" s="499"/>
      <c r="H1831" s="499"/>
      <c r="I1831" s="499"/>
      <c r="J1831" s="499"/>
      <c r="K1831" s="499"/>
      <c r="L1831" s="499"/>
      <c r="M1831" s="499"/>
      <c r="N1831" s="499"/>
      <c r="O1831" s="499"/>
      <c r="P1831" s="499"/>
      <c r="Q1831" s="143"/>
      <c r="R1831" s="143"/>
      <c r="S1831" s="143"/>
    </row>
    <row r="1832" spans="1:19" ht="13.5" customHeight="1">
      <c r="A1832" s="188"/>
      <c r="B1832" s="189" t="s">
        <v>164</v>
      </c>
      <c r="C1832" s="501" t="s">
        <v>391</v>
      </c>
      <c r="D1832" s="501"/>
      <c r="E1832" s="501"/>
      <c r="F1832" s="501"/>
      <c r="G1832" s="501"/>
      <c r="H1832" s="190" t="s">
        <v>392</v>
      </c>
      <c r="I1832" s="191"/>
      <c r="J1832" s="191"/>
      <c r="K1832" s="215">
        <v>0.44687470000000001</v>
      </c>
      <c r="L1832" s="193"/>
      <c r="M1832" s="191"/>
      <c r="N1832" s="193"/>
      <c r="O1832" s="191"/>
      <c r="P1832" s="216">
        <v>297.41000000000003</v>
      </c>
      <c r="Q1832" s="143"/>
      <c r="R1832" s="143"/>
      <c r="S1832" s="143"/>
    </row>
    <row r="1833" spans="1:19" ht="13.5" customHeight="1">
      <c r="A1833" s="195"/>
      <c r="B1833" s="189" t="s">
        <v>611</v>
      </c>
      <c r="C1833" s="501" t="s">
        <v>612</v>
      </c>
      <c r="D1833" s="501"/>
      <c r="E1833" s="501"/>
      <c r="F1833" s="501"/>
      <c r="G1833" s="501"/>
      <c r="H1833" s="190" t="s">
        <v>392</v>
      </c>
      <c r="I1833" s="201">
        <v>9.27</v>
      </c>
      <c r="J1833" s="197">
        <v>1.6068849999999999</v>
      </c>
      <c r="K1833" s="215">
        <v>0.44687470000000001</v>
      </c>
      <c r="L1833" s="198"/>
      <c r="M1833" s="199"/>
      <c r="N1833" s="200">
        <v>665.54</v>
      </c>
      <c r="O1833" s="191"/>
      <c r="P1833" s="194">
        <v>297.41000000000003</v>
      </c>
      <c r="Q1833" s="143"/>
      <c r="R1833" s="143"/>
      <c r="S1833" s="143"/>
    </row>
    <row r="1834" spans="1:19" ht="13.5" customHeight="1">
      <c r="A1834" s="188"/>
      <c r="B1834" s="189" t="s">
        <v>180</v>
      </c>
      <c r="C1834" s="501" t="s">
        <v>410</v>
      </c>
      <c r="D1834" s="501"/>
      <c r="E1834" s="501"/>
      <c r="F1834" s="501"/>
      <c r="G1834" s="501"/>
      <c r="H1834" s="190"/>
      <c r="I1834" s="191"/>
      <c r="J1834" s="191"/>
      <c r="K1834" s="191"/>
      <c r="L1834" s="193"/>
      <c r="M1834" s="191"/>
      <c r="N1834" s="193"/>
      <c r="O1834" s="191"/>
      <c r="P1834" s="216">
        <v>3.11</v>
      </c>
      <c r="Q1834" s="143"/>
      <c r="R1834" s="143"/>
      <c r="S1834" s="143"/>
    </row>
    <row r="1835" spans="1:19" ht="13.5" customHeight="1">
      <c r="A1835" s="195"/>
      <c r="B1835" s="189" t="s">
        <v>613</v>
      </c>
      <c r="C1835" s="501" t="s">
        <v>614</v>
      </c>
      <c r="D1835" s="501"/>
      <c r="E1835" s="501"/>
      <c r="F1835" s="501"/>
      <c r="G1835" s="501"/>
      <c r="H1835" s="190" t="s">
        <v>413</v>
      </c>
      <c r="I1835" s="196">
        <v>0.2</v>
      </c>
      <c r="J1835" s="191"/>
      <c r="K1835" s="207">
        <v>6.0000000000000001E-3</v>
      </c>
      <c r="L1835" s="205">
        <v>138.5</v>
      </c>
      <c r="M1835" s="206">
        <v>1.44</v>
      </c>
      <c r="N1835" s="200">
        <v>199.44</v>
      </c>
      <c r="O1835" s="202">
        <v>1.0367</v>
      </c>
      <c r="P1835" s="194">
        <v>1.24</v>
      </c>
      <c r="Q1835" s="143"/>
      <c r="R1835" s="143"/>
      <c r="S1835" s="143"/>
    </row>
    <row r="1836" spans="1:19" ht="13.5" customHeight="1">
      <c r="A1836" s="195"/>
      <c r="B1836" s="189" t="s">
        <v>615</v>
      </c>
      <c r="C1836" s="501" t="s">
        <v>616</v>
      </c>
      <c r="D1836" s="501"/>
      <c r="E1836" s="501"/>
      <c r="F1836" s="501"/>
      <c r="G1836" s="501"/>
      <c r="H1836" s="190" t="s">
        <v>587</v>
      </c>
      <c r="I1836" s="201">
        <v>0.25</v>
      </c>
      <c r="J1836" s="191"/>
      <c r="K1836" s="202">
        <v>7.4999999999999997E-3</v>
      </c>
      <c r="L1836" s="205">
        <v>235.73</v>
      </c>
      <c r="M1836" s="206">
        <v>1.02</v>
      </c>
      <c r="N1836" s="200">
        <v>240.44</v>
      </c>
      <c r="O1836" s="202">
        <v>1.0367</v>
      </c>
      <c r="P1836" s="194">
        <v>1.87</v>
      </c>
      <c r="Q1836" s="143"/>
      <c r="R1836" s="143"/>
      <c r="S1836" s="143"/>
    </row>
    <row r="1837" spans="1:19" ht="13.5" customHeight="1">
      <c r="A1837" s="210"/>
      <c r="B1837" s="187"/>
      <c r="C1837" s="500" t="s">
        <v>429</v>
      </c>
      <c r="D1837" s="500"/>
      <c r="E1837" s="500"/>
      <c r="F1837" s="500"/>
      <c r="G1837" s="500"/>
      <c r="H1837" s="180"/>
      <c r="I1837" s="181"/>
      <c r="J1837" s="181"/>
      <c r="K1837" s="181"/>
      <c r="L1837" s="183"/>
      <c r="M1837" s="181"/>
      <c r="N1837" s="211"/>
      <c r="O1837" s="181"/>
      <c r="P1837" s="212">
        <v>300.52</v>
      </c>
      <c r="Q1837" s="143"/>
      <c r="R1837" s="143"/>
      <c r="S1837" s="143"/>
    </row>
    <row r="1838" spans="1:19" ht="13.5" customHeight="1">
      <c r="A1838" s="203" t="s">
        <v>1049</v>
      </c>
      <c r="B1838" s="189" t="s">
        <v>430</v>
      </c>
      <c r="C1838" s="501" t="s">
        <v>431</v>
      </c>
      <c r="D1838" s="501"/>
      <c r="E1838" s="501"/>
      <c r="F1838" s="501"/>
      <c r="G1838" s="501"/>
      <c r="H1838" s="190" t="s">
        <v>432</v>
      </c>
      <c r="I1838" s="209">
        <v>2</v>
      </c>
      <c r="J1838" s="191"/>
      <c r="K1838" s="209">
        <v>2</v>
      </c>
      <c r="L1838" s="193"/>
      <c r="M1838" s="191"/>
      <c r="N1838" s="193"/>
      <c r="O1838" s="202">
        <v>1.0367</v>
      </c>
      <c r="P1838" s="216">
        <v>3.84</v>
      </c>
      <c r="Q1838" s="143"/>
      <c r="R1838" s="143"/>
      <c r="S1838" s="143"/>
    </row>
    <row r="1839" spans="1:19" ht="13.5" customHeight="1">
      <c r="A1839" s="203"/>
      <c r="B1839" s="189"/>
      <c r="C1839" s="501" t="s">
        <v>433</v>
      </c>
      <c r="D1839" s="501"/>
      <c r="E1839" s="501"/>
      <c r="F1839" s="501"/>
      <c r="G1839" s="501"/>
      <c r="H1839" s="190"/>
      <c r="I1839" s="191"/>
      <c r="J1839" s="191"/>
      <c r="K1839" s="191"/>
      <c r="L1839" s="193"/>
      <c r="M1839" s="191"/>
      <c r="N1839" s="193"/>
      <c r="O1839" s="191"/>
      <c r="P1839" s="216">
        <v>297.41000000000003</v>
      </c>
      <c r="Q1839" s="143"/>
      <c r="R1839" s="143"/>
      <c r="S1839" s="143"/>
    </row>
    <row r="1840" spans="1:19" ht="19.5" customHeight="1">
      <c r="A1840" s="203"/>
      <c r="B1840" s="189" t="s">
        <v>434</v>
      </c>
      <c r="C1840" s="501" t="s">
        <v>435</v>
      </c>
      <c r="D1840" s="501"/>
      <c r="E1840" s="501"/>
      <c r="F1840" s="501"/>
      <c r="G1840" s="501"/>
      <c r="H1840" s="190" t="s">
        <v>432</v>
      </c>
      <c r="I1840" s="209">
        <v>90</v>
      </c>
      <c r="J1840" s="191"/>
      <c r="K1840" s="209">
        <v>90</v>
      </c>
      <c r="L1840" s="193"/>
      <c r="M1840" s="191"/>
      <c r="N1840" s="193"/>
      <c r="O1840" s="191"/>
      <c r="P1840" s="216">
        <v>267.67</v>
      </c>
      <c r="Q1840" s="143"/>
      <c r="R1840" s="143"/>
      <c r="S1840" s="143"/>
    </row>
    <row r="1841" spans="1:19" ht="13.5" customHeight="1">
      <c r="A1841" s="203"/>
      <c r="B1841" s="189" t="s">
        <v>436</v>
      </c>
      <c r="C1841" s="501" t="s">
        <v>437</v>
      </c>
      <c r="D1841" s="501"/>
      <c r="E1841" s="501"/>
      <c r="F1841" s="501"/>
      <c r="G1841" s="501"/>
      <c r="H1841" s="190" t="s">
        <v>432</v>
      </c>
      <c r="I1841" s="209">
        <v>46</v>
      </c>
      <c r="J1841" s="191"/>
      <c r="K1841" s="209">
        <v>46</v>
      </c>
      <c r="L1841" s="193"/>
      <c r="M1841" s="191"/>
      <c r="N1841" s="193"/>
      <c r="O1841" s="191"/>
      <c r="P1841" s="216">
        <v>136.81</v>
      </c>
      <c r="Q1841" s="143"/>
      <c r="R1841" s="143"/>
      <c r="S1841" s="143"/>
    </row>
    <row r="1842" spans="1:19" ht="13.5" customHeight="1">
      <c r="A1842" s="213"/>
      <c r="B1842" s="214"/>
      <c r="C1842" s="500" t="s">
        <v>438</v>
      </c>
      <c r="D1842" s="500"/>
      <c r="E1842" s="500"/>
      <c r="F1842" s="500"/>
      <c r="G1842" s="500"/>
      <c r="H1842" s="180"/>
      <c r="I1842" s="181"/>
      <c r="J1842" s="181"/>
      <c r="K1842" s="181"/>
      <c r="L1842" s="183"/>
      <c r="M1842" s="181"/>
      <c r="N1842" s="211">
        <v>23628</v>
      </c>
      <c r="O1842" s="181"/>
      <c r="P1842" s="240">
        <v>708.84</v>
      </c>
      <c r="Q1842" s="143"/>
      <c r="R1842" s="143"/>
      <c r="S1842" s="143"/>
    </row>
    <row r="1843" spans="1:19" ht="19.5" customHeight="1">
      <c r="A1843" s="178" t="s">
        <v>1050</v>
      </c>
      <c r="B1843" s="179" t="s">
        <v>672</v>
      </c>
      <c r="C1843" s="498" t="s">
        <v>673</v>
      </c>
      <c r="D1843" s="498"/>
      <c r="E1843" s="498"/>
      <c r="F1843" s="498"/>
      <c r="G1843" s="498"/>
      <c r="H1843" s="180" t="s">
        <v>142</v>
      </c>
      <c r="I1843" s="181">
        <v>1</v>
      </c>
      <c r="J1843" s="182">
        <v>1</v>
      </c>
      <c r="K1843" s="182">
        <v>1</v>
      </c>
      <c r="L1843" s="183"/>
      <c r="M1843" s="181"/>
      <c r="N1843" s="221">
        <v>552.98</v>
      </c>
      <c r="O1843" s="217">
        <v>1.0367</v>
      </c>
      <c r="P1843" s="240">
        <v>573.27</v>
      </c>
      <c r="Q1843" s="143"/>
      <c r="R1843" s="143"/>
      <c r="S1843" s="143"/>
    </row>
    <row r="1844" spans="1:19" ht="45.75" customHeight="1">
      <c r="A1844" s="186"/>
      <c r="B1844" s="187"/>
      <c r="C1844" s="499" t="s">
        <v>390</v>
      </c>
      <c r="D1844" s="499"/>
      <c r="E1844" s="499"/>
      <c r="F1844" s="499"/>
      <c r="G1844" s="499"/>
      <c r="H1844" s="499"/>
      <c r="I1844" s="499"/>
      <c r="J1844" s="499"/>
      <c r="K1844" s="499"/>
      <c r="L1844" s="499"/>
      <c r="M1844" s="499"/>
      <c r="N1844" s="499"/>
      <c r="O1844" s="499"/>
      <c r="P1844" s="499"/>
      <c r="Q1844" s="143"/>
      <c r="R1844" s="143"/>
      <c r="S1844" s="143"/>
    </row>
    <row r="1845" spans="1:19" ht="27.75" customHeight="1">
      <c r="A1845" s="213"/>
      <c r="B1845" s="214"/>
      <c r="C1845" s="500" t="s">
        <v>438</v>
      </c>
      <c r="D1845" s="500"/>
      <c r="E1845" s="500"/>
      <c r="F1845" s="500"/>
      <c r="G1845" s="500"/>
      <c r="H1845" s="180"/>
      <c r="I1845" s="181"/>
      <c r="J1845" s="181"/>
      <c r="K1845" s="181"/>
      <c r="L1845" s="183"/>
      <c r="M1845" s="181"/>
      <c r="N1845" s="183"/>
      <c r="O1845" s="181"/>
      <c r="P1845" s="240">
        <v>573.27</v>
      </c>
      <c r="Q1845" s="143"/>
      <c r="R1845" s="143"/>
      <c r="S1845" s="143"/>
    </row>
    <row r="1846" spans="1:19" ht="13.5" customHeight="1">
      <c r="A1846" s="178" t="s">
        <v>1051</v>
      </c>
      <c r="B1846" s="179" t="s">
        <v>608</v>
      </c>
      <c r="C1846" s="498" t="s">
        <v>1052</v>
      </c>
      <c r="D1846" s="498"/>
      <c r="E1846" s="498"/>
      <c r="F1846" s="498"/>
      <c r="G1846" s="498"/>
      <c r="H1846" s="180" t="s">
        <v>610</v>
      </c>
      <c r="I1846" s="181">
        <v>0.02</v>
      </c>
      <c r="J1846" s="182">
        <v>1</v>
      </c>
      <c r="K1846" s="219">
        <v>0.02</v>
      </c>
      <c r="L1846" s="183"/>
      <c r="M1846" s="181"/>
      <c r="N1846" s="184"/>
      <c r="O1846" s="181"/>
      <c r="P1846" s="185"/>
      <c r="Q1846" s="143"/>
      <c r="R1846" s="143"/>
      <c r="S1846" s="143"/>
    </row>
    <row r="1847" spans="1:19" ht="13.5" customHeight="1">
      <c r="A1847" s="186"/>
      <c r="B1847" s="187" t="s">
        <v>386</v>
      </c>
      <c r="C1847" s="499" t="s">
        <v>387</v>
      </c>
      <c r="D1847" s="499"/>
      <c r="E1847" s="499"/>
      <c r="F1847" s="499"/>
      <c r="G1847" s="499"/>
      <c r="H1847" s="499"/>
      <c r="I1847" s="499"/>
      <c r="J1847" s="499"/>
      <c r="K1847" s="499"/>
      <c r="L1847" s="499"/>
      <c r="M1847" s="499"/>
      <c r="N1847" s="499"/>
      <c r="O1847" s="499"/>
      <c r="P1847" s="499"/>
      <c r="Q1847" s="143"/>
      <c r="R1847" s="143"/>
      <c r="S1847" s="143"/>
    </row>
    <row r="1848" spans="1:19" ht="13.5" customHeight="1">
      <c r="A1848" s="186"/>
      <c r="B1848" s="187" t="s">
        <v>388</v>
      </c>
      <c r="C1848" s="499" t="s">
        <v>389</v>
      </c>
      <c r="D1848" s="499"/>
      <c r="E1848" s="499"/>
      <c r="F1848" s="499"/>
      <c r="G1848" s="499"/>
      <c r="H1848" s="499"/>
      <c r="I1848" s="499"/>
      <c r="J1848" s="499"/>
      <c r="K1848" s="499"/>
      <c r="L1848" s="499"/>
      <c r="M1848" s="499"/>
      <c r="N1848" s="499"/>
      <c r="O1848" s="499"/>
      <c r="P1848" s="499"/>
      <c r="Q1848" s="143"/>
      <c r="R1848" s="143"/>
      <c r="S1848" s="143"/>
    </row>
    <row r="1849" spans="1:19" ht="13.5" customHeight="1">
      <c r="A1849" s="186"/>
      <c r="B1849" s="187"/>
      <c r="C1849" s="499" t="s">
        <v>390</v>
      </c>
      <c r="D1849" s="499"/>
      <c r="E1849" s="499"/>
      <c r="F1849" s="499"/>
      <c r="G1849" s="499"/>
      <c r="H1849" s="499"/>
      <c r="I1849" s="499"/>
      <c r="J1849" s="499"/>
      <c r="K1849" s="499"/>
      <c r="L1849" s="499"/>
      <c r="M1849" s="499"/>
      <c r="N1849" s="499"/>
      <c r="O1849" s="499"/>
      <c r="P1849" s="499"/>
      <c r="Q1849" s="143"/>
      <c r="R1849" s="143"/>
      <c r="S1849" s="143"/>
    </row>
    <row r="1850" spans="1:19" ht="13.5" customHeight="1">
      <c r="A1850" s="188"/>
      <c r="B1850" s="189" t="s">
        <v>164</v>
      </c>
      <c r="C1850" s="501" t="s">
        <v>391</v>
      </c>
      <c r="D1850" s="501"/>
      <c r="E1850" s="501"/>
      <c r="F1850" s="501"/>
      <c r="G1850" s="501"/>
      <c r="H1850" s="190" t="s">
        <v>392</v>
      </c>
      <c r="I1850" s="191"/>
      <c r="J1850" s="191"/>
      <c r="K1850" s="215">
        <v>0.29791649999999997</v>
      </c>
      <c r="L1850" s="193"/>
      <c r="M1850" s="191"/>
      <c r="N1850" s="193"/>
      <c r="O1850" s="191"/>
      <c r="P1850" s="216">
        <v>198.28</v>
      </c>
      <c r="Q1850" s="143"/>
      <c r="R1850" s="143"/>
      <c r="S1850" s="143"/>
    </row>
    <row r="1851" spans="1:19" ht="13.5" customHeight="1">
      <c r="A1851" s="195"/>
      <c r="B1851" s="189" t="s">
        <v>611</v>
      </c>
      <c r="C1851" s="501" t="s">
        <v>612</v>
      </c>
      <c r="D1851" s="501"/>
      <c r="E1851" s="501"/>
      <c r="F1851" s="501"/>
      <c r="G1851" s="501"/>
      <c r="H1851" s="190" t="s">
        <v>392</v>
      </c>
      <c r="I1851" s="201">
        <v>9.27</v>
      </c>
      <c r="J1851" s="197">
        <v>1.6068849999999999</v>
      </c>
      <c r="K1851" s="215">
        <v>0.29791649999999997</v>
      </c>
      <c r="L1851" s="198"/>
      <c r="M1851" s="199"/>
      <c r="N1851" s="200">
        <v>665.54</v>
      </c>
      <c r="O1851" s="191"/>
      <c r="P1851" s="194">
        <v>198.28</v>
      </c>
      <c r="Q1851" s="143"/>
      <c r="R1851" s="143"/>
      <c r="S1851" s="143"/>
    </row>
    <row r="1852" spans="1:19" ht="13.5" customHeight="1">
      <c r="A1852" s="188"/>
      <c r="B1852" s="189" t="s">
        <v>180</v>
      </c>
      <c r="C1852" s="501" t="s">
        <v>410</v>
      </c>
      <c r="D1852" s="501"/>
      <c r="E1852" s="501"/>
      <c r="F1852" s="501"/>
      <c r="G1852" s="501"/>
      <c r="H1852" s="190"/>
      <c r="I1852" s="191"/>
      <c r="J1852" s="191"/>
      <c r="K1852" s="191"/>
      <c r="L1852" s="193"/>
      <c r="M1852" s="191"/>
      <c r="N1852" s="193"/>
      <c r="O1852" s="191"/>
      <c r="P1852" s="216">
        <v>2.08</v>
      </c>
      <c r="Q1852" s="143"/>
      <c r="R1852" s="143"/>
      <c r="S1852" s="143"/>
    </row>
    <row r="1853" spans="1:19" ht="13.5" customHeight="1">
      <c r="A1853" s="195"/>
      <c r="B1853" s="189" t="s">
        <v>613</v>
      </c>
      <c r="C1853" s="501" t="s">
        <v>614</v>
      </c>
      <c r="D1853" s="501"/>
      <c r="E1853" s="501"/>
      <c r="F1853" s="501"/>
      <c r="G1853" s="501"/>
      <c r="H1853" s="190" t="s">
        <v>413</v>
      </c>
      <c r="I1853" s="196">
        <v>0.2</v>
      </c>
      <c r="J1853" s="191"/>
      <c r="K1853" s="207">
        <v>4.0000000000000001E-3</v>
      </c>
      <c r="L1853" s="205">
        <v>138.5</v>
      </c>
      <c r="M1853" s="206">
        <v>1.44</v>
      </c>
      <c r="N1853" s="200">
        <v>199.44</v>
      </c>
      <c r="O1853" s="202">
        <v>1.0367</v>
      </c>
      <c r="P1853" s="194">
        <v>0.83</v>
      </c>
      <c r="Q1853" s="143"/>
      <c r="R1853" s="143"/>
      <c r="S1853" s="143"/>
    </row>
    <row r="1854" spans="1:19" ht="13.5" customHeight="1">
      <c r="A1854" s="195"/>
      <c r="B1854" s="189" t="s">
        <v>615</v>
      </c>
      <c r="C1854" s="501" t="s">
        <v>616</v>
      </c>
      <c r="D1854" s="501"/>
      <c r="E1854" s="501"/>
      <c r="F1854" s="501"/>
      <c r="G1854" s="501"/>
      <c r="H1854" s="190" t="s">
        <v>587</v>
      </c>
      <c r="I1854" s="201">
        <v>0.25</v>
      </c>
      <c r="J1854" s="191"/>
      <c r="K1854" s="207">
        <v>5.0000000000000001E-3</v>
      </c>
      <c r="L1854" s="205">
        <v>235.73</v>
      </c>
      <c r="M1854" s="206">
        <v>1.02</v>
      </c>
      <c r="N1854" s="200">
        <v>240.44</v>
      </c>
      <c r="O1854" s="202">
        <v>1.0367</v>
      </c>
      <c r="P1854" s="194">
        <v>1.25</v>
      </c>
      <c r="Q1854" s="143"/>
      <c r="R1854" s="143"/>
      <c r="S1854" s="143"/>
    </row>
    <row r="1855" spans="1:19" ht="27.75" customHeight="1">
      <c r="A1855" s="210"/>
      <c r="B1855" s="187"/>
      <c r="C1855" s="500" t="s">
        <v>429</v>
      </c>
      <c r="D1855" s="500"/>
      <c r="E1855" s="500"/>
      <c r="F1855" s="500"/>
      <c r="G1855" s="500"/>
      <c r="H1855" s="180"/>
      <c r="I1855" s="181"/>
      <c r="J1855" s="181"/>
      <c r="K1855" s="181"/>
      <c r="L1855" s="183"/>
      <c r="M1855" s="181"/>
      <c r="N1855" s="211"/>
      <c r="O1855" s="181"/>
      <c r="P1855" s="212">
        <v>200.36</v>
      </c>
      <c r="Q1855" s="143"/>
      <c r="R1855" s="143"/>
      <c r="S1855" s="143"/>
    </row>
    <row r="1856" spans="1:19" ht="45.75" customHeight="1">
      <c r="A1856" s="203" t="s">
        <v>1053</v>
      </c>
      <c r="B1856" s="189" t="s">
        <v>430</v>
      </c>
      <c r="C1856" s="501" t="s">
        <v>431</v>
      </c>
      <c r="D1856" s="501"/>
      <c r="E1856" s="501"/>
      <c r="F1856" s="501"/>
      <c r="G1856" s="501"/>
      <c r="H1856" s="190" t="s">
        <v>432</v>
      </c>
      <c r="I1856" s="209">
        <v>2</v>
      </c>
      <c r="J1856" s="191"/>
      <c r="K1856" s="209">
        <v>2</v>
      </c>
      <c r="L1856" s="193"/>
      <c r="M1856" s="191"/>
      <c r="N1856" s="193"/>
      <c r="O1856" s="202">
        <v>1.0367</v>
      </c>
      <c r="P1856" s="216">
        <v>2.56</v>
      </c>
      <c r="Q1856" s="143"/>
      <c r="R1856" s="143"/>
      <c r="S1856" s="143"/>
    </row>
    <row r="1857" spans="1:19" ht="27.75" customHeight="1">
      <c r="A1857" s="203"/>
      <c r="B1857" s="189"/>
      <c r="C1857" s="501" t="s">
        <v>433</v>
      </c>
      <c r="D1857" s="501"/>
      <c r="E1857" s="501"/>
      <c r="F1857" s="501"/>
      <c r="G1857" s="501"/>
      <c r="H1857" s="190"/>
      <c r="I1857" s="191"/>
      <c r="J1857" s="191"/>
      <c r="K1857" s="191"/>
      <c r="L1857" s="193"/>
      <c r="M1857" s="191"/>
      <c r="N1857" s="193"/>
      <c r="O1857" s="191"/>
      <c r="P1857" s="216">
        <v>198.28</v>
      </c>
      <c r="Q1857" s="143"/>
      <c r="R1857" s="143"/>
      <c r="S1857" s="143"/>
    </row>
    <row r="1858" spans="1:19" ht="13.5" customHeight="1">
      <c r="A1858" s="203"/>
      <c r="B1858" s="189" t="s">
        <v>434</v>
      </c>
      <c r="C1858" s="501" t="s">
        <v>435</v>
      </c>
      <c r="D1858" s="501"/>
      <c r="E1858" s="501"/>
      <c r="F1858" s="501"/>
      <c r="G1858" s="501"/>
      <c r="H1858" s="190" t="s">
        <v>432</v>
      </c>
      <c r="I1858" s="209">
        <v>90</v>
      </c>
      <c r="J1858" s="191"/>
      <c r="K1858" s="209">
        <v>90</v>
      </c>
      <c r="L1858" s="193"/>
      <c r="M1858" s="191"/>
      <c r="N1858" s="193"/>
      <c r="O1858" s="191"/>
      <c r="P1858" s="216">
        <v>178.45</v>
      </c>
      <c r="Q1858" s="143"/>
      <c r="R1858" s="143"/>
      <c r="S1858" s="143"/>
    </row>
    <row r="1859" spans="1:19" ht="13.5" customHeight="1">
      <c r="A1859" s="203"/>
      <c r="B1859" s="189" t="s">
        <v>436</v>
      </c>
      <c r="C1859" s="501" t="s">
        <v>437</v>
      </c>
      <c r="D1859" s="501"/>
      <c r="E1859" s="501"/>
      <c r="F1859" s="501"/>
      <c r="G1859" s="501"/>
      <c r="H1859" s="190" t="s">
        <v>432</v>
      </c>
      <c r="I1859" s="209">
        <v>46</v>
      </c>
      <c r="J1859" s="191"/>
      <c r="K1859" s="209">
        <v>46</v>
      </c>
      <c r="L1859" s="193"/>
      <c r="M1859" s="191"/>
      <c r="N1859" s="193"/>
      <c r="O1859" s="191"/>
      <c r="P1859" s="216">
        <v>91.21</v>
      </c>
      <c r="Q1859" s="143"/>
      <c r="R1859" s="143"/>
      <c r="S1859" s="143"/>
    </row>
    <row r="1860" spans="1:19" ht="13.5" customHeight="1">
      <c r="A1860" s="213"/>
      <c r="B1860" s="214"/>
      <c r="C1860" s="500" t="s">
        <v>438</v>
      </c>
      <c r="D1860" s="500"/>
      <c r="E1860" s="500"/>
      <c r="F1860" s="500"/>
      <c r="G1860" s="500"/>
      <c r="H1860" s="180"/>
      <c r="I1860" s="181"/>
      <c r="J1860" s="181"/>
      <c r="K1860" s="181"/>
      <c r="L1860" s="183"/>
      <c r="M1860" s="181"/>
      <c r="N1860" s="211">
        <v>23629</v>
      </c>
      <c r="O1860" s="181"/>
      <c r="P1860" s="240">
        <v>472.58</v>
      </c>
      <c r="Q1860" s="143"/>
      <c r="R1860" s="143"/>
      <c r="S1860" s="143"/>
    </row>
    <row r="1861" spans="1:19" ht="13.5" customHeight="1">
      <c r="A1861" s="178" t="s">
        <v>1054</v>
      </c>
      <c r="B1861" s="179" t="s">
        <v>903</v>
      </c>
      <c r="C1861" s="498" t="s">
        <v>904</v>
      </c>
      <c r="D1861" s="498"/>
      <c r="E1861" s="498"/>
      <c r="F1861" s="498"/>
      <c r="G1861" s="498"/>
      <c r="H1861" s="180" t="s">
        <v>773</v>
      </c>
      <c r="I1861" s="181">
        <v>2E-3</v>
      </c>
      <c r="J1861" s="182">
        <v>1</v>
      </c>
      <c r="K1861" s="249">
        <v>2E-3</v>
      </c>
      <c r="L1861" s="211">
        <v>134013.66</v>
      </c>
      <c r="M1861" s="219">
        <v>1.41</v>
      </c>
      <c r="N1861" s="239">
        <v>188959.26</v>
      </c>
      <c r="O1861" s="217">
        <v>1.0367</v>
      </c>
      <c r="P1861" s="240">
        <v>391.79</v>
      </c>
      <c r="Q1861" s="143"/>
      <c r="R1861" s="143"/>
      <c r="S1861" s="143"/>
    </row>
    <row r="1862" spans="1:19" ht="13.5" customHeight="1">
      <c r="A1862" s="186"/>
      <c r="B1862" s="187"/>
      <c r="C1862" s="499" t="s">
        <v>390</v>
      </c>
      <c r="D1862" s="499"/>
      <c r="E1862" s="499"/>
      <c r="F1862" s="499"/>
      <c r="G1862" s="499"/>
      <c r="H1862" s="499"/>
      <c r="I1862" s="499"/>
      <c r="J1862" s="499"/>
      <c r="K1862" s="499"/>
      <c r="L1862" s="499"/>
      <c r="M1862" s="499"/>
      <c r="N1862" s="499"/>
      <c r="O1862" s="499"/>
      <c r="P1862" s="499"/>
      <c r="Q1862" s="143"/>
      <c r="R1862" s="143"/>
      <c r="S1862" s="143"/>
    </row>
    <row r="1863" spans="1:19" ht="13.5" customHeight="1">
      <c r="A1863" s="213"/>
      <c r="B1863" s="214"/>
      <c r="C1863" s="500" t="s">
        <v>438</v>
      </c>
      <c r="D1863" s="500"/>
      <c r="E1863" s="500"/>
      <c r="F1863" s="500"/>
      <c r="G1863" s="500"/>
      <c r="H1863" s="180"/>
      <c r="I1863" s="181"/>
      <c r="J1863" s="181"/>
      <c r="K1863" s="181"/>
      <c r="L1863" s="183"/>
      <c r="M1863" s="181"/>
      <c r="N1863" s="183"/>
      <c r="O1863" s="181"/>
      <c r="P1863" s="240">
        <v>391.79</v>
      </c>
      <c r="Q1863" s="143"/>
      <c r="R1863" s="143"/>
      <c r="S1863" s="143"/>
    </row>
    <row r="1864" spans="1:19" ht="13.5" customHeight="1">
      <c r="A1864" s="178" t="s">
        <v>1055</v>
      </c>
      <c r="B1864" s="179" t="s">
        <v>1002</v>
      </c>
      <c r="C1864" s="498" t="s">
        <v>1056</v>
      </c>
      <c r="D1864" s="498"/>
      <c r="E1864" s="498"/>
      <c r="F1864" s="498"/>
      <c r="G1864" s="498"/>
      <c r="H1864" s="180" t="s">
        <v>587</v>
      </c>
      <c r="I1864" s="181">
        <v>0.02</v>
      </c>
      <c r="J1864" s="182">
        <v>1</v>
      </c>
      <c r="K1864" s="219">
        <v>0.02</v>
      </c>
      <c r="L1864" s="183"/>
      <c r="M1864" s="181"/>
      <c r="N1864" s="184"/>
      <c r="O1864" s="181"/>
      <c r="P1864" s="185"/>
      <c r="Q1864" s="143"/>
      <c r="R1864" s="143"/>
      <c r="S1864" s="143"/>
    </row>
    <row r="1865" spans="1:19" ht="13.5" customHeight="1">
      <c r="A1865" s="186"/>
      <c r="B1865" s="187" t="s">
        <v>386</v>
      </c>
      <c r="C1865" s="499" t="s">
        <v>387</v>
      </c>
      <c r="D1865" s="499"/>
      <c r="E1865" s="499"/>
      <c r="F1865" s="499"/>
      <c r="G1865" s="499"/>
      <c r="H1865" s="499"/>
      <c r="I1865" s="499"/>
      <c r="J1865" s="499"/>
      <c r="K1865" s="499"/>
      <c r="L1865" s="499"/>
      <c r="M1865" s="499"/>
      <c r="N1865" s="499"/>
      <c r="O1865" s="499"/>
      <c r="P1865" s="499"/>
      <c r="Q1865" s="143"/>
      <c r="R1865" s="143"/>
      <c r="S1865" s="143"/>
    </row>
    <row r="1866" spans="1:19" ht="13.5" customHeight="1">
      <c r="A1866" s="186"/>
      <c r="B1866" s="187" t="s">
        <v>388</v>
      </c>
      <c r="C1866" s="499" t="s">
        <v>389</v>
      </c>
      <c r="D1866" s="499"/>
      <c r="E1866" s="499"/>
      <c r="F1866" s="499"/>
      <c r="G1866" s="499"/>
      <c r="H1866" s="499"/>
      <c r="I1866" s="499"/>
      <c r="J1866" s="499"/>
      <c r="K1866" s="499"/>
      <c r="L1866" s="499"/>
      <c r="M1866" s="499"/>
      <c r="N1866" s="499"/>
      <c r="O1866" s="499"/>
      <c r="P1866" s="499"/>
      <c r="Q1866" s="143"/>
      <c r="R1866" s="143"/>
      <c r="S1866" s="143"/>
    </row>
    <row r="1867" spans="1:19" ht="13.5" customHeight="1">
      <c r="A1867" s="186"/>
      <c r="B1867" s="187"/>
      <c r="C1867" s="499" t="s">
        <v>390</v>
      </c>
      <c r="D1867" s="499"/>
      <c r="E1867" s="499"/>
      <c r="F1867" s="499"/>
      <c r="G1867" s="499"/>
      <c r="H1867" s="499"/>
      <c r="I1867" s="499"/>
      <c r="J1867" s="499"/>
      <c r="K1867" s="499"/>
      <c r="L1867" s="499"/>
      <c r="M1867" s="499"/>
      <c r="N1867" s="499"/>
      <c r="O1867" s="499"/>
      <c r="P1867" s="499"/>
      <c r="Q1867" s="143"/>
      <c r="R1867" s="143"/>
      <c r="S1867" s="143"/>
    </row>
    <row r="1868" spans="1:19" ht="13.5" customHeight="1">
      <c r="A1868" s="188"/>
      <c r="B1868" s="189" t="s">
        <v>164</v>
      </c>
      <c r="C1868" s="501" t="s">
        <v>391</v>
      </c>
      <c r="D1868" s="501"/>
      <c r="E1868" s="501"/>
      <c r="F1868" s="501"/>
      <c r="G1868" s="501"/>
      <c r="H1868" s="190" t="s">
        <v>392</v>
      </c>
      <c r="I1868" s="191"/>
      <c r="J1868" s="191"/>
      <c r="K1868" s="215">
        <v>0.30852190000000002</v>
      </c>
      <c r="L1868" s="193"/>
      <c r="M1868" s="191"/>
      <c r="N1868" s="193"/>
      <c r="O1868" s="191"/>
      <c r="P1868" s="216">
        <v>174.67</v>
      </c>
      <c r="Q1868" s="143"/>
      <c r="R1868" s="143"/>
      <c r="S1868" s="143"/>
    </row>
    <row r="1869" spans="1:19" ht="13.5" customHeight="1">
      <c r="A1869" s="195"/>
      <c r="B1869" s="189" t="s">
        <v>393</v>
      </c>
      <c r="C1869" s="501" t="s">
        <v>394</v>
      </c>
      <c r="D1869" s="501"/>
      <c r="E1869" s="501"/>
      <c r="F1869" s="501"/>
      <c r="G1869" s="501"/>
      <c r="H1869" s="190" t="s">
        <v>392</v>
      </c>
      <c r="I1869" s="196">
        <v>9.6</v>
      </c>
      <c r="J1869" s="197">
        <v>1.6068849999999999</v>
      </c>
      <c r="K1869" s="215">
        <v>0.30852190000000002</v>
      </c>
      <c r="L1869" s="198"/>
      <c r="M1869" s="199"/>
      <c r="N1869" s="200">
        <v>566.14</v>
      </c>
      <c r="O1869" s="191"/>
      <c r="P1869" s="194">
        <v>174.67</v>
      </c>
      <c r="Q1869" s="143"/>
      <c r="R1869" s="143"/>
      <c r="S1869" s="143"/>
    </row>
    <row r="1870" spans="1:19" ht="27.75" customHeight="1">
      <c r="A1870" s="210"/>
      <c r="B1870" s="187"/>
      <c r="C1870" s="500" t="s">
        <v>429</v>
      </c>
      <c r="D1870" s="500"/>
      <c r="E1870" s="500"/>
      <c r="F1870" s="500"/>
      <c r="G1870" s="500"/>
      <c r="H1870" s="180"/>
      <c r="I1870" s="181"/>
      <c r="J1870" s="181"/>
      <c r="K1870" s="181"/>
      <c r="L1870" s="183"/>
      <c r="M1870" s="181"/>
      <c r="N1870" s="211"/>
      <c r="O1870" s="181"/>
      <c r="P1870" s="212">
        <v>174.67</v>
      </c>
      <c r="Q1870" s="143"/>
      <c r="R1870" s="143"/>
      <c r="S1870" s="143"/>
    </row>
    <row r="1871" spans="1:19" ht="13.5" customHeight="1">
      <c r="A1871" s="203" t="s">
        <v>1057</v>
      </c>
      <c r="B1871" s="189" t="s">
        <v>430</v>
      </c>
      <c r="C1871" s="501" t="s">
        <v>431</v>
      </c>
      <c r="D1871" s="501"/>
      <c r="E1871" s="501"/>
      <c r="F1871" s="501"/>
      <c r="G1871" s="501"/>
      <c r="H1871" s="190" t="s">
        <v>432</v>
      </c>
      <c r="I1871" s="209">
        <v>2</v>
      </c>
      <c r="J1871" s="191"/>
      <c r="K1871" s="209">
        <v>2</v>
      </c>
      <c r="L1871" s="193"/>
      <c r="M1871" s="191"/>
      <c r="N1871" s="193"/>
      <c r="O1871" s="202">
        <v>1.0367</v>
      </c>
      <c r="P1871" s="216">
        <v>2.25</v>
      </c>
      <c r="Q1871" s="143"/>
      <c r="R1871" s="143"/>
      <c r="S1871" s="143"/>
    </row>
    <row r="1872" spans="1:19" ht="13.5" customHeight="1">
      <c r="A1872" s="203"/>
      <c r="B1872" s="189"/>
      <c r="C1872" s="501" t="s">
        <v>433</v>
      </c>
      <c r="D1872" s="501"/>
      <c r="E1872" s="501"/>
      <c r="F1872" s="501"/>
      <c r="G1872" s="501"/>
      <c r="H1872" s="190"/>
      <c r="I1872" s="191"/>
      <c r="J1872" s="191"/>
      <c r="K1872" s="191"/>
      <c r="L1872" s="193"/>
      <c r="M1872" s="191"/>
      <c r="N1872" s="193"/>
      <c r="O1872" s="191"/>
      <c r="P1872" s="216">
        <v>174.67</v>
      </c>
      <c r="Q1872" s="143"/>
      <c r="R1872" s="143"/>
      <c r="S1872" s="143"/>
    </row>
    <row r="1873" spans="1:19" ht="13.5" customHeight="1">
      <c r="A1873" s="203"/>
      <c r="B1873" s="189" t="s">
        <v>603</v>
      </c>
      <c r="C1873" s="501" t="s">
        <v>604</v>
      </c>
      <c r="D1873" s="501"/>
      <c r="E1873" s="501"/>
      <c r="F1873" s="501"/>
      <c r="G1873" s="501"/>
      <c r="H1873" s="190" t="s">
        <v>432</v>
      </c>
      <c r="I1873" s="209">
        <v>97</v>
      </c>
      <c r="J1873" s="191"/>
      <c r="K1873" s="209">
        <v>97</v>
      </c>
      <c r="L1873" s="193"/>
      <c r="M1873" s="191"/>
      <c r="N1873" s="193"/>
      <c r="O1873" s="191"/>
      <c r="P1873" s="216">
        <v>169.43</v>
      </c>
      <c r="Q1873" s="143"/>
      <c r="R1873" s="143"/>
      <c r="S1873" s="143"/>
    </row>
    <row r="1874" spans="1:19" ht="13.5" customHeight="1">
      <c r="A1874" s="203"/>
      <c r="B1874" s="189" t="s">
        <v>605</v>
      </c>
      <c r="C1874" s="501" t="s">
        <v>606</v>
      </c>
      <c r="D1874" s="501"/>
      <c r="E1874" s="501"/>
      <c r="F1874" s="501"/>
      <c r="G1874" s="501"/>
      <c r="H1874" s="190" t="s">
        <v>432</v>
      </c>
      <c r="I1874" s="209">
        <v>51</v>
      </c>
      <c r="J1874" s="191"/>
      <c r="K1874" s="209">
        <v>51</v>
      </c>
      <c r="L1874" s="193"/>
      <c r="M1874" s="191"/>
      <c r="N1874" s="193"/>
      <c r="O1874" s="191"/>
      <c r="P1874" s="216">
        <v>89.08</v>
      </c>
      <c r="Q1874" s="143"/>
      <c r="R1874" s="143"/>
      <c r="S1874" s="143"/>
    </row>
    <row r="1875" spans="1:19" ht="13.5" customHeight="1">
      <c r="A1875" s="213"/>
      <c r="B1875" s="214"/>
      <c r="C1875" s="500" t="s">
        <v>438</v>
      </c>
      <c r="D1875" s="500"/>
      <c r="E1875" s="500"/>
      <c r="F1875" s="500"/>
      <c r="G1875" s="500"/>
      <c r="H1875" s="180"/>
      <c r="I1875" s="181"/>
      <c r="J1875" s="181"/>
      <c r="K1875" s="181"/>
      <c r="L1875" s="183"/>
      <c r="M1875" s="181"/>
      <c r="N1875" s="211">
        <v>21771.5</v>
      </c>
      <c r="O1875" s="181"/>
      <c r="P1875" s="240">
        <v>435.43</v>
      </c>
      <c r="Q1875" s="143"/>
      <c r="R1875" s="143"/>
      <c r="S1875" s="143"/>
    </row>
    <row r="1876" spans="1:19" ht="13.5" customHeight="1">
      <c r="A1876" s="178" t="s">
        <v>1058</v>
      </c>
      <c r="B1876" s="179" t="s">
        <v>765</v>
      </c>
      <c r="C1876" s="498" t="s">
        <v>843</v>
      </c>
      <c r="D1876" s="498"/>
      <c r="E1876" s="498"/>
      <c r="F1876" s="498"/>
      <c r="G1876" s="498"/>
      <c r="H1876" s="180" t="s">
        <v>610</v>
      </c>
      <c r="I1876" s="181">
        <v>0.02</v>
      </c>
      <c r="J1876" s="182">
        <v>1</v>
      </c>
      <c r="K1876" s="219">
        <v>0.02</v>
      </c>
      <c r="L1876" s="183"/>
      <c r="M1876" s="181"/>
      <c r="N1876" s="184"/>
      <c r="O1876" s="181"/>
      <c r="P1876" s="185"/>
      <c r="Q1876" s="143"/>
      <c r="R1876" s="143"/>
      <c r="S1876" s="143"/>
    </row>
    <row r="1877" spans="1:19" ht="13.5" customHeight="1">
      <c r="A1877" s="186"/>
      <c r="B1877" s="187" t="s">
        <v>386</v>
      </c>
      <c r="C1877" s="499" t="s">
        <v>387</v>
      </c>
      <c r="D1877" s="499"/>
      <c r="E1877" s="499"/>
      <c r="F1877" s="499"/>
      <c r="G1877" s="499"/>
      <c r="H1877" s="499"/>
      <c r="I1877" s="499"/>
      <c r="J1877" s="499"/>
      <c r="K1877" s="499"/>
      <c r="L1877" s="499"/>
      <c r="M1877" s="499"/>
      <c r="N1877" s="499"/>
      <c r="O1877" s="499"/>
      <c r="P1877" s="499"/>
      <c r="Q1877" s="143"/>
      <c r="R1877" s="143"/>
      <c r="S1877" s="143"/>
    </row>
    <row r="1878" spans="1:19" ht="13.5" customHeight="1">
      <c r="A1878" s="186"/>
      <c r="B1878" s="187" t="s">
        <v>388</v>
      </c>
      <c r="C1878" s="499" t="s">
        <v>389</v>
      </c>
      <c r="D1878" s="499"/>
      <c r="E1878" s="499"/>
      <c r="F1878" s="499"/>
      <c r="G1878" s="499"/>
      <c r="H1878" s="499"/>
      <c r="I1878" s="499"/>
      <c r="J1878" s="499"/>
      <c r="K1878" s="499"/>
      <c r="L1878" s="499"/>
      <c r="M1878" s="499"/>
      <c r="N1878" s="499"/>
      <c r="O1878" s="499"/>
      <c r="P1878" s="499"/>
      <c r="Q1878" s="143"/>
      <c r="R1878" s="143"/>
      <c r="S1878" s="143"/>
    </row>
    <row r="1879" spans="1:19" ht="13.5" customHeight="1">
      <c r="A1879" s="186"/>
      <c r="B1879" s="187"/>
      <c r="C1879" s="499" t="s">
        <v>390</v>
      </c>
      <c r="D1879" s="499"/>
      <c r="E1879" s="499"/>
      <c r="F1879" s="499"/>
      <c r="G1879" s="499"/>
      <c r="H1879" s="499"/>
      <c r="I1879" s="499"/>
      <c r="J1879" s="499"/>
      <c r="K1879" s="499"/>
      <c r="L1879" s="499"/>
      <c r="M1879" s="499"/>
      <c r="N1879" s="499"/>
      <c r="O1879" s="499"/>
      <c r="P1879" s="499"/>
      <c r="Q1879" s="143"/>
      <c r="R1879" s="143"/>
      <c r="S1879" s="143"/>
    </row>
    <row r="1880" spans="1:19" ht="13.5" customHeight="1">
      <c r="A1880" s="188"/>
      <c r="B1880" s="189" t="s">
        <v>164</v>
      </c>
      <c r="C1880" s="501" t="s">
        <v>391</v>
      </c>
      <c r="D1880" s="501"/>
      <c r="E1880" s="501"/>
      <c r="F1880" s="501"/>
      <c r="G1880" s="501"/>
      <c r="H1880" s="190" t="s">
        <v>392</v>
      </c>
      <c r="I1880" s="191"/>
      <c r="J1880" s="191"/>
      <c r="K1880" s="215">
        <v>1.0335483999999999</v>
      </c>
      <c r="L1880" s="193"/>
      <c r="M1880" s="191"/>
      <c r="N1880" s="193"/>
      <c r="O1880" s="191"/>
      <c r="P1880" s="216">
        <v>585.13</v>
      </c>
      <c r="Q1880" s="143"/>
      <c r="R1880" s="143"/>
      <c r="S1880" s="143"/>
    </row>
    <row r="1881" spans="1:19" ht="19.5" customHeight="1">
      <c r="A1881" s="195"/>
      <c r="B1881" s="189" t="s">
        <v>393</v>
      </c>
      <c r="C1881" s="501" t="s">
        <v>394</v>
      </c>
      <c r="D1881" s="501"/>
      <c r="E1881" s="501"/>
      <c r="F1881" s="501"/>
      <c r="G1881" s="501"/>
      <c r="H1881" s="190" t="s">
        <v>392</v>
      </c>
      <c r="I1881" s="201">
        <v>32.159999999999997</v>
      </c>
      <c r="J1881" s="197">
        <v>1.6068849999999999</v>
      </c>
      <c r="K1881" s="215">
        <v>1.0335483999999999</v>
      </c>
      <c r="L1881" s="198"/>
      <c r="M1881" s="199"/>
      <c r="N1881" s="200">
        <v>566.14</v>
      </c>
      <c r="O1881" s="191"/>
      <c r="P1881" s="194">
        <v>585.13</v>
      </c>
      <c r="Q1881" s="143"/>
      <c r="R1881" s="143"/>
      <c r="S1881" s="143"/>
    </row>
    <row r="1882" spans="1:19" ht="45.75" customHeight="1">
      <c r="A1882" s="188"/>
      <c r="B1882" s="189" t="s">
        <v>167</v>
      </c>
      <c r="C1882" s="501" t="s">
        <v>395</v>
      </c>
      <c r="D1882" s="501"/>
      <c r="E1882" s="501"/>
      <c r="F1882" s="501"/>
      <c r="G1882" s="501"/>
      <c r="H1882" s="190"/>
      <c r="I1882" s="191"/>
      <c r="J1882" s="191"/>
      <c r="K1882" s="191"/>
      <c r="L1882" s="193"/>
      <c r="M1882" s="191"/>
      <c r="N1882" s="193"/>
      <c r="O1882" s="191"/>
      <c r="P1882" s="216">
        <v>2.0499999999999998</v>
      </c>
      <c r="Q1882" s="143"/>
      <c r="R1882" s="143"/>
      <c r="S1882" s="143"/>
    </row>
    <row r="1883" spans="1:19" ht="27.75" customHeight="1">
      <c r="A1883" s="188"/>
      <c r="B1883" s="189"/>
      <c r="C1883" s="501" t="s">
        <v>396</v>
      </c>
      <c r="D1883" s="501"/>
      <c r="E1883" s="501"/>
      <c r="F1883" s="501"/>
      <c r="G1883" s="501"/>
      <c r="H1883" s="190" t="s">
        <v>392</v>
      </c>
      <c r="I1883" s="191"/>
      <c r="J1883" s="191"/>
      <c r="K1883" s="192">
        <v>1.8600000000000001E-3</v>
      </c>
      <c r="L1883" s="193"/>
      <c r="M1883" s="191"/>
      <c r="N1883" s="193"/>
      <c r="O1883" s="191"/>
      <c r="P1883" s="216">
        <v>1.31</v>
      </c>
      <c r="Q1883" s="143"/>
      <c r="R1883" s="143"/>
      <c r="S1883" s="143"/>
    </row>
    <row r="1884" spans="1:19" ht="13.5" customHeight="1">
      <c r="A1884" s="195"/>
      <c r="B1884" s="189" t="s">
        <v>397</v>
      </c>
      <c r="C1884" s="501" t="s">
        <v>398</v>
      </c>
      <c r="D1884" s="501"/>
      <c r="E1884" s="501"/>
      <c r="F1884" s="501"/>
      <c r="G1884" s="501"/>
      <c r="H1884" s="190" t="s">
        <v>399</v>
      </c>
      <c r="I1884" s="201">
        <v>0.03</v>
      </c>
      <c r="J1884" s="201">
        <v>1.55</v>
      </c>
      <c r="K1884" s="192">
        <v>9.3000000000000005E-4</v>
      </c>
      <c r="L1884" s="198"/>
      <c r="M1884" s="199"/>
      <c r="N1884" s="200">
        <v>1582.31</v>
      </c>
      <c r="O1884" s="202">
        <v>1.0367</v>
      </c>
      <c r="P1884" s="194">
        <v>1.53</v>
      </c>
      <c r="Q1884" s="143"/>
      <c r="R1884" s="143"/>
      <c r="S1884" s="143"/>
    </row>
    <row r="1885" spans="1:19" ht="13.5" customHeight="1">
      <c r="A1885" s="203"/>
      <c r="B1885" s="189" t="s">
        <v>400</v>
      </c>
      <c r="C1885" s="501" t="s">
        <v>401</v>
      </c>
      <c r="D1885" s="501"/>
      <c r="E1885" s="501"/>
      <c r="F1885" s="501"/>
      <c r="G1885" s="501"/>
      <c r="H1885" s="190" t="s">
        <v>392</v>
      </c>
      <c r="I1885" s="201">
        <v>0.03</v>
      </c>
      <c r="J1885" s="201">
        <v>1.55</v>
      </c>
      <c r="K1885" s="192">
        <v>9.3000000000000005E-4</v>
      </c>
      <c r="L1885" s="193"/>
      <c r="M1885" s="191"/>
      <c r="N1885" s="204">
        <v>777.91</v>
      </c>
      <c r="O1885" s="202">
        <v>1.0367</v>
      </c>
      <c r="P1885" s="216">
        <v>0.75</v>
      </c>
      <c r="Q1885" s="143"/>
      <c r="R1885" s="143"/>
      <c r="S1885" s="143"/>
    </row>
    <row r="1886" spans="1:19" ht="13.5" customHeight="1">
      <c r="A1886" s="195"/>
      <c r="B1886" s="189" t="s">
        <v>402</v>
      </c>
      <c r="C1886" s="501" t="s">
        <v>403</v>
      </c>
      <c r="D1886" s="501"/>
      <c r="E1886" s="501"/>
      <c r="F1886" s="501"/>
      <c r="G1886" s="501"/>
      <c r="H1886" s="190" t="s">
        <v>399</v>
      </c>
      <c r="I1886" s="201">
        <v>0.03</v>
      </c>
      <c r="J1886" s="201">
        <v>1.55</v>
      </c>
      <c r="K1886" s="192">
        <v>9.3000000000000005E-4</v>
      </c>
      <c r="L1886" s="198"/>
      <c r="M1886" s="199"/>
      <c r="N1886" s="200">
        <v>543.33000000000004</v>
      </c>
      <c r="O1886" s="202">
        <v>1.0367</v>
      </c>
      <c r="P1886" s="194">
        <v>0.52</v>
      </c>
      <c r="Q1886" s="143"/>
      <c r="R1886" s="143"/>
      <c r="S1886" s="143"/>
    </row>
    <row r="1887" spans="1:19" ht="13.5" customHeight="1">
      <c r="A1887" s="203"/>
      <c r="B1887" s="189" t="s">
        <v>404</v>
      </c>
      <c r="C1887" s="501" t="s">
        <v>405</v>
      </c>
      <c r="D1887" s="501"/>
      <c r="E1887" s="501"/>
      <c r="F1887" s="501"/>
      <c r="G1887" s="501"/>
      <c r="H1887" s="190" t="s">
        <v>392</v>
      </c>
      <c r="I1887" s="201">
        <v>0.03</v>
      </c>
      <c r="J1887" s="201">
        <v>1.55</v>
      </c>
      <c r="K1887" s="192">
        <v>9.3000000000000005E-4</v>
      </c>
      <c r="L1887" s="193"/>
      <c r="M1887" s="191"/>
      <c r="N1887" s="204">
        <v>579.11</v>
      </c>
      <c r="O1887" s="202">
        <v>1.0367</v>
      </c>
      <c r="P1887" s="216">
        <v>0.56000000000000005</v>
      </c>
      <c r="Q1887" s="143"/>
      <c r="R1887" s="143"/>
      <c r="S1887" s="143"/>
    </row>
    <row r="1888" spans="1:19" ht="13.5" customHeight="1">
      <c r="A1888" s="188"/>
      <c r="B1888" s="189" t="s">
        <v>180</v>
      </c>
      <c r="C1888" s="501" t="s">
        <v>410</v>
      </c>
      <c r="D1888" s="501"/>
      <c r="E1888" s="501"/>
      <c r="F1888" s="501"/>
      <c r="G1888" s="501"/>
      <c r="H1888" s="190"/>
      <c r="I1888" s="191"/>
      <c r="J1888" s="191"/>
      <c r="K1888" s="191"/>
      <c r="L1888" s="193"/>
      <c r="M1888" s="191"/>
      <c r="N1888" s="193"/>
      <c r="O1888" s="191"/>
      <c r="P1888" s="216">
        <v>4.34</v>
      </c>
      <c r="Q1888" s="143"/>
      <c r="R1888" s="143"/>
      <c r="S1888" s="143"/>
    </row>
    <row r="1889" spans="1:19" ht="13.5" customHeight="1">
      <c r="A1889" s="195"/>
      <c r="B1889" s="189" t="s">
        <v>590</v>
      </c>
      <c r="C1889" s="501" t="s">
        <v>591</v>
      </c>
      <c r="D1889" s="501"/>
      <c r="E1889" s="501"/>
      <c r="F1889" s="501"/>
      <c r="G1889" s="501"/>
      <c r="H1889" s="190" t="s">
        <v>592</v>
      </c>
      <c r="I1889" s="207">
        <v>6.6559999999999997</v>
      </c>
      <c r="J1889" s="191"/>
      <c r="K1889" s="192">
        <v>0.13311999999999999</v>
      </c>
      <c r="L1889" s="198"/>
      <c r="M1889" s="199"/>
      <c r="N1889" s="200">
        <v>7.46</v>
      </c>
      <c r="O1889" s="202">
        <v>1.0367</v>
      </c>
      <c r="P1889" s="194">
        <v>1.03</v>
      </c>
      <c r="Q1889" s="143"/>
      <c r="R1889" s="143"/>
      <c r="S1889" s="143"/>
    </row>
    <row r="1890" spans="1:19" ht="13.5" customHeight="1">
      <c r="A1890" s="195"/>
      <c r="B1890" s="189" t="s">
        <v>596</v>
      </c>
      <c r="C1890" s="501" t="s">
        <v>597</v>
      </c>
      <c r="D1890" s="501"/>
      <c r="E1890" s="501"/>
      <c r="F1890" s="501"/>
      <c r="G1890" s="501"/>
      <c r="H1890" s="190" t="s">
        <v>587</v>
      </c>
      <c r="I1890" s="201">
        <v>2.04</v>
      </c>
      <c r="J1890" s="191"/>
      <c r="K1890" s="202">
        <v>4.0800000000000003E-2</v>
      </c>
      <c r="L1890" s="205">
        <v>41.71</v>
      </c>
      <c r="M1890" s="220">
        <v>1.3</v>
      </c>
      <c r="N1890" s="200">
        <v>54.22</v>
      </c>
      <c r="O1890" s="202">
        <v>1.0367</v>
      </c>
      <c r="P1890" s="194">
        <v>2.29</v>
      </c>
      <c r="Q1890" s="143"/>
      <c r="R1890" s="143"/>
      <c r="S1890" s="143"/>
    </row>
    <row r="1891" spans="1:19" ht="13.5" customHeight="1">
      <c r="A1891" s="195"/>
      <c r="B1891" s="189" t="s">
        <v>767</v>
      </c>
      <c r="C1891" s="501" t="s">
        <v>768</v>
      </c>
      <c r="D1891" s="501"/>
      <c r="E1891" s="501"/>
      <c r="F1891" s="501"/>
      <c r="G1891" s="501"/>
      <c r="H1891" s="190" t="s">
        <v>587</v>
      </c>
      <c r="I1891" s="201">
        <v>2.04</v>
      </c>
      <c r="J1891" s="191"/>
      <c r="K1891" s="202">
        <v>4.0800000000000003E-2</v>
      </c>
      <c r="L1891" s="205">
        <v>18.54</v>
      </c>
      <c r="M1891" s="220">
        <v>1.3</v>
      </c>
      <c r="N1891" s="200">
        <v>24.1</v>
      </c>
      <c r="O1891" s="202">
        <v>1.0367</v>
      </c>
      <c r="P1891" s="194">
        <v>1.02</v>
      </c>
      <c r="Q1891" s="143"/>
      <c r="R1891" s="143"/>
      <c r="S1891" s="143"/>
    </row>
    <row r="1892" spans="1:19" ht="13.5" customHeight="1">
      <c r="A1892" s="210"/>
      <c r="B1892" s="187"/>
      <c r="C1892" s="500" t="s">
        <v>429</v>
      </c>
      <c r="D1892" s="500"/>
      <c r="E1892" s="500"/>
      <c r="F1892" s="500"/>
      <c r="G1892" s="500"/>
      <c r="H1892" s="180"/>
      <c r="I1892" s="181"/>
      <c r="J1892" s="181"/>
      <c r="K1892" s="181"/>
      <c r="L1892" s="183"/>
      <c r="M1892" s="181"/>
      <c r="N1892" s="211"/>
      <c r="O1892" s="181"/>
      <c r="P1892" s="212">
        <v>592.83000000000004</v>
      </c>
      <c r="Q1892" s="143"/>
      <c r="R1892" s="143"/>
      <c r="S1892" s="143"/>
    </row>
    <row r="1893" spans="1:19" ht="13.5" customHeight="1">
      <c r="A1893" s="203" t="s">
        <v>1059</v>
      </c>
      <c r="B1893" s="189" t="s">
        <v>430</v>
      </c>
      <c r="C1893" s="501" t="s">
        <v>431</v>
      </c>
      <c r="D1893" s="501"/>
      <c r="E1893" s="501"/>
      <c r="F1893" s="501"/>
      <c r="G1893" s="501"/>
      <c r="H1893" s="190" t="s">
        <v>432</v>
      </c>
      <c r="I1893" s="209">
        <v>2</v>
      </c>
      <c r="J1893" s="191"/>
      <c r="K1893" s="209">
        <v>2</v>
      </c>
      <c r="L1893" s="193"/>
      <c r="M1893" s="191"/>
      <c r="N1893" s="193"/>
      <c r="O1893" s="202">
        <v>1.0367</v>
      </c>
      <c r="P1893" s="216">
        <v>7.55</v>
      </c>
      <c r="Q1893" s="143"/>
      <c r="R1893" s="143"/>
      <c r="S1893" s="143"/>
    </row>
    <row r="1894" spans="1:19" ht="13.5" customHeight="1">
      <c r="A1894" s="203"/>
      <c r="B1894" s="189"/>
      <c r="C1894" s="501" t="s">
        <v>433</v>
      </c>
      <c r="D1894" s="501"/>
      <c r="E1894" s="501"/>
      <c r="F1894" s="501"/>
      <c r="G1894" s="501"/>
      <c r="H1894" s="190"/>
      <c r="I1894" s="191"/>
      <c r="J1894" s="191"/>
      <c r="K1894" s="191"/>
      <c r="L1894" s="193"/>
      <c r="M1894" s="191"/>
      <c r="N1894" s="193"/>
      <c r="O1894" s="191"/>
      <c r="P1894" s="216">
        <v>586.44000000000005</v>
      </c>
      <c r="Q1894" s="143"/>
      <c r="R1894" s="143"/>
      <c r="S1894" s="143"/>
    </row>
    <row r="1895" spans="1:19" ht="13.5" customHeight="1">
      <c r="A1895" s="203"/>
      <c r="B1895" s="189" t="s">
        <v>603</v>
      </c>
      <c r="C1895" s="501" t="s">
        <v>604</v>
      </c>
      <c r="D1895" s="501"/>
      <c r="E1895" s="501"/>
      <c r="F1895" s="501"/>
      <c r="G1895" s="501"/>
      <c r="H1895" s="190" t="s">
        <v>432</v>
      </c>
      <c r="I1895" s="209">
        <v>97</v>
      </c>
      <c r="J1895" s="191"/>
      <c r="K1895" s="209">
        <v>97</v>
      </c>
      <c r="L1895" s="193"/>
      <c r="M1895" s="191"/>
      <c r="N1895" s="193"/>
      <c r="O1895" s="191"/>
      <c r="P1895" s="216">
        <v>568.85</v>
      </c>
      <c r="Q1895" s="143"/>
      <c r="R1895" s="143"/>
      <c r="S1895" s="143"/>
    </row>
    <row r="1896" spans="1:19" ht="13.5" customHeight="1">
      <c r="A1896" s="203"/>
      <c r="B1896" s="189" t="s">
        <v>605</v>
      </c>
      <c r="C1896" s="501" t="s">
        <v>606</v>
      </c>
      <c r="D1896" s="501"/>
      <c r="E1896" s="501"/>
      <c r="F1896" s="501"/>
      <c r="G1896" s="501"/>
      <c r="H1896" s="190" t="s">
        <v>432</v>
      </c>
      <c r="I1896" s="209">
        <v>51</v>
      </c>
      <c r="J1896" s="191"/>
      <c r="K1896" s="209">
        <v>51</v>
      </c>
      <c r="L1896" s="193"/>
      <c r="M1896" s="191"/>
      <c r="N1896" s="193"/>
      <c r="O1896" s="191"/>
      <c r="P1896" s="216">
        <v>299.08</v>
      </c>
      <c r="Q1896" s="143"/>
      <c r="R1896" s="143"/>
      <c r="S1896" s="143"/>
    </row>
    <row r="1897" spans="1:19" ht="27.75" customHeight="1">
      <c r="A1897" s="213"/>
      <c r="B1897" s="214"/>
      <c r="C1897" s="500" t="s">
        <v>438</v>
      </c>
      <c r="D1897" s="500"/>
      <c r="E1897" s="500"/>
      <c r="F1897" s="500"/>
      <c r="G1897" s="500"/>
      <c r="H1897" s="180"/>
      <c r="I1897" s="181"/>
      <c r="J1897" s="181"/>
      <c r="K1897" s="181"/>
      <c r="L1897" s="183"/>
      <c r="M1897" s="181"/>
      <c r="N1897" s="211">
        <v>73415.5</v>
      </c>
      <c r="O1897" s="181"/>
      <c r="P1897" s="212">
        <v>1468.31</v>
      </c>
      <c r="Q1897" s="143"/>
      <c r="R1897" s="143"/>
      <c r="S1897" s="143"/>
    </row>
    <row r="1898" spans="1:19" ht="45.75" customHeight="1">
      <c r="A1898" s="178" t="s">
        <v>1060</v>
      </c>
      <c r="B1898" s="179" t="s">
        <v>771</v>
      </c>
      <c r="C1898" s="498" t="s">
        <v>772</v>
      </c>
      <c r="D1898" s="498"/>
      <c r="E1898" s="498"/>
      <c r="F1898" s="498"/>
      <c r="G1898" s="498"/>
      <c r="H1898" s="180" t="s">
        <v>773</v>
      </c>
      <c r="I1898" s="181">
        <v>0.01</v>
      </c>
      <c r="J1898" s="182">
        <v>1</v>
      </c>
      <c r="K1898" s="219">
        <v>0.01</v>
      </c>
      <c r="L1898" s="211">
        <v>12621.8</v>
      </c>
      <c r="M1898" s="222">
        <v>1.1000000000000001</v>
      </c>
      <c r="N1898" s="239">
        <v>13883.98</v>
      </c>
      <c r="O1898" s="217">
        <v>1.0367</v>
      </c>
      <c r="P1898" s="240">
        <v>143.94</v>
      </c>
      <c r="Q1898" s="143"/>
      <c r="R1898" s="143"/>
      <c r="S1898" s="143"/>
    </row>
    <row r="1899" spans="1:19" ht="27.75" customHeight="1">
      <c r="A1899" s="186"/>
      <c r="B1899" s="187"/>
      <c r="C1899" s="499" t="s">
        <v>390</v>
      </c>
      <c r="D1899" s="499"/>
      <c r="E1899" s="499"/>
      <c r="F1899" s="499"/>
      <c r="G1899" s="499"/>
      <c r="H1899" s="499"/>
      <c r="I1899" s="499"/>
      <c r="J1899" s="499"/>
      <c r="K1899" s="499"/>
      <c r="L1899" s="499"/>
      <c r="M1899" s="499"/>
      <c r="N1899" s="499"/>
      <c r="O1899" s="499"/>
      <c r="P1899" s="499"/>
      <c r="Q1899" s="143"/>
      <c r="R1899" s="143"/>
      <c r="S1899" s="143"/>
    </row>
    <row r="1900" spans="1:19" ht="13.5" customHeight="1">
      <c r="A1900" s="213"/>
      <c r="B1900" s="214"/>
      <c r="C1900" s="500" t="s">
        <v>438</v>
      </c>
      <c r="D1900" s="500"/>
      <c r="E1900" s="500"/>
      <c r="F1900" s="500"/>
      <c r="G1900" s="500"/>
      <c r="H1900" s="180"/>
      <c r="I1900" s="181"/>
      <c r="J1900" s="181"/>
      <c r="K1900" s="181"/>
      <c r="L1900" s="183"/>
      <c r="M1900" s="181"/>
      <c r="N1900" s="183"/>
      <c r="O1900" s="181"/>
      <c r="P1900" s="240">
        <v>143.94</v>
      </c>
      <c r="Q1900" s="143"/>
      <c r="R1900" s="143"/>
      <c r="S1900" s="143"/>
    </row>
    <row r="1901" spans="1:19" ht="13.5" customHeight="1">
      <c r="A1901" s="497" t="s">
        <v>1061</v>
      </c>
      <c r="B1901" s="497"/>
      <c r="C1901" s="497"/>
      <c r="D1901" s="497"/>
      <c r="E1901" s="497"/>
      <c r="F1901" s="497"/>
      <c r="G1901" s="497"/>
      <c r="H1901" s="497"/>
      <c r="I1901" s="497"/>
      <c r="J1901" s="497"/>
      <c r="K1901" s="497"/>
      <c r="L1901" s="497"/>
      <c r="M1901" s="497"/>
      <c r="N1901" s="497"/>
      <c r="O1901" s="497"/>
      <c r="P1901" s="497"/>
      <c r="Q1901" s="143"/>
      <c r="R1901" s="143"/>
      <c r="S1901" s="143"/>
    </row>
    <row r="1902" spans="1:19" ht="13.5" customHeight="1">
      <c r="A1902" s="178" t="s">
        <v>1062</v>
      </c>
      <c r="B1902" s="179" t="s">
        <v>710</v>
      </c>
      <c r="C1902" s="498" t="s">
        <v>1063</v>
      </c>
      <c r="D1902" s="498"/>
      <c r="E1902" s="498"/>
      <c r="F1902" s="498"/>
      <c r="G1902" s="498"/>
      <c r="H1902" s="180" t="s">
        <v>142</v>
      </c>
      <c r="I1902" s="181">
        <v>2</v>
      </c>
      <c r="J1902" s="182">
        <v>1</v>
      </c>
      <c r="K1902" s="182">
        <v>2</v>
      </c>
      <c r="L1902" s="183"/>
      <c r="M1902" s="181"/>
      <c r="N1902" s="184"/>
      <c r="O1902" s="181"/>
      <c r="P1902" s="185"/>
      <c r="Q1902" s="143"/>
      <c r="R1902" s="143"/>
      <c r="S1902" s="143"/>
    </row>
    <row r="1903" spans="1:19" ht="13.5" customHeight="1">
      <c r="A1903" s="186"/>
      <c r="B1903" s="187" t="s">
        <v>386</v>
      </c>
      <c r="C1903" s="499" t="s">
        <v>387</v>
      </c>
      <c r="D1903" s="499"/>
      <c r="E1903" s="499"/>
      <c r="F1903" s="499"/>
      <c r="G1903" s="499"/>
      <c r="H1903" s="499"/>
      <c r="I1903" s="499"/>
      <c r="J1903" s="499"/>
      <c r="K1903" s="499"/>
      <c r="L1903" s="499"/>
      <c r="M1903" s="499"/>
      <c r="N1903" s="499"/>
      <c r="O1903" s="499"/>
      <c r="P1903" s="499"/>
      <c r="Q1903" s="143"/>
      <c r="R1903" s="143"/>
      <c r="S1903" s="143"/>
    </row>
    <row r="1904" spans="1:19" ht="13.5" customHeight="1">
      <c r="A1904" s="186"/>
      <c r="B1904" s="187" t="s">
        <v>388</v>
      </c>
      <c r="C1904" s="499" t="s">
        <v>389</v>
      </c>
      <c r="D1904" s="499"/>
      <c r="E1904" s="499"/>
      <c r="F1904" s="499"/>
      <c r="G1904" s="499"/>
      <c r="H1904" s="499"/>
      <c r="I1904" s="499"/>
      <c r="J1904" s="499"/>
      <c r="K1904" s="499"/>
      <c r="L1904" s="499"/>
      <c r="M1904" s="499"/>
      <c r="N1904" s="499"/>
      <c r="O1904" s="499"/>
      <c r="P1904" s="499"/>
      <c r="Q1904" s="143"/>
      <c r="R1904" s="143"/>
      <c r="S1904" s="143"/>
    </row>
    <row r="1905" spans="1:19" ht="13.5" customHeight="1">
      <c r="A1905" s="186"/>
      <c r="B1905" s="187"/>
      <c r="C1905" s="499" t="s">
        <v>390</v>
      </c>
      <c r="D1905" s="499"/>
      <c r="E1905" s="499"/>
      <c r="F1905" s="499"/>
      <c r="G1905" s="499"/>
      <c r="H1905" s="499"/>
      <c r="I1905" s="499"/>
      <c r="J1905" s="499"/>
      <c r="K1905" s="499"/>
      <c r="L1905" s="499"/>
      <c r="M1905" s="499"/>
      <c r="N1905" s="499"/>
      <c r="O1905" s="499"/>
      <c r="P1905" s="499"/>
      <c r="Q1905" s="143"/>
      <c r="R1905" s="143"/>
      <c r="S1905" s="143"/>
    </row>
    <row r="1906" spans="1:19" ht="13.5" customHeight="1">
      <c r="A1906" s="188"/>
      <c r="B1906" s="189" t="s">
        <v>164</v>
      </c>
      <c r="C1906" s="501" t="s">
        <v>391</v>
      </c>
      <c r="D1906" s="501"/>
      <c r="E1906" s="501"/>
      <c r="F1906" s="501"/>
      <c r="G1906" s="501"/>
      <c r="H1906" s="190" t="s">
        <v>392</v>
      </c>
      <c r="I1906" s="191"/>
      <c r="J1906" s="191"/>
      <c r="K1906" s="215">
        <v>3.3101831000000002</v>
      </c>
      <c r="L1906" s="193"/>
      <c r="M1906" s="191"/>
      <c r="N1906" s="193"/>
      <c r="O1906" s="191"/>
      <c r="P1906" s="194">
        <v>1723.81</v>
      </c>
      <c r="Q1906" s="143"/>
      <c r="R1906" s="143"/>
      <c r="S1906" s="143"/>
    </row>
    <row r="1907" spans="1:19" ht="13.5" customHeight="1">
      <c r="A1907" s="195"/>
      <c r="B1907" s="189" t="s">
        <v>712</v>
      </c>
      <c r="C1907" s="501" t="s">
        <v>713</v>
      </c>
      <c r="D1907" s="501"/>
      <c r="E1907" s="501"/>
      <c r="F1907" s="501"/>
      <c r="G1907" s="501"/>
      <c r="H1907" s="190" t="s">
        <v>392</v>
      </c>
      <c r="I1907" s="201">
        <v>1.03</v>
      </c>
      <c r="J1907" s="197">
        <v>1.6068849999999999</v>
      </c>
      <c r="K1907" s="215">
        <v>3.3101831000000002</v>
      </c>
      <c r="L1907" s="198"/>
      <c r="M1907" s="199"/>
      <c r="N1907" s="200">
        <v>520.76</v>
      </c>
      <c r="O1907" s="191"/>
      <c r="P1907" s="194">
        <v>1723.81</v>
      </c>
      <c r="Q1907" s="143"/>
      <c r="R1907" s="143"/>
      <c r="S1907" s="143"/>
    </row>
    <row r="1908" spans="1:19" ht="13.5" customHeight="1">
      <c r="A1908" s="188"/>
      <c r="B1908" s="189" t="s">
        <v>167</v>
      </c>
      <c r="C1908" s="501" t="s">
        <v>395</v>
      </c>
      <c r="D1908" s="501"/>
      <c r="E1908" s="501"/>
      <c r="F1908" s="501"/>
      <c r="G1908" s="501"/>
      <c r="H1908" s="190"/>
      <c r="I1908" s="191"/>
      <c r="J1908" s="191"/>
      <c r="K1908" s="191"/>
      <c r="L1908" s="193"/>
      <c r="M1908" s="191"/>
      <c r="N1908" s="193"/>
      <c r="O1908" s="191"/>
      <c r="P1908" s="216">
        <v>17.46</v>
      </c>
      <c r="Q1908" s="143"/>
      <c r="R1908" s="143"/>
      <c r="S1908" s="143"/>
    </row>
    <row r="1909" spans="1:19" ht="37.5" customHeight="1">
      <c r="A1909" s="188"/>
      <c r="B1909" s="189"/>
      <c r="C1909" s="501" t="s">
        <v>396</v>
      </c>
      <c r="D1909" s="501"/>
      <c r="E1909" s="501"/>
      <c r="F1909" s="501"/>
      <c r="G1909" s="501"/>
      <c r="H1909" s="190" t="s">
        <v>392</v>
      </c>
      <c r="I1909" s="191"/>
      <c r="J1909" s="191"/>
      <c r="K1909" s="207">
        <v>3.1E-2</v>
      </c>
      <c r="L1909" s="193"/>
      <c r="M1909" s="191"/>
      <c r="N1909" s="193"/>
      <c r="O1909" s="191"/>
      <c r="P1909" s="216">
        <v>18.61</v>
      </c>
      <c r="Q1909" s="143"/>
      <c r="R1909" s="143"/>
      <c r="S1909" s="143"/>
    </row>
    <row r="1910" spans="1:19" ht="13.5" customHeight="1">
      <c r="A1910" s="195"/>
      <c r="B1910" s="189" t="s">
        <v>402</v>
      </c>
      <c r="C1910" s="501" t="s">
        <v>403</v>
      </c>
      <c r="D1910" s="501"/>
      <c r="E1910" s="501"/>
      <c r="F1910" s="501"/>
      <c r="G1910" s="501"/>
      <c r="H1910" s="190" t="s">
        <v>399</v>
      </c>
      <c r="I1910" s="201">
        <v>0.01</v>
      </c>
      <c r="J1910" s="201">
        <v>1.55</v>
      </c>
      <c r="K1910" s="207">
        <v>3.1E-2</v>
      </c>
      <c r="L1910" s="198"/>
      <c r="M1910" s="199"/>
      <c r="N1910" s="200">
        <v>543.33000000000004</v>
      </c>
      <c r="O1910" s="202">
        <v>1.0367</v>
      </c>
      <c r="P1910" s="194">
        <v>17.46</v>
      </c>
      <c r="Q1910" s="143"/>
      <c r="R1910" s="143"/>
      <c r="S1910" s="143"/>
    </row>
    <row r="1911" spans="1:19" ht="13.5" customHeight="1">
      <c r="A1911" s="203"/>
      <c r="B1911" s="189" t="s">
        <v>404</v>
      </c>
      <c r="C1911" s="501" t="s">
        <v>405</v>
      </c>
      <c r="D1911" s="501"/>
      <c r="E1911" s="501"/>
      <c r="F1911" s="501"/>
      <c r="G1911" s="501"/>
      <c r="H1911" s="190" t="s">
        <v>392</v>
      </c>
      <c r="I1911" s="201">
        <v>0.01</v>
      </c>
      <c r="J1911" s="201">
        <v>1.55</v>
      </c>
      <c r="K1911" s="207">
        <v>3.1E-2</v>
      </c>
      <c r="L1911" s="193"/>
      <c r="M1911" s="191"/>
      <c r="N1911" s="204">
        <v>579.11</v>
      </c>
      <c r="O1911" s="202">
        <v>1.0367</v>
      </c>
      <c r="P1911" s="216">
        <v>18.61</v>
      </c>
      <c r="Q1911" s="143"/>
      <c r="R1911" s="143"/>
      <c r="S1911" s="143"/>
    </row>
    <row r="1912" spans="1:19" ht="27.75" customHeight="1">
      <c r="A1912" s="210"/>
      <c r="B1912" s="187"/>
      <c r="C1912" s="500" t="s">
        <v>429</v>
      </c>
      <c r="D1912" s="500"/>
      <c r="E1912" s="500"/>
      <c r="F1912" s="500"/>
      <c r="G1912" s="500"/>
      <c r="H1912" s="180"/>
      <c r="I1912" s="181"/>
      <c r="J1912" s="181"/>
      <c r="K1912" s="181"/>
      <c r="L1912" s="183"/>
      <c r="M1912" s="181"/>
      <c r="N1912" s="211"/>
      <c r="O1912" s="181"/>
      <c r="P1912" s="212">
        <v>1759.88</v>
      </c>
      <c r="Q1912" s="143"/>
      <c r="R1912" s="143"/>
      <c r="S1912" s="143"/>
    </row>
    <row r="1913" spans="1:19" ht="45.75" customHeight="1">
      <c r="A1913" s="203" t="s">
        <v>1064</v>
      </c>
      <c r="B1913" s="189" t="s">
        <v>430</v>
      </c>
      <c r="C1913" s="501" t="s">
        <v>431</v>
      </c>
      <c r="D1913" s="501"/>
      <c r="E1913" s="501"/>
      <c r="F1913" s="501"/>
      <c r="G1913" s="501"/>
      <c r="H1913" s="190" t="s">
        <v>432</v>
      </c>
      <c r="I1913" s="209">
        <v>2</v>
      </c>
      <c r="J1913" s="191"/>
      <c r="K1913" s="209">
        <v>2</v>
      </c>
      <c r="L1913" s="193"/>
      <c r="M1913" s="191"/>
      <c r="N1913" s="193"/>
      <c r="O1913" s="202">
        <v>1.0367</v>
      </c>
      <c r="P1913" s="216">
        <v>22.24</v>
      </c>
      <c r="Q1913" s="143"/>
      <c r="R1913" s="143"/>
      <c r="S1913" s="143"/>
    </row>
    <row r="1914" spans="1:19" ht="27.75" customHeight="1">
      <c r="A1914" s="203"/>
      <c r="B1914" s="189"/>
      <c r="C1914" s="501" t="s">
        <v>433</v>
      </c>
      <c r="D1914" s="501"/>
      <c r="E1914" s="501"/>
      <c r="F1914" s="501"/>
      <c r="G1914" s="501"/>
      <c r="H1914" s="190"/>
      <c r="I1914" s="191"/>
      <c r="J1914" s="191"/>
      <c r="K1914" s="191"/>
      <c r="L1914" s="193"/>
      <c r="M1914" s="191"/>
      <c r="N1914" s="193"/>
      <c r="O1914" s="191"/>
      <c r="P1914" s="194">
        <v>1742.42</v>
      </c>
      <c r="Q1914" s="143"/>
      <c r="R1914" s="143"/>
      <c r="S1914" s="143"/>
    </row>
    <row r="1915" spans="1:19" ht="13.5" customHeight="1">
      <c r="A1915" s="203"/>
      <c r="B1915" s="189" t="s">
        <v>434</v>
      </c>
      <c r="C1915" s="501" t="s">
        <v>435</v>
      </c>
      <c r="D1915" s="501"/>
      <c r="E1915" s="501"/>
      <c r="F1915" s="501"/>
      <c r="G1915" s="501"/>
      <c r="H1915" s="190" t="s">
        <v>432</v>
      </c>
      <c r="I1915" s="209">
        <v>90</v>
      </c>
      <c r="J1915" s="191"/>
      <c r="K1915" s="209">
        <v>90</v>
      </c>
      <c r="L1915" s="193"/>
      <c r="M1915" s="191"/>
      <c r="N1915" s="193"/>
      <c r="O1915" s="191"/>
      <c r="P1915" s="194">
        <v>1568.18</v>
      </c>
      <c r="Q1915" s="143"/>
      <c r="R1915" s="143"/>
      <c r="S1915" s="143"/>
    </row>
    <row r="1916" spans="1:19" ht="13.5" customHeight="1">
      <c r="A1916" s="203"/>
      <c r="B1916" s="189" t="s">
        <v>436</v>
      </c>
      <c r="C1916" s="501" t="s">
        <v>437</v>
      </c>
      <c r="D1916" s="501"/>
      <c r="E1916" s="501"/>
      <c r="F1916" s="501"/>
      <c r="G1916" s="501"/>
      <c r="H1916" s="190" t="s">
        <v>432</v>
      </c>
      <c r="I1916" s="209">
        <v>46</v>
      </c>
      <c r="J1916" s="191"/>
      <c r="K1916" s="209">
        <v>46</v>
      </c>
      <c r="L1916" s="193"/>
      <c r="M1916" s="191"/>
      <c r="N1916" s="193"/>
      <c r="O1916" s="191"/>
      <c r="P1916" s="216">
        <v>801.51</v>
      </c>
      <c r="Q1916" s="143"/>
      <c r="R1916" s="143"/>
      <c r="S1916" s="143"/>
    </row>
    <row r="1917" spans="1:19" ht="13.5" customHeight="1">
      <c r="A1917" s="213"/>
      <c r="B1917" s="214"/>
      <c r="C1917" s="500" t="s">
        <v>438</v>
      </c>
      <c r="D1917" s="500"/>
      <c r="E1917" s="500"/>
      <c r="F1917" s="500"/>
      <c r="G1917" s="500"/>
      <c r="H1917" s="180"/>
      <c r="I1917" s="181"/>
      <c r="J1917" s="181"/>
      <c r="K1917" s="181"/>
      <c r="L1917" s="183"/>
      <c r="M1917" s="181"/>
      <c r="N1917" s="211">
        <v>2075.91</v>
      </c>
      <c r="O1917" s="181"/>
      <c r="P1917" s="212">
        <v>4151.8100000000004</v>
      </c>
      <c r="Q1917" s="143"/>
      <c r="R1917" s="143"/>
      <c r="S1917" s="143"/>
    </row>
    <row r="1918" spans="1:19" ht="13.5" customHeight="1">
      <c r="A1918" s="178" t="s">
        <v>1065</v>
      </c>
      <c r="B1918" s="179" t="s">
        <v>581</v>
      </c>
      <c r="C1918" s="498" t="s">
        <v>1066</v>
      </c>
      <c r="D1918" s="498"/>
      <c r="E1918" s="498"/>
      <c r="F1918" s="498"/>
      <c r="G1918" s="498"/>
      <c r="H1918" s="180" t="s">
        <v>142</v>
      </c>
      <c r="I1918" s="181">
        <v>12</v>
      </c>
      <c r="J1918" s="182">
        <v>1</v>
      </c>
      <c r="K1918" s="182">
        <v>12</v>
      </c>
      <c r="L1918" s="183"/>
      <c r="M1918" s="181"/>
      <c r="N1918" s="184"/>
      <c r="O1918" s="181"/>
      <c r="P1918" s="185"/>
      <c r="Q1918" s="143"/>
      <c r="R1918" s="143"/>
      <c r="S1918" s="143"/>
    </row>
    <row r="1919" spans="1:19" ht="13.5" customHeight="1">
      <c r="A1919" s="186"/>
      <c r="B1919" s="187" t="s">
        <v>386</v>
      </c>
      <c r="C1919" s="499" t="s">
        <v>387</v>
      </c>
      <c r="D1919" s="499"/>
      <c r="E1919" s="499"/>
      <c r="F1919" s="499"/>
      <c r="G1919" s="499"/>
      <c r="H1919" s="499"/>
      <c r="I1919" s="499"/>
      <c r="J1919" s="499"/>
      <c r="K1919" s="499"/>
      <c r="L1919" s="499"/>
      <c r="M1919" s="499"/>
      <c r="N1919" s="499"/>
      <c r="O1919" s="499"/>
      <c r="P1919" s="499"/>
      <c r="Q1919" s="143"/>
      <c r="R1919" s="143"/>
      <c r="S1919" s="143"/>
    </row>
    <row r="1920" spans="1:19" ht="13.5" customHeight="1">
      <c r="A1920" s="186"/>
      <c r="B1920" s="187" t="s">
        <v>388</v>
      </c>
      <c r="C1920" s="499" t="s">
        <v>389</v>
      </c>
      <c r="D1920" s="499"/>
      <c r="E1920" s="499"/>
      <c r="F1920" s="499"/>
      <c r="G1920" s="499"/>
      <c r="H1920" s="499"/>
      <c r="I1920" s="499"/>
      <c r="J1920" s="499"/>
      <c r="K1920" s="499"/>
      <c r="L1920" s="499"/>
      <c r="M1920" s="499"/>
      <c r="N1920" s="499"/>
      <c r="O1920" s="499"/>
      <c r="P1920" s="499"/>
      <c r="Q1920" s="143"/>
      <c r="R1920" s="143"/>
      <c r="S1920" s="143"/>
    </row>
    <row r="1921" spans="1:19" ht="13.5" customHeight="1">
      <c r="A1921" s="186"/>
      <c r="B1921" s="187"/>
      <c r="C1921" s="499" t="s">
        <v>390</v>
      </c>
      <c r="D1921" s="499"/>
      <c r="E1921" s="499"/>
      <c r="F1921" s="499"/>
      <c r="G1921" s="499"/>
      <c r="H1921" s="499"/>
      <c r="I1921" s="499"/>
      <c r="J1921" s="499"/>
      <c r="K1921" s="499"/>
      <c r="L1921" s="499"/>
      <c r="M1921" s="499"/>
      <c r="N1921" s="499"/>
      <c r="O1921" s="499"/>
      <c r="P1921" s="499"/>
      <c r="Q1921" s="143"/>
      <c r="R1921" s="143"/>
      <c r="S1921" s="143"/>
    </row>
    <row r="1922" spans="1:19" ht="13.5" customHeight="1">
      <c r="A1922" s="188"/>
      <c r="B1922" s="189" t="s">
        <v>164</v>
      </c>
      <c r="C1922" s="501" t="s">
        <v>391</v>
      </c>
      <c r="D1922" s="501"/>
      <c r="E1922" s="501"/>
      <c r="F1922" s="501"/>
      <c r="G1922" s="501"/>
      <c r="H1922" s="190" t="s">
        <v>392</v>
      </c>
      <c r="I1922" s="191"/>
      <c r="J1922" s="191"/>
      <c r="K1922" s="215">
        <v>4.2421764</v>
      </c>
      <c r="L1922" s="193"/>
      <c r="M1922" s="191"/>
      <c r="N1922" s="193"/>
      <c r="O1922" s="191"/>
      <c r="P1922" s="194">
        <v>2401.67</v>
      </c>
      <c r="Q1922" s="143"/>
      <c r="R1922" s="143"/>
      <c r="S1922" s="143"/>
    </row>
    <row r="1923" spans="1:19" ht="13.5" customHeight="1">
      <c r="A1923" s="195"/>
      <c r="B1923" s="189" t="s">
        <v>393</v>
      </c>
      <c r="C1923" s="501" t="s">
        <v>394</v>
      </c>
      <c r="D1923" s="501"/>
      <c r="E1923" s="501"/>
      <c r="F1923" s="501"/>
      <c r="G1923" s="501"/>
      <c r="H1923" s="190" t="s">
        <v>392</v>
      </c>
      <c r="I1923" s="201">
        <v>0.22</v>
      </c>
      <c r="J1923" s="197">
        <v>1.6068849999999999</v>
      </c>
      <c r="K1923" s="215">
        <v>4.2421764</v>
      </c>
      <c r="L1923" s="198"/>
      <c r="M1923" s="199"/>
      <c r="N1923" s="200">
        <v>566.14</v>
      </c>
      <c r="O1923" s="191"/>
      <c r="P1923" s="194">
        <v>2401.67</v>
      </c>
      <c r="Q1923" s="143"/>
      <c r="R1923" s="143"/>
      <c r="S1923" s="143"/>
    </row>
    <row r="1924" spans="1:19" ht="13.5" customHeight="1">
      <c r="A1924" s="210"/>
      <c r="B1924" s="187"/>
      <c r="C1924" s="500" t="s">
        <v>429</v>
      </c>
      <c r="D1924" s="500"/>
      <c r="E1924" s="500"/>
      <c r="F1924" s="500"/>
      <c r="G1924" s="500"/>
      <c r="H1924" s="180"/>
      <c r="I1924" s="181"/>
      <c r="J1924" s="181"/>
      <c r="K1924" s="181"/>
      <c r="L1924" s="183"/>
      <c r="M1924" s="181"/>
      <c r="N1924" s="211"/>
      <c r="O1924" s="181"/>
      <c r="P1924" s="212">
        <v>2401.67</v>
      </c>
      <c r="Q1924" s="143"/>
      <c r="R1924" s="143"/>
      <c r="S1924" s="143"/>
    </row>
    <row r="1925" spans="1:19" ht="13.5" customHeight="1">
      <c r="A1925" s="203" t="s">
        <v>1067</v>
      </c>
      <c r="B1925" s="189" t="s">
        <v>430</v>
      </c>
      <c r="C1925" s="501" t="s">
        <v>431</v>
      </c>
      <c r="D1925" s="501"/>
      <c r="E1925" s="501"/>
      <c r="F1925" s="501"/>
      <c r="G1925" s="501"/>
      <c r="H1925" s="190" t="s">
        <v>432</v>
      </c>
      <c r="I1925" s="209">
        <v>2</v>
      </c>
      <c r="J1925" s="191"/>
      <c r="K1925" s="209">
        <v>2</v>
      </c>
      <c r="L1925" s="193"/>
      <c r="M1925" s="191"/>
      <c r="N1925" s="193"/>
      <c r="O1925" s="202">
        <v>1.0367</v>
      </c>
      <c r="P1925" s="216">
        <v>30.99</v>
      </c>
      <c r="Q1925" s="143"/>
      <c r="R1925" s="143"/>
      <c r="S1925" s="143"/>
    </row>
    <row r="1926" spans="1:19" ht="13.5" customHeight="1">
      <c r="A1926" s="203"/>
      <c r="B1926" s="189"/>
      <c r="C1926" s="501" t="s">
        <v>433</v>
      </c>
      <c r="D1926" s="501"/>
      <c r="E1926" s="501"/>
      <c r="F1926" s="501"/>
      <c r="G1926" s="501"/>
      <c r="H1926" s="190"/>
      <c r="I1926" s="191"/>
      <c r="J1926" s="191"/>
      <c r="K1926" s="191"/>
      <c r="L1926" s="193"/>
      <c r="M1926" s="191"/>
      <c r="N1926" s="193"/>
      <c r="O1926" s="191"/>
      <c r="P1926" s="194">
        <v>2401.67</v>
      </c>
      <c r="Q1926" s="143"/>
      <c r="R1926" s="143"/>
      <c r="S1926" s="143"/>
    </row>
    <row r="1927" spans="1:19" ht="13.5" customHeight="1">
      <c r="A1927" s="203"/>
      <c r="B1927" s="189" t="s">
        <v>434</v>
      </c>
      <c r="C1927" s="501" t="s">
        <v>435</v>
      </c>
      <c r="D1927" s="501"/>
      <c r="E1927" s="501"/>
      <c r="F1927" s="501"/>
      <c r="G1927" s="501"/>
      <c r="H1927" s="190" t="s">
        <v>432</v>
      </c>
      <c r="I1927" s="209">
        <v>90</v>
      </c>
      <c r="J1927" s="191"/>
      <c r="K1927" s="209">
        <v>90</v>
      </c>
      <c r="L1927" s="193"/>
      <c r="M1927" s="191"/>
      <c r="N1927" s="193"/>
      <c r="O1927" s="191"/>
      <c r="P1927" s="194">
        <v>2161.5</v>
      </c>
      <c r="Q1927" s="143"/>
      <c r="R1927" s="143"/>
      <c r="S1927" s="143"/>
    </row>
    <row r="1928" spans="1:19" ht="19.5" customHeight="1">
      <c r="A1928" s="203"/>
      <c r="B1928" s="189" t="s">
        <v>436</v>
      </c>
      <c r="C1928" s="501" t="s">
        <v>437</v>
      </c>
      <c r="D1928" s="501"/>
      <c r="E1928" s="501"/>
      <c r="F1928" s="501"/>
      <c r="G1928" s="501"/>
      <c r="H1928" s="190" t="s">
        <v>432</v>
      </c>
      <c r="I1928" s="209">
        <v>46</v>
      </c>
      <c r="J1928" s="191"/>
      <c r="K1928" s="209">
        <v>46</v>
      </c>
      <c r="L1928" s="193"/>
      <c r="M1928" s="191"/>
      <c r="N1928" s="193"/>
      <c r="O1928" s="191"/>
      <c r="P1928" s="194">
        <v>1104.77</v>
      </c>
      <c r="Q1928" s="143"/>
      <c r="R1928" s="143"/>
      <c r="S1928" s="143"/>
    </row>
    <row r="1929" spans="1:19" ht="13.5" customHeight="1">
      <c r="A1929" s="213"/>
      <c r="B1929" s="214"/>
      <c r="C1929" s="500" t="s">
        <v>438</v>
      </c>
      <c r="D1929" s="500"/>
      <c r="E1929" s="500"/>
      <c r="F1929" s="500"/>
      <c r="G1929" s="500"/>
      <c r="H1929" s="180"/>
      <c r="I1929" s="181"/>
      <c r="J1929" s="181"/>
      <c r="K1929" s="181"/>
      <c r="L1929" s="183"/>
      <c r="M1929" s="181"/>
      <c r="N1929" s="218">
        <v>474.91</v>
      </c>
      <c r="O1929" s="181"/>
      <c r="P1929" s="212">
        <v>5698.93</v>
      </c>
      <c r="Q1929" s="143"/>
      <c r="R1929" s="143"/>
      <c r="S1929" s="143"/>
    </row>
    <row r="1930" spans="1:19" ht="13.5" customHeight="1">
      <c r="A1930" s="178" t="s">
        <v>1068</v>
      </c>
      <c r="B1930" s="179" t="s">
        <v>1069</v>
      </c>
      <c r="C1930" s="498" t="s">
        <v>1070</v>
      </c>
      <c r="D1930" s="498"/>
      <c r="E1930" s="498"/>
      <c r="F1930" s="498"/>
      <c r="G1930" s="498"/>
      <c r="H1930" s="180" t="s">
        <v>15</v>
      </c>
      <c r="I1930" s="181">
        <v>2</v>
      </c>
      <c r="J1930" s="182">
        <v>1</v>
      </c>
      <c r="K1930" s="182">
        <v>2</v>
      </c>
      <c r="L1930" s="183"/>
      <c r="M1930" s="181"/>
      <c r="N1930" s="184"/>
      <c r="O1930" s="217">
        <v>1.0367</v>
      </c>
      <c r="P1930" s="185"/>
      <c r="Q1930" s="143"/>
      <c r="R1930" s="143"/>
      <c r="S1930" s="143"/>
    </row>
    <row r="1931" spans="1:19" ht="19.5" customHeight="1">
      <c r="A1931" s="186"/>
      <c r="B1931" s="187"/>
      <c r="C1931" s="499" t="s">
        <v>390</v>
      </c>
      <c r="D1931" s="499"/>
      <c r="E1931" s="499"/>
      <c r="F1931" s="499"/>
      <c r="G1931" s="499"/>
      <c r="H1931" s="499"/>
      <c r="I1931" s="499"/>
      <c r="J1931" s="499"/>
      <c r="K1931" s="499"/>
      <c r="L1931" s="499"/>
      <c r="M1931" s="499"/>
      <c r="N1931" s="499"/>
      <c r="O1931" s="499"/>
      <c r="P1931" s="499"/>
      <c r="Q1931" s="143"/>
      <c r="R1931" s="143"/>
      <c r="S1931" s="143"/>
    </row>
    <row r="1932" spans="1:19" ht="45.75" customHeight="1">
      <c r="A1932" s="213"/>
      <c r="B1932" s="214"/>
      <c r="C1932" s="500" t="s">
        <v>438</v>
      </c>
      <c r="D1932" s="500"/>
      <c r="E1932" s="500"/>
      <c r="F1932" s="500"/>
      <c r="G1932" s="500"/>
      <c r="H1932" s="180"/>
      <c r="I1932" s="181"/>
      <c r="J1932" s="181"/>
      <c r="K1932" s="181"/>
      <c r="L1932" s="183"/>
      <c r="M1932" s="181"/>
      <c r="N1932" s="183"/>
      <c r="O1932" s="181"/>
      <c r="P1932" s="185"/>
      <c r="Q1932" s="143"/>
      <c r="R1932" s="143"/>
      <c r="S1932" s="143"/>
    </row>
    <row r="1933" spans="1:19" ht="27.75" customHeight="1">
      <c r="A1933" s="178" t="s">
        <v>1071</v>
      </c>
      <c r="B1933" s="179" t="s">
        <v>710</v>
      </c>
      <c r="C1933" s="498" t="s">
        <v>711</v>
      </c>
      <c r="D1933" s="498"/>
      <c r="E1933" s="498"/>
      <c r="F1933" s="498"/>
      <c r="G1933" s="498"/>
      <c r="H1933" s="180" t="s">
        <v>142</v>
      </c>
      <c r="I1933" s="181">
        <v>2</v>
      </c>
      <c r="J1933" s="182">
        <v>1</v>
      </c>
      <c r="K1933" s="182">
        <v>2</v>
      </c>
      <c r="L1933" s="183"/>
      <c r="M1933" s="181"/>
      <c r="N1933" s="184"/>
      <c r="O1933" s="181"/>
      <c r="P1933" s="185"/>
      <c r="Q1933" s="143"/>
      <c r="R1933" s="143"/>
      <c r="S1933" s="143"/>
    </row>
    <row r="1934" spans="1:19" ht="13.5" customHeight="1">
      <c r="A1934" s="186"/>
      <c r="B1934" s="187" t="s">
        <v>386</v>
      </c>
      <c r="C1934" s="499" t="s">
        <v>387</v>
      </c>
      <c r="D1934" s="499"/>
      <c r="E1934" s="499"/>
      <c r="F1934" s="499"/>
      <c r="G1934" s="499"/>
      <c r="H1934" s="499"/>
      <c r="I1934" s="499"/>
      <c r="J1934" s="499"/>
      <c r="K1934" s="499"/>
      <c r="L1934" s="499"/>
      <c r="M1934" s="499"/>
      <c r="N1934" s="499"/>
      <c r="O1934" s="499"/>
      <c r="P1934" s="499"/>
      <c r="Q1934" s="143"/>
      <c r="R1934" s="143"/>
      <c r="S1934" s="143"/>
    </row>
    <row r="1935" spans="1:19" ht="13.5" customHeight="1">
      <c r="A1935" s="186"/>
      <c r="B1935" s="187" t="s">
        <v>388</v>
      </c>
      <c r="C1935" s="499" t="s">
        <v>389</v>
      </c>
      <c r="D1935" s="499"/>
      <c r="E1935" s="499"/>
      <c r="F1935" s="499"/>
      <c r="G1935" s="499"/>
      <c r="H1935" s="499"/>
      <c r="I1935" s="499"/>
      <c r="J1935" s="499"/>
      <c r="K1935" s="499"/>
      <c r="L1935" s="499"/>
      <c r="M1935" s="499"/>
      <c r="N1935" s="499"/>
      <c r="O1935" s="499"/>
      <c r="P1935" s="499"/>
      <c r="Q1935" s="143"/>
      <c r="R1935" s="143"/>
      <c r="S1935" s="143"/>
    </row>
    <row r="1936" spans="1:19" ht="13.5" customHeight="1">
      <c r="A1936" s="186"/>
      <c r="B1936" s="187"/>
      <c r="C1936" s="499" t="s">
        <v>390</v>
      </c>
      <c r="D1936" s="499"/>
      <c r="E1936" s="499"/>
      <c r="F1936" s="499"/>
      <c r="G1936" s="499"/>
      <c r="H1936" s="499"/>
      <c r="I1936" s="499"/>
      <c r="J1936" s="499"/>
      <c r="K1936" s="499"/>
      <c r="L1936" s="499"/>
      <c r="M1936" s="499"/>
      <c r="N1936" s="499"/>
      <c r="O1936" s="499"/>
      <c r="P1936" s="499"/>
      <c r="Q1936" s="143"/>
      <c r="R1936" s="143"/>
      <c r="S1936" s="143"/>
    </row>
    <row r="1937" spans="1:19" ht="13.5" customHeight="1">
      <c r="A1937" s="188"/>
      <c r="B1937" s="189" t="s">
        <v>164</v>
      </c>
      <c r="C1937" s="501" t="s">
        <v>391</v>
      </c>
      <c r="D1937" s="501"/>
      <c r="E1937" s="501"/>
      <c r="F1937" s="501"/>
      <c r="G1937" s="501"/>
      <c r="H1937" s="190" t="s">
        <v>392</v>
      </c>
      <c r="I1937" s="191"/>
      <c r="J1937" s="191"/>
      <c r="K1937" s="215">
        <v>3.3101831000000002</v>
      </c>
      <c r="L1937" s="193"/>
      <c r="M1937" s="191"/>
      <c r="N1937" s="193"/>
      <c r="O1937" s="191"/>
      <c r="P1937" s="194">
        <v>1723.81</v>
      </c>
      <c r="Q1937" s="143"/>
      <c r="R1937" s="143"/>
      <c r="S1937" s="143"/>
    </row>
    <row r="1938" spans="1:19" ht="13.5" customHeight="1">
      <c r="A1938" s="195"/>
      <c r="B1938" s="189" t="s">
        <v>712</v>
      </c>
      <c r="C1938" s="501" t="s">
        <v>713</v>
      </c>
      <c r="D1938" s="501"/>
      <c r="E1938" s="501"/>
      <c r="F1938" s="501"/>
      <c r="G1938" s="501"/>
      <c r="H1938" s="190" t="s">
        <v>392</v>
      </c>
      <c r="I1938" s="201">
        <v>1.03</v>
      </c>
      <c r="J1938" s="197">
        <v>1.6068849999999999</v>
      </c>
      <c r="K1938" s="215">
        <v>3.3101831000000002</v>
      </c>
      <c r="L1938" s="198"/>
      <c r="M1938" s="199"/>
      <c r="N1938" s="200">
        <v>520.76</v>
      </c>
      <c r="O1938" s="191"/>
      <c r="P1938" s="194">
        <v>1723.81</v>
      </c>
      <c r="Q1938" s="143"/>
      <c r="R1938" s="143"/>
      <c r="S1938" s="143"/>
    </row>
    <row r="1939" spans="1:19" ht="13.5" customHeight="1">
      <c r="A1939" s="188"/>
      <c r="B1939" s="189" t="s">
        <v>167</v>
      </c>
      <c r="C1939" s="501" t="s">
        <v>395</v>
      </c>
      <c r="D1939" s="501"/>
      <c r="E1939" s="501"/>
      <c r="F1939" s="501"/>
      <c r="G1939" s="501"/>
      <c r="H1939" s="190"/>
      <c r="I1939" s="191"/>
      <c r="J1939" s="191"/>
      <c r="K1939" s="191"/>
      <c r="L1939" s="193"/>
      <c r="M1939" s="191"/>
      <c r="N1939" s="193"/>
      <c r="O1939" s="191"/>
      <c r="P1939" s="216">
        <v>17.46</v>
      </c>
      <c r="Q1939" s="143"/>
      <c r="R1939" s="143"/>
      <c r="S1939" s="143"/>
    </row>
    <row r="1940" spans="1:19" ht="13.5" customHeight="1">
      <c r="A1940" s="188"/>
      <c r="B1940" s="189"/>
      <c r="C1940" s="501" t="s">
        <v>396</v>
      </c>
      <c r="D1940" s="501"/>
      <c r="E1940" s="501"/>
      <c r="F1940" s="501"/>
      <c r="G1940" s="501"/>
      <c r="H1940" s="190" t="s">
        <v>392</v>
      </c>
      <c r="I1940" s="191"/>
      <c r="J1940" s="191"/>
      <c r="K1940" s="207">
        <v>3.1E-2</v>
      </c>
      <c r="L1940" s="193"/>
      <c r="M1940" s="191"/>
      <c r="N1940" s="193"/>
      <c r="O1940" s="191"/>
      <c r="P1940" s="216">
        <v>18.61</v>
      </c>
      <c r="Q1940" s="143"/>
      <c r="R1940" s="143"/>
      <c r="S1940" s="143"/>
    </row>
    <row r="1941" spans="1:19" ht="13.5" customHeight="1">
      <c r="A1941" s="195"/>
      <c r="B1941" s="189" t="s">
        <v>402</v>
      </c>
      <c r="C1941" s="501" t="s">
        <v>403</v>
      </c>
      <c r="D1941" s="501"/>
      <c r="E1941" s="501"/>
      <c r="F1941" s="501"/>
      <c r="G1941" s="501"/>
      <c r="H1941" s="190" t="s">
        <v>399</v>
      </c>
      <c r="I1941" s="201">
        <v>0.01</v>
      </c>
      <c r="J1941" s="201">
        <v>1.55</v>
      </c>
      <c r="K1941" s="207">
        <v>3.1E-2</v>
      </c>
      <c r="L1941" s="198"/>
      <c r="M1941" s="199"/>
      <c r="N1941" s="200">
        <v>543.33000000000004</v>
      </c>
      <c r="O1941" s="202">
        <v>1.0367</v>
      </c>
      <c r="P1941" s="194">
        <v>17.46</v>
      </c>
      <c r="Q1941" s="143"/>
      <c r="R1941" s="143"/>
      <c r="S1941" s="143"/>
    </row>
    <row r="1942" spans="1:19" ht="13.5" customHeight="1">
      <c r="A1942" s="203"/>
      <c r="B1942" s="189" t="s">
        <v>404</v>
      </c>
      <c r="C1942" s="501" t="s">
        <v>405</v>
      </c>
      <c r="D1942" s="501"/>
      <c r="E1942" s="501"/>
      <c r="F1942" s="501"/>
      <c r="G1942" s="501"/>
      <c r="H1942" s="190" t="s">
        <v>392</v>
      </c>
      <c r="I1942" s="201">
        <v>0.01</v>
      </c>
      <c r="J1942" s="201">
        <v>1.55</v>
      </c>
      <c r="K1942" s="207">
        <v>3.1E-2</v>
      </c>
      <c r="L1942" s="193"/>
      <c r="M1942" s="191"/>
      <c r="N1942" s="204">
        <v>579.11</v>
      </c>
      <c r="O1942" s="202">
        <v>1.0367</v>
      </c>
      <c r="P1942" s="216">
        <v>18.61</v>
      </c>
      <c r="Q1942" s="143"/>
      <c r="R1942" s="143"/>
      <c r="S1942" s="143"/>
    </row>
    <row r="1943" spans="1:19" ht="13.5" customHeight="1">
      <c r="A1943" s="210"/>
      <c r="B1943" s="187"/>
      <c r="C1943" s="500" t="s">
        <v>429</v>
      </c>
      <c r="D1943" s="500"/>
      <c r="E1943" s="500"/>
      <c r="F1943" s="500"/>
      <c r="G1943" s="500"/>
      <c r="H1943" s="180"/>
      <c r="I1943" s="181"/>
      <c r="J1943" s="181"/>
      <c r="K1943" s="181"/>
      <c r="L1943" s="183"/>
      <c r="M1943" s="181"/>
      <c r="N1943" s="211"/>
      <c r="O1943" s="181"/>
      <c r="P1943" s="212">
        <v>1759.88</v>
      </c>
      <c r="Q1943" s="143"/>
      <c r="R1943" s="143"/>
      <c r="S1943" s="143"/>
    </row>
    <row r="1944" spans="1:19" ht="13.5" customHeight="1">
      <c r="A1944" s="203" t="s">
        <v>1072</v>
      </c>
      <c r="B1944" s="189" t="s">
        <v>430</v>
      </c>
      <c r="C1944" s="501" t="s">
        <v>431</v>
      </c>
      <c r="D1944" s="501"/>
      <c r="E1944" s="501"/>
      <c r="F1944" s="501"/>
      <c r="G1944" s="501"/>
      <c r="H1944" s="190" t="s">
        <v>432</v>
      </c>
      <c r="I1944" s="209">
        <v>2</v>
      </c>
      <c r="J1944" s="191"/>
      <c r="K1944" s="209">
        <v>2</v>
      </c>
      <c r="L1944" s="193"/>
      <c r="M1944" s="191"/>
      <c r="N1944" s="193"/>
      <c r="O1944" s="202">
        <v>1.0367</v>
      </c>
      <c r="P1944" s="216">
        <v>22.24</v>
      </c>
      <c r="Q1944" s="143"/>
      <c r="R1944" s="143"/>
      <c r="S1944" s="143"/>
    </row>
    <row r="1945" spans="1:19" ht="13.5" customHeight="1">
      <c r="A1945" s="203"/>
      <c r="B1945" s="189"/>
      <c r="C1945" s="501" t="s">
        <v>433</v>
      </c>
      <c r="D1945" s="501"/>
      <c r="E1945" s="501"/>
      <c r="F1945" s="501"/>
      <c r="G1945" s="501"/>
      <c r="H1945" s="190"/>
      <c r="I1945" s="191"/>
      <c r="J1945" s="191"/>
      <c r="K1945" s="191"/>
      <c r="L1945" s="193"/>
      <c r="M1945" s="191"/>
      <c r="N1945" s="193"/>
      <c r="O1945" s="191"/>
      <c r="P1945" s="194">
        <v>1742.42</v>
      </c>
      <c r="Q1945" s="143"/>
      <c r="R1945" s="143"/>
      <c r="S1945" s="143"/>
    </row>
    <row r="1946" spans="1:19" ht="13.5" customHeight="1">
      <c r="A1946" s="203"/>
      <c r="B1946" s="189" t="s">
        <v>434</v>
      </c>
      <c r="C1946" s="501" t="s">
        <v>435</v>
      </c>
      <c r="D1946" s="501"/>
      <c r="E1946" s="501"/>
      <c r="F1946" s="501"/>
      <c r="G1946" s="501"/>
      <c r="H1946" s="190" t="s">
        <v>432</v>
      </c>
      <c r="I1946" s="209">
        <v>90</v>
      </c>
      <c r="J1946" s="191"/>
      <c r="K1946" s="209">
        <v>90</v>
      </c>
      <c r="L1946" s="193"/>
      <c r="M1946" s="191"/>
      <c r="N1946" s="193"/>
      <c r="O1946" s="191"/>
      <c r="P1946" s="194">
        <v>1568.18</v>
      </c>
      <c r="Q1946" s="143"/>
      <c r="R1946" s="143"/>
      <c r="S1946" s="143"/>
    </row>
    <row r="1947" spans="1:19" ht="13.5" customHeight="1">
      <c r="A1947" s="203"/>
      <c r="B1947" s="189" t="s">
        <v>436</v>
      </c>
      <c r="C1947" s="501" t="s">
        <v>437</v>
      </c>
      <c r="D1947" s="501"/>
      <c r="E1947" s="501"/>
      <c r="F1947" s="501"/>
      <c r="G1947" s="501"/>
      <c r="H1947" s="190" t="s">
        <v>432</v>
      </c>
      <c r="I1947" s="209">
        <v>46</v>
      </c>
      <c r="J1947" s="191"/>
      <c r="K1947" s="209">
        <v>46</v>
      </c>
      <c r="L1947" s="193"/>
      <c r="M1947" s="191"/>
      <c r="N1947" s="193"/>
      <c r="O1947" s="191"/>
      <c r="P1947" s="216">
        <v>801.51</v>
      </c>
      <c r="Q1947" s="143"/>
      <c r="R1947" s="143"/>
      <c r="S1947" s="143"/>
    </row>
    <row r="1948" spans="1:19" ht="13.5" customHeight="1">
      <c r="A1948" s="213"/>
      <c r="B1948" s="214"/>
      <c r="C1948" s="500" t="s">
        <v>438</v>
      </c>
      <c r="D1948" s="500"/>
      <c r="E1948" s="500"/>
      <c r="F1948" s="500"/>
      <c r="G1948" s="500"/>
      <c r="H1948" s="180"/>
      <c r="I1948" s="181"/>
      <c r="J1948" s="181"/>
      <c r="K1948" s="181"/>
      <c r="L1948" s="183"/>
      <c r="M1948" s="181"/>
      <c r="N1948" s="211">
        <v>2075.91</v>
      </c>
      <c r="O1948" s="181"/>
      <c r="P1948" s="212">
        <v>4151.8100000000004</v>
      </c>
      <c r="Q1948" s="143"/>
      <c r="R1948" s="143"/>
      <c r="S1948" s="143"/>
    </row>
    <row r="1949" spans="1:19" ht="19.5" customHeight="1">
      <c r="A1949" s="178" t="s">
        <v>1073</v>
      </c>
      <c r="B1949" s="179" t="s">
        <v>1074</v>
      </c>
      <c r="C1949" s="498" t="s">
        <v>881</v>
      </c>
      <c r="D1949" s="498"/>
      <c r="E1949" s="498"/>
      <c r="F1949" s="498"/>
      <c r="G1949" s="498"/>
      <c r="H1949" s="180" t="s">
        <v>15</v>
      </c>
      <c r="I1949" s="181">
        <v>2</v>
      </c>
      <c r="J1949" s="182">
        <v>1</v>
      </c>
      <c r="K1949" s="182">
        <v>2</v>
      </c>
      <c r="L1949" s="183"/>
      <c r="M1949" s="181"/>
      <c r="N1949" s="184"/>
      <c r="O1949" s="217">
        <v>1.0367</v>
      </c>
      <c r="P1949" s="185"/>
      <c r="Q1949" s="143"/>
      <c r="R1949" s="143"/>
      <c r="S1949" s="143"/>
    </row>
    <row r="1950" spans="1:19" ht="13.5" customHeight="1">
      <c r="A1950" s="186"/>
      <c r="B1950" s="187"/>
      <c r="C1950" s="499" t="s">
        <v>390</v>
      </c>
      <c r="D1950" s="499"/>
      <c r="E1950" s="499"/>
      <c r="F1950" s="499"/>
      <c r="G1950" s="499"/>
      <c r="H1950" s="499"/>
      <c r="I1950" s="499"/>
      <c r="J1950" s="499"/>
      <c r="K1950" s="499"/>
      <c r="L1950" s="499"/>
      <c r="M1950" s="499"/>
      <c r="N1950" s="499"/>
      <c r="O1950" s="499"/>
      <c r="P1950" s="499"/>
      <c r="Q1950" s="143"/>
      <c r="R1950" s="143"/>
      <c r="S1950" s="143"/>
    </row>
    <row r="1951" spans="1:19" ht="13.5" customHeight="1">
      <c r="A1951" s="213"/>
      <c r="B1951" s="214"/>
      <c r="C1951" s="500" t="s">
        <v>438</v>
      </c>
      <c r="D1951" s="500"/>
      <c r="E1951" s="500"/>
      <c r="F1951" s="500"/>
      <c r="G1951" s="500"/>
      <c r="H1951" s="180"/>
      <c r="I1951" s="181"/>
      <c r="J1951" s="181"/>
      <c r="K1951" s="181"/>
      <c r="L1951" s="183"/>
      <c r="M1951" s="181"/>
      <c r="N1951" s="183"/>
      <c r="O1951" s="181"/>
      <c r="P1951" s="185"/>
      <c r="Q1951" s="143"/>
      <c r="R1951" s="143"/>
      <c r="S1951" s="143"/>
    </row>
    <row r="1952" spans="1:19" ht="19.5" customHeight="1">
      <c r="A1952" s="178" t="s">
        <v>1075</v>
      </c>
      <c r="B1952" s="179" t="s">
        <v>640</v>
      </c>
      <c r="C1952" s="498" t="s">
        <v>641</v>
      </c>
      <c r="D1952" s="498"/>
      <c r="E1952" s="498"/>
      <c r="F1952" s="498"/>
      <c r="G1952" s="498"/>
      <c r="H1952" s="180" t="s">
        <v>142</v>
      </c>
      <c r="I1952" s="181">
        <v>2</v>
      </c>
      <c r="J1952" s="182">
        <v>1</v>
      </c>
      <c r="K1952" s="182">
        <v>2</v>
      </c>
      <c r="L1952" s="183"/>
      <c r="M1952" s="181"/>
      <c r="N1952" s="184"/>
      <c r="O1952" s="181"/>
      <c r="P1952" s="185"/>
      <c r="Q1952" s="143"/>
      <c r="R1952" s="143"/>
      <c r="S1952" s="143"/>
    </row>
    <row r="1953" spans="1:19" ht="45.75" customHeight="1">
      <c r="A1953" s="186"/>
      <c r="B1953" s="187" t="s">
        <v>386</v>
      </c>
      <c r="C1953" s="499" t="s">
        <v>387</v>
      </c>
      <c r="D1953" s="499"/>
      <c r="E1953" s="499"/>
      <c r="F1953" s="499"/>
      <c r="G1953" s="499"/>
      <c r="H1953" s="499"/>
      <c r="I1953" s="499"/>
      <c r="J1953" s="499"/>
      <c r="K1953" s="499"/>
      <c r="L1953" s="499"/>
      <c r="M1953" s="499"/>
      <c r="N1953" s="499"/>
      <c r="O1953" s="499"/>
      <c r="P1953" s="499"/>
      <c r="Q1953" s="143"/>
      <c r="R1953" s="143"/>
      <c r="S1953" s="143"/>
    </row>
    <row r="1954" spans="1:19" ht="27.75" customHeight="1">
      <c r="A1954" s="186"/>
      <c r="B1954" s="187" t="s">
        <v>388</v>
      </c>
      <c r="C1954" s="499" t="s">
        <v>389</v>
      </c>
      <c r="D1954" s="499"/>
      <c r="E1954" s="499"/>
      <c r="F1954" s="499"/>
      <c r="G1954" s="499"/>
      <c r="H1954" s="499"/>
      <c r="I1954" s="499"/>
      <c r="J1954" s="499"/>
      <c r="K1954" s="499"/>
      <c r="L1954" s="499"/>
      <c r="M1954" s="499"/>
      <c r="N1954" s="499"/>
      <c r="O1954" s="499"/>
      <c r="P1954" s="499"/>
      <c r="Q1954" s="143"/>
      <c r="R1954" s="143"/>
      <c r="S1954" s="143"/>
    </row>
    <row r="1955" spans="1:19" ht="13.5" customHeight="1">
      <c r="A1955" s="186"/>
      <c r="B1955" s="187"/>
      <c r="C1955" s="499" t="s">
        <v>390</v>
      </c>
      <c r="D1955" s="499"/>
      <c r="E1955" s="499"/>
      <c r="F1955" s="499"/>
      <c r="G1955" s="499"/>
      <c r="H1955" s="499"/>
      <c r="I1955" s="499"/>
      <c r="J1955" s="499"/>
      <c r="K1955" s="499"/>
      <c r="L1955" s="499"/>
      <c r="M1955" s="499"/>
      <c r="N1955" s="499"/>
      <c r="O1955" s="499"/>
      <c r="P1955" s="499"/>
      <c r="Q1955" s="143"/>
      <c r="R1955" s="143"/>
      <c r="S1955" s="143"/>
    </row>
    <row r="1956" spans="1:19" ht="13.5" customHeight="1">
      <c r="A1956" s="188"/>
      <c r="B1956" s="189" t="s">
        <v>164</v>
      </c>
      <c r="C1956" s="501" t="s">
        <v>391</v>
      </c>
      <c r="D1956" s="501"/>
      <c r="E1956" s="501"/>
      <c r="F1956" s="501"/>
      <c r="G1956" s="501"/>
      <c r="H1956" s="190" t="s">
        <v>392</v>
      </c>
      <c r="I1956" s="191"/>
      <c r="J1956" s="191"/>
      <c r="K1956" s="215">
        <v>7.6809102999999999</v>
      </c>
      <c r="L1956" s="193"/>
      <c r="M1956" s="191"/>
      <c r="N1956" s="193"/>
      <c r="O1956" s="191"/>
      <c r="P1956" s="194">
        <v>6589.15</v>
      </c>
      <c r="Q1956" s="143"/>
      <c r="R1956" s="143"/>
      <c r="S1956" s="143"/>
    </row>
    <row r="1957" spans="1:19" ht="13.5" customHeight="1">
      <c r="A1957" s="195"/>
      <c r="B1957" s="189" t="s">
        <v>642</v>
      </c>
      <c r="C1957" s="501" t="s">
        <v>643</v>
      </c>
      <c r="D1957" s="501"/>
      <c r="E1957" s="501"/>
      <c r="F1957" s="501"/>
      <c r="G1957" s="501"/>
      <c r="H1957" s="190" t="s">
        <v>392</v>
      </c>
      <c r="I1957" s="201">
        <v>2.39</v>
      </c>
      <c r="J1957" s="197">
        <v>1.6068849999999999</v>
      </c>
      <c r="K1957" s="215">
        <v>7.6809102999999999</v>
      </c>
      <c r="L1957" s="198"/>
      <c r="M1957" s="199"/>
      <c r="N1957" s="200">
        <v>857.86</v>
      </c>
      <c r="O1957" s="191"/>
      <c r="P1957" s="194">
        <v>6589.15</v>
      </c>
      <c r="Q1957" s="143"/>
      <c r="R1957" s="143"/>
      <c r="S1957" s="143"/>
    </row>
    <row r="1958" spans="1:19" ht="13.5" customHeight="1">
      <c r="A1958" s="188"/>
      <c r="B1958" s="189" t="s">
        <v>167</v>
      </c>
      <c r="C1958" s="501" t="s">
        <v>395</v>
      </c>
      <c r="D1958" s="501"/>
      <c r="E1958" s="501"/>
      <c r="F1958" s="501"/>
      <c r="G1958" s="501"/>
      <c r="H1958" s="190"/>
      <c r="I1958" s="191"/>
      <c r="J1958" s="191"/>
      <c r="K1958" s="191"/>
      <c r="L1958" s="193"/>
      <c r="M1958" s="191"/>
      <c r="N1958" s="193"/>
      <c r="O1958" s="191"/>
      <c r="P1958" s="216">
        <v>113.54</v>
      </c>
      <c r="Q1958" s="143"/>
      <c r="R1958" s="143"/>
      <c r="S1958" s="143"/>
    </row>
    <row r="1959" spans="1:19" ht="13.5" customHeight="1">
      <c r="A1959" s="195"/>
      <c r="B1959" s="189" t="s">
        <v>644</v>
      </c>
      <c r="C1959" s="501" t="s">
        <v>645</v>
      </c>
      <c r="D1959" s="501"/>
      <c r="E1959" s="501"/>
      <c r="F1959" s="501"/>
      <c r="G1959" s="501"/>
      <c r="H1959" s="190" t="s">
        <v>399</v>
      </c>
      <c r="I1959" s="201">
        <v>0.24</v>
      </c>
      <c r="J1959" s="201">
        <v>1.55</v>
      </c>
      <c r="K1959" s="207">
        <v>0.74399999999999999</v>
      </c>
      <c r="L1959" s="205">
        <v>32.6</v>
      </c>
      <c r="M1959" s="206">
        <v>1.41</v>
      </c>
      <c r="N1959" s="200">
        <v>45.97</v>
      </c>
      <c r="O1959" s="202">
        <v>1.0367</v>
      </c>
      <c r="P1959" s="194">
        <v>35.46</v>
      </c>
      <c r="Q1959" s="143"/>
      <c r="R1959" s="143"/>
      <c r="S1959" s="143"/>
    </row>
    <row r="1960" spans="1:19" ht="13.5" customHeight="1">
      <c r="A1960" s="195"/>
      <c r="B1960" s="189" t="s">
        <v>646</v>
      </c>
      <c r="C1960" s="501" t="s">
        <v>647</v>
      </c>
      <c r="D1960" s="501"/>
      <c r="E1960" s="501"/>
      <c r="F1960" s="501"/>
      <c r="G1960" s="501"/>
      <c r="H1960" s="190" t="s">
        <v>399</v>
      </c>
      <c r="I1960" s="201">
        <v>0.26</v>
      </c>
      <c r="J1960" s="201">
        <v>1.55</v>
      </c>
      <c r="K1960" s="207">
        <v>0.80600000000000005</v>
      </c>
      <c r="L1960" s="205">
        <v>75.97</v>
      </c>
      <c r="M1960" s="206">
        <v>1.23</v>
      </c>
      <c r="N1960" s="200">
        <v>93.44</v>
      </c>
      <c r="O1960" s="202">
        <v>1.0367</v>
      </c>
      <c r="P1960" s="194">
        <v>78.08</v>
      </c>
      <c r="Q1960" s="143"/>
      <c r="R1960" s="143"/>
      <c r="S1960" s="143"/>
    </row>
    <row r="1961" spans="1:19" ht="13.5" customHeight="1">
      <c r="A1961" s="188"/>
      <c r="B1961" s="189" t="s">
        <v>180</v>
      </c>
      <c r="C1961" s="501" t="s">
        <v>410</v>
      </c>
      <c r="D1961" s="501"/>
      <c r="E1961" s="501"/>
      <c r="F1961" s="501"/>
      <c r="G1961" s="501"/>
      <c r="H1961" s="190"/>
      <c r="I1961" s="191"/>
      <c r="J1961" s="191"/>
      <c r="K1961" s="191"/>
      <c r="L1961" s="193"/>
      <c r="M1961" s="191"/>
      <c r="N1961" s="193"/>
      <c r="O1961" s="191"/>
      <c r="P1961" s="216">
        <v>69.31</v>
      </c>
      <c r="Q1961" s="143"/>
      <c r="R1961" s="143"/>
      <c r="S1961" s="143"/>
    </row>
    <row r="1962" spans="1:19" ht="13.5" customHeight="1">
      <c r="A1962" s="195"/>
      <c r="B1962" s="189" t="s">
        <v>648</v>
      </c>
      <c r="C1962" s="501" t="s">
        <v>649</v>
      </c>
      <c r="D1962" s="501"/>
      <c r="E1962" s="501"/>
      <c r="F1962" s="501"/>
      <c r="G1962" s="501"/>
      <c r="H1962" s="190" t="s">
        <v>413</v>
      </c>
      <c r="I1962" s="207">
        <v>3.2000000000000001E-2</v>
      </c>
      <c r="J1962" s="191"/>
      <c r="K1962" s="207">
        <v>6.4000000000000001E-2</v>
      </c>
      <c r="L1962" s="205">
        <v>596.80999999999995</v>
      </c>
      <c r="M1962" s="206">
        <v>1.43</v>
      </c>
      <c r="N1962" s="200">
        <v>853.44</v>
      </c>
      <c r="O1962" s="202">
        <v>1.0367</v>
      </c>
      <c r="P1962" s="194">
        <v>56.62</v>
      </c>
      <c r="Q1962" s="143"/>
      <c r="R1962" s="143"/>
      <c r="S1962" s="143"/>
    </row>
    <row r="1963" spans="1:19" ht="13.5" customHeight="1">
      <c r="A1963" s="195"/>
      <c r="B1963" s="189" t="s">
        <v>650</v>
      </c>
      <c r="C1963" s="501" t="s">
        <v>651</v>
      </c>
      <c r="D1963" s="501"/>
      <c r="E1963" s="501"/>
      <c r="F1963" s="501"/>
      <c r="G1963" s="501"/>
      <c r="H1963" s="190" t="s">
        <v>142</v>
      </c>
      <c r="I1963" s="209">
        <v>6</v>
      </c>
      <c r="J1963" s="191"/>
      <c r="K1963" s="209">
        <v>12</v>
      </c>
      <c r="L1963" s="205">
        <v>0.64</v>
      </c>
      <c r="M1963" s="220">
        <v>1.6</v>
      </c>
      <c r="N1963" s="200">
        <v>1.02</v>
      </c>
      <c r="O1963" s="202">
        <v>1.0367</v>
      </c>
      <c r="P1963" s="194">
        <v>12.69</v>
      </c>
      <c r="Q1963" s="143"/>
      <c r="R1963" s="143"/>
      <c r="S1963" s="143"/>
    </row>
    <row r="1964" spans="1:19" ht="19.5" customHeight="1">
      <c r="A1964" s="210"/>
      <c r="B1964" s="187"/>
      <c r="C1964" s="500" t="s">
        <v>429</v>
      </c>
      <c r="D1964" s="500"/>
      <c r="E1964" s="500"/>
      <c r="F1964" s="500"/>
      <c r="G1964" s="500"/>
      <c r="H1964" s="180"/>
      <c r="I1964" s="181"/>
      <c r="J1964" s="181"/>
      <c r="K1964" s="181"/>
      <c r="L1964" s="183"/>
      <c r="M1964" s="181"/>
      <c r="N1964" s="211"/>
      <c r="O1964" s="181"/>
      <c r="P1964" s="212">
        <v>6772</v>
      </c>
      <c r="Q1964" s="143"/>
      <c r="R1964" s="143"/>
      <c r="S1964" s="143"/>
    </row>
    <row r="1965" spans="1:19" ht="13.5" customHeight="1">
      <c r="A1965" s="203" t="s">
        <v>1076</v>
      </c>
      <c r="B1965" s="189" t="s">
        <v>430</v>
      </c>
      <c r="C1965" s="501" t="s">
        <v>431</v>
      </c>
      <c r="D1965" s="501"/>
      <c r="E1965" s="501"/>
      <c r="F1965" s="501"/>
      <c r="G1965" s="501"/>
      <c r="H1965" s="190" t="s">
        <v>432</v>
      </c>
      <c r="I1965" s="209">
        <v>2</v>
      </c>
      <c r="J1965" s="191"/>
      <c r="K1965" s="209">
        <v>2</v>
      </c>
      <c r="L1965" s="193"/>
      <c r="M1965" s="191"/>
      <c r="N1965" s="193"/>
      <c r="O1965" s="202">
        <v>1.0367</v>
      </c>
      <c r="P1965" s="216">
        <v>85.02</v>
      </c>
      <c r="Q1965" s="143"/>
      <c r="R1965" s="143"/>
      <c r="S1965" s="143"/>
    </row>
    <row r="1966" spans="1:19" ht="19.5" customHeight="1">
      <c r="A1966" s="203"/>
      <c r="B1966" s="189"/>
      <c r="C1966" s="501" t="s">
        <v>433</v>
      </c>
      <c r="D1966" s="501"/>
      <c r="E1966" s="501"/>
      <c r="F1966" s="501"/>
      <c r="G1966" s="501"/>
      <c r="H1966" s="190"/>
      <c r="I1966" s="191"/>
      <c r="J1966" s="191"/>
      <c r="K1966" s="191"/>
      <c r="L1966" s="193"/>
      <c r="M1966" s="191"/>
      <c r="N1966" s="193"/>
      <c r="O1966" s="191"/>
      <c r="P1966" s="194">
        <v>6589.15</v>
      </c>
      <c r="Q1966" s="143"/>
      <c r="R1966" s="143"/>
      <c r="S1966" s="143"/>
    </row>
    <row r="1967" spans="1:19" ht="13.5" customHeight="1">
      <c r="A1967" s="203"/>
      <c r="B1967" s="189" t="s">
        <v>653</v>
      </c>
      <c r="C1967" s="501" t="s">
        <v>654</v>
      </c>
      <c r="D1967" s="501"/>
      <c r="E1967" s="501"/>
      <c r="F1967" s="501"/>
      <c r="G1967" s="501"/>
      <c r="H1967" s="190" t="s">
        <v>432</v>
      </c>
      <c r="I1967" s="209">
        <v>90</v>
      </c>
      <c r="J1967" s="191"/>
      <c r="K1967" s="209">
        <v>90</v>
      </c>
      <c r="L1967" s="193"/>
      <c r="M1967" s="191"/>
      <c r="N1967" s="193"/>
      <c r="O1967" s="191"/>
      <c r="P1967" s="194">
        <v>5930.24</v>
      </c>
      <c r="Q1967" s="143"/>
      <c r="R1967" s="143"/>
      <c r="S1967" s="143"/>
    </row>
    <row r="1968" spans="1:19" ht="13.5" customHeight="1">
      <c r="A1968" s="203"/>
      <c r="B1968" s="189" t="s">
        <v>655</v>
      </c>
      <c r="C1968" s="501" t="s">
        <v>656</v>
      </c>
      <c r="D1968" s="501"/>
      <c r="E1968" s="501"/>
      <c r="F1968" s="501"/>
      <c r="G1968" s="501"/>
      <c r="H1968" s="190" t="s">
        <v>432</v>
      </c>
      <c r="I1968" s="209">
        <v>46</v>
      </c>
      <c r="J1968" s="191"/>
      <c r="K1968" s="209">
        <v>46</v>
      </c>
      <c r="L1968" s="193"/>
      <c r="M1968" s="191"/>
      <c r="N1968" s="193"/>
      <c r="O1968" s="191"/>
      <c r="P1968" s="194">
        <v>3031.01</v>
      </c>
      <c r="Q1968" s="143"/>
      <c r="R1968" s="143"/>
      <c r="S1968" s="143"/>
    </row>
    <row r="1969" spans="1:19" ht="13.5" customHeight="1">
      <c r="A1969" s="213"/>
      <c r="B1969" s="214"/>
      <c r="C1969" s="500" t="s">
        <v>438</v>
      </c>
      <c r="D1969" s="500"/>
      <c r="E1969" s="500"/>
      <c r="F1969" s="500"/>
      <c r="G1969" s="500"/>
      <c r="H1969" s="180"/>
      <c r="I1969" s="181"/>
      <c r="J1969" s="181"/>
      <c r="K1969" s="181"/>
      <c r="L1969" s="183"/>
      <c r="M1969" s="181"/>
      <c r="N1969" s="211">
        <v>7909.14</v>
      </c>
      <c r="O1969" s="181"/>
      <c r="P1969" s="212">
        <v>15818.27</v>
      </c>
      <c r="Q1969" s="143"/>
      <c r="R1969" s="143"/>
      <c r="S1969" s="143"/>
    </row>
    <row r="1970" spans="1:19" ht="13.5" customHeight="1">
      <c r="A1970" s="178" t="s">
        <v>1077</v>
      </c>
      <c r="B1970" s="179" t="s">
        <v>1078</v>
      </c>
      <c r="C1970" s="498" t="s">
        <v>1039</v>
      </c>
      <c r="D1970" s="498"/>
      <c r="E1970" s="498"/>
      <c r="F1970" s="498"/>
      <c r="G1970" s="498"/>
      <c r="H1970" s="180" t="s">
        <v>15</v>
      </c>
      <c r="I1970" s="181">
        <v>2</v>
      </c>
      <c r="J1970" s="182">
        <v>1</v>
      </c>
      <c r="K1970" s="182">
        <v>2</v>
      </c>
      <c r="L1970" s="183"/>
      <c r="M1970" s="181"/>
      <c r="N1970" s="184"/>
      <c r="O1970" s="217">
        <v>1.0367</v>
      </c>
      <c r="P1970" s="185"/>
      <c r="Q1970" s="143"/>
      <c r="R1970" s="143"/>
      <c r="S1970" s="143"/>
    </row>
    <row r="1971" spans="1:19" ht="13.5" customHeight="1">
      <c r="A1971" s="186"/>
      <c r="B1971" s="187"/>
      <c r="C1971" s="499" t="s">
        <v>390</v>
      </c>
      <c r="D1971" s="499"/>
      <c r="E1971" s="499"/>
      <c r="F1971" s="499"/>
      <c r="G1971" s="499"/>
      <c r="H1971" s="499"/>
      <c r="I1971" s="499"/>
      <c r="J1971" s="499"/>
      <c r="K1971" s="499"/>
      <c r="L1971" s="499"/>
      <c r="M1971" s="499"/>
      <c r="N1971" s="499"/>
      <c r="O1971" s="499"/>
      <c r="P1971" s="499"/>
      <c r="Q1971" s="143"/>
      <c r="R1971" s="143"/>
      <c r="S1971" s="143"/>
    </row>
    <row r="1972" spans="1:19" ht="13.5" customHeight="1">
      <c r="A1972" s="213"/>
      <c r="B1972" s="214"/>
      <c r="C1972" s="500" t="s">
        <v>438</v>
      </c>
      <c r="D1972" s="500"/>
      <c r="E1972" s="500"/>
      <c r="F1972" s="500"/>
      <c r="G1972" s="500"/>
      <c r="H1972" s="180"/>
      <c r="I1972" s="181"/>
      <c r="J1972" s="181"/>
      <c r="K1972" s="181"/>
      <c r="L1972" s="183"/>
      <c r="M1972" s="181"/>
      <c r="N1972" s="183"/>
      <c r="O1972" s="181"/>
      <c r="P1972" s="185"/>
      <c r="Q1972" s="143"/>
      <c r="R1972" s="143"/>
      <c r="S1972" s="143"/>
    </row>
    <row r="1973" spans="1:19" ht="13.5" customHeight="1">
      <c r="A1973" s="178" t="s">
        <v>1079</v>
      </c>
      <c r="B1973" s="179" t="s">
        <v>724</v>
      </c>
      <c r="C1973" s="498" t="s">
        <v>725</v>
      </c>
      <c r="D1973" s="498"/>
      <c r="E1973" s="498"/>
      <c r="F1973" s="498"/>
      <c r="G1973" s="498"/>
      <c r="H1973" s="180" t="s">
        <v>587</v>
      </c>
      <c r="I1973" s="181">
        <v>0.08</v>
      </c>
      <c r="J1973" s="182">
        <v>1</v>
      </c>
      <c r="K1973" s="219">
        <v>0.08</v>
      </c>
      <c r="L1973" s="183"/>
      <c r="M1973" s="181"/>
      <c r="N1973" s="184"/>
      <c r="O1973" s="181"/>
      <c r="P1973" s="185"/>
      <c r="Q1973" s="143"/>
      <c r="R1973" s="143"/>
      <c r="S1973" s="143"/>
    </row>
    <row r="1974" spans="1:19" ht="13.5" customHeight="1">
      <c r="A1974" s="186"/>
      <c r="B1974" s="187" t="s">
        <v>386</v>
      </c>
      <c r="C1974" s="499" t="s">
        <v>387</v>
      </c>
      <c r="D1974" s="499"/>
      <c r="E1974" s="499"/>
      <c r="F1974" s="499"/>
      <c r="G1974" s="499"/>
      <c r="H1974" s="499"/>
      <c r="I1974" s="499"/>
      <c r="J1974" s="499"/>
      <c r="K1974" s="499"/>
      <c r="L1974" s="499"/>
      <c r="M1974" s="499"/>
      <c r="N1974" s="499"/>
      <c r="O1974" s="499"/>
      <c r="P1974" s="499"/>
      <c r="Q1974" s="143"/>
      <c r="R1974" s="143"/>
      <c r="S1974" s="143"/>
    </row>
    <row r="1975" spans="1:19" ht="13.5" customHeight="1">
      <c r="A1975" s="186"/>
      <c r="B1975" s="187" t="s">
        <v>388</v>
      </c>
      <c r="C1975" s="499" t="s">
        <v>389</v>
      </c>
      <c r="D1975" s="499"/>
      <c r="E1975" s="499"/>
      <c r="F1975" s="499"/>
      <c r="G1975" s="499"/>
      <c r="H1975" s="499"/>
      <c r="I1975" s="499"/>
      <c r="J1975" s="499"/>
      <c r="K1975" s="499"/>
      <c r="L1975" s="499"/>
      <c r="M1975" s="499"/>
      <c r="N1975" s="499"/>
      <c r="O1975" s="499"/>
      <c r="P1975" s="499"/>
      <c r="Q1975" s="143"/>
      <c r="R1975" s="143"/>
      <c r="S1975" s="143"/>
    </row>
    <row r="1976" spans="1:19" ht="13.5" customHeight="1">
      <c r="A1976" s="186"/>
      <c r="B1976" s="187"/>
      <c r="C1976" s="499" t="s">
        <v>390</v>
      </c>
      <c r="D1976" s="499"/>
      <c r="E1976" s="499"/>
      <c r="F1976" s="499"/>
      <c r="G1976" s="499"/>
      <c r="H1976" s="499"/>
      <c r="I1976" s="499"/>
      <c r="J1976" s="499"/>
      <c r="K1976" s="499"/>
      <c r="L1976" s="499"/>
      <c r="M1976" s="499"/>
      <c r="N1976" s="499"/>
      <c r="O1976" s="499"/>
      <c r="P1976" s="499"/>
      <c r="Q1976" s="143"/>
      <c r="R1976" s="143"/>
      <c r="S1976" s="143"/>
    </row>
    <row r="1977" spans="1:19" ht="13.5" customHeight="1">
      <c r="A1977" s="188"/>
      <c r="B1977" s="189" t="s">
        <v>164</v>
      </c>
      <c r="C1977" s="501" t="s">
        <v>391</v>
      </c>
      <c r="D1977" s="501"/>
      <c r="E1977" s="501"/>
      <c r="F1977" s="501"/>
      <c r="G1977" s="501"/>
      <c r="H1977" s="190" t="s">
        <v>392</v>
      </c>
      <c r="I1977" s="191"/>
      <c r="J1977" s="191"/>
      <c r="K1977" s="197">
        <v>5.2962930000000004</v>
      </c>
      <c r="L1977" s="193"/>
      <c r="M1977" s="191"/>
      <c r="N1977" s="193"/>
      <c r="O1977" s="191"/>
      <c r="P1977" s="194">
        <v>3067.14</v>
      </c>
      <c r="Q1977" s="143"/>
      <c r="R1977" s="143"/>
      <c r="S1977" s="143"/>
    </row>
    <row r="1978" spans="1:19" ht="19.5" customHeight="1">
      <c r="A1978" s="195"/>
      <c r="B1978" s="189" t="s">
        <v>726</v>
      </c>
      <c r="C1978" s="501" t="s">
        <v>727</v>
      </c>
      <c r="D1978" s="501"/>
      <c r="E1978" s="501"/>
      <c r="F1978" s="501"/>
      <c r="G1978" s="501"/>
      <c r="H1978" s="190" t="s">
        <v>392</v>
      </c>
      <c r="I1978" s="196">
        <v>41.2</v>
      </c>
      <c r="J1978" s="197">
        <v>1.6068849999999999</v>
      </c>
      <c r="K1978" s="197">
        <v>5.2962930000000004</v>
      </c>
      <c r="L1978" s="198"/>
      <c r="M1978" s="199"/>
      <c r="N1978" s="200">
        <v>579.11</v>
      </c>
      <c r="O1978" s="191"/>
      <c r="P1978" s="194">
        <v>3067.14</v>
      </c>
      <c r="Q1978" s="143"/>
      <c r="R1978" s="143"/>
      <c r="S1978" s="143"/>
    </row>
    <row r="1979" spans="1:19" ht="13.5" customHeight="1">
      <c r="A1979" s="188"/>
      <c r="B1979" s="189" t="s">
        <v>167</v>
      </c>
      <c r="C1979" s="501" t="s">
        <v>395</v>
      </c>
      <c r="D1979" s="501"/>
      <c r="E1979" s="501"/>
      <c r="F1979" s="501"/>
      <c r="G1979" s="501"/>
      <c r="H1979" s="190"/>
      <c r="I1979" s="191"/>
      <c r="J1979" s="191"/>
      <c r="K1979" s="191"/>
      <c r="L1979" s="193"/>
      <c r="M1979" s="191"/>
      <c r="N1979" s="193"/>
      <c r="O1979" s="191"/>
      <c r="P1979" s="216">
        <v>28.03</v>
      </c>
      <c r="Q1979" s="143"/>
      <c r="R1979" s="143"/>
      <c r="S1979" s="143"/>
    </row>
    <row r="1980" spans="1:19" ht="13.5" customHeight="1">
      <c r="A1980" s="188"/>
      <c r="B1980" s="189"/>
      <c r="C1980" s="501" t="s">
        <v>396</v>
      </c>
      <c r="D1980" s="501"/>
      <c r="E1980" s="501"/>
      <c r="F1980" s="501"/>
      <c r="G1980" s="501"/>
      <c r="H1980" s="190" t="s">
        <v>392</v>
      </c>
      <c r="I1980" s="191"/>
      <c r="J1980" s="191"/>
      <c r="K1980" s="202">
        <v>2.4799999999999999E-2</v>
      </c>
      <c r="L1980" s="193"/>
      <c r="M1980" s="191"/>
      <c r="N1980" s="193"/>
      <c r="O1980" s="191"/>
      <c r="P1980" s="216">
        <v>17.440000000000001</v>
      </c>
      <c r="Q1980" s="143"/>
      <c r="R1980" s="143"/>
      <c r="S1980" s="143"/>
    </row>
    <row r="1981" spans="1:19" ht="19.5" customHeight="1">
      <c r="A1981" s="195"/>
      <c r="B1981" s="189" t="s">
        <v>397</v>
      </c>
      <c r="C1981" s="501" t="s">
        <v>398</v>
      </c>
      <c r="D1981" s="501"/>
      <c r="E1981" s="501"/>
      <c r="F1981" s="501"/>
      <c r="G1981" s="501"/>
      <c r="H1981" s="190" t="s">
        <v>399</v>
      </c>
      <c r="I1981" s="196">
        <v>0.1</v>
      </c>
      <c r="J1981" s="201">
        <v>1.55</v>
      </c>
      <c r="K1981" s="202">
        <v>1.24E-2</v>
      </c>
      <c r="L1981" s="198"/>
      <c r="M1981" s="199"/>
      <c r="N1981" s="200">
        <v>1582.31</v>
      </c>
      <c r="O1981" s="202">
        <v>1.0367</v>
      </c>
      <c r="P1981" s="194">
        <v>20.34</v>
      </c>
      <c r="Q1981" s="143"/>
      <c r="R1981" s="143"/>
      <c r="S1981" s="143"/>
    </row>
    <row r="1982" spans="1:19" ht="45.75" customHeight="1">
      <c r="A1982" s="203"/>
      <c r="B1982" s="189" t="s">
        <v>400</v>
      </c>
      <c r="C1982" s="501" t="s">
        <v>401</v>
      </c>
      <c r="D1982" s="501"/>
      <c r="E1982" s="501"/>
      <c r="F1982" s="501"/>
      <c r="G1982" s="501"/>
      <c r="H1982" s="190" t="s">
        <v>392</v>
      </c>
      <c r="I1982" s="196">
        <v>0.1</v>
      </c>
      <c r="J1982" s="201">
        <v>1.55</v>
      </c>
      <c r="K1982" s="202">
        <v>1.24E-2</v>
      </c>
      <c r="L1982" s="193"/>
      <c r="M1982" s="191"/>
      <c r="N1982" s="204">
        <v>777.91</v>
      </c>
      <c r="O1982" s="202">
        <v>1.0367</v>
      </c>
      <c r="P1982" s="216">
        <v>10</v>
      </c>
      <c r="Q1982" s="143"/>
      <c r="R1982" s="143"/>
      <c r="S1982" s="143"/>
    </row>
    <row r="1983" spans="1:19" ht="27.75" customHeight="1">
      <c r="A1983" s="195"/>
      <c r="B1983" s="189" t="s">
        <v>402</v>
      </c>
      <c r="C1983" s="501" t="s">
        <v>403</v>
      </c>
      <c r="D1983" s="501"/>
      <c r="E1983" s="501"/>
      <c r="F1983" s="501"/>
      <c r="G1983" s="501"/>
      <c r="H1983" s="190" t="s">
        <v>399</v>
      </c>
      <c r="I1983" s="196">
        <v>0.1</v>
      </c>
      <c r="J1983" s="201">
        <v>1.55</v>
      </c>
      <c r="K1983" s="202">
        <v>1.24E-2</v>
      </c>
      <c r="L1983" s="198"/>
      <c r="M1983" s="199"/>
      <c r="N1983" s="200">
        <v>543.33000000000004</v>
      </c>
      <c r="O1983" s="202">
        <v>1.0367</v>
      </c>
      <c r="P1983" s="194">
        <v>6.98</v>
      </c>
      <c r="Q1983" s="143"/>
      <c r="R1983" s="143"/>
      <c r="S1983" s="143"/>
    </row>
    <row r="1984" spans="1:19" ht="13.5" customHeight="1">
      <c r="A1984" s="203"/>
      <c r="B1984" s="189" t="s">
        <v>404</v>
      </c>
      <c r="C1984" s="501" t="s">
        <v>405</v>
      </c>
      <c r="D1984" s="501"/>
      <c r="E1984" s="501"/>
      <c r="F1984" s="501"/>
      <c r="G1984" s="501"/>
      <c r="H1984" s="190" t="s">
        <v>392</v>
      </c>
      <c r="I1984" s="196">
        <v>0.1</v>
      </c>
      <c r="J1984" s="201">
        <v>1.55</v>
      </c>
      <c r="K1984" s="202">
        <v>1.24E-2</v>
      </c>
      <c r="L1984" s="193"/>
      <c r="M1984" s="191"/>
      <c r="N1984" s="204">
        <v>579.11</v>
      </c>
      <c r="O1984" s="202">
        <v>1.0367</v>
      </c>
      <c r="P1984" s="216">
        <v>7.44</v>
      </c>
      <c r="Q1984" s="143"/>
      <c r="R1984" s="143"/>
      <c r="S1984" s="143"/>
    </row>
    <row r="1985" spans="1:19" ht="13.5" customHeight="1">
      <c r="A1985" s="195"/>
      <c r="B1985" s="189" t="s">
        <v>406</v>
      </c>
      <c r="C1985" s="501" t="s">
        <v>407</v>
      </c>
      <c r="D1985" s="501"/>
      <c r="E1985" s="501"/>
      <c r="F1985" s="501"/>
      <c r="G1985" s="501"/>
      <c r="H1985" s="190" t="s">
        <v>399</v>
      </c>
      <c r="I1985" s="201">
        <v>0.16</v>
      </c>
      <c r="J1985" s="201">
        <v>1.55</v>
      </c>
      <c r="K1985" s="192">
        <v>1.984E-2</v>
      </c>
      <c r="L1985" s="198"/>
      <c r="M1985" s="199"/>
      <c r="N1985" s="200">
        <v>34.6</v>
      </c>
      <c r="O1985" s="202">
        <v>1.0367</v>
      </c>
      <c r="P1985" s="194">
        <v>0.71</v>
      </c>
      <c r="Q1985" s="143"/>
      <c r="R1985" s="143"/>
      <c r="S1985" s="143"/>
    </row>
    <row r="1986" spans="1:19" ht="13.5" customHeight="1">
      <c r="A1986" s="188"/>
      <c r="B1986" s="189" t="s">
        <v>180</v>
      </c>
      <c r="C1986" s="501" t="s">
        <v>410</v>
      </c>
      <c r="D1986" s="501"/>
      <c r="E1986" s="501"/>
      <c r="F1986" s="501"/>
      <c r="G1986" s="501"/>
      <c r="H1986" s="190"/>
      <c r="I1986" s="191"/>
      <c r="J1986" s="191"/>
      <c r="K1986" s="191"/>
      <c r="L1986" s="193"/>
      <c r="M1986" s="191"/>
      <c r="N1986" s="193"/>
      <c r="O1986" s="191"/>
      <c r="P1986" s="216">
        <v>107.29</v>
      </c>
      <c r="Q1986" s="143"/>
      <c r="R1986" s="143"/>
      <c r="S1986" s="143"/>
    </row>
    <row r="1987" spans="1:19" ht="13.5" customHeight="1">
      <c r="A1987" s="195"/>
      <c r="B1987" s="189" t="s">
        <v>728</v>
      </c>
      <c r="C1987" s="501" t="s">
        <v>729</v>
      </c>
      <c r="D1987" s="501"/>
      <c r="E1987" s="501"/>
      <c r="F1987" s="501"/>
      <c r="G1987" s="501"/>
      <c r="H1987" s="190" t="s">
        <v>418</v>
      </c>
      <c r="I1987" s="207">
        <v>3.0000000000000001E-3</v>
      </c>
      <c r="J1987" s="191"/>
      <c r="K1987" s="192">
        <v>2.4000000000000001E-4</v>
      </c>
      <c r="L1987" s="198"/>
      <c r="M1987" s="199"/>
      <c r="N1987" s="200">
        <v>44320.18</v>
      </c>
      <c r="O1987" s="202">
        <v>1.0367</v>
      </c>
      <c r="P1987" s="194">
        <v>11.03</v>
      </c>
      <c r="Q1987" s="143"/>
      <c r="R1987" s="143"/>
      <c r="S1987" s="143"/>
    </row>
    <row r="1988" spans="1:19" ht="13.5" customHeight="1">
      <c r="A1988" s="195"/>
      <c r="B1988" s="189" t="s">
        <v>730</v>
      </c>
      <c r="C1988" s="501" t="s">
        <v>731</v>
      </c>
      <c r="D1988" s="501"/>
      <c r="E1988" s="501"/>
      <c r="F1988" s="501"/>
      <c r="G1988" s="501"/>
      <c r="H1988" s="190" t="s">
        <v>413</v>
      </c>
      <c r="I1988" s="196">
        <v>0.8</v>
      </c>
      <c r="J1988" s="191"/>
      <c r="K1988" s="207">
        <v>6.4000000000000001E-2</v>
      </c>
      <c r="L1988" s="205">
        <v>79.88</v>
      </c>
      <c r="M1988" s="206">
        <v>1.42</v>
      </c>
      <c r="N1988" s="200">
        <v>113.43</v>
      </c>
      <c r="O1988" s="202">
        <v>1.0367</v>
      </c>
      <c r="P1988" s="194">
        <v>7.53</v>
      </c>
      <c r="Q1988" s="143"/>
      <c r="R1988" s="143"/>
      <c r="S1988" s="143"/>
    </row>
    <row r="1989" spans="1:19" ht="13.5" customHeight="1">
      <c r="A1989" s="195"/>
      <c r="B1989" s="189" t="s">
        <v>732</v>
      </c>
      <c r="C1989" s="501" t="s">
        <v>733</v>
      </c>
      <c r="D1989" s="501"/>
      <c r="E1989" s="501"/>
      <c r="F1989" s="501"/>
      <c r="G1989" s="501"/>
      <c r="H1989" s="190" t="s">
        <v>587</v>
      </c>
      <c r="I1989" s="201">
        <v>1.02</v>
      </c>
      <c r="J1989" s="191"/>
      <c r="K1989" s="202">
        <v>8.1600000000000006E-2</v>
      </c>
      <c r="L1989" s="205">
        <v>896.51</v>
      </c>
      <c r="M1989" s="206">
        <v>1.17</v>
      </c>
      <c r="N1989" s="200">
        <v>1048.92</v>
      </c>
      <c r="O1989" s="202">
        <v>1.0367</v>
      </c>
      <c r="P1989" s="194">
        <v>88.73</v>
      </c>
      <c r="Q1989" s="143"/>
      <c r="R1989" s="143"/>
      <c r="S1989" s="143"/>
    </row>
    <row r="1990" spans="1:19" ht="13.5" customHeight="1">
      <c r="A1990" s="210"/>
      <c r="B1990" s="187"/>
      <c r="C1990" s="500" t="s">
        <v>429</v>
      </c>
      <c r="D1990" s="500"/>
      <c r="E1990" s="500"/>
      <c r="F1990" s="500"/>
      <c r="G1990" s="500"/>
      <c r="H1990" s="180"/>
      <c r="I1990" s="181"/>
      <c r="J1990" s="181"/>
      <c r="K1990" s="181"/>
      <c r="L1990" s="183"/>
      <c r="M1990" s="181"/>
      <c r="N1990" s="211"/>
      <c r="O1990" s="181"/>
      <c r="P1990" s="212">
        <v>3219.9</v>
      </c>
      <c r="Q1990" s="143"/>
      <c r="R1990" s="143"/>
      <c r="S1990" s="143"/>
    </row>
    <row r="1991" spans="1:19" ht="13.5" customHeight="1">
      <c r="A1991" s="203" t="s">
        <v>1080</v>
      </c>
      <c r="B1991" s="189" t="s">
        <v>430</v>
      </c>
      <c r="C1991" s="501" t="s">
        <v>431</v>
      </c>
      <c r="D1991" s="501"/>
      <c r="E1991" s="501"/>
      <c r="F1991" s="501"/>
      <c r="G1991" s="501"/>
      <c r="H1991" s="190" t="s">
        <v>432</v>
      </c>
      <c r="I1991" s="209">
        <v>2</v>
      </c>
      <c r="J1991" s="191"/>
      <c r="K1991" s="209">
        <v>2</v>
      </c>
      <c r="L1991" s="193"/>
      <c r="M1991" s="191"/>
      <c r="N1991" s="193"/>
      <c r="O1991" s="202">
        <v>1.0367</v>
      </c>
      <c r="P1991" s="216">
        <v>39.58</v>
      </c>
      <c r="Q1991" s="143"/>
      <c r="R1991" s="143"/>
      <c r="S1991" s="143"/>
    </row>
    <row r="1992" spans="1:19" ht="13.5" customHeight="1">
      <c r="A1992" s="203"/>
      <c r="B1992" s="189"/>
      <c r="C1992" s="501" t="s">
        <v>433</v>
      </c>
      <c r="D1992" s="501"/>
      <c r="E1992" s="501"/>
      <c r="F1992" s="501"/>
      <c r="G1992" s="501"/>
      <c r="H1992" s="190"/>
      <c r="I1992" s="191"/>
      <c r="J1992" s="191"/>
      <c r="K1992" s="191"/>
      <c r="L1992" s="193"/>
      <c r="M1992" s="191"/>
      <c r="N1992" s="193"/>
      <c r="O1992" s="191"/>
      <c r="P1992" s="194">
        <v>3084.58</v>
      </c>
      <c r="Q1992" s="143"/>
      <c r="R1992" s="143"/>
      <c r="S1992" s="143"/>
    </row>
    <row r="1993" spans="1:19" ht="13.5" customHeight="1">
      <c r="A1993" s="203"/>
      <c r="B1993" s="189" t="s">
        <v>603</v>
      </c>
      <c r="C1993" s="501" t="s">
        <v>604</v>
      </c>
      <c r="D1993" s="501"/>
      <c r="E1993" s="501"/>
      <c r="F1993" s="501"/>
      <c r="G1993" s="501"/>
      <c r="H1993" s="190" t="s">
        <v>432</v>
      </c>
      <c r="I1993" s="209">
        <v>97</v>
      </c>
      <c r="J1993" s="191"/>
      <c r="K1993" s="209">
        <v>97</v>
      </c>
      <c r="L1993" s="193"/>
      <c r="M1993" s="191"/>
      <c r="N1993" s="193"/>
      <c r="O1993" s="191"/>
      <c r="P1993" s="194">
        <v>2992.04</v>
      </c>
      <c r="Q1993" s="143"/>
      <c r="R1993" s="143"/>
      <c r="S1993" s="143"/>
    </row>
    <row r="1994" spans="1:19" ht="13.5" customHeight="1">
      <c r="A1994" s="203"/>
      <c r="B1994" s="189" t="s">
        <v>605</v>
      </c>
      <c r="C1994" s="501" t="s">
        <v>606</v>
      </c>
      <c r="D1994" s="501"/>
      <c r="E1994" s="501"/>
      <c r="F1994" s="501"/>
      <c r="G1994" s="501"/>
      <c r="H1994" s="190" t="s">
        <v>432</v>
      </c>
      <c r="I1994" s="209">
        <v>51</v>
      </c>
      <c r="J1994" s="191"/>
      <c r="K1994" s="209">
        <v>51</v>
      </c>
      <c r="L1994" s="193"/>
      <c r="M1994" s="191"/>
      <c r="N1994" s="193"/>
      <c r="O1994" s="191"/>
      <c r="P1994" s="194">
        <v>1573.14</v>
      </c>
      <c r="Q1994" s="143"/>
      <c r="R1994" s="143"/>
      <c r="S1994" s="143"/>
    </row>
    <row r="1995" spans="1:19" ht="13.5" customHeight="1">
      <c r="A1995" s="213"/>
      <c r="B1995" s="214"/>
      <c r="C1995" s="500" t="s">
        <v>438</v>
      </c>
      <c r="D1995" s="500"/>
      <c r="E1995" s="500"/>
      <c r="F1995" s="500"/>
      <c r="G1995" s="500"/>
      <c r="H1995" s="180"/>
      <c r="I1995" s="181"/>
      <c r="J1995" s="181"/>
      <c r="K1995" s="181"/>
      <c r="L1995" s="183"/>
      <c r="M1995" s="181"/>
      <c r="N1995" s="211">
        <v>97808.25</v>
      </c>
      <c r="O1995" s="181"/>
      <c r="P1995" s="212">
        <v>7824.66</v>
      </c>
      <c r="Q1995" s="143"/>
      <c r="R1995" s="143"/>
      <c r="S1995" s="143"/>
    </row>
    <row r="1996" spans="1:19" ht="19.5" customHeight="1">
      <c r="A1996" s="178" t="s">
        <v>1081</v>
      </c>
      <c r="B1996" s="179" t="s">
        <v>736</v>
      </c>
      <c r="C1996" s="498" t="s">
        <v>733</v>
      </c>
      <c r="D1996" s="498"/>
      <c r="E1996" s="498"/>
      <c r="F1996" s="498"/>
      <c r="G1996" s="498"/>
      <c r="H1996" s="180" t="s">
        <v>587</v>
      </c>
      <c r="I1996" s="181">
        <v>-8.1600000000000006E-2</v>
      </c>
      <c r="J1996" s="182">
        <v>1</v>
      </c>
      <c r="K1996" s="217">
        <v>-8.1600000000000006E-2</v>
      </c>
      <c r="L1996" s="218">
        <v>896.51</v>
      </c>
      <c r="M1996" s="219">
        <v>1.17</v>
      </c>
      <c r="N1996" s="239">
        <v>1048.92</v>
      </c>
      <c r="O1996" s="217">
        <v>1.0367</v>
      </c>
      <c r="P1996" s="240">
        <v>-88.73</v>
      </c>
      <c r="Q1996" s="143"/>
      <c r="R1996" s="143"/>
      <c r="S1996" s="143"/>
    </row>
    <row r="1997" spans="1:19" ht="13.5" customHeight="1">
      <c r="A1997" s="186"/>
      <c r="B1997" s="187"/>
      <c r="C1997" s="499" t="s">
        <v>390</v>
      </c>
      <c r="D1997" s="499"/>
      <c r="E1997" s="499"/>
      <c r="F1997" s="499"/>
      <c r="G1997" s="499"/>
      <c r="H1997" s="499"/>
      <c r="I1997" s="499"/>
      <c r="J1997" s="499"/>
      <c r="K1997" s="499"/>
      <c r="L1997" s="499"/>
      <c r="M1997" s="499"/>
      <c r="N1997" s="499"/>
      <c r="O1997" s="499"/>
      <c r="P1997" s="499"/>
      <c r="Q1997" s="143"/>
      <c r="R1997" s="143"/>
      <c r="S1997" s="143"/>
    </row>
    <row r="1998" spans="1:19" ht="13.5" customHeight="1">
      <c r="A1998" s="213"/>
      <c r="B1998" s="214"/>
      <c r="C1998" s="500" t="s">
        <v>438</v>
      </c>
      <c r="D1998" s="500"/>
      <c r="E1998" s="500"/>
      <c r="F1998" s="500"/>
      <c r="G1998" s="500"/>
      <c r="H1998" s="180"/>
      <c r="I1998" s="181"/>
      <c r="J1998" s="181"/>
      <c r="K1998" s="181"/>
      <c r="L1998" s="183"/>
      <c r="M1998" s="181"/>
      <c r="N1998" s="183"/>
      <c r="O1998" s="181"/>
      <c r="P1998" s="240">
        <v>-88.73</v>
      </c>
      <c r="Q1998" s="143"/>
      <c r="R1998" s="143"/>
      <c r="S1998" s="143"/>
    </row>
    <row r="1999" spans="1:19" ht="37.5" customHeight="1">
      <c r="A1999" s="178" t="s">
        <v>1082</v>
      </c>
      <c r="B1999" s="179" t="s">
        <v>738</v>
      </c>
      <c r="C1999" s="498" t="s">
        <v>739</v>
      </c>
      <c r="D1999" s="498"/>
      <c r="E1999" s="498"/>
      <c r="F1999" s="498"/>
      <c r="G1999" s="498"/>
      <c r="H1999" s="180" t="s">
        <v>142</v>
      </c>
      <c r="I1999" s="181">
        <v>8</v>
      </c>
      <c r="J1999" s="182">
        <v>1</v>
      </c>
      <c r="K1999" s="182">
        <v>8</v>
      </c>
      <c r="L1999" s="183"/>
      <c r="M1999" s="181"/>
      <c r="N1999" s="221">
        <v>192.61</v>
      </c>
      <c r="O1999" s="217">
        <v>1.0367</v>
      </c>
      <c r="P1999" s="212">
        <v>1597.43</v>
      </c>
      <c r="Q1999" s="143"/>
      <c r="R1999" s="143"/>
      <c r="S1999" s="143"/>
    </row>
    <row r="2000" spans="1:19" ht="45.75" customHeight="1">
      <c r="A2000" s="186"/>
      <c r="B2000" s="187"/>
      <c r="C2000" s="499" t="s">
        <v>390</v>
      </c>
      <c r="D2000" s="499"/>
      <c r="E2000" s="499"/>
      <c r="F2000" s="499"/>
      <c r="G2000" s="499"/>
      <c r="H2000" s="499"/>
      <c r="I2000" s="499"/>
      <c r="J2000" s="499"/>
      <c r="K2000" s="499"/>
      <c r="L2000" s="499"/>
      <c r="M2000" s="499"/>
      <c r="N2000" s="499"/>
      <c r="O2000" s="499"/>
      <c r="P2000" s="499"/>
      <c r="Q2000" s="143"/>
      <c r="R2000" s="143"/>
      <c r="S2000" s="143"/>
    </row>
    <row r="2001" spans="1:19" ht="27.75" customHeight="1">
      <c r="A2001" s="213"/>
      <c r="B2001" s="214"/>
      <c r="C2001" s="500" t="s">
        <v>438</v>
      </c>
      <c r="D2001" s="500"/>
      <c r="E2001" s="500"/>
      <c r="F2001" s="500"/>
      <c r="G2001" s="500"/>
      <c r="H2001" s="180"/>
      <c r="I2001" s="181"/>
      <c r="J2001" s="181"/>
      <c r="K2001" s="181"/>
      <c r="L2001" s="183"/>
      <c r="M2001" s="181"/>
      <c r="N2001" s="183"/>
      <c r="O2001" s="181"/>
      <c r="P2001" s="212">
        <v>1597.43</v>
      </c>
      <c r="Q2001" s="143"/>
      <c r="R2001" s="143"/>
      <c r="S2001" s="143"/>
    </row>
    <row r="2002" spans="1:19" ht="13.5" customHeight="1">
      <c r="A2002" s="178" t="s">
        <v>1083</v>
      </c>
      <c r="B2002" s="179" t="s">
        <v>741</v>
      </c>
      <c r="C2002" s="498" t="s">
        <v>791</v>
      </c>
      <c r="D2002" s="498"/>
      <c r="E2002" s="498"/>
      <c r="F2002" s="498"/>
      <c r="G2002" s="498"/>
      <c r="H2002" s="180" t="s">
        <v>587</v>
      </c>
      <c r="I2002" s="181">
        <v>0.08</v>
      </c>
      <c r="J2002" s="182">
        <v>1</v>
      </c>
      <c r="K2002" s="219">
        <v>0.08</v>
      </c>
      <c r="L2002" s="183"/>
      <c r="M2002" s="181"/>
      <c r="N2002" s="184"/>
      <c r="O2002" s="181"/>
      <c r="P2002" s="185"/>
      <c r="Q2002" s="143"/>
      <c r="R2002" s="143"/>
      <c r="S2002" s="143"/>
    </row>
    <row r="2003" spans="1:19" ht="13.5" customHeight="1">
      <c r="A2003" s="186"/>
      <c r="B2003" s="187" t="s">
        <v>386</v>
      </c>
      <c r="C2003" s="499" t="s">
        <v>387</v>
      </c>
      <c r="D2003" s="499"/>
      <c r="E2003" s="499"/>
      <c r="F2003" s="499"/>
      <c r="G2003" s="499"/>
      <c r="H2003" s="499"/>
      <c r="I2003" s="499"/>
      <c r="J2003" s="499"/>
      <c r="K2003" s="499"/>
      <c r="L2003" s="499"/>
      <c r="M2003" s="499"/>
      <c r="N2003" s="499"/>
      <c r="O2003" s="499"/>
      <c r="P2003" s="499"/>
      <c r="Q2003" s="143"/>
      <c r="R2003" s="143"/>
      <c r="S2003" s="143"/>
    </row>
    <row r="2004" spans="1:19" ht="13.5" customHeight="1">
      <c r="A2004" s="186"/>
      <c r="B2004" s="187" t="s">
        <v>388</v>
      </c>
      <c r="C2004" s="499" t="s">
        <v>389</v>
      </c>
      <c r="D2004" s="499"/>
      <c r="E2004" s="499"/>
      <c r="F2004" s="499"/>
      <c r="G2004" s="499"/>
      <c r="H2004" s="499"/>
      <c r="I2004" s="499"/>
      <c r="J2004" s="499"/>
      <c r="K2004" s="499"/>
      <c r="L2004" s="499"/>
      <c r="M2004" s="499"/>
      <c r="N2004" s="499"/>
      <c r="O2004" s="499"/>
      <c r="P2004" s="499"/>
      <c r="Q2004" s="143"/>
      <c r="R2004" s="143"/>
      <c r="S2004" s="143"/>
    </row>
    <row r="2005" spans="1:19" ht="13.5" customHeight="1">
      <c r="A2005" s="186"/>
      <c r="B2005" s="187"/>
      <c r="C2005" s="499" t="s">
        <v>390</v>
      </c>
      <c r="D2005" s="499"/>
      <c r="E2005" s="499"/>
      <c r="F2005" s="499"/>
      <c r="G2005" s="499"/>
      <c r="H2005" s="499"/>
      <c r="I2005" s="499"/>
      <c r="J2005" s="499"/>
      <c r="K2005" s="499"/>
      <c r="L2005" s="499"/>
      <c r="M2005" s="499"/>
      <c r="N2005" s="499"/>
      <c r="O2005" s="499"/>
      <c r="P2005" s="499"/>
      <c r="Q2005" s="143"/>
      <c r="R2005" s="143"/>
      <c r="S2005" s="143"/>
    </row>
    <row r="2006" spans="1:19" ht="13.5" customHeight="1">
      <c r="A2006" s="188"/>
      <c r="B2006" s="189" t="s">
        <v>164</v>
      </c>
      <c r="C2006" s="501" t="s">
        <v>391</v>
      </c>
      <c r="D2006" s="501"/>
      <c r="E2006" s="501"/>
      <c r="F2006" s="501"/>
      <c r="G2006" s="501"/>
      <c r="H2006" s="190" t="s">
        <v>392</v>
      </c>
      <c r="I2006" s="191"/>
      <c r="J2006" s="191"/>
      <c r="K2006" s="215">
        <v>0.77130480000000001</v>
      </c>
      <c r="L2006" s="193"/>
      <c r="M2006" s="191"/>
      <c r="N2006" s="193"/>
      <c r="O2006" s="191"/>
      <c r="P2006" s="216">
        <v>421.67</v>
      </c>
      <c r="Q2006" s="143"/>
      <c r="R2006" s="143"/>
      <c r="S2006" s="143"/>
    </row>
    <row r="2007" spans="1:19" ht="13.5" customHeight="1">
      <c r="A2007" s="195"/>
      <c r="B2007" s="189" t="s">
        <v>743</v>
      </c>
      <c r="C2007" s="501" t="s">
        <v>744</v>
      </c>
      <c r="D2007" s="501"/>
      <c r="E2007" s="501"/>
      <c r="F2007" s="501"/>
      <c r="G2007" s="501"/>
      <c r="H2007" s="190" t="s">
        <v>392</v>
      </c>
      <c r="I2007" s="209">
        <v>6</v>
      </c>
      <c r="J2007" s="197">
        <v>1.6068849999999999</v>
      </c>
      <c r="K2007" s="215">
        <v>0.77130480000000001</v>
      </c>
      <c r="L2007" s="198"/>
      <c r="M2007" s="199"/>
      <c r="N2007" s="200">
        <v>546.70000000000005</v>
      </c>
      <c r="O2007" s="191"/>
      <c r="P2007" s="194">
        <v>421.67</v>
      </c>
      <c r="Q2007" s="143"/>
      <c r="R2007" s="143"/>
      <c r="S2007" s="143"/>
    </row>
    <row r="2008" spans="1:19" ht="13.5" customHeight="1">
      <c r="A2008" s="188"/>
      <c r="B2008" s="189" t="s">
        <v>180</v>
      </c>
      <c r="C2008" s="501" t="s">
        <v>410</v>
      </c>
      <c r="D2008" s="501"/>
      <c r="E2008" s="501"/>
      <c r="F2008" s="501"/>
      <c r="G2008" s="501"/>
      <c r="H2008" s="190"/>
      <c r="I2008" s="191"/>
      <c r="J2008" s="191"/>
      <c r="K2008" s="191"/>
      <c r="L2008" s="193"/>
      <c r="M2008" s="191"/>
      <c r="N2008" s="193"/>
      <c r="O2008" s="191"/>
      <c r="P2008" s="216">
        <v>2.75</v>
      </c>
      <c r="Q2008" s="143"/>
      <c r="R2008" s="143"/>
      <c r="S2008" s="143"/>
    </row>
    <row r="2009" spans="1:19" ht="13.5" customHeight="1">
      <c r="A2009" s="195"/>
      <c r="B2009" s="189" t="s">
        <v>745</v>
      </c>
      <c r="C2009" s="501" t="s">
        <v>746</v>
      </c>
      <c r="D2009" s="501"/>
      <c r="E2009" s="501"/>
      <c r="F2009" s="501"/>
      <c r="G2009" s="501"/>
      <c r="H2009" s="190" t="s">
        <v>418</v>
      </c>
      <c r="I2009" s="202">
        <v>2.0000000000000001E-4</v>
      </c>
      <c r="J2009" s="191"/>
      <c r="K2009" s="197">
        <v>1.5999999999999999E-5</v>
      </c>
      <c r="L2009" s="208">
        <v>127406</v>
      </c>
      <c r="M2009" s="220">
        <v>1.3</v>
      </c>
      <c r="N2009" s="200">
        <v>165627.79999999999</v>
      </c>
      <c r="O2009" s="202">
        <v>1.0367</v>
      </c>
      <c r="P2009" s="194">
        <v>2.75</v>
      </c>
      <c r="Q2009" s="143"/>
      <c r="R2009" s="143"/>
      <c r="S2009" s="143"/>
    </row>
    <row r="2010" spans="1:19" ht="13.5" customHeight="1">
      <c r="A2010" s="241" t="s">
        <v>747</v>
      </c>
      <c r="B2010" s="242" t="s">
        <v>748</v>
      </c>
      <c r="C2010" s="502" t="s">
        <v>749</v>
      </c>
      <c r="D2010" s="502"/>
      <c r="E2010" s="502"/>
      <c r="F2010" s="502"/>
      <c r="G2010" s="502"/>
      <c r="H2010" s="243" t="s">
        <v>418</v>
      </c>
      <c r="I2010" s="244">
        <v>0.01</v>
      </c>
      <c r="J2010" s="245"/>
      <c r="K2010" s="246">
        <v>8.0000000000000004E-4</v>
      </c>
      <c r="L2010" s="247"/>
      <c r="M2010" s="245"/>
      <c r="N2010" s="247"/>
      <c r="O2010" s="245"/>
      <c r="P2010" s="248"/>
      <c r="Q2010" s="143"/>
      <c r="R2010" s="143"/>
      <c r="S2010" s="143"/>
    </row>
    <row r="2011" spans="1:19" ht="13.5" customHeight="1">
      <c r="A2011" s="210"/>
      <c r="B2011" s="187"/>
      <c r="C2011" s="500" t="s">
        <v>429</v>
      </c>
      <c r="D2011" s="500"/>
      <c r="E2011" s="500"/>
      <c r="F2011" s="500"/>
      <c r="G2011" s="500"/>
      <c r="H2011" s="180"/>
      <c r="I2011" s="181"/>
      <c r="J2011" s="181"/>
      <c r="K2011" s="181"/>
      <c r="L2011" s="183"/>
      <c r="M2011" s="181"/>
      <c r="N2011" s="211"/>
      <c r="O2011" s="181"/>
      <c r="P2011" s="212">
        <v>424.42</v>
      </c>
      <c r="Q2011" s="143"/>
      <c r="R2011" s="143"/>
      <c r="S2011" s="143"/>
    </row>
    <row r="2012" spans="1:19" ht="13.5" customHeight="1">
      <c r="A2012" s="203" t="s">
        <v>1084</v>
      </c>
      <c r="B2012" s="189" t="s">
        <v>430</v>
      </c>
      <c r="C2012" s="501" t="s">
        <v>431</v>
      </c>
      <c r="D2012" s="501"/>
      <c r="E2012" s="501"/>
      <c r="F2012" s="501"/>
      <c r="G2012" s="501"/>
      <c r="H2012" s="190" t="s">
        <v>432</v>
      </c>
      <c r="I2012" s="209">
        <v>2</v>
      </c>
      <c r="J2012" s="191"/>
      <c r="K2012" s="209">
        <v>2</v>
      </c>
      <c r="L2012" s="193"/>
      <c r="M2012" s="191"/>
      <c r="N2012" s="193"/>
      <c r="O2012" s="202">
        <v>1.0367</v>
      </c>
      <c r="P2012" s="216">
        <v>5.44</v>
      </c>
      <c r="Q2012" s="143"/>
      <c r="R2012" s="143"/>
      <c r="S2012" s="143"/>
    </row>
    <row r="2013" spans="1:19" ht="13.5" customHeight="1">
      <c r="A2013" s="203"/>
      <c r="B2013" s="189"/>
      <c r="C2013" s="501" t="s">
        <v>433</v>
      </c>
      <c r="D2013" s="501"/>
      <c r="E2013" s="501"/>
      <c r="F2013" s="501"/>
      <c r="G2013" s="501"/>
      <c r="H2013" s="190"/>
      <c r="I2013" s="191"/>
      <c r="J2013" s="191"/>
      <c r="K2013" s="191"/>
      <c r="L2013" s="193"/>
      <c r="M2013" s="191"/>
      <c r="N2013" s="193"/>
      <c r="O2013" s="191"/>
      <c r="P2013" s="216">
        <v>421.67</v>
      </c>
      <c r="Q2013" s="143"/>
      <c r="R2013" s="143"/>
      <c r="S2013" s="143"/>
    </row>
    <row r="2014" spans="1:19" ht="19.5" customHeight="1">
      <c r="A2014" s="203"/>
      <c r="B2014" s="189" t="s">
        <v>653</v>
      </c>
      <c r="C2014" s="501" t="s">
        <v>654</v>
      </c>
      <c r="D2014" s="501"/>
      <c r="E2014" s="501"/>
      <c r="F2014" s="501"/>
      <c r="G2014" s="501"/>
      <c r="H2014" s="190" t="s">
        <v>432</v>
      </c>
      <c r="I2014" s="209">
        <v>90</v>
      </c>
      <c r="J2014" s="191"/>
      <c r="K2014" s="209">
        <v>90</v>
      </c>
      <c r="L2014" s="193"/>
      <c r="M2014" s="191"/>
      <c r="N2014" s="193"/>
      <c r="O2014" s="191"/>
      <c r="P2014" s="216">
        <v>379.5</v>
      </c>
      <c r="Q2014" s="143"/>
      <c r="R2014" s="143"/>
      <c r="S2014" s="143"/>
    </row>
    <row r="2015" spans="1:19" ht="13.5" customHeight="1">
      <c r="A2015" s="203"/>
      <c r="B2015" s="189" t="s">
        <v>655</v>
      </c>
      <c r="C2015" s="501" t="s">
        <v>656</v>
      </c>
      <c r="D2015" s="501"/>
      <c r="E2015" s="501"/>
      <c r="F2015" s="501"/>
      <c r="G2015" s="501"/>
      <c r="H2015" s="190" t="s">
        <v>432</v>
      </c>
      <c r="I2015" s="209">
        <v>46</v>
      </c>
      <c r="J2015" s="191"/>
      <c r="K2015" s="209">
        <v>46</v>
      </c>
      <c r="L2015" s="193"/>
      <c r="M2015" s="191"/>
      <c r="N2015" s="193"/>
      <c r="O2015" s="191"/>
      <c r="P2015" s="216">
        <v>193.97</v>
      </c>
      <c r="Q2015" s="143"/>
      <c r="R2015" s="143"/>
      <c r="S2015" s="143"/>
    </row>
    <row r="2016" spans="1:19" ht="13.5" customHeight="1">
      <c r="A2016" s="213"/>
      <c r="B2016" s="214"/>
      <c r="C2016" s="500" t="s">
        <v>438</v>
      </c>
      <c r="D2016" s="500"/>
      <c r="E2016" s="500"/>
      <c r="F2016" s="500"/>
      <c r="G2016" s="500"/>
      <c r="H2016" s="180"/>
      <c r="I2016" s="181"/>
      <c r="J2016" s="181"/>
      <c r="K2016" s="181"/>
      <c r="L2016" s="183"/>
      <c r="M2016" s="181"/>
      <c r="N2016" s="211">
        <v>12541.63</v>
      </c>
      <c r="O2016" s="181"/>
      <c r="P2016" s="212">
        <v>1003.33</v>
      </c>
      <c r="Q2016" s="143"/>
      <c r="R2016" s="143"/>
      <c r="S2016" s="143"/>
    </row>
    <row r="2017" spans="1:19" ht="19.5" customHeight="1">
      <c r="A2017" s="178" t="s">
        <v>1085</v>
      </c>
      <c r="B2017" s="179" t="s">
        <v>752</v>
      </c>
      <c r="C2017" s="498" t="s">
        <v>753</v>
      </c>
      <c r="D2017" s="498"/>
      <c r="E2017" s="498"/>
      <c r="F2017" s="498"/>
      <c r="G2017" s="498"/>
      <c r="H2017" s="180" t="s">
        <v>142</v>
      </c>
      <c r="I2017" s="181">
        <v>8</v>
      </c>
      <c r="J2017" s="182">
        <v>1</v>
      </c>
      <c r="K2017" s="182">
        <v>8</v>
      </c>
      <c r="L2017" s="183"/>
      <c r="M2017" s="181"/>
      <c r="N2017" s="221">
        <v>9.33</v>
      </c>
      <c r="O2017" s="217">
        <v>1.0367</v>
      </c>
      <c r="P2017" s="240">
        <v>77.38</v>
      </c>
      <c r="Q2017" s="143"/>
      <c r="R2017" s="143"/>
      <c r="S2017" s="143"/>
    </row>
    <row r="2018" spans="1:19" ht="13.5" customHeight="1">
      <c r="A2018" s="186"/>
      <c r="B2018" s="187"/>
      <c r="C2018" s="499" t="s">
        <v>390</v>
      </c>
      <c r="D2018" s="499"/>
      <c r="E2018" s="499"/>
      <c r="F2018" s="499"/>
      <c r="G2018" s="499"/>
      <c r="H2018" s="499"/>
      <c r="I2018" s="499"/>
      <c r="J2018" s="499"/>
      <c r="K2018" s="499"/>
      <c r="L2018" s="499"/>
      <c r="M2018" s="499"/>
      <c r="N2018" s="499"/>
      <c r="O2018" s="499"/>
      <c r="P2018" s="499"/>
      <c r="Q2018" s="143"/>
      <c r="R2018" s="143"/>
      <c r="S2018" s="143"/>
    </row>
    <row r="2019" spans="1:19" ht="13.5" customHeight="1">
      <c r="A2019" s="213"/>
      <c r="B2019" s="214"/>
      <c r="C2019" s="500" t="s">
        <v>438</v>
      </c>
      <c r="D2019" s="500"/>
      <c r="E2019" s="500"/>
      <c r="F2019" s="500"/>
      <c r="G2019" s="500"/>
      <c r="H2019" s="180"/>
      <c r="I2019" s="181"/>
      <c r="J2019" s="181"/>
      <c r="K2019" s="181"/>
      <c r="L2019" s="183"/>
      <c r="M2019" s="181"/>
      <c r="N2019" s="183"/>
      <c r="O2019" s="181"/>
      <c r="P2019" s="240">
        <v>77.38</v>
      </c>
      <c r="Q2019" s="143"/>
      <c r="R2019" s="143"/>
      <c r="S2019" s="143"/>
    </row>
    <row r="2020" spans="1:19" ht="19.5" customHeight="1">
      <c r="A2020" s="178" t="s">
        <v>1086</v>
      </c>
      <c r="B2020" s="179" t="s">
        <v>608</v>
      </c>
      <c r="C2020" s="498" t="s">
        <v>1087</v>
      </c>
      <c r="D2020" s="498"/>
      <c r="E2020" s="498"/>
      <c r="F2020" s="498"/>
      <c r="G2020" s="498"/>
      <c r="H2020" s="180" t="s">
        <v>610</v>
      </c>
      <c r="I2020" s="181">
        <v>0.18</v>
      </c>
      <c r="J2020" s="182">
        <v>1</v>
      </c>
      <c r="K2020" s="219">
        <v>0.18</v>
      </c>
      <c r="L2020" s="183"/>
      <c r="M2020" s="181"/>
      <c r="N2020" s="184"/>
      <c r="O2020" s="181"/>
      <c r="P2020" s="185"/>
      <c r="Q2020" s="143"/>
      <c r="R2020" s="143"/>
      <c r="S2020" s="143"/>
    </row>
    <row r="2021" spans="1:19" ht="45.75" customHeight="1">
      <c r="A2021" s="186"/>
      <c r="B2021" s="187" t="s">
        <v>386</v>
      </c>
      <c r="C2021" s="499" t="s">
        <v>387</v>
      </c>
      <c r="D2021" s="499"/>
      <c r="E2021" s="499"/>
      <c r="F2021" s="499"/>
      <c r="G2021" s="499"/>
      <c r="H2021" s="499"/>
      <c r="I2021" s="499"/>
      <c r="J2021" s="499"/>
      <c r="K2021" s="499"/>
      <c r="L2021" s="499"/>
      <c r="M2021" s="499"/>
      <c r="N2021" s="499"/>
      <c r="O2021" s="499"/>
      <c r="P2021" s="499"/>
      <c r="Q2021" s="143"/>
      <c r="R2021" s="143"/>
      <c r="S2021" s="143"/>
    </row>
    <row r="2022" spans="1:19" ht="27.75" customHeight="1">
      <c r="A2022" s="186"/>
      <c r="B2022" s="187" t="s">
        <v>388</v>
      </c>
      <c r="C2022" s="499" t="s">
        <v>389</v>
      </c>
      <c r="D2022" s="499"/>
      <c r="E2022" s="499"/>
      <c r="F2022" s="499"/>
      <c r="G2022" s="499"/>
      <c r="H2022" s="499"/>
      <c r="I2022" s="499"/>
      <c r="J2022" s="499"/>
      <c r="K2022" s="499"/>
      <c r="L2022" s="499"/>
      <c r="M2022" s="499"/>
      <c r="N2022" s="499"/>
      <c r="O2022" s="499"/>
      <c r="P2022" s="499"/>
      <c r="Q2022" s="143"/>
      <c r="R2022" s="143"/>
      <c r="S2022" s="143"/>
    </row>
    <row r="2023" spans="1:19" ht="13.5" customHeight="1">
      <c r="A2023" s="186"/>
      <c r="B2023" s="187"/>
      <c r="C2023" s="499" t="s">
        <v>390</v>
      </c>
      <c r="D2023" s="499"/>
      <c r="E2023" s="499"/>
      <c r="F2023" s="499"/>
      <c r="G2023" s="499"/>
      <c r="H2023" s="499"/>
      <c r="I2023" s="499"/>
      <c r="J2023" s="499"/>
      <c r="K2023" s="499"/>
      <c r="L2023" s="499"/>
      <c r="M2023" s="499"/>
      <c r="N2023" s="499"/>
      <c r="O2023" s="499"/>
      <c r="P2023" s="499"/>
      <c r="Q2023" s="143"/>
      <c r="R2023" s="143"/>
      <c r="S2023" s="143"/>
    </row>
    <row r="2024" spans="1:19" ht="13.5" customHeight="1">
      <c r="A2024" s="188"/>
      <c r="B2024" s="189" t="s">
        <v>164</v>
      </c>
      <c r="C2024" s="501" t="s">
        <v>391</v>
      </c>
      <c r="D2024" s="501"/>
      <c r="E2024" s="501"/>
      <c r="F2024" s="501"/>
      <c r="G2024" s="501"/>
      <c r="H2024" s="190" t="s">
        <v>392</v>
      </c>
      <c r="I2024" s="191"/>
      <c r="J2024" s="191"/>
      <c r="K2024" s="215">
        <v>2.6812483</v>
      </c>
      <c r="L2024" s="193"/>
      <c r="M2024" s="191"/>
      <c r="N2024" s="193"/>
      <c r="O2024" s="191"/>
      <c r="P2024" s="194">
        <v>1784.48</v>
      </c>
      <c r="Q2024" s="143"/>
      <c r="R2024" s="143"/>
      <c r="S2024" s="143"/>
    </row>
    <row r="2025" spans="1:19" ht="13.5" customHeight="1">
      <c r="A2025" s="195"/>
      <c r="B2025" s="189" t="s">
        <v>611</v>
      </c>
      <c r="C2025" s="501" t="s">
        <v>612</v>
      </c>
      <c r="D2025" s="501"/>
      <c r="E2025" s="501"/>
      <c r="F2025" s="501"/>
      <c r="G2025" s="501"/>
      <c r="H2025" s="190" t="s">
        <v>392</v>
      </c>
      <c r="I2025" s="201">
        <v>9.27</v>
      </c>
      <c r="J2025" s="197">
        <v>1.6068849999999999</v>
      </c>
      <c r="K2025" s="215">
        <v>2.6812483</v>
      </c>
      <c r="L2025" s="198"/>
      <c r="M2025" s="199"/>
      <c r="N2025" s="200">
        <v>665.54</v>
      </c>
      <c r="O2025" s="191"/>
      <c r="P2025" s="194">
        <v>1784.48</v>
      </c>
      <c r="Q2025" s="143"/>
      <c r="R2025" s="143"/>
      <c r="S2025" s="143"/>
    </row>
    <row r="2026" spans="1:19" ht="13.5" customHeight="1">
      <c r="A2026" s="188"/>
      <c r="B2026" s="189" t="s">
        <v>180</v>
      </c>
      <c r="C2026" s="501" t="s">
        <v>410</v>
      </c>
      <c r="D2026" s="501"/>
      <c r="E2026" s="501"/>
      <c r="F2026" s="501"/>
      <c r="G2026" s="501"/>
      <c r="H2026" s="190"/>
      <c r="I2026" s="191"/>
      <c r="J2026" s="191"/>
      <c r="K2026" s="191"/>
      <c r="L2026" s="193"/>
      <c r="M2026" s="191"/>
      <c r="N2026" s="193"/>
      <c r="O2026" s="191"/>
      <c r="P2026" s="216">
        <v>18.66</v>
      </c>
      <c r="Q2026" s="143"/>
      <c r="R2026" s="143"/>
      <c r="S2026" s="143"/>
    </row>
    <row r="2027" spans="1:19" ht="13.5" customHeight="1">
      <c r="A2027" s="195"/>
      <c r="B2027" s="189" t="s">
        <v>613</v>
      </c>
      <c r="C2027" s="501" t="s">
        <v>614</v>
      </c>
      <c r="D2027" s="501"/>
      <c r="E2027" s="501"/>
      <c r="F2027" s="501"/>
      <c r="G2027" s="501"/>
      <c r="H2027" s="190" t="s">
        <v>413</v>
      </c>
      <c r="I2027" s="196">
        <v>0.2</v>
      </c>
      <c r="J2027" s="191"/>
      <c r="K2027" s="207">
        <v>3.5999999999999997E-2</v>
      </c>
      <c r="L2027" s="205">
        <v>138.5</v>
      </c>
      <c r="M2027" s="206">
        <v>1.44</v>
      </c>
      <c r="N2027" s="200">
        <v>199.44</v>
      </c>
      <c r="O2027" s="202">
        <v>1.0367</v>
      </c>
      <c r="P2027" s="194">
        <v>7.44</v>
      </c>
      <c r="Q2027" s="143"/>
      <c r="R2027" s="143"/>
      <c r="S2027" s="143"/>
    </row>
    <row r="2028" spans="1:19" ht="13.5" customHeight="1">
      <c r="A2028" s="195"/>
      <c r="B2028" s="189" t="s">
        <v>615</v>
      </c>
      <c r="C2028" s="501" t="s">
        <v>616</v>
      </c>
      <c r="D2028" s="501"/>
      <c r="E2028" s="501"/>
      <c r="F2028" s="501"/>
      <c r="G2028" s="501"/>
      <c r="H2028" s="190" t="s">
        <v>587</v>
      </c>
      <c r="I2028" s="201">
        <v>0.25</v>
      </c>
      <c r="J2028" s="191"/>
      <c r="K2028" s="207">
        <v>4.4999999999999998E-2</v>
      </c>
      <c r="L2028" s="205">
        <v>235.73</v>
      </c>
      <c r="M2028" s="206">
        <v>1.02</v>
      </c>
      <c r="N2028" s="200">
        <v>240.44</v>
      </c>
      <c r="O2028" s="202">
        <v>1.0367</v>
      </c>
      <c r="P2028" s="194">
        <v>11.22</v>
      </c>
      <c r="Q2028" s="143"/>
      <c r="R2028" s="143"/>
      <c r="S2028" s="143"/>
    </row>
    <row r="2029" spans="1:19" ht="13.5" customHeight="1">
      <c r="A2029" s="210"/>
      <c r="B2029" s="187"/>
      <c r="C2029" s="500" t="s">
        <v>429</v>
      </c>
      <c r="D2029" s="500"/>
      <c r="E2029" s="500"/>
      <c r="F2029" s="500"/>
      <c r="G2029" s="500"/>
      <c r="H2029" s="180"/>
      <c r="I2029" s="181"/>
      <c r="J2029" s="181"/>
      <c r="K2029" s="181"/>
      <c r="L2029" s="183"/>
      <c r="M2029" s="181"/>
      <c r="N2029" s="211"/>
      <c r="O2029" s="181"/>
      <c r="P2029" s="212">
        <v>1803.14</v>
      </c>
      <c r="Q2029" s="143"/>
      <c r="R2029" s="143"/>
      <c r="S2029" s="143"/>
    </row>
    <row r="2030" spans="1:19" ht="13.5" customHeight="1">
      <c r="A2030" s="203" t="s">
        <v>1088</v>
      </c>
      <c r="B2030" s="189" t="s">
        <v>430</v>
      </c>
      <c r="C2030" s="501" t="s">
        <v>431</v>
      </c>
      <c r="D2030" s="501"/>
      <c r="E2030" s="501"/>
      <c r="F2030" s="501"/>
      <c r="G2030" s="501"/>
      <c r="H2030" s="190" t="s">
        <v>432</v>
      </c>
      <c r="I2030" s="209">
        <v>2</v>
      </c>
      <c r="J2030" s="191"/>
      <c r="K2030" s="209">
        <v>2</v>
      </c>
      <c r="L2030" s="193"/>
      <c r="M2030" s="191"/>
      <c r="N2030" s="193"/>
      <c r="O2030" s="202">
        <v>1.0367</v>
      </c>
      <c r="P2030" s="216">
        <v>23.03</v>
      </c>
      <c r="Q2030" s="143"/>
      <c r="R2030" s="143"/>
      <c r="S2030" s="143"/>
    </row>
    <row r="2031" spans="1:19" ht="13.5" customHeight="1">
      <c r="A2031" s="203"/>
      <c r="B2031" s="189"/>
      <c r="C2031" s="501" t="s">
        <v>433</v>
      </c>
      <c r="D2031" s="501"/>
      <c r="E2031" s="501"/>
      <c r="F2031" s="501"/>
      <c r="G2031" s="501"/>
      <c r="H2031" s="190"/>
      <c r="I2031" s="191"/>
      <c r="J2031" s="191"/>
      <c r="K2031" s="191"/>
      <c r="L2031" s="193"/>
      <c r="M2031" s="191"/>
      <c r="N2031" s="193"/>
      <c r="O2031" s="191"/>
      <c r="P2031" s="194">
        <v>1784.48</v>
      </c>
      <c r="Q2031" s="143"/>
      <c r="R2031" s="143"/>
      <c r="S2031" s="143"/>
    </row>
    <row r="2032" spans="1:19" ht="13.5" customHeight="1">
      <c r="A2032" s="203"/>
      <c r="B2032" s="189" t="s">
        <v>434</v>
      </c>
      <c r="C2032" s="501" t="s">
        <v>435</v>
      </c>
      <c r="D2032" s="501"/>
      <c r="E2032" s="501"/>
      <c r="F2032" s="501"/>
      <c r="G2032" s="501"/>
      <c r="H2032" s="190" t="s">
        <v>432</v>
      </c>
      <c r="I2032" s="209">
        <v>90</v>
      </c>
      <c r="J2032" s="191"/>
      <c r="K2032" s="209">
        <v>90</v>
      </c>
      <c r="L2032" s="193"/>
      <c r="M2032" s="191"/>
      <c r="N2032" s="193"/>
      <c r="O2032" s="191"/>
      <c r="P2032" s="194">
        <v>1606.03</v>
      </c>
      <c r="Q2032" s="143"/>
      <c r="R2032" s="143"/>
      <c r="S2032" s="143"/>
    </row>
    <row r="2033" spans="1:19" ht="13.5" customHeight="1">
      <c r="A2033" s="203"/>
      <c r="B2033" s="189" t="s">
        <v>436</v>
      </c>
      <c r="C2033" s="501" t="s">
        <v>437</v>
      </c>
      <c r="D2033" s="501"/>
      <c r="E2033" s="501"/>
      <c r="F2033" s="501"/>
      <c r="G2033" s="501"/>
      <c r="H2033" s="190" t="s">
        <v>432</v>
      </c>
      <c r="I2033" s="209">
        <v>46</v>
      </c>
      <c r="J2033" s="191"/>
      <c r="K2033" s="209">
        <v>46</v>
      </c>
      <c r="L2033" s="193"/>
      <c r="M2033" s="191"/>
      <c r="N2033" s="193"/>
      <c r="O2033" s="191"/>
      <c r="P2033" s="216">
        <v>820.86</v>
      </c>
      <c r="Q2033" s="143"/>
      <c r="R2033" s="143"/>
      <c r="S2033" s="143"/>
    </row>
    <row r="2034" spans="1:19" ht="13.5" customHeight="1">
      <c r="A2034" s="213"/>
      <c r="B2034" s="214"/>
      <c r="C2034" s="500" t="s">
        <v>438</v>
      </c>
      <c r="D2034" s="500"/>
      <c r="E2034" s="500"/>
      <c r="F2034" s="500"/>
      <c r="G2034" s="500"/>
      <c r="H2034" s="180"/>
      <c r="I2034" s="181"/>
      <c r="J2034" s="181"/>
      <c r="K2034" s="181"/>
      <c r="L2034" s="183"/>
      <c r="M2034" s="181"/>
      <c r="N2034" s="211">
        <v>23628.11</v>
      </c>
      <c r="O2034" s="181"/>
      <c r="P2034" s="212">
        <v>4253.0600000000004</v>
      </c>
      <c r="Q2034" s="143"/>
      <c r="R2034" s="143"/>
      <c r="S2034" s="143"/>
    </row>
    <row r="2035" spans="1:19" ht="19.5" customHeight="1">
      <c r="A2035" s="178" t="s">
        <v>1089</v>
      </c>
      <c r="B2035" s="179" t="s">
        <v>672</v>
      </c>
      <c r="C2035" s="498" t="s">
        <v>673</v>
      </c>
      <c r="D2035" s="498"/>
      <c r="E2035" s="498"/>
      <c r="F2035" s="498"/>
      <c r="G2035" s="498"/>
      <c r="H2035" s="180" t="s">
        <v>142</v>
      </c>
      <c r="I2035" s="181">
        <v>2</v>
      </c>
      <c r="J2035" s="182">
        <v>1</v>
      </c>
      <c r="K2035" s="182">
        <v>2</v>
      </c>
      <c r="L2035" s="183"/>
      <c r="M2035" s="181"/>
      <c r="N2035" s="221">
        <v>552.98</v>
      </c>
      <c r="O2035" s="217">
        <v>1.0367</v>
      </c>
      <c r="P2035" s="212">
        <v>1146.55</v>
      </c>
      <c r="Q2035" s="143"/>
      <c r="R2035" s="143"/>
      <c r="S2035" s="143"/>
    </row>
    <row r="2036" spans="1:19" ht="45.75" customHeight="1">
      <c r="A2036" s="186"/>
      <c r="B2036" s="187"/>
      <c r="C2036" s="499" t="s">
        <v>390</v>
      </c>
      <c r="D2036" s="499"/>
      <c r="E2036" s="499"/>
      <c r="F2036" s="499"/>
      <c r="G2036" s="499"/>
      <c r="H2036" s="499"/>
      <c r="I2036" s="499"/>
      <c r="J2036" s="499"/>
      <c r="K2036" s="499"/>
      <c r="L2036" s="499"/>
      <c r="M2036" s="499"/>
      <c r="N2036" s="499"/>
      <c r="O2036" s="499"/>
      <c r="P2036" s="499"/>
      <c r="Q2036" s="143"/>
      <c r="R2036" s="143"/>
      <c r="S2036" s="143"/>
    </row>
    <row r="2037" spans="1:19" ht="27.75" customHeight="1">
      <c r="A2037" s="213"/>
      <c r="B2037" s="214"/>
      <c r="C2037" s="500" t="s">
        <v>438</v>
      </c>
      <c r="D2037" s="500"/>
      <c r="E2037" s="500"/>
      <c r="F2037" s="500"/>
      <c r="G2037" s="500"/>
      <c r="H2037" s="180"/>
      <c r="I2037" s="181"/>
      <c r="J2037" s="181"/>
      <c r="K2037" s="181"/>
      <c r="L2037" s="183"/>
      <c r="M2037" s="181"/>
      <c r="N2037" s="183"/>
      <c r="O2037" s="181"/>
      <c r="P2037" s="212">
        <v>1146.55</v>
      </c>
      <c r="Q2037" s="143"/>
      <c r="R2037" s="143"/>
      <c r="S2037" s="143"/>
    </row>
    <row r="2038" spans="1:19" ht="13.5" customHeight="1">
      <c r="A2038" s="178" t="s">
        <v>1090</v>
      </c>
      <c r="B2038" s="179" t="s">
        <v>758</v>
      </c>
      <c r="C2038" s="498" t="s">
        <v>759</v>
      </c>
      <c r="D2038" s="498"/>
      <c r="E2038" s="498"/>
      <c r="F2038" s="498"/>
      <c r="G2038" s="498"/>
      <c r="H2038" s="180" t="s">
        <v>142</v>
      </c>
      <c r="I2038" s="181">
        <v>4</v>
      </c>
      <c r="J2038" s="182">
        <v>1</v>
      </c>
      <c r="K2038" s="182">
        <v>4</v>
      </c>
      <c r="L2038" s="183"/>
      <c r="M2038" s="181"/>
      <c r="N2038" s="221">
        <v>312.02999999999997</v>
      </c>
      <c r="O2038" s="217">
        <v>1.0367</v>
      </c>
      <c r="P2038" s="212">
        <v>1293.93</v>
      </c>
      <c r="Q2038" s="143"/>
      <c r="R2038" s="143"/>
      <c r="S2038" s="143"/>
    </row>
    <row r="2039" spans="1:19" ht="13.5" customHeight="1">
      <c r="A2039" s="186"/>
      <c r="B2039" s="187"/>
      <c r="C2039" s="499" t="s">
        <v>390</v>
      </c>
      <c r="D2039" s="499"/>
      <c r="E2039" s="499"/>
      <c r="F2039" s="499"/>
      <c r="G2039" s="499"/>
      <c r="H2039" s="499"/>
      <c r="I2039" s="499"/>
      <c r="J2039" s="499"/>
      <c r="K2039" s="499"/>
      <c r="L2039" s="499"/>
      <c r="M2039" s="499"/>
      <c r="N2039" s="499"/>
      <c r="O2039" s="499"/>
      <c r="P2039" s="499"/>
      <c r="Q2039" s="143"/>
      <c r="R2039" s="143"/>
      <c r="S2039" s="143"/>
    </row>
    <row r="2040" spans="1:19" ht="13.5" customHeight="1">
      <c r="A2040" s="213"/>
      <c r="B2040" s="214"/>
      <c r="C2040" s="500" t="s">
        <v>438</v>
      </c>
      <c r="D2040" s="500"/>
      <c r="E2040" s="500"/>
      <c r="F2040" s="500"/>
      <c r="G2040" s="500"/>
      <c r="H2040" s="180"/>
      <c r="I2040" s="181"/>
      <c r="J2040" s="181"/>
      <c r="K2040" s="181"/>
      <c r="L2040" s="183"/>
      <c r="M2040" s="181"/>
      <c r="N2040" s="183"/>
      <c r="O2040" s="181"/>
      <c r="P2040" s="212">
        <v>1293.93</v>
      </c>
      <c r="Q2040" s="143"/>
      <c r="R2040" s="143"/>
      <c r="S2040" s="143"/>
    </row>
    <row r="2041" spans="1:19" ht="13.5" customHeight="1">
      <c r="A2041" s="178" t="s">
        <v>1091</v>
      </c>
      <c r="B2041" s="179" t="s">
        <v>608</v>
      </c>
      <c r="C2041" s="498" t="s">
        <v>762</v>
      </c>
      <c r="D2041" s="498"/>
      <c r="E2041" s="498"/>
      <c r="F2041" s="498"/>
      <c r="G2041" s="498"/>
      <c r="H2041" s="180" t="s">
        <v>610</v>
      </c>
      <c r="I2041" s="181">
        <v>0.04</v>
      </c>
      <c r="J2041" s="182">
        <v>1</v>
      </c>
      <c r="K2041" s="219">
        <v>0.04</v>
      </c>
      <c r="L2041" s="183"/>
      <c r="M2041" s="181"/>
      <c r="N2041" s="184"/>
      <c r="O2041" s="181"/>
      <c r="P2041" s="185"/>
      <c r="Q2041" s="143"/>
      <c r="R2041" s="143"/>
      <c r="S2041" s="143"/>
    </row>
    <row r="2042" spans="1:19" ht="13.5" customHeight="1">
      <c r="A2042" s="186"/>
      <c r="B2042" s="187" t="s">
        <v>386</v>
      </c>
      <c r="C2042" s="499" t="s">
        <v>387</v>
      </c>
      <c r="D2042" s="499"/>
      <c r="E2042" s="499"/>
      <c r="F2042" s="499"/>
      <c r="G2042" s="499"/>
      <c r="H2042" s="499"/>
      <c r="I2042" s="499"/>
      <c r="J2042" s="499"/>
      <c r="K2042" s="499"/>
      <c r="L2042" s="499"/>
      <c r="M2042" s="499"/>
      <c r="N2042" s="499"/>
      <c r="O2042" s="499"/>
      <c r="P2042" s="499"/>
      <c r="Q2042" s="143"/>
      <c r="R2042" s="143"/>
      <c r="S2042" s="143"/>
    </row>
    <row r="2043" spans="1:19" ht="13.5" customHeight="1">
      <c r="A2043" s="186"/>
      <c r="B2043" s="187" t="s">
        <v>388</v>
      </c>
      <c r="C2043" s="499" t="s">
        <v>389</v>
      </c>
      <c r="D2043" s="499"/>
      <c r="E2043" s="499"/>
      <c r="F2043" s="499"/>
      <c r="G2043" s="499"/>
      <c r="H2043" s="499"/>
      <c r="I2043" s="499"/>
      <c r="J2043" s="499"/>
      <c r="K2043" s="499"/>
      <c r="L2043" s="499"/>
      <c r="M2043" s="499"/>
      <c r="N2043" s="499"/>
      <c r="O2043" s="499"/>
      <c r="P2043" s="499"/>
      <c r="Q2043" s="143"/>
      <c r="R2043" s="143"/>
      <c r="S2043" s="143"/>
    </row>
    <row r="2044" spans="1:19" ht="13.5" customHeight="1">
      <c r="A2044" s="186"/>
      <c r="B2044" s="187"/>
      <c r="C2044" s="499" t="s">
        <v>390</v>
      </c>
      <c r="D2044" s="499"/>
      <c r="E2044" s="499"/>
      <c r="F2044" s="499"/>
      <c r="G2044" s="499"/>
      <c r="H2044" s="499"/>
      <c r="I2044" s="499"/>
      <c r="J2044" s="499"/>
      <c r="K2044" s="499"/>
      <c r="L2044" s="499"/>
      <c r="M2044" s="499"/>
      <c r="N2044" s="499"/>
      <c r="O2044" s="499"/>
      <c r="P2044" s="499"/>
      <c r="Q2044" s="143"/>
      <c r="R2044" s="143"/>
      <c r="S2044" s="143"/>
    </row>
    <row r="2045" spans="1:19" ht="13.5" customHeight="1">
      <c r="A2045" s="188"/>
      <c r="B2045" s="189" t="s">
        <v>164</v>
      </c>
      <c r="C2045" s="501" t="s">
        <v>391</v>
      </c>
      <c r="D2045" s="501"/>
      <c r="E2045" s="501"/>
      <c r="F2045" s="501"/>
      <c r="G2045" s="501"/>
      <c r="H2045" s="190" t="s">
        <v>392</v>
      </c>
      <c r="I2045" s="191"/>
      <c r="J2045" s="191"/>
      <c r="K2045" s="197">
        <v>0.59583299999999995</v>
      </c>
      <c r="L2045" s="193"/>
      <c r="M2045" s="191"/>
      <c r="N2045" s="193"/>
      <c r="O2045" s="191"/>
      <c r="P2045" s="216">
        <v>396.55</v>
      </c>
      <c r="Q2045" s="143"/>
      <c r="R2045" s="143"/>
      <c r="S2045" s="143"/>
    </row>
    <row r="2046" spans="1:19" ht="13.5" customHeight="1">
      <c r="A2046" s="195"/>
      <c r="B2046" s="189" t="s">
        <v>611</v>
      </c>
      <c r="C2046" s="501" t="s">
        <v>612</v>
      </c>
      <c r="D2046" s="501"/>
      <c r="E2046" s="501"/>
      <c r="F2046" s="501"/>
      <c r="G2046" s="501"/>
      <c r="H2046" s="190" t="s">
        <v>392</v>
      </c>
      <c r="I2046" s="201">
        <v>9.27</v>
      </c>
      <c r="J2046" s="197">
        <v>1.6068849999999999</v>
      </c>
      <c r="K2046" s="197">
        <v>0.59583299999999995</v>
      </c>
      <c r="L2046" s="198"/>
      <c r="M2046" s="199"/>
      <c r="N2046" s="200">
        <v>665.54</v>
      </c>
      <c r="O2046" s="191"/>
      <c r="P2046" s="194">
        <v>396.55</v>
      </c>
      <c r="Q2046" s="143"/>
      <c r="R2046" s="143"/>
      <c r="S2046" s="143"/>
    </row>
    <row r="2047" spans="1:19" ht="27.75" customHeight="1">
      <c r="A2047" s="188"/>
      <c r="B2047" s="189" t="s">
        <v>180</v>
      </c>
      <c r="C2047" s="501" t="s">
        <v>410</v>
      </c>
      <c r="D2047" s="501"/>
      <c r="E2047" s="501"/>
      <c r="F2047" s="501"/>
      <c r="G2047" s="501"/>
      <c r="H2047" s="190"/>
      <c r="I2047" s="191"/>
      <c r="J2047" s="191"/>
      <c r="K2047" s="191"/>
      <c r="L2047" s="193"/>
      <c r="M2047" s="191"/>
      <c r="N2047" s="193"/>
      <c r="O2047" s="191"/>
      <c r="P2047" s="216">
        <v>4.1399999999999997</v>
      </c>
      <c r="Q2047" s="143"/>
      <c r="R2047" s="143"/>
      <c r="S2047" s="143"/>
    </row>
    <row r="2048" spans="1:19" ht="45.75" customHeight="1">
      <c r="A2048" s="195"/>
      <c r="B2048" s="189" t="s">
        <v>613</v>
      </c>
      <c r="C2048" s="501" t="s">
        <v>614</v>
      </c>
      <c r="D2048" s="501"/>
      <c r="E2048" s="501"/>
      <c r="F2048" s="501"/>
      <c r="G2048" s="501"/>
      <c r="H2048" s="190" t="s">
        <v>413</v>
      </c>
      <c r="I2048" s="196">
        <v>0.2</v>
      </c>
      <c r="J2048" s="191"/>
      <c r="K2048" s="207">
        <v>8.0000000000000002E-3</v>
      </c>
      <c r="L2048" s="205">
        <v>138.5</v>
      </c>
      <c r="M2048" s="206">
        <v>1.44</v>
      </c>
      <c r="N2048" s="200">
        <v>199.44</v>
      </c>
      <c r="O2048" s="202">
        <v>1.0367</v>
      </c>
      <c r="P2048" s="194">
        <v>1.65</v>
      </c>
      <c r="Q2048" s="143"/>
      <c r="R2048" s="143"/>
      <c r="S2048" s="143"/>
    </row>
    <row r="2049" spans="1:19" ht="27.75" customHeight="1">
      <c r="A2049" s="195"/>
      <c r="B2049" s="189" t="s">
        <v>615</v>
      </c>
      <c r="C2049" s="501" t="s">
        <v>616</v>
      </c>
      <c r="D2049" s="501"/>
      <c r="E2049" s="501"/>
      <c r="F2049" s="501"/>
      <c r="G2049" s="501"/>
      <c r="H2049" s="190" t="s">
        <v>587</v>
      </c>
      <c r="I2049" s="201">
        <v>0.25</v>
      </c>
      <c r="J2049" s="191"/>
      <c r="K2049" s="201">
        <v>0.01</v>
      </c>
      <c r="L2049" s="205">
        <v>235.73</v>
      </c>
      <c r="M2049" s="206">
        <v>1.02</v>
      </c>
      <c r="N2049" s="200">
        <v>240.44</v>
      </c>
      <c r="O2049" s="202">
        <v>1.0367</v>
      </c>
      <c r="P2049" s="194">
        <v>2.4900000000000002</v>
      </c>
      <c r="Q2049" s="143"/>
      <c r="R2049" s="143"/>
      <c r="S2049" s="143"/>
    </row>
    <row r="2050" spans="1:19" ht="13.5" customHeight="1">
      <c r="A2050" s="210"/>
      <c r="B2050" s="187"/>
      <c r="C2050" s="500" t="s">
        <v>429</v>
      </c>
      <c r="D2050" s="500"/>
      <c r="E2050" s="500"/>
      <c r="F2050" s="500"/>
      <c r="G2050" s="500"/>
      <c r="H2050" s="180"/>
      <c r="I2050" s="181"/>
      <c r="J2050" s="181"/>
      <c r="K2050" s="181"/>
      <c r="L2050" s="183"/>
      <c r="M2050" s="181"/>
      <c r="N2050" s="211"/>
      <c r="O2050" s="181"/>
      <c r="P2050" s="212">
        <v>400.69</v>
      </c>
      <c r="Q2050" s="143"/>
      <c r="R2050" s="143"/>
      <c r="S2050" s="143"/>
    </row>
    <row r="2051" spans="1:19" ht="13.5" customHeight="1">
      <c r="A2051" s="203" t="s">
        <v>1092</v>
      </c>
      <c r="B2051" s="189" t="s">
        <v>430</v>
      </c>
      <c r="C2051" s="501" t="s">
        <v>431</v>
      </c>
      <c r="D2051" s="501"/>
      <c r="E2051" s="501"/>
      <c r="F2051" s="501"/>
      <c r="G2051" s="501"/>
      <c r="H2051" s="190" t="s">
        <v>432</v>
      </c>
      <c r="I2051" s="209">
        <v>2</v>
      </c>
      <c r="J2051" s="191"/>
      <c r="K2051" s="209">
        <v>2</v>
      </c>
      <c r="L2051" s="193"/>
      <c r="M2051" s="191"/>
      <c r="N2051" s="193"/>
      <c r="O2051" s="202">
        <v>1.0367</v>
      </c>
      <c r="P2051" s="216">
        <v>5.12</v>
      </c>
      <c r="Q2051" s="143"/>
      <c r="R2051" s="143"/>
      <c r="S2051" s="143"/>
    </row>
    <row r="2052" spans="1:19" ht="13.5" customHeight="1">
      <c r="A2052" s="203"/>
      <c r="B2052" s="189"/>
      <c r="C2052" s="501" t="s">
        <v>433</v>
      </c>
      <c r="D2052" s="501"/>
      <c r="E2052" s="501"/>
      <c r="F2052" s="501"/>
      <c r="G2052" s="501"/>
      <c r="H2052" s="190"/>
      <c r="I2052" s="191"/>
      <c r="J2052" s="191"/>
      <c r="K2052" s="191"/>
      <c r="L2052" s="193"/>
      <c r="M2052" s="191"/>
      <c r="N2052" s="193"/>
      <c r="O2052" s="191"/>
      <c r="P2052" s="216">
        <v>396.55</v>
      </c>
      <c r="Q2052" s="143"/>
      <c r="R2052" s="143"/>
      <c r="S2052" s="143"/>
    </row>
    <row r="2053" spans="1:19" ht="13.5" customHeight="1">
      <c r="A2053" s="203"/>
      <c r="B2053" s="189" t="s">
        <v>434</v>
      </c>
      <c r="C2053" s="501" t="s">
        <v>435</v>
      </c>
      <c r="D2053" s="501"/>
      <c r="E2053" s="501"/>
      <c r="F2053" s="501"/>
      <c r="G2053" s="501"/>
      <c r="H2053" s="190" t="s">
        <v>432</v>
      </c>
      <c r="I2053" s="209">
        <v>90</v>
      </c>
      <c r="J2053" s="191"/>
      <c r="K2053" s="209">
        <v>90</v>
      </c>
      <c r="L2053" s="193"/>
      <c r="M2053" s="191"/>
      <c r="N2053" s="193"/>
      <c r="O2053" s="191"/>
      <c r="P2053" s="216">
        <v>356.9</v>
      </c>
      <c r="Q2053" s="143"/>
      <c r="R2053" s="143"/>
      <c r="S2053" s="143"/>
    </row>
    <row r="2054" spans="1:19" ht="13.5" customHeight="1">
      <c r="A2054" s="203"/>
      <c r="B2054" s="189" t="s">
        <v>436</v>
      </c>
      <c r="C2054" s="501" t="s">
        <v>437</v>
      </c>
      <c r="D2054" s="501"/>
      <c r="E2054" s="501"/>
      <c r="F2054" s="501"/>
      <c r="G2054" s="501"/>
      <c r="H2054" s="190" t="s">
        <v>432</v>
      </c>
      <c r="I2054" s="209">
        <v>46</v>
      </c>
      <c r="J2054" s="191"/>
      <c r="K2054" s="209">
        <v>46</v>
      </c>
      <c r="L2054" s="193"/>
      <c r="M2054" s="191"/>
      <c r="N2054" s="193"/>
      <c r="O2054" s="191"/>
      <c r="P2054" s="216">
        <v>182.41</v>
      </c>
      <c r="Q2054" s="143"/>
      <c r="R2054" s="143"/>
      <c r="S2054" s="143"/>
    </row>
    <row r="2055" spans="1:19" ht="13.5" customHeight="1">
      <c r="A2055" s="213"/>
      <c r="B2055" s="214"/>
      <c r="C2055" s="500" t="s">
        <v>438</v>
      </c>
      <c r="D2055" s="500"/>
      <c r="E2055" s="500"/>
      <c r="F2055" s="500"/>
      <c r="G2055" s="500"/>
      <c r="H2055" s="180"/>
      <c r="I2055" s="181"/>
      <c r="J2055" s="181"/>
      <c r="K2055" s="181"/>
      <c r="L2055" s="183"/>
      <c r="M2055" s="181"/>
      <c r="N2055" s="211">
        <v>23628</v>
      </c>
      <c r="O2055" s="181"/>
      <c r="P2055" s="240">
        <v>945.12</v>
      </c>
      <c r="Q2055" s="143"/>
      <c r="R2055" s="143"/>
      <c r="S2055" s="143"/>
    </row>
    <row r="2056" spans="1:19" ht="13.5" customHeight="1">
      <c r="A2056" s="178" t="s">
        <v>1093</v>
      </c>
      <c r="B2056" s="179" t="s">
        <v>765</v>
      </c>
      <c r="C2056" s="498" t="s">
        <v>843</v>
      </c>
      <c r="D2056" s="498"/>
      <c r="E2056" s="498"/>
      <c r="F2056" s="498"/>
      <c r="G2056" s="498"/>
      <c r="H2056" s="180" t="s">
        <v>610</v>
      </c>
      <c r="I2056" s="181">
        <v>0.02</v>
      </c>
      <c r="J2056" s="182">
        <v>1</v>
      </c>
      <c r="K2056" s="219">
        <v>0.02</v>
      </c>
      <c r="L2056" s="183"/>
      <c r="M2056" s="181"/>
      <c r="N2056" s="184"/>
      <c r="O2056" s="181"/>
      <c r="P2056" s="185"/>
      <c r="Q2056" s="143"/>
      <c r="R2056" s="143"/>
      <c r="S2056" s="143"/>
    </row>
    <row r="2057" spans="1:19" ht="13.5" customHeight="1">
      <c r="A2057" s="186"/>
      <c r="B2057" s="187" t="s">
        <v>386</v>
      </c>
      <c r="C2057" s="499" t="s">
        <v>387</v>
      </c>
      <c r="D2057" s="499"/>
      <c r="E2057" s="499"/>
      <c r="F2057" s="499"/>
      <c r="G2057" s="499"/>
      <c r="H2057" s="499"/>
      <c r="I2057" s="499"/>
      <c r="J2057" s="499"/>
      <c r="K2057" s="499"/>
      <c r="L2057" s="499"/>
      <c r="M2057" s="499"/>
      <c r="N2057" s="499"/>
      <c r="O2057" s="499"/>
      <c r="P2057" s="499"/>
      <c r="Q2057" s="143"/>
      <c r="R2057" s="143"/>
      <c r="S2057" s="143"/>
    </row>
    <row r="2058" spans="1:19" ht="13.5" customHeight="1">
      <c r="A2058" s="186"/>
      <c r="B2058" s="187" t="s">
        <v>388</v>
      </c>
      <c r="C2058" s="499" t="s">
        <v>389</v>
      </c>
      <c r="D2058" s="499"/>
      <c r="E2058" s="499"/>
      <c r="F2058" s="499"/>
      <c r="G2058" s="499"/>
      <c r="H2058" s="499"/>
      <c r="I2058" s="499"/>
      <c r="J2058" s="499"/>
      <c r="K2058" s="499"/>
      <c r="L2058" s="499"/>
      <c r="M2058" s="499"/>
      <c r="N2058" s="499"/>
      <c r="O2058" s="499"/>
      <c r="P2058" s="499"/>
      <c r="Q2058" s="143"/>
      <c r="R2058" s="143"/>
      <c r="S2058" s="143"/>
    </row>
    <row r="2059" spans="1:19" ht="13.5" customHeight="1">
      <c r="A2059" s="186"/>
      <c r="B2059" s="187"/>
      <c r="C2059" s="499" t="s">
        <v>390</v>
      </c>
      <c r="D2059" s="499"/>
      <c r="E2059" s="499"/>
      <c r="F2059" s="499"/>
      <c r="G2059" s="499"/>
      <c r="H2059" s="499"/>
      <c r="I2059" s="499"/>
      <c r="J2059" s="499"/>
      <c r="K2059" s="499"/>
      <c r="L2059" s="499"/>
      <c r="M2059" s="499"/>
      <c r="N2059" s="499"/>
      <c r="O2059" s="499"/>
      <c r="P2059" s="499"/>
      <c r="Q2059" s="143"/>
      <c r="R2059" s="143"/>
      <c r="S2059" s="143"/>
    </row>
    <row r="2060" spans="1:19" ht="13.5" customHeight="1">
      <c r="A2060" s="188"/>
      <c r="B2060" s="189" t="s">
        <v>164</v>
      </c>
      <c r="C2060" s="501" t="s">
        <v>391</v>
      </c>
      <c r="D2060" s="501"/>
      <c r="E2060" s="501"/>
      <c r="F2060" s="501"/>
      <c r="G2060" s="501"/>
      <c r="H2060" s="190" t="s">
        <v>392</v>
      </c>
      <c r="I2060" s="191"/>
      <c r="J2060" s="191"/>
      <c r="K2060" s="215">
        <v>1.0335483999999999</v>
      </c>
      <c r="L2060" s="193"/>
      <c r="M2060" s="191"/>
      <c r="N2060" s="193"/>
      <c r="O2060" s="191"/>
      <c r="P2060" s="216">
        <v>585.13</v>
      </c>
      <c r="Q2060" s="143"/>
      <c r="R2060" s="143"/>
      <c r="S2060" s="143"/>
    </row>
    <row r="2061" spans="1:19" ht="13.5" customHeight="1">
      <c r="A2061" s="195"/>
      <c r="B2061" s="189" t="s">
        <v>393</v>
      </c>
      <c r="C2061" s="501" t="s">
        <v>394</v>
      </c>
      <c r="D2061" s="501"/>
      <c r="E2061" s="501"/>
      <c r="F2061" s="501"/>
      <c r="G2061" s="501"/>
      <c r="H2061" s="190" t="s">
        <v>392</v>
      </c>
      <c r="I2061" s="201">
        <v>32.159999999999997</v>
      </c>
      <c r="J2061" s="197">
        <v>1.6068849999999999</v>
      </c>
      <c r="K2061" s="215">
        <v>1.0335483999999999</v>
      </c>
      <c r="L2061" s="198"/>
      <c r="M2061" s="199"/>
      <c r="N2061" s="200">
        <v>566.14</v>
      </c>
      <c r="O2061" s="191"/>
      <c r="P2061" s="194">
        <v>585.13</v>
      </c>
      <c r="Q2061" s="143"/>
      <c r="R2061" s="143"/>
      <c r="S2061" s="143"/>
    </row>
    <row r="2062" spans="1:19" ht="27.75" customHeight="1">
      <c r="A2062" s="188"/>
      <c r="B2062" s="189" t="s">
        <v>167</v>
      </c>
      <c r="C2062" s="501" t="s">
        <v>395</v>
      </c>
      <c r="D2062" s="501"/>
      <c r="E2062" s="501"/>
      <c r="F2062" s="501"/>
      <c r="G2062" s="501"/>
      <c r="H2062" s="190"/>
      <c r="I2062" s="191"/>
      <c r="J2062" s="191"/>
      <c r="K2062" s="191"/>
      <c r="L2062" s="193"/>
      <c r="M2062" s="191"/>
      <c r="N2062" s="193"/>
      <c r="O2062" s="191"/>
      <c r="P2062" s="216">
        <v>2.0499999999999998</v>
      </c>
      <c r="Q2062" s="143"/>
      <c r="R2062" s="143"/>
      <c r="S2062" s="143"/>
    </row>
    <row r="2063" spans="1:19" ht="13.5" customHeight="1">
      <c r="A2063" s="188"/>
      <c r="B2063" s="189"/>
      <c r="C2063" s="501" t="s">
        <v>396</v>
      </c>
      <c r="D2063" s="501"/>
      <c r="E2063" s="501"/>
      <c r="F2063" s="501"/>
      <c r="G2063" s="501"/>
      <c r="H2063" s="190" t="s">
        <v>392</v>
      </c>
      <c r="I2063" s="191"/>
      <c r="J2063" s="191"/>
      <c r="K2063" s="192">
        <v>1.8600000000000001E-3</v>
      </c>
      <c r="L2063" s="193"/>
      <c r="M2063" s="191"/>
      <c r="N2063" s="193"/>
      <c r="O2063" s="191"/>
      <c r="P2063" s="216">
        <v>1.31</v>
      </c>
      <c r="Q2063" s="143"/>
      <c r="R2063" s="143"/>
      <c r="S2063" s="143"/>
    </row>
    <row r="2064" spans="1:19" ht="13.5" customHeight="1">
      <c r="A2064" s="195"/>
      <c r="B2064" s="189" t="s">
        <v>397</v>
      </c>
      <c r="C2064" s="501" t="s">
        <v>398</v>
      </c>
      <c r="D2064" s="501"/>
      <c r="E2064" s="501"/>
      <c r="F2064" s="501"/>
      <c r="G2064" s="501"/>
      <c r="H2064" s="190" t="s">
        <v>399</v>
      </c>
      <c r="I2064" s="201">
        <v>0.03</v>
      </c>
      <c r="J2064" s="201">
        <v>1.55</v>
      </c>
      <c r="K2064" s="192">
        <v>9.3000000000000005E-4</v>
      </c>
      <c r="L2064" s="198"/>
      <c r="M2064" s="199"/>
      <c r="N2064" s="200">
        <v>1582.31</v>
      </c>
      <c r="O2064" s="202">
        <v>1.0367</v>
      </c>
      <c r="P2064" s="194">
        <v>1.53</v>
      </c>
      <c r="Q2064" s="143"/>
      <c r="R2064" s="143"/>
      <c r="S2064" s="143"/>
    </row>
    <row r="2065" spans="1:19" ht="13.5" customHeight="1">
      <c r="A2065" s="203"/>
      <c r="B2065" s="189" t="s">
        <v>400</v>
      </c>
      <c r="C2065" s="501" t="s">
        <v>401</v>
      </c>
      <c r="D2065" s="501"/>
      <c r="E2065" s="501"/>
      <c r="F2065" s="501"/>
      <c r="G2065" s="501"/>
      <c r="H2065" s="190" t="s">
        <v>392</v>
      </c>
      <c r="I2065" s="201">
        <v>0.03</v>
      </c>
      <c r="J2065" s="201">
        <v>1.55</v>
      </c>
      <c r="K2065" s="192">
        <v>9.3000000000000005E-4</v>
      </c>
      <c r="L2065" s="193"/>
      <c r="M2065" s="191"/>
      <c r="N2065" s="204">
        <v>777.91</v>
      </c>
      <c r="O2065" s="202">
        <v>1.0367</v>
      </c>
      <c r="P2065" s="216">
        <v>0.75</v>
      </c>
      <c r="Q2065" s="143"/>
      <c r="R2065" s="143"/>
      <c r="S2065" s="143"/>
    </row>
    <row r="2066" spans="1:19" ht="13.5" customHeight="1">
      <c r="A2066" s="195"/>
      <c r="B2066" s="189" t="s">
        <v>402</v>
      </c>
      <c r="C2066" s="501" t="s">
        <v>403</v>
      </c>
      <c r="D2066" s="501"/>
      <c r="E2066" s="501"/>
      <c r="F2066" s="501"/>
      <c r="G2066" s="501"/>
      <c r="H2066" s="190" t="s">
        <v>399</v>
      </c>
      <c r="I2066" s="201">
        <v>0.03</v>
      </c>
      <c r="J2066" s="201">
        <v>1.55</v>
      </c>
      <c r="K2066" s="192">
        <v>9.3000000000000005E-4</v>
      </c>
      <c r="L2066" s="198"/>
      <c r="M2066" s="199"/>
      <c r="N2066" s="200">
        <v>543.33000000000004</v>
      </c>
      <c r="O2066" s="202">
        <v>1.0367</v>
      </c>
      <c r="P2066" s="194">
        <v>0.52</v>
      </c>
      <c r="Q2066" s="143"/>
      <c r="R2066" s="143"/>
      <c r="S2066" s="143"/>
    </row>
    <row r="2067" spans="1:19" ht="13.5" customHeight="1">
      <c r="A2067" s="203"/>
      <c r="B2067" s="189" t="s">
        <v>404</v>
      </c>
      <c r="C2067" s="501" t="s">
        <v>405</v>
      </c>
      <c r="D2067" s="501"/>
      <c r="E2067" s="501"/>
      <c r="F2067" s="501"/>
      <c r="G2067" s="501"/>
      <c r="H2067" s="190" t="s">
        <v>392</v>
      </c>
      <c r="I2067" s="201">
        <v>0.03</v>
      </c>
      <c r="J2067" s="201">
        <v>1.55</v>
      </c>
      <c r="K2067" s="192">
        <v>9.3000000000000005E-4</v>
      </c>
      <c r="L2067" s="193"/>
      <c r="M2067" s="191"/>
      <c r="N2067" s="204">
        <v>579.11</v>
      </c>
      <c r="O2067" s="202">
        <v>1.0367</v>
      </c>
      <c r="P2067" s="216">
        <v>0.56000000000000005</v>
      </c>
      <c r="Q2067" s="143"/>
      <c r="R2067" s="143"/>
      <c r="S2067" s="143"/>
    </row>
    <row r="2068" spans="1:19" ht="13.5" customHeight="1">
      <c r="A2068" s="188"/>
      <c r="B2068" s="189" t="s">
        <v>180</v>
      </c>
      <c r="C2068" s="501" t="s">
        <v>410</v>
      </c>
      <c r="D2068" s="501"/>
      <c r="E2068" s="501"/>
      <c r="F2068" s="501"/>
      <c r="G2068" s="501"/>
      <c r="H2068" s="190"/>
      <c r="I2068" s="191"/>
      <c r="J2068" s="191"/>
      <c r="K2068" s="191"/>
      <c r="L2068" s="193"/>
      <c r="M2068" s="191"/>
      <c r="N2068" s="193"/>
      <c r="O2068" s="191"/>
      <c r="P2068" s="216">
        <v>4.34</v>
      </c>
      <c r="Q2068" s="143"/>
      <c r="R2068" s="143"/>
      <c r="S2068" s="143"/>
    </row>
    <row r="2069" spans="1:19" ht="13.5" customHeight="1">
      <c r="A2069" s="195"/>
      <c r="B2069" s="189" t="s">
        <v>590</v>
      </c>
      <c r="C2069" s="501" t="s">
        <v>591</v>
      </c>
      <c r="D2069" s="501"/>
      <c r="E2069" s="501"/>
      <c r="F2069" s="501"/>
      <c r="G2069" s="501"/>
      <c r="H2069" s="190" t="s">
        <v>592</v>
      </c>
      <c r="I2069" s="207">
        <v>6.6559999999999997</v>
      </c>
      <c r="J2069" s="191"/>
      <c r="K2069" s="192">
        <v>0.13311999999999999</v>
      </c>
      <c r="L2069" s="198"/>
      <c r="M2069" s="199"/>
      <c r="N2069" s="200">
        <v>7.46</v>
      </c>
      <c r="O2069" s="202">
        <v>1.0367</v>
      </c>
      <c r="P2069" s="194">
        <v>1.03</v>
      </c>
      <c r="Q2069" s="143"/>
      <c r="R2069" s="143"/>
      <c r="S2069" s="143"/>
    </row>
    <row r="2070" spans="1:19" ht="13.5" customHeight="1">
      <c r="A2070" s="195"/>
      <c r="B2070" s="189" t="s">
        <v>596</v>
      </c>
      <c r="C2070" s="501" t="s">
        <v>597</v>
      </c>
      <c r="D2070" s="501"/>
      <c r="E2070" s="501"/>
      <c r="F2070" s="501"/>
      <c r="G2070" s="501"/>
      <c r="H2070" s="190" t="s">
        <v>587</v>
      </c>
      <c r="I2070" s="201">
        <v>2.04</v>
      </c>
      <c r="J2070" s="191"/>
      <c r="K2070" s="202">
        <v>4.0800000000000003E-2</v>
      </c>
      <c r="L2070" s="205">
        <v>41.71</v>
      </c>
      <c r="M2070" s="220">
        <v>1.3</v>
      </c>
      <c r="N2070" s="200">
        <v>54.22</v>
      </c>
      <c r="O2070" s="202">
        <v>1.0367</v>
      </c>
      <c r="P2070" s="194">
        <v>2.29</v>
      </c>
      <c r="Q2070" s="143"/>
      <c r="R2070" s="143"/>
      <c r="S2070" s="143"/>
    </row>
    <row r="2071" spans="1:19" ht="13.5" customHeight="1">
      <c r="A2071" s="195"/>
      <c r="B2071" s="189" t="s">
        <v>767</v>
      </c>
      <c r="C2071" s="501" t="s">
        <v>768</v>
      </c>
      <c r="D2071" s="501"/>
      <c r="E2071" s="501"/>
      <c r="F2071" s="501"/>
      <c r="G2071" s="501"/>
      <c r="H2071" s="190" t="s">
        <v>587</v>
      </c>
      <c r="I2071" s="201">
        <v>2.04</v>
      </c>
      <c r="J2071" s="191"/>
      <c r="K2071" s="202">
        <v>4.0800000000000003E-2</v>
      </c>
      <c r="L2071" s="205">
        <v>18.54</v>
      </c>
      <c r="M2071" s="220">
        <v>1.3</v>
      </c>
      <c r="N2071" s="200">
        <v>24.1</v>
      </c>
      <c r="O2071" s="202">
        <v>1.0367</v>
      </c>
      <c r="P2071" s="194">
        <v>1.02</v>
      </c>
      <c r="Q2071" s="143"/>
      <c r="R2071" s="143"/>
      <c r="S2071" s="143"/>
    </row>
    <row r="2072" spans="1:19" ht="1.5" customHeight="1">
      <c r="A2072" s="210"/>
      <c r="B2072" s="187"/>
      <c r="C2072" s="500" t="s">
        <v>429</v>
      </c>
      <c r="D2072" s="500"/>
      <c r="E2072" s="500"/>
      <c r="F2072" s="500"/>
      <c r="G2072" s="500"/>
      <c r="H2072" s="180"/>
      <c r="I2072" s="181"/>
      <c r="J2072" s="181"/>
      <c r="K2072" s="181"/>
      <c r="L2072" s="183"/>
      <c r="M2072" s="181"/>
      <c r="N2072" s="211"/>
      <c r="O2072" s="181"/>
      <c r="P2072" s="212">
        <v>592.83000000000004</v>
      </c>
      <c r="Q2072" s="143"/>
      <c r="R2072" s="143"/>
      <c r="S2072" s="143"/>
    </row>
    <row r="2073" spans="1:19" ht="13.5" customHeight="1">
      <c r="A2073" s="203" t="s">
        <v>1094</v>
      </c>
      <c r="B2073" s="189" t="s">
        <v>430</v>
      </c>
      <c r="C2073" s="501" t="s">
        <v>431</v>
      </c>
      <c r="D2073" s="501"/>
      <c r="E2073" s="501"/>
      <c r="F2073" s="501"/>
      <c r="G2073" s="501"/>
      <c r="H2073" s="190" t="s">
        <v>432</v>
      </c>
      <c r="I2073" s="209">
        <v>2</v>
      </c>
      <c r="J2073" s="191"/>
      <c r="K2073" s="209">
        <v>2</v>
      </c>
      <c r="L2073" s="193"/>
      <c r="M2073" s="191"/>
      <c r="N2073" s="193"/>
      <c r="O2073" s="202">
        <v>1.0367</v>
      </c>
      <c r="P2073" s="216">
        <v>7.55</v>
      </c>
      <c r="Q2073" s="143"/>
      <c r="R2073" s="143"/>
      <c r="S2073" s="143"/>
    </row>
    <row r="2074" spans="1:19" ht="13.5" customHeight="1">
      <c r="A2074" s="203"/>
      <c r="B2074" s="189"/>
      <c r="C2074" s="501" t="s">
        <v>433</v>
      </c>
      <c r="D2074" s="501"/>
      <c r="E2074" s="501"/>
      <c r="F2074" s="501"/>
      <c r="G2074" s="501"/>
      <c r="H2074" s="190"/>
      <c r="I2074" s="191"/>
      <c r="J2074" s="191"/>
      <c r="K2074" s="191"/>
      <c r="L2074" s="193"/>
      <c r="M2074" s="191"/>
      <c r="N2074" s="193"/>
      <c r="O2074" s="191"/>
      <c r="P2074" s="216">
        <v>586.44000000000005</v>
      </c>
      <c r="Q2074" s="143"/>
      <c r="R2074" s="143"/>
      <c r="S2074" s="143"/>
    </row>
    <row r="2075" spans="1:19" ht="13.5" customHeight="1">
      <c r="A2075" s="203"/>
      <c r="B2075" s="189" t="s">
        <v>603</v>
      </c>
      <c r="C2075" s="501" t="s">
        <v>604</v>
      </c>
      <c r="D2075" s="501"/>
      <c r="E2075" s="501"/>
      <c r="F2075" s="501"/>
      <c r="G2075" s="501"/>
      <c r="H2075" s="190" t="s">
        <v>432</v>
      </c>
      <c r="I2075" s="209">
        <v>97</v>
      </c>
      <c r="J2075" s="191"/>
      <c r="K2075" s="209">
        <v>97</v>
      </c>
      <c r="L2075" s="193"/>
      <c r="M2075" s="191"/>
      <c r="N2075" s="193"/>
      <c r="O2075" s="191"/>
      <c r="P2075" s="216">
        <v>568.85</v>
      </c>
      <c r="Q2075" s="143"/>
      <c r="R2075" s="143"/>
      <c r="S2075" s="143"/>
    </row>
    <row r="2076" spans="1:19" ht="13.5" customHeight="1">
      <c r="A2076" s="203"/>
      <c r="B2076" s="189" t="s">
        <v>605</v>
      </c>
      <c r="C2076" s="501" t="s">
        <v>606</v>
      </c>
      <c r="D2076" s="501"/>
      <c r="E2076" s="501"/>
      <c r="F2076" s="501"/>
      <c r="G2076" s="501"/>
      <c r="H2076" s="190" t="s">
        <v>432</v>
      </c>
      <c r="I2076" s="209">
        <v>51</v>
      </c>
      <c r="J2076" s="191"/>
      <c r="K2076" s="209">
        <v>51</v>
      </c>
      <c r="L2076" s="193"/>
      <c r="M2076" s="191"/>
      <c r="N2076" s="193"/>
      <c r="O2076" s="191"/>
      <c r="P2076" s="216">
        <v>299.08</v>
      </c>
      <c r="Q2076" s="143"/>
      <c r="R2076" s="143"/>
      <c r="S2076" s="143"/>
    </row>
    <row r="2077" spans="1:19" ht="13.5" customHeight="1">
      <c r="A2077" s="213"/>
      <c r="B2077" s="214"/>
      <c r="C2077" s="500" t="s">
        <v>438</v>
      </c>
      <c r="D2077" s="500"/>
      <c r="E2077" s="500"/>
      <c r="F2077" s="500"/>
      <c r="G2077" s="500"/>
      <c r="H2077" s="180"/>
      <c r="I2077" s="181"/>
      <c r="J2077" s="181"/>
      <c r="K2077" s="181"/>
      <c r="L2077" s="183"/>
      <c r="M2077" s="181"/>
      <c r="N2077" s="211">
        <v>73415.5</v>
      </c>
      <c r="O2077" s="181"/>
      <c r="P2077" s="212">
        <v>1468.31</v>
      </c>
      <c r="Q2077" s="143"/>
      <c r="R2077" s="143"/>
      <c r="S2077" s="143"/>
    </row>
    <row r="2078" spans="1:19" ht="13.5" customHeight="1">
      <c r="A2078" s="178" t="s">
        <v>1095</v>
      </c>
      <c r="B2078" s="179" t="s">
        <v>771</v>
      </c>
      <c r="C2078" s="498" t="s">
        <v>772</v>
      </c>
      <c r="D2078" s="498"/>
      <c r="E2078" s="498"/>
      <c r="F2078" s="498"/>
      <c r="G2078" s="498"/>
      <c r="H2078" s="180" t="s">
        <v>773</v>
      </c>
      <c r="I2078" s="181">
        <v>6.0000000000000001E-3</v>
      </c>
      <c r="J2078" s="182">
        <v>1</v>
      </c>
      <c r="K2078" s="249">
        <v>6.0000000000000001E-3</v>
      </c>
      <c r="L2078" s="211">
        <v>12621.8</v>
      </c>
      <c r="M2078" s="222">
        <v>1.1000000000000001</v>
      </c>
      <c r="N2078" s="239">
        <v>13883.98</v>
      </c>
      <c r="O2078" s="217">
        <v>1.0367</v>
      </c>
      <c r="P2078" s="240">
        <v>86.36</v>
      </c>
      <c r="Q2078" s="143"/>
      <c r="R2078" s="143"/>
      <c r="S2078" s="143"/>
    </row>
    <row r="2079" spans="1:19" ht="13.5" customHeight="1">
      <c r="A2079" s="186"/>
      <c r="B2079" s="187"/>
      <c r="C2079" s="499" t="s">
        <v>390</v>
      </c>
      <c r="D2079" s="499"/>
      <c r="E2079" s="499"/>
      <c r="F2079" s="499"/>
      <c r="G2079" s="499"/>
      <c r="H2079" s="499"/>
      <c r="I2079" s="499"/>
      <c r="J2079" s="499"/>
      <c r="K2079" s="499"/>
      <c r="L2079" s="499"/>
      <c r="M2079" s="499"/>
      <c r="N2079" s="499"/>
      <c r="O2079" s="499"/>
      <c r="P2079" s="499"/>
      <c r="Q2079" s="143"/>
      <c r="R2079" s="143"/>
      <c r="S2079" s="143"/>
    </row>
    <row r="2080" spans="1:19" ht="13.5" customHeight="1">
      <c r="A2080" s="213"/>
      <c r="B2080" s="214"/>
      <c r="C2080" s="500" t="s">
        <v>438</v>
      </c>
      <c r="D2080" s="500"/>
      <c r="E2080" s="500"/>
      <c r="F2080" s="500"/>
      <c r="G2080" s="500"/>
      <c r="H2080" s="180"/>
      <c r="I2080" s="181"/>
      <c r="J2080" s="181"/>
      <c r="K2080" s="181"/>
      <c r="L2080" s="183"/>
      <c r="M2080" s="181"/>
      <c r="N2080" s="183"/>
      <c r="O2080" s="181"/>
      <c r="P2080" s="240">
        <v>86.36</v>
      </c>
      <c r="Q2080" s="143"/>
      <c r="R2080" s="143"/>
      <c r="S2080" s="143"/>
    </row>
    <row r="2081" spans="1:19" ht="13.5" customHeight="1">
      <c r="A2081" s="223"/>
      <c r="B2081" s="224"/>
      <c r="C2081" s="224"/>
      <c r="D2081" s="224"/>
      <c r="E2081" s="224"/>
      <c r="F2081" s="225"/>
      <c r="G2081" s="225"/>
      <c r="H2081" s="225"/>
      <c r="I2081" s="225"/>
      <c r="J2081" s="226"/>
      <c r="K2081" s="225"/>
      <c r="L2081" s="226"/>
      <c r="M2081" s="227"/>
      <c r="N2081" s="226"/>
      <c r="O2081" s="228"/>
      <c r="P2081" s="229"/>
      <c r="Q2081" s="143"/>
      <c r="R2081" s="143"/>
      <c r="S2081" s="143"/>
    </row>
    <row r="2082" spans="1:19" ht="13.5" customHeight="1">
      <c r="A2082" s="210"/>
      <c r="B2082" s="230"/>
      <c r="C2082" s="496" t="s">
        <v>1096</v>
      </c>
      <c r="D2082" s="496"/>
      <c r="E2082" s="496"/>
      <c r="F2082" s="496"/>
      <c r="G2082" s="496"/>
      <c r="H2082" s="496"/>
      <c r="I2082" s="496"/>
      <c r="J2082" s="496"/>
      <c r="K2082" s="496"/>
      <c r="L2082" s="496"/>
      <c r="M2082" s="496"/>
      <c r="N2082" s="496"/>
      <c r="O2082" s="496"/>
      <c r="P2082" s="232"/>
      <c r="Q2082" s="143"/>
      <c r="R2082" s="143"/>
      <c r="S2082" s="143"/>
    </row>
    <row r="2083" spans="1:19" ht="13.5" customHeight="1">
      <c r="A2083" s="210"/>
      <c r="B2083" s="187"/>
      <c r="C2083" s="495" t="s">
        <v>675</v>
      </c>
      <c r="D2083" s="495"/>
      <c r="E2083" s="495"/>
      <c r="F2083" s="495"/>
      <c r="G2083" s="495"/>
      <c r="H2083" s="495"/>
      <c r="I2083" s="495"/>
      <c r="J2083" s="495"/>
      <c r="K2083" s="495"/>
      <c r="L2083" s="495"/>
      <c r="M2083" s="495"/>
      <c r="N2083" s="495"/>
      <c r="O2083" s="495"/>
      <c r="P2083" s="234">
        <v>573789.36</v>
      </c>
      <c r="Q2083" s="143"/>
      <c r="R2083" s="143"/>
      <c r="S2083" s="143"/>
    </row>
    <row r="2084" spans="1:19" ht="13.5" customHeight="1">
      <c r="A2084" s="210"/>
      <c r="B2084" s="187"/>
      <c r="C2084" s="495" t="s">
        <v>676</v>
      </c>
      <c r="D2084" s="495"/>
      <c r="E2084" s="495"/>
      <c r="F2084" s="495"/>
      <c r="G2084" s="495"/>
      <c r="H2084" s="495"/>
      <c r="I2084" s="495"/>
      <c r="J2084" s="495"/>
      <c r="K2084" s="495"/>
      <c r="L2084" s="495"/>
      <c r="M2084" s="495"/>
      <c r="N2084" s="495"/>
      <c r="O2084" s="495"/>
      <c r="P2084" s="235"/>
      <c r="Q2084" s="143"/>
      <c r="R2084" s="143"/>
      <c r="S2084" s="143"/>
    </row>
    <row r="2085" spans="1:19" ht="13.5" customHeight="1">
      <c r="A2085" s="210"/>
      <c r="B2085" s="187"/>
      <c r="C2085" s="495" t="s">
        <v>677</v>
      </c>
      <c r="D2085" s="495"/>
      <c r="E2085" s="495"/>
      <c r="F2085" s="495"/>
      <c r="G2085" s="495"/>
      <c r="H2085" s="495"/>
      <c r="I2085" s="495"/>
      <c r="J2085" s="495"/>
      <c r="K2085" s="495"/>
      <c r="L2085" s="495"/>
      <c r="M2085" s="495"/>
      <c r="N2085" s="495"/>
      <c r="O2085" s="495"/>
      <c r="P2085" s="234">
        <v>436631.31</v>
      </c>
      <c r="Q2085" s="143"/>
      <c r="R2085" s="143"/>
      <c r="S2085" s="143"/>
    </row>
    <row r="2086" spans="1:19" ht="13.5" customHeight="1">
      <c r="A2086" s="210"/>
      <c r="B2086" s="187"/>
      <c r="C2086" s="495" t="s">
        <v>678</v>
      </c>
      <c r="D2086" s="495"/>
      <c r="E2086" s="495"/>
      <c r="F2086" s="495"/>
      <c r="G2086" s="495"/>
      <c r="H2086" s="495"/>
      <c r="I2086" s="495"/>
      <c r="J2086" s="495"/>
      <c r="K2086" s="495"/>
      <c r="L2086" s="495"/>
      <c r="M2086" s="495"/>
      <c r="N2086" s="495"/>
      <c r="O2086" s="495"/>
      <c r="P2086" s="234">
        <v>4863.37</v>
      </c>
      <c r="Q2086" s="143"/>
      <c r="R2086" s="143"/>
      <c r="S2086" s="143"/>
    </row>
    <row r="2087" spans="1:19" ht="13.5" customHeight="1">
      <c r="A2087" s="210"/>
      <c r="B2087" s="187"/>
      <c r="C2087" s="495" t="s">
        <v>679</v>
      </c>
      <c r="D2087" s="495"/>
      <c r="E2087" s="495"/>
      <c r="F2087" s="495"/>
      <c r="G2087" s="495"/>
      <c r="H2087" s="495"/>
      <c r="I2087" s="495"/>
      <c r="J2087" s="495"/>
      <c r="K2087" s="495"/>
      <c r="L2087" s="495"/>
      <c r="M2087" s="495"/>
      <c r="N2087" s="495"/>
      <c r="O2087" s="495"/>
      <c r="P2087" s="252">
        <v>995.7</v>
      </c>
      <c r="Q2087" s="143"/>
      <c r="R2087" s="143"/>
      <c r="S2087" s="143"/>
    </row>
    <row r="2088" spans="1:19" ht="13.5" customHeight="1">
      <c r="A2088" s="210"/>
      <c r="B2088" s="187"/>
      <c r="C2088" s="495" t="s">
        <v>680</v>
      </c>
      <c r="D2088" s="495"/>
      <c r="E2088" s="495"/>
      <c r="F2088" s="495"/>
      <c r="G2088" s="495"/>
      <c r="H2088" s="495"/>
      <c r="I2088" s="495"/>
      <c r="J2088" s="495"/>
      <c r="K2088" s="495"/>
      <c r="L2088" s="495"/>
      <c r="M2088" s="495"/>
      <c r="N2088" s="495"/>
      <c r="O2088" s="495"/>
      <c r="P2088" s="234">
        <v>131298.98000000001</v>
      </c>
      <c r="Q2088" s="143"/>
      <c r="R2088" s="143"/>
      <c r="S2088" s="143"/>
    </row>
    <row r="2089" spans="1:19" ht="13.5" customHeight="1">
      <c r="A2089" s="210"/>
      <c r="B2089" s="187"/>
      <c r="C2089" s="495" t="s">
        <v>1097</v>
      </c>
      <c r="D2089" s="495"/>
      <c r="E2089" s="495"/>
      <c r="F2089" s="495"/>
      <c r="G2089" s="495"/>
      <c r="H2089" s="495"/>
      <c r="I2089" s="495"/>
      <c r="J2089" s="495"/>
      <c r="K2089" s="495"/>
      <c r="L2089" s="495"/>
      <c r="M2089" s="495"/>
      <c r="N2089" s="495"/>
      <c r="O2089" s="495"/>
      <c r="P2089" s="234">
        <v>1585.29</v>
      </c>
      <c r="Q2089" s="143"/>
      <c r="R2089" s="143"/>
      <c r="S2089" s="143"/>
    </row>
    <row r="2090" spans="1:19" ht="13.5" customHeight="1">
      <c r="A2090" s="210"/>
      <c r="B2090" s="187"/>
      <c r="C2090" s="495" t="s">
        <v>676</v>
      </c>
      <c r="D2090" s="495"/>
      <c r="E2090" s="495"/>
      <c r="F2090" s="495"/>
      <c r="G2090" s="495"/>
      <c r="H2090" s="495"/>
      <c r="I2090" s="495"/>
      <c r="J2090" s="495"/>
      <c r="K2090" s="495"/>
      <c r="L2090" s="495"/>
      <c r="M2090" s="495"/>
      <c r="N2090" s="495"/>
      <c r="O2090" s="495"/>
      <c r="P2090" s="235"/>
      <c r="Q2090" s="143"/>
      <c r="R2090" s="143"/>
      <c r="S2090" s="143"/>
    </row>
    <row r="2091" spans="1:19" ht="13.5" customHeight="1">
      <c r="A2091" s="210"/>
      <c r="B2091" s="187"/>
      <c r="C2091" s="495" t="s">
        <v>682</v>
      </c>
      <c r="D2091" s="495"/>
      <c r="E2091" s="495"/>
      <c r="F2091" s="495"/>
      <c r="G2091" s="495"/>
      <c r="H2091" s="495"/>
      <c r="I2091" s="495"/>
      <c r="J2091" s="495"/>
      <c r="K2091" s="495"/>
      <c r="L2091" s="495"/>
      <c r="M2091" s="495"/>
      <c r="N2091" s="495"/>
      <c r="O2091" s="495"/>
      <c r="P2091" s="252">
        <v>593.85</v>
      </c>
      <c r="Q2091" s="143"/>
      <c r="R2091" s="143"/>
      <c r="S2091" s="143"/>
    </row>
    <row r="2092" spans="1:19" ht="13.5" customHeight="1">
      <c r="A2092" s="210"/>
      <c r="B2092" s="187"/>
      <c r="C2092" s="495" t="s">
        <v>683</v>
      </c>
      <c r="D2092" s="495"/>
      <c r="E2092" s="495"/>
      <c r="F2092" s="495"/>
      <c r="G2092" s="495"/>
      <c r="H2092" s="495"/>
      <c r="I2092" s="495"/>
      <c r="J2092" s="495"/>
      <c r="K2092" s="495"/>
      <c r="L2092" s="495"/>
      <c r="M2092" s="495"/>
      <c r="N2092" s="495"/>
      <c r="O2092" s="495"/>
      <c r="P2092" s="252">
        <v>1.33</v>
      </c>
      <c r="Q2092" s="143"/>
      <c r="R2092" s="143"/>
      <c r="S2092" s="143"/>
    </row>
    <row r="2093" spans="1:19" ht="13.5" customHeight="1">
      <c r="A2093" s="210"/>
      <c r="B2093" s="187"/>
      <c r="C2093" s="495" t="s">
        <v>684</v>
      </c>
      <c r="D2093" s="495"/>
      <c r="E2093" s="495"/>
      <c r="F2093" s="495"/>
      <c r="G2093" s="495"/>
      <c r="H2093" s="495"/>
      <c r="I2093" s="495"/>
      <c r="J2093" s="495"/>
      <c r="K2093" s="495"/>
      <c r="L2093" s="495"/>
      <c r="M2093" s="495"/>
      <c r="N2093" s="495"/>
      <c r="O2093" s="495"/>
      <c r="P2093" s="252">
        <v>0.11</v>
      </c>
      <c r="Q2093" s="143"/>
      <c r="R2093" s="143"/>
      <c r="S2093" s="143"/>
    </row>
    <row r="2094" spans="1:19" ht="13.5" customHeight="1">
      <c r="A2094" s="210"/>
      <c r="B2094" s="187"/>
      <c r="C2094" s="495" t="s">
        <v>685</v>
      </c>
      <c r="D2094" s="495"/>
      <c r="E2094" s="495"/>
      <c r="F2094" s="495"/>
      <c r="G2094" s="495"/>
      <c r="H2094" s="495"/>
      <c r="I2094" s="495"/>
      <c r="J2094" s="495"/>
      <c r="K2094" s="495"/>
      <c r="L2094" s="495"/>
      <c r="M2094" s="495"/>
      <c r="N2094" s="495"/>
      <c r="O2094" s="495"/>
      <c r="P2094" s="252">
        <v>69.36</v>
      </c>
      <c r="Q2094" s="143"/>
      <c r="R2094" s="143"/>
      <c r="S2094" s="143"/>
    </row>
    <row r="2095" spans="1:19" ht="13.5" customHeight="1">
      <c r="A2095" s="210"/>
      <c r="B2095" s="187"/>
      <c r="C2095" s="495" t="s">
        <v>686</v>
      </c>
      <c r="D2095" s="495"/>
      <c r="E2095" s="495"/>
      <c r="F2095" s="495"/>
      <c r="G2095" s="495"/>
      <c r="H2095" s="495"/>
      <c r="I2095" s="495"/>
      <c r="J2095" s="495"/>
      <c r="K2095" s="495"/>
      <c r="L2095" s="495"/>
      <c r="M2095" s="495"/>
      <c r="N2095" s="495"/>
      <c r="O2095" s="495"/>
      <c r="P2095" s="252">
        <v>552.38</v>
      </c>
      <c r="Q2095" s="143"/>
      <c r="R2095" s="143"/>
      <c r="S2095" s="143"/>
    </row>
    <row r="2096" spans="1:19" ht="13.5" customHeight="1">
      <c r="A2096" s="210"/>
      <c r="B2096" s="187"/>
      <c r="C2096" s="495" t="s">
        <v>687</v>
      </c>
      <c r="D2096" s="495"/>
      <c r="E2096" s="495"/>
      <c r="F2096" s="495"/>
      <c r="G2096" s="495"/>
      <c r="H2096" s="495"/>
      <c r="I2096" s="495"/>
      <c r="J2096" s="495"/>
      <c r="K2096" s="495"/>
      <c r="L2096" s="495"/>
      <c r="M2096" s="495"/>
      <c r="N2096" s="495"/>
      <c r="O2096" s="495"/>
      <c r="P2096" s="252">
        <v>368.26</v>
      </c>
      <c r="Q2096" s="143"/>
      <c r="R2096" s="143"/>
      <c r="S2096" s="143"/>
    </row>
    <row r="2097" spans="1:19" ht="13.5" customHeight="1">
      <c r="A2097" s="210"/>
      <c r="B2097" s="187"/>
      <c r="C2097" s="495" t="s">
        <v>681</v>
      </c>
      <c r="D2097" s="495"/>
      <c r="E2097" s="495"/>
      <c r="F2097" s="495"/>
      <c r="G2097" s="495"/>
      <c r="H2097" s="495"/>
      <c r="I2097" s="495"/>
      <c r="J2097" s="495"/>
      <c r="K2097" s="495"/>
      <c r="L2097" s="495"/>
      <c r="M2097" s="495"/>
      <c r="N2097" s="495"/>
      <c r="O2097" s="495"/>
      <c r="P2097" s="234">
        <v>1180461.29</v>
      </c>
      <c r="Q2097" s="143"/>
      <c r="R2097" s="143"/>
      <c r="S2097" s="143"/>
    </row>
    <row r="2098" spans="1:19" ht="13.5" customHeight="1">
      <c r="A2098" s="210"/>
      <c r="B2098" s="187"/>
      <c r="C2098" s="495" t="s">
        <v>676</v>
      </c>
      <c r="D2098" s="495"/>
      <c r="E2098" s="495"/>
      <c r="F2098" s="495"/>
      <c r="G2098" s="495"/>
      <c r="H2098" s="495"/>
      <c r="I2098" s="495"/>
      <c r="J2098" s="495"/>
      <c r="K2098" s="495"/>
      <c r="L2098" s="495"/>
      <c r="M2098" s="495"/>
      <c r="N2098" s="495"/>
      <c r="O2098" s="495"/>
      <c r="P2098" s="235"/>
      <c r="Q2098" s="143"/>
      <c r="R2098" s="143"/>
      <c r="S2098" s="143"/>
    </row>
    <row r="2099" spans="1:19" ht="13.5" customHeight="1">
      <c r="A2099" s="210"/>
      <c r="B2099" s="187"/>
      <c r="C2099" s="495" t="s">
        <v>682</v>
      </c>
      <c r="D2099" s="495"/>
      <c r="E2099" s="495"/>
      <c r="F2099" s="495"/>
      <c r="G2099" s="495"/>
      <c r="H2099" s="495"/>
      <c r="I2099" s="495"/>
      <c r="J2099" s="495"/>
      <c r="K2099" s="495"/>
      <c r="L2099" s="495"/>
      <c r="M2099" s="495"/>
      <c r="N2099" s="495"/>
      <c r="O2099" s="495"/>
      <c r="P2099" s="234">
        <v>436037.46</v>
      </c>
      <c r="Q2099" s="143"/>
      <c r="R2099" s="143"/>
      <c r="S2099" s="143"/>
    </row>
    <row r="2100" spans="1:19" ht="13.5" customHeight="1">
      <c r="A2100" s="210"/>
      <c r="B2100" s="187"/>
      <c r="C2100" s="495" t="s">
        <v>683</v>
      </c>
      <c r="D2100" s="495"/>
      <c r="E2100" s="495"/>
      <c r="F2100" s="495"/>
      <c r="G2100" s="495"/>
      <c r="H2100" s="495"/>
      <c r="I2100" s="495"/>
      <c r="J2100" s="495"/>
      <c r="K2100" s="495"/>
      <c r="L2100" s="495"/>
      <c r="M2100" s="495"/>
      <c r="N2100" s="495"/>
      <c r="O2100" s="495"/>
      <c r="P2100" s="234">
        <v>4862.04</v>
      </c>
      <c r="Q2100" s="143"/>
      <c r="R2100" s="143"/>
      <c r="S2100" s="143"/>
    </row>
    <row r="2101" spans="1:19" ht="13.5" customHeight="1">
      <c r="A2101" s="210"/>
      <c r="B2101" s="187"/>
      <c r="C2101" s="495" t="s">
        <v>684</v>
      </c>
      <c r="D2101" s="495"/>
      <c r="E2101" s="495"/>
      <c r="F2101" s="495"/>
      <c r="G2101" s="495"/>
      <c r="H2101" s="495"/>
      <c r="I2101" s="495"/>
      <c r="J2101" s="495"/>
      <c r="K2101" s="495"/>
      <c r="L2101" s="495"/>
      <c r="M2101" s="495"/>
      <c r="N2101" s="495"/>
      <c r="O2101" s="495"/>
      <c r="P2101" s="252">
        <v>995.59</v>
      </c>
      <c r="Q2101" s="143"/>
      <c r="R2101" s="143"/>
      <c r="S2101" s="143"/>
    </row>
    <row r="2102" spans="1:19" ht="13.5" customHeight="1">
      <c r="A2102" s="210"/>
      <c r="B2102" s="187"/>
      <c r="C2102" s="495" t="s">
        <v>685</v>
      </c>
      <c r="D2102" s="495"/>
      <c r="E2102" s="495"/>
      <c r="F2102" s="495"/>
      <c r="G2102" s="495"/>
      <c r="H2102" s="495"/>
      <c r="I2102" s="495"/>
      <c r="J2102" s="495"/>
      <c r="K2102" s="495"/>
      <c r="L2102" s="495"/>
      <c r="M2102" s="495"/>
      <c r="N2102" s="495"/>
      <c r="O2102" s="495"/>
      <c r="P2102" s="234">
        <v>131229.62</v>
      </c>
      <c r="Q2102" s="143"/>
      <c r="R2102" s="143"/>
      <c r="S2102" s="143"/>
    </row>
    <row r="2103" spans="1:19" ht="13.5" customHeight="1">
      <c r="A2103" s="210"/>
      <c r="B2103" s="187"/>
      <c r="C2103" s="495" t="s">
        <v>686</v>
      </c>
      <c r="D2103" s="495"/>
      <c r="E2103" s="495"/>
      <c r="F2103" s="495"/>
      <c r="G2103" s="495"/>
      <c r="H2103" s="495"/>
      <c r="I2103" s="495"/>
      <c r="J2103" s="495"/>
      <c r="K2103" s="495"/>
      <c r="L2103" s="495"/>
      <c r="M2103" s="495"/>
      <c r="N2103" s="495"/>
      <c r="O2103" s="495"/>
      <c r="P2103" s="234">
        <v>400896.58</v>
      </c>
      <c r="Q2103" s="143"/>
      <c r="R2103" s="143"/>
      <c r="S2103" s="143"/>
    </row>
    <row r="2104" spans="1:19" ht="13.5" customHeight="1">
      <c r="A2104" s="210"/>
      <c r="B2104" s="187"/>
      <c r="C2104" s="495" t="s">
        <v>687</v>
      </c>
      <c r="D2104" s="495"/>
      <c r="E2104" s="495"/>
      <c r="F2104" s="495"/>
      <c r="G2104" s="495"/>
      <c r="H2104" s="495"/>
      <c r="I2104" s="495"/>
      <c r="J2104" s="495"/>
      <c r="K2104" s="495"/>
      <c r="L2104" s="495"/>
      <c r="M2104" s="495"/>
      <c r="N2104" s="495"/>
      <c r="O2104" s="495"/>
      <c r="P2104" s="234">
        <v>206440</v>
      </c>
      <c r="Q2104" s="143"/>
      <c r="R2104" s="143"/>
      <c r="S2104" s="143"/>
    </row>
    <row r="2105" spans="1:19" ht="13.5" customHeight="1">
      <c r="A2105" s="210"/>
      <c r="B2105" s="187"/>
      <c r="C2105" s="495" t="s">
        <v>688</v>
      </c>
      <c r="D2105" s="495"/>
      <c r="E2105" s="495"/>
      <c r="F2105" s="495"/>
      <c r="G2105" s="495"/>
      <c r="H2105" s="495"/>
      <c r="I2105" s="495"/>
      <c r="J2105" s="495"/>
      <c r="K2105" s="495"/>
      <c r="L2105" s="495"/>
      <c r="M2105" s="495"/>
      <c r="N2105" s="495"/>
      <c r="O2105" s="495"/>
      <c r="P2105" s="234">
        <v>437627.01</v>
      </c>
      <c r="Q2105" s="143"/>
      <c r="R2105" s="143"/>
      <c r="S2105" s="143"/>
    </row>
    <row r="2106" spans="1:19" ht="27.75" customHeight="1">
      <c r="A2106" s="210"/>
      <c r="B2106" s="187"/>
      <c r="C2106" s="495" t="s">
        <v>689</v>
      </c>
      <c r="D2106" s="495"/>
      <c r="E2106" s="495"/>
      <c r="F2106" s="495"/>
      <c r="G2106" s="495"/>
      <c r="H2106" s="495"/>
      <c r="I2106" s="495"/>
      <c r="J2106" s="495"/>
      <c r="K2106" s="495"/>
      <c r="L2106" s="495"/>
      <c r="M2106" s="495"/>
      <c r="N2106" s="495"/>
      <c r="O2106" s="495"/>
      <c r="P2106" s="234">
        <v>401448.96000000002</v>
      </c>
      <c r="Q2106" s="143"/>
      <c r="R2106" s="143"/>
      <c r="S2106" s="143"/>
    </row>
    <row r="2107" spans="1:19" ht="45.75" customHeight="1">
      <c r="A2107" s="210"/>
      <c r="B2107" s="187"/>
      <c r="C2107" s="495" t="s">
        <v>690</v>
      </c>
      <c r="D2107" s="495"/>
      <c r="E2107" s="495"/>
      <c r="F2107" s="495"/>
      <c r="G2107" s="495"/>
      <c r="H2107" s="495"/>
      <c r="I2107" s="495"/>
      <c r="J2107" s="495"/>
      <c r="K2107" s="495"/>
      <c r="L2107" s="495"/>
      <c r="M2107" s="495"/>
      <c r="N2107" s="495"/>
      <c r="O2107" s="495"/>
      <c r="P2107" s="234">
        <v>206808.26</v>
      </c>
      <c r="Q2107" s="143"/>
      <c r="R2107" s="143"/>
      <c r="S2107" s="143"/>
    </row>
    <row r="2108" spans="1:19" ht="27.75" customHeight="1">
      <c r="A2108" s="210"/>
      <c r="B2108" s="230"/>
      <c r="C2108" s="496" t="s">
        <v>1098</v>
      </c>
      <c r="D2108" s="496"/>
      <c r="E2108" s="496"/>
      <c r="F2108" s="496"/>
      <c r="G2108" s="496"/>
      <c r="H2108" s="496"/>
      <c r="I2108" s="496"/>
      <c r="J2108" s="496"/>
      <c r="K2108" s="496"/>
      <c r="L2108" s="496"/>
      <c r="M2108" s="496"/>
      <c r="N2108" s="496"/>
      <c r="O2108" s="496"/>
      <c r="P2108" s="236">
        <v>1182046.58</v>
      </c>
      <c r="Q2108" s="143"/>
      <c r="R2108" s="143"/>
      <c r="S2108" s="143"/>
    </row>
    <row r="2109" spans="1:19" ht="13.5" customHeight="1">
      <c r="A2109" s="210"/>
      <c r="B2109" s="187"/>
      <c r="C2109" s="495" t="s">
        <v>692</v>
      </c>
      <c r="D2109" s="495"/>
      <c r="E2109" s="495"/>
      <c r="F2109" s="495"/>
      <c r="G2109" s="495"/>
      <c r="H2109" s="495"/>
      <c r="I2109" s="495"/>
      <c r="J2109" s="495"/>
      <c r="K2109" s="495"/>
      <c r="L2109" s="495"/>
      <c r="M2109" s="495"/>
      <c r="N2109" s="495"/>
      <c r="O2109" s="495"/>
      <c r="P2109" s="235"/>
      <c r="Q2109" s="143"/>
      <c r="R2109" s="143"/>
      <c r="S2109" s="143"/>
    </row>
    <row r="2110" spans="1:19" ht="13.5" customHeight="1">
      <c r="A2110" s="210"/>
      <c r="B2110" s="187"/>
      <c r="C2110" s="495" t="s">
        <v>693</v>
      </c>
      <c r="D2110" s="495"/>
      <c r="E2110" s="495"/>
      <c r="F2110" s="495"/>
      <c r="G2110" s="495"/>
      <c r="H2110" s="495"/>
      <c r="I2110" s="495"/>
      <c r="J2110" s="495"/>
      <c r="K2110" s="495"/>
      <c r="L2110" s="495"/>
      <c r="M2110" s="495"/>
      <c r="N2110" s="495"/>
      <c r="O2110" s="495"/>
      <c r="P2110" s="234">
        <v>109414.44</v>
      </c>
      <c r="Q2110" s="143"/>
      <c r="R2110" s="143"/>
      <c r="S2110" s="143"/>
    </row>
    <row r="2111" spans="1:19" ht="13.5" customHeight="1">
      <c r="A2111" s="210"/>
      <c r="B2111" s="187"/>
      <c r="C2111" s="495" t="s">
        <v>694</v>
      </c>
      <c r="D2111" s="495"/>
      <c r="E2111" s="495"/>
      <c r="F2111" s="495"/>
      <c r="G2111" s="495"/>
      <c r="H2111" s="495"/>
      <c r="I2111" s="495"/>
      <c r="J2111" s="495"/>
      <c r="K2111" s="237" t="s">
        <v>1099</v>
      </c>
      <c r="L2111" s="231"/>
      <c r="M2111" s="231"/>
      <c r="N2111" s="143"/>
      <c r="O2111" s="238"/>
      <c r="P2111" s="235"/>
      <c r="Q2111" s="143"/>
      <c r="R2111" s="143"/>
      <c r="S2111" s="143"/>
    </row>
    <row r="2112" spans="1:19" ht="13.5" customHeight="1">
      <c r="A2112" s="210"/>
      <c r="B2112" s="187"/>
      <c r="C2112" s="495" t="s">
        <v>696</v>
      </c>
      <c r="D2112" s="495"/>
      <c r="E2112" s="495"/>
      <c r="F2112" s="495"/>
      <c r="G2112" s="495"/>
      <c r="H2112" s="495"/>
      <c r="I2112" s="495"/>
      <c r="J2112" s="495"/>
      <c r="K2112" s="237" t="s">
        <v>1100</v>
      </c>
      <c r="L2112" s="231"/>
      <c r="M2112" s="231"/>
      <c r="N2112" s="143"/>
      <c r="O2112" s="238"/>
      <c r="P2112" s="235"/>
      <c r="Q2112" s="143"/>
      <c r="R2112" s="143"/>
      <c r="S2112" s="143"/>
    </row>
    <row r="2113" spans="1:19" ht="13.5" customHeight="1">
      <c r="A2113" s="497" t="s">
        <v>1101</v>
      </c>
      <c r="B2113" s="497"/>
      <c r="C2113" s="497"/>
      <c r="D2113" s="497"/>
      <c r="E2113" s="497"/>
      <c r="F2113" s="497"/>
      <c r="G2113" s="497"/>
      <c r="H2113" s="497"/>
      <c r="I2113" s="497"/>
      <c r="J2113" s="497"/>
      <c r="K2113" s="497"/>
      <c r="L2113" s="497"/>
      <c r="M2113" s="497"/>
      <c r="N2113" s="497"/>
      <c r="O2113" s="497"/>
      <c r="P2113" s="497"/>
      <c r="Q2113" s="143"/>
      <c r="R2113" s="143"/>
      <c r="S2113" s="143"/>
    </row>
    <row r="2114" spans="1:19" ht="13.5" customHeight="1">
      <c r="A2114" s="497" t="s">
        <v>1102</v>
      </c>
      <c r="B2114" s="497"/>
      <c r="C2114" s="497"/>
      <c r="D2114" s="497"/>
      <c r="E2114" s="497"/>
      <c r="F2114" s="497"/>
      <c r="G2114" s="497"/>
      <c r="H2114" s="497"/>
      <c r="I2114" s="497"/>
      <c r="J2114" s="497"/>
      <c r="K2114" s="497"/>
      <c r="L2114" s="497"/>
      <c r="M2114" s="497"/>
      <c r="N2114" s="497"/>
      <c r="O2114" s="497"/>
      <c r="P2114" s="497"/>
      <c r="Q2114" s="143"/>
      <c r="R2114" s="143"/>
      <c r="S2114" s="143"/>
    </row>
    <row r="2115" spans="1:19" ht="13.5" customHeight="1">
      <c r="A2115" s="178" t="s">
        <v>1103</v>
      </c>
      <c r="B2115" s="179" t="s">
        <v>640</v>
      </c>
      <c r="C2115" s="498" t="s">
        <v>1104</v>
      </c>
      <c r="D2115" s="498"/>
      <c r="E2115" s="498"/>
      <c r="F2115" s="498"/>
      <c r="G2115" s="498"/>
      <c r="H2115" s="180" t="s">
        <v>142</v>
      </c>
      <c r="I2115" s="181">
        <v>12</v>
      </c>
      <c r="J2115" s="182">
        <v>1</v>
      </c>
      <c r="K2115" s="182">
        <v>12</v>
      </c>
      <c r="L2115" s="183"/>
      <c r="M2115" s="181"/>
      <c r="N2115" s="184"/>
      <c r="O2115" s="181"/>
      <c r="P2115" s="185"/>
      <c r="Q2115" s="143"/>
      <c r="R2115" s="143"/>
      <c r="S2115" s="143"/>
    </row>
    <row r="2116" spans="1:19" ht="13.5" customHeight="1">
      <c r="A2116" s="186"/>
      <c r="B2116" s="187" t="s">
        <v>386</v>
      </c>
      <c r="C2116" s="499" t="s">
        <v>387</v>
      </c>
      <c r="D2116" s="499"/>
      <c r="E2116" s="499"/>
      <c r="F2116" s="499"/>
      <c r="G2116" s="499"/>
      <c r="H2116" s="499"/>
      <c r="I2116" s="499"/>
      <c r="J2116" s="499"/>
      <c r="K2116" s="499"/>
      <c r="L2116" s="499"/>
      <c r="M2116" s="499"/>
      <c r="N2116" s="499"/>
      <c r="O2116" s="499"/>
      <c r="P2116" s="499"/>
      <c r="Q2116" s="143"/>
      <c r="R2116" s="143"/>
      <c r="S2116" s="143"/>
    </row>
    <row r="2117" spans="1:19" ht="13.5" customHeight="1">
      <c r="A2117" s="186"/>
      <c r="B2117" s="187" t="s">
        <v>388</v>
      </c>
      <c r="C2117" s="499" t="s">
        <v>389</v>
      </c>
      <c r="D2117" s="499"/>
      <c r="E2117" s="499"/>
      <c r="F2117" s="499"/>
      <c r="G2117" s="499"/>
      <c r="H2117" s="499"/>
      <c r="I2117" s="499"/>
      <c r="J2117" s="499"/>
      <c r="K2117" s="499"/>
      <c r="L2117" s="499"/>
      <c r="M2117" s="499"/>
      <c r="N2117" s="499"/>
      <c r="O2117" s="499"/>
      <c r="P2117" s="499"/>
      <c r="Q2117" s="143"/>
      <c r="R2117" s="143"/>
      <c r="S2117" s="143"/>
    </row>
    <row r="2118" spans="1:19" ht="13.5" customHeight="1">
      <c r="A2118" s="186"/>
      <c r="B2118" s="187"/>
      <c r="C2118" s="499" t="s">
        <v>390</v>
      </c>
      <c r="D2118" s="499"/>
      <c r="E2118" s="499"/>
      <c r="F2118" s="499"/>
      <c r="G2118" s="499"/>
      <c r="H2118" s="499"/>
      <c r="I2118" s="499"/>
      <c r="J2118" s="499"/>
      <c r="K2118" s="499"/>
      <c r="L2118" s="499"/>
      <c r="M2118" s="499"/>
      <c r="N2118" s="499"/>
      <c r="O2118" s="499"/>
      <c r="P2118" s="499"/>
      <c r="Q2118" s="143"/>
      <c r="R2118" s="143"/>
      <c r="S2118" s="143"/>
    </row>
    <row r="2119" spans="1:19" ht="13.5" customHeight="1">
      <c r="A2119" s="188"/>
      <c r="B2119" s="189" t="s">
        <v>164</v>
      </c>
      <c r="C2119" s="501" t="s">
        <v>391</v>
      </c>
      <c r="D2119" s="501"/>
      <c r="E2119" s="501"/>
      <c r="F2119" s="501"/>
      <c r="G2119" s="501"/>
      <c r="H2119" s="190" t="s">
        <v>392</v>
      </c>
      <c r="I2119" s="191"/>
      <c r="J2119" s="191"/>
      <c r="K2119" s="215">
        <v>46.085461799999997</v>
      </c>
      <c r="L2119" s="193"/>
      <c r="M2119" s="191"/>
      <c r="N2119" s="193"/>
      <c r="O2119" s="191"/>
      <c r="P2119" s="194">
        <v>39534.870000000003</v>
      </c>
      <c r="Q2119" s="143"/>
      <c r="R2119" s="143"/>
      <c r="S2119" s="143"/>
    </row>
    <row r="2120" spans="1:19" ht="13.5" customHeight="1">
      <c r="A2120" s="195"/>
      <c r="B2120" s="189" t="s">
        <v>642</v>
      </c>
      <c r="C2120" s="501" t="s">
        <v>643</v>
      </c>
      <c r="D2120" s="501"/>
      <c r="E2120" s="501"/>
      <c r="F2120" s="501"/>
      <c r="G2120" s="501"/>
      <c r="H2120" s="190" t="s">
        <v>392</v>
      </c>
      <c r="I2120" s="201">
        <v>2.39</v>
      </c>
      <c r="J2120" s="197">
        <v>1.6068849999999999</v>
      </c>
      <c r="K2120" s="215">
        <v>46.085461799999997</v>
      </c>
      <c r="L2120" s="198"/>
      <c r="M2120" s="199"/>
      <c r="N2120" s="200">
        <v>857.86</v>
      </c>
      <c r="O2120" s="191"/>
      <c r="P2120" s="194">
        <v>39534.870000000003</v>
      </c>
      <c r="Q2120" s="143"/>
      <c r="R2120" s="143"/>
      <c r="S2120" s="143"/>
    </row>
    <row r="2121" spans="1:19" ht="13.5" customHeight="1">
      <c r="A2121" s="188"/>
      <c r="B2121" s="189" t="s">
        <v>167</v>
      </c>
      <c r="C2121" s="501" t="s">
        <v>395</v>
      </c>
      <c r="D2121" s="501"/>
      <c r="E2121" s="501"/>
      <c r="F2121" s="501"/>
      <c r="G2121" s="501"/>
      <c r="H2121" s="190"/>
      <c r="I2121" s="191"/>
      <c r="J2121" s="191"/>
      <c r="K2121" s="191"/>
      <c r="L2121" s="193"/>
      <c r="M2121" s="191"/>
      <c r="N2121" s="193"/>
      <c r="O2121" s="191"/>
      <c r="P2121" s="216">
        <v>681.2</v>
      </c>
      <c r="Q2121" s="143"/>
      <c r="R2121" s="143"/>
      <c r="S2121" s="143"/>
    </row>
    <row r="2122" spans="1:19" ht="13.5" customHeight="1">
      <c r="A2122" s="195"/>
      <c r="B2122" s="189" t="s">
        <v>644</v>
      </c>
      <c r="C2122" s="501" t="s">
        <v>645</v>
      </c>
      <c r="D2122" s="501"/>
      <c r="E2122" s="501"/>
      <c r="F2122" s="501"/>
      <c r="G2122" s="501"/>
      <c r="H2122" s="190" t="s">
        <v>399</v>
      </c>
      <c r="I2122" s="201">
        <v>0.24</v>
      </c>
      <c r="J2122" s="201">
        <v>1.55</v>
      </c>
      <c r="K2122" s="207">
        <v>4.4640000000000004</v>
      </c>
      <c r="L2122" s="205">
        <v>32.6</v>
      </c>
      <c r="M2122" s="206">
        <v>1.41</v>
      </c>
      <c r="N2122" s="200">
        <v>45.97</v>
      </c>
      <c r="O2122" s="202">
        <v>1.0367</v>
      </c>
      <c r="P2122" s="194">
        <v>212.74</v>
      </c>
      <c r="Q2122" s="143"/>
      <c r="R2122" s="143"/>
      <c r="S2122" s="143"/>
    </row>
    <row r="2123" spans="1:19" ht="13.5" customHeight="1">
      <c r="A2123" s="195"/>
      <c r="B2123" s="189" t="s">
        <v>646</v>
      </c>
      <c r="C2123" s="501" t="s">
        <v>647</v>
      </c>
      <c r="D2123" s="501"/>
      <c r="E2123" s="501"/>
      <c r="F2123" s="501"/>
      <c r="G2123" s="501"/>
      <c r="H2123" s="190" t="s">
        <v>399</v>
      </c>
      <c r="I2123" s="201">
        <v>0.26</v>
      </c>
      <c r="J2123" s="201">
        <v>1.55</v>
      </c>
      <c r="K2123" s="207">
        <v>4.8360000000000003</v>
      </c>
      <c r="L2123" s="205">
        <v>75.97</v>
      </c>
      <c r="M2123" s="206">
        <v>1.23</v>
      </c>
      <c r="N2123" s="200">
        <v>93.44</v>
      </c>
      <c r="O2123" s="202">
        <v>1.0367</v>
      </c>
      <c r="P2123" s="194">
        <v>468.46</v>
      </c>
      <c r="Q2123" s="143"/>
      <c r="R2123" s="143"/>
      <c r="S2123" s="143"/>
    </row>
    <row r="2124" spans="1:19" ht="19.5" customHeight="1">
      <c r="A2124" s="188"/>
      <c r="B2124" s="189" t="s">
        <v>180</v>
      </c>
      <c r="C2124" s="501" t="s">
        <v>410</v>
      </c>
      <c r="D2124" s="501"/>
      <c r="E2124" s="501"/>
      <c r="F2124" s="501"/>
      <c r="G2124" s="501"/>
      <c r="H2124" s="190"/>
      <c r="I2124" s="191"/>
      <c r="J2124" s="191"/>
      <c r="K2124" s="191"/>
      <c r="L2124" s="193"/>
      <c r="M2124" s="191"/>
      <c r="N2124" s="193"/>
      <c r="O2124" s="191"/>
      <c r="P2124" s="216">
        <v>415.89</v>
      </c>
      <c r="Q2124" s="143"/>
      <c r="R2124" s="143"/>
      <c r="S2124" s="143"/>
    </row>
    <row r="2125" spans="1:19" ht="13.5" customHeight="1">
      <c r="A2125" s="195"/>
      <c r="B2125" s="189" t="s">
        <v>648</v>
      </c>
      <c r="C2125" s="501" t="s">
        <v>649</v>
      </c>
      <c r="D2125" s="501"/>
      <c r="E2125" s="501"/>
      <c r="F2125" s="501"/>
      <c r="G2125" s="501"/>
      <c r="H2125" s="190" t="s">
        <v>413</v>
      </c>
      <c r="I2125" s="207">
        <v>3.2000000000000001E-2</v>
      </c>
      <c r="J2125" s="191"/>
      <c r="K2125" s="207">
        <v>0.38400000000000001</v>
      </c>
      <c r="L2125" s="205">
        <v>596.80999999999995</v>
      </c>
      <c r="M2125" s="206">
        <v>1.43</v>
      </c>
      <c r="N2125" s="200">
        <v>853.44</v>
      </c>
      <c r="O2125" s="202">
        <v>1.0367</v>
      </c>
      <c r="P2125" s="194">
        <v>339.75</v>
      </c>
      <c r="Q2125" s="143"/>
      <c r="R2125" s="143"/>
      <c r="S2125" s="143"/>
    </row>
    <row r="2126" spans="1:19" ht="13.5" customHeight="1">
      <c r="A2126" s="195"/>
      <c r="B2126" s="189" t="s">
        <v>650</v>
      </c>
      <c r="C2126" s="501" t="s">
        <v>651</v>
      </c>
      <c r="D2126" s="501"/>
      <c r="E2126" s="501"/>
      <c r="F2126" s="501"/>
      <c r="G2126" s="501"/>
      <c r="H2126" s="190" t="s">
        <v>142</v>
      </c>
      <c r="I2126" s="209">
        <v>6</v>
      </c>
      <c r="J2126" s="191"/>
      <c r="K2126" s="209">
        <v>72</v>
      </c>
      <c r="L2126" s="205">
        <v>0.64</v>
      </c>
      <c r="M2126" s="220">
        <v>1.6</v>
      </c>
      <c r="N2126" s="200">
        <v>1.02</v>
      </c>
      <c r="O2126" s="202">
        <v>1.0367</v>
      </c>
      <c r="P2126" s="194">
        <v>76.14</v>
      </c>
      <c r="Q2126" s="143"/>
      <c r="R2126" s="143"/>
      <c r="S2126" s="143"/>
    </row>
    <row r="2127" spans="1:19" ht="19.5" customHeight="1">
      <c r="A2127" s="210"/>
      <c r="B2127" s="187"/>
      <c r="C2127" s="500" t="s">
        <v>429</v>
      </c>
      <c r="D2127" s="500"/>
      <c r="E2127" s="500"/>
      <c r="F2127" s="500"/>
      <c r="G2127" s="500"/>
      <c r="H2127" s="180"/>
      <c r="I2127" s="181"/>
      <c r="J2127" s="181"/>
      <c r="K2127" s="181"/>
      <c r="L2127" s="183"/>
      <c r="M2127" s="181"/>
      <c r="N2127" s="211"/>
      <c r="O2127" s="181"/>
      <c r="P2127" s="212">
        <v>40631.96</v>
      </c>
      <c r="Q2127" s="143"/>
      <c r="R2127" s="143"/>
      <c r="S2127" s="143"/>
    </row>
    <row r="2128" spans="1:19" ht="45.75" customHeight="1">
      <c r="A2128" s="203" t="s">
        <v>1105</v>
      </c>
      <c r="B2128" s="189" t="s">
        <v>430</v>
      </c>
      <c r="C2128" s="501" t="s">
        <v>431</v>
      </c>
      <c r="D2128" s="501"/>
      <c r="E2128" s="501"/>
      <c r="F2128" s="501"/>
      <c r="G2128" s="501"/>
      <c r="H2128" s="190" t="s">
        <v>432</v>
      </c>
      <c r="I2128" s="209">
        <v>2</v>
      </c>
      <c r="J2128" s="191"/>
      <c r="K2128" s="209">
        <v>2</v>
      </c>
      <c r="L2128" s="193"/>
      <c r="M2128" s="191"/>
      <c r="N2128" s="193"/>
      <c r="O2128" s="202">
        <v>1.0367</v>
      </c>
      <c r="P2128" s="216">
        <v>510.13</v>
      </c>
      <c r="Q2128" s="143"/>
      <c r="R2128" s="143"/>
      <c r="S2128" s="143"/>
    </row>
    <row r="2129" spans="1:19" ht="27.75" customHeight="1">
      <c r="A2129" s="203"/>
      <c r="B2129" s="189"/>
      <c r="C2129" s="501" t="s">
        <v>433</v>
      </c>
      <c r="D2129" s="501"/>
      <c r="E2129" s="501"/>
      <c r="F2129" s="501"/>
      <c r="G2129" s="501"/>
      <c r="H2129" s="190"/>
      <c r="I2129" s="191"/>
      <c r="J2129" s="191"/>
      <c r="K2129" s="191"/>
      <c r="L2129" s="193"/>
      <c r="M2129" s="191"/>
      <c r="N2129" s="193"/>
      <c r="O2129" s="191"/>
      <c r="P2129" s="194">
        <v>39534.870000000003</v>
      </c>
      <c r="Q2129" s="143"/>
      <c r="R2129" s="143"/>
      <c r="S2129" s="143"/>
    </row>
    <row r="2130" spans="1:19" ht="13.5" customHeight="1">
      <c r="A2130" s="203"/>
      <c r="B2130" s="189" t="s">
        <v>653</v>
      </c>
      <c r="C2130" s="501" t="s">
        <v>654</v>
      </c>
      <c r="D2130" s="501"/>
      <c r="E2130" s="501"/>
      <c r="F2130" s="501"/>
      <c r="G2130" s="501"/>
      <c r="H2130" s="190" t="s">
        <v>432</v>
      </c>
      <c r="I2130" s="209">
        <v>90</v>
      </c>
      <c r="J2130" s="191"/>
      <c r="K2130" s="209">
        <v>90</v>
      </c>
      <c r="L2130" s="193"/>
      <c r="M2130" s="191"/>
      <c r="N2130" s="193"/>
      <c r="O2130" s="191"/>
      <c r="P2130" s="194">
        <v>35581.379999999997</v>
      </c>
      <c r="Q2130" s="143"/>
      <c r="R2130" s="143"/>
      <c r="S2130" s="143"/>
    </row>
    <row r="2131" spans="1:19" ht="13.5" customHeight="1">
      <c r="A2131" s="203"/>
      <c r="B2131" s="189" t="s">
        <v>655</v>
      </c>
      <c r="C2131" s="501" t="s">
        <v>656</v>
      </c>
      <c r="D2131" s="501"/>
      <c r="E2131" s="501"/>
      <c r="F2131" s="501"/>
      <c r="G2131" s="501"/>
      <c r="H2131" s="190" t="s">
        <v>432</v>
      </c>
      <c r="I2131" s="209">
        <v>46</v>
      </c>
      <c r="J2131" s="191"/>
      <c r="K2131" s="209">
        <v>46</v>
      </c>
      <c r="L2131" s="193"/>
      <c r="M2131" s="191"/>
      <c r="N2131" s="193"/>
      <c r="O2131" s="191"/>
      <c r="P2131" s="194">
        <v>18186.04</v>
      </c>
      <c r="Q2131" s="143"/>
      <c r="R2131" s="143"/>
      <c r="S2131" s="143"/>
    </row>
    <row r="2132" spans="1:19" ht="13.5" customHeight="1">
      <c r="A2132" s="213"/>
      <c r="B2132" s="214"/>
      <c r="C2132" s="500" t="s">
        <v>438</v>
      </c>
      <c r="D2132" s="500"/>
      <c r="E2132" s="500"/>
      <c r="F2132" s="500"/>
      <c r="G2132" s="500"/>
      <c r="H2132" s="180"/>
      <c r="I2132" s="181"/>
      <c r="J2132" s="181"/>
      <c r="K2132" s="181"/>
      <c r="L2132" s="183"/>
      <c r="M2132" s="181"/>
      <c r="N2132" s="211">
        <v>7909.13</v>
      </c>
      <c r="O2132" s="181"/>
      <c r="P2132" s="212">
        <v>94909.51</v>
      </c>
      <c r="Q2132" s="143"/>
      <c r="R2132" s="143"/>
      <c r="S2132" s="143"/>
    </row>
    <row r="2133" spans="1:19" ht="13.5" customHeight="1">
      <c r="A2133" s="178" t="s">
        <v>1106</v>
      </c>
      <c r="B2133" s="179" t="s">
        <v>1107</v>
      </c>
      <c r="C2133" s="498" t="s">
        <v>1108</v>
      </c>
      <c r="D2133" s="498"/>
      <c r="E2133" s="498"/>
      <c r="F2133" s="498"/>
      <c r="G2133" s="498"/>
      <c r="H2133" s="180" t="s">
        <v>142</v>
      </c>
      <c r="I2133" s="181">
        <v>12</v>
      </c>
      <c r="J2133" s="182">
        <v>1</v>
      </c>
      <c r="K2133" s="182">
        <v>12</v>
      </c>
      <c r="L2133" s="183"/>
      <c r="M2133" s="181"/>
      <c r="N2133" s="221">
        <v>611.29999999999995</v>
      </c>
      <c r="O2133" s="217">
        <v>1.0367</v>
      </c>
      <c r="P2133" s="212">
        <v>7604.82</v>
      </c>
      <c r="Q2133" s="143"/>
      <c r="R2133" s="143"/>
      <c r="S2133" s="143"/>
    </row>
    <row r="2134" spans="1:19" ht="13.5" customHeight="1">
      <c r="A2134" s="186"/>
      <c r="B2134" s="187"/>
      <c r="C2134" s="499" t="s">
        <v>390</v>
      </c>
      <c r="D2134" s="499"/>
      <c r="E2134" s="499"/>
      <c r="F2134" s="499"/>
      <c r="G2134" s="499"/>
      <c r="H2134" s="499"/>
      <c r="I2134" s="499"/>
      <c r="J2134" s="499"/>
      <c r="K2134" s="499"/>
      <c r="L2134" s="499"/>
      <c r="M2134" s="499"/>
      <c r="N2134" s="499"/>
      <c r="O2134" s="499"/>
      <c r="P2134" s="499"/>
      <c r="Q2134" s="143"/>
      <c r="R2134" s="143"/>
      <c r="S2134" s="143"/>
    </row>
    <row r="2135" spans="1:19" ht="13.5" customHeight="1">
      <c r="A2135" s="213"/>
      <c r="B2135" s="214"/>
      <c r="C2135" s="500" t="s">
        <v>438</v>
      </c>
      <c r="D2135" s="500"/>
      <c r="E2135" s="500"/>
      <c r="F2135" s="500"/>
      <c r="G2135" s="500"/>
      <c r="H2135" s="180"/>
      <c r="I2135" s="181"/>
      <c r="J2135" s="181"/>
      <c r="K2135" s="181"/>
      <c r="L2135" s="183"/>
      <c r="M2135" s="181"/>
      <c r="N2135" s="183"/>
      <c r="O2135" s="181"/>
      <c r="P2135" s="212">
        <v>7604.82</v>
      </c>
      <c r="Q2135" s="143"/>
      <c r="R2135" s="143"/>
      <c r="S2135" s="143"/>
    </row>
    <row r="2136" spans="1:19" ht="13.5" customHeight="1">
      <c r="A2136" s="178" t="s">
        <v>1109</v>
      </c>
      <c r="B2136" s="179" t="s">
        <v>608</v>
      </c>
      <c r="C2136" s="498" t="s">
        <v>1110</v>
      </c>
      <c r="D2136" s="498"/>
      <c r="E2136" s="498"/>
      <c r="F2136" s="498"/>
      <c r="G2136" s="498"/>
      <c r="H2136" s="180" t="s">
        <v>610</v>
      </c>
      <c r="I2136" s="181">
        <v>1.44</v>
      </c>
      <c r="J2136" s="182">
        <v>1</v>
      </c>
      <c r="K2136" s="219">
        <v>1.44</v>
      </c>
      <c r="L2136" s="183"/>
      <c r="M2136" s="181"/>
      <c r="N2136" s="184"/>
      <c r="O2136" s="181"/>
      <c r="P2136" s="185"/>
      <c r="Q2136" s="143"/>
      <c r="R2136" s="143"/>
      <c r="S2136" s="143"/>
    </row>
    <row r="2137" spans="1:19" ht="13.5" customHeight="1">
      <c r="A2137" s="186"/>
      <c r="B2137" s="187" t="s">
        <v>386</v>
      </c>
      <c r="C2137" s="499" t="s">
        <v>387</v>
      </c>
      <c r="D2137" s="499"/>
      <c r="E2137" s="499"/>
      <c r="F2137" s="499"/>
      <c r="G2137" s="499"/>
      <c r="H2137" s="499"/>
      <c r="I2137" s="499"/>
      <c r="J2137" s="499"/>
      <c r="K2137" s="499"/>
      <c r="L2137" s="499"/>
      <c r="M2137" s="499"/>
      <c r="N2137" s="499"/>
      <c r="O2137" s="499"/>
      <c r="P2137" s="499"/>
      <c r="Q2137" s="143"/>
      <c r="R2137" s="143"/>
      <c r="S2137" s="143"/>
    </row>
    <row r="2138" spans="1:19" ht="13.5" customHeight="1">
      <c r="A2138" s="186"/>
      <c r="B2138" s="187" t="s">
        <v>388</v>
      </c>
      <c r="C2138" s="499" t="s">
        <v>389</v>
      </c>
      <c r="D2138" s="499"/>
      <c r="E2138" s="499"/>
      <c r="F2138" s="499"/>
      <c r="G2138" s="499"/>
      <c r="H2138" s="499"/>
      <c r="I2138" s="499"/>
      <c r="J2138" s="499"/>
      <c r="K2138" s="499"/>
      <c r="L2138" s="499"/>
      <c r="M2138" s="499"/>
      <c r="N2138" s="499"/>
      <c r="O2138" s="499"/>
      <c r="P2138" s="499"/>
      <c r="Q2138" s="143"/>
      <c r="R2138" s="143"/>
      <c r="S2138" s="143"/>
    </row>
    <row r="2139" spans="1:19" ht="13.5" customHeight="1">
      <c r="A2139" s="186"/>
      <c r="B2139" s="187"/>
      <c r="C2139" s="499" t="s">
        <v>390</v>
      </c>
      <c r="D2139" s="499"/>
      <c r="E2139" s="499"/>
      <c r="F2139" s="499"/>
      <c r="G2139" s="499"/>
      <c r="H2139" s="499"/>
      <c r="I2139" s="499"/>
      <c r="J2139" s="499"/>
      <c r="K2139" s="499"/>
      <c r="L2139" s="499"/>
      <c r="M2139" s="499"/>
      <c r="N2139" s="499"/>
      <c r="O2139" s="499"/>
      <c r="P2139" s="499"/>
      <c r="Q2139" s="143"/>
      <c r="R2139" s="143"/>
      <c r="S2139" s="143"/>
    </row>
    <row r="2140" spans="1:19" ht="13.5" customHeight="1">
      <c r="A2140" s="188"/>
      <c r="B2140" s="189" t="s">
        <v>164</v>
      </c>
      <c r="C2140" s="501" t="s">
        <v>391</v>
      </c>
      <c r="D2140" s="501"/>
      <c r="E2140" s="501"/>
      <c r="F2140" s="501"/>
      <c r="G2140" s="501"/>
      <c r="H2140" s="190" t="s">
        <v>392</v>
      </c>
      <c r="I2140" s="191"/>
      <c r="J2140" s="191"/>
      <c r="K2140" s="215">
        <v>21.449986500000001</v>
      </c>
      <c r="L2140" s="193"/>
      <c r="M2140" s="191"/>
      <c r="N2140" s="193"/>
      <c r="O2140" s="191"/>
      <c r="P2140" s="194">
        <v>14275.82</v>
      </c>
      <c r="Q2140" s="143"/>
      <c r="R2140" s="143"/>
      <c r="S2140" s="143"/>
    </row>
    <row r="2141" spans="1:19" ht="13.5" customHeight="1">
      <c r="A2141" s="195"/>
      <c r="B2141" s="189" t="s">
        <v>611</v>
      </c>
      <c r="C2141" s="501" t="s">
        <v>612</v>
      </c>
      <c r="D2141" s="501"/>
      <c r="E2141" s="501"/>
      <c r="F2141" s="501"/>
      <c r="G2141" s="501"/>
      <c r="H2141" s="190" t="s">
        <v>392</v>
      </c>
      <c r="I2141" s="201">
        <v>9.27</v>
      </c>
      <c r="J2141" s="197">
        <v>1.6068849999999999</v>
      </c>
      <c r="K2141" s="215">
        <v>21.449986500000001</v>
      </c>
      <c r="L2141" s="198"/>
      <c r="M2141" s="199"/>
      <c r="N2141" s="200">
        <v>665.54</v>
      </c>
      <c r="O2141" s="191"/>
      <c r="P2141" s="194">
        <v>14275.82</v>
      </c>
      <c r="Q2141" s="143"/>
      <c r="R2141" s="143"/>
      <c r="S2141" s="143"/>
    </row>
    <row r="2142" spans="1:19" ht="19.5" customHeight="1">
      <c r="A2142" s="188"/>
      <c r="B2142" s="189" t="s">
        <v>180</v>
      </c>
      <c r="C2142" s="501" t="s">
        <v>410</v>
      </c>
      <c r="D2142" s="501"/>
      <c r="E2142" s="501"/>
      <c r="F2142" s="501"/>
      <c r="G2142" s="501"/>
      <c r="H2142" s="190"/>
      <c r="I2142" s="191"/>
      <c r="J2142" s="191"/>
      <c r="K2142" s="191"/>
      <c r="L2142" s="193"/>
      <c r="M2142" s="191"/>
      <c r="N2142" s="193"/>
      <c r="O2142" s="191"/>
      <c r="P2142" s="216">
        <v>149.29</v>
      </c>
      <c r="Q2142" s="143"/>
      <c r="R2142" s="143"/>
      <c r="S2142" s="143"/>
    </row>
    <row r="2143" spans="1:19" ht="13.5" customHeight="1">
      <c r="A2143" s="195"/>
      <c r="B2143" s="189" t="s">
        <v>613</v>
      </c>
      <c r="C2143" s="501" t="s">
        <v>614</v>
      </c>
      <c r="D2143" s="501"/>
      <c r="E2143" s="501"/>
      <c r="F2143" s="501"/>
      <c r="G2143" s="501"/>
      <c r="H2143" s="190" t="s">
        <v>413</v>
      </c>
      <c r="I2143" s="196">
        <v>0.2</v>
      </c>
      <c r="J2143" s="191"/>
      <c r="K2143" s="207">
        <v>0.28799999999999998</v>
      </c>
      <c r="L2143" s="205">
        <v>138.5</v>
      </c>
      <c r="M2143" s="206">
        <v>1.44</v>
      </c>
      <c r="N2143" s="200">
        <v>199.44</v>
      </c>
      <c r="O2143" s="202">
        <v>1.0367</v>
      </c>
      <c r="P2143" s="194">
        <v>59.55</v>
      </c>
      <c r="Q2143" s="143"/>
      <c r="R2143" s="143"/>
      <c r="S2143" s="143"/>
    </row>
    <row r="2144" spans="1:19" ht="13.5" customHeight="1">
      <c r="A2144" s="195"/>
      <c r="B2144" s="189" t="s">
        <v>615</v>
      </c>
      <c r="C2144" s="501" t="s">
        <v>616</v>
      </c>
      <c r="D2144" s="501"/>
      <c r="E2144" s="501"/>
      <c r="F2144" s="501"/>
      <c r="G2144" s="501"/>
      <c r="H2144" s="190" t="s">
        <v>587</v>
      </c>
      <c r="I2144" s="201">
        <v>0.25</v>
      </c>
      <c r="J2144" s="191"/>
      <c r="K2144" s="201">
        <v>0.36</v>
      </c>
      <c r="L2144" s="205">
        <v>235.73</v>
      </c>
      <c r="M2144" s="206">
        <v>1.02</v>
      </c>
      <c r="N2144" s="200">
        <v>240.44</v>
      </c>
      <c r="O2144" s="202">
        <v>1.0367</v>
      </c>
      <c r="P2144" s="194">
        <v>89.74</v>
      </c>
      <c r="Q2144" s="143"/>
      <c r="R2144" s="143"/>
      <c r="S2144" s="143"/>
    </row>
    <row r="2145" spans="1:19" ht="27.75" customHeight="1">
      <c r="A2145" s="210"/>
      <c r="B2145" s="187"/>
      <c r="C2145" s="500" t="s">
        <v>429</v>
      </c>
      <c r="D2145" s="500"/>
      <c r="E2145" s="500"/>
      <c r="F2145" s="500"/>
      <c r="G2145" s="500"/>
      <c r="H2145" s="180"/>
      <c r="I2145" s="181"/>
      <c r="J2145" s="181"/>
      <c r="K2145" s="181"/>
      <c r="L2145" s="183"/>
      <c r="M2145" s="181"/>
      <c r="N2145" s="211"/>
      <c r="O2145" s="181"/>
      <c r="P2145" s="212">
        <v>14425.11</v>
      </c>
      <c r="Q2145" s="143"/>
      <c r="R2145" s="143"/>
      <c r="S2145" s="143"/>
    </row>
    <row r="2146" spans="1:19" ht="45.75" customHeight="1">
      <c r="A2146" s="203" t="s">
        <v>1111</v>
      </c>
      <c r="B2146" s="189" t="s">
        <v>430</v>
      </c>
      <c r="C2146" s="501" t="s">
        <v>431</v>
      </c>
      <c r="D2146" s="501"/>
      <c r="E2146" s="501"/>
      <c r="F2146" s="501"/>
      <c r="G2146" s="501"/>
      <c r="H2146" s="190" t="s">
        <v>432</v>
      </c>
      <c r="I2146" s="209">
        <v>2</v>
      </c>
      <c r="J2146" s="191"/>
      <c r="K2146" s="209">
        <v>2</v>
      </c>
      <c r="L2146" s="193"/>
      <c r="M2146" s="191"/>
      <c r="N2146" s="193"/>
      <c r="O2146" s="202">
        <v>1.0367</v>
      </c>
      <c r="P2146" s="216">
        <v>184.2</v>
      </c>
      <c r="Q2146" s="143"/>
      <c r="R2146" s="143"/>
      <c r="S2146" s="143"/>
    </row>
    <row r="2147" spans="1:19" ht="27.75" customHeight="1">
      <c r="A2147" s="203"/>
      <c r="B2147" s="189"/>
      <c r="C2147" s="501" t="s">
        <v>433</v>
      </c>
      <c r="D2147" s="501"/>
      <c r="E2147" s="501"/>
      <c r="F2147" s="501"/>
      <c r="G2147" s="501"/>
      <c r="H2147" s="190"/>
      <c r="I2147" s="191"/>
      <c r="J2147" s="191"/>
      <c r="K2147" s="191"/>
      <c r="L2147" s="193"/>
      <c r="M2147" s="191"/>
      <c r="N2147" s="193"/>
      <c r="O2147" s="191"/>
      <c r="P2147" s="194">
        <v>14275.82</v>
      </c>
      <c r="Q2147" s="143"/>
      <c r="R2147" s="143"/>
      <c r="S2147" s="143"/>
    </row>
    <row r="2148" spans="1:19" ht="13.5" customHeight="1">
      <c r="A2148" s="203"/>
      <c r="B2148" s="189" t="s">
        <v>434</v>
      </c>
      <c r="C2148" s="501" t="s">
        <v>435</v>
      </c>
      <c r="D2148" s="501"/>
      <c r="E2148" s="501"/>
      <c r="F2148" s="501"/>
      <c r="G2148" s="501"/>
      <c r="H2148" s="190" t="s">
        <v>432</v>
      </c>
      <c r="I2148" s="209">
        <v>90</v>
      </c>
      <c r="J2148" s="191"/>
      <c r="K2148" s="209">
        <v>90</v>
      </c>
      <c r="L2148" s="193"/>
      <c r="M2148" s="191"/>
      <c r="N2148" s="193"/>
      <c r="O2148" s="191"/>
      <c r="P2148" s="194">
        <v>12848.24</v>
      </c>
      <c r="Q2148" s="143"/>
      <c r="R2148" s="143"/>
      <c r="S2148" s="143"/>
    </row>
    <row r="2149" spans="1:19" ht="13.5" customHeight="1">
      <c r="A2149" s="203"/>
      <c r="B2149" s="189" t="s">
        <v>436</v>
      </c>
      <c r="C2149" s="501" t="s">
        <v>437</v>
      </c>
      <c r="D2149" s="501"/>
      <c r="E2149" s="501"/>
      <c r="F2149" s="501"/>
      <c r="G2149" s="501"/>
      <c r="H2149" s="190" t="s">
        <v>432</v>
      </c>
      <c r="I2149" s="209">
        <v>46</v>
      </c>
      <c r="J2149" s="191"/>
      <c r="K2149" s="209">
        <v>46</v>
      </c>
      <c r="L2149" s="193"/>
      <c r="M2149" s="191"/>
      <c r="N2149" s="193"/>
      <c r="O2149" s="191"/>
      <c r="P2149" s="194">
        <v>6566.88</v>
      </c>
      <c r="Q2149" s="143"/>
      <c r="R2149" s="143"/>
      <c r="S2149" s="143"/>
    </row>
    <row r="2150" spans="1:19" ht="13.5" customHeight="1">
      <c r="A2150" s="213"/>
      <c r="B2150" s="214"/>
      <c r="C2150" s="500" t="s">
        <v>438</v>
      </c>
      <c r="D2150" s="500"/>
      <c r="E2150" s="500"/>
      <c r="F2150" s="500"/>
      <c r="G2150" s="500"/>
      <c r="H2150" s="180"/>
      <c r="I2150" s="181"/>
      <c r="J2150" s="181"/>
      <c r="K2150" s="181"/>
      <c r="L2150" s="183"/>
      <c r="M2150" s="181"/>
      <c r="N2150" s="211">
        <v>23628.080000000002</v>
      </c>
      <c r="O2150" s="181"/>
      <c r="P2150" s="212">
        <v>34024.43</v>
      </c>
      <c r="Q2150" s="143"/>
      <c r="R2150" s="143"/>
      <c r="S2150" s="143"/>
    </row>
    <row r="2151" spans="1:19" ht="13.5" customHeight="1">
      <c r="A2151" s="178" t="s">
        <v>1112</v>
      </c>
      <c r="B2151" s="179" t="s">
        <v>1113</v>
      </c>
      <c r="C2151" s="498" t="s">
        <v>1114</v>
      </c>
      <c r="D2151" s="498"/>
      <c r="E2151" s="498"/>
      <c r="F2151" s="498"/>
      <c r="G2151" s="498"/>
      <c r="H2151" s="180" t="s">
        <v>142</v>
      </c>
      <c r="I2151" s="181">
        <v>144</v>
      </c>
      <c r="J2151" s="182">
        <v>1</v>
      </c>
      <c r="K2151" s="182">
        <v>144</v>
      </c>
      <c r="L2151" s="183"/>
      <c r="M2151" s="181"/>
      <c r="N2151" s="221">
        <v>121.33</v>
      </c>
      <c r="O2151" s="217">
        <v>1.0367</v>
      </c>
      <c r="P2151" s="212">
        <v>18112.72</v>
      </c>
      <c r="Q2151" s="143"/>
      <c r="R2151" s="143"/>
      <c r="S2151" s="143"/>
    </row>
    <row r="2152" spans="1:19" ht="13.5" customHeight="1">
      <c r="A2152" s="186"/>
      <c r="B2152" s="187"/>
      <c r="C2152" s="499" t="s">
        <v>390</v>
      </c>
      <c r="D2152" s="499"/>
      <c r="E2152" s="499"/>
      <c r="F2152" s="499"/>
      <c r="G2152" s="499"/>
      <c r="H2152" s="499"/>
      <c r="I2152" s="499"/>
      <c r="J2152" s="499"/>
      <c r="K2152" s="499"/>
      <c r="L2152" s="499"/>
      <c r="M2152" s="499"/>
      <c r="N2152" s="499"/>
      <c r="O2152" s="499"/>
      <c r="P2152" s="499"/>
      <c r="Q2152" s="143"/>
      <c r="R2152" s="143"/>
      <c r="S2152" s="143"/>
    </row>
    <row r="2153" spans="1:19" ht="13.5" customHeight="1">
      <c r="A2153" s="213"/>
      <c r="B2153" s="214"/>
      <c r="C2153" s="500" t="s">
        <v>438</v>
      </c>
      <c r="D2153" s="500"/>
      <c r="E2153" s="500"/>
      <c r="F2153" s="500"/>
      <c r="G2153" s="500"/>
      <c r="H2153" s="180"/>
      <c r="I2153" s="181"/>
      <c r="J2153" s="181"/>
      <c r="K2153" s="181"/>
      <c r="L2153" s="183"/>
      <c r="M2153" s="181"/>
      <c r="N2153" s="183"/>
      <c r="O2153" s="181"/>
      <c r="P2153" s="212">
        <v>18112.72</v>
      </c>
      <c r="Q2153" s="143"/>
      <c r="R2153" s="143"/>
      <c r="S2153" s="143"/>
    </row>
    <row r="2154" spans="1:19" ht="13.5" customHeight="1">
      <c r="A2154" s="178" t="s">
        <v>1115</v>
      </c>
      <c r="B2154" s="179" t="s">
        <v>608</v>
      </c>
      <c r="C2154" s="498" t="s">
        <v>1116</v>
      </c>
      <c r="D2154" s="498"/>
      <c r="E2154" s="498"/>
      <c r="F2154" s="498"/>
      <c r="G2154" s="498"/>
      <c r="H2154" s="180" t="s">
        <v>610</v>
      </c>
      <c r="I2154" s="181">
        <v>1.08</v>
      </c>
      <c r="J2154" s="182">
        <v>1</v>
      </c>
      <c r="K2154" s="219">
        <v>1.08</v>
      </c>
      <c r="L2154" s="183"/>
      <c r="M2154" s="181"/>
      <c r="N2154" s="184"/>
      <c r="O2154" s="181"/>
      <c r="P2154" s="185"/>
      <c r="Q2154" s="143"/>
      <c r="R2154" s="143"/>
      <c r="S2154" s="143"/>
    </row>
    <row r="2155" spans="1:19" ht="13.5" customHeight="1">
      <c r="A2155" s="186"/>
      <c r="B2155" s="187" t="s">
        <v>386</v>
      </c>
      <c r="C2155" s="499" t="s">
        <v>387</v>
      </c>
      <c r="D2155" s="499"/>
      <c r="E2155" s="499"/>
      <c r="F2155" s="499"/>
      <c r="G2155" s="499"/>
      <c r="H2155" s="499"/>
      <c r="I2155" s="499"/>
      <c r="J2155" s="499"/>
      <c r="K2155" s="499"/>
      <c r="L2155" s="499"/>
      <c r="M2155" s="499"/>
      <c r="N2155" s="499"/>
      <c r="O2155" s="499"/>
      <c r="P2155" s="499"/>
      <c r="Q2155" s="143"/>
      <c r="R2155" s="143"/>
      <c r="S2155" s="143"/>
    </row>
    <row r="2156" spans="1:19" ht="13.5" customHeight="1">
      <c r="A2156" s="186"/>
      <c r="B2156" s="187" t="s">
        <v>388</v>
      </c>
      <c r="C2156" s="499" t="s">
        <v>389</v>
      </c>
      <c r="D2156" s="499"/>
      <c r="E2156" s="499"/>
      <c r="F2156" s="499"/>
      <c r="G2156" s="499"/>
      <c r="H2156" s="499"/>
      <c r="I2156" s="499"/>
      <c r="J2156" s="499"/>
      <c r="K2156" s="499"/>
      <c r="L2156" s="499"/>
      <c r="M2156" s="499"/>
      <c r="N2156" s="499"/>
      <c r="O2156" s="499"/>
      <c r="P2156" s="499"/>
      <c r="Q2156" s="143"/>
      <c r="R2156" s="143"/>
      <c r="S2156" s="143"/>
    </row>
    <row r="2157" spans="1:19" ht="13.5" customHeight="1">
      <c r="A2157" s="186"/>
      <c r="B2157" s="187"/>
      <c r="C2157" s="499" t="s">
        <v>390</v>
      </c>
      <c r="D2157" s="499"/>
      <c r="E2157" s="499"/>
      <c r="F2157" s="499"/>
      <c r="G2157" s="499"/>
      <c r="H2157" s="499"/>
      <c r="I2157" s="499"/>
      <c r="J2157" s="499"/>
      <c r="K2157" s="499"/>
      <c r="L2157" s="499"/>
      <c r="M2157" s="499"/>
      <c r="N2157" s="499"/>
      <c r="O2157" s="499"/>
      <c r="P2157" s="499"/>
      <c r="Q2157" s="143"/>
      <c r="R2157" s="143"/>
      <c r="S2157" s="143"/>
    </row>
    <row r="2158" spans="1:19" ht="13.5" customHeight="1">
      <c r="A2158" s="188"/>
      <c r="B2158" s="189" t="s">
        <v>164</v>
      </c>
      <c r="C2158" s="501" t="s">
        <v>391</v>
      </c>
      <c r="D2158" s="501"/>
      <c r="E2158" s="501"/>
      <c r="F2158" s="501"/>
      <c r="G2158" s="501"/>
      <c r="H2158" s="190" t="s">
        <v>392</v>
      </c>
      <c r="I2158" s="191"/>
      <c r="J2158" s="191"/>
      <c r="K2158" s="215">
        <v>16.087489900000001</v>
      </c>
      <c r="L2158" s="193"/>
      <c r="M2158" s="191"/>
      <c r="N2158" s="193"/>
      <c r="O2158" s="191"/>
      <c r="P2158" s="194">
        <v>10706.87</v>
      </c>
      <c r="Q2158" s="143"/>
      <c r="R2158" s="143"/>
      <c r="S2158" s="143"/>
    </row>
    <row r="2159" spans="1:19" ht="13.5" customHeight="1">
      <c r="A2159" s="195"/>
      <c r="B2159" s="189" t="s">
        <v>611</v>
      </c>
      <c r="C2159" s="501" t="s">
        <v>612</v>
      </c>
      <c r="D2159" s="501"/>
      <c r="E2159" s="501"/>
      <c r="F2159" s="501"/>
      <c r="G2159" s="501"/>
      <c r="H2159" s="190" t="s">
        <v>392</v>
      </c>
      <c r="I2159" s="201">
        <v>9.27</v>
      </c>
      <c r="J2159" s="197">
        <v>1.6068849999999999</v>
      </c>
      <c r="K2159" s="215">
        <v>16.087489900000001</v>
      </c>
      <c r="L2159" s="198"/>
      <c r="M2159" s="199"/>
      <c r="N2159" s="200">
        <v>665.54</v>
      </c>
      <c r="O2159" s="191"/>
      <c r="P2159" s="194">
        <v>10706.87</v>
      </c>
      <c r="Q2159" s="143"/>
      <c r="R2159" s="143"/>
      <c r="S2159" s="143"/>
    </row>
    <row r="2160" spans="1:19" ht="19.5" customHeight="1">
      <c r="A2160" s="188"/>
      <c r="B2160" s="189" t="s">
        <v>180</v>
      </c>
      <c r="C2160" s="501" t="s">
        <v>410</v>
      </c>
      <c r="D2160" s="501"/>
      <c r="E2160" s="501"/>
      <c r="F2160" s="501"/>
      <c r="G2160" s="501"/>
      <c r="H2160" s="190"/>
      <c r="I2160" s="191"/>
      <c r="J2160" s="191"/>
      <c r="K2160" s="191"/>
      <c r="L2160" s="193"/>
      <c r="M2160" s="191"/>
      <c r="N2160" s="193"/>
      <c r="O2160" s="191"/>
      <c r="P2160" s="216">
        <v>111.96</v>
      </c>
      <c r="Q2160" s="143"/>
      <c r="R2160" s="143"/>
      <c r="S2160" s="143"/>
    </row>
    <row r="2161" spans="1:19" ht="13.5" customHeight="1">
      <c r="A2161" s="195"/>
      <c r="B2161" s="189" t="s">
        <v>613</v>
      </c>
      <c r="C2161" s="501" t="s">
        <v>614</v>
      </c>
      <c r="D2161" s="501"/>
      <c r="E2161" s="501"/>
      <c r="F2161" s="501"/>
      <c r="G2161" s="501"/>
      <c r="H2161" s="190" t="s">
        <v>413</v>
      </c>
      <c r="I2161" s="196">
        <v>0.2</v>
      </c>
      <c r="J2161" s="191"/>
      <c r="K2161" s="207">
        <v>0.216</v>
      </c>
      <c r="L2161" s="205">
        <v>138.5</v>
      </c>
      <c r="M2161" s="206">
        <v>1.44</v>
      </c>
      <c r="N2161" s="200">
        <v>199.44</v>
      </c>
      <c r="O2161" s="202">
        <v>1.0367</v>
      </c>
      <c r="P2161" s="194">
        <v>44.66</v>
      </c>
      <c r="Q2161" s="143"/>
      <c r="R2161" s="143"/>
      <c r="S2161" s="143"/>
    </row>
    <row r="2162" spans="1:19" ht="13.5" customHeight="1">
      <c r="A2162" s="195"/>
      <c r="B2162" s="189" t="s">
        <v>615</v>
      </c>
      <c r="C2162" s="501" t="s">
        <v>616</v>
      </c>
      <c r="D2162" s="501"/>
      <c r="E2162" s="501"/>
      <c r="F2162" s="501"/>
      <c r="G2162" s="501"/>
      <c r="H2162" s="190" t="s">
        <v>587</v>
      </c>
      <c r="I2162" s="201">
        <v>0.25</v>
      </c>
      <c r="J2162" s="191"/>
      <c r="K2162" s="201">
        <v>0.27</v>
      </c>
      <c r="L2162" s="205">
        <v>235.73</v>
      </c>
      <c r="M2162" s="206">
        <v>1.02</v>
      </c>
      <c r="N2162" s="200">
        <v>240.44</v>
      </c>
      <c r="O2162" s="202">
        <v>1.0367</v>
      </c>
      <c r="P2162" s="194">
        <v>67.3</v>
      </c>
      <c r="Q2162" s="143"/>
      <c r="R2162" s="143"/>
      <c r="S2162" s="143"/>
    </row>
    <row r="2163" spans="1:19" ht="19.5" customHeight="1">
      <c r="A2163" s="210"/>
      <c r="B2163" s="187"/>
      <c r="C2163" s="500" t="s">
        <v>429</v>
      </c>
      <c r="D2163" s="500"/>
      <c r="E2163" s="500"/>
      <c r="F2163" s="500"/>
      <c r="G2163" s="500"/>
      <c r="H2163" s="180"/>
      <c r="I2163" s="181"/>
      <c r="J2163" s="181"/>
      <c r="K2163" s="181"/>
      <c r="L2163" s="183"/>
      <c r="M2163" s="181"/>
      <c r="N2163" s="211"/>
      <c r="O2163" s="181"/>
      <c r="P2163" s="212">
        <v>10818.83</v>
      </c>
      <c r="Q2163" s="143"/>
      <c r="R2163" s="143"/>
      <c r="S2163" s="143"/>
    </row>
    <row r="2164" spans="1:19" ht="13.5" customHeight="1">
      <c r="A2164" s="203" t="s">
        <v>1117</v>
      </c>
      <c r="B2164" s="189" t="s">
        <v>430</v>
      </c>
      <c r="C2164" s="501" t="s">
        <v>431</v>
      </c>
      <c r="D2164" s="501"/>
      <c r="E2164" s="501"/>
      <c r="F2164" s="501"/>
      <c r="G2164" s="501"/>
      <c r="H2164" s="190" t="s">
        <v>432</v>
      </c>
      <c r="I2164" s="209">
        <v>2</v>
      </c>
      <c r="J2164" s="191"/>
      <c r="K2164" s="209">
        <v>2</v>
      </c>
      <c r="L2164" s="193"/>
      <c r="M2164" s="191"/>
      <c r="N2164" s="193"/>
      <c r="O2164" s="202">
        <v>1.0367</v>
      </c>
      <c r="P2164" s="216">
        <v>138.15</v>
      </c>
      <c r="Q2164" s="143"/>
      <c r="R2164" s="143"/>
      <c r="S2164" s="143"/>
    </row>
    <row r="2165" spans="1:19" ht="13.5" customHeight="1">
      <c r="A2165" s="203"/>
      <c r="B2165" s="189"/>
      <c r="C2165" s="501" t="s">
        <v>433</v>
      </c>
      <c r="D2165" s="501"/>
      <c r="E2165" s="501"/>
      <c r="F2165" s="501"/>
      <c r="G2165" s="501"/>
      <c r="H2165" s="190"/>
      <c r="I2165" s="191"/>
      <c r="J2165" s="191"/>
      <c r="K2165" s="191"/>
      <c r="L2165" s="193"/>
      <c r="M2165" s="191"/>
      <c r="N2165" s="193"/>
      <c r="O2165" s="191"/>
      <c r="P2165" s="194">
        <v>10706.87</v>
      </c>
      <c r="Q2165" s="143"/>
      <c r="R2165" s="143"/>
      <c r="S2165" s="143"/>
    </row>
    <row r="2166" spans="1:19" ht="19.5" customHeight="1">
      <c r="A2166" s="203"/>
      <c r="B2166" s="189" t="s">
        <v>434</v>
      </c>
      <c r="C2166" s="501" t="s">
        <v>435</v>
      </c>
      <c r="D2166" s="501"/>
      <c r="E2166" s="501"/>
      <c r="F2166" s="501"/>
      <c r="G2166" s="501"/>
      <c r="H2166" s="190" t="s">
        <v>432</v>
      </c>
      <c r="I2166" s="209">
        <v>90</v>
      </c>
      <c r="J2166" s="191"/>
      <c r="K2166" s="209">
        <v>90</v>
      </c>
      <c r="L2166" s="193"/>
      <c r="M2166" s="191"/>
      <c r="N2166" s="193"/>
      <c r="O2166" s="191"/>
      <c r="P2166" s="194">
        <v>9636.18</v>
      </c>
      <c r="Q2166" s="143"/>
      <c r="R2166" s="143"/>
      <c r="S2166" s="143"/>
    </row>
    <row r="2167" spans="1:19" ht="13.5" customHeight="1">
      <c r="A2167" s="203"/>
      <c r="B2167" s="189" t="s">
        <v>436</v>
      </c>
      <c r="C2167" s="501" t="s">
        <v>437</v>
      </c>
      <c r="D2167" s="501"/>
      <c r="E2167" s="501"/>
      <c r="F2167" s="501"/>
      <c r="G2167" s="501"/>
      <c r="H2167" s="190" t="s">
        <v>432</v>
      </c>
      <c r="I2167" s="209">
        <v>46</v>
      </c>
      <c r="J2167" s="191"/>
      <c r="K2167" s="209">
        <v>46</v>
      </c>
      <c r="L2167" s="193"/>
      <c r="M2167" s="191"/>
      <c r="N2167" s="193"/>
      <c r="O2167" s="191"/>
      <c r="P2167" s="194">
        <v>4925.16</v>
      </c>
      <c r="Q2167" s="143"/>
      <c r="R2167" s="143"/>
      <c r="S2167" s="143"/>
    </row>
    <row r="2168" spans="1:19" ht="13.5" customHeight="1">
      <c r="A2168" s="213"/>
      <c r="B2168" s="214"/>
      <c r="C2168" s="500" t="s">
        <v>438</v>
      </c>
      <c r="D2168" s="500"/>
      <c r="E2168" s="500"/>
      <c r="F2168" s="500"/>
      <c r="G2168" s="500"/>
      <c r="H2168" s="180"/>
      <c r="I2168" s="181"/>
      <c r="J2168" s="181"/>
      <c r="K2168" s="181"/>
      <c r="L2168" s="183"/>
      <c r="M2168" s="181"/>
      <c r="N2168" s="211">
        <v>23628.07</v>
      </c>
      <c r="O2168" s="181"/>
      <c r="P2168" s="212">
        <v>25518.32</v>
      </c>
      <c r="Q2168" s="143"/>
      <c r="R2168" s="143"/>
      <c r="S2168" s="143"/>
    </row>
    <row r="2169" spans="1:19" ht="13.5" customHeight="1">
      <c r="A2169" s="178" t="s">
        <v>1118</v>
      </c>
      <c r="B2169" s="179" t="s">
        <v>1119</v>
      </c>
      <c r="C2169" s="498" t="s">
        <v>1120</v>
      </c>
      <c r="D2169" s="498"/>
      <c r="E2169" s="498"/>
      <c r="F2169" s="498"/>
      <c r="G2169" s="498"/>
      <c r="H2169" s="180" t="s">
        <v>142</v>
      </c>
      <c r="I2169" s="181">
        <v>36</v>
      </c>
      <c r="J2169" s="182">
        <v>1</v>
      </c>
      <c r="K2169" s="182">
        <v>36</v>
      </c>
      <c r="L2169" s="183"/>
      <c r="M2169" s="181"/>
      <c r="N2169" s="221">
        <v>586.89</v>
      </c>
      <c r="O2169" s="217">
        <v>1.0367</v>
      </c>
      <c r="P2169" s="212">
        <v>21903.439999999999</v>
      </c>
      <c r="Q2169" s="143"/>
      <c r="R2169" s="143"/>
      <c r="S2169" s="143"/>
    </row>
    <row r="2170" spans="1:19" ht="27.75" customHeight="1">
      <c r="A2170" s="186"/>
      <c r="B2170" s="187"/>
      <c r="C2170" s="499" t="s">
        <v>390</v>
      </c>
      <c r="D2170" s="499"/>
      <c r="E2170" s="499"/>
      <c r="F2170" s="499"/>
      <c r="G2170" s="499"/>
      <c r="H2170" s="499"/>
      <c r="I2170" s="499"/>
      <c r="J2170" s="499"/>
      <c r="K2170" s="499"/>
      <c r="L2170" s="499"/>
      <c r="M2170" s="499"/>
      <c r="N2170" s="499"/>
      <c r="O2170" s="499"/>
      <c r="P2170" s="499"/>
      <c r="Q2170" s="143"/>
      <c r="R2170" s="143"/>
      <c r="S2170" s="143"/>
    </row>
    <row r="2171" spans="1:19" ht="45.75" customHeight="1">
      <c r="A2171" s="213"/>
      <c r="B2171" s="214"/>
      <c r="C2171" s="500" t="s">
        <v>438</v>
      </c>
      <c r="D2171" s="500"/>
      <c r="E2171" s="500"/>
      <c r="F2171" s="500"/>
      <c r="G2171" s="500"/>
      <c r="H2171" s="180"/>
      <c r="I2171" s="181"/>
      <c r="J2171" s="181"/>
      <c r="K2171" s="181"/>
      <c r="L2171" s="183"/>
      <c r="M2171" s="181"/>
      <c r="N2171" s="183"/>
      <c r="O2171" s="181"/>
      <c r="P2171" s="212">
        <v>21903.439999999999</v>
      </c>
      <c r="Q2171" s="143"/>
      <c r="R2171" s="143"/>
      <c r="S2171" s="143"/>
    </row>
    <row r="2172" spans="1:19" ht="27.75" customHeight="1">
      <c r="A2172" s="178" t="s">
        <v>1121</v>
      </c>
      <c r="B2172" s="179" t="s">
        <v>1122</v>
      </c>
      <c r="C2172" s="498" t="s">
        <v>1123</v>
      </c>
      <c r="D2172" s="498"/>
      <c r="E2172" s="498"/>
      <c r="F2172" s="498"/>
      <c r="G2172" s="498"/>
      <c r="H2172" s="180" t="s">
        <v>1124</v>
      </c>
      <c r="I2172" s="181">
        <v>0.24</v>
      </c>
      <c r="J2172" s="182">
        <v>1</v>
      </c>
      <c r="K2172" s="219">
        <v>0.24</v>
      </c>
      <c r="L2172" s="211">
        <v>3156.07</v>
      </c>
      <c r="M2172" s="219">
        <v>1.38</v>
      </c>
      <c r="N2172" s="239">
        <v>4355.38</v>
      </c>
      <c r="O2172" s="217">
        <v>1.0367</v>
      </c>
      <c r="P2172" s="212">
        <v>1083.6500000000001</v>
      </c>
      <c r="Q2172" s="143"/>
      <c r="R2172" s="143"/>
      <c r="S2172" s="143"/>
    </row>
    <row r="2173" spans="1:19" ht="13.5" customHeight="1">
      <c r="A2173" s="186"/>
      <c r="B2173" s="187"/>
      <c r="C2173" s="499" t="s">
        <v>390</v>
      </c>
      <c r="D2173" s="499"/>
      <c r="E2173" s="499"/>
      <c r="F2173" s="499"/>
      <c r="G2173" s="499"/>
      <c r="H2173" s="499"/>
      <c r="I2173" s="499"/>
      <c r="J2173" s="499"/>
      <c r="K2173" s="499"/>
      <c r="L2173" s="499"/>
      <c r="M2173" s="499"/>
      <c r="N2173" s="499"/>
      <c r="O2173" s="499"/>
      <c r="P2173" s="499"/>
      <c r="Q2173" s="143"/>
      <c r="R2173" s="143"/>
      <c r="S2173" s="143"/>
    </row>
    <row r="2174" spans="1:19" ht="13.5" customHeight="1">
      <c r="A2174" s="213"/>
      <c r="B2174" s="214"/>
      <c r="C2174" s="500" t="s">
        <v>438</v>
      </c>
      <c r="D2174" s="500"/>
      <c r="E2174" s="500"/>
      <c r="F2174" s="500"/>
      <c r="G2174" s="500"/>
      <c r="H2174" s="180"/>
      <c r="I2174" s="181"/>
      <c r="J2174" s="181"/>
      <c r="K2174" s="181"/>
      <c r="L2174" s="183"/>
      <c r="M2174" s="181"/>
      <c r="N2174" s="183"/>
      <c r="O2174" s="181"/>
      <c r="P2174" s="212">
        <v>1083.6500000000001</v>
      </c>
      <c r="Q2174" s="143"/>
      <c r="R2174" s="143"/>
      <c r="S2174" s="143"/>
    </row>
    <row r="2175" spans="1:19" ht="13.5" customHeight="1">
      <c r="A2175" s="178" t="s">
        <v>1125</v>
      </c>
      <c r="B2175" s="179" t="s">
        <v>1126</v>
      </c>
      <c r="C2175" s="498" t="s">
        <v>1127</v>
      </c>
      <c r="D2175" s="498"/>
      <c r="E2175" s="498"/>
      <c r="F2175" s="498"/>
      <c r="G2175" s="498"/>
      <c r="H2175" s="180" t="s">
        <v>142</v>
      </c>
      <c r="I2175" s="181">
        <v>72</v>
      </c>
      <c r="J2175" s="182">
        <v>1</v>
      </c>
      <c r="K2175" s="182">
        <v>72</v>
      </c>
      <c r="L2175" s="183"/>
      <c r="M2175" s="181"/>
      <c r="N2175" s="221">
        <v>78.09</v>
      </c>
      <c r="O2175" s="217">
        <v>1.0367</v>
      </c>
      <c r="P2175" s="212">
        <v>5828.83</v>
      </c>
      <c r="Q2175" s="143"/>
      <c r="R2175" s="143"/>
      <c r="S2175" s="143"/>
    </row>
    <row r="2176" spans="1:19" ht="13.5" customHeight="1">
      <c r="A2176" s="186"/>
      <c r="B2176" s="187"/>
      <c r="C2176" s="499" t="s">
        <v>390</v>
      </c>
      <c r="D2176" s="499"/>
      <c r="E2176" s="499"/>
      <c r="F2176" s="499"/>
      <c r="G2176" s="499"/>
      <c r="H2176" s="499"/>
      <c r="I2176" s="499"/>
      <c r="J2176" s="499"/>
      <c r="K2176" s="499"/>
      <c r="L2176" s="499"/>
      <c r="M2176" s="499"/>
      <c r="N2176" s="499"/>
      <c r="O2176" s="499"/>
      <c r="P2176" s="499"/>
      <c r="Q2176" s="143"/>
      <c r="R2176" s="143"/>
      <c r="S2176" s="143"/>
    </row>
    <row r="2177" spans="1:19" ht="13.5" customHeight="1">
      <c r="A2177" s="213"/>
      <c r="B2177" s="214"/>
      <c r="C2177" s="500" t="s">
        <v>438</v>
      </c>
      <c r="D2177" s="500"/>
      <c r="E2177" s="500"/>
      <c r="F2177" s="500"/>
      <c r="G2177" s="500"/>
      <c r="H2177" s="180"/>
      <c r="I2177" s="181"/>
      <c r="J2177" s="181"/>
      <c r="K2177" s="181"/>
      <c r="L2177" s="183"/>
      <c r="M2177" s="181"/>
      <c r="N2177" s="183"/>
      <c r="O2177" s="181"/>
      <c r="P2177" s="212">
        <v>5828.83</v>
      </c>
      <c r="Q2177" s="143"/>
      <c r="R2177" s="143"/>
      <c r="S2177" s="143"/>
    </row>
    <row r="2178" spans="1:19" ht="13.5" customHeight="1">
      <c r="A2178" s="497" t="s">
        <v>1128</v>
      </c>
      <c r="B2178" s="497"/>
      <c r="C2178" s="497"/>
      <c r="D2178" s="497"/>
      <c r="E2178" s="497"/>
      <c r="F2178" s="497"/>
      <c r="G2178" s="497"/>
      <c r="H2178" s="497"/>
      <c r="I2178" s="497"/>
      <c r="J2178" s="497"/>
      <c r="K2178" s="497"/>
      <c r="L2178" s="497"/>
      <c r="M2178" s="497"/>
      <c r="N2178" s="497"/>
      <c r="O2178" s="497"/>
      <c r="P2178" s="497"/>
      <c r="Q2178" s="143"/>
      <c r="R2178" s="143"/>
      <c r="S2178" s="143"/>
    </row>
    <row r="2179" spans="1:19" ht="13.5" customHeight="1">
      <c r="A2179" s="178" t="s">
        <v>1129</v>
      </c>
      <c r="B2179" s="179" t="s">
        <v>640</v>
      </c>
      <c r="C2179" s="498" t="s">
        <v>1130</v>
      </c>
      <c r="D2179" s="498"/>
      <c r="E2179" s="498"/>
      <c r="F2179" s="498"/>
      <c r="G2179" s="498"/>
      <c r="H2179" s="180" t="s">
        <v>142</v>
      </c>
      <c r="I2179" s="181">
        <v>24</v>
      </c>
      <c r="J2179" s="182">
        <v>1</v>
      </c>
      <c r="K2179" s="182">
        <v>24</v>
      </c>
      <c r="L2179" s="183"/>
      <c r="M2179" s="181"/>
      <c r="N2179" s="184"/>
      <c r="O2179" s="181"/>
      <c r="P2179" s="185"/>
      <c r="Q2179" s="143"/>
      <c r="R2179" s="143"/>
      <c r="S2179" s="143"/>
    </row>
    <row r="2180" spans="1:19" ht="13.5" customHeight="1">
      <c r="A2180" s="186"/>
      <c r="B2180" s="187" t="s">
        <v>386</v>
      </c>
      <c r="C2180" s="499" t="s">
        <v>387</v>
      </c>
      <c r="D2180" s="499"/>
      <c r="E2180" s="499"/>
      <c r="F2180" s="499"/>
      <c r="G2180" s="499"/>
      <c r="H2180" s="499"/>
      <c r="I2180" s="499"/>
      <c r="J2180" s="499"/>
      <c r="K2180" s="499"/>
      <c r="L2180" s="499"/>
      <c r="M2180" s="499"/>
      <c r="N2180" s="499"/>
      <c r="O2180" s="499"/>
      <c r="P2180" s="499"/>
      <c r="Q2180" s="143"/>
      <c r="R2180" s="143"/>
      <c r="S2180" s="143"/>
    </row>
    <row r="2181" spans="1:19" ht="13.5" customHeight="1">
      <c r="A2181" s="186"/>
      <c r="B2181" s="187" t="s">
        <v>388</v>
      </c>
      <c r="C2181" s="499" t="s">
        <v>389</v>
      </c>
      <c r="D2181" s="499"/>
      <c r="E2181" s="499"/>
      <c r="F2181" s="499"/>
      <c r="G2181" s="499"/>
      <c r="H2181" s="499"/>
      <c r="I2181" s="499"/>
      <c r="J2181" s="499"/>
      <c r="K2181" s="499"/>
      <c r="L2181" s="499"/>
      <c r="M2181" s="499"/>
      <c r="N2181" s="499"/>
      <c r="O2181" s="499"/>
      <c r="P2181" s="499"/>
      <c r="Q2181" s="143"/>
      <c r="R2181" s="143"/>
      <c r="S2181" s="143"/>
    </row>
    <row r="2182" spans="1:19" ht="13.5" customHeight="1">
      <c r="A2182" s="186"/>
      <c r="B2182" s="187"/>
      <c r="C2182" s="499" t="s">
        <v>390</v>
      </c>
      <c r="D2182" s="499"/>
      <c r="E2182" s="499"/>
      <c r="F2182" s="499"/>
      <c r="G2182" s="499"/>
      <c r="H2182" s="499"/>
      <c r="I2182" s="499"/>
      <c r="J2182" s="499"/>
      <c r="K2182" s="499"/>
      <c r="L2182" s="499"/>
      <c r="M2182" s="499"/>
      <c r="N2182" s="499"/>
      <c r="O2182" s="499"/>
      <c r="P2182" s="499"/>
      <c r="Q2182" s="143"/>
      <c r="R2182" s="143"/>
      <c r="S2182" s="143"/>
    </row>
    <row r="2183" spans="1:19" ht="13.5" customHeight="1">
      <c r="A2183" s="188"/>
      <c r="B2183" s="189" t="s">
        <v>164</v>
      </c>
      <c r="C2183" s="501" t="s">
        <v>391</v>
      </c>
      <c r="D2183" s="501"/>
      <c r="E2183" s="501"/>
      <c r="F2183" s="501"/>
      <c r="G2183" s="501"/>
      <c r="H2183" s="190" t="s">
        <v>392</v>
      </c>
      <c r="I2183" s="191"/>
      <c r="J2183" s="191"/>
      <c r="K2183" s="215">
        <v>92.170923599999995</v>
      </c>
      <c r="L2183" s="193"/>
      <c r="M2183" s="191"/>
      <c r="N2183" s="193"/>
      <c r="O2183" s="191"/>
      <c r="P2183" s="194">
        <v>79069.75</v>
      </c>
      <c r="Q2183" s="143"/>
      <c r="R2183" s="143"/>
      <c r="S2183" s="143"/>
    </row>
    <row r="2184" spans="1:19" ht="13.5" customHeight="1">
      <c r="A2184" s="195"/>
      <c r="B2184" s="189" t="s">
        <v>642</v>
      </c>
      <c r="C2184" s="501" t="s">
        <v>643</v>
      </c>
      <c r="D2184" s="501"/>
      <c r="E2184" s="501"/>
      <c r="F2184" s="501"/>
      <c r="G2184" s="501"/>
      <c r="H2184" s="190" t="s">
        <v>392</v>
      </c>
      <c r="I2184" s="201">
        <v>2.39</v>
      </c>
      <c r="J2184" s="197">
        <v>1.6068849999999999</v>
      </c>
      <c r="K2184" s="215">
        <v>92.170923599999995</v>
      </c>
      <c r="L2184" s="198"/>
      <c r="M2184" s="199"/>
      <c r="N2184" s="200">
        <v>857.86</v>
      </c>
      <c r="O2184" s="191"/>
      <c r="P2184" s="194">
        <v>79069.75</v>
      </c>
      <c r="Q2184" s="143"/>
      <c r="R2184" s="143"/>
      <c r="S2184" s="143"/>
    </row>
    <row r="2185" spans="1:19" ht="13.5" customHeight="1">
      <c r="A2185" s="188"/>
      <c r="B2185" s="189" t="s">
        <v>167</v>
      </c>
      <c r="C2185" s="501" t="s">
        <v>395</v>
      </c>
      <c r="D2185" s="501"/>
      <c r="E2185" s="501"/>
      <c r="F2185" s="501"/>
      <c r="G2185" s="501"/>
      <c r="H2185" s="190"/>
      <c r="I2185" s="191"/>
      <c r="J2185" s="191"/>
      <c r="K2185" s="191"/>
      <c r="L2185" s="193"/>
      <c r="M2185" s="191"/>
      <c r="N2185" s="193"/>
      <c r="O2185" s="191"/>
      <c r="P2185" s="194">
        <v>1362.4</v>
      </c>
      <c r="Q2185" s="143"/>
      <c r="R2185" s="143"/>
      <c r="S2185" s="143"/>
    </row>
    <row r="2186" spans="1:19" ht="13.5" customHeight="1">
      <c r="A2186" s="195"/>
      <c r="B2186" s="189" t="s">
        <v>644</v>
      </c>
      <c r="C2186" s="501" t="s">
        <v>645</v>
      </c>
      <c r="D2186" s="501"/>
      <c r="E2186" s="501"/>
      <c r="F2186" s="501"/>
      <c r="G2186" s="501"/>
      <c r="H2186" s="190" t="s">
        <v>399</v>
      </c>
      <c r="I2186" s="201">
        <v>0.24</v>
      </c>
      <c r="J2186" s="201">
        <v>1.55</v>
      </c>
      <c r="K2186" s="207">
        <v>8.9280000000000008</v>
      </c>
      <c r="L2186" s="205">
        <v>32.6</v>
      </c>
      <c r="M2186" s="206">
        <v>1.41</v>
      </c>
      <c r="N2186" s="200">
        <v>45.97</v>
      </c>
      <c r="O2186" s="202">
        <v>1.0367</v>
      </c>
      <c r="P2186" s="194">
        <v>425.48</v>
      </c>
      <c r="Q2186" s="143"/>
      <c r="R2186" s="143"/>
      <c r="S2186" s="143"/>
    </row>
    <row r="2187" spans="1:19" ht="13.5" customHeight="1">
      <c r="A2187" s="195"/>
      <c r="B2187" s="189" t="s">
        <v>646</v>
      </c>
      <c r="C2187" s="501" t="s">
        <v>647</v>
      </c>
      <c r="D2187" s="501"/>
      <c r="E2187" s="501"/>
      <c r="F2187" s="501"/>
      <c r="G2187" s="501"/>
      <c r="H2187" s="190" t="s">
        <v>399</v>
      </c>
      <c r="I2187" s="201">
        <v>0.26</v>
      </c>
      <c r="J2187" s="201">
        <v>1.55</v>
      </c>
      <c r="K2187" s="207">
        <v>9.6720000000000006</v>
      </c>
      <c r="L2187" s="205">
        <v>75.97</v>
      </c>
      <c r="M2187" s="206">
        <v>1.23</v>
      </c>
      <c r="N2187" s="200">
        <v>93.44</v>
      </c>
      <c r="O2187" s="202">
        <v>1.0367</v>
      </c>
      <c r="P2187" s="194">
        <v>936.92</v>
      </c>
      <c r="Q2187" s="143"/>
      <c r="R2187" s="143"/>
      <c r="S2187" s="143"/>
    </row>
    <row r="2188" spans="1:19" ht="19.5" customHeight="1">
      <c r="A2188" s="188"/>
      <c r="B2188" s="189" t="s">
        <v>180</v>
      </c>
      <c r="C2188" s="501" t="s">
        <v>410</v>
      </c>
      <c r="D2188" s="501"/>
      <c r="E2188" s="501"/>
      <c r="F2188" s="501"/>
      <c r="G2188" s="501"/>
      <c r="H2188" s="190"/>
      <c r="I2188" s="191"/>
      <c r="J2188" s="191"/>
      <c r="K2188" s="191"/>
      <c r="L2188" s="193"/>
      <c r="M2188" s="191"/>
      <c r="N2188" s="193"/>
      <c r="O2188" s="191"/>
      <c r="P2188" s="216">
        <v>831.77</v>
      </c>
      <c r="Q2188" s="143"/>
      <c r="R2188" s="143"/>
      <c r="S2188" s="143"/>
    </row>
    <row r="2189" spans="1:19" ht="13.5" customHeight="1">
      <c r="A2189" s="195"/>
      <c r="B2189" s="189" t="s">
        <v>648</v>
      </c>
      <c r="C2189" s="501" t="s">
        <v>649</v>
      </c>
      <c r="D2189" s="501"/>
      <c r="E2189" s="501"/>
      <c r="F2189" s="501"/>
      <c r="G2189" s="501"/>
      <c r="H2189" s="190" t="s">
        <v>413</v>
      </c>
      <c r="I2189" s="207">
        <v>3.2000000000000001E-2</v>
      </c>
      <c r="J2189" s="191"/>
      <c r="K2189" s="207">
        <v>0.76800000000000002</v>
      </c>
      <c r="L2189" s="205">
        <v>596.80999999999995</v>
      </c>
      <c r="M2189" s="206">
        <v>1.43</v>
      </c>
      <c r="N2189" s="200">
        <v>853.44</v>
      </c>
      <c r="O2189" s="202">
        <v>1.0367</v>
      </c>
      <c r="P2189" s="194">
        <v>679.5</v>
      </c>
      <c r="Q2189" s="143"/>
      <c r="R2189" s="143"/>
      <c r="S2189" s="143"/>
    </row>
    <row r="2190" spans="1:19" ht="13.5" customHeight="1">
      <c r="A2190" s="195"/>
      <c r="B2190" s="189" t="s">
        <v>650</v>
      </c>
      <c r="C2190" s="501" t="s">
        <v>651</v>
      </c>
      <c r="D2190" s="501"/>
      <c r="E2190" s="501"/>
      <c r="F2190" s="501"/>
      <c r="G2190" s="501"/>
      <c r="H2190" s="190" t="s">
        <v>142</v>
      </c>
      <c r="I2190" s="209">
        <v>6</v>
      </c>
      <c r="J2190" s="191"/>
      <c r="K2190" s="209">
        <v>144</v>
      </c>
      <c r="L2190" s="205">
        <v>0.64</v>
      </c>
      <c r="M2190" s="220">
        <v>1.6</v>
      </c>
      <c r="N2190" s="200">
        <v>1.02</v>
      </c>
      <c r="O2190" s="202">
        <v>1.0367</v>
      </c>
      <c r="P2190" s="194">
        <v>152.27000000000001</v>
      </c>
      <c r="Q2190" s="143"/>
      <c r="R2190" s="143"/>
      <c r="S2190" s="143"/>
    </row>
    <row r="2191" spans="1:19" ht="27.75" customHeight="1">
      <c r="A2191" s="210"/>
      <c r="B2191" s="187"/>
      <c r="C2191" s="500" t="s">
        <v>429</v>
      </c>
      <c r="D2191" s="500"/>
      <c r="E2191" s="500"/>
      <c r="F2191" s="500"/>
      <c r="G2191" s="500"/>
      <c r="H2191" s="180"/>
      <c r="I2191" s="181"/>
      <c r="J2191" s="181"/>
      <c r="K2191" s="181"/>
      <c r="L2191" s="183"/>
      <c r="M2191" s="181"/>
      <c r="N2191" s="211"/>
      <c r="O2191" s="181"/>
      <c r="P2191" s="212">
        <v>81263.92</v>
      </c>
      <c r="Q2191" s="143"/>
      <c r="R2191" s="143"/>
      <c r="S2191" s="143"/>
    </row>
    <row r="2192" spans="1:19" ht="45.75" customHeight="1">
      <c r="A2192" s="203" t="s">
        <v>1131</v>
      </c>
      <c r="B2192" s="189" t="s">
        <v>430</v>
      </c>
      <c r="C2192" s="501" t="s">
        <v>431</v>
      </c>
      <c r="D2192" s="501"/>
      <c r="E2192" s="501"/>
      <c r="F2192" s="501"/>
      <c r="G2192" s="501"/>
      <c r="H2192" s="190" t="s">
        <v>432</v>
      </c>
      <c r="I2192" s="209">
        <v>2</v>
      </c>
      <c r="J2192" s="191"/>
      <c r="K2192" s="209">
        <v>2</v>
      </c>
      <c r="L2192" s="193"/>
      <c r="M2192" s="191"/>
      <c r="N2192" s="193"/>
      <c r="O2192" s="202">
        <v>1.0367</v>
      </c>
      <c r="P2192" s="194">
        <v>1020.25</v>
      </c>
      <c r="Q2192" s="143"/>
      <c r="R2192" s="143"/>
      <c r="S2192" s="143"/>
    </row>
    <row r="2193" spans="1:19" ht="27.75" customHeight="1">
      <c r="A2193" s="203"/>
      <c r="B2193" s="189"/>
      <c r="C2193" s="501" t="s">
        <v>433</v>
      </c>
      <c r="D2193" s="501"/>
      <c r="E2193" s="501"/>
      <c r="F2193" s="501"/>
      <c r="G2193" s="501"/>
      <c r="H2193" s="190"/>
      <c r="I2193" s="191"/>
      <c r="J2193" s="191"/>
      <c r="K2193" s="191"/>
      <c r="L2193" s="193"/>
      <c r="M2193" s="191"/>
      <c r="N2193" s="193"/>
      <c r="O2193" s="191"/>
      <c r="P2193" s="194">
        <v>79069.75</v>
      </c>
      <c r="Q2193" s="143"/>
      <c r="R2193" s="143"/>
      <c r="S2193" s="143"/>
    </row>
    <row r="2194" spans="1:19" ht="13.5" customHeight="1">
      <c r="A2194" s="203"/>
      <c r="B2194" s="189" t="s">
        <v>653</v>
      </c>
      <c r="C2194" s="501" t="s">
        <v>654</v>
      </c>
      <c r="D2194" s="501"/>
      <c r="E2194" s="501"/>
      <c r="F2194" s="501"/>
      <c r="G2194" s="501"/>
      <c r="H2194" s="190" t="s">
        <v>432</v>
      </c>
      <c r="I2194" s="209">
        <v>90</v>
      </c>
      <c r="J2194" s="191"/>
      <c r="K2194" s="209">
        <v>90</v>
      </c>
      <c r="L2194" s="193"/>
      <c r="M2194" s="191"/>
      <c r="N2194" s="193"/>
      <c r="O2194" s="191"/>
      <c r="P2194" s="194">
        <v>71162.78</v>
      </c>
      <c r="Q2194" s="143"/>
      <c r="R2194" s="143"/>
      <c r="S2194" s="143"/>
    </row>
    <row r="2195" spans="1:19" ht="13.5" customHeight="1">
      <c r="A2195" s="203"/>
      <c r="B2195" s="189" t="s">
        <v>655</v>
      </c>
      <c r="C2195" s="501" t="s">
        <v>656</v>
      </c>
      <c r="D2195" s="501"/>
      <c r="E2195" s="501"/>
      <c r="F2195" s="501"/>
      <c r="G2195" s="501"/>
      <c r="H2195" s="190" t="s">
        <v>432</v>
      </c>
      <c r="I2195" s="209">
        <v>46</v>
      </c>
      <c r="J2195" s="191"/>
      <c r="K2195" s="209">
        <v>46</v>
      </c>
      <c r="L2195" s="193"/>
      <c r="M2195" s="191"/>
      <c r="N2195" s="193"/>
      <c r="O2195" s="191"/>
      <c r="P2195" s="194">
        <v>36372.089999999997</v>
      </c>
      <c r="Q2195" s="143"/>
      <c r="R2195" s="143"/>
      <c r="S2195" s="143"/>
    </row>
    <row r="2196" spans="1:19" ht="13.5" customHeight="1">
      <c r="A2196" s="213"/>
      <c r="B2196" s="214"/>
      <c r="C2196" s="500" t="s">
        <v>438</v>
      </c>
      <c r="D2196" s="500"/>
      <c r="E2196" s="500"/>
      <c r="F2196" s="500"/>
      <c r="G2196" s="500"/>
      <c r="H2196" s="180"/>
      <c r="I2196" s="181"/>
      <c r="J2196" s="181"/>
      <c r="K2196" s="181"/>
      <c r="L2196" s="183"/>
      <c r="M2196" s="181"/>
      <c r="N2196" s="211">
        <v>7909.13</v>
      </c>
      <c r="O2196" s="181"/>
      <c r="P2196" s="212">
        <v>189819.04</v>
      </c>
      <c r="Q2196" s="143"/>
      <c r="R2196" s="143"/>
      <c r="S2196" s="143"/>
    </row>
    <row r="2197" spans="1:19" ht="13.5" customHeight="1">
      <c r="A2197" s="178" t="s">
        <v>1132</v>
      </c>
      <c r="B2197" s="179" t="s">
        <v>1133</v>
      </c>
      <c r="C2197" s="498" t="s">
        <v>1134</v>
      </c>
      <c r="D2197" s="498"/>
      <c r="E2197" s="498"/>
      <c r="F2197" s="498"/>
      <c r="G2197" s="498"/>
      <c r="H2197" s="180" t="s">
        <v>142</v>
      </c>
      <c r="I2197" s="181">
        <v>24</v>
      </c>
      <c r="J2197" s="182">
        <v>1</v>
      </c>
      <c r="K2197" s="182">
        <v>24</v>
      </c>
      <c r="L2197" s="183"/>
      <c r="M2197" s="181"/>
      <c r="N2197" s="239">
        <v>16734.490000000002</v>
      </c>
      <c r="O2197" s="217">
        <v>1.0367</v>
      </c>
      <c r="P2197" s="212">
        <v>416367.5</v>
      </c>
      <c r="Q2197" s="143"/>
      <c r="R2197" s="143"/>
      <c r="S2197" s="143"/>
    </row>
    <row r="2198" spans="1:19" ht="13.5" customHeight="1">
      <c r="A2198" s="186"/>
      <c r="B2198" s="187"/>
      <c r="C2198" s="499" t="s">
        <v>390</v>
      </c>
      <c r="D2198" s="499"/>
      <c r="E2198" s="499"/>
      <c r="F2198" s="499"/>
      <c r="G2198" s="499"/>
      <c r="H2198" s="499"/>
      <c r="I2198" s="499"/>
      <c r="J2198" s="499"/>
      <c r="K2198" s="499"/>
      <c r="L2198" s="499"/>
      <c r="M2198" s="499"/>
      <c r="N2198" s="499"/>
      <c r="O2198" s="499"/>
      <c r="P2198" s="499"/>
      <c r="Q2198" s="143"/>
      <c r="R2198" s="143"/>
      <c r="S2198" s="143"/>
    </row>
    <row r="2199" spans="1:19" ht="13.5" customHeight="1">
      <c r="A2199" s="213"/>
      <c r="B2199" s="214"/>
      <c r="C2199" s="500" t="s">
        <v>438</v>
      </c>
      <c r="D2199" s="500"/>
      <c r="E2199" s="500"/>
      <c r="F2199" s="500"/>
      <c r="G2199" s="500"/>
      <c r="H2199" s="180"/>
      <c r="I2199" s="181"/>
      <c r="J2199" s="181"/>
      <c r="K2199" s="181"/>
      <c r="L2199" s="183"/>
      <c r="M2199" s="181"/>
      <c r="N2199" s="183"/>
      <c r="O2199" s="181"/>
      <c r="P2199" s="212">
        <v>416367.5</v>
      </c>
      <c r="Q2199" s="143"/>
      <c r="R2199" s="143"/>
      <c r="S2199" s="143"/>
    </row>
    <row r="2200" spans="1:19" ht="13.5" customHeight="1">
      <c r="A2200" s="178" t="s">
        <v>1135</v>
      </c>
      <c r="B2200" s="179" t="s">
        <v>608</v>
      </c>
      <c r="C2200" s="498" t="s">
        <v>1116</v>
      </c>
      <c r="D2200" s="498"/>
      <c r="E2200" s="498"/>
      <c r="F2200" s="498"/>
      <c r="G2200" s="498"/>
      <c r="H2200" s="180" t="s">
        <v>610</v>
      </c>
      <c r="I2200" s="181">
        <v>0.72</v>
      </c>
      <c r="J2200" s="182">
        <v>1</v>
      </c>
      <c r="K2200" s="219">
        <v>0.72</v>
      </c>
      <c r="L2200" s="183"/>
      <c r="M2200" s="181"/>
      <c r="N2200" s="184"/>
      <c r="O2200" s="181"/>
      <c r="P2200" s="185"/>
      <c r="Q2200" s="143"/>
      <c r="R2200" s="143"/>
      <c r="S2200" s="143"/>
    </row>
    <row r="2201" spans="1:19" ht="13.5" customHeight="1">
      <c r="A2201" s="186"/>
      <c r="B2201" s="187" t="s">
        <v>386</v>
      </c>
      <c r="C2201" s="499" t="s">
        <v>387</v>
      </c>
      <c r="D2201" s="499"/>
      <c r="E2201" s="499"/>
      <c r="F2201" s="499"/>
      <c r="G2201" s="499"/>
      <c r="H2201" s="499"/>
      <c r="I2201" s="499"/>
      <c r="J2201" s="499"/>
      <c r="K2201" s="499"/>
      <c r="L2201" s="499"/>
      <c r="M2201" s="499"/>
      <c r="N2201" s="499"/>
      <c r="O2201" s="499"/>
      <c r="P2201" s="499"/>
      <c r="Q2201" s="143"/>
      <c r="R2201" s="143"/>
      <c r="S2201" s="143"/>
    </row>
    <row r="2202" spans="1:19" ht="13.5" customHeight="1">
      <c r="A2202" s="186"/>
      <c r="B2202" s="187" t="s">
        <v>388</v>
      </c>
      <c r="C2202" s="499" t="s">
        <v>389</v>
      </c>
      <c r="D2202" s="499"/>
      <c r="E2202" s="499"/>
      <c r="F2202" s="499"/>
      <c r="G2202" s="499"/>
      <c r="H2202" s="499"/>
      <c r="I2202" s="499"/>
      <c r="J2202" s="499"/>
      <c r="K2202" s="499"/>
      <c r="L2202" s="499"/>
      <c r="M2202" s="499"/>
      <c r="N2202" s="499"/>
      <c r="O2202" s="499"/>
      <c r="P2202" s="499"/>
      <c r="Q2202" s="143"/>
      <c r="R2202" s="143"/>
      <c r="S2202" s="143"/>
    </row>
    <row r="2203" spans="1:19" ht="13.5" customHeight="1">
      <c r="A2203" s="186"/>
      <c r="B2203" s="187"/>
      <c r="C2203" s="499" t="s">
        <v>390</v>
      </c>
      <c r="D2203" s="499"/>
      <c r="E2203" s="499"/>
      <c r="F2203" s="499"/>
      <c r="G2203" s="499"/>
      <c r="H2203" s="499"/>
      <c r="I2203" s="499"/>
      <c r="J2203" s="499"/>
      <c r="K2203" s="499"/>
      <c r="L2203" s="499"/>
      <c r="M2203" s="499"/>
      <c r="N2203" s="499"/>
      <c r="O2203" s="499"/>
      <c r="P2203" s="499"/>
      <c r="Q2203" s="143"/>
      <c r="R2203" s="143"/>
      <c r="S2203" s="143"/>
    </row>
    <row r="2204" spans="1:19" ht="13.5" customHeight="1">
      <c r="A2204" s="188"/>
      <c r="B2204" s="189" t="s">
        <v>164</v>
      </c>
      <c r="C2204" s="501" t="s">
        <v>391</v>
      </c>
      <c r="D2204" s="501"/>
      <c r="E2204" s="501"/>
      <c r="F2204" s="501"/>
      <c r="G2204" s="501"/>
      <c r="H2204" s="190" t="s">
        <v>392</v>
      </c>
      <c r="I2204" s="191"/>
      <c r="J2204" s="191"/>
      <c r="K2204" s="215">
        <v>10.7249932</v>
      </c>
      <c r="L2204" s="193"/>
      <c r="M2204" s="191"/>
      <c r="N2204" s="193"/>
      <c r="O2204" s="191"/>
      <c r="P2204" s="194">
        <v>7137.91</v>
      </c>
      <c r="Q2204" s="143"/>
      <c r="R2204" s="143"/>
      <c r="S2204" s="143"/>
    </row>
    <row r="2205" spans="1:19" ht="13.5" customHeight="1">
      <c r="A2205" s="195"/>
      <c r="B2205" s="189" t="s">
        <v>611</v>
      </c>
      <c r="C2205" s="501" t="s">
        <v>612</v>
      </c>
      <c r="D2205" s="501"/>
      <c r="E2205" s="501"/>
      <c r="F2205" s="501"/>
      <c r="G2205" s="501"/>
      <c r="H2205" s="190" t="s">
        <v>392</v>
      </c>
      <c r="I2205" s="201">
        <v>9.27</v>
      </c>
      <c r="J2205" s="197">
        <v>1.6068849999999999</v>
      </c>
      <c r="K2205" s="215">
        <v>10.7249932</v>
      </c>
      <c r="L2205" s="198"/>
      <c r="M2205" s="199"/>
      <c r="N2205" s="200">
        <v>665.54</v>
      </c>
      <c r="O2205" s="191"/>
      <c r="P2205" s="194">
        <v>7137.91</v>
      </c>
      <c r="Q2205" s="143"/>
      <c r="R2205" s="143"/>
      <c r="S2205" s="143"/>
    </row>
    <row r="2206" spans="1:19" ht="19.5" customHeight="1">
      <c r="A2206" s="188"/>
      <c r="B2206" s="189" t="s">
        <v>180</v>
      </c>
      <c r="C2206" s="501" t="s">
        <v>410</v>
      </c>
      <c r="D2206" s="501"/>
      <c r="E2206" s="501"/>
      <c r="F2206" s="501"/>
      <c r="G2206" s="501"/>
      <c r="H2206" s="190"/>
      <c r="I2206" s="191"/>
      <c r="J2206" s="191"/>
      <c r="K2206" s="191"/>
      <c r="L2206" s="193"/>
      <c r="M2206" s="191"/>
      <c r="N2206" s="193"/>
      <c r="O2206" s="191"/>
      <c r="P2206" s="216">
        <v>74.64</v>
      </c>
      <c r="Q2206" s="143"/>
      <c r="R2206" s="143"/>
      <c r="S2206" s="143"/>
    </row>
    <row r="2207" spans="1:19" ht="13.5" customHeight="1">
      <c r="A2207" s="195"/>
      <c r="B2207" s="189" t="s">
        <v>613</v>
      </c>
      <c r="C2207" s="501" t="s">
        <v>614</v>
      </c>
      <c r="D2207" s="501"/>
      <c r="E2207" s="501"/>
      <c r="F2207" s="501"/>
      <c r="G2207" s="501"/>
      <c r="H2207" s="190" t="s">
        <v>413</v>
      </c>
      <c r="I2207" s="196">
        <v>0.2</v>
      </c>
      <c r="J2207" s="191"/>
      <c r="K2207" s="207">
        <v>0.14399999999999999</v>
      </c>
      <c r="L2207" s="205">
        <v>138.5</v>
      </c>
      <c r="M2207" s="206">
        <v>1.44</v>
      </c>
      <c r="N2207" s="200">
        <v>199.44</v>
      </c>
      <c r="O2207" s="202">
        <v>1.0367</v>
      </c>
      <c r="P2207" s="194">
        <v>29.77</v>
      </c>
      <c r="Q2207" s="143"/>
      <c r="R2207" s="143"/>
      <c r="S2207" s="143"/>
    </row>
    <row r="2208" spans="1:19" ht="13.5" customHeight="1">
      <c r="A2208" s="195"/>
      <c r="B2208" s="189" t="s">
        <v>615</v>
      </c>
      <c r="C2208" s="501" t="s">
        <v>616</v>
      </c>
      <c r="D2208" s="501"/>
      <c r="E2208" s="501"/>
      <c r="F2208" s="501"/>
      <c r="G2208" s="501"/>
      <c r="H2208" s="190" t="s">
        <v>587</v>
      </c>
      <c r="I2208" s="201">
        <v>0.25</v>
      </c>
      <c r="J2208" s="191"/>
      <c r="K2208" s="201">
        <v>0.18</v>
      </c>
      <c r="L2208" s="205">
        <v>235.73</v>
      </c>
      <c r="M2208" s="206">
        <v>1.02</v>
      </c>
      <c r="N2208" s="200">
        <v>240.44</v>
      </c>
      <c r="O2208" s="202">
        <v>1.0367</v>
      </c>
      <c r="P2208" s="194">
        <v>44.87</v>
      </c>
      <c r="Q2208" s="143"/>
      <c r="R2208" s="143"/>
      <c r="S2208" s="143"/>
    </row>
    <row r="2209" spans="1:19" ht="13.5" customHeight="1">
      <c r="A2209" s="210"/>
      <c r="B2209" s="187"/>
      <c r="C2209" s="500" t="s">
        <v>429</v>
      </c>
      <c r="D2209" s="500"/>
      <c r="E2209" s="500"/>
      <c r="F2209" s="500"/>
      <c r="G2209" s="500"/>
      <c r="H2209" s="180"/>
      <c r="I2209" s="181"/>
      <c r="J2209" s="181"/>
      <c r="K2209" s="181"/>
      <c r="L2209" s="183"/>
      <c r="M2209" s="181"/>
      <c r="N2209" s="211"/>
      <c r="O2209" s="181"/>
      <c r="P2209" s="212">
        <v>7212.55</v>
      </c>
      <c r="Q2209" s="143"/>
      <c r="R2209" s="143"/>
      <c r="S2209" s="143"/>
    </row>
    <row r="2210" spans="1:19" ht="27.75" customHeight="1">
      <c r="A2210" s="203" t="s">
        <v>1136</v>
      </c>
      <c r="B2210" s="189" t="s">
        <v>430</v>
      </c>
      <c r="C2210" s="501" t="s">
        <v>431</v>
      </c>
      <c r="D2210" s="501"/>
      <c r="E2210" s="501"/>
      <c r="F2210" s="501"/>
      <c r="G2210" s="501"/>
      <c r="H2210" s="190" t="s">
        <v>432</v>
      </c>
      <c r="I2210" s="209">
        <v>2</v>
      </c>
      <c r="J2210" s="191"/>
      <c r="K2210" s="209">
        <v>2</v>
      </c>
      <c r="L2210" s="193"/>
      <c r="M2210" s="191"/>
      <c r="N2210" s="193"/>
      <c r="O2210" s="202">
        <v>1.0367</v>
      </c>
      <c r="P2210" s="216">
        <v>92.1</v>
      </c>
      <c r="Q2210" s="143"/>
      <c r="R2210" s="143"/>
      <c r="S2210" s="143"/>
    </row>
    <row r="2211" spans="1:19" ht="45.75" customHeight="1">
      <c r="A2211" s="203"/>
      <c r="B2211" s="189"/>
      <c r="C2211" s="501" t="s">
        <v>433</v>
      </c>
      <c r="D2211" s="501"/>
      <c r="E2211" s="501"/>
      <c r="F2211" s="501"/>
      <c r="G2211" s="501"/>
      <c r="H2211" s="190"/>
      <c r="I2211" s="191"/>
      <c r="J2211" s="191"/>
      <c r="K2211" s="191"/>
      <c r="L2211" s="193"/>
      <c r="M2211" s="191"/>
      <c r="N2211" s="193"/>
      <c r="O2211" s="191"/>
      <c r="P2211" s="194">
        <v>7137.91</v>
      </c>
      <c r="Q2211" s="143"/>
      <c r="R2211" s="143"/>
      <c r="S2211" s="143"/>
    </row>
    <row r="2212" spans="1:19" ht="27.75" customHeight="1">
      <c r="A2212" s="203"/>
      <c r="B2212" s="189" t="s">
        <v>434</v>
      </c>
      <c r="C2212" s="501" t="s">
        <v>435</v>
      </c>
      <c r="D2212" s="501"/>
      <c r="E2212" s="501"/>
      <c r="F2212" s="501"/>
      <c r="G2212" s="501"/>
      <c r="H2212" s="190" t="s">
        <v>432</v>
      </c>
      <c r="I2212" s="209">
        <v>90</v>
      </c>
      <c r="J2212" s="191"/>
      <c r="K2212" s="209">
        <v>90</v>
      </c>
      <c r="L2212" s="193"/>
      <c r="M2212" s="191"/>
      <c r="N2212" s="193"/>
      <c r="O2212" s="191"/>
      <c r="P2212" s="194">
        <v>6424.12</v>
      </c>
      <c r="Q2212" s="143"/>
      <c r="R2212" s="143"/>
      <c r="S2212" s="143"/>
    </row>
    <row r="2213" spans="1:19" ht="13.5" customHeight="1">
      <c r="A2213" s="203"/>
      <c r="B2213" s="189" t="s">
        <v>436</v>
      </c>
      <c r="C2213" s="501" t="s">
        <v>437</v>
      </c>
      <c r="D2213" s="501"/>
      <c r="E2213" s="501"/>
      <c r="F2213" s="501"/>
      <c r="G2213" s="501"/>
      <c r="H2213" s="190" t="s">
        <v>432</v>
      </c>
      <c r="I2213" s="209">
        <v>46</v>
      </c>
      <c r="J2213" s="191"/>
      <c r="K2213" s="209">
        <v>46</v>
      </c>
      <c r="L2213" s="193"/>
      <c r="M2213" s="191"/>
      <c r="N2213" s="193"/>
      <c r="O2213" s="191"/>
      <c r="P2213" s="194">
        <v>3283.44</v>
      </c>
      <c r="Q2213" s="143"/>
      <c r="R2213" s="143"/>
      <c r="S2213" s="143"/>
    </row>
    <row r="2214" spans="1:19" ht="13.5" customHeight="1">
      <c r="A2214" s="213"/>
      <c r="B2214" s="214"/>
      <c r="C2214" s="500" t="s">
        <v>438</v>
      </c>
      <c r="D2214" s="500"/>
      <c r="E2214" s="500"/>
      <c r="F2214" s="500"/>
      <c r="G2214" s="500"/>
      <c r="H2214" s="180"/>
      <c r="I2214" s="181"/>
      <c r="J2214" s="181"/>
      <c r="K2214" s="181"/>
      <c r="L2214" s="183"/>
      <c r="M2214" s="181"/>
      <c r="N2214" s="211">
        <v>23628.07</v>
      </c>
      <c r="O2214" s="181"/>
      <c r="P2214" s="212">
        <v>17012.21</v>
      </c>
      <c r="Q2214" s="143"/>
      <c r="R2214" s="143"/>
      <c r="S2214" s="143"/>
    </row>
    <row r="2215" spans="1:19" ht="13.5" customHeight="1">
      <c r="A2215" s="178" t="s">
        <v>1137</v>
      </c>
      <c r="B2215" s="179" t="s">
        <v>1119</v>
      </c>
      <c r="C2215" s="498" t="s">
        <v>1120</v>
      </c>
      <c r="D2215" s="498"/>
      <c r="E2215" s="498"/>
      <c r="F2215" s="498"/>
      <c r="G2215" s="498"/>
      <c r="H2215" s="180" t="s">
        <v>142</v>
      </c>
      <c r="I2215" s="181">
        <v>24</v>
      </c>
      <c r="J2215" s="182">
        <v>1</v>
      </c>
      <c r="K2215" s="182">
        <v>24</v>
      </c>
      <c r="L2215" s="183"/>
      <c r="M2215" s="181"/>
      <c r="N2215" s="221">
        <v>586.89</v>
      </c>
      <c r="O2215" s="217">
        <v>1.0367</v>
      </c>
      <c r="P2215" s="212">
        <v>14602.29</v>
      </c>
      <c r="Q2215" s="143"/>
      <c r="R2215" s="143"/>
      <c r="S2215" s="143"/>
    </row>
    <row r="2216" spans="1:19" ht="13.5" customHeight="1">
      <c r="A2216" s="186"/>
      <c r="B2216" s="187"/>
      <c r="C2216" s="499" t="s">
        <v>390</v>
      </c>
      <c r="D2216" s="499"/>
      <c r="E2216" s="499"/>
      <c r="F2216" s="499"/>
      <c r="G2216" s="499"/>
      <c r="H2216" s="499"/>
      <c r="I2216" s="499"/>
      <c r="J2216" s="499"/>
      <c r="K2216" s="499"/>
      <c r="L2216" s="499"/>
      <c r="M2216" s="499"/>
      <c r="N2216" s="499"/>
      <c r="O2216" s="499"/>
      <c r="P2216" s="499"/>
      <c r="Q2216" s="143"/>
      <c r="R2216" s="143"/>
      <c r="S2216" s="143"/>
    </row>
    <row r="2217" spans="1:19" ht="13.5" customHeight="1">
      <c r="A2217" s="213"/>
      <c r="B2217" s="214"/>
      <c r="C2217" s="500" t="s">
        <v>438</v>
      </c>
      <c r="D2217" s="500"/>
      <c r="E2217" s="500"/>
      <c r="F2217" s="500"/>
      <c r="G2217" s="500"/>
      <c r="H2217" s="180"/>
      <c r="I2217" s="181"/>
      <c r="J2217" s="181"/>
      <c r="K2217" s="181"/>
      <c r="L2217" s="183"/>
      <c r="M2217" s="181"/>
      <c r="N2217" s="183"/>
      <c r="O2217" s="181"/>
      <c r="P2217" s="212">
        <v>14602.29</v>
      </c>
      <c r="Q2217" s="143"/>
      <c r="R2217" s="143"/>
      <c r="S2217" s="143"/>
    </row>
    <row r="2218" spans="1:19" ht="13.5" customHeight="1">
      <c r="A2218" s="497" t="s">
        <v>1138</v>
      </c>
      <c r="B2218" s="497"/>
      <c r="C2218" s="497"/>
      <c r="D2218" s="497"/>
      <c r="E2218" s="497"/>
      <c r="F2218" s="497"/>
      <c r="G2218" s="497"/>
      <c r="H2218" s="497"/>
      <c r="I2218" s="497"/>
      <c r="J2218" s="497"/>
      <c r="K2218" s="497"/>
      <c r="L2218" s="497"/>
      <c r="M2218" s="497"/>
      <c r="N2218" s="497"/>
      <c r="O2218" s="497"/>
      <c r="P2218" s="497"/>
      <c r="Q2218" s="143"/>
      <c r="R2218" s="143"/>
      <c r="S2218" s="143"/>
    </row>
    <row r="2219" spans="1:19" ht="13.5" customHeight="1">
      <c r="A2219" s="178" t="s">
        <v>1139</v>
      </c>
      <c r="B2219" s="179" t="s">
        <v>640</v>
      </c>
      <c r="C2219" s="498" t="s">
        <v>1130</v>
      </c>
      <c r="D2219" s="498"/>
      <c r="E2219" s="498"/>
      <c r="F2219" s="498"/>
      <c r="G2219" s="498"/>
      <c r="H2219" s="180" t="s">
        <v>142</v>
      </c>
      <c r="I2219" s="181">
        <v>60</v>
      </c>
      <c r="J2219" s="182">
        <v>1</v>
      </c>
      <c r="K2219" s="182">
        <v>60</v>
      </c>
      <c r="L2219" s="183"/>
      <c r="M2219" s="181"/>
      <c r="N2219" s="184"/>
      <c r="O2219" s="181"/>
      <c r="P2219" s="185"/>
      <c r="Q2219" s="143"/>
      <c r="R2219" s="143"/>
      <c r="S2219" s="143"/>
    </row>
    <row r="2220" spans="1:19" ht="13.5" customHeight="1">
      <c r="A2220" s="186"/>
      <c r="B2220" s="187" t="s">
        <v>386</v>
      </c>
      <c r="C2220" s="499" t="s">
        <v>387</v>
      </c>
      <c r="D2220" s="499"/>
      <c r="E2220" s="499"/>
      <c r="F2220" s="499"/>
      <c r="G2220" s="499"/>
      <c r="H2220" s="499"/>
      <c r="I2220" s="499"/>
      <c r="J2220" s="499"/>
      <c r="K2220" s="499"/>
      <c r="L2220" s="499"/>
      <c r="M2220" s="499"/>
      <c r="N2220" s="499"/>
      <c r="O2220" s="499"/>
      <c r="P2220" s="499"/>
      <c r="Q2220" s="143"/>
      <c r="R2220" s="143"/>
      <c r="S2220" s="143"/>
    </row>
    <row r="2221" spans="1:19" ht="13.5" customHeight="1">
      <c r="A2221" s="186"/>
      <c r="B2221" s="187" t="s">
        <v>388</v>
      </c>
      <c r="C2221" s="499" t="s">
        <v>389</v>
      </c>
      <c r="D2221" s="499"/>
      <c r="E2221" s="499"/>
      <c r="F2221" s="499"/>
      <c r="G2221" s="499"/>
      <c r="H2221" s="499"/>
      <c r="I2221" s="499"/>
      <c r="J2221" s="499"/>
      <c r="K2221" s="499"/>
      <c r="L2221" s="499"/>
      <c r="M2221" s="499"/>
      <c r="N2221" s="499"/>
      <c r="O2221" s="499"/>
      <c r="P2221" s="499"/>
      <c r="Q2221" s="143"/>
      <c r="R2221" s="143"/>
      <c r="S2221" s="143"/>
    </row>
    <row r="2222" spans="1:19" ht="13.5" customHeight="1">
      <c r="A2222" s="186"/>
      <c r="B2222" s="187"/>
      <c r="C2222" s="499" t="s">
        <v>390</v>
      </c>
      <c r="D2222" s="499"/>
      <c r="E2222" s="499"/>
      <c r="F2222" s="499"/>
      <c r="G2222" s="499"/>
      <c r="H2222" s="499"/>
      <c r="I2222" s="499"/>
      <c r="J2222" s="499"/>
      <c r="K2222" s="499"/>
      <c r="L2222" s="499"/>
      <c r="M2222" s="499"/>
      <c r="N2222" s="499"/>
      <c r="O2222" s="499"/>
      <c r="P2222" s="499"/>
      <c r="Q2222" s="143"/>
      <c r="R2222" s="143"/>
      <c r="S2222" s="143"/>
    </row>
    <row r="2223" spans="1:19" ht="13.5" customHeight="1">
      <c r="A2223" s="188"/>
      <c r="B2223" s="189" t="s">
        <v>164</v>
      </c>
      <c r="C2223" s="501" t="s">
        <v>391</v>
      </c>
      <c r="D2223" s="501"/>
      <c r="E2223" s="501"/>
      <c r="F2223" s="501"/>
      <c r="G2223" s="501"/>
      <c r="H2223" s="190" t="s">
        <v>392</v>
      </c>
      <c r="I2223" s="191"/>
      <c r="J2223" s="191"/>
      <c r="K2223" s="197">
        <v>230.42730900000001</v>
      </c>
      <c r="L2223" s="193"/>
      <c r="M2223" s="191"/>
      <c r="N2223" s="193"/>
      <c r="O2223" s="191"/>
      <c r="P2223" s="194">
        <v>197674.37</v>
      </c>
      <c r="Q2223" s="143"/>
      <c r="R2223" s="143"/>
      <c r="S2223" s="143"/>
    </row>
    <row r="2224" spans="1:19" ht="13.5" customHeight="1">
      <c r="A2224" s="195"/>
      <c r="B2224" s="189" t="s">
        <v>642</v>
      </c>
      <c r="C2224" s="501" t="s">
        <v>643</v>
      </c>
      <c r="D2224" s="501"/>
      <c r="E2224" s="501"/>
      <c r="F2224" s="501"/>
      <c r="G2224" s="501"/>
      <c r="H2224" s="190" t="s">
        <v>392</v>
      </c>
      <c r="I2224" s="201">
        <v>2.39</v>
      </c>
      <c r="J2224" s="197">
        <v>1.6068849999999999</v>
      </c>
      <c r="K2224" s="197">
        <v>230.42730900000001</v>
      </c>
      <c r="L2224" s="198"/>
      <c r="M2224" s="199"/>
      <c r="N2224" s="200">
        <v>857.86</v>
      </c>
      <c r="O2224" s="191"/>
      <c r="P2224" s="194">
        <v>197674.37</v>
      </c>
      <c r="Q2224" s="143"/>
      <c r="R2224" s="143"/>
      <c r="S2224" s="143"/>
    </row>
    <row r="2225" spans="1:19" ht="13.5" customHeight="1">
      <c r="A2225" s="188"/>
      <c r="B2225" s="189" t="s">
        <v>167</v>
      </c>
      <c r="C2225" s="501" t="s">
        <v>395</v>
      </c>
      <c r="D2225" s="501"/>
      <c r="E2225" s="501"/>
      <c r="F2225" s="501"/>
      <c r="G2225" s="501"/>
      <c r="H2225" s="190"/>
      <c r="I2225" s="191"/>
      <c r="J2225" s="191"/>
      <c r="K2225" s="191"/>
      <c r="L2225" s="193"/>
      <c r="M2225" s="191"/>
      <c r="N2225" s="193"/>
      <c r="O2225" s="191"/>
      <c r="P2225" s="194">
        <v>3406.01</v>
      </c>
      <c r="Q2225" s="143"/>
      <c r="R2225" s="143"/>
      <c r="S2225" s="143"/>
    </row>
    <row r="2226" spans="1:19" ht="13.5" customHeight="1">
      <c r="A2226" s="195"/>
      <c r="B2226" s="189" t="s">
        <v>644</v>
      </c>
      <c r="C2226" s="501" t="s">
        <v>645</v>
      </c>
      <c r="D2226" s="501"/>
      <c r="E2226" s="501"/>
      <c r="F2226" s="501"/>
      <c r="G2226" s="501"/>
      <c r="H2226" s="190" t="s">
        <v>399</v>
      </c>
      <c r="I2226" s="201">
        <v>0.24</v>
      </c>
      <c r="J2226" s="201">
        <v>1.55</v>
      </c>
      <c r="K2226" s="201">
        <v>22.32</v>
      </c>
      <c r="L2226" s="205">
        <v>32.6</v>
      </c>
      <c r="M2226" s="206">
        <v>1.41</v>
      </c>
      <c r="N2226" s="200">
        <v>45.97</v>
      </c>
      <c r="O2226" s="202">
        <v>1.0367</v>
      </c>
      <c r="P2226" s="194">
        <v>1063.71</v>
      </c>
      <c r="Q2226" s="143"/>
      <c r="R2226" s="143"/>
      <c r="S2226" s="143"/>
    </row>
    <row r="2227" spans="1:19" ht="13.5" customHeight="1">
      <c r="A2227" s="195"/>
      <c r="B2227" s="189" t="s">
        <v>646</v>
      </c>
      <c r="C2227" s="501" t="s">
        <v>647</v>
      </c>
      <c r="D2227" s="501"/>
      <c r="E2227" s="501"/>
      <c r="F2227" s="501"/>
      <c r="G2227" s="501"/>
      <c r="H2227" s="190" t="s">
        <v>399</v>
      </c>
      <c r="I2227" s="201">
        <v>0.26</v>
      </c>
      <c r="J2227" s="201">
        <v>1.55</v>
      </c>
      <c r="K2227" s="201">
        <v>24.18</v>
      </c>
      <c r="L2227" s="205">
        <v>75.97</v>
      </c>
      <c r="M2227" s="206">
        <v>1.23</v>
      </c>
      <c r="N2227" s="200">
        <v>93.44</v>
      </c>
      <c r="O2227" s="202">
        <v>1.0367</v>
      </c>
      <c r="P2227" s="194">
        <v>2342.3000000000002</v>
      </c>
      <c r="Q2227" s="143"/>
      <c r="R2227" s="143"/>
      <c r="S2227" s="143"/>
    </row>
    <row r="2228" spans="1:19" ht="19.5" customHeight="1">
      <c r="A2228" s="188"/>
      <c r="B2228" s="189" t="s">
        <v>180</v>
      </c>
      <c r="C2228" s="501" t="s">
        <v>410</v>
      </c>
      <c r="D2228" s="501"/>
      <c r="E2228" s="501"/>
      <c r="F2228" s="501"/>
      <c r="G2228" s="501"/>
      <c r="H2228" s="190"/>
      <c r="I2228" s="191"/>
      <c r="J2228" s="191"/>
      <c r="K2228" s="191"/>
      <c r="L2228" s="193"/>
      <c r="M2228" s="191"/>
      <c r="N2228" s="193"/>
      <c r="O2228" s="191"/>
      <c r="P2228" s="194">
        <v>2079.42</v>
      </c>
      <c r="Q2228" s="143"/>
      <c r="R2228" s="143"/>
      <c r="S2228" s="143"/>
    </row>
    <row r="2229" spans="1:19" ht="13.5" customHeight="1">
      <c r="A2229" s="195"/>
      <c r="B2229" s="189" t="s">
        <v>648</v>
      </c>
      <c r="C2229" s="501" t="s">
        <v>649</v>
      </c>
      <c r="D2229" s="501"/>
      <c r="E2229" s="501"/>
      <c r="F2229" s="501"/>
      <c r="G2229" s="501"/>
      <c r="H2229" s="190" t="s">
        <v>413</v>
      </c>
      <c r="I2229" s="207">
        <v>3.2000000000000001E-2</v>
      </c>
      <c r="J2229" s="191"/>
      <c r="K2229" s="201">
        <v>1.92</v>
      </c>
      <c r="L2229" s="205">
        <v>596.80999999999995</v>
      </c>
      <c r="M2229" s="206">
        <v>1.43</v>
      </c>
      <c r="N2229" s="200">
        <v>853.44</v>
      </c>
      <c r="O2229" s="202">
        <v>1.0367</v>
      </c>
      <c r="P2229" s="194">
        <v>1698.74</v>
      </c>
      <c r="Q2229" s="143"/>
      <c r="R2229" s="143"/>
      <c r="S2229" s="143"/>
    </row>
    <row r="2230" spans="1:19" ht="13.5" customHeight="1">
      <c r="A2230" s="195"/>
      <c r="B2230" s="189" t="s">
        <v>650</v>
      </c>
      <c r="C2230" s="501" t="s">
        <v>651</v>
      </c>
      <c r="D2230" s="501"/>
      <c r="E2230" s="501"/>
      <c r="F2230" s="501"/>
      <c r="G2230" s="501"/>
      <c r="H2230" s="190" t="s">
        <v>142</v>
      </c>
      <c r="I2230" s="209">
        <v>6</v>
      </c>
      <c r="J2230" s="191"/>
      <c r="K2230" s="209">
        <v>360</v>
      </c>
      <c r="L2230" s="205">
        <v>0.64</v>
      </c>
      <c r="M2230" s="220">
        <v>1.6</v>
      </c>
      <c r="N2230" s="200">
        <v>1.02</v>
      </c>
      <c r="O2230" s="202">
        <v>1.0367</v>
      </c>
      <c r="P2230" s="194">
        <v>380.68</v>
      </c>
      <c r="Q2230" s="143"/>
      <c r="R2230" s="143"/>
      <c r="S2230" s="143"/>
    </row>
    <row r="2231" spans="1:19" ht="27.75" customHeight="1">
      <c r="A2231" s="210"/>
      <c r="B2231" s="187"/>
      <c r="C2231" s="500" t="s">
        <v>429</v>
      </c>
      <c r="D2231" s="500"/>
      <c r="E2231" s="500"/>
      <c r="F2231" s="500"/>
      <c r="G2231" s="500"/>
      <c r="H2231" s="180"/>
      <c r="I2231" s="181"/>
      <c r="J2231" s="181"/>
      <c r="K2231" s="181"/>
      <c r="L2231" s="183"/>
      <c r="M2231" s="181"/>
      <c r="N2231" s="211"/>
      <c r="O2231" s="181"/>
      <c r="P2231" s="212">
        <v>203159.8</v>
      </c>
      <c r="Q2231" s="143"/>
      <c r="R2231" s="143"/>
      <c r="S2231" s="143"/>
    </row>
    <row r="2232" spans="1:19" ht="45.75" customHeight="1">
      <c r="A2232" s="203" t="s">
        <v>1140</v>
      </c>
      <c r="B2232" s="189" t="s">
        <v>430</v>
      </c>
      <c r="C2232" s="501" t="s">
        <v>431</v>
      </c>
      <c r="D2232" s="501"/>
      <c r="E2232" s="501"/>
      <c r="F2232" s="501"/>
      <c r="G2232" s="501"/>
      <c r="H2232" s="190" t="s">
        <v>432</v>
      </c>
      <c r="I2232" s="209">
        <v>2</v>
      </c>
      <c r="J2232" s="191"/>
      <c r="K2232" s="209">
        <v>2</v>
      </c>
      <c r="L2232" s="193"/>
      <c r="M2232" s="191"/>
      <c r="N2232" s="193"/>
      <c r="O2232" s="202">
        <v>1.0367</v>
      </c>
      <c r="P2232" s="194">
        <v>2550.64</v>
      </c>
      <c r="Q2232" s="143"/>
      <c r="R2232" s="143"/>
      <c r="S2232" s="143"/>
    </row>
    <row r="2233" spans="1:19" ht="27.75" customHeight="1">
      <c r="A2233" s="203"/>
      <c r="B2233" s="189"/>
      <c r="C2233" s="501" t="s">
        <v>433</v>
      </c>
      <c r="D2233" s="501"/>
      <c r="E2233" s="501"/>
      <c r="F2233" s="501"/>
      <c r="G2233" s="501"/>
      <c r="H2233" s="190"/>
      <c r="I2233" s="191"/>
      <c r="J2233" s="191"/>
      <c r="K2233" s="191"/>
      <c r="L2233" s="193"/>
      <c r="M2233" s="191"/>
      <c r="N2233" s="193"/>
      <c r="O2233" s="191"/>
      <c r="P2233" s="194">
        <v>197674.37</v>
      </c>
      <c r="Q2233" s="143"/>
      <c r="R2233" s="143"/>
      <c r="S2233" s="143"/>
    </row>
    <row r="2234" spans="1:19" ht="13.5" customHeight="1">
      <c r="A2234" s="203"/>
      <c r="B2234" s="189" t="s">
        <v>653</v>
      </c>
      <c r="C2234" s="501" t="s">
        <v>654</v>
      </c>
      <c r="D2234" s="501"/>
      <c r="E2234" s="501"/>
      <c r="F2234" s="501"/>
      <c r="G2234" s="501"/>
      <c r="H2234" s="190" t="s">
        <v>432</v>
      </c>
      <c r="I2234" s="209">
        <v>90</v>
      </c>
      <c r="J2234" s="191"/>
      <c r="K2234" s="209">
        <v>90</v>
      </c>
      <c r="L2234" s="193"/>
      <c r="M2234" s="191"/>
      <c r="N2234" s="193"/>
      <c r="O2234" s="191"/>
      <c r="P2234" s="194">
        <v>177906.93</v>
      </c>
      <c r="Q2234" s="143"/>
      <c r="R2234" s="143"/>
      <c r="S2234" s="143"/>
    </row>
    <row r="2235" spans="1:19" ht="13.5" customHeight="1">
      <c r="A2235" s="203"/>
      <c r="B2235" s="189" t="s">
        <v>655</v>
      </c>
      <c r="C2235" s="501" t="s">
        <v>656</v>
      </c>
      <c r="D2235" s="501"/>
      <c r="E2235" s="501"/>
      <c r="F2235" s="501"/>
      <c r="G2235" s="501"/>
      <c r="H2235" s="190" t="s">
        <v>432</v>
      </c>
      <c r="I2235" s="209">
        <v>46</v>
      </c>
      <c r="J2235" s="191"/>
      <c r="K2235" s="209">
        <v>46</v>
      </c>
      <c r="L2235" s="193"/>
      <c r="M2235" s="191"/>
      <c r="N2235" s="193"/>
      <c r="O2235" s="191"/>
      <c r="P2235" s="194">
        <v>90930.21</v>
      </c>
      <c r="Q2235" s="143"/>
      <c r="R2235" s="143"/>
      <c r="S2235" s="143"/>
    </row>
    <row r="2236" spans="1:19" ht="13.5" customHeight="1">
      <c r="A2236" s="213"/>
      <c r="B2236" s="214"/>
      <c r="C2236" s="500" t="s">
        <v>438</v>
      </c>
      <c r="D2236" s="500"/>
      <c r="E2236" s="500"/>
      <c r="F2236" s="500"/>
      <c r="G2236" s="500"/>
      <c r="H2236" s="180"/>
      <c r="I2236" s="181"/>
      <c r="J2236" s="181"/>
      <c r="K2236" s="181"/>
      <c r="L2236" s="183"/>
      <c r="M2236" s="181"/>
      <c r="N2236" s="211">
        <v>7909.13</v>
      </c>
      <c r="O2236" s="181"/>
      <c r="P2236" s="212">
        <v>474547.58</v>
      </c>
      <c r="Q2236" s="143"/>
      <c r="R2236" s="143"/>
      <c r="S2236" s="143"/>
    </row>
    <row r="2237" spans="1:19" ht="13.5" customHeight="1">
      <c r="A2237" s="178" t="s">
        <v>1141</v>
      </c>
      <c r="B2237" s="179" t="s">
        <v>1133</v>
      </c>
      <c r="C2237" s="498" t="s">
        <v>1134</v>
      </c>
      <c r="D2237" s="498"/>
      <c r="E2237" s="498"/>
      <c r="F2237" s="498"/>
      <c r="G2237" s="498"/>
      <c r="H2237" s="180" t="s">
        <v>142</v>
      </c>
      <c r="I2237" s="181">
        <v>60</v>
      </c>
      <c r="J2237" s="182">
        <v>1</v>
      </c>
      <c r="K2237" s="182">
        <v>60</v>
      </c>
      <c r="L2237" s="183"/>
      <c r="M2237" s="181"/>
      <c r="N2237" s="239">
        <v>16734.490000000002</v>
      </c>
      <c r="O2237" s="217">
        <v>1.0367</v>
      </c>
      <c r="P2237" s="212">
        <v>1040918.75</v>
      </c>
      <c r="Q2237" s="143"/>
      <c r="R2237" s="143"/>
      <c r="S2237" s="143"/>
    </row>
    <row r="2238" spans="1:19" ht="13.5" customHeight="1">
      <c r="A2238" s="186"/>
      <c r="B2238" s="187"/>
      <c r="C2238" s="499" t="s">
        <v>390</v>
      </c>
      <c r="D2238" s="499"/>
      <c r="E2238" s="499"/>
      <c r="F2238" s="499"/>
      <c r="G2238" s="499"/>
      <c r="H2238" s="499"/>
      <c r="I2238" s="499"/>
      <c r="J2238" s="499"/>
      <c r="K2238" s="499"/>
      <c r="L2238" s="499"/>
      <c r="M2238" s="499"/>
      <c r="N2238" s="499"/>
      <c r="O2238" s="499"/>
      <c r="P2238" s="499"/>
      <c r="Q2238" s="143"/>
      <c r="R2238" s="143"/>
      <c r="S2238" s="143"/>
    </row>
    <row r="2239" spans="1:19" ht="13.5" customHeight="1">
      <c r="A2239" s="213"/>
      <c r="B2239" s="214"/>
      <c r="C2239" s="500" t="s">
        <v>438</v>
      </c>
      <c r="D2239" s="500"/>
      <c r="E2239" s="500"/>
      <c r="F2239" s="500"/>
      <c r="G2239" s="500"/>
      <c r="H2239" s="180"/>
      <c r="I2239" s="181"/>
      <c r="J2239" s="181"/>
      <c r="K2239" s="181"/>
      <c r="L2239" s="183"/>
      <c r="M2239" s="181"/>
      <c r="N2239" s="183"/>
      <c r="O2239" s="181"/>
      <c r="P2239" s="212">
        <v>1040918.75</v>
      </c>
      <c r="Q2239" s="143"/>
      <c r="R2239" s="143"/>
      <c r="S2239" s="143"/>
    </row>
    <row r="2240" spans="1:19" ht="13.5" customHeight="1">
      <c r="A2240" s="178" t="s">
        <v>1142</v>
      </c>
      <c r="B2240" s="179" t="s">
        <v>608</v>
      </c>
      <c r="C2240" s="498" t="s">
        <v>1116</v>
      </c>
      <c r="D2240" s="498"/>
      <c r="E2240" s="498"/>
      <c r="F2240" s="498"/>
      <c r="G2240" s="498"/>
      <c r="H2240" s="180" t="s">
        <v>610</v>
      </c>
      <c r="I2240" s="181">
        <v>3.6</v>
      </c>
      <c r="J2240" s="182">
        <v>1</v>
      </c>
      <c r="K2240" s="222">
        <v>3.6</v>
      </c>
      <c r="L2240" s="183"/>
      <c r="M2240" s="181"/>
      <c r="N2240" s="184"/>
      <c r="O2240" s="181"/>
      <c r="P2240" s="185"/>
      <c r="Q2240" s="143"/>
      <c r="R2240" s="143"/>
      <c r="S2240" s="143"/>
    </row>
    <row r="2241" spans="1:19" ht="13.5" customHeight="1">
      <c r="A2241" s="186"/>
      <c r="B2241" s="187" t="s">
        <v>386</v>
      </c>
      <c r="C2241" s="499" t="s">
        <v>387</v>
      </c>
      <c r="D2241" s="499"/>
      <c r="E2241" s="499"/>
      <c r="F2241" s="499"/>
      <c r="G2241" s="499"/>
      <c r="H2241" s="499"/>
      <c r="I2241" s="499"/>
      <c r="J2241" s="499"/>
      <c r="K2241" s="499"/>
      <c r="L2241" s="499"/>
      <c r="M2241" s="499"/>
      <c r="N2241" s="499"/>
      <c r="O2241" s="499"/>
      <c r="P2241" s="499"/>
      <c r="Q2241" s="143"/>
      <c r="R2241" s="143"/>
      <c r="S2241" s="143"/>
    </row>
    <row r="2242" spans="1:19" ht="13.5" customHeight="1">
      <c r="A2242" s="186"/>
      <c r="B2242" s="187" t="s">
        <v>388</v>
      </c>
      <c r="C2242" s="499" t="s">
        <v>389</v>
      </c>
      <c r="D2242" s="499"/>
      <c r="E2242" s="499"/>
      <c r="F2242" s="499"/>
      <c r="G2242" s="499"/>
      <c r="H2242" s="499"/>
      <c r="I2242" s="499"/>
      <c r="J2242" s="499"/>
      <c r="K2242" s="499"/>
      <c r="L2242" s="499"/>
      <c r="M2242" s="499"/>
      <c r="N2242" s="499"/>
      <c r="O2242" s="499"/>
      <c r="P2242" s="499"/>
      <c r="Q2242" s="143"/>
      <c r="R2242" s="143"/>
      <c r="S2242" s="143"/>
    </row>
    <row r="2243" spans="1:19" ht="13.5" customHeight="1">
      <c r="A2243" s="186"/>
      <c r="B2243" s="187"/>
      <c r="C2243" s="499" t="s">
        <v>390</v>
      </c>
      <c r="D2243" s="499"/>
      <c r="E2243" s="499"/>
      <c r="F2243" s="499"/>
      <c r="G2243" s="499"/>
      <c r="H2243" s="499"/>
      <c r="I2243" s="499"/>
      <c r="J2243" s="499"/>
      <c r="K2243" s="499"/>
      <c r="L2243" s="499"/>
      <c r="M2243" s="499"/>
      <c r="N2243" s="499"/>
      <c r="O2243" s="499"/>
      <c r="P2243" s="499"/>
      <c r="Q2243" s="143"/>
      <c r="R2243" s="143"/>
      <c r="S2243" s="143"/>
    </row>
    <row r="2244" spans="1:19" ht="13.5" customHeight="1">
      <c r="A2244" s="188"/>
      <c r="B2244" s="189" t="s">
        <v>164</v>
      </c>
      <c r="C2244" s="501" t="s">
        <v>391</v>
      </c>
      <c r="D2244" s="501"/>
      <c r="E2244" s="501"/>
      <c r="F2244" s="501"/>
      <c r="G2244" s="501"/>
      <c r="H2244" s="190" t="s">
        <v>392</v>
      </c>
      <c r="I2244" s="191"/>
      <c r="J2244" s="191"/>
      <c r="K2244" s="215">
        <v>53.624966200000003</v>
      </c>
      <c r="L2244" s="193"/>
      <c r="M2244" s="191"/>
      <c r="N2244" s="193"/>
      <c r="O2244" s="191"/>
      <c r="P2244" s="194">
        <v>35689.56</v>
      </c>
      <c r="Q2244" s="143"/>
      <c r="R2244" s="143"/>
      <c r="S2244" s="143"/>
    </row>
    <row r="2245" spans="1:19" ht="13.5" customHeight="1">
      <c r="A2245" s="195"/>
      <c r="B2245" s="189" t="s">
        <v>611</v>
      </c>
      <c r="C2245" s="501" t="s">
        <v>612</v>
      </c>
      <c r="D2245" s="501"/>
      <c r="E2245" s="501"/>
      <c r="F2245" s="501"/>
      <c r="G2245" s="501"/>
      <c r="H2245" s="190" t="s">
        <v>392</v>
      </c>
      <c r="I2245" s="201">
        <v>9.27</v>
      </c>
      <c r="J2245" s="197">
        <v>1.6068849999999999</v>
      </c>
      <c r="K2245" s="215">
        <v>53.624966200000003</v>
      </c>
      <c r="L2245" s="198"/>
      <c r="M2245" s="199"/>
      <c r="N2245" s="200">
        <v>665.54</v>
      </c>
      <c r="O2245" s="191"/>
      <c r="P2245" s="194">
        <v>35689.56</v>
      </c>
      <c r="Q2245" s="143"/>
      <c r="R2245" s="143"/>
      <c r="S2245" s="143"/>
    </row>
    <row r="2246" spans="1:19" ht="19.5" customHeight="1">
      <c r="A2246" s="188"/>
      <c r="B2246" s="189" t="s">
        <v>180</v>
      </c>
      <c r="C2246" s="501" t="s">
        <v>410</v>
      </c>
      <c r="D2246" s="501"/>
      <c r="E2246" s="501"/>
      <c r="F2246" s="501"/>
      <c r="G2246" s="501"/>
      <c r="H2246" s="190"/>
      <c r="I2246" s="191"/>
      <c r="J2246" s="191"/>
      <c r="K2246" s="191"/>
      <c r="L2246" s="193"/>
      <c r="M2246" s="191"/>
      <c r="N2246" s="193"/>
      <c r="O2246" s="191"/>
      <c r="P2246" s="216">
        <v>373.21</v>
      </c>
      <c r="Q2246" s="143"/>
      <c r="R2246" s="143"/>
      <c r="S2246" s="143"/>
    </row>
    <row r="2247" spans="1:19" ht="13.5" customHeight="1">
      <c r="A2247" s="195"/>
      <c r="B2247" s="189" t="s">
        <v>613</v>
      </c>
      <c r="C2247" s="501" t="s">
        <v>614</v>
      </c>
      <c r="D2247" s="501"/>
      <c r="E2247" s="501"/>
      <c r="F2247" s="501"/>
      <c r="G2247" s="501"/>
      <c r="H2247" s="190" t="s">
        <v>413</v>
      </c>
      <c r="I2247" s="196">
        <v>0.2</v>
      </c>
      <c r="J2247" s="191"/>
      <c r="K2247" s="201">
        <v>0.72</v>
      </c>
      <c r="L2247" s="205">
        <v>138.5</v>
      </c>
      <c r="M2247" s="206">
        <v>1.44</v>
      </c>
      <c r="N2247" s="200">
        <v>199.44</v>
      </c>
      <c r="O2247" s="202">
        <v>1.0367</v>
      </c>
      <c r="P2247" s="194">
        <v>148.87</v>
      </c>
      <c r="Q2247" s="143"/>
      <c r="R2247" s="143"/>
      <c r="S2247" s="143"/>
    </row>
    <row r="2248" spans="1:19" ht="13.5" customHeight="1">
      <c r="A2248" s="195"/>
      <c r="B2248" s="189" t="s">
        <v>615</v>
      </c>
      <c r="C2248" s="501" t="s">
        <v>616</v>
      </c>
      <c r="D2248" s="501"/>
      <c r="E2248" s="501"/>
      <c r="F2248" s="501"/>
      <c r="G2248" s="501"/>
      <c r="H2248" s="190" t="s">
        <v>587</v>
      </c>
      <c r="I2248" s="201">
        <v>0.25</v>
      </c>
      <c r="J2248" s="191"/>
      <c r="K2248" s="196">
        <v>0.9</v>
      </c>
      <c r="L2248" s="205">
        <v>235.73</v>
      </c>
      <c r="M2248" s="206">
        <v>1.02</v>
      </c>
      <c r="N2248" s="200">
        <v>240.44</v>
      </c>
      <c r="O2248" s="202">
        <v>1.0367</v>
      </c>
      <c r="P2248" s="194">
        <v>224.34</v>
      </c>
      <c r="Q2248" s="143"/>
      <c r="R2248" s="143"/>
      <c r="S2248" s="143"/>
    </row>
    <row r="2249" spans="1:19" ht="13.5" customHeight="1">
      <c r="A2249" s="210"/>
      <c r="B2249" s="187"/>
      <c r="C2249" s="500" t="s">
        <v>429</v>
      </c>
      <c r="D2249" s="500"/>
      <c r="E2249" s="500"/>
      <c r="F2249" s="500"/>
      <c r="G2249" s="500"/>
      <c r="H2249" s="180"/>
      <c r="I2249" s="181"/>
      <c r="J2249" s="181"/>
      <c r="K2249" s="181"/>
      <c r="L2249" s="183"/>
      <c r="M2249" s="181"/>
      <c r="N2249" s="211"/>
      <c r="O2249" s="181"/>
      <c r="P2249" s="212">
        <v>36062.769999999997</v>
      </c>
      <c r="Q2249" s="143"/>
      <c r="R2249" s="143"/>
      <c r="S2249" s="143"/>
    </row>
    <row r="2250" spans="1:19" ht="19.5" customHeight="1">
      <c r="A2250" s="203" t="s">
        <v>1143</v>
      </c>
      <c r="B2250" s="189" t="s">
        <v>430</v>
      </c>
      <c r="C2250" s="501" t="s">
        <v>431</v>
      </c>
      <c r="D2250" s="501"/>
      <c r="E2250" s="501"/>
      <c r="F2250" s="501"/>
      <c r="G2250" s="501"/>
      <c r="H2250" s="190" t="s">
        <v>432</v>
      </c>
      <c r="I2250" s="209">
        <v>2</v>
      </c>
      <c r="J2250" s="191"/>
      <c r="K2250" s="209">
        <v>2</v>
      </c>
      <c r="L2250" s="193"/>
      <c r="M2250" s="191"/>
      <c r="N2250" s="193"/>
      <c r="O2250" s="202">
        <v>1.0367</v>
      </c>
      <c r="P2250" s="216">
        <v>460.51</v>
      </c>
      <c r="Q2250" s="143"/>
      <c r="R2250" s="143"/>
      <c r="S2250" s="143"/>
    </row>
    <row r="2251" spans="1:19" ht="45.75" customHeight="1">
      <c r="A2251" s="203"/>
      <c r="B2251" s="189"/>
      <c r="C2251" s="501" t="s">
        <v>433</v>
      </c>
      <c r="D2251" s="501"/>
      <c r="E2251" s="501"/>
      <c r="F2251" s="501"/>
      <c r="G2251" s="501"/>
      <c r="H2251" s="190"/>
      <c r="I2251" s="191"/>
      <c r="J2251" s="191"/>
      <c r="K2251" s="191"/>
      <c r="L2251" s="193"/>
      <c r="M2251" s="191"/>
      <c r="N2251" s="193"/>
      <c r="O2251" s="191"/>
      <c r="P2251" s="194">
        <v>35689.56</v>
      </c>
      <c r="Q2251" s="143"/>
      <c r="R2251" s="143"/>
      <c r="S2251" s="143"/>
    </row>
    <row r="2252" spans="1:19" ht="27.75" customHeight="1">
      <c r="A2252" s="203"/>
      <c r="B2252" s="189" t="s">
        <v>434</v>
      </c>
      <c r="C2252" s="501" t="s">
        <v>435</v>
      </c>
      <c r="D2252" s="501"/>
      <c r="E2252" s="501"/>
      <c r="F2252" s="501"/>
      <c r="G2252" s="501"/>
      <c r="H2252" s="190" t="s">
        <v>432</v>
      </c>
      <c r="I2252" s="209">
        <v>90</v>
      </c>
      <c r="J2252" s="191"/>
      <c r="K2252" s="209">
        <v>90</v>
      </c>
      <c r="L2252" s="193"/>
      <c r="M2252" s="191"/>
      <c r="N2252" s="193"/>
      <c r="O2252" s="191"/>
      <c r="P2252" s="194">
        <v>32120.6</v>
      </c>
      <c r="Q2252" s="143"/>
      <c r="R2252" s="143"/>
      <c r="S2252" s="143"/>
    </row>
    <row r="2253" spans="1:19" ht="13.5" customHeight="1">
      <c r="A2253" s="203"/>
      <c r="B2253" s="189" t="s">
        <v>436</v>
      </c>
      <c r="C2253" s="501" t="s">
        <v>437</v>
      </c>
      <c r="D2253" s="501"/>
      <c r="E2253" s="501"/>
      <c r="F2253" s="501"/>
      <c r="G2253" s="501"/>
      <c r="H2253" s="190" t="s">
        <v>432</v>
      </c>
      <c r="I2253" s="209">
        <v>46</v>
      </c>
      <c r="J2253" s="191"/>
      <c r="K2253" s="209">
        <v>46</v>
      </c>
      <c r="L2253" s="193"/>
      <c r="M2253" s="191"/>
      <c r="N2253" s="193"/>
      <c r="O2253" s="191"/>
      <c r="P2253" s="194">
        <v>16417.2</v>
      </c>
      <c r="Q2253" s="143"/>
      <c r="R2253" s="143"/>
      <c r="S2253" s="143"/>
    </row>
    <row r="2254" spans="1:19" ht="13.5" customHeight="1">
      <c r="A2254" s="213"/>
      <c r="B2254" s="214"/>
      <c r="C2254" s="500" t="s">
        <v>438</v>
      </c>
      <c r="D2254" s="500"/>
      <c r="E2254" s="500"/>
      <c r="F2254" s="500"/>
      <c r="G2254" s="500"/>
      <c r="H2254" s="180"/>
      <c r="I2254" s="181"/>
      <c r="J2254" s="181"/>
      <c r="K2254" s="181"/>
      <c r="L2254" s="183"/>
      <c r="M2254" s="181"/>
      <c r="N2254" s="211">
        <v>23628.080000000002</v>
      </c>
      <c r="O2254" s="181"/>
      <c r="P2254" s="212">
        <v>85061.08</v>
      </c>
      <c r="Q2254" s="143"/>
      <c r="R2254" s="143"/>
      <c r="S2254" s="143"/>
    </row>
    <row r="2255" spans="1:19" ht="13.5" customHeight="1">
      <c r="A2255" s="178" t="s">
        <v>1144</v>
      </c>
      <c r="B2255" s="179" t="s">
        <v>1119</v>
      </c>
      <c r="C2255" s="498" t="s">
        <v>1120</v>
      </c>
      <c r="D2255" s="498"/>
      <c r="E2255" s="498"/>
      <c r="F2255" s="498"/>
      <c r="G2255" s="498"/>
      <c r="H2255" s="180" t="s">
        <v>142</v>
      </c>
      <c r="I2255" s="181">
        <v>120</v>
      </c>
      <c r="J2255" s="182">
        <v>1</v>
      </c>
      <c r="K2255" s="182">
        <v>120</v>
      </c>
      <c r="L2255" s="183"/>
      <c r="M2255" s="181"/>
      <c r="N2255" s="221">
        <v>586.89</v>
      </c>
      <c r="O2255" s="217">
        <v>1.0367</v>
      </c>
      <c r="P2255" s="212">
        <v>73011.460000000006</v>
      </c>
      <c r="Q2255" s="143"/>
      <c r="R2255" s="143"/>
      <c r="S2255" s="143"/>
    </row>
    <row r="2256" spans="1:19" ht="13.5" customHeight="1">
      <c r="A2256" s="186"/>
      <c r="B2256" s="187"/>
      <c r="C2256" s="499" t="s">
        <v>390</v>
      </c>
      <c r="D2256" s="499"/>
      <c r="E2256" s="499"/>
      <c r="F2256" s="499"/>
      <c r="G2256" s="499"/>
      <c r="H2256" s="499"/>
      <c r="I2256" s="499"/>
      <c r="J2256" s="499"/>
      <c r="K2256" s="499"/>
      <c r="L2256" s="499"/>
      <c r="M2256" s="499"/>
      <c r="N2256" s="499"/>
      <c r="O2256" s="499"/>
      <c r="P2256" s="499"/>
      <c r="Q2256" s="143"/>
      <c r="R2256" s="143"/>
      <c r="S2256" s="143"/>
    </row>
    <row r="2257" spans="1:19" ht="13.5" customHeight="1">
      <c r="A2257" s="213"/>
      <c r="B2257" s="214"/>
      <c r="C2257" s="500" t="s">
        <v>438</v>
      </c>
      <c r="D2257" s="500"/>
      <c r="E2257" s="500"/>
      <c r="F2257" s="500"/>
      <c r="G2257" s="500"/>
      <c r="H2257" s="180"/>
      <c r="I2257" s="181"/>
      <c r="J2257" s="181"/>
      <c r="K2257" s="181"/>
      <c r="L2257" s="183"/>
      <c r="M2257" s="181"/>
      <c r="N2257" s="183"/>
      <c r="O2257" s="181"/>
      <c r="P2257" s="212">
        <v>73011.460000000006</v>
      </c>
      <c r="Q2257" s="143"/>
      <c r="R2257" s="143"/>
      <c r="S2257" s="143"/>
    </row>
    <row r="2258" spans="1:19" ht="13.5" customHeight="1">
      <c r="A2258" s="497" t="s">
        <v>1145</v>
      </c>
      <c r="B2258" s="497"/>
      <c r="C2258" s="497"/>
      <c r="D2258" s="497"/>
      <c r="E2258" s="497"/>
      <c r="F2258" s="497"/>
      <c r="G2258" s="497"/>
      <c r="H2258" s="497"/>
      <c r="I2258" s="497"/>
      <c r="J2258" s="497"/>
      <c r="K2258" s="497"/>
      <c r="L2258" s="497"/>
      <c r="M2258" s="497"/>
      <c r="N2258" s="497"/>
      <c r="O2258" s="497"/>
      <c r="P2258" s="497"/>
      <c r="Q2258" s="143"/>
      <c r="R2258" s="143"/>
      <c r="S2258" s="143"/>
    </row>
    <row r="2259" spans="1:19" ht="13.5" customHeight="1">
      <c r="A2259" s="178" t="s">
        <v>1146</v>
      </c>
      <c r="B2259" s="179" t="s">
        <v>640</v>
      </c>
      <c r="C2259" s="498" t="s">
        <v>641</v>
      </c>
      <c r="D2259" s="498"/>
      <c r="E2259" s="498"/>
      <c r="F2259" s="498"/>
      <c r="G2259" s="498"/>
      <c r="H2259" s="180" t="s">
        <v>142</v>
      </c>
      <c r="I2259" s="181">
        <v>4</v>
      </c>
      <c r="J2259" s="182">
        <v>1</v>
      </c>
      <c r="K2259" s="182">
        <v>4</v>
      </c>
      <c r="L2259" s="183"/>
      <c r="M2259" s="181"/>
      <c r="N2259" s="184"/>
      <c r="O2259" s="181"/>
      <c r="P2259" s="185"/>
      <c r="Q2259" s="143"/>
      <c r="R2259" s="143"/>
      <c r="S2259" s="143"/>
    </row>
    <row r="2260" spans="1:19" ht="13.5" customHeight="1">
      <c r="A2260" s="186"/>
      <c r="B2260" s="187" t="s">
        <v>386</v>
      </c>
      <c r="C2260" s="499" t="s">
        <v>387</v>
      </c>
      <c r="D2260" s="499"/>
      <c r="E2260" s="499"/>
      <c r="F2260" s="499"/>
      <c r="G2260" s="499"/>
      <c r="H2260" s="499"/>
      <c r="I2260" s="499"/>
      <c r="J2260" s="499"/>
      <c r="K2260" s="499"/>
      <c r="L2260" s="499"/>
      <c r="M2260" s="499"/>
      <c r="N2260" s="499"/>
      <c r="O2260" s="499"/>
      <c r="P2260" s="499"/>
      <c r="Q2260" s="143"/>
      <c r="R2260" s="143"/>
      <c r="S2260" s="143"/>
    </row>
    <row r="2261" spans="1:19" ht="13.5" customHeight="1">
      <c r="A2261" s="186"/>
      <c r="B2261" s="187" t="s">
        <v>388</v>
      </c>
      <c r="C2261" s="499" t="s">
        <v>389</v>
      </c>
      <c r="D2261" s="499"/>
      <c r="E2261" s="499"/>
      <c r="F2261" s="499"/>
      <c r="G2261" s="499"/>
      <c r="H2261" s="499"/>
      <c r="I2261" s="499"/>
      <c r="J2261" s="499"/>
      <c r="K2261" s="499"/>
      <c r="L2261" s="499"/>
      <c r="M2261" s="499"/>
      <c r="N2261" s="499"/>
      <c r="O2261" s="499"/>
      <c r="P2261" s="499"/>
      <c r="Q2261" s="143"/>
      <c r="R2261" s="143"/>
      <c r="S2261" s="143"/>
    </row>
    <row r="2262" spans="1:19" ht="13.5" customHeight="1">
      <c r="A2262" s="186"/>
      <c r="B2262" s="187"/>
      <c r="C2262" s="499" t="s">
        <v>390</v>
      </c>
      <c r="D2262" s="499"/>
      <c r="E2262" s="499"/>
      <c r="F2262" s="499"/>
      <c r="G2262" s="499"/>
      <c r="H2262" s="499"/>
      <c r="I2262" s="499"/>
      <c r="J2262" s="499"/>
      <c r="K2262" s="499"/>
      <c r="L2262" s="499"/>
      <c r="M2262" s="499"/>
      <c r="N2262" s="499"/>
      <c r="O2262" s="499"/>
      <c r="P2262" s="499"/>
      <c r="Q2262" s="143"/>
      <c r="R2262" s="143"/>
      <c r="S2262" s="143"/>
    </row>
    <row r="2263" spans="1:19" ht="13.5" customHeight="1">
      <c r="A2263" s="188"/>
      <c r="B2263" s="189" t="s">
        <v>164</v>
      </c>
      <c r="C2263" s="501" t="s">
        <v>391</v>
      </c>
      <c r="D2263" s="501"/>
      <c r="E2263" s="501"/>
      <c r="F2263" s="501"/>
      <c r="G2263" s="501"/>
      <c r="H2263" s="190" t="s">
        <v>392</v>
      </c>
      <c r="I2263" s="191"/>
      <c r="J2263" s="191"/>
      <c r="K2263" s="215">
        <v>15.3618206</v>
      </c>
      <c r="L2263" s="193"/>
      <c r="M2263" s="191"/>
      <c r="N2263" s="193"/>
      <c r="O2263" s="191"/>
      <c r="P2263" s="194">
        <v>13178.29</v>
      </c>
      <c r="Q2263" s="143"/>
      <c r="R2263" s="143"/>
      <c r="S2263" s="143"/>
    </row>
    <row r="2264" spans="1:19" ht="13.5" customHeight="1">
      <c r="A2264" s="195"/>
      <c r="B2264" s="189" t="s">
        <v>642</v>
      </c>
      <c r="C2264" s="501" t="s">
        <v>643</v>
      </c>
      <c r="D2264" s="501"/>
      <c r="E2264" s="501"/>
      <c r="F2264" s="501"/>
      <c r="G2264" s="501"/>
      <c r="H2264" s="190" t="s">
        <v>392</v>
      </c>
      <c r="I2264" s="201">
        <v>2.39</v>
      </c>
      <c r="J2264" s="197">
        <v>1.6068849999999999</v>
      </c>
      <c r="K2264" s="215">
        <v>15.3618206</v>
      </c>
      <c r="L2264" s="198"/>
      <c r="M2264" s="199"/>
      <c r="N2264" s="200">
        <v>857.86</v>
      </c>
      <c r="O2264" s="191"/>
      <c r="P2264" s="194">
        <v>13178.29</v>
      </c>
      <c r="Q2264" s="143"/>
      <c r="R2264" s="143"/>
      <c r="S2264" s="143"/>
    </row>
    <row r="2265" spans="1:19" ht="13.5" customHeight="1">
      <c r="A2265" s="188"/>
      <c r="B2265" s="189" t="s">
        <v>167</v>
      </c>
      <c r="C2265" s="501" t="s">
        <v>395</v>
      </c>
      <c r="D2265" s="501"/>
      <c r="E2265" s="501"/>
      <c r="F2265" s="501"/>
      <c r="G2265" s="501"/>
      <c r="H2265" s="190"/>
      <c r="I2265" s="191"/>
      <c r="J2265" s="191"/>
      <c r="K2265" s="191"/>
      <c r="L2265" s="193"/>
      <c r="M2265" s="191"/>
      <c r="N2265" s="193"/>
      <c r="O2265" s="191"/>
      <c r="P2265" s="216">
        <v>227.06</v>
      </c>
      <c r="Q2265" s="143"/>
      <c r="R2265" s="143"/>
      <c r="S2265" s="143"/>
    </row>
    <row r="2266" spans="1:19" ht="13.5" customHeight="1">
      <c r="A2266" s="195"/>
      <c r="B2266" s="189" t="s">
        <v>644</v>
      </c>
      <c r="C2266" s="501" t="s">
        <v>645</v>
      </c>
      <c r="D2266" s="501"/>
      <c r="E2266" s="501"/>
      <c r="F2266" s="501"/>
      <c r="G2266" s="501"/>
      <c r="H2266" s="190" t="s">
        <v>399</v>
      </c>
      <c r="I2266" s="201">
        <v>0.24</v>
      </c>
      <c r="J2266" s="201">
        <v>1.55</v>
      </c>
      <c r="K2266" s="207">
        <v>1.488</v>
      </c>
      <c r="L2266" s="205">
        <v>32.6</v>
      </c>
      <c r="M2266" s="206">
        <v>1.41</v>
      </c>
      <c r="N2266" s="200">
        <v>45.97</v>
      </c>
      <c r="O2266" s="202">
        <v>1.0367</v>
      </c>
      <c r="P2266" s="194">
        <v>70.91</v>
      </c>
      <c r="Q2266" s="143"/>
      <c r="R2266" s="143"/>
      <c r="S2266" s="143"/>
    </row>
    <row r="2267" spans="1:19" ht="13.5" customHeight="1">
      <c r="A2267" s="195"/>
      <c r="B2267" s="189" t="s">
        <v>646</v>
      </c>
      <c r="C2267" s="501" t="s">
        <v>647</v>
      </c>
      <c r="D2267" s="501"/>
      <c r="E2267" s="501"/>
      <c r="F2267" s="501"/>
      <c r="G2267" s="501"/>
      <c r="H2267" s="190" t="s">
        <v>399</v>
      </c>
      <c r="I2267" s="201">
        <v>0.26</v>
      </c>
      <c r="J2267" s="201">
        <v>1.55</v>
      </c>
      <c r="K2267" s="207">
        <v>1.6120000000000001</v>
      </c>
      <c r="L2267" s="205">
        <v>75.97</v>
      </c>
      <c r="M2267" s="206">
        <v>1.23</v>
      </c>
      <c r="N2267" s="200">
        <v>93.44</v>
      </c>
      <c r="O2267" s="202">
        <v>1.0367</v>
      </c>
      <c r="P2267" s="194">
        <v>156.15</v>
      </c>
      <c r="Q2267" s="143"/>
      <c r="R2267" s="143"/>
      <c r="S2267" s="143"/>
    </row>
    <row r="2268" spans="1:19" ht="19.5" customHeight="1">
      <c r="A2268" s="188"/>
      <c r="B2268" s="189" t="s">
        <v>180</v>
      </c>
      <c r="C2268" s="501" t="s">
        <v>410</v>
      </c>
      <c r="D2268" s="501"/>
      <c r="E2268" s="501"/>
      <c r="F2268" s="501"/>
      <c r="G2268" s="501"/>
      <c r="H2268" s="190"/>
      <c r="I2268" s="191"/>
      <c r="J2268" s="191"/>
      <c r="K2268" s="191"/>
      <c r="L2268" s="193"/>
      <c r="M2268" s="191"/>
      <c r="N2268" s="193"/>
      <c r="O2268" s="191"/>
      <c r="P2268" s="216">
        <v>138.63</v>
      </c>
      <c r="Q2268" s="143"/>
      <c r="R2268" s="143"/>
      <c r="S2268" s="143"/>
    </row>
    <row r="2269" spans="1:19" ht="13.5" customHeight="1">
      <c r="A2269" s="195"/>
      <c r="B2269" s="189" t="s">
        <v>648</v>
      </c>
      <c r="C2269" s="501" t="s">
        <v>649</v>
      </c>
      <c r="D2269" s="501"/>
      <c r="E2269" s="501"/>
      <c r="F2269" s="501"/>
      <c r="G2269" s="501"/>
      <c r="H2269" s="190" t="s">
        <v>413</v>
      </c>
      <c r="I2269" s="207">
        <v>3.2000000000000001E-2</v>
      </c>
      <c r="J2269" s="191"/>
      <c r="K2269" s="207">
        <v>0.128</v>
      </c>
      <c r="L2269" s="205">
        <v>596.80999999999995</v>
      </c>
      <c r="M2269" s="206">
        <v>1.43</v>
      </c>
      <c r="N2269" s="200">
        <v>853.44</v>
      </c>
      <c r="O2269" s="202">
        <v>1.0367</v>
      </c>
      <c r="P2269" s="194">
        <v>113.25</v>
      </c>
      <c r="Q2269" s="143"/>
      <c r="R2269" s="143"/>
      <c r="S2269" s="143"/>
    </row>
    <row r="2270" spans="1:19" ht="13.5" customHeight="1">
      <c r="A2270" s="195"/>
      <c r="B2270" s="189" t="s">
        <v>650</v>
      </c>
      <c r="C2270" s="501" t="s">
        <v>651</v>
      </c>
      <c r="D2270" s="501"/>
      <c r="E2270" s="501"/>
      <c r="F2270" s="501"/>
      <c r="G2270" s="501"/>
      <c r="H2270" s="190" t="s">
        <v>142</v>
      </c>
      <c r="I2270" s="209">
        <v>6</v>
      </c>
      <c r="J2270" s="191"/>
      <c r="K2270" s="209">
        <v>24</v>
      </c>
      <c r="L2270" s="205">
        <v>0.64</v>
      </c>
      <c r="M2270" s="220">
        <v>1.6</v>
      </c>
      <c r="N2270" s="200">
        <v>1.02</v>
      </c>
      <c r="O2270" s="202">
        <v>1.0367</v>
      </c>
      <c r="P2270" s="194">
        <v>25.38</v>
      </c>
      <c r="Q2270" s="143"/>
      <c r="R2270" s="143"/>
      <c r="S2270" s="143"/>
    </row>
    <row r="2271" spans="1:19" ht="27.75" customHeight="1">
      <c r="A2271" s="210"/>
      <c r="B2271" s="187"/>
      <c r="C2271" s="500" t="s">
        <v>429</v>
      </c>
      <c r="D2271" s="500"/>
      <c r="E2271" s="500"/>
      <c r="F2271" s="500"/>
      <c r="G2271" s="500"/>
      <c r="H2271" s="180"/>
      <c r="I2271" s="181"/>
      <c r="J2271" s="181"/>
      <c r="K2271" s="181"/>
      <c r="L2271" s="183"/>
      <c r="M2271" s="181"/>
      <c r="N2271" s="211"/>
      <c r="O2271" s="181"/>
      <c r="P2271" s="212">
        <v>13543.98</v>
      </c>
      <c r="Q2271" s="143"/>
      <c r="R2271" s="143"/>
      <c r="S2271" s="143"/>
    </row>
    <row r="2272" spans="1:19" ht="45.75" customHeight="1">
      <c r="A2272" s="203" t="s">
        <v>1147</v>
      </c>
      <c r="B2272" s="189" t="s">
        <v>430</v>
      </c>
      <c r="C2272" s="501" t="s">
        <v>431</v>
      </c>
      <c r="D2272" s="501"/>
      <c r="E2272" s="501"/>
      <c r="F2272" s="501"/>
      <c r="G2272" s="501"/>
      <c r="H2272" s="190" t="s">
        <v>432</v>
      </c>
      <c r="I2272" s="209">
        <v>2</v>
      </c>
      <c r="J2272" s="191"/>
      <c r="K2272" s="209">
        <v>2</v>
      </c>
      <c r="L2272" s="193"/>
      <c r="M2272" s="191"/>
      <c r="N2272" s="193"/>
      <c r="O2272" s="202">
        <v>1.0367</v>
      </c>
      <c r="P2272" s="216">
        <v>170.04</v>
      </c>
      <c r="Q2272" s="143"/>
      <c r="R2272" s="143"/>
      <c r="S2272" s="143"/>
    </row>
    <row r="2273" spans="1:19" ht="27.75" customHeight="1">
      <c r="A2273" s="203"/>
      <c r="B2273" s="189"/>
      <c r="C2273" s="501" t="s">
        <v>433</v>
      </c>
      <c r="D2273" s="501"/>
      <c r="E2273" s="501"/>
      <c r="F2273" s="501"/>
      <c r="G2273" s="501"/>
      <c r="H2273" s="190"/>
      <c r="I2273" s="191"/>
      <c r="J2273" s="191"/>
      <c r="K2273" s="191"/>
      <c r="L2273" s="193"/>
      <c r="M2273" s="191"/>
      <c r="N2273" s="193"/>
      <c r="O2273" s="191"/>
      <c r="P2273" s="194">
        <v>13178.29</v>
      </c>
      <c r="Q2273" s="143"/>
      <c r="R2273" s="143"/>
      <c r="S2273" s="143"/>
    </row>
    <row r="2274" spans="1:19" ht="13.5" customHeight="1">
      <c r="A2274" s="203"/>
      <c r="B2274" s="189" t="s">
        <v>653</v>
      </c>
      <c r="C2274" s="501" t="s">
        <v>654</v>
      </c>
      <c r="D2274" s="501"/>
      <c r="E2274" s="501"/>
      <c r="F2274" s="501"/>
      <c r="G2274" s="501"/>
      <c r="H2274" s="190" t="s">
        <v>432</v>
      </c>
      <c r="I2274" s="209">
        <v>90</v>
      </c>
      <c r="J2274" s="191"/>
      <c r="K2274" s="209">
        <v>90</v>
      </c>
      <c r="L2274" s="193"/>
      <c r="M2274" s="191"/>
      <c r="N2274" s="193"/>
      <c r="O2274" s="191"/>
      <c r="P2274" s="194">
        <v>11860.46</v>
      </c>
      <c r="Q2274" s="143"/>
      <c r="R2274" s="143"/>
      <c r="S2274" s="143"/>
    </row>
    <row r="2275" spans="1:19" ht="13.5" customHeight="1">
      <c r="A2275" s="203"/>
      <c r="B2275" s="189" t="s">
        <v>655</v>
      </c>
      <c r="C2275" s="501" t="s">
        <v>656</v>
      </c>
      <c r="D2275" s="501"/>
      <c r="E2275" s="501"/>
      <c r="F2275" s="501"/>
      <c r="G2275" s="501"/>
      <c r="H2275" s="190" t="s">
        <v>432</v>
      </c>
      <c r="I2275" s="209">
        <v>46</v>
      </c>
      <c r="J2275" s="191"/>
      <c r="K2275" s="209">
        <v>46</v>
      </c>
      <c r="L2275" s="193"/>
      <c r="M2275" s="191"/>
      <c r="N2275" s="193"/>
      <c r="O2275" s="191"/>
      <c r="P2275" s="194">
        <v>6062.01</v>
      </c>
      <c r="Q2275" s="143"/>
      <c r="R2275" s="143"/>
      <c r="S2275" s="143"/>
    </row>
    <row r="2276" spans="1:19" ht="13.5" customHeight="1">
      <c r="A2276" s="213"/>
      <c r="B2276" s="214"/>
      <c r="C2276" s="500" t="s">
        <v>438</v>
      </c>
      <c r="D2276" s="500"/>
      <c r="E2276" s="500"/>
      <c r="F2276" s="500"/>
      <c r="G2276" s="500"/>
      <c r="H2276" s="180"/>
      <c r="I2276" s="181"/>
      <c r="J2276" s="181"/>
      <c r="K2276" s="181"/>
      <c r="L2276" s="183"/>
      <c r="M2276" s="181"/>
      <c r="N2276" s="211">
        <v>7909.12</v>
      </c>
      <c r="O2276" s="181"/>
      <c r="P2276" s="212">
        <v>31636.49</v>
      </c>
      <c r="Q2276" s="143"/>
      <c r="R2276" s="143"/>
      <c r="S2276" s="143"/>
    </row>
    <row r="2277" spans="1:19" ht="13.5" customHeight="1">
      <c r="A2277" s="178" t="s">
        <v>1148</v>
      </c>
      <c r="B2277" s="179" t="s">
        <v>1107</v>
      </c>
      <c r="C2277" s="498" t="s">
        <v>1108</v>
      </c>
      <c r="D2277" s="498"/>
      <c r="E2277" s="498"/>
      <c r="F2277" s="498"/>
      <c r="G2277" s="498"/>
      <c r="H2277" s="180" t="s">
        <v>142</v>
      </c>
      <c r="I2277" s="181">
        <v>4</v>
      </c>
      <c r="J2277" s="182">
        <v>1</v>
      </c>
      <c r="K2277" s="182">
        <v>4</v>
      </c>
      <c r="L2277" s="183"/>
      <c r="M2277" s="181"/>
      <c r="N2277" s="221">
        <v>611.29999999999995</v>
      </c>
      <c r="O2277" s="217">
        <v>1.0367</v>
      </c>
      <c r="P2277" s="212">
        <v>2534.94</v>
      </c>
      <c r="Q2277" s="143"/>
      <c r="R2277" s="143"/>
      <c r="S2277" s="143"/>
    </row>
    <row r="2278" spans="1:19" ht="13.5" customHeight="1">
      <c r="A2278" s="186"/>
      <c r="B2278" s="187"/>
      <c r="C2278" s="499" t="s">
        <v>390</v>
      </c>
      <c r="D2278" s="499"/>
      <c r="E2278" s="499"/>
      <c r="F2278" s="499"/>
      <c r="G2278" s="499"/>
      <c r="H2278" s="499"/>
      <c r="I2278" s="499"/>
      <c r="J2278" s="499"/>
      <c r="K2278" s="499"/>
      <c r="L2278" s="499"/>
      <c r="M2278" s="499"/>
      <c r="N2278" s="499"/>
      <c r="O2278" s="499"/>
      <c r="P2278" s="499"/>
      <c r="Q2278" s="143"/>
      <c r="R2278" s="143"/>
      <c r="S2278" s="143"/>
    </row>
    <row r="2279" spans="1:19" ht="13.5" customHeight="1">
      <c r="A2279" s="213"/>
      <c r="B2279" s="214"/>
      <c r="C2279" s="500" t="s">
        <v>438</v>
      </c>
      <c r="D2279" s="500"/>
      <c r="E2279" s="500"/>
      <c r="F2279" s="500"/>
      <c r="G2279" s="500"/>
      <c r="H2279" s="180"/>
      <c r="I2279" s="181"/>
      <c r="J2279" s="181"/>
      <c r="K2279" s="181"/>
      <c r="L2279" s="183"/>
      <c r="M2279" s="181"/>
      <c r="N2279" s="183"/>
      <c r="O2279" s="181"/>
      <c r="P2279" s="212">
        <v>2534.94</v>
      </c>
      <c r="Q2279" s="143"/>
      <c r="R2279" s="143"/>
      <c r="S2279" s="143"/>
    </row>
    <row r="2280" spans="1:19" ht="13.5" customHeight="1">
      <c r="A2280" s="178" t="s">
        <v>1149</v>
      </c>
      <c r="B2280" s="179" t="s">
        <v>608</v>
      </c>
      <c r="C2280" s="498" t="s">
        <v>1116</v>
      </c>
      <c r="D2280" s="498"/>
      <c r="E2280" s="498"/>
      <c r="F2280" s="498"/>
      <c r="G2280" s="498"/>
      <c r="H2280" s="180" t="s">
        <v>610</v>
      </c>
      <c r="I2280" s="181">
        <v>0.36</v>
      </c>
      <c r="J2280" s="182">
        <v>1</v>
      </c>
      <c r="K2280" s="219">
        <v>0.36</v>
      </c>
      <c r="L2280" s="183"/>
      <c r="M2280" s="181"/>
      <c r="N2280" s="184"/>
      <c r="O2280" s="181"/>
      <c r="P2280" s="185"/>
      <c r="Q2280" s="143"/>
      <c r="R2280" s="143"/>
      <c r="S2280" s="143"/>
    </row>
    <row r="2281" spans="1:19" ht="13.5" customHeight="1">
      <c r="A2281" s="186"/>
      <c r="B2281" s="187" t="s">
        <v>386</v>
      </c>
      <c r="C2281" s="499" t="s">
        <v>387</v>
      </c>
      <c r="D2281" s="499"/>
      <c r="E2281" s="499"/>
      <c r="F2281" s="499"/>
      <c r="G2281" s="499"/>
      <c r="H2281" s="499"/>
      <c r="I2281" s="499"/>
      <c r="J2281" s="499"/>
      <c r="K2281" s="499"/>
      <c r="L2281" s="499"/>
      <c r="M2281" s="499"/>
      <c r="N2281" s="499"/>
      <c r="O2281" s="499"/>
      <c r="P2281" s="499"/>
      <c r="Q2281" s="143"/>
      <c r="R2281" s="143"/>
      <c r="S2281" s="143"/>
    </row>
    <row r="2282" spans="1:19" ht="13.5" customHeight="1">
      <c r="A2282" s="186"/>
      <c r="B2282" s="187" t="s">
        <v>388</v>
      </c>
      <c r="C2282" s="499" t="s">
        <v>389</v>
      </c>
      <c r="D2282" s="499"/>
      <c r="E2282" s="499"/>
      <c r="F2282" s="499"/>
      <c r="G2282" s="499"/>
      <c r="H2282" s="499"/>
      <c r="I2282" s="499"/>
      <c r="J2282" s="499"/>
      <c r="K2282" s="499"/>
      <c r="L2282" s="499"/>
      <c r="M2282" s="499"/>
      <c r="N2282" s="499"/>
      <c r="O2282" s="499"/>
      <c r="P2282" s="499"/>
      <c r="Q2282" s="143"/>
      <c r="R2282" s="143"/>
      <c r="S2282" s="143"/>
    </row>
    <row r="2283" spans="1:19" ht="13.5" customHeight="1">
      <c r="A2283" s="186"/>
      <c r="B2283" s="187"/>
      <c r="C2283" s="499" t="s">
        <v>390</v>
      </c>
      <c r="D2283" s="499"/>
      <c r="E2283" s="499"/>
      <c r="F2283" s="499"/>
      <c r="G2283" s="499"/>
      <c r="H2283" s="499"/>
      <c r="I2283" s="499"/>
      <c r="J2283" s="499"/>
      <c r="K2283" s="499"/>
      <c r="L2283" s="499"/>
      <c r="M2283" s="499"/>
      <c r="N2283" s="499"/>
      <c r="O2283" s="499"/>
      <c r="P2283" s="499"/>
      <c r="Q2283" s="143"/>
      <c r="R2283" s="143"/>
      <c r="S2283" s="143"/>
    </row>
    <row r="2284" spans="1:19" ht="13.5" customHeight="1">
      <c r="A2284" s="188"/>
      <c r="B2284" s="189" t="s">
        <v>164</v>
      </c>
      <c r="C2284" s="501" t="s">
        <v>391</v>
      </c>
      <c r="D2284" s="501"/>
      <c r="E2284" s="501"/>
      <c r="F2284" s="501"/>
      <c r="G2284" s="501"/>
      <c r="H2284" s="190" t="s">
        <v>392</v>
      </c>
      <c r="I2284" s="191"/>
      <c r="J2284" s="191"/>
      <c r="K2284" s="215">
        <v>5.3624966000000001</v>
      </c>
      <c r="L2284" s="193"/>
      <c r="M2284" s="191"/>
      <c r="N2284" s="193"/>
      <c r="O2284" s="191"/>
      <c r="P2284" s="194">
        <v>3568.96</v>
      </c>
      <c r="Q2284" s="143"/>
      <c r="R2284" s="143"/>
      <c r="S2284" s="143"/>
    </row>
    <row r="2285" spans="1:19" ht="13.5" customHeight="1">
      <c r="A2285" s="195"/>
      <c r="B2285" s="189" t="s">
        <v>611</v>
      </c>
      <c r="C2285" s="501" t="s">
        <v>612</v>
      </c>
      <c r="D2285" s="501"/>
      <c r="E2285" s="501"/>
      <c r="F2285" s="501"/>
      <c r="G2285" s="501"/>
      <c r="H2285" s="190" t="s">
        <v>392</v>
      </c>
      <c r="I2285" s="201">
        <v>9.27</v>
      </c>
      <c r="J2285" s="197">
        <v>1.6068849999999999</v>
      </c>
      <c r="K2285" s="215">
        <v>5.3624966000000001</v>
      </c>
      <c r="L2285" s="198"/>
      <c r="M2285" s="199"/>
      <c r="N2285" s="200">
        <v>665.54</v>
      </c>
      <c r="O2285" s="191"/>
      <c r="P2285" s="194">
        <v>3568.96</v>
      </c>
      <c r="Q2285" s="143"/>
      <c r="R2285" s="143"/>
      <c r="S2285" s="143"/>
    </row>
    <row r="2286" spans="1:19" ht="19.5" customHeight="1">
      <c r="A2286" s="188"/>
      <c r="B2286" s="189" t="s">
        <v>180</v>
      </c>
      <c r="C2286" s="501" t="s">
        <v>410</v>
      </c>
      <c r="D2286" s="501"/>
      <c r="E2286" s="501"/>
      <c r="F2286" s="501"/>
      <c r="G2286" s="501"/>
      <c r="H2286" s="190"/>
      <c r="I2286" s="191"/>
      <c r="J2286" s="191"/>
      <c r="K2286" s="191"/>
      <c r="L2286" s="193"/>
      <c r="M2286" s="191"/>
      <c r="N2286" s="193"/>
      <c r="O2286" s="191"/>
      <c r="P2286" s="216">
        <v>37.32</v>
      </c>
      <c r="Q2286" s="143"/>
      <c r="R2286" s="143"/>
      <c r="S2286" s="143"/>
    </row>
    <row r="2287" spans="1:19" ht="13.5" customHeight="1">
      <c r="A2287" s="195"/>
      <c r="B2287" s="189" t="s">
        <v>613</v>
      </c>
      <c r="C2287" s="501" t="s">
        <v>614</v>
      </c>
      <c r="D2287" s="501"/>
      <c r="E2287" s="501"/>
      <c r="F2287" s="501"/>
      <c r="G2287" s="501"/>
      <c r="H2287" s="190" t="s">
        <v>413</v>
      </c>
      <c r="I2287" s="196">
        <v>0.2</v>
      </c>
      <c r="J2287" s="191"/>
      <c r="K2287" s="207">
        <v>7.1999999999999995E-2</v>
      </c>
      <c r="L2287" s="205">
        <v>138.5</v>
      </c>
      <c r="M2287" s="206">
        <v>1.44</v>
      </c>
      <c r="N2287" s="200">
        <v>199.44</v>
      </c>
      <c r="O2287" s="202">
        <v>1.0367</v>
      </c>
      <c r="P2287" s="194">
        <v>14.89</v>
      </c>
      <c r="Q2287" s="143"/>
      <c r="R2287" s="143"/>
      <c r="S2287" s="143"/>
    </row>
    <row r="2288" spans="1:19" ht="13.5" customHeight="1">
      <c r="A2288" s="195"/>
      <c r="B2288" s="189" t="s">
        <v>615</v>
      </c>
      <c r="C2288" s="501" t="s">
        <v>616</v>
      </c>
      <c r="D2288" s="501"/>
      <c r="E2288" s="501"/>
      <c r="F2288" s="501"/>
      <c r="G2288" s="501"/>
      <c r="H2288" s="190" t="s">
        <v>587</v>
      </c>
      <c r="I2288" s="201">
        <v>0.25</v>
      </c>
      <c r="J2288" s="191"/>
      <c r="K2288" s="201">
        <v>0.09</v>
      </c>
      <c r="L2288" s="205">
        <v>235.73</v>
      </c>
      <c r="M2288" s="206">
        <v>1.02</v>
      </c>
      <c r="N2288" s="200">
        <v>240.44</v>
      </c>
      <c r="O2288" s="202">
        <v>1.0367</v>
      </c>
      <c r="P2288" s="194">
        <v>22.43</v>
      </c>
      <c r="Q2288" s="143"/>
      <c r="R2288" s="143"/>
      <c r="S2288" s="143"/>
    </row>
    <row r="2289" spans="1:19" ht="19.5" customHeight="1">
      <c r="A2289" s="210"/>
      <c r="B2289" s="187"/>
      <c r="C2289" s="500" t="s">
        <v>429</v>
      </c>
      <c r="D2289" s="500"/>
      <c r="E2289" s="500"/>
      <c r="F2289" s="500"/>
      <c r="G2289" s="500"/>
      <c r="H2289" s="180"/>
      <c r="I2289" s="181"/>
      <c r="J2289" s="181"/>
      <c r="K2289" s="181"/>
      <c r="L2289" s="183"/>
      <c r="M2289" s="181"/>
      <c r="N2289" s="211"/>
      <c r="O2289" s="181"/>
      <c r="P2289" s="212">
        <v>3606.28</v>
      </c>
      <c r="Q2289" s="143"/>
      <c r="R2289" s="143"/>
      <c r="S2289" s="143"/>
    </row>
    <row r="2290" spans="1:19" ht="45.75" customHeight="1">
      <c r="A2290" s="203" t="s">
        <v>1150</v>
      </c>
      <c r="B2290" s="189" t="s">
        <v>430</v>
      </c>
      <c r="C2290" s="501" t="s">
        <v>431</v>
      </c>
      <c r="D2290" s="501"/>
      <c r="E2290" s="501"/>
      <c r="F2290" s="501"/>
      <c r="G2290" s="501"/>
      <c r="H2290" s="190" t="s">
        <v>432</v>
      </c>
      <c r="I2290" s="209">
        <v>2</v>
      </c>
      <c r="J2290" s="191"/>
      <c r="K2290" s="209">
        <v>2</v>
      </c>
      <c r="L2290" s="193"/>
      <c r="M2290" s="191"/>
      <c r="N2290" s="193"/>
      <c r="O2290" s="202">
        <v>1.0367</v>
      </c>
      <c r="P2290" s="216">
        <v>46.05</v>
      </c>
      <c r="Q2290" s="143"/>
      <c r="R2290" s="143"/>
      <c r="S2290" s="143"/>
    </row>
    <row r="2291" spans="1:19" ht="27.75" customHeight="1">
      <c r="A2291" s="203"/>
      <c r="B2291" s="189"/>
      <c r="C2291" s="501" t="s">
        <v>433</v>
      </c>
      <c r="D2291" s="501"/>
      <c r="E2291" s="501"/>
      <c r="F2291" s="501"/>
      <c r="G2291" s="501"/>
      <c r="H2291" s="190"/>
      <c r="I2291" s="191"/>
      <c r="J2291" s="191"/>
      <c r="K2291" s="191"/>
      <c r="L2291" s="193"/>
      <c r="M2291" s="191"/>
      <c r="N2291" s="193"/>
      <c r="O2291" s="191"/>
      <c r="P2291" s="194">
        <v>3568.96</v>
      </c>
      <c r="Q2291" s="143"/>
      <c r="R2291" s="143"/>
      <c r="S2291" s="143"/>
    </row>
    <row r="2292" spans="1:19" ht="13.5" customHeight="1">
      <c r="A2292" s="203"/>
      <c r="B2292" s="189" t="s">
        <v>434</v>
      </c>
      <c r="C2292" s="501" t="s">
        <v>435</v>
      </c>
      <c r="D2292" s="501"/>
      <c r="E2292" s="501"/>
      <c r="F2292" s="501"/>
      <c r="G2292" s="501"/>
      <c r="H2292" s="190" t="s">
        <v>432</v>
      </c>
      <c r="I2292" s="209">
        <v>90</v>
      </c>
      <c r="J2292" s="191"/>
      <c r="K2292" s="209">
        <v>90</v>
      </c>
      <c r="L2292" s="193"/>
      <c r="M2292" s="191"/>
      <c r="N2292" s="193"/>
      <c r="O2292" s="191"/>
      <c r="P2292" s="194">
        <v>3212.06</v>
      </c>
      <c r="Q2292" s="143"/>
      <c r="R2292" s="143"/>
      <c r="S2292" s="143"/>
    </row>
    <row r="2293" spans="1:19" ht="13.5" customHeight="1">
      <c r="A2293" s="203"/>
      <c r="B2293" s="189" t="s">
        <v>436</v>
      </c>
      <c r="C2293" s="501" t="s">
        <v>437</v>
      </c>
      <c r="D2293" s="501"/>
      <c r="E2293" s="501"/>
      <c r="F2293" s="501"/>
      <c r="G2293" s="501"/>
      <c r="H2293" s="190" t="s">
        <v>432</v>
      </c>
      <c r="I2293" s="209">
        <v>46</v>
      </c>
      <c r="J2293" s="191"/>
      <c r="K2293" s="209">
        <v>46</v>
      </c>
      <c r="L2293" s="193"/>
      <c r="M2293" s="191"/>
      <c r="N2293" s="193"/>
      <c r="O2293" s="191"/>
      <c r="P2293" s="194">
        <v>1641.72</v>
      </c>
      <c r="Q2293" s="143"/>
      <c r="R2293" s="143"/>
      <c r="S2293" s="143"/>
    </row>
    <row r="2294" spans="1:19" ht="13.5" customHeight="1">
      <c r="A2294" s="213"/>
      <c r="B2294" s="214"/>
      <c r="C2294" s="500" t="s">
        <v>438</v>
      </c>
      <c r="D2294" s="500"/>
      <c r="E2294" s="500"/>
      <c r="F2294" s="500"/>
      <c r="G2294" s="500"/>
      <c r="H2294" s="180"/>
      <c r="I2294" s="181"/>
      <c r="J2294" s="181"/>
      <c r="K2294" s="181"/>
      <c r="L2294" s="183"/>
      <c r="M2294" s="181"/>
      <c r="N2294" s="211">
        <v>23628.080000000002</v>
      </c>
      <c r="O2294" s="181"/>
      <c r="P2294" s="212">
        <v>8506.11</v>
      </c>
      <c r="Q2294" s="143"/>
      <c r="R2294" s="143"/>
      <c r="S2294" s="143"/>
    </row>
    <row r="2295" spans="1:19" ht="13.5" customHeight="1">
      <c r="A2295" s="178" t="s">
        <v>1151</v>
      </c>
      <c r="B2295" s="179" t="s">
        <v>1119</v>
      </c>
      <c r="C2295" s="498" t="s">
        <v>1120</v>
      </c>
      <c r="D2295" s="498"/>
      <c r="E2295" s="498"/>
      <c r="F2295" s="498"/>
      <c r="G2295" s="498"/>
      <c r="H2295" s="180" t="s">
        <v>142</v>
      </c>
      <c r="I2295" s="181">
        <v>12</v>
      </c>
      <c r="J2295" s="182">
        <v>1</v>
      </c>
      <c r="K2295" s="182">
        <v>12</v>
      </c>
      <c r="L2295" s="183"/>
      <c r="M2295" s="181"/>
      <c r="N2295" s="221">
        <v>586.89</v>
      </c>
      <c r="O2295" s="217">
        <v>1.0367</v>
      </c>
      <c r="P2295" s="212">
        <v>7301.15</v>
      </c>
      <c r="Q2295" s="143"/>
      <c r="R2295" s="143"/>
      <c r="S2295" s="143"/>
    </row>
    <row r="2296" spans="1:19" ht="13.5" customHeight="1">
      <c r="A2296" s="186"/>
      <c r="B2296" s="187"/>
      <c r="C2296" s="499" t="s">
        <v>390</v>
      </c>
      <c r="D2296" s="499"/>
      <c r="E2296" s="499"/>
      <c r="F2296" s="499"/>
      <c r="G2296" s="499"/>
      <c r="H2296" s="499"/>
      <c r="I2296" s="499"/>
      <c r="J2296" s="499"/>
      <c r="K2296" s="499"/>
      <c r="L2296" s="499"/>
      <c r="M2296" s="499"/>
      <c r="N2296" s="499"/>
      <c r="O2296" s="499"/>
      <c r="P2296" s="499"/>
      <c r="Q2296" s="143"/>
      <c r="R2296" s="143"/>
      <c r="S2296" s="143"/>
    </row>
    <row r="2297" spans="1:19" ht="13.5" customHeight="1">
      <c r="A2297" s="213"/>
      <c r="B2297" s="214"/>
      <c r="C2297" s="500" t="s">
        <v>438</v>
      </c>
      <c r="D2297" s="500"/>
      <c r="E2297" s="500"/>
      <c r="F2297" s="500"/>
      <c r="G2297" s="500"/>
      <c r="H2297" s="180"/>
      <c r="I2297" s="181"/>
      <c r="J2297" s="181"/>
      <c r="K2297" s="181"/>
      <c r="L2297" s="183"/>
      <c r="M2297" s="181"/>
      <c r="N2297" s="183"/>
      <c r="O2297" s="181"/>
      <c r="P2297" s="212">
        <v>7301.15</v>
      </c>
      <c r="Q2297" s="143"/>
      <c r="R2297" s="143"/>
      <c r="S2297" s="143"/>
    </row>
    <row r="2298" spans="1:19" ht="13.5" customHeight="1">
      <c r="A2298" s="178" t="s">
        <v>1152</v>
      </c>
      <c r="B2298" s="179" t="s">
        <v>608</v>
      </c>
      <c r="C2298" s="498" t="s">
        <v>1153</v>
      </c>
      <c r="D2298" s="498"/>
      <c r="E2298" s="498"/>
      <c r="F2298" s="498"/>
      <c r="G2298" s="498"/>
      <c r="H2298" s="180" t="s">
        <v>610</v>
      </c>
      <c r="I2298" s="181">
        <v>0.48</v>
      </c>
      <c r="J2298" s="182">
        <v>1</v>
      </c>
      <c r="K2298" s="219">
        <v>0.48</v>
      </c>
      <c r="L2298" s="183"/>
      <c r="M2298" s="181"/>
      <c r="N2298" s="184"/>
      <c r="O2298" s="181"/>
      <c r="P2298" s="185"/>
      <c r="Q2298" s="143"/>
      <c r="R2298" s="143"/>
      <c r="S2298" s="143"/>
    </row>
    <row r="2299" spans="1:19" ht="13.5" customHeight="1">
      <c r="A2299" s="186"/>
      <c r="B2299" s="187" t="s">
        <v>386</v>
      </c>
      <c r="C2299" s="499" t="s">
        <v>387</v>
      </c>
      <c r="D2299" s="499"/>
      <c r="E2299" s="499"/>
      <c r="F2299" s="499"/>
      <c r="G2299" s="499"/>
      <c r="H2299" s="499"/>
      <c r="I2299" s="499"/>
      <c r="J2299" s="499"/>
      <c r="K2299" s="499"/>
      <c r="L2299" s="499"/>
      <c r="M2299" s="499"/>
      <c r="N2299" s="499"/>
      <c r="O2299" s="499"/>
      <c r="P2299" s="499"/>
      <c r="Q2299" s="143"/>
      <c r="R2299" s="143"/>
      <c r="S2299" s="143"/>
    </row>
    <row r="2300" spans="1:19" ht="13.5" customHeight="1">
      <c r="A2300" s="186"/>
      <c r="B2300" s="187" t="s">
        <v>388</v>
      </c>
      <c r="C2300" s="499" t="s">
        <v>389</v>
      </c>
      <c r="D2300" s="499"/>
      <c r="E2300" s="499"/>
      <c r="F2300" s="499"/>
      <c r="G2300" s="499"/>
      <c r="H2300" s="499"/>
      <c r="I2300" s="499"/>
      <c r="J2300" s="499"/>
      <c r="K2300" s="499"/>
      <c r="L2300" s="499"/>
      <c r="M2300" s="499"/>
      <c r="N2300" s="499"/>
      <c r="O2300" s="499"/>
      <c r="P2300" s="499"/>
      <c r="Q2300" s="143"/>
      <c r="R2300" s="143"/>
      <c r="S2300" s="143"/>
    </row>
    <row r="2301" spans="1:19" ht="13.5" customHeight="1">
      <c r="A2301" s="186"/>
      <c r="B2301" s="187"/>
      <c r="C2301" s="499" t="s">
        <v>390</v>
      </c>
      <c r="D2301" s="499"/>
      <c r="E2301" s="499"/>
      <c r="F2301" s="499"/>
      <c r="G2301" s="499"/>
      <c r="H2301" s="499"/>
      <c r="I2301" s="499"/>
      <c r="J2301" s="499"/>
      <c r="K2301" s="499"/>
      <c r="L2301" s="499"/>
      <c r="M2301" s="499"/>
      <c r="N2301" s="499"/>
      <c r="O2301" s="499"/>
      <c r="P2301" s="499"/>
      <c r="Q2301" s="143"/>
      <c r="R2301" s="143"/>
      <c r="S2301" s="143"/>
    </row>
    <row r="2302" spans="1:19" ht="13.5" customHeight="1">
      <c r="A2302" s="188"/>
      <c r="B2302" s="189" t="s">
        <v>164</v>
      </c>
      <c r="C2302" s="501" t="s">
        <v>391</v>
      </c>
      <c r="D2302" s="501"/>
      <c r="E2302" s="501"/>
      <c r="F2302" s="501"/>
      <c r="G2302" s="501"/>
      <c r="H2302" s="190" t="s">
        <v>392</v>
      </c>
      <c r="I2302" s="191"/>
      <c r="J2302" s="191"/>
      <c r="K2302" s="215">
        <v>7.1499955000000002</v>
      </c>
      <c r="L2302" s="193"/>
      <c r="M2302" s="191"/>
      <c r="N2302" s="193"/>
      <c r="O2302" s="191"/>
      <c r="P2302" s="194">
        <v>4758.6099999999997</v>
      </c>
      <c r="Q2302" s="143"/>
      <c r="R2302" s="143"/>
      <c r="S2302" s="143"/>
    </row>
    <row r="2303" spans="1:19" ht="13.5" customHeight="1">
      <c r="A2303" s="195"/>
      <c r="B2303" s="189" t="s">
        <v>611</v>
      </c>
      <c r="C2303" s="501" t="s">
        <v>612</v>
      </c>
      <c r="D2303" s="501"/>
      <c r="E2303" s="501"/>
      <c r="F2303" s="501"/>
      <c r="G2303" s="501"/>
      <c r="H2303" s="190" t="s">
        <v>392</v>
      </c>
      <c r="I2303" s="201">
        <v>9.27</v>
      </c>
      <c r="J2303" s="197">
        <v>1.6068849999999999</v>
      </c>
      <c r="K2303" s="215">
        <v>7.1499955000000002</v>
      </c>
      <c r="L2303" s="198"/>
      <c r="M2303" s="199"/>
      <c r="N2303" s="200">
        <v>665.54</v>
      </c>
      <c r="O2303" s="191"/>
      <c r="P2303" s="194">
        <v>4758.6099999999997</v>
      </c>
      <c r="Q2303" s="143"/>
      <c r="R2303" s="143"/>
      <c r="S2303" s="143"/>
    </row>
    <row r="2304" spans="1:19" ht="19.5" customHeight="1">
      <c r="A2304" s="188"/>
      <c r="B2304" s="189" t="s">
        <v>180</v>
      </c>
      <c r="C2304" s="501" t="s">
        <v>410</v>
      </c>
      <c r="D2304" s="501"/>
      <c r="E2304" s="501"/>
      <c r="F2304" s="501"/>
      <c r="G2304" s="501"/>
      <c r="H2304" s="190"/>
      <c r="I2304" s="191"/>
      <c r="J2304" s="191"/>
      <c r="K2304" s="191"/>
      <c r="L2304" s="193"/>
      <c r="M2304" s="191"/>
      <c r="N2304" s="193"/>
      <c r="O2304" s="191"/>
      <c r="P2304" s="216">
        <v>49.76</v>
      </c>
      <c r="Q2304" s="143"/>
      <c r="R2304" s="143"/>
      <c r="S2304" s="143"/>
    </row>
    <row r="2305" spans="1:19" ht="13.5" customHeight="1">
      <c r="A2305" s="195"/>
      <c r="B2305" s="189" t="s">
        <v>613</v>
      </c>
      <c r="C2305" s="501" t="s">
        <v>614</v>
      </c>
      <c r="D2305" s="501"/>
      <c r="E2305" s="501"/>
      <c r="F2305" s="501"/>
      <c r="G2305" s="501"/>
      <c r="H2305" s="190" t="s">
        <v>413</v>
      </c>
      <c r="I2305" s="196">
        <v>0.2</v>
      </c>
      <c r="J2305" s="191"/>
      <c r="K2305" s="207">
        <v>9.6000000000000002E-2</v>
      </c>
      <c r="L2305" s="205">
        <v>138.5</v>
      </c>
      <c r="M2305" s="206">
        <v>1.44</v>
      </c>
      <c r="N2305" s="200">
        <v>199.44</v>
      </c>
      <c r="O2305" s="202">
        <v>1.0367</v>
      </c>
      <c r="P2305" s="194">
        <v>19.850000000000001</v>
      </c>
      <c r="Q2305" s="143"/>
      <c r="R2305" s="143"/>
      <c r="S2305" s="143"/>
    </row>
    <row r="2306" spans="1:19" ht="13.5" customHeight="1">
      <c r="A2306" s="195"/>
      <c r="B2306" s="189" t="s">
        <v>615</v>
      </c>
      <c r="C2306" s="501" t="s">
        <v>616</v>
      </c>
      <c r="D2306" s="501"/>
      <c r="E2306" s="501"/>
      <c r="F2306" s="501"/>
      <c r="G2306" s="501"/>
      <c r="H2306" s="190" t="s">
        <v>587</v>
      </c>
      <c r="I2306" s="201">
        <v>0.25</v>
      </c>
      <c r="J2306" s="191"/>
      <c r="K2306" s="201">
        <v>0.12</v>
      </c>
      <c r="L2306" s="205">
        <v>235.73</v>
      </c>
      <c r="M2306" s="206">
        <v>1.02</v>
      </c>
      <c r="N2306" s="200">
        <v>240.44</v>
      </c>
      <c r="O2306" s="202">
        <v>1.0367</v>
      </c>
      <c r="P2306" s="194">
        <v>29.91</v>
      </c>
      <c r="Q2306" s="143"/>
      <c r="R2306" s="143"/>
      <c r="S2306" s="143"/>
    </row>
    <row r="2307" spans="1:19" ht="19.5" customHeight="1">
      <c r="A2307" s="210"/>
      <c r="B2307" s="187"/>
      <c r="C2307" s="500" t="s">
        <v>429</v>
      </c>
      <c r="D2307" s="500"/>
      <c r="E2307" s="500"/>
      <c r="F2307" s="500"/>
      <c r="G2307" s="500"/>
      <c r="H2307" s="180"/>
      <c r="I2307" s="181"/>
      <c r="J2307" s="181"/>
      <c r="K2307" s="181"/>
      <c r="L2307" s="183"/>
      <c r="M2307" s="181"/>
      <c r="N2307" s="211"/>
      <c r="O2307" s="181"/>
      <c r="P2307" s="212">
        <v>4808.37</v>
      </c>
      <c r="Q2307" s="143"/>
      <c r="R2307" s="143"/>
      <c r="S2307" s="143"/>
    </row>
    <row r="2308" spans="1:19" ht="13.5" customHeight="1">
      <c r="A2308" s="203" t="s">
        <v>1154</v>
      </c>
      <c r="B2308" s="189" t="s">
        <v>430</v>
      </c>
      <c r="C2308" s="501" t="s">
        <v>431</v>
      </c>
      <c r="D2308" s="501"/>
      <c r="E2308" s="501"/>
      <c r="F2308" s="501"/>
      <c r="G2308" s="501"/>
      <c r="H2308" s="190" t="s">
        <v>432</v>
      </c>
      <c r="I2308" s="209">
        <v>2</v>
      </c>
      <c r="J2308" s="191"/>
      <c r="K2308" s="209">
        <v>2</v>
      </c>
      <c r="L2308" s="193"/>
      <c r="M2308" s="191"/>
      <c r="N2308" s="193"/>
      <c r="O2308" s="202">
        <v>1.0367</v>
      </c>
      <c r="P2308" s="216">
        <v>61.4</v>
      </c>
      <c r="Q2308" s="143"/>
      <c r="R2308" s="143"/>
      <c r="S2308" s="143"/>
    </row>
    <row r="2309" spans="1:19" ht="13.5" customHeight="1">
      <c r="A2309" s="203"/>
      <c r="B2309" s="189"/>
      <c r="C2309" s="501" t="s">
        <v>433</v>
      </c>
      <c r="D2309" s="501"/>
      <c r="E2309" s="501"/>
      <c r="F2309" s="501"/>
      <c r="G2309" s="501"/>
      <c r="H2309" s="190"/>
      <c r="I2309" s="191"/>
      <c r="J2309" s="191"/>
      <c r="K2309" s="191"/>
      <c r="L2309" s="193"/>
      <c r="M2309" s="191"/>
      <c r="N2309" s="193"/>
      <c r="O2309" s="191"/>
      <c r="P2309" s="194">
        <v>4758.6099999999997</v>
      </c>
      <c r="Q2309" s="143"/>
      <c r="R2309" s="143"/>
      <c r="S2309" s="143"/>
    </row>
    <row r="2310" spans="1:19" ht="19.5" customHeight="1">
      <c r="A2310" s="203"/>
      <c r="B2310" s="189" t="s">
        <v>434</v>
      </c>
      <c r="C2310" s="501" t="s">
        <v>435</v>
      </c>
      <c r="D2310" s="501"/>
      <c r="E2310" s="501"/>
      <c r="F2310" s="501"/>
      <c r="G2310" s="501"/>
      <c r="H2310" s="190" t="s">
        <v>432</v>
      </c>
      <c r="I2310" s="209">
        <v>90</v>
      </c>
      <c r="J2310" s="191"/>
      <c r="K2310" s="209">
        <v>90</v>
      </c>
      <c r="L2310" s="193"/>
      <c r="M2310" s="191"/>
      <c r="N2310" s="193"/>
      <c r="O2310" s="191"/>
      <c r="P2310" s="194">
        <v>4282.75</v>
      </c>
      <c r="Q2310" s="143"/>
      <c r="R2310" s="143"/>
      <c r="S2310" s="143"/>
    </row>
    <row r="2311" spans="1:19" ht="13.5" customHeight="1">
      <c r="A2311" s="203"/>
      <c r="B2311" s="189" t="s">
        <v>436</v>
      </c>
      <c r="C2311" s="501" t="s">
        <v>437</v>
      </c>
      <c r="D2311" s="501"/>
      <c r="E2311" s="501"/>
      <c r="F2311" s="501"/>
      <c r="G2311" s="501"/>
      <c r="H2311" s="190" t="s">
        <v>432</v>
      </c>
      <c r="I2311" s="209">
        <v>46</v>
      </c>
      <c r="J2311" s="191"/>
      <c r="K2311" s="209">
        <v>46</v>
      </c>
      <c r="L2311" s="193"/>
      <c r="M2311" s="191"/>
      <c r="N2311" s="193"/>
      <c r="O2311" s="191"/>
      <c r="P2311" s="194">
        <v>2188.96</v>
      </c>
      <c r="Q2311" s="143"/>
      <c r="R2311" s="143"/>
      <c r="S2311" s="143"/>
    </row>
    <row r="2312" spans="1:19" ht="13.5" customHeight="1">
      <c r="A2312" s="213"/>
      <c r="B2312" s="214"/>
      <c r="C2312" s="500" t="s">
        <v>438</v>
      </c>
      <c r="D2312" s="500"/>
      <c r="E2312" s="500"/>
      <c r="F2312" s="500"/>
      <c r="G2312" s="500"/>
      <c r="H2312" s="180"/>
      <c r="I2312" s="181"/>
      <c r="J2312" s="181"/>
      <c r="K2312" s="181"/>
      <c r="L2312" s="183"/>
      <c r="M2312" s="181"/>
      <c r="N2312" s="211">
        <v>23628.080000000002</v>
      </c>
      <c r="O2312" s="181"/>
      <c r="P2312" s="212">
        <v>11341.48</v>
      </c>
      <c r="Q2312" s="143"/>
      <c r="R2312" s="143"/>
      <c r="S2312" s="143"/>
    </row>
    <row r="2313" spans="1:19" ht="13.5" customHeight="1">
      <c r="A2313" s="178" t="s">
        <v>1155</v>
      </c>
      <c r="B2313" s="179" t="s">
        <v>1113</v>
      </c>
      <c r="C2313" s="498" t="s">
        <v>1114</v>
      </c>
      <c r="D2313" s="498"/>
      <c r="E2313" s="498"/>
      <c r="F2313" s="498"/>
      <c r="G2313" s="498"/>
      <c r="H2313" s="180" t="s">
        <v>142</v>
      </c>
      <c r="I2313" s="181">
        <v>48</v>
      </c>
      <c r="J2313" s="182">
        <v>1</v>
      </c>
      <c r="K2313" s="182">
        <v>48</v>
      </c>
      <c r="L2313" s="183"/>
      <c r="M2313" s="181"/>
      <c r="N2313" s="221">
        <v>121.33</v>
      </c>
      <c r="O2313" s="217">
        <v>1.0367</v>
      </c>
      <c r="P2313" s="212">
        <v>6037.57</v>
      </c>
      <c r="Q2313" s="143"/>
      <c r="R2313" s="143"/>
      <c r="S2313" s="143"/>
    </row>
    <row r="2314" spans="1:19" ht="19.5" customHeight="1">
      <c r="A2314" s="186"/>
      <c r="B2314" s="187"/>
      <c r="C2314" s="499" t="s">
        <v>390</v>
      </c>
      <c r="D2314" s="499"/>
      <c r="E2314" s="499"/>
      <c r="F2314" s="499"/>
      <c r="G2314" s="499"/>
      <c r="H2314" s="499"/>
      <c r="I2314" s="499"/>
      <c r="J2314" s="499"/>
      <c r="K2314" s="499"/>
      <c r="L2314" s="499"/>
      <c r="M2314" s="499"/>
      <c r="N2314" s="499"/>
      <c r="O2314" s="499"/>
      <c r="P2314" s="499"/>
      <c r="Q2314" s="143"/>
      <c r="R2314" s="143"/>
      <c r="S2314" s="143"/>
    </row>
    <row r="2315" spans="1:19" ht="45.75" customHeight="1">
      <c r="A2315" s="213"/>
      <c r="B2315" s="214"/>
      <c r="C2315" s="500" t="s">
        <v>438</v>
      </c>
      <c r="D2315" s="500"/>
      <c r="E2315" s="500"/>
      <c r="F2315" s="500"/>
      <c r="G2315" s="500"/>
      <c r="H2315" s="180"/>
      <c r="I2315" s="181"/>
      <c r="J2315" s="181"/>
      <c r="K2315" s="181"/>
      <c r="L2315" s="183"/>
      <c r="M2315" s="181"/>
      <c r="N2315" s="183"/>
      <c r="O2315" s="181"/>
      <c r="P2315" s="212">
        <v>6037.57</v>
      </c>
      <c r="Q2315" s="143"/>
      <c r="R2315" s="143"/>
      <c r="S2315" s="143"/>
    </row>
    <row r="2316" spans="1:19" ht="27.75" customHeight="1">
      <c r="A2316" s="178" t="s">
        <v>1156</v>
      </c>
      <c r="B2316" s="179" t="s">
        <v>1122</v>
      </c>
      <c r="C2316" s="498" t="s">
        <v>1123</v>
      </c>
      <c r="D2316" s="498"/>
      <c r="E2316" s="498"/>
      <c r="F2316" s="498"/>
      <c r="G2316" s="498"/>
      <c r="H2316" s="180" t="s">
        <v>1124</v>
      </c>
      <c r="I2316" s="181">
        <v>0.08</v>
      </c>
      <c r="J2316" s="182">
        <v>1</v>
      </c>
      <c r="K2316" s="219">
        <v>0.08</v>
      </c>
      <c r="L2316" s="211">
        <v>3156.07</v>
      </c>
      <c r="M2316" s="219">
        <v>1.38</v>
      </c>
      <c r="N2316" s="239">
        <v>4355.38</v>
      </c>
      <c r="O2316" s="217">
        <v>1.0367</v>
      </c>
      <c r="P2316" s="240">
        <v>361.22</v>
      </c>
      <c r="Q2316" s="143"/>
      <c r="R2316" s="143"/>
      <c r="S2316" s="143"/>
    </row>
    <row r="2317" spans="1:19" ht="13.5" customHeight="1">
      <c r="A2317" s="186"/>
      <c r="B2317" s="187"/>
      <c r="C2317" s="499" t="s">
        <v>390</v>
      </c>
      <c r="D2317" s="499"/>
      <c r="E2317" s="499"/>
      <c r="F2317" s="499"/>
      <c r="G2317" s="499"/>
      <c r="H2317" s="499"/>
      <c r="I2317" s="499"/>
      <c r="J2317" s="499"/>
      <c r="K2317" s="499"/>
      <c r="L2317" s="499"/>
      <c r="M2317" s="499"/>
      <c r="N2317" s="499"/>
      <c r="O2317" s="499"/>
      <c r="P2317" s="499"/>
      <c r="Q2317" s="143"/>
      <c r="R2317" s="143"/>
      <c r="S2317" s="143"/>
    </row>
    <row r="2318" spans="1:19" ht="13.5" customHeight="1">
      <c r="A2318" s="213"/>
      <c r="B2318" s="214"/>
      <c r="C2318" s="500" t="s">
        <v>438</v>
      </c>
      <c r="D2318" s="500"/>
      <c r="E2318" s="500"/>
      <c r="F2318" s="500"/>
      <c r="G2318" s="500"/>
      <c r="H2318" s="180"/>
      <c r="I2318" s="181"/>
      <c r="J2318" s="181"/>
      <c r="K2318" s="181"/>
      <c r="L2318" s="183"/>
      <c r="M2318" s="181"/>
      <c r="N2318" s="183"/>
      <c r="O2318" s="181"/>
      <c r="P2318" s="240">
        <v>361.22</v>
      </c>
      <c r="Q2318" s="143"/>
      <c r="R2318" s="143"/>
      <c r="S2318" s="143"/>
    </row>
    <row r="2319" spans="1:19" ht="13.5" customHeight="1">
      <c r="A2319" s="178" t="s">
        <v>1157</v>
      </c>
      <c r="B2319" s="179" t="s">
        <v>1126</v>
      </c>
      <c r="C2319" s="498" t="s">
        <v>1127</v>
      </c>
      <c r="D2319" s="498"/>
      <c r="E2319" s="498"/>
      <c r="F2319" s="498"/>
      <c r="G2319" s="498"/>
      <c r="H2319" s="180" t="s">
        <v>142</v>
      </c>
      <c r="I2319" s="181">
        <v>24</v>
      </c>
      <c r="J2319" s="182">
        <v>1</v>
      </c>
      <c r="K2319" s="182">
        <v>24</v>
      </c>
      <c r="L2319" s="183"/>
      <c r="M2319" s="181"/>
      <c r="N2319" s="221">
        <v>78.09</v>
      </c>
      <c r="O2319" s="217">
        <v>1.0367</v>
      </c>
      <c r="P2319" s="212">
        <v>1942.94</v>
      </c>
      <c r="Q2319" s="143"/>
      <c r="R2319" s="143"/>
      <c r="S2319" s="143"/>
    </row>
    <row r="2320" spans="1:19" ht="13.5" customHeight="1">
      <c r="A2320" s="186"/>
      <c r="B2320" s="187"/>
      <c r="C2320" s="499" t="s">
        <v>390</v>
      </c>
      <c r="D2320" s="499"/>
      <c r="E2320" s="499"/>
      <c r="F2320" s="499"/>
      <c r="G2320" s="499"/>
      <c r="H2320" s="499"/>
      <c r="I2320" s="499"/>
      <c r="J2320" s="499"/>
      <c r="K2320" s="499"/>
      <c r="L2320" s="499"/>
      <c r="M2320" s="499"/>
      <c r="N2320" s="499"/>
      <c r="O2320" s="499"/>
      <c r="P2320" s="499"/>
      <c r="Q2320" s="143"/>
      <c r="R2320" s="143"/>
      <c r="S2320" s="143"/>
    </row>
    <row r="2321" spans="1:19" ht="13.5" customHeight="1">
      <c r="A2321" s="213"/>
      <c r="B2321" s="214"/>
      <c r="C2321" s="500" t="s">
        <v>438</v>
      </c>
      <c r="D2321" s="500"/>
      <c r="E2321" s="500"/>
      <c r="F2321" s="500"/>
      <c r="G2321" s="500"/>
      <c r="H2321" s="180"/>
      <c r="I2321" s="181"/>
      <c r="J2321" s="181"/>
      <c r="K2321" s="181"/>
      <c r="L2321" s="183"/>
      <c r="M2321" s="181"/>
      <c r="N2321" s="183"/>
      <c r="O2321" s="181"/>
      <c r="P2321" s="212">
        <v>1942.94</v>
      </c>
      <c r="Q2321" s="143"/>
      <c r="R2321" s="143"/>
      <c r="S2321" s="143"/>
    </row>
    <row r="2322" spans="1:19" ht="13.5" customHeight="1">
      <c r="A2322" s="497" t="s">
        <v>1158</v>
      </c>
      <c r="B2322" s="497"/>
      <c r="C2322" s="497"/>
      <c r="D2322" s="497"/>
      <c r="E2322" s="497"/>
      <c r="F2322" s="497"/>
      <c r="G2322" s="497"/>
      <c r="H2322" s="497"/>
      <c r="I2322" s="497"/>
      <c r="J2322" s="497"/>
      <c r="K2322" s="497"/>
      <c r="L2322" s="497"/>
      <c r="M2322" s="497"/>
      <c r="N2322" s="497"/>
      <c r="O2322" s="497"/>
      <c r="P2322" s="497"/>
      <c r="Q2322" s="143"/>
      <c r="R2322" s="143"/>
      <c r="S2322" s="143"/>
    </row>
    <row r="2323" spans="1:19" ht="13.5" customHeight="1">
      <c r="A2323" s="178" t="s">
        <v>1159</v>
      </c>
      <c r="B2323" s="179" t="s">
        <v>640</v>
      </c>
      <c r="C2323" s="498" t="s">
        <v>641</v>
      </c>
      <c r="D2323" s="498"/>
      <c r="E2323" s="498"/>
      <c r="F2323" s="498"/>
      <c r="G2323" s="498"/>
      <c r="H2323" s="180" t="s">
        <v>142</v>
      </c>
      <c r="I2323" s="181">
        <v>31</v>
      </c>
      <c r="J2323" s="182">
        <v>1</v>
      </c>
      <c r="K2323" s="182">
        <v>31</v>
      </c>
      <c r="L2323" s="183"/>
      <c r="M2323" s="181"/>
      <c r="N2323" s="184"/>
      <c r="O2323" s="181"/>
      <c r="P2323" s="185"/>
      <c r="Q2323" s="143"/>
      <c r="R2323" s="143"/>
      <c r="S2323" s="143"/>
    </row>
    <row r="2324" spans="1:19" ht="13.5" customHeight="1">
      <c r="A2324" s="186"/>
      <c r="B2324" s="187" t="s">
        <v>386</v>
      </c>
      <c r="C2324" s="499" t="s">
        <v>387</v>
      </c>
      <c r="D2324" s="499"/>
      <c r="E2324" s="499"/>
      <c r="F2324" s="499"/>
      <c r="G2324" s="499"/>
      <c r="H2324" s="499"/>
      <c r="I2324" s="499"/>
      <c r="J2324" s="499"/>
      <c r="K2324" s="499"/>
      <c r="L2324" s="499"/>
      <c r="M2324" s="499"/>
      <c r="N2324" s="499"/>
      <c r="O2324" s="499"/>
      <c r="P2324" s="499"/>
      <c r="Q2324" s="143"/>
      <c r="R2324" s="143"/>
      <c r="S2324" s="143"/>
    </row>
    <row r="2325" spans="1:19" ht="13.5" customHeight="1">
      <c r="A2325" s="186"/>
      <c r="B2325" s="187" t="s">
        <v>388</v>
      </c>
      <c r="C2325" s="499" t="s">
        <v>389</v>
      </c>
      <c r="D2325" s="499"/>
      <c r="E2325" s="499"/>
      <c r="F2325" s="499"/>
      <c r="G2325" s="499"/>
      <c r="H2325" s="499"/>
      <c r="I2325" s="499"/>
      <c r="J2325" s="499"/>
      <c r="K2325" s="499"/>
      <c r="L2325" s="499"/>
      <c r="M2325" s="499"/>
      <c r="N2325" s="499"/>
      <c r="O2325" s="499"/>
      <c r="P2325" s="499"/>
      <c r="Q2325" s="143"/>
      <c r="R2325" s="143"/>
      <c r="S2325" s="143"/>
    </row>
    <row r="2326" spans="1:19" ht="13.5" customHeight="1">
      <c r="A2326" s="186"/>
      <c r="B2326" s="187"/>
      <c r="C2326" s="499" t="s">
        <v>390</v>
      </c>
      <c r="D2326" s="499"/>
      <c r="E2326" s="499"/>
      <c r="F2326" s="499"/>
      <c r="G2326" s="499"/>
      <c r="H2326" s="499"/>
      <c r="I2326" s="499"/>
      <c r="J2326" s="499"/>
      <c r="K2326" s="499"/>
      <c r="L2326" s="499"/>
      <c r="M2326" s="499"/>
      <c r="N2326" s="499"/>
      <c r="O2326" s="499"/>
      <c r="P2326" s="499"/>
      <c r="Q2326" s="143"/>
      <c r="R2326" s="143"/>
      <c r="S2326" s="143"/>
    </row>
    <row r="2327" spans="1:19" ht="13.5" customHeight="1">
      <c r="A2327" s="188"/>
      <c r="B2327" s="189" t="s">
        <v>164</v>
      </c>
      <c r="C2327" s="501" t="s">
        <v>391</v>
      </c>
      <c r="D2327" s="501"/>
      <c r="E2327" s="501"/>
      <c r="F2327" s="501"/>
      <c r="G2327" s="501"/>
      <c r="H2327" s="190" t="s">
        <v>392</v>
      </c>
      <c r="I2327" s="191"/>
      <c r="J2327" s="191"/>
      <c r="K2327" s="215">
        <v>119.0541097</v>
      </c>
      <c r="L2327" s="193"/>
      <c r="M2327" s="191"/>
      <c r="N2327" s="193"/>
      <c r="O2327" s="191"/>
      <c r="P2327" s="194">
        <v>102131.76</v>
      </c>
      <c r="Q2327" s="143"/>
      <c r="R2327" s="143"/>
      <c r="S2327" s="143"/>
    </row>
    <row r="2328" spans="1:19" ht="13.5" customHeight="1">
      <c r="A2328" s="195"/>
      <c r="B2328" s="189" t="s">
        <v>642</v>
      </c>
      <c r="C2328" s="501" t="s">
        <v>643</v>
      </c>
      <c r="D2328" s="501"/>
      <c r="E2328" s="501"/>
      <c r="F2328" s="501"/>
      <c r="G2328" s="501"/>
      <c r="H2328" s="190" t="s">
        <v>392</v>
      </c>
      <c r="I2328" s="201">
        <v>2.39</v>
      </c>
      <c r="J2328" s="197">
        <v>1.6068849999999999</v>
      </c>
      <c r="K2328" s="215">
        <v>119.0541097</v>
      </c>
      <c r="L2328" s="198"/>
      <c r="M2328" s="199"/>
      <c r="N2328" s="200">
        <v>857.86</v>
      </c>
      <c r="O2328" s="191"/>
      <c r="P2328" s="194">
        <v>102131.76</v>
      </c>
      <c r="Q2328" s="143"/>
      <c r="R2328" s="143"/>
      <c r="S2328" s="143"/>
    </row>
    <row r="2329" spans="1:19" ht="13.5" customHeight="1">
      <c r="A2329" s="188"/>
      <c r="B2329" s="189" t="s">
        <v>167</v>
      </c>
      <c r="C2329" s="501" t="s">
        <v>395</v>
      </c>
      <c r="D2329" s="501"/>
      <c r="E2329" s="501"/>
      <c r="F2329" s="501"/>
      <c r="G2329" s="501"/>
      <c r="H2329" s="190"/>
      <c r="I2329" s="191"/>
      <c r="J2329" s="191"/>
      <c r="K2329" s="191"/>
      <c r="L2329" s="193"/>
      <c r="M2329" s="191"/>
      <c r="N2329" s="193"/>
      <c r="O2329" s="191"/>
      <c r="P2329" s="194">
        <v>1759.77</v>
      </c>
      <c r="Q2329" s="143"/>
      <c r="R2329" s="143"/>
      <c r="S2329" s="143"/>
    </row>
    <row r="2330" spans="1:19" ht="13.5" customHeight="1">
      <c r="A2330" s="195"/>
      <c r="B2330" s="189" t="s">
        <v>644</v>
      </c>
      <c r="C2330" s="501" t="s">
        <v>645</v>
      </c>
      <c r="D2330" s="501"/>
      <c r="E2330" s="501"/>
      <c r="F2330" s="501"/>
      <c r="G2330" s="501"/>
      <c r="H2330" s="190" t="s">
        <v>399</v>
      </c>
      <c r="I2330" s="201">
        <v>0.24</v>
      </c>
      <c r="J2330" s="201">
        <v>1.55</v>
      </c>
      <c r="K2330" s="207">
        <v>11.532</v>
      </c>
      <c r="L2330" s="205">
        <v>32.6</v>
      </c>
      <c r="M2330" s="206">
        <v>1.41</v>
      </c>
      <c r="N2330" s="200">
        <v>45.97</v>
      </c>
      <c r="O2330" s="202">
        <v>1.0367</v>
      </c>
      <c r="P2330" s="194">
        <v>549.58000000000004</v>
      </c>
      <c r="Q2330" s="143"/>
      <c r="R2330" s="143"/>
      <c r="S2330" s="143"/>
    </row>
    <row r="2331" spans="1:19" ht="13.5" customHeight="1">
      <c r="A2331" s="195"/>
      <c r="B2331" s="189" t="s">
        <v>646</v>
      </c>
      <c r="C2331" s="501" t="s">
        <v>647</v>
      </c>
      <c r="D2331" s="501"/>
      <c r="E2331" s="501"/>
      <c r="F2331" s="501"/>
      <c r="G2331" s="501"/>
      <c r="H2331" s="190" t="s">
        <v>399</v>
      </c>
      <c r="I2331" s="201">
        <v>0.26</v>
      </c>
      <c r="J2331" s="201">
        <v>1.55</v>
      </c>
      <c r="K2331" s="207">
        <v>12.493</v>
      </c>
      <c r="L2331" s="205">
        <v>75.97</v>
      </c>
      <c r="M2331" s="206">
        <v>1.23</v>
      </c>
      <c r="N2331" s="200">
        <v>93.44</v>
      </c>
      <c r="O2331" s="202">
        <v>1.0367</v>
      </c>
      <c r="P2331" s="194">
        <v>1210.19</v>
      </c>
      <c r="Q2331" s="143"/>
      <c r="R2331" s="143"/>
      <c r="S2331" s="143"/>
    </row>
    <row r="2332" spans="1:19" ht="19.5" customHeight="1">
      <c r="A2332" s="188"/>
      <c r="B2332" s="189" t="s">
        <v>180</v>
      </c>
      <c r="C2332" s="501" t="s">
        <v>410</v>
      </c>
      <c r="D2332" s="501"/>
      <c r="E2332" s="501"/>
      <c r="F2332" s="501"/>
      <c r="G2332" s="501"/>
      <c r="H2332" s="190"/>
      <c r="I2332" s="191"/>
      <c r="J2332" s="191"/>
      <c r="K2332" s="191"/>
      <c r="L2332" s="193"/>
      <c r="M2332" s="191"/>
      <c r="N2332" s="193"/>
      <c r="O2332" s="191"/>
      <c r="P2332" s="194">
        <v>1074.3599999999999</v>
      </c>
      <c r="Q2332" s="143"/>
      <c r="R2332" s="143"/>
      <c r="S2332" s="143"/>
    </row>
    <row r="2333" spans="1:19" ht="13.5" customHeight="1">
      <c r="A2333" s="195"/>
      <c r="B2333" s="189" t="s">
        <v>648</v>
      </c>
      <c r="C2333" s="501" t="s">
        <v>649</v>
      </c>
      <c r="D2333" s="501"/>
      <c r="E2333" s="501"/>
      <c r="F2333" s="501"/>
      <c r="G2333" s="501"/>
      <c r="H2333" s="190" t="s">
        <v>413</v>
      </c>
      <c r="I2333" s="207">
        <v>3.2000000000000001E-2</v>
      </c>
      <c r="J2333" s="191"/>
      <c r="K2333" s="207">
        <v>0.99199999999999999</v>
      </c>
      <c r="L2333" s="205">
        <v>596.80999999999995</v>
      </c>
      <c r="M2333" s="206">
        <v>1.43</v>
      </c>
      <c r="N2333" s="200">
        <v>853.44</v>
      </c>
      <c r="O2333" s="202">
        <v>1.0367</v>
      </c>
      <c r="P2333" s="194">
        <v>877.68</v>
      </c>
      <c r="Q2333" s="143"/>
      <c r="R2333" s="143"/>
      <c r="S2333" s="143"/>
    </row>
    <row r="2334" spans="1:19" ht="13.5" customHeight="1">
      <c r="A2334" s="195"/>
      <c r="B2334" s="189" t="s">
        <v>650</v>
      </c>
      <c r="C2334" s="501" t="s">
        <v>651</v>
      </c>
      <c r="D2334" s="501"/>
      <c r="E2334" s="501"/>
      <c r="F2334" s="501"/>
      <c r="G2334" s="501"/>
      <c r="H2334" s="190" t="s">
        <v>142</v>
      </c>
      <c r="I2334" s="209">
        <v>6</v>
      </c>
      <c r="J2334" s="191"/>
      <c r="K2334" s="209">
        <v>186</v>
      </c>
      <c r="L2334" s="205">
        <v>0.64</v>
      </c>
      <c r="M2334" s="220">
        <v>1.6</v>
      </c>
      <c r="N2334" s="200">
        <v>1.02</v>
      </c>
      <c r="O2334" s="202">
        <v>1.0367</v>
      </c>
      <c r="P2334" s="194">
        <v>196.68</v>
      </c>
      <c r="Q2334" s="143"/>
      <c r="R2334" s="143"/>
      <c r="S2334" s="143"/>
    </row>
    <row r="2335" spans="1:19" ht="27.75" customHeight="1">
      <c r="A2335" s="210"/>
      <c r="B2335" s="187"/>
      <c r="C2335" s="500" t="s">
        <v>429</v>
      </c>
      <c r="D2335" s="500"/>
      <c r="E2335" s="500"/>
      <c r="F2335" s="500"/>
      <c r="G2335" s="500"/>
      <c r="H2335" s="180"/>
      <c r="I2335" s="181"/>
      <c r="J2335" s="181"/>
      <c r="K2335" s="181"/>
      <c r="L2335" s="183"/>
      <c r="M2335" s="181"/>
      <c r="N2335" s="211"/>
      <c r="O2335" s="181"/>
      <c r="P2335" s="212">
        <v>104965.89</v>
      </c>
      <c r="Q2335" s="143"/>
      <c r="R2335" s="143"/>
      <c r="S2335" s="143"/>
    </row>
    <row r="2336" spans="1:19" ht="45.75" customHeight="1">
      <c r="A2336" s="203" t="s">
        <v>1160</v>
      </c>
      <c r="B2336" s="189" t="s">
        <v>430</v>
      </c>
      <c r="C2336" s="501" t="s">
        <v>431</v>
      </c>
      <c r="D2336" s="501"/>
      <c r="E2336" s="501"/>
      <c r="F2336" s="501"/>
      <c r="G2336" s="501"/>
      <c r="H2336" s="190" t="s">
        <v>432</v>
      </c>
      <c r="I2336" s="209">
        <v>2</v>
      </c>
      <c r="J2336" s="191"/>
      <c r="K2336" s="209">
        <v>2</v>
      </c>
      <c r="L2336" s="193"/>
      <c r="M2336" s="191"/>
      <c r="N2336" s="193"/>
      <c r="O2336" s="202">
        <v>1.0367</v>
      </c>
      <c r="P2336" s="194">
        <v>1317.83</v>
      </c>
      <c r="Q2336" s="143"/>
      <c r="R2336" s="143"/>
      <c r="S2336" s="143"/>
    </row>
    <row r="2337" spans="1:19" ht="27.75" customHeight="1">
      <c r="A2337" s="203"/>
      <c r="B2337" s="189"/>
      <c r="C2337" s="501" t="s">
        <v>433</v>
      </c>
      <c r="D2337" s="501"/>
      <c r="E2337" s="501"/>
      <c r="F2337" s="501"/>
      <c r="G2337" s="501"/>
      <c r="H2337" s="190"/>
      <c r="I2337" s="191"/>
      <c r="J2337" s="191"/>
      <c r="K2337" s="191"/>
      <c r="L2337" s="193"/>
      <c r="M2337" s="191"/>
      <c r="N2337" s="193"/>
      <c r="O2337" s="191"/>
      <c r="P2337" s="194">
        <v>102131.76</v>
      </c>
      <c r="Q2337" s="143"/>
      <c r="R2337" s="143"/>
      <c r="S2337" s="143"/>
    </row>
    <row r="2338" spans="1:19" ht="13.5" customHeight="1">
      <c r="A2338" s="203"/>
      <c r="B2338" s="189" t="s">
        <v>653</v>
      </c>
      <c r="C2338" s="501" t="s">
        <v>654</v>
      </c>
      <c r="D2338" s="501"/>
      <c r="E2338" s="501"/>
      <c r="F2338" s="501"/>
      <c r="G2338" s="501"/>
      <c r="H2338" s="190" t="s">
        <v>432</v>
      </c>
      <c r="I2338" s="209">
        <v>90</v>
      </c>
      <c r="J2338" s="191"/>
      <c r="K2338" s="209">
        <v>90</v>
      </c>
      <c r="L2338" s="193"/>
      <c r="M2338" s="191"/>
      <c r="N2338" s="193"/>
      <c r="O2338" s="191"/>
      <c r="P2338" s="194">
        <v>91918.58</v>
      </c>
      <c r="Q2338" s="143"/>
      <c r="R2338" s="143"/>
      <c r="S2338" s="143"/>
    </row>
    <row r="2339" spans="1:19" ht="13.5" customHeight="1">
      <c r="A2339" s="203"/>
      <c r="B2339" s="189" t="s">
        <v>655</v>
      </c>
      <c r="C2339" s="501" t="s">
        <v>656</v>
      </c>
      <c r="D2339" s="501"/>
      <c r="E2339" s="501"/>
      <c r="F2339" s="501"/>
      <c r="G2339" s="501"/>
      <c r="H2339" s="190" t="s">
        <v>432</v>
      </c>
      <c r="I2339" s="209">
        <v>46</v>
      </c>
      <c r="J2339" s="191"/>
      <c r="K2339" s="209">
        <v>46</v>
      </c>
      <c r="L2339" s="193"/>
      <c r="M2339" s="191"/>
      <c r="N2339" s="193"/>
      <c r="O2339" s="191"/>
      <c r="P2339" s="194">
        <v>46980.61</v>
      </c>
      <c r="Q2339" s="143"/>
      <c r="R2339" s="143"/>
      <c r="S2339" s="143"/>
    </row>
    <row r="2340" spans="1:19" ht="13.5" customHeight="1">
      <c r="A2340" s="213"/>
      <c r="B2340" s="214"/>
      <c r="C2340" s="500" t="s">
        <v>438</v>
      </c>
      <c r="D2340" s="500"/>
      <c r="E2340" s="500"/>
      <c r="F2340" s="500"/>
      <c r="G2340" s="500"/>
      <c r="H2340" s="180"/>
      <c r="I2340" s="181"/>
      <c r="J2340" s="181"/>
      <c r="K2340" s="181"/>
      <c r="L2340" s="183"/>
      <c r="M2340" s="181"/>
      <c r="N2340" s="211">
        <v>7909.13</v>
      </c>
      <c r="O2340" s="181"/>
      <c r="P2340" s="212">
        <v>245182.91</v>
      </c>
      <c r="Q2340" s="143"/>
      <c r="R2340" s="143"/>
      <c r="S2340" s="143"/>
    </row>
    <row r="2341" spans="1:19" ht="13.5" customHeight="1">
      <c r="A2341" s="178" t="s">
        <v>1161</v>
      </c>
      <c r="B2341" s="179" t="s">
        <v>1133</v>
      </c>
      <c r="C2341" s="498" t="s">
        <v>1134</v>
      </c>
      <c r="D2341" s="498"/>
      <c r="E2341" s="498"/>
      <c r="F2341" s="498"/>
      <c r="G2341" s="498"/>
      <c r="H2341" s="180" t="s">
        <v>142</v>
      </c>
      <c r="I2341" s="181">
        <v>31</v>
      </c>
      <c r="J2341" s="182">
        <v>1</v>
      </c>
      <c r="K2341" s="182">
        <v>31</v>
      </c>
      <c r="L2341" s="183"/>
      <c r="M2341" s="181"/>
      <c r="N2341" s="239">
        <v>16734.490000000002</v>
      </c>
      <c r="O2341" s="217">
        <v>1.0367</v>
      </c>
      <c r="P2341" s="212">
        <v>537808.02</v>
      </c>
      <c r="Q2341" s="143"/>
      <c r="R2341" s="143"/>
      <c r="S2341" s="143"/>
    </row>
    <row r="2342" spans="1:19" ht="13.5" customHeight="1">
      <c r="A2342" s="186"/>
      <c r="B2342" s="187"/>
      <c r="C2342" s="499" t="s">
        <v>390</v>
      </c>
      <c r="D2342" s="499"/>
      <c r="E2342" s="499"/>
      <c r="F2342" s="499"/>
      <c r="G2342" s="499"/>
      <c r="H2342" s="499"/>
      <c r="I2342" s="499"/>
      <c r="J2342" s="499"/>
      <c r="K2342" s="499"/>
      <c r="L2342" s="499"/>
      <c r="M2342" s="499"/>
      <c r="N2342" s="499"/>
      <c r="O2342" s="499"/>
      <c r="P2342" s="499"/>
      <c r="Q2342" s="143"/>
      <c r="R2342" s="143"/>
      <c r="S2342" s="143"/>
    </row>
    <row r="2343" spans="1:19" ht="13.5" customHeight="1">
      <c r="A2343" s="213"/>
      <c r="B2343" s="214"/>
      <c r="C2343" s="500" t="s">
        <v>438</v>
      </c>
      <c r="D2343" s="500"/>
      <c r="E2343" s="500"/>
      <c r="F2343" s="500"/>
      <c r="G2343" s="500"/>
      <c r="H2343" s="180"/>
      <c r="I2343" s="181"/>
      <c r="J2343" s="181"/>
      <c r="K2343" s="181"/>
      <c r="L2343" s="183"/>
      <c r="M2343" s="181"/>
      <c r="N2343" s="183"/>
      <c r="O2343" s="181"/>
      <c r="P2343" s="212">
        <v>537808.02</v>
      </c>
      <c r="Q2343" s="143"/>
      <c r="R2343" s="143"/>
      <c r="S2343" s="143"/>
    </row>
    <row r="2344" spans="1:19" ht="13.5" customHeight="1">
      <c r="A2344" s="178" t="s">
        <v>1162</v>
      </c>
      <c r="B2344" s="179" t="s">
        <v>608</v>
      </c>
      <c r="C2344" s="498" t="s">
        <v>1163</v>
      </c>
      <c r="D2344" s="498"/>
      <c r="E2344" s="498"/>
      <c r="F2344" s="498"/>
      <c r="G2344" s="498"/>
      <c r="H2344" s="180" t="s">
        <v>610</v>
      </c>
      <c r="I2344" s="181">
        <v>1.86</v>
      </c>
      <c r="J2344" s="182">
        <v>1</v>
      </c>
      <c r="K2344" s="219">
        <v>1.86</v>
      </c>
      <c r="L2344" s="183"/>
      <c r="M2344" s="181"/>
      <c r="N2344" s="184"/>
      <c r="O2344" s="181"/>
      <c r="P2344" s="185"/>
      <c r="Q2344" s="143"/>
      <c r="R2344" s="143"/>
      <c r="S2344" s="143"/>
    </row>
    <row r="2345" spans="1:19" ht="13.5" customHeight="1">
      <c r="A2345" s="186"/>
      <c r="B2345" s="187" t="s">
        <v>386</v>
      </c>
      <c r="C2345" s="499" t="s">
        <v>387</v>
      </c>
      <c r="D2345" s="499"/>
      <c r="E2345" s="499"/>
      <c r="F2345" s="499"/>
      <c r="G2345" s="499"/>
      <c r="H2345" s="499"/>
      <c r="I2345" s="499"/>
      <c r="J2345" s="499"/>
      <c r="K2345" s="499"/>
      <c r="L2345" s="499"/>
      <c r="M2345" s="499"/>
      <c r="N2345" s="499"/>
      <c r="O2345" s="499"/>
      <c r="P2345" s="499"/>
      <c r="Q2345" s="143"/>
      <c r="R2345" s="143"/>
      <c r="S2345" s="143"/>
    </row>
    <row r="2346" spans="1:19" ht="13.5" customHeight="1">
      <c r="A2346" s="186"/>
      <c r="B2346" s="187" t="s">
        <v>388</v>
      </c>
      <c r="C2346" s="499" t="s">
        <v>389</v>
      </c>
      <c r="D2346" s="499"/>
      <c r="E2346" s="499"/>
      <c r="F2346" s="499"/>
      <c r="G2346" s="499"/>
      <c r="H2346" s="499"/>
      <c r="I2346" s="499"/>
      <c r="J2346" s="499"/>
      <c r="K2346" s="499"/>
      <c r="L2346" s="499"/>
      <c r="M2346" s="499"/>
      <c r="N2346" s="499"/>
      <c r="O2346" s="499"/>
      <c r="P2346" s="499"/>
      <c r="Q2346" s="143"/>
      <c r="R2346" s="143"/>
      <c r="S2346" s="143"/>
    </row>
    <row r="2347" spans="1:19" ht="13.5" customHeight="1">
      <c r="A2347" s="186"/>
      <c r="B2347" s="187"/>
      <c r="C2347" s="499" t="s">
        <v>390</v>
      </c>
      <c r="D2347" s="499"/>
      <c r="E2347" s="499"/>
      <c r="F2347" s="499"/>
      <c r="G2347" s="499"/>
      <c r="H2347" s="499"/>
      <c r="I2347" s="499"/>
      <c r="J2347" s="499"/>
      <c r="K2347" s="499"/>
      <c r="L2347" s="499"/>
      <c r="M2347" s="499"/>
      <c r="N2347" s="499"/>
      <c r="O2347" s="499"/>
      <c r="P2347" s="499"/>
      <c r="Q2347" s="143"/>
      <c r="R2347" s="143"/>
      <c r="S2347" s="143"/>
    </row>
    <row r="2348" spans="1:19" ht="13.5" customHeight="1">
      <c r="A2348" s="188"/>
      <c r="B2348" s="189" t="s">
        <v>164</v>
      </c>
      <c r="C2348" s="501" t="s">
        <v>391</v>
      </c>
      <c r="D2348" s="501"/>
      <c r="E2348" s="501"/>
      <c r="F2348" s="501"/>
      <c r="G2348" s="501"/>
      <c r="H2348" s="190" t="s">
        <v>392</v>
      </c>
      <c r="I2348" s="191"/>
      <c r="J2348" s="191"/>
      <c r="K2348" s="215">
        <v>27.706232499999999</v>
      </c>
      <c r="L2348" s="193"/>
      <c r="M2348" s="191"/>
      <c r="N2348" s="193"/>
      <c r="O2348" s="191"/>
      <c r="P2348" s="194">
        <v>18439.61</v>
      </c>
      <c r="Q2348" s="143"/>
      <c r="R2348" s="143"/>
      <c r="S2348" s="143"/>
    </row>
    <row r="2349" spans="1:19" ht="13.5" customHeight="1">
      <c r="A2349" s="195"/>
      <c r="B2349" s="189" t="s">
        <v>611</v>
      </c>
      <c r="C2349" s="501" t="s">
        <v>612</v>
      </c>
      <c r="D2349" s="501"/>
      <c r="E2349" s="501"/>
      <c r="F2349" s="501"/>
      <c r="G2349" s="501"/>
      <c r="H2349" s="190" t="s">
        <v>392</v>
      </c>
      <c r="I2349" s="201">
        <v>9.27</v>
      </c>
      <c r="J2349" s="197">
        <v>1.6068849999999999</v>
      </c>
      <c r="K2349" s="215">
        <v>27.706232499999999</v>
      </c>
      <c r="L2349" s="198"/>
      <c r="M2349" s="199"/>
      <c r="N2349" s="200">
        <v>665.54</v>
      </c>
      <c r="O2349" s="191"/>
      <c r="P2349" s="194">
        <v>18439.61</v>
      </c>
      <c r="Q2349" s="143"/>
      <c r="R2349" s="143"/>
      <c r="S2349" s="143"/>
    </row>
    <row r="2350" spans="1:19" ht="19.5" customHeight="1">
      <c r="A2350" s="188"/>
      <c r="B2350" s="189" t="s">
        <v>180</v>
      </c>
      <c r="C2350" s="501" t="s">
        <v>410</v>
      </c>
      <c r="D2350" s="501"/>
      <c r="E2350" s="501"/>
      <c r="F2350" s="501"/>
      <c r="G2350" s="501"/>
      <c r="H2350" s="190"/>
      <c r="I2350" s="191"/>
      <c r="J2350" s="191"/>
      <c r="K2350" s="191"/>
      <c r="L2350" s="193"/>
      <c r="M2350" s="191"/>
      <c r="N2350" s="193"/>
      <c r="O2350" s="191"/>
      <c r="P2350" s="216">
        <v>192.82</v>
      </c>
      <c r="Q2350" s="143"/>
      <c r="R2350" s="143"/>
      <c r="S2350" s="143"/>
    </row>
    <row r="2351" spans="1:19" ht="13.5" customHeight="1">
      <c r="A2351" s="195"/>
      <c r="B2351" s="189" t="s">
        <v>613</v>
      </c>
      <c r="C2351" s="501" t="s">
        <v>614</v>
      </c>
      <c r="D2351" s="501"/>
      <c r="E2351" s="501"/>
      <c r="F2351" s="501"/>
      <c r="G2351" s="501"/>
      <c r="H2351" s="190" t="s">
        <v>413</v>
      </c>
      <c r="I2351" s="196">
        <v>0.2</v>
      </c>
      <c r="J2351" s="191"/>
      <c r="K2351" s="207">
        <v>0.372</v>
      </c>
      <c r="L2351" s="205">
        <v>138.5</v>
      </c>
      <c r="M2351" s="206">
        <v>1.44</v>
      </c>
      <c r="N2351" s="200">
        <v>199.44</v>
      </c>
      <c r="O2351" s="202">
        <v>1.0367</v>
      </c>
      <c r="P2351" s="194">
        <v>76.91</v>
      </c>
      <c r="Q2351" s="143"/>
      <c r="R2351" s="143"/>
      <c r="S2351" s="143"/>
    </row>
    <row r="2352" spans="1:19" ht="13.5" customHeight="1">
      <c r="A2352" s="195"/>
      <c r="B2352" s="189" t="s">
        <v>615</v>
      </c>
      <c r="C2352" s="501" t="s">
        <v>616</v>
      </c>
      <c r="D2352" s="501"/>
      <c r="E2352" s="501"/>
      <c r="F2352" s="501"/>
      <c r="G2352" s="501"/>
      <c r="H2352" s="190" t="s">
        <v>587</v>
      </c>
      <c r="I2352" s="201">
        <v>0.25</v>
      </c>
      <c r="J2352" s="191"/>
      <c r="K2352" s="207">
        <v>0.46500000000000002</v>
      </c>
      <c r="L2352" s="205">
        <v>235.73</v>
      </c>
      <c r="M2352" s="206">
        <v>1.02</v>
      </c>
      <c r="N2352" s="200">
        <v>240.44</v>
      </c>
      <c r="O2352" s="202">
        <v>1.0367</v>
      </c>
      <c r="P2352" s="194">
        <v>115.91</v>
      </c>
      <c r="Q2352" s="143"/>
      <c r="R2352" s="143"/>
      <c r="S2352" s="143"/>
    </row>
    <row r="2353" spans="1:19" ht="13.5" customHeight="1">
      <c r="A2353" s="210"/>
      <c r="B2353" s="187"/>
      <c r="C2353" s="500" t="s">
        <v>429</v>
      </c>
      <c r="D2353" s="500"/>
      <c r="E2353" s="500"/>
      <c r="F2353" s="500"/>
      <c r="G2353" s="500"/>
      <c r="H2353" s="180"/>
      <c r="I2353" s="181"/>
      <c r="J2353" s="181"/>
      <c r="K2353" s="181"/>
      <c r="L2353" s="183"/>
      <c r="M2353" s="181"/>
      <c r="N2353" s="211"/>
      <c r="O2353" s="181"/>
      <c r="P2353" s="212">
        <v>18632.43</v>
      </c>
      <c r="Q2353" s="143"/>
      <c r="R2353" s="143"/>
      <c r="S2353" s="143"/>
    </row>
    <row r="2354" spans="1:19" ht="19.5" customHeight="1">
      <c r="A2354" s="203" t="s">
        <v>1164</v>
      </c>
      <c r="B2354" s="189" t="s">
        <v>430</v>
      </c>
      <c r="C2354" s="501" t="s">
        <v>431</v>
      </c>
      <c r="D2354" s="501"/>
      <c r="E2354" s="501"/>
      <c r="F2354" s="501"/>
      <c r="G2354" s="501"/>
      <c r="H2354" s="190" t="s">
        <v>432</v>
      </c>
      <c r="I2354" s="209">
        <v>2</v>
      </c>
      <c r="J2354" s="191"/>
      <c r="K2354" s="209">
        <v>2</v>
      </c>
      <c r="L2354" s="193"/>
      <c r="M2354" s="191"/>
      <c r="N2354" s="193"/>
      <c r="O2354" s="202">
        <v>1.0367</v>
      </c>
      <c r="P2354" s="216">
        <v>237.93</v>
      </c>
      <c r="Q2354" s="143"/>
      <c r="R2354" s="143"/>
      <c r="S2354" s="143"/>
    </row>
    <row r="2355" spans="1:19" ht="45.75" customHeight="1">
      <c r="A2355" s="203"/>
      <c r="B2355" s="189"/>
      <c r="C2355" s="501" t="s">
        <v>433</v>
      </c>
      <c r="D2355" s="501"/>
      <c r="E2355" s="501"/>
      <c r="F2355" s="501"/>
      <c r="G2355" s="501"/>
      <c r="H2355" s="190"/>
      <c r="I2355" s="191"/>
      <c r="J2355" s="191"/>
      <c r="K2355" s="191"/>
      <c r="L2355" s="193"/>
      <c r="M2355" s="191"/>
      <c r="N2355" s="193"/>
      <c r="O2355" s="191"/>
      <c r="P2355" s="194">
        <v>18439.61</v>
      </c>
      <c r="Q2355" s="143"/>
      <c r="R2355" s="143"/>
      <c r="S2355" s="143"/>
    </row>
    <row r="2356" spans="1:19" ht="27.75" customHeight="1">
      <c r="A2356" s="203"/>
      <c r="B2356" s="189" t="s">
        <v>434</v>
      </c>
      <c r="C2356" s="501" t="s">
        <v>435</v>
      </c>
      <c r="D2356" s="501"/>
      <c r="E2356" s="501"/>
      <c r="F2356" s="501"/>
      <c r="G2356" s="501"/>
      <c r="H2356" s="190" t="s">
        <v>432</v>
      </c>
      <c r="I2356" s="209">
        <v>90</v>
      </c>
      <c r="J2356" s="191"/>
      <c r="K2356" s="209">
        <v>90</v>
      </c>
      <c r="L2356" s="193"/>
      <c r="M2356" s="191"/>
      <c r="N2356" s="193"/>
      <c r="O2356" s="191"/>
      <c r="P2356" s="194">
        <v>16595.650000000001</v>
      </c>
      <c r="Q2356" s="143"/>
      <c r="R2356" s="143"/>
      <c r="S2356" s="143"/>
    </row>
    <row r="2357" spans="1:19" ht="13.5" customHeight="1">
      <c r="A2357" s="203"/>
      <c r="B2357" s="189" t="s">
        <v>436</v>
      </c>
      <c r="C2357" s="501" t="s">
        <v>437</v>
      </c>
      <c r="D2357" s="501"/>
      <c r="E2357" s="501"/>
      <c r="F2357" s="501"/>
      <c r="G2357" s="501"/>
      <c r="H2357" s="190" t="s">
        <v>432</v>
      </c>
      <c r="I2357" s="209">
        <v>46</v>
      </c>
      <c r="J2357" s="191"/>
      <c r="K2357" s="209">
        <v>46</v>
      </c>
      <c r="L2357" s="193"/>
      <c r="M2357" s="191"/>
      <c r="N2357" s="193"/>
      <c r="O2357" s="191"/>
      <c r="P2357" s="194">
        <v>8482.2199999999993</v>
      </c>
      <c r="Q2357" s="143"/>
      <c r="R2357" s="143"/>
      <c r="S2357" s="143"/>
    </row>
    <row r="2358" spans="1:19" ht="13.5" customHeight="1">
      <c r="A2358" s="213"/>
      <c r="B2358" s="214"/>
      <c r="C2358" s="500" t="s">
        <v>438</v>
      </c>
      <c r="D2358" s="500"/>
      <c r="E2358" s="500"/>
      <c r="F2358" s="500"/>
      <c r="G2358" s="500"/>
      <c r="H2358" s="180"/>
      <c r="I2358" s="181"/>
      <c r="J2358" s="181"/>
      <c r="K2358" s="181"/>
      <c r="L2358" s="183"/>
      <c r="M2358" s="181"/>
      <c r="N2358" s="211">
        <v>23628.080000000002</v>
      </c>
      <c r="O2358" s="181"/>
      <c r="P2358" s="212">
        <v>43948.23</v>
      </c>
      <c r="Q2358" s="143"/>
      <c r="R2358" s="143"/>
      <c r="S2358" s="143"/>
    </row>
    <row r="2359" spans="1:19" ht="13.5" customHeight="1">
      <c r="A2359" s="178" t="s">
        <v>1165</v>
      </c>
      <c r="B2359" s="179" t="s">
        <v>1119</v>
      </c>
      <c r="C2359" s="498" t="s">
        <v>1120</v>
      </c>
      <c r="D2359" s="498"/>
      <c r="E2359" s="498"/>
      <c r="F2359" s="498"/>
      <c r="G2359" s="498"/>
      <c r="H2359" s="180" t="s">
        <v>142</v>
      </c>
      <c r="I2359" s="181">
        <v>62</v>
      </c>
      <c r="J2359" s="182">
        <v>1</v>
      </c>
      <c r="K2359" s="182">
        <v>62</v>
      </c>
      <c r="L2359" s="183"/>
      <c r="M2359" s="181"/>
      <c r="N2359" s="221">
        <v>586.89</v>
      </c>
      <c r="O2359" s="217">
        <v>1.0367</v>
      </c>
      <c r="P2359" s="212">
        <v>37722.589999999997</v>
      </c>
      <c r="Q2359" s="143"/>
      <c r="R2359" s="143"/>
      <c r="S2359" s="143"/>
    </row>
    <row r="2360" spans="1:19" ht="13.5" customHeight="1">
      <c r="A2360" s="186"/>
      <c r="B2360" s="187"/>
      <c r="C2360" s="499" t="s">
        <v>390</v>
      </c>
      <c r="D2360" s="499"/>
      <c r="E2360" s="499"/>
      <c r="F2360" s="499"/>
      <c r="G2360" s="499"/>
      <c r="H2360" s="499"/>
      <c r="I2360" s="499"/>
      <c r="J2360" s="499"/>
      <c r="K2360" s="499"/>
      <c r="L2360" s="499"/>
      <c r="M2360" s="499"/>
      <c r="N2360" s="499"/>
      <c r="O2360" s="499"/>
      <c r="P2360" s="499"/>
      <c r="Q2360" s="143"/>
      <c r="R2360" s="143"/>
      <c r="S2360" s="143"/>
    </row>
    <row r="2361" spans="1:19" ht="13.5" customHeight="1">
      <c r="A2361" s="213"/>
      <c r="B2361" s="214"/>
      <c r="C2361" s="500" t="s">
        <v>438</v>
      </c>
      <c r="D2361" s="500"/>
      <c r="E2361" s="500"/>
      <c r="F2361" s="500"/>
      <c r="G2361" s="500"/>
      <c r="H2361" s="180"/>
      <c r="I2361" s="181"/>
      <c r="J2361" s="181"/>
      <c r="K2361" s="181"/>
      <c r="L2361" s="183"/>
      <c r="M2361" s="181"/>
      <c r="N2361" s="183"/>
      <c r="O2361" s="181"/>
      <c r="P2361" s="212">
        <v>37722.589999999997</v>
      </c>
      <c r="Q2361" s="143"/>
      <c r="R2361" s="143"/>
      <c r="S2361" s="143"/>
    </row>
    <row r="2362" spans="1:19" ht="13.5" customHeight="1">
      <c r="A2362" s="497" t="s">
        <v>1166</v>
      </c>
      <c r="B2362" s="497"/>
      <c r="C2362" s="497"/>
      <c r="D2362" s="497"/>
      <c r="E2362" s="497"/>
      <c r="F2362" s="497"/>
      <c r="G2362" s="497"/>
      <c r="H2362" s="497"/>
      <c r="I2362" s="497"/>
      <c r="J2362" s="497"/>
      <c r="K2362" s="497"/>
      <c r="L2362" s="497"/>
      <c r="M2362" s="497"/>
      <c r="N2362" s="497"/>
      <c r="O2362" s="497"/>
      <c r="P2362" s="497"/>
      <c r="Q2362" s="143"/>
      <c r="R2362" s="143"/>
      <c r="S2362" s="143"/>
    </row>
    <row r="2363" spans="1:19" ht="13.5" customHeight="1">
      <c r="A2363" s="178" t="s">
        <v>1167</v>
      </c>
      <c r="B2363" s="179" t="s">
        <v>640</v>
      </c>
      <c r="C2363" s="498" t="s">
        <v>641</v>
      </c>
      <c r="D2363" s="498"/>
      <c r="E2363" s="498"/>
      <c r="F2363" s="498"/>
      <c r="G2363" s="498"/>
      <c r="H2363" s="180" t="s">
        <v>142</v>
      </c>
      <c r="I2363" s="181">
        <v>8</v>
      </c>
      <c r="J2363" s="182">
        <v>1</v>
      </c>
      <c r="K2363" s="182">
        <v>8</v>
      </c>
      <c r="L2363" s="183"/>
      <c r="M2363" s="181"/>
      <c r="N2363" s="184"/>
      <c r="O2363" s="181"/>
      <c r="P2363" s="185"/>
      <c r="Q2363" s="143"/>
      <c r="R2363" s="143"/>
      <c r="S2363" s="143"/>
    </row>
    <row r="2364" spans="1:19" ht="13.5" customHeight="1">
      <c r="A2364" s="186"/>
      <c r="B2364" s="187" t="s">
        <v>386</v>
      </c>
      <c r="C2364" s="499" t="s">
        <v>387</v>
      </c>
      <c r="D2364" s="499"/>
      <c r="E2364" s="499"/>
      <c r="F2364" s="499"/>
      <c r="G2364" s="499"/>
      <c r="H2364" s="499"/>
      <c r="I2364" s="499"/>
      <c r="J2364" s="499"/>
      <c r="K2364" s="499"/>
      <c r="L2364" s="499"/>
      <c r="M2364" s="499"/>
      <c r="N2364" s="499"/>
      <c r="O2364" s="499"/>
      <c r="P2364" s="499"/>
      <c r="Q2364" s="143"/>
      <c r="R2364" s="143"/>
      <c r="S2364" s="143"/>
    </row>
    <row r="2365" spans="1:19" ht="13.5" customHeight="1">
      <c r="A2365" s="186"/>
      <c r="B2365" s="187" t="s">
        <v>388</v>
      </c>
      <c r="C2365" s="499" t="s">
        <v>389</v>
      </c>
      <c r="D2365" s="499"/>
      <c r="E2365" s="499"/>
      <c r="F2365" s="499"/>
      <c r="G2365" s="499"/>
      <c r="H2365" s="499"/>
      <c r="I2365" s="499"/>
      <c r="J2365" s="499"/>
      <c r="K2365" s="499"/>
      <c r="L2365" s="499"/>
      <c r="M2365" s="499"/>
      <c r="N2365" s="499"/>
      <c r="O2365" s="499"/>
      <c r="P2365" s="499"/>
      <c r="Q2365" s="143"/>
      <c r="R2365" s="143"/>
      <c r="S2365" s="143"/>
    </row>
    <row r="2366" spans="1:19" ht="13.5" customHeight="1">
      <c r="A2366" s="186"/>
      <c r="B2366" s="187"/>
      <c r="C2366" s="499" t="s">
        <v>390</v>
      </c>
      <c r="D2366" s="499"/>
      <c r="E2366" s="499"/>
      <c r="F2366" s="499"/>
      <c r="G2366" s="499"/>
      <c r="H2366" s="499"/>
      <c r="I2366" s="499"/>
      <c r="J2366" s="499"/>
      <c r="K2366" s="499"/>
      <c r="L2366" s="499"/>
      <c r="M2366" s="499"/>
      <c r="N2366" s="499"/>
      <c r="O2366" s="499"/>
      <c r="P2366" s="499"/>
      <c r="Q2366" s="143"/>
      <c r="R2366" s="143"/>
      <c r="S2366" s="143"/>
    </row>
    <row r="2367" spans="1:19" ht="13.5" customHeight="1">
      <c r="A2367" s="188"/>
      <c r="B2367" s="189" t="s">
        <v>164</v>
      </c>
      <c r="C2367" s="501" t="s">
        <v>391</v>
      </c>
      <c r="D2367" s="501"/>
      <c r="E2367" s="501"/>
      <c r="F2367" s="501"/>
      <c r="G2367" s="501"/>
      <c r="H2367" s="190" t="s">
        <v>392</v>
      </c>
      <c r="I2367" s="191"/>
      <c r="J2367" s="191"/>
      <c r="K2367" s="215">
        <v>30.723641199999999</v>
      </c>
      <c r="L2367" s="193"/>
      <c r="M2367" s="191"/>
      <c r="N2367" s="193"/>
      <c r="O2367" s="191"/>
      <c r="P2367" s="194">
        <v>26356.58</v>
      </c>
      <c r="Q2367" s="143"/>
      <c r="R2367" s="143"/>
      <c r="S2367" s="143"/>
    </row>
    <row r="2368" spans="1:19" ht="13.5" customHeight="1">
      <c r="A2368" s="195"/>
      <c r="B2368" s="189" t="s">
        <v>642</v>
      </c>
      <c r="C2368" s="501" t="s">
        <v>643</v>
      </c>
      <c r="D2368" s="501"/>
      <c r="E2368" s="501"/>
      <c r="F2368" s="501"/>
      <c r="G2368" s="501"/>
      <c r="H2368" s="190" t="s">
        <v>392</v>
      </c>
      <c r="I2368" s="201">
        <v>2.39</v>
      </c>
      <c r="J2368" s="197">
        <v>1.6068849999999999</v>
      </c>
      <c r="K2368" s="215">
        <v>30.723641199999999</v>
      </c>
      <c r="L2368" s="198"/>
      <c r="M2368" s="199"/>
      <c r="N2368" s="200">
        <v>857.86</v>
      </c>
      <c r="O2368" s="191"/>
      <c r="P2368" s="194">
        <v>26356.58</v>
      </c>
      <c r="Q2368" s="143"/>
      <c r="R2368" s="143"/>
      <c r="S2368" s="143"/>
    </row>
    <row r="2369" spans="1:19" ht="13.5" customHeight="1">
      <c r="A2369" s="188"/>
      <c r="B2369" s="189" t="s">
        <v>167</v>
      </c>
      <c r="C2369" s="501" t="s">
        <v>395</v>
      </c>
      <c r="D2369" s="501"/>
      <c r="E2369" s="501"/>
      <c r="F2369" s="501"/>
      <c r="G2369" s="501"/>
      <c r="H2369" s="190"/>
      <c r="I2369" s="191"/>
      <c r="J2369" s="191"/>
      <c r="K2369" s="191"/>
      <c r="L2369" s="193"/>
      <c r="M2369" s="191"/>
      <c r="N2369" s="193"/>
      <c r="O2369" s="191"/>
      <c r="P2369" s="216">
        <v>454.14</v>
      </c>
      <c r="Q2369" s="143"/>
      <c r="R2369" s="143"/>
      <c r="S2369" s="143"/>
    </row>
    <row r="2370" spans="1:19" ht="13.5" customHeight="1">
      <c r="A2370" s="195"/>
      <c r="B2370" s="189" t="s">
        <v>644</v>
      </c>
      <c r="C2370" s="501" t="s">
        <v>645</v>
      </c>
      <c r="D2370" s="501"/>
      <c r="E2370" s="501"/>
      <c r="F2370" s="501"/>
      <c r="G2370" s="501"/>
      <c r="H2370" s="190" t="s">
        <v>399</v>
      </c>
      <c r="I2370" s="201">
        <v>0.24</v>
      </c>
      <c r="J2370" s="201">
        <v>1.55</v>
      </c>
      <c r="K2370" s="207">
        <v>2.976</v>
      </c>
      <c r="L2370" s="205">
        <v>32.6</v>
      </c>
      <c r="M2370" s="206">
        <v>1.41</v>
      </c>
      <c r="N2370" s="200">
        <v>45.97</v>
      </c>
      <c r="O2370" s="202">
        <v>1.0367</v>
      </c>
      <c r="P2370" s="194">
        <v>141.83000000000001</v>
      </c>
      <c r="Q2370" s="143"/>
      <c r="R2370" s="143"/>
      <c r="S2370" s="143"/>
    </row>
    <row r="2371" spans="1:19" ht="13.5" customHeight="1">
      <c r="A2371" s="195"/>
      <c r="B2371" s="189" t="s">
        <v>646</v>
      </c>
      <c r="C2371" s="501" t="s">
        <v>647</v>
      </c>
      <c r="D2371" s="501"/>
      <c r="E2371" s="501"/>
      <c r="F2371" s="501"/>
      <c r="G2371" s="501"/>
      <c r="H2371" s="190" t="s">
        <v>399</v>
      </c>
      <c r="I2371" s="201">
        <v>0.26</v>
      </c>
      <c r="J2371" s="201">
        <v>1.55</v>
      </c>
      <c r="K2371" s="207">
        <v>3.2240000000000002</v>
      </c>
      <c r="L2371" s="205">
        <v>75.97</v>
      </c>
      <c r="M2371" s="206">
        <v>1.23</v>
      </c>
      <c r="N2371" s="200">
        <v>93.44</v>
      </c>
      <c r="O2371" s="202">
        <v>1.0367</v>
      </c>
      <c r="P2371" s="194">
        <v>312.31</v>
      </c>
      <c r="Q2371" s="143"/>
      <c r="R2371" s="143"/>
      <c r="S2371" s="143"/>
    </row>
    <row r="2372" spans="1:19" ht="19.5" customHeight="1">
      <c r="A2372" s="188"/>
      <c r="B2372" s="189" t="s">
        <v>180</v>
      </c>
      <c r="C2372" s="501" t="s">
        <v>410</v>
      </c>
      <c r="D2372" s="501"/>
      <c r="E2372" s="501"/>
      <c r="F2372" s="501"/>
      <c r="G2372" s="501"/>
      <c r="H2372" s="190"/>
      <c r="I2372" s="191"/>
      <c r="J2372" s="191"/>
      <c r="K2372" s="191"/>
      <c r="L2372" s="193"/>
      <c r="M2372" s="191"/>
      <c r="N2372" s="193"/>
      <c r="O2372" s="191"/>
      <c r="P2372" s="216">
        <v>277.26</v>
      </c>
      <c r="Q2372" s="143"/>
      <c r="R2372" s="143"/>
      <c r="S2372" s="143"/>
    </row>
    <row r="2373" spans="1:19" ht="13.5" customHeight="1">
      <c r="A2373" s="195"/>
      <c r="B2373" s="189" t="s">
        <v>648</v>
      </c>
      <c r="C2373" s="501" t="s">
        <v>649</v>
      </c>
      <c r="D2373" s="501"/>
      <c r="E2373" s="501"/>
      <c r="F2373" s="501"/>
      <c r="G2373" s="501"/>
      <c r="H2373" s="190" t="s">
        <v>413</v>
      </c>
      <c r="I2373" s="207">
        <v>3.2000000000000001E-2</v>
      </c>
      <c r="J2373" s="191"/>
      <c r="K2373" s="207">
        <v>0.25600000000000001</v>
      </c>
      <c r="L2373" s="205">
        <v>596.80999999999995</v>
      </c>
      <c r="M2373" s="206">
        <v>1.43</v>
      </c>
      <c r="N2373" s="200">
        <v>853.44</v>
      </c>
      <c r="O2373" s="202">
        <v>1.0367</v>
      </c>
      <c r="P2373" s="194">
        <v>226.5</v>
      </c>
      <c r="Q2373" s="143"/>
      <c r="R2373" s="143"/>
      <c r="S2373" s="143"/>
    </row>
    <row r="2374" spans="1:19" ht="13.5" customHeight="1">
      <c r="A2374" s="195"/>
      <c r="B2374" s="189" t="s">
        <v>650</v>
      </c>
      <c r="C2374" s="501" t="s">
        <v>651</v>
      </c>
      <c r="D2374" s="501"/>
      <c r="E2374" s="501"/>
      <c r="F2374" s="501"/>
      <c r="G2374" s="501"/>
      <c r="H2374" s="190" t="s">
        <v>142</v>
      </c>
      <c r="I2374" s="209">
        <v>6</v>
      </c>
      <c r="J2374" s="191"/>
      <c r="K2374" s="209">
        <v>48</v>
      </c>
      <c r="L2374" s="205">
        <v>0.64</v>
      </c>
      <c r="M2374" s="220">
        <v>1.6</v>
      </c>
      <c r="N2374" s="200">
        <v>1.02</v>
      </c>
      <c r="O2374" s="202">
        <v>1.0367</v>
      </c>
      <c r="P2374" s="194">
        <v>50.76</v>
      </c>
      <c r="Q2374" s="143"/>
      <c r="R2374" s="143"/>
      <c r="S2374" s="143"/>
    </row>
    <row r="2375" spans="1:19" ht="27.75" customHeight="1">
      <c r="A2375" s="210"/>
      <c r="B2375" s="187"/>
      <c r="C2375" s="500" t="s">
        <v>429</v>
      </c>
      <c r="D2375" s="500"/>
      <c r="E2375" s="500"/>
      <c r="F2375" s="500"/>
      <c r="G2375" s="500"/>
      <c r="H2375" s="180"/>
      <c r="I2375" s="181"/>
      <c r="J2375" s="181"/>
      <c r="K2375" s="181"/>
      <c r="L2375" s="183"/>
      <c r="M2375" s="181"/>
      <c r="N2375" s="211"/>
      <c r="O2375" s="181"/>
      <c r="P2375" s="212">
        <v>27087.98</v>
      </c>
      <c r="Q2375" s="143"/>
      <c r="R2375" s="143"/>
      <c r="S2375" s="143"/>
    </row>
    <row r="2376" spans="1:19" ht="45.75" customHeight="1">
      <c r="A2376" s="203" t="s">
        <v>1168</v>
      </c>
      <c r="B2376" s="189" t="s">
        <v>430</v>
      </c>
      <c r="C2376" s="501" t="s">
        <v>431</v>
      </c>
      <c r="D2376" s="501"/>
      <c r="E2376" s="501"/>
      <c r="F2376" s="501"/>
      <c r="G2376" s="501"/>
      <c r="H2376" s="190" t="s">
        <v>432</v>
      </c>
      <c r="I2376" s="209">
        <v>2</v>
      </c>
      <c r="J2376" s="191"/>
      <c r="K2376" s="209">
        <v>2</v>
      </c>
      <c r="L2376" s="193"/>
      <c r="M2376" s="191"/>
      <c r="N2376" s="193"/>
      <c r="O2376" s="202">
        <v>1.0367</v>
      </c>
      <c r="P2376" s="216">
        <v>340.08</v>
      </c>
      <c r="Q2376" s="143"/>
      <c r="R2376" s="143"/>
      <c r="S2376" s="143"/>
    </row>
    <row r="2377" spans="1:19" ht="27.75" customHeight="1">
      <c r="A2377" s="203"/>
      <c r="B2377" s="189"/>
      <c r="C2377" s="501" t="s">
        <v>433</v>
      </c>
      <c r="D2377" s="501"/>
      <c r="E2377" s="501"/>
      <c r="F2377" s="501"/>
      <c r="G2377" s="501"/>
      <c r="H2377" s="190"/>
      <c r="I2377" s="191"/>
      <c r="J2377" s="191"/>
      <c r="K2377" s="191"/>
      <c r="L2377" s="193"/>
      <c r="M2377" s="191"/>
      <c r="N2377" s="193"/>
      <c r="O2377" s="191"/>
      <c r="P2377" s="194">
        <v>26356.58</v>
      </c>
      <c r="Q2377" s="143"/>
      <c r="R2377" s="143"/>
      <c r="S2377" s="143"/>
    </row>
    <row r="2378" spans="1:19" ht="13.5" customHeight="1">
      <c r="A2378" s="203"/>
      <c r="B2378" s="189" t="s">
        <v>653</v>
      </c>
      <c r="C2378" s="501" t="s">
        <v>654</v>
      </c>
      <c r="D2378" s="501"/>
      <c r="E2378" s="501"/>
      <c r="F2378" s="501"/>
      <c r="G2378" s="501"/>
      <c r="H2378" s="190" t="s">
        <v>432</v>
      </c>
      <c r="I2378" s="209">
        <v>90</v>
      </c>
      <c r="J2378" s="191"/>
      <c r="K2378" s="209">
        <v>90</v>
      </c>
      <c r="L2378" s="193"/>
      <c r="M2378" s="191"/>
      <c r="N2378" s="193"/>
      <c r="O2378" s="191"/>
      <c r="P2378" s="194">
        <v>23720.92</v>
      </c>
      <c r="Q2378" s="143"/>
      <c r="R2378" s="143"/>
      <c r="S2378" s="143"/>
    </row>
    <row r="2379" spans="1:19" ht="13.5" customHeight="1">
      <c r="A2379" s="203"/>
      <c r="B2379" s="189" t="s">
        <v>655</v>
      </c>
      <c r="C2379" s="501" t="s">
        <v>656</v>
      </c>
      <c r="D2379" s="501"/>
      <c r="E2379" s="501"/>
      <c r="F2379" s="501"/>
      <c r="G2379" s="501"/>
      <c r="H2379" s="190" t="s">
        <v>432</v>
      </c>
      <c r="I2379" s="209">
        <v>46</v>
      </c>
      <c r="J2379" s="191"/>
      <c r="K2379" s="209">
        <v>46</v>
      </c>
      <c r="L2379" s="193"/>
      <c r="M2379" s="191"/>
      <c r="N2379" s="193"/>
      <c r="O2379" s="191"/>
      <c r="P2379" s="194">
        <v>12124.03</v>
      </c>
      <c r="Q2379" s="143"/>
      <c r="R2379" s="143"/>
      <c r="S2379" s="143"/>
    </row>
    <row r="2380" spans="1:19" ht="13.5" customHeight="1">
      <c r="A2380" s="213"/>
      <c r="B2380" s="214"/>
      <c r="C2380" s="500" t="s">
        <v>438</v>
      </c>
      <c r="D2380" s="500"/>
      <c r="E2380" s="500"/>
      <c r="F2380" s="500"/>
      <c r="G2380" s="500"/>
      <c r="H2380" s="180"/>
      <c r="I2380" s="181"/>
      <c r="J2380" s="181"/>
      <c r="K2380" s="181"/>
      <c r="L2380" s="183"/>
      <c r="M2380" s="181"/>
      <c r="N2380" s="211">
        <v>7909.13</v>
      </c>
      <c r="O2380" s="181"/>
      <c r="P2380" s="212">
        <v>63273.01</v>
      </c>
      <c r="Q2380" s="143"/>
      <c r="R2380" s="143"/>
      <c r="S2380" s="143"/>
    </row>
    <row r="2381" spans="1:19" ht="13.5" customHeight="1">
      <c r="A2381" s="178" t="s">
        <v>1169</v>
      </c>
      <c r="B2381" s="179" t="s">
        <v>1133</v>
      </c>
      <c r="C2381" s="498" t="s">
        <v>1134</v>
      </c>
      <c r="D2381" s="498"/>
      <c r="E2381" s="498"/>
      <c r="F2381" s="498"/>
      <c r="G2381" s="498"/>
      <c r="H2381" s="180" t="s">
        <v>142</v>
      </c>
      <c r="I2381" s="181">
        <v>8</v>
      </c>
      <c r="J2381" s="182">
        <v>1</v>
      </c>
      <c r="K2381" s="182">
        <v>8</v>
      </c>
      <c r="L2381" s="183"/>
      <c r="M2381" s="181"/>
      <c r="N2381" s="239">
        <v>16734.490000000002</v>
      </c>
      <c r="O2381" s="217">
        <v>1.0367</v>
      </c>
      <c r="P2381" s="212">
        <v>138789.17000000001</v>
      </c>
      <c r="Q2381" s="143"/>
      <c r="R2381" s="143"/>
      <c r="S2381" s="143"/>
    </row>
    <row r="2382" spans="1:19" ht="13.5" customHeight="1">
      <c r="A2382" s="186"/>
      <c r="B2382" s="187"/>
      <c r="C2382" s="499" t="s">
        <v>390</v>
      </c>
      <c r="D2382" s="499"/>
      <c r="E2382" s="499"/>
      <c r="F2382" s="499"/>
      <c r="G2382" s="499"/>
      <c r="H2382" s="499"/>
      <c r="I2382" s="499"/>
      <c r="J2382" s="499"/>
      <c r="K2382" s="499"/>
      <c r="L2382" s="499"/>
      <c r="M2382" s="499"/>
      <c r="N2382" s="499"/>
      <c r="O2382" s="499"/>
      <c r="P2382" s="499"/>
      <c r="Q2382" s="143"/>
      <c r="R2382" s="143"/>
      <c r="S2382" s="143"/>
    </row>
    <row r="2383" spans="1:19" ht="13.5" customHeight="1">
      <c r="A2383" s="213"/>
      <c r="B2383" s="214"/>
      <c r="C2383" s="500" t="s">
        <v>438</v>
      </c>
      <c r="D2383" s="500"/>
      <c r="E2383" s="500"/>
      <c r="F2383" s="500"/>
      <c r="G2383" s="500"/>
      <c r="H2383" s="180"/>
      <c r="I2383" s="181"/>
      <c r="J2383" s="181"/>
      <c r="K2383" s="181"/>
      <c r="L2383" s="183"/>
      <c r="M2383" s="181"/>
      <c r="N2383" s="183"/>
      <c r="O2383" s="181"/>
      <c r="P2383" s="212">
        <v>138789.17000000001</v>
      </c>
      <c r="Q2383" s="143"/>
      <c r="R2383" s="143"/>
      <c r="S2383" s="143"/>
    </row>
    <row r="2384" spans="1:19" ht="13.5" customHeight="1">
      <c r="A2384" s="178" t="s">
        <v>1170</v>
      </c>
      <c r="B2384" s="179" t="s">
        <v>608</v>
      </c>
      <c r="C2384" s="498" t="s">
        <v>1171</v>
      </c>
      <c r="D2384" s="498"/>
      <c r="E2384" s="498"/>
      <c r="F2384" s="498"/>
      <c r="G2384" s="498"/>
      <c r="H2384" s="180" t="s">
        <v>610</v>
      </c>
      <c r="I2384" s="181">
        <v>0.48</v>
      </c>
      <c r="J2384" s="182">
        <v>1</v>
      </c>
      <c r="K2384" s="219">
        <v>0.48</v>
      </c>
      <c r="L2384" s="183"/>
      <c r="M2384" s="181"/>
      <c r="N2384" s="184"/>
      <c r="O2384" s="181"/>
      <c r="P2384" s="185"/>
      <c r="Q2384" s="143"/>
      <c r="R2384" s="143"/>
      <c r="S2384" s="143"/>
    </row>
    <row r="2385" spans="1:19" ht="13.5" customHeight="1">
      <c r="A2385" s="186"/>
      <c r="B2385" s="187" t="s">
        <v>386</v>
      </c>
      <c r="C2385" s="499" t="s">
        <v>387</v>
      </c>
      <c r="D2385" s="499"/>
      <c r="E2385" s="499"/>
      <c r="F2385" s="499"/>
      <c r="G2385" s="499"/>
      <c r="H2385" s="499"/>
      <c r="I2385" s="499"/>
      <c r="J2385" s="499"/>
      <c r="K2385" s="499"/>
      <c r="L2385" s="499"/>
      <c r="M2385" s="499"/>
      <c r="N2385" s="499"/>
      <c r="O2385" s="499"/>
      <c r="P2385" s="499"/>
      <c r="Q2385" s="143"/>
      <c r="R2385" s="143"/>
      <c r="S2385" s="143"/>
    </row>
    <row r="2386" spans="1:19" ht="13.5" customHeight="1">
      <c r="A2386" s="186"/>
      <c r="B2386" s="187" t="s">
        <v>388</v>
      </c>
      <c r="C2386" s="499" t="s">
        <v>389</v>
      </c>
      <c r="D2386" s="499"/>
      <c r="E2386" s="499"/>
      <c r="F2386" s="499"/>
      <c r="G2386" s="499"/>
      <c r="H2386" s="499"/>
      <c r="I2386" s="499"/>
      <c r="J2386" s="499"/>
      <c r="K2386" s="499"/>
      <c r="L2386" s="499"/>
      <c r="M2386" s="499"/>
      <c r="N2386" s="499"/>
      <c r="O2386" s="499"/>
      <c r="P2386" s="499"/>
      <c r="Q2386" s="143"/>
      <c r="R2386" s="143"/>
      <c r="S2386" s="143"/>
    </row>
    <row r="2387" spans="1:19" ht="13.5" customHeight="1">
      <c r="A2387" s="186"/>
      <c r="B2387" s="187"/>
      <c r="C2387" s="499" t="s">
        <v>390</v>
      </c>
      <c r="D2387" s="499"/>
      <c r="E2387" s="499"/>
      <c r="F2387" s="499"/>
      <c r="G2387" s="499"/>
      <c r="H2387" s="499"/>
      <c r="I2387" s="499"/>
      <c r="J2387" s="499"/>
      <c r="K2387" s="499"/>
      <c r="L2387" s="499"/>
      <c r="M2387" s="499"/>
      <c r="N2387" s="499"/>
      <c r="O2387" s="499"/>
      <c r="P2387" s="499"/>
      <c r="Q2387" s="143"/>
      <c r="R2387" s="143"/>
      <c r="S2387" s="143"/>
    </row>
    <row r="2388" spans="1:19" ht="13.5" customHeight="1">
      <c r="A2388" s="188"/>
      <c r="B2388" s="189" t="s">
        <v>164</v>
      </c>
      <c r="C2388" s="501" t="s">
        <v>391</v>
      </c>
      <c r="D2388" s="501"/>
      <c r="E2388" s="501"/>
      <c r="F2388" s="501"/>
      <c r="G2388" s="501"/>
      <c r="H2388" s="190" t="s">
        <v>392</v>
      </c>
      <c r="I2388" s="191"/>
      <c r="J2388" s="191"/>
      <c r="K2388" s="215">
        <v>7.1499955000000002</v>
      </c>
      <c r="L2388" s="193"/>
      <c r="M2388" s="191"/>
      <c r="N2388" s="193"/>
      <c r="O2388" s="191"/>
      <c r="P2388" s="194">
        <v>4758.6099999999997</v>
      </c>
      <c r="Q2388" s="143"/>
      <c r="R2388" s="143"/>
      <c r="S2388" s="143"/>
    </row>
    <row r="2389" spans="1:19" ht="13.5" customHeight="1">
      <c r="A2389" s="195"/>
      <c r="B2389" s="189" t="s">
        <v>611</v>
      </c>
      <c r="C2389" s="501" t="s">
        <v>612</v>
      </c>
      <c r="D2389" s="501"/>
      <c r="E2389" s="501"/>
      <c r="F2389" s="501"/>
      <c r="G2389" s="501"/>
      <c r="H2389" s="190" t="s">
        <v>392</v>
      </c>
      <c r="I2389" s="201">
        <v>9.27</v>
      </c>
      <c r="J2389" s="197">
        <v>1.6068849999999999</v>
      </c>
      <c r="K2389" s="215">
        <v>7.1499955000000002</v>
      </c>
      <c r="L2389" s="198"/>
      <c r="M2389" s="199"/>
      <c r="N2389" s="200">
        <v>665.54</v>
      </c>
      <c r="O2389" s="191"/>
      <c r="P2389" s="194">
        <v>4758.6099999999997</v>
      </c>
      <c r="Q2389" s="143"/>
      <c r="R2389" s="143"/>
      <c r="S2389" s="143"/>
    </row>
    <row r="2390" spans="1:19" ht="19.5" customHeight="1">
      <c r="A2390" s="188"/>
      <c r="B2390" s="189" t="s">
        <v>180</v>
      </c>
      <c r="C2390" s="501" t="s">
        <v>410</v>
      </c>
      <c r="D2390" s="501"/>
      <c r="E2390" s="501"/>
      <c r="F2390" s="501"/>
      <c r="G2390" s="501"/>
      <c r="H2390" s="190"/>
      <c r="I2390" s="191"/>
      <c r="J2390" s="191"/>
      <c r="K2390" s="191"/>
      <c r="L2390" s="193"/>
      <c r="M2390" s="191"/>
      <c r="N2390" s="193"/>
      <c r="O2390" s="191"/>
      <c r="P2390" s="216">
        <v>49.76</v>
      </c>
      <c r="Q2390" s="143"/>
      <c r="R2390" s="143"/>
      <c r="S2390" s="143"/>
    </row>
    <row r="2391" spans="1:19" ht="13.5" customHeight="1">
      <c r="A2391" s="195"/>
      <c r="B2391" s="189" t="s">
        <v>613</v>
      </c>
      <c r="C2391" s="501" t="s">
        <v>614</v>
      </c>
      <c r="D2391" s="501"/>
      <c r="E2391" s="501"/>
      <c r="F2391" s="501"/>
      <c r="G2391" s="501"/>
      <c r="H2391" s="190" t="s">
        <v>413</v>
      </c>
      <c r="I2391" s="196">
        <v>0.2</v>
      </c>
      <c r="J2391" s="191"/>
      <c r="K2391" s="207">
        <v>9.6000000000000002E-2</v>
      </c>
      <c r="L2391" s="205">
        <v>138.5</v>
      </c>
      <c r="M2391" s="206">
        <v>1.44</v>
      </c>
      <c r="N2391" s="200">
        <v>199.44</v>
      </c>
      <c r="O2391" s="202">
        <v>1.0367</v>
      </c>
      <c r="P2391" s="194">
        <v>19.850000000000001</v>
      </c>
      <c r="Q2391" s="143"/>
      <c r="R2391" s="143"/>
      <c r="S2391" s="143"/>
    </row>
    <row r="2392" spans="1:19" ht="13.5" customHeight="1">
      <c r="A2392" s="195"/>
      <c r="B2392" s="189" t="s">
        <v>615</v>
      </c>
      <c r="C2392" s="501" t="s">
        <v>616</v>
      </c>
      <c r="D2392" s="501"/>
      <c r="E2392" s="501"/>
      <c r="F2392" s="501"/>
      <c r="G2392" s="501"/>
      <c r="H2392" s="190" t="s">
        <v>587</v>
      </c>
      <c r="I2392" s="201">
        <v>0.25</v>
      </c>
      <c r="J2392" s="191"/>
      <c r="K2392" s="201">
        <v>0.12</v>
      </c>
      <c r="L2392" s="205">
        <v>235.73</v>
      </c>
      <c r="M2392" s="206">
        <v>1.02</v>
      </c>
      <c r="N2392" s="200">
        <v>240.44</v>
      </c>
      <c r="O2392" s="202">
        <v>1.0367</v>
      </c>
      <c r="P2392" s="194">
        <v>29.91</v>
      </c>
      <c r="Q2392" s="143"/>
      <c r="R2392" s="143"/>
      <c r="S2392" s="143"/>
    </row>
    <row r="2393" spans="1:19" ht="13.5" customHeight="1">
      <c r="A2393" s="210"/>
      <c r="B2393" s="187"/>
      <c r="C2393" s="500" t="s">
        <v>429</v>
      </c>
      <c r="D2393" s="500"/>
      <c r="E2393" s="500"/>
      <c r="F2393" s="500"/>
      <c r="G2393" s="500"/>
      <c r="H2393" s="180"/>
      <c r="I2393" s="181"/>
      <c r="J2393" s="181"/>
      <c r="K2393" s="181"/>
      <c r="L2393" s="183"/>
      <c r="M2393" s="181"/>
      <c r="N2393" s="211"/>
      <c r="O2393" s="181"/>
      <c r="P2393" s="212">
        <v>4808.37</v>
      </c>
      <c r="Q2393" s="143"/>
      <c r="R2393" s="143"/>
      <c r="S2393" s="143"/>
    </row>
    <row r="2394" spans="1:19" ht="19.5" customHeight="1">
      <c r="A2394" s="203" t="s">
        <v>1172</v>
      </c>
      <c r="B2394" s="189" t="s">
        <v>430</v>
      </c>
      <c r="C2394" s="501" t="s">
        <v>431</v>
      </c>
      <c r="D2394" s="501"/>
      <c r="E2394" s="501"/>
      <c r="F2394" s="501"/>
      <c r="G2394" s="501"/>
      <c r="H2394" s="190" t="s">
        <v>432</v>
      </c>
      <c r="I2394" s="209">
        <v>2</v>
      </c>
      <c r="J2394" s="191"/>
      <c r="K2394" s="209">
        <v>2</v>
      </c>
      <c r="L2394" s="193"/>
      <c r="M2394" s="191"/>
      <c r="N2394" s="193"/>
      <c r="O2394" s="202">
        <v>1.0367</v>
      </c>
      <c r="P2394" s="216">
        <v>61.4</v>
      </c>
      <c r="Q2394" s="143"/>
      <c r="R2394" s="143"/>
      <c r="S2394" s="143"/>
    </row>
    <row r="2395" spans="1:19" ht="45.75" customHeight="1">
      <c r="A2395" s="203"/>
      <c r="B2395" s="189"/>
      <c r="C2395" s="501" t="s">
        <v>433</v>
      </c>
      <c r="D2395" s="501"/>
      <c r="E2395" s="501"/>
      <c r="F2395" s="501"/>
      <c r="G2395" s="501"/>
      <c r="H2395" s="190"/>
      <c r="I2395" s="191"/>
      <c r="J2395" s="191"/>
      <c r="K2395" s="191"/>
      <c r="L2395" s="193"/>
      <c r="M2395" s="191"/>
      <c r="N2395" s="193"/>
      <c r="O2395" s="191"/>
      <c r="P2395" s="194">
        <v>4758.6099999999997</v>
      </c>
      <c r="Q2395" s="143"/>
      <c r="R2395" s="143"/>
      <c r="S2395" s="143"/>
    </row>
    <row r="2396" spans="1:19" ht="27.75" customHeight="1">
      <c r="A2396" s="203"/>
      <c r="B2396" s="189" t="s">
        <v>434</v>
      </c>
      <c r="C2396" s="501" t="s">
        <v>435</v>
      </c>
      <c r="D2396" s="501"/>
      <c r="E2396" s="501"/>
      <c r="F2396" s="501"/>
      <c r="G2396" s="501"/>
      <c r="H2396" s="190" t="s">
        <v>432</v>
      </c>
      <c r="I2396" s="209">
        <v>90</v>
      </c>
      <c r="J2396" s="191"/>
      <c r="K2396" s="209">
        <v>90</v>
      </c>
      <c r="L2396" s="193"/>
      <c r="M2396" s="191"/>
      <c r="N2396" s="193"/>
      <c r="O2396" s="191"/>
      <c r="P2396" s="194">
        <v>4282.75</v>
      </c>
      <c r="Q2396" s="143"/>
      <c r="R2396" s="143"/>
      <c r="S2396" s="143"/>
    </row>
    <row r="2397" spans="1:19" ht="13.5" customHeight="1">
      <c r="A2397" s="203"/>
      <c r="B2397" s="189" t="s">
        <v>436</v>
      </c>
      <c r="C2397" s="501" t="s">
        <v>437</v>
      </c>
      <c r="D2397" s="501"/>
      <c r="E2397" s="501"/>
      <c r="F2397" s="501"/>
      <c r="G2397" s="501"/>
      <c r="H2397" s="190" t="s">
        <v>432</v>
      </c>
      <c r="I2397" s="209">
        <v>46</v>
      </c>
      <c r="J2397" s="191"/>
      <c r="K2397" s="209">
        <v>46</v>
      </c>
      <c r="L2397" s="193"/>
      <c r="M2397" s="191"/>
      <c r="N2397" s="193"/>
      <c r="O2397" s="191"/>
      <c r="P2397" s="194">
        <v>2188.96</v>
      </c>
      <c r="Q2397" s="143"/>
      <c r="R2397" s="143"/>
      <c r="S2397" s="143"/>
    </row>
    <row r="2398" spans="1:19" ht="13.5" customHeight="1">
      <c r="A2398" s="213"/>
      <c r="B2398" s="214"/>
      <c r="C2398" s="500" t="s">
        <v>438</v>
      </c>
      <c r="D2398" s="500"/>
      <c r="E2398" s="500"/>
      <c r="F2398" s="500"/>
      <c r="G2398" s="500"/>
      <c r="H2398" s="180"/>
      <c r="I2398" s="181"/>
      <c r="J2398" s="181"/>
      <c r="K2398" s="181"/>
      <c r="L2398" s="183"/>
      <c r="M2398" s="181"/>
      <c r="N2398" s="211">
        <v>23628.080000000002</v>
      </c>
      <c r="O2398" s="181"/>
      <c r="P2398" s="212">
        <v>11341.48</v>
      </c>
      <c r="Q2398" s="143"/>
      <c r="R2398" s="143"/>
      <c r="S2398" s="143"/>
    </row>
    <row r="2399" spans="1:19" ht="13.5" customHeight="1">
      <c r="A2399" s="178" t="s">
        <v>1173</v>
      </c>
      <c r="B2399" s="179" t="s">
        <v>1119</v>
      </c>
      <c r="C2399" s="498" t="s">
        <v>1120</v>
      </c>
      <c r="D2399" s="498"/>
      <c r="E2399" s="498"/>
      <c r="F2399" s="498"/>
      <c r="G2399" s="498"/>
      <c r="H2399" s="180" t="s">
        <v>142</v>
      </c>
      <c r="I2399" s="181">
        <v>16</v>
      </c>
      <c r="J2399" s="182">
        <v>1</v>
      </c>
      <c r="K2399" s="182">
        <v>16</v>
      </c>
      <c r="L2399" s="183"/>
      <c r="M2399" s="181"/>
      <c r="N2399" s="221">
        <v>586.89</v>
      </c>
      <c r="O2399" s="217">
        <v>1.0367</v>
      </c>
      <c r="P2399" s="212">
        <v>9734.86</v>
      </c>
      <c r="Q2399" s="143"/>
      <c r="R2399" s="143"/>
      <c r="S2399" s="143"/>
    </row>
    <row r="2400" spans="1:19" ht="13.5" customHeight="1">
      <c r="A2400" s="186"/>
      <c r="B2400" s="187"/>
      <c r="C2400" s="499" t="s">
        <v>390</v>
      </c>
      <c r="D2400" s="499"/>
      <c r="E2400" s="499"/>
      <c r="F2400" s="499"/>
      <c r="G2400" s="499"/>
      <c r="H2400" s="499"/>
      <c r="I2400" s="499"/>
      <c r="J2400" s="499"/>
      <c r="K2400" s="499"/>
      <c r="L2400" s="499"/>
      <c r="M2400" s="499"/>
      <c r="N2400" s="499"/>
      <c r="O2400" s="499"/>
      <c r="P2400" s="499"/>
      <c r="Q2400" s="143"/>
      <c r="R2400" s="143"/>
      <c r="S2400" s="143"/>
    </row>
    <row r="2401" spans="1:19" ht="13.5" customHeight="1">
      <c r="A2401" s="213"/>
      <c r="B2401" s="214"/>
      <c r="C2401" s="500" t="s">
        <v>438</v>
      </c>
      <c r="D2401" s="500"/>
      <c r="E2401" s="500"/>
      <c r="F2401" s="500"/>
      <c r="G2401" s="500"/>
      <c r="H2401" s="180"/>
      <c r="I2401" s="181"/>
      <c r="J2401" s="181"/>
      <c r="K2401" s="181"/>
      <c r="L2401" s="183"/>
      <c r="M2401" s="181"/>
      <c r="N2401" s="183"/>
      <c r="O2401" s="181"/>
      <c r="P2401" s="212">
        <v>9734.86</v>
      </c>
      <c r="Q2401" s="143"/>
      <c r="R2401" s="143"/>
      <c r="S2401" s="143"/>
    </row>
    <row r="2402" spans="1:19" ht="13.5" customHeight="1">
      <c r="A2402" s="497" t="s">
        <v>910</v>
      </c>
      <c r="B2402" s="497"/>
      <c r="C2402" s="497"/>
      <c r="D2402" s="497"/>
      <c r="E2402" s="497"/>
      <c r="F2402" s="497"/>
      <c r="G2402" s="497"/>
      <c r="H2402" s="497"/>
      <c r="I2402" s="497"/>
      <c r="J2402" s="497"/>
      <c r="K2402" s="497"/>
      <c r="L2402" s="497"/>
      <c r="M2402" s="497"/>
      <c r="N2402" s="497"/>
      <c r="O2402" s="497"/>
      <c r="P2402" s="497"/>
      <c r="Q2402" s="143"/>
      <c r="R2402" s="143"/>
      <c r="S2402" s="143"/>
    </row>
    <row r="2403" spans="1:19" ht="13.5" customHeight="1">
      <c r="A2403" s="178" t="s">
        <v>1174</v>
      </c>
      <c r="B2403" s="179" t="s">
        <v>640</v>
      </c>
      <c r="C2403" s="498" t="s">
        <v>641</v>
      </c>
      <c r="D2403" s="498"/>
      <c r="E2403" s="498"/>
      <c r="F2403" s="498"/>
      <c r="G2403" s="498"/>
      <c r="H2403" s="180" t="s">
        <v>142</v>
      </c>
      <c r="I2403" s="181">
        <v>12</v>
      </c>
      <c r="J2403" s="182">
        <v>1</v>
      </c>
      <c r="K2403" s="182">
        <v>12</v>
      </c>
      <c r="L2403" s="183"/>
      <c r="M2403" s="181"/>
      <c r="N2403" s="184"/>
      <c r="O2403" s="181"/>
      <c r="P2403" s="185"/>
      <c r="Q2403" s="143"/>
      <c r="R2403" s="143"/>
      <c r="S2403" s="143"/>
    </row>
    <row r="2404" spans="1:19" ht="13.5" customHeight="1">
      <c r="A2404" s="186"/>
      <c r="B2404" s="187" t="s">
        <v>386</v>
      </c>
      <c r="C2404" s="499" t="s">
        <v>387</v>
      </c>
      <c r="D2404" s="499"/>
      <c r="E2404" s="499"/>
      <c r="F2404" s="499"/>
      <c r="G2404" s="499"/>
      <c r="H2404" s="499"/>
      <c r="I2404" s="499"/>
      <c r="J2404" s="499"/>
      <c r="K2404" s="499"/>
      <c r="L2404" s="499"/>
      <c r="M2404" s="499"/>
      <c r="N2404" s="499"/>
      <c r="O2404" s="499"/>
      <c r="P2404" s="499"/>
      <c r="Q2404" s="143"/>
      <c r="R2404" s="143"/>
      <c r="S2404" s="143"/>
    </row>
    <row r="2405" spans="1:19" ht="13.5" customHeight="1">
      <c r="A2405" s="186"/>
      <c r="B2405" s="187" t="s">
        <v>388</v>
      </c>
      <c r="C2405" s="499" t="s">
        <v>389</v>
      </c>
      <c r="D2405" s="499"/>
      <c r="E2405" s="499"/>
      <c r="F2405" s="499"/>
      <c r="G2405" s="499"/>
      <c r="H2405" s="499"/>
      <c r="I2405" s="499"/>
      <c r="J2405" s="499"/>
      <c r="K2405" s="499"/>
      <c r="L2405" s="499"/>
      <c r="M2405" s="499"/>
      <c r="N2405" s="499"/>
      <c r="O2405" s="499"/>
      <c r="P2405" s="499"/>
      <c r="Q2405" s="143"/>
      <c r="R2405" s="143"/>
      <c r="S2405" s="143"/>
    </row>
    <row r="2406" spans="1:19" ht="13.5" customHeight="1">
      <c r="A2406" s="186"/>
      <c r="B2406" s="187"/>
      <c r="C2406" s="499" t="s">
        <v>390</v>
      </c>
      <c r="D2406" s="499"/>
      <c r="E2406" s="499"/>
      <c r="F2406" s="499"/>
      <c r="G2406" s="499"/>
      <c r="H2406" s="499"/>
      <c r="I2406" s="499"/>
      <c r="J2406" s="499"/>
      <c r="K2406" s="499"/>
      <c r="L2406" s="499"/>
      <c r="M2406" s="499"/>
      <c r="N2406" s="499"/>
      <c r="O2406" s="499"/>
      <c r="P2406" s="499"/>
      <c r="Q2406" s="143"/>
      <c r="R2406" s="143"/>
      <c r="S2406" s="143"/>
    </row>
    <row r="2407" spans="1:19" ht="13.5" customHeight="1">
      <c r="A2407" s="188"/>
      <c r="B2407" s="189" t="s">
        <v>164</v>
      </c>
      <c r="C2407" s="501" t="s">
        <v>391</v>
      </c>
      <c r="D2407" s="501"/>
      <c r="E2407" s="501"/>
      <c r="F2407" s="501"/>
      <c r="G2407" s="501"/>
      <c r="H2407" s="190" t="s">
        <v>392</v>
      </c>
      <c r="I2407" s="191"/>
      <c r="J2407" s="191"/>
      <c r="K2407" s="215">
        <v>46.085461799999997</v>
      </c>
      <c r="L2407" s="193"/>
      <c r="M2407" s="191"/>
      <c r="N2407" s="193"/>
      <c r="O2407" s="191"/>
      <c r="P2407" s="194">
        <v>39534.870000000003</v>
      </c>
      <c r="Q2407" s="143"/>
      <c r="R2407" s="143"/>
      <c r="S2407" s="143"/>
    </row>
    <row r="2408" spans="1:19" ht="13.5" customHeight="1">
      <c r="A2408" s="195"/>
      <c r="B2408" s="189" t="s">
        <v>642</v>
      </c>
      <c r="C2408" s="501" t="s">
        <v>643</v>
      </c>
      <c r="D2408" s="501"/>
      <c r="E2408" s="501"/>
      <c r="F2408" s="501"/>
      <c r="G2408" s="501"/>
      <c r="H2408" s="190" t="s">
        <v>392</v>
      </c>
      <c r="I2408" s="201">
        <v>2.39</v>
      </c>
      <c r="J2408" s="197">
        <v>1.6068849999999999</v>
      </c>
      <c r="K2408" s="215">
        <v>46.085461799999997</v>
      </c>
      <c r="L2408" s="198"/>
      <c r="M2408" s="199"/>
      <c r="N2408" s="200">
        <v>857.86</v>
      </c>
      <c r="O2408" s="191"/>
      <c r="P2408" s="194">
        <v>39534.870000000003</v>
      </c>
      <c r="Q2408" s="143"/>
      <c r="R2408" s="143"/>
      <c r="S2408" s="143"/>
    </row>
    <row r="2409" spans="1:19" ht="13.5" customHeight="1">
      <c r="A2409" s="188"/>
      <c r="B2409" s="189" t="s">
        <v>167</v>
      </c>
      <c r="C2409" s="501" t="s">
        <v>395</v>
      </c>
      <c r="D2409" s="501"/>
      <c r="E2409" s="501"/>
      <c r="F2409" s="501"/>
      <c r="G2409" s="501"/>
      <c r="H2409" s="190"/>
      <c r="I2409" s="191"/>
      <c r="J2409" s="191"/>
      <c r="K2409" s="191"/>
      <c r="L2409" s="193"/>
      <c r="M2409" s="191"/>
      <c r="N2409" s="193"/>
      <c r="O2409" s="191"/>
      <c r="P2409" s="216">
        <v>681.2</v>
      </c>
      <c r="Q2409" s="143"/>
      <c r="R2409" s="143"/>
      <c r="S2409" s="143"/>
    </row>
    <row r="2410" spans="1:19" ht="13.5" customHeight="1">
      <c r="A2410" s="195"/>
      <c r="B2410" s="189" t="s">
        <v>644</v>
      </c>
      <c r="C2410" s="501" t="s">
        <v>645</v>
      </c>
      <c r="D2410" s="501"/>
      <c r="E2410" s="501"/>
      <c r="F2410" s="501"/>
      <c r="G2410" s="501"/>
      <c r="H2410" s="190" t="s">
        <v>399</v>
      </c>
      <c r="I2410" s="201">
        <v>0.24</v>
      </c>
      <c r="J2410" s="201">
        <v>1.55</v>
      </c>
      <c r="K2410" s="207">
        <v>4.4640000000000004</v>
      </c>
      <c r="L2410" s="205">
        <v>32.6</v>
      </c>
      <c r="M2410" s="206">
        <v>1.41</v>
      </c>
      <c r="N2410" s="200">
        <v>45.97</v>
      </c>
      <c r="O2410" s="202">
        <v>1.0367</v>
      </c>
      <c r="P2410" s="194">
        <v>212.74</v>
      </c>
      <c r="Q2410" s="143"/>
      <c r="R2410" s="143"/>
      <c r="S2410" s="143"/>
    </row>
    <row r="2411" spans="1:19" ht="13.5" customHeight="1">
      <c r="A2411" s="195"/>
      <c r="B2411" s="189" t="s">
        <v>646</v>
      </c>
      <c r="C2411" s="501" t="s">
        <v>647</v>
      </c>
      <c r="D2411" s="501"/>
      <c r="E2411" s="501"/>
      <c r="F2411" s="501"/>
      <c r="G2411" s="501"/>
      <c r="H2411" s="190" t="s">
        <v>399</v>
      </c>
      <c r="I2411" s="201">
        <v>0.26</v>
      </c>
      <c r="J2411" s="201">
        <v>1.55</v>
      </c>
      <c r="K2411" s="207">
        <v>4.8360000000000003</v>
      </c>
      <c r="L2411" s="205">
        <v>75.97</v>
      </c>
      <c r="M2411" s="206">
        <v>1.23</v>
      </c>
      <c r="N2411" s="200">
        <v>93.44</v>
      </c>
      <c r="O2411" s="202">
        <v>1.0367</v>
      </c>
      <c r="P2411" s="194">
        <v>468.46</v>
      </c>
      <c r="Q2411" s="143"/>
      <c r="R2411" s="143"/>
      <c r="S2411" s="143"/>
    </row>
    <row r="2412" spans="1:19" ht="19.5" customHeight="1">
      <c r="A2412" s="188"/>
      <c r="B2412" s="189" t="s">
        <v>180</v>
      </c>
      <c r="C2412" s="501" t="s">
        <v>410</v>
      </c>
      <c r="D2412" s="501"/>
      <c r="E2412" s="501"/>
      <c r="F2412" s="501"/>
      <c r="G2412" s="501"/>
      <c r="H2412" s="190"/>
      <c r="I2412" s="191"/>
      <c r="J2412" s="191"/>
      <c r="K2412" s="191"/>
      <c r="L2412" s="193"/>
      <c r="M2412" s="191"/>
      <c r="N2412" s="193"/>
      <c r="O2412" s="191"/>
      <c r="P2412" s="216">
        <v>415.89</v>
      </c>
      <c r="Q2412" s="143"/>
      <c r="R2412" s="143"/>
      <c r="S2412" s="143"/>
    </row>
    <row r="2413" spans="1:19" ht="13.5" customHeight="1">
      <c r="A2413" s="195"/>
      <c r="B2413" s="189" t="s">
        <v>648</v>
      </c>
      <c r="C2413" s="501" t="s">
        <v>649</v>
      </c>
      <c r="D2413" s="501"/>
      <c r="E2413" s="501"/>
      <c r="F2413" s="501"/>
      <c r="G2413" s="501"/>
      <c r="H2413" s="190" t="s">
        <v>413</v>
      </c>
      <c r="I2413" s="207">
        <v>3.2000000000000001E-2</v>
      </c>
      <c r="J2413" s="191"/>
      <c r="K2413" s="207">
        <v>0.38400000000000001</v>
      </c>
      <c r="L2413" s="205">
        <v>596.80999999999995</v>
      </c>
      <c r="M2413" s="206">
        <v>1.43</v>
      </c>
      <c r="N2413" s="200">
        <v>853.44</v>
      </c>
      <c r="O2413" s="202">
        <v>1.0367</v>
      </c>
      <c r="P2413" s="194">
        <v>339.75</v>
      </c>
      <c r="Q2413" s="143"/>
      <c r="R2413" s="143"/>
      <c r="S2413" s="143"/>
    </row>
    <row r="2414" spans="1:19" ht="13.5" customHeight="1">
      <c r="A2414" s="195"/>
      <c r="B2414" s="189" t="s">
        <v>650</v>
      </c>
      <c r="C2414" s="501" t="s">
        <v>651</v>
      </c>
      <c r="D2414" s="501"/>
      <c r="E2414" s="501"/>
      <c r="F2414" s="501"/>
      <c r="G2414" s="501"/>
      <c r="H2414" s="190" t="s">
        <v>142</v>
      </c>
      <c r="I2414" s="209">
        <v>6</v>
      </c>
      <c r="J2414" s="191"/>
      <c r="K2414" s="209">
        <v>72</v>
      </c>
      <c r="L2414" s="205">
        <v>0.64</v>
      </c>
      <c r="M2414" s="220">
        <v>1.6</v>
      </c>
      <c r="N2414" s="200">
        <v>1.02</v>
      </c>
      <c r="O2414" s="202">
        <v>1.0367</v>
      </c>
      <c r="P2414" s="194">
        <v>76.14</v>
      </c>
      <c r="Q2414" s="143"/>
      <c r="R2414" s="143"/>
      <c r="S2414" s="143"/>
    </row>
    <row r="2415" spans="1:19" ht="27.75" customHeight="1">
      <c r="A2415" s="210"/>
      <c r="B2415" s="187"/>
      <c r="C2415" s="500" t="s">
        <v>429</v>
      </c>
      <c r="D2415" s="500"/>
      <c r="E2415" s="500"/>
      <c r="F2415" s="500"/>
      <c r="G2415" s="500"/>
      <c r="H2415" s="180"/>
      <c r="I2415" s="181"/>
      <c r="J2415" s="181"/>
      <c r="K2415" s="181"/>
      <c r="L2415" s="183"/>
      <c r="M2415" s="181"/>
      <c r="N2415" s="211"/>
      <c r="O2415" s="181"/>
      <c r="P2415" s="212">
        <v>40631.96</v>
      </c>
      <c r="Q2415" s="143"/>
      <c r="R2415" s="143"/>
      <c r="S2415" s="143"/>
    </row>
    <row r="2416" spans="1:19" ht="45.75" customHeight="1">
      <c r="A2416" s="203" t="s">
        <v>1175</v>
      </c>
      <c r="B2416" s="189" t="s">
        <v>430</v>
      </c>
      <c r="C2416" s="501" t="s">
        <v>431</v>
      </c>
      <c r="D2416" s="501"/>
      <c r="E2416" s="501"/>
      <c r="F2416" s="501"/>
      <c r="G2416" s="501"/>
      <c r="H2416" s="190" t="s">
        <v>432</v>
      </c>
      <c r="I2416" s="209">
        <v>2</v>
      </c>
      <c r="J2416" s="191"/>
      <c r="K2416" s="209">
        <v>2</v>
      </c>
      <c r="L2416" s="193"/>
      <c r="M2416" s="191"/>
      <c r="N2416" s="193"/>
      <c r="O2416" s="202">
        <v>1.0367</v>
      </c>
      <c r="P2416" s="216">
        <v>510.13</v>
      </c>
      <c r="Q2416" s="143"/>
      <c r="R2416" s="143"/>
      <c r="S2416" s="143"/>
    </row>
    <row r="2417" spans="1:19" ht="27.75" customHeight="1">
      <c r="A2417" s="203"/>
      <c r="B2417" s="189"/>
      <c r="C2417" s="501" t="s">
        <v>433</v>
      </c>
      <c r="D2417" s="501"/>
      <c r="E2417" s="501"/>
      <c r="F2417" s="501"/>
      <c r="G2417" s="501"/>
      <c r="H2417" s="190"/>
      <c r="I2417" s="191"/>
      <c r="J2417" s="191"/>
      <c r="K2417" s="191"/>
      <c r="L2417" s="193"/>
      <c r="M2417" s="191"/>
      <c r="N2417" s="193"/>
      <c r="O2417" s="191"/>
      <c r="P2417" s="194">
        <v>39534.870000000003</v>
      </c>
      <c r="Q2417" s="143"/>
      <c r="R2417" s="143"/>
      <c r="S2417" s="143"/>
    </row>
    <row r="2418" spans="1:19" ht="13.5" customHeight="1">
      <c r="A2418" s="203"/>
      <c r="B2418" s="189" t="s">
        <v>653</v>
      </c>
      <c r="C2418" s="501" t="s">
        <v>654</v>
      </c>
      <c r="D2418" s="501"/>
      <c r="E2418" s="501"/>
      <c r="F2418" s="501"/>
      <c r="G2418" s="501"/>
      <c r="H2418" s="190" t="s">
        <v>432</v>
      </c>
      <c r="I2418" s="209">
        <v>90</v>
      </c>
      <c r="J2418" s="191"/>
      <c r="K2418" s="209">
        <v>90</v>
      </c>
      <c r="L2418" s="193"/>
      <c r="M2418" s="191"/>
      <c r="N2418" s="193"/>
      <c r="O2418" s="191"/>
      <c r="P2418" s="194">
        <v>35581.379999999997</v>
      </c>
      <c r="Q2418" s="143"/>
      <c r="R2418" s="143"/>
      <c r="S2418" s="143"/>
    </row>
    <row r="2419" spans="1:19" ht="13.5" customHeight="1">
      <c r="A2419" s="203"/>
      <c r="B2419" s="189" t="s">
        <v>655</v>
      </c>
      <c r="C2419" s="501" t="s">
        <v>656</v>
      </c>
      <c r="D2419" s="501"/>
      <c r="E2419" s="501"/>
      <c r="F2419" s="501"/>
      <c r="G2419" s="501"/>
      <c r="H2419" s="190" t="s">
        <v>432</v>
      </c>
      <c r="I2419" s="209">
        <v>46</v>
      </c>
      <c r="J2419" s="191"/>
      <c r="K2419" s="209">
        <v>46</v>
      </c>
      <c r="L2419" s="193"/>
      <c r="M2419" s="191"/>
      <c r="N2419" s="193"/>
      <c r="O2419" s="191"/>
      <c r="P2419" s="194">
        <v>18186.04</v>
      </c>
      <c r="Q2419" s="143"/>
      <c r="R2419" s="143"/>
      <c r="S2419" s="143"/>
    </row>
    <row r="2420" spans="1:19" ht="13.5" customHeight="1">
      <c r="A2420" s="213"/>
      <c r="B2420" s="214"/>
      <c r="C2420" s="500" t="s">
        <v>438</v>
      </c>
      <c r="D2420" s="500"/>
      <c r="E2420" s="500"/>
      <c r="F2420" s="500"/>
      <c r="G2420" s="500"/>
      <c r="H2420" s="180"/>
      <c r="I2420" s="181"/>
      <c r="J2420" s="181"/>
      <c r="K2420" s="181"/>
      <c r="L2420" s="183"/>
      <c r="M2420" s="181"/>
      <c r="N2420" s="211">
        <v>7909.13</v>
      </c>
      <c r="O2420" s="181"/>
      <c r="P2420" s="212">
        <v>94909.51</v>
      </c>
      <c r="Q2420" s="143"/>
      <c r="R2420" s="143"/>
      <c r="S2420" s="143"/>
    </row>
    <row r="2421" spans="1:19" ht="13.5" customHeight="1">
      <c r="A2421" s="178" t="s">
        <v>1176</v>
      </c>
      <c r="B2421" s="179" t="s">
        <v>1133</v>
      </c>
      <c r="C2421" s="498" t="s">
        <v>1134</v>
      </c>
      <c r="D2421" s="498"/>
      <c r="E2421" s="498"/>
      <c r="F2421" s="498"/>
      <c r="G2421" s="498"/>
      <c r="H2421" s="180" t="s">
        <v>142</v>
      </c>
      <c r="I2421" s="181">
        <v>12</v>
      </c>
      <c r="J2421" s="182">
        <v>1</v>
      </c>
      <c r="K2421" s="182">
        <v>12</v>
      </c>
      <c r="L2421" s="183"/>
      <c r="M2421" s="181"/>
      <c r="N2421" s="239">
        <v>16734.490000000002</v>
      </c>
      <c r="O2421" s="217">
        <v>1.0367</v>
      </c>
      <c r="P2421" s="212">
        <v>208183.75</v>
      </c>
      <c r="Q2421" s="143"/>
      <c r="R2421" s="143"/>
      <c r="S2421" s="143"/>
    </row>
    <row r="2422" spans="1:19" ht="13.5" customHeight="1">
      <c r="A2422" s="186"/>
      <c r="B2422" s="187"/>
      <c r="C2422" s="499" t="s">
        <v>390</v>
      </c>
      <c r="D2422" s="499"/>
      <c r="E2422" s="499"/>
      <c r="F2422" s="499"/>
      <c r="G2422" s="499"/>
      <c r="H2422" s="499"/>
      <c r="I2422" s="499"/>
      <c r="J2422" s="499"/>
      <c r="K2422" s="499"/>
      <c r="L2422" s="499"/>
      <c r="M2422" s="499"/>
      <c r="N2422" s="499"/>
      <c r="O2422" s="499"/>
      <c r="P2422" s="499"/>
      <c r="Q2422" s="143"/>
      <c r="R2422" s="143"/>
      <c r="S2422" s="143"/>
    </row>
    <row r="2423" spans="1:19" ht="13.5" customHeight="1">
      <c r="A2423" s="213"/>
      <c r="B2423" s="214"/>
      <c r="C2423" s="500" t="s">
        <v>438</v>
      </c>
      <c r="D2423" s="500"/>
      <c r="E2423" s="500"/>
      <c r="F2423" s="500"/>
      <c r="G2423" s="500"/>
      <c r="H2423" s="180"/>
      <c r="I2423" s="181"/>
      <c r="J2423" s="181"/>
      <c r="K2423" s="181"/>
      <c r="L2423" s="183"/>
      <c r="M2423" s="181"/>
      <c r="N2423" s="183"/>
      <c r="O2423" s="181"/>
      <c r="P2423" s="212">
        <v>208183.75</v>
      </c>
      <c r="Q2423" s="143"/>
      <c r="R2423" s="143"/>
      <c r="S2423" s="143"/>
    </row>
    <row r="2424" spans="1:19" ht="13.5" customHeight="1">
      <c r="A2424" s="178" t="s">
        <v>1177</v>
      </c>
      <c r="B2424" s="179" t="s">
        <v>608</v>
      </c>
      <c r="C2424" s="498" t="s">
        <v>1116</v>
      </c>
      <c r="D2424" s="498"/>
      <c r="E2424" s="498"/>
      <c r="F2424" s="498"/>
      <c r="G2424" s="498"/>
      <c r="H2424" s="180" t="s">
        <v>610</v>
      </c>
      <c r="I2424" s="181">
        <v>0.72</v>
      </c>
      <c r="J2424" s="182">
        <v>1</v>
      </c>
      <c r="K2424" s="219">
        <v>0.72</v>
      </c>
      <c r="L2424" s="183"/>
      <c r="M2424" s="181"/>
      <c r="N2424" s="184"/>
      <c r="O2424" s="181"/>
      <c r="P2424" s="185"/>
      <c r="Q2424" s="143"/>
      <c r="R2424" s="143"/>
      <c r="S2424" s="143"/>
    </row>
    <row r="2425" spans="1:19" ht="13.5" customHeight="1">
      <c r="A2425" s="186"/>
      <c r="B2425" s="187" t="s">
        <v>386</v>
      </c>
      <c r="C2425" s="499" t="s">
        <v>387</v>
      </c>
      <c r="D2425" s="499"/>
      <c r="E2425" s="499"/>
      <c r="F2425" s="499"/>
      <c r="G2425" s="499"/>
      <c r="H2425" s="499"/>
      <c r="I2425" s="499"/>
      <c r="J2425" s="499"/>
      <c r="K2425" s="499"/>
      <c r="L2425" s="499"/>
      <c r="M2425" s="499"/>
      <c r="N2425" s="499"/>
      <c r="O2425" s="499"/>
      <c r="P2425" s="499"/>
      <c r="Q2425" s="143"/>
      <c r="R2425" s="143"/>
      <c r="S2425" s="143"/>
    </row>
    <row r="2426" spans="1:19" ht="13.5" customHeight="1">
      <c r="A2426" s="186"/>
      <c r="B2426" s="187" t="s">
        <v>388</v>
      </c>
      <c r="C2426" s="499" t="s">
        <v>389</v>
      </c>
      <c r="D2426" s="499"/>
      <c r="E2426" s="499"/>
      <c r="F2426" s="499"/>
      <c r="G2426" s="499"/>
      <c r="H2426" s="499"/>
      <c r="I2426" s="499"/>
      <c r="J2426" s="499"/>
      <c r="K2426" s="499"/>
      <c r="L2426" s="499"/>
      <c r="M2426" s="499"/>
      <c r="N2426" s="499"/>
      <c r="O2426" s="499"/>
      <c r="P2426" s="499"/>
      <c r="Q2426" s="143"/>
      <c r="R2426" s="143"/>
      <c r="S2426" s="143"/>
    </row>
    <row r="2427" spans="1:19" ht="13.5" customHeight="1">
      <c r="A2427" s="186"/>
      <c r="B2427" s="187"/>
      <c r="C2427" s="499" t="s">
        <v>390</v>
      </c>
      <c r="D2427" s="499"/>
      <c r="E2427" s="499"/>
      <c r="F2427" s="499"/>
      <c r="G2427" s="499"/>
      <c r="H2427" s="499"/>
      <c r="I2427" s="499"/>
      <c r="J2427" s="499"/>
      <c r="K2427" s="499"/>
      <c r="L2427" s="499"/>
      <c r="M2427" s="499"/>
      <c r="N2427" s="499"/>
      <c r="O2427" s="499"/>
      <c r="P2427" s="499"/>
      <c r="Q2427" s="143"/>
      <c r="R2427" s="143"/>
      <c r="S2427" s="143"/>
    </row>
    <row r="2428" spans="1:19" ht="13.5" customHeight="1">
      <c r="A2428" s="188"/>
      <c r="B2428" s="189" t="s">
        <v>164</v>
      </c>
      <c r="C2428" s="501" t="s">
        <v>391</v>
      </c>
      <c r="D2428" s="501"/>
      <c r="E2428" s="501"/>
      <c r="F2428" s="501"/>
      <c r="G2428" s="501"/>
      <c r="H2428" s="190" t="s">
        <v>392</v>
      </c>
      <c r="I2428" s="191"/>
      <c r="J2428" s="191"/>
      <c r="K2428" s="215">
        <v>10.7249932</v>
      </c>
      <c r="L2428" s="193"/>
      <c r="M2428" s="191"/>
      <c r="N2428" s="193"/>
      <c r="O2428" s="191"/>
      <c r="P2428" s="194">
        <v>7137.91</v>
      </c>
      <c r="Q2428" s="143"/>
      <c r="R2428" s="143"/>
      <c r="S2428" s="143"/>
    </row>
    <row r="2429" spans="1:19" ht="13.5" customHeight="1">
      <c r="A2429" s="195"/>
      <c r="B2429" s="189" t="s">
        <v>611</v>
      </c>
      <c r="C2429" s="501" t="s">
        <v>612</v>
      </c>
      <c r="D2429" s="501"/>
      <c r="E2429" s="501"/>
      <c r="F2429" s="501"/>
      <c r="G2429" s="501"/>
      <c r="H2429" s="190" t="s">
        <v>392</v>
      </c>
      <c r="I2429" s="201">
        <v>9.27</v>
      </c>
      <c r="J2429" s="197">
        <v>1.6068849999999999</v>
      </c>
      <c r="K2429" s="215">
        <v>10.7249932</v>
      </c>
      <c r="L2429" s="198"/>
      <c r="M2429" s="199"/>
      <c r="N2429" s="200">
        <v>665.54</v>
      </c>
      <c r="O2429" s="191"/>
      <c r="P2429" s="194">
        <v>7137.91</v>
      </c>
      <c r="Q2429" s="143"/>
      <c r="R2429" s="143"/>
      <c r="S2429" s="143"/>
    </row>
    <row r="2430" spans="1:19" ht="19.5" customHeight="1">
      <c r="A2430" s="188"/>
      <c r="B2430" s="189" t="s">
        <v>180</v>
      </c>
      <c r="C2430" s="501" t="s">
        <v>410</v>
      </c>
      <c r="D2430" s="501"/>
      <c r="E2430" s="501"/>
      <c r="F2430" s="501"/>
      <c r="G2430" s="501"/>
      <c r="H2430" s="190"/>
      <c r="I2430" s="191"/>
      <c r="J2430" s="191"/>
      <c r="K2430" s="191"/>
      <c r="L2430" s="193"/>
      <c r="M2430" s="191"/>
      <c r="N2430" s="193"/>
      <c r="O2430" s="191"/>
      <c r="P2430" s="216">
        <v>74.64</v>
      </c>
      <c r="Q2430" s="143"/>
      <c r="R2430" s="143"/>
      <c r="S2430" s="143"/>
    </row>
    <row r="2431" spans="1:19" ht="13.5" customHeight="1">
      <c r="A2431" s="195"/>
      <c r="B2431" s="189" t="s">
        <v>613</v>
      </c>
      <c r="C2431" s="501" t="s">
        <v>614</v>
      </c>
      <c r="D2431" s="501"/>
      <c r="E2431" s="501"/>
      <c r="F2431" s="501"/>
      <c r="G2431" s="501"/>
      <c r="H2431" s="190" t="s">
        <v>413</v>
      </c>
      <c r="I2431" s="196">
        <v>0.2</v>
      </c>
      <c r="J2431" s="191"/>
      <c r="K2431" s="207">
        <v>0.14399999999999999</v>
      </c>
      <c r="L2431" s="205">
        <v>138.5</v>
      </c>
      <c r="M2431" s="206">
        <v>1.44</v>
      </c>
      <c r="N2431" s="200">
        <v>199.44</v>
      </c>
      <c r="O2431" s="202">
        <v>1.0367</v>
      </c>
      <c r="P2431" s="194">
        <v>29.77</v>
      </c>
      <c r="Q2431" s="143"/>
      <c r="R2431" s="143"/>
      <c r="S2431" s="143"/>
    </row>
    <row r="2432" spans="1:19" ht="13.5" customHeight="1">
      <c r="A2432" s="195"/>
      <c r="B2432" s="189" t="s">
        <v>615</v>
      </c>
      <c r="C2432" s="501" t="s">
        <v>616</v>
      </c>
      <c r="D2432" s="501"/>
      <c r="E2432" s="501"/>
      <c r="F2432" s="501"/>
      <c r="G2432" s="501"/>
      <c r="H2432" s="190" t="s">
        <v>587</v>
      </c>
      <c r="I2432" s="201">
        <v>0.25</v>
      </c>
      <c r="J2432" s="191"/>
      <c r="K2432" s="201">
        <v>0.18</v>
      </c>
      <c r="L2432" s="205">
        <v>235.73</v>
      </c>
      <c r="M2432" s="206">
        <v>1.02</v>
      </c>
      <c r="N2432" s="200">
        <v>240.44</v>
      </c>
      <c r="O2432" s="202">
        <v>1.0367</v>
      </c>
      <c r="P2432" s="194">
        <v>44.87</v>
      </c>
      <c r="Q2432" s="143"/>
      <c r="R2432" s="143"/>
      <c r="S2432" s="143"/>
    </row>
    <row r="2433" spans="1:19" ht="13.5" customHeight="1">
      <c r="A2433" s="210"/>
      <c r="B2433" s="187"/>
      <c r="C2433" s="500" t="s">
        <v>429</v>
      </c>
      <c r="D2433" s="500"/>
      <c r="E2433" s="500"/>
      <c r="F2433" s="500"/>
      <c r="G2433" s="500"/>
      <c r="H2433" s="180"/>
      <c r="I2433" s="181"/>
      <c r="J2433" s="181"/>
      <c r="K2433" s="181"/>
      <c r="L2433" s="183"/>
      <c r="M2433" s="181"/>
      <c r="N2433" s="211"/>
      <c r="O2433" s="181"/>
      <c r="P2433" s="212">
        <v>7212.55</v>
      </c>
      <c r="Q2433" s="143"/>
      <c r="R2433" s="143"/>
      <c r="S2433" s="143"/>
    </row>
    <row r="2434" spans="1:19" ht="19.5" customHeight="1">
      <c r="A2434" s="203" t="s">
        <v>1178</v>
      </c>
      <c r="B2434" s="189" t="s">
        <v>430</v>
      </c>
      <c r="C2434" s="501" t="s">
        <v>431</v>
      </c>
      <c r="D2434" s="501"/>
      <c r="E2434" s="501"/>
      <c r="F2434" s="501"/>
      <c r="G2434" s="501"/>
      <c r="H2434" s="190" t="s">
        <v>432</v>
      </c>
      <c r="I2434" s="209">
        <v>2</v>
      </c>
      <c r="J2434" s="191"/>
      <c r="K2434" s="209">
        <v>2</v>
      </c>
      <c r="L2434" s="193"/>
      <c r="M2434" s="191"/>
      <c r="N2434" s="193"/>
      <c r="O2434" s="202">
        <v>1.0367</v>
      </c>
      <c r="P2434" s="216">
        <v>92.1</v>
      </c>
      <c r="Q2434" s="143"/>
      <c r="R2434" s="143"/>
      <c r="S2434" s="143"/>
    </row>
    <row r="2435" spans="1:19" ht="45.75" customHeight="1">
      <c r="A2435" s="203"/>
      <c r="B2435" s="189"/>
      <c r="C2435" s="501" t="s">
        <v>433</v>
      </c>
      <c r="D2435" s="501"/>
      <c r="E2435" s="501"/>
      <c r="F2435" s="501"/>
      <c r="G2435" s="501"/>
      <c r="H2435" s="190"/>
      <c r="I2435" s="191"/>
      <c r="J2435" s="191"/>
      <c r="K2435" s="191"/>
      <c r="L2435" s="193"/>
      <c r="M2435" s="191"/>
      <c r="N2435" s="193"/>
      <c r="O2435" s="191"/>
      <c r="P2435" s="194">
        <v>7137.91</v>
      </c>
      <c r="Q2435" s="143"/>
      <c r="R2435" s="143"/>
      <c r="S2435" s="143"/>
    </row>
    <row r="2436" spans="1:19" ht="27.75" customHeight="1">
      <c r="A2436" s="203"/>
      <c r="B2436" s="189" t="s">
        <v>434</v>
      </c>
      <c r="C2436" s="501" t="s">
        <v>435</v>
      </c>
      <c r="D2436" s="501"/>
      <c r="E2436" s="501"/>
      <c r="F2436" s="501"/>
      <c r="G2436" s="501"/>
      <c r="H2436" s="190" t="s">
        <v>432</v>
      </c>
      <c r="I2436" s="209">
        <v>90</v>
      </c>
      <c r="J2436" s="191"/>
      <c r="K2436" s="209">
        <v>90</v>
      </c>
      <c r="L2436" s="193"/>
      <c r="M2436" s="191"/>
      <c r="N2436" s="193"/>
      <c r="O2436" s="191"/>
      <c r="P2436" s="194">
        <v>6424.12</v>
      </c>
      <c r="Q2436" s="143"/>
      <c r="R2436" s="143"/>
      <c r="S2436" s="143"/>
    </row>
    <row r="2437" spans="1:19" ht="13.5" customHeight="1">
      <c r="A2437" s="203"/>
      <c r="B2437" s="189" t="s">
        <v>436</v>
      </c>
      <c r="C2437" s="501" t="s">
        <v>437</v>
      </c>
      <c r="D2437" s="501"/>
      <c r="E2437" s="501"/>
      <c r="F2437" s="501"/>
      <c r="G2437" s="501"/>
      <c r="H2437" s="190" t="s">
        <v>432</v>
      </c>
      <c r="I2437" s="209">
        <v>46</v>
      </c>
      <c r="J2437" s="191"/>
      <c r="K2437" s="209">
        <v>46</v>
      </c>
      <c r="L2437" s="193"/>
      <c r="M2437" s="191"/>
      <c r="N2437" s="193"/>
      <c r="O2437" s="191"/>
      <c r="P2437" s="194">
        <v>3283.44</v>
      </c>
      <c r="Q2437" s="143"/>
      <c r="R2437" s="143"/>
      <c r="S2437" s="143"/>
    </row>
    <row r="2438" spans="1:19" ht="13.5" customHeight="1">
      <c r="A2438" s="213"/>
      <c r="B2438" s="214"/>
      <c r="C2438" s="500" t="s">
        <v>438</v>
      </c>
      <c r="D2438" s="500"/>
      <c r="E2438" s="500"/>
      <c r="F2438" s="500"/>
      <c r="G2438" s="500"/>
      <c r="H2438" s="180"/>
      <c r="I2438" s="181"/>
      <c r="J2438" s="181"/>
      <c r="K2438" s="181"/>
      <c r="L2438" s="183"/>
      <c r="M2438" s="181"/>
      <c r="N2438" s="211">
        <v>23628.07</v>
      </c>
      <c r="O2438" s="181"/>
      <c r="P2438" s="212">
        <v>17012.21</v>
      </c>
      <c r="Q2438" s="143"/>
      <c r="R2438" s="143"/>
      <c r="S2438" s="143"/>
    </row>
    <row r="2439" spans="1:19" ht="13.5" customHeight="1">
      <c r="A2439" s="178" t="s">
        <v>1179</v>
      </c>
      <c r="B2439" s="179" t="s">
        <v>1119</v>
      </c>
      <c r="C2439" s="498" t="s">
        <v>1120</v>
      </c>
      <c r="D2439" s="498"/>
      <c r="E2439" s="498"/>
      <c r="F2439" s="498"/>
      <c r="G2439" s="498"/>
      <c r="H2439" s="180" t="s">
        <v>142</v>
      </c>
      <c r="I2439" s="181">
        <v>24</v>
      </c>
      <c r="J2439" s="182">
        <v>1</v>
      </c>
      <c r="K2439" s="182">
        <v>24</v>
      </c>
      <c r="L2439" s="183"/>
      <c r="M2439" s="181"/>
      <c r="N2439" s="221">
        <v>586.89</v>
      </c>
      <c r="O2439" s="217">
        <v>1.0367</v>
      </c>
      <c r="P2439" s="212">
        <v>14602.29</v>
      </c>
      <c r="Q2439" s="143"/>
      <c r="R2439" s="143"/>
      <c r="S2439" s="143"/>
    </row>
    <row r="2440" spans="1:19" ht="13.5" customHeight="1">
      <c r="A2440" s="186"/>
      <c r="B2440" s="187"/>
      <c r="C2440" s="499" t="s">
        <v>390</v>
      </c>
      <c r="D2440" s="499"/>
      <c r="E2440" s="499"/>
      <c r="F2440" s="499"/>
      <c r="G2440" s="499"/>
      <c r="H2440" s="499"/>
      <c r="I2440" s="499"/>
      <c r="J2440" s="499"/>
      <c r="K2440" s="499"/>
      <c r="L2440" s="499"/>
      <c r="M2440" s="499"/>
      <c r="N2440" s="499"/>
      <c r="O2440" s="499"/>
      <c r="P2440" s="499"/>
      <c r="Q2440" s="143"/>
      <c r="R2440" s="143"/>
      <c r="S2440" s="143"/>
    </row>
    <row r="2441" spans="1:19" ht="13.5" customHeight="1">
      <c r="A2441" s="213"/>
      <c r="B2441" s="214"/>
      <c r="C2441" s="500" t="s">
        <v>438</v>
      </c>
      <c r="D2441" s="500"/>
      <c r="E2441" s="500"/>
      <c r="F2441" s="500"/>
      <c r="G2441" s="500"/>
      <c r="H2441" s="180"/>
      <c r="I2441" s="181"/>
      <c r="J2441" s="181"/>
      <c r="K2441" s="181"/>
      <c r="L2441" s="183"/>
      <c r="M2441" s="181"/>
      <c r="N2441" s="183"/>
      <c r="O2441" s="181"/>
      <c r="P2441" s="212">
        <v>14602.29</v>
      </c>
      <c r="Q2441" s="143"/>
      <c r="R2441" s="143"/>
      <c r="S2441" s="143"/>
    </row>
    <row r="2442" spans="1:19" ht="13.5" customHeight="1">
      <c r="A2442" s="497" t="s">
        <v>1180</v>
      </c>
      <c r="B2442" s="497"/>
      <c r="C2442" s="497"/>
      <c r="D2442" s="497"/>
      <c r="E2442" s="497"/>
      <c r="F2442" s="497"/>
      <c r="G2442" s="497"/>
      <c r="H2442" s="497"/>
      <c r="I2442" s="497"/>
      <c r="J2442" s="497"/>
      <c r="K2442" s="497"/>
      <c r="L2442" s="497"/>
      <c r="M2442" s="497"/>
      <c r="N2442" s="497"/>
      <c r="O2442" s="497"/>
      <c r="P2442" s="497"/>
      <c r="Q2442" s="143"/>
      <c r="R2442" s="143"/>
      <c r="S2442" s="143"/>
    </row>
    <row r="2443" spans="1:19" ht="13.5" customHeight="1">
      <c r="A2443" s="178" t="s">
        <v>1181</v>
      </c>
      <c r="B2443" s="179" t="s">
        <v>640</v>
      </c>
      <c r="C2443" s="498" t="s">
        <v>641</v>
      </c>
      <c r="D2443" s="498"/>
      <c r="E2443" s="498"/>
      <c r="F2443" s="498"/>
      <c r="G2443" s="498"/>
      <c r="H2443" s="180" t="s">
        <v>142</v>
      </c>
      <c r="I2443" s="181">
        <v>4</v>
      </c>
      <c r="J2443" s="182">
        <v>1</v>
      </c>
      <c r="K2443" s="182">
        <v>4</v>
      </c>
      <c r="L2443" s="183"/>
      <c r="M2443" s="181"/>
      <c r="N2443" s="184"/>
      <c r="O2443" s="181"/>
      <c r="P2443" s="185"/>
      <c r="Q2443" s="143"/>
      <c r="R2443" s="143"/>
      <c r="S2443" s="143"/>
    </row>
    <row r="2444" spans="1:19" ht="13.5" customHeight="1">
      <c r="A2444" s="186"/>
      <c r="B2444" s="187" t="s">
        <v>386</v>
      </c>
      <c r="C2444" s="499" t="s">
        <v>387</v>
      </c>
      <c r="D2444" s="499"/>
      <c r="E2444" s="499"/>
      <c r="F2444" s="499"/>
      <c r="G2444" s="499"/>
      <c r="H2444" s="499"/>
      <c r="I2444" s="499"/>
      <c r="J2444" s="499"/>
      <c r="K2444" s="499"/>
      <c r="L2444" s="499"/>
      <c r="M2444" s="499"/>
      <c r="N2444" s="499"/>
      <c r="O2444" s="499"/>
      <c r="P2444" s="499"/>
      <c r="Q2444" s="143"/>
      <c r="R2444" s="143"/>
      <c r="S2444" s="143"/>
    </row>
    <row r="2445" spans="1:19" ht="13.5" customHeight="1">
      <c r="A2445" s="186"/>
      <c r="B2445" s="187" t="s">
        <v>388</v>
      </c>
      <c r="C2445" s="499" t="s">
        <v>389</v>
      </c>
      <c r="D2445" s="499"/>
      <c r="E2445" s="499"/>
      <c r="F2445" s="499"/>
      <c r="G2445" s="499"/>
      <c r="H2445" s="499"/>
      <c r="I2445" s="499"/>
      <c r="J2445" s="499"/>
      <c r="K2445" s="499"/>
      <c r="L2445" s="499"/>
      <c r="M2445" s="499"/>
      <c r="N2445" s="499"/>
      <c r="O2445" s="499"/>
      <c r="P2445" s="499"/>
      <c r="Q2445" s="143"/>
      <c r="R2445" s="143"/>
      <c r="S2445" s="143"/>
    </row>
    <row r="2446" spans="1:19" ht="13.5" customHeight="1">
      <c r="A2446" s="186"/>
      <c r="B2446" s="187"/>
      <c r="C2446" s="499" t="s">
        <v>390</v>
      </c>
      <c r="D2446" s="499"/>
      <c r="E2446" s="499"/>
      <c r="F2446" s="499"/>
      <c r="G2446" s="499"/>
      <c r="H2446" s="499"/>
      <c r="I2446" s="499"/>
      <c r="J2446" s="499"/>
      <c r="K2446" s="499"/>
      <c r="L2446" s="499"/>
      <c r="M2446" s="499"/>
      <c r="N2446" s="499"/>
      <c r="O2446" s="499"/>
      <c r="P2446" s="499"/>
      <c r="Q2446" s="143"/>
      <c r="R2446" s="143"/>
      <c r="S2446" s="143"/>
    </row>
    <row r="2447" spans="1:19" ht="13.5" customHeight="1">
      <c r="A2447" s="188"/>
      <c r="B2447" s="189" t="s">
        <v>164</v>
      </c>
      <c r="C2447" s="501" t="s">
        <v>391</v>
      </c>
      <c r="D2447" s="501"/>
      <c r="E2447" s="501"/>
      <c r="F2447" s="501"/>
      <c r="G2447" s="501"/>
      <c r="H2447" s="190" t="s">
        <v>392</v>
      </c>
      <c r="I2447" s="191"/>
      <c r="J2447" s="191"/>
      <c r="K2447" s="215">
        <v>15.3618206</v>
      </c>
      <c r="L2447" s="193"/>
      <c r="M2447" s="191"/>
      <c r="N2447" s="193"/>
      <c r="O2447" s="191"/>
      <c r="P2447" s="194">
        <v>13178.29</v>
      </c>
      <c r="Q2447" s="143"/>
      <c r="R2447" s="143"/>
      <c r="S2447" s="143"/>
    </row>
    <row r="2448" spans="1:19" ht="13.5" customHeight="1">
      <c r="A2448" s="195"/>
      <c r="B2448" s="189" t="s">
        <v>642</v>
      </c>
      <c r="C2448" s="501" t="s">
        <v>643</v>
      </c>
      <c r="D2448" s="501"/>
      <c r="E2448" s="501"/>
      <c r="F2448" s="501"/>
      <c r="G2448" s="501"/>
      <c r="H2448" s="190" t="s">
        <v>392</v>
      </c>
      <c r="I2448" s="201">
        <v>2.39</v>
      </c>
      <c r="J2448" s="197">
        <v>1.6068849999999999</v>
      </c>
      <c r="K2448" s="215">
        <v>15.3618206</v>
      </c>
      <c r="L2448" s="198"/>
      <c r="M2448" s="199"/>
      <c r="N2448" s="200">
        <v>857.86</v>
      </c>
      <c r="O2448" s="191"/>
      <c r="P2448" s="194">
        <v>13178.29</v>
      </c>
      <c r="Q2448" s="143"/>
      <c r="R2448" s="143"/>
      <c r="S2448" s="143"/>
    </row>
    <row r="2449" spans="1:19" ht="13.5" customHeight="1">
      <c r="A2449" s="188"/>
      <c r="B2449" s="189" t="s">
        <v>167</v>
      </c>
      <c r="C2449" s="501" t="s">
        <v>395</v>
      </c>
      <c r="D2449" s="501"/>
      <c r="E2449" s="501"/>
      <c r="F2449" s="501"/>
      <c r="G2449" s="501"/>
      <c r="H2449" s="190"/>
      <c r="I2449" s="191"/>
      <c r="J2449" s="191"/>
      <c r="K2449" s="191"/>
      <c r="L2449" s="193"/>
      <c r="M2449" s="191"/>
      <c r="N2449" s="193"/>
      <c r="O2449" s="191"/>
      <c r="P2449" s="216">
        <v>227.06</v>
      </c>
      <c r="Q2449" s="143"/>
      <c r="R2449" s="143"/>
      <c r="S2449" s="143"/>
    </row>
    <row r="2450" spans="1:19" ht="13.5" customHeight="1">
      <c r="A2450" s="195"/>
      <c r="B2450" s="189" t="s">
        <v>644</v>
      </c>
      <c r="C2450" s="501" t="s">
        <v>645</v>
      </c>
      <c r="D2450" s="501"/>
      <c r="E2450" s="501"/>
      <c r="F2450" s="501"/>
      <c r="G2450" s="501"/>
      <c r="H2450" s="190" t="s">
        <v>399</v>
      </c>
      <c r="I2450" s="201">
        <v>0.24</v>
      </c>
      <c r="J2450" s="201">
        <v>1.55</v>
      </c>
      <c r="K2450" s="207">
        <v>1.488</v>
      </c>
      <c r="L2450" s="205">
        <v>32.6</v>
      </c>
      <c r="M2450" s="206">
        <v>1.41</v>
      </c>
      <c r="N2450" s="200">
        <v>45.97</v>
      </c>
      <c r="O2450" s="202">
        <v>1.0367</v>
      </c>
      <c r="P2450" s="194">
        <v>70.91</v>
      </c>
      <c r="Q2450" s="143"/>
      <c r="R2450" s="143"/>
      <c r="S2450" s="143"/>
    </row>
    <row r="2451" spans="1:19" ht="13.5" customHeight="1">
      <c r="A2451" s="195"/>
      <c r="B2451" s="189" t="s">
        <v>646</v>
      </c>
      <c r="C2451" s="501" t="s">
        <v>647</v>
      </c>
      <c r="D2451" s="501"/>
      <c r="E2451" s="501"/>
      <c r="F2451" s="501"/>
      <c r="G2451" s="501"/>
      <c r="H2451" s="190" t="s">
        <v>399</v>
      </c>
      <c r="I2451" s="201">
        <v>0.26</v>
      </c>
      <c r="J2451" s="201">
        <v>1.55</v>
      </c>
      <c r="K2451" s="207">
        <v>1.6120000000000001</v>
      </c>
      <c r="L2451" s="205">
        <v>75.97</v>
      </c>
      <c r="M2451" s="206">
        <v>1.23</v>
      </c>
      <c r="N2451" s="200">
        <v>93.44</v>
      </c>
      <c r="O2451" s="202">
        <v>1.0367</v>
      </c>
      <c r="P2451" s="194">
        <v>156.15</v>
      </c>
      <c r="Q2451" s="143"/>
      <c r="R2451" s="143"/>
      <c r="S2451" s="143"/>
    </row>
    <row r="2452" spans="1:19" ht="19.5" customHeight="1">
      <c r="A2452" s="188"/>
      <c r="B2452" s="189" t="s">
        <v>180</v>
      </c>
      <c r="C2452" s="501" t="s">
        <v>410</v>
      </c>
      <c r="D2452" s="501"/>
      <c r="E2452" s="501"/>
      <c r="F2452" s="501"/>
      <c r="G2452" s="501"/>
      <c r="H2452" s="190"/>
      <c r="I2452" s="191"/>
      <c r="J2452" s="191"/>
      <c r="K2452" s="191"/>
      <c r="L2452" s="193"/>
      <c r="M2452" s="191"/>
      <c r="N2452" s="193"/>
      <c r="O2452" s="191"/>
      <c r="P2452" s="216">
        <v>138.63</v>
      </c>
      <c r="Q2452" s="143"/>
      <c r="R2452" s="143"/>
      <c r="S2452" s="143"/>
    </row>
    <row r="2453" spans="1:19" ht="13.5" customHeight="1">
      <c r="A2453" s="195"/>
      <c r="B2453" s="189" t="s">
        <v>648</v>
      </c>
      <c r="C2453" s="501" t="s">
        <v>649</v>
      </c>
      <c r="D2453" s="501"/>
      <c r="E2453" s="501"/>
      <c r="F2453" s="501"/>
      <c r="G2453" s="501"/>
      <c r="H2453" s="190" t="s">
        <v>413</v>
      </c>
      <c r="I2453" s="207">
        <v>3.2000000000000001E-2</v>
      </c>
      <c r="J2453" s="191"/>
      <c r="K2453" s="207">
        <v>0.128</v>
      </c>
      <c r="L2453" s="205">
        <v>596.80999999999995</v>
      </c>
      <c r="M2453" s="206">
        <v>1.43</v>
      </c>
      <c r="N2453" s="200">
        <v>853.44</v>
      </c>
      <c r="O2453" s="202">
        <v>1.0367</v>
      </c>
      <c r="P2453" s="194">
        <v>113.25</v>
      </c>
      <c r="Q2453" s="143"/>
      <c r="R2453" s="143"/>
      <c r="S2453" s="143"/>
    </row>
    <row r="2454" spans="1:19" ht="13.5" customHeight="1">
      <c r="A2454" s="195"/>
      <c r="B2454" s="189" t="s">
        <v>650</v>
      </c>
      <c r="C2454" s="501" t="s">
        <v>651</v>
      </c>
      <c r="D2454" s="501"/>
      <c r="E2454" s="501"/>
      <c r="F2454" s="501"/>
      <c r="G2454" s="501"/>
      <c r="H2454" s="190" t="s">
        <v>142</v>
      </c>
      <c r="I2454" s="209">
        <v>6</v>
      </c>
      <c r="J2454" s="191"/>
      <c r="K2454" s="209">
        <v>24</v>
      </c>
      <c r="L2454" s="205">
        <v>0.64</v>
      </c>
      <c r="M2454" s="220">
        <v>1.6</v>
      </c>
      <c r="N2454" s="200">
        <v>1.02</v>
      </c>
      <c r="O2454" s="202">
        <v>1.0367</v>
      </c>
      <c r="P2454" s="194">
        <v>25.38</v>
      </c>
      <c r="Q2454" s="143"/>
      <c r="R2454" s="143"/>
      <c r="S2454" s="143"/>
    </row>
    <row r="2455" spans="1:19" ht="19.5" customHeight="1">
      <c r="A2455" s="210"/>
      <c r="B2455" s="187"/>
      <c r="C2455" s="500" t="s">
        <v>429</v>
      </c>
      <c r="D2455" s="500"/>
      <c r="E2455" s="500"/>
      <c r="F2455" s="500"/>
      <c r="G2455" s="500"/>
      <c r="H2455" s="180"/>
      <c r="I2455" s="181"/>
      <c r="J2455" s="181"/>
      <c r="K2455" s="181"/>
      <c r="L2455" s="183"/>
      <c r="M2455" s="181"/>
      <c r="N2455" s="211"/>
      <c r="O2455" s="181"/>
      <c r="P2455" s="212">
        <v>13543.98</v>
      </c>
      <c r="Q2455" s="143"/>
      <c r="R2455" s="143"/>
      <c r="S2455" s="143"/>
    </row>
    <row r="2456" spans="1:19" ht="45.75" customHeight="1">
      <c r="A2456" s="203" t="s">
        <v>1182</v>
      </c>
      <c r="B2456" s="189" t="s">
        <v>430</v>
      </c>
      <c r="C2456" s="501" t="s">
        <v>431</v>
      </c>
      <c r="D2456" s="501"/>
      <c r="E2456" s="501"/>
      <c r="F2456" s="501"/>
      <c r="G2456" s="501"/>
      <c r="H2456" s="190" t="s">
        <v>432</v>
      </c>
      <c r="I2456" s="209">
        <v>2</v>
      </c>
      <c r="J2456" s="191"/>
      <c r="K2456" s="209">
        <v>2</v>
      </c>
      <c r="L2456" s="193"/>
      <c r="M2456" s="191"/>
      <c r="N2456" s="193"/>
      <c r="O2456" s="202">
        <v>1.0367</v>
      </c>
      <c r="P2456" s="216">
        <v>170.04</v>
      </c>
      <c r="Q2456" s="143"/>
      <c r="R2456" s="143"/>
      <c r="S2456" s="143"/>
    </row>
    <row r="2457" spans="1:19" ht="27.75" customHeight="1">
      <c r="A2457" s="203"/>
      <c r="B2457" s="189"/>
      <c r="C2457" s="501" t="s">
        <v>433</v>
      </c>
      <c r="D2457" s="501"/>
      <c r="E2457" s="501"/>
      <c r="F2457" s="501"/>
      <c r="G2457" s="501"/>
      <c r="H2457" s="190"/>
      <c r="I2457" s="191"/>
      <c r="J2457" s="191"/>
      <c r="K2457" s="191"/>
      <c r="L2457" s="193"/>
      <c r="M2457" s="191"/>
      <c r="N2457" s="193"/>
      <c r="O2457" s="191"/>
      <c r="P2457" s="194">
        <v>13178.29</v>
      </c>
      <c r="Q2457" s="143"/>
      <c r="R2457" s="143"/>
      <c r="S2457" s="143"/>
    </row>
    <row r="2458" spans="1:19" ht="13.5" customHeight="1">
      <c r="A2458" s="203"/>
      <c r="B2458" s="189" t="s">
        <v>653</v>
      </c>
      <c r="C2458" s="501" t="s">
        <v>654</v>
      </c>
      <c r="D2458" s="501"/>
      <c r="E2458" s="501"/>
      <c r="F2458" s="501"/>
      <c r="G2458" s="501"/>
      <c r="H2458" s="190" t="s">
        <v>432</v>
      </c>
      <c r="I2458" s="209">
        <v>90</v>
      </c>
      <c r="J2458" s="191"/>
      <c r="K2458" s="209">
        <v>90</v>
      </c>
      <c r="L2458" s="193"/>
      <c r="M2458" s="191"/>
      <c r="N2458" s="193"/>
      <c r="O2458" s="191"/>
      <c r="P2458" s="194">
        <v>11860.46</v>
      </c>
      <c r="Q2458" s="143"/>
      <c r="R2458" s="143"/>
      <c r="S2458" s="143"/>
    </row>
    <row r="2459" spans="1:19" ht="13.5" customHeight="1">
      <c r="A2459" s="203"/>
      <c r="B2459" s="189" t="s">
        <v>655</v>
      </c>
      <c r="C2459" s="501" t="s">
        <v>656</v>
      </c>
      <c r="D2459" s="501"/>
      <c r="E2459" s="501"/>
      <c r="F2459" s="501"/>
      <c r="G2459" s="501"/>
      <c r="H2459" s="190" t="s">
        <v>432</v>
      </c>
      <c r="I2459" s="209">
        <v>46</v>
      </c>
      <c r="J2459" s="191"/>
      <c r="K2459" s="209">
        <v>46</v>
      </c>
      <c r="L2459" s="193"/>
      <c r="M2459" s="191"/>
      <c r="N2459" s="193"/>
      <c r="O2459" s="191"/>
      <c r="P2459" s="194">
        <v>6062.01</v>
      </c>
      <c r="Q2459" s="143"/>
      <c r="R2459" s="143"/>
      <c r="S2459" s="143"/>
    </row>
    <row r="2460" spans="1:19" ht="13.5" customHeight="1">
      <c r="A2460" s="213"/>
      <c r="B2460" s="214"/>
      <c r="C2460" s="500" t="s">
        <v>438</v>
      </c>
      <c r="D2460" s="500"/>
      <c r="E2460" s="500"/>
      <c r="F2460" s="500"/>
      <c r="G2460" s="500"/>
      <c r="H2460" s="180"/>
      <c r="I2460" s="181"/>
      <c r="J2460" s="181"/>
      <c r="K2460" s="181"/>
      <c r="L2460" s="183"/>
      <c r="M2460" s="181"/>
      <c r="N2460" s="211">
        <v>7909.12</v>
      </c>
      <c r="O2460" s="181"/>
      <c r="P2460" s="212">
        <v>31636.49</v>
      </c>
      <c r="Q2460" s="143"/>
      <c r="R2460" s="143"/>
      <c r="S2460" s="143"/>
    </row>
    <row r="2461" spans="1:19" ht="13.5" customHeight="1">
      <c r="A2461" s="178" t="s">
        <v>1183</v>
      </c>
      <c r="B2461" s="179" t="s">
        <v>1107</v>
      </c>
      <c r="C2461" s="498" t="s">
        <v>1108</v>
      </c>
      <c r="D2461" s="498"/>
      <c r="E2461" s="498"/>
      <c r="F2461" s="498"/>
      <c r="G2461" s="498"/>
      <c r="H2461" s="180" t="s">
        <v>142</v>
      </c>
      <c r="I2461" s="181">
        <v>4</v>
      </c>
      <c r="J2461" s="182">
        <v>1</v>
      </c>
      <c r="K2461" s="182">
        <v>4</v>
      </c>
      <c r="L2461" s="183"/>
      <c r="M2461" s="181"/>
      <c r="N2461" s="221">
        <v>611.29999999999995</v>
      </c>
      <c r="O2461" s="217">
        <v>1.0367</v>
      </c>
      <c r="P2461" s="212">
        <v>2534.94</v>
      </c>
      <c r="Q2461" s="143"/>
      <c r="R2461" s="143"/>
      <c r="S2461" s="143"/>
    </row>
    <row r="2462" spans="1:19" ht="13.5" customHeight="1">
      <c r="A2462" s="186"/>
      <c r="B2462" s="187"/>
      <c r="C2462" s="499" t="s">
        <v>390</v>
      </c>
      <c r="D2462" s="499"/>
      <c r="E2462" s="499"/>
      <c r="F2462" s="499"/>
      <c r="G2462" s="499"/>
      <c r="H2462" s="499"/>
      <c r="I2462" s="499"/>
      <c r="J2462" s="499"/>
      <c r="K2462" s="499"/>
      <c r="L2462" s="499"/>
      <c r="M2462" s="499"/>
      <c r="N2462" s="499"/>
      <c r="O2462" s="499"/>
      <c r="P2462" s="499"/>
      <c r="Q2462" s="143"/>
      <c r="R2462" s="143"/>
      <c r="S2462" s="143"/>
    </row>
    <row r="2463" spans="1:19" ht="13.5" customHeight="1">
      <c r="A2463" s="213"/>
      <c r="B2463" s="214"/>
      <c r="C2463" s="500" t="s">
        <v>438</v>
      </c>
      <c r="D2463" s="500"/>
      <c r="E2463" s="500"/>
      <c r="F2463" s="500"/>
      <c r="G2463" s="500"/>
      <c r="H2463" s="180"/>
      <c r="I2463" s="181"/>
      <c r="J2463" s="181"/>
      <c r="K2463" s="181"/>
      <c r="L2463" s="183"/>
      <c r="M2463" s="181"/>
      <c r="N2463" s="183"/>
      <c r="O2463" s="181"/>
      <c r="P2463" s="212">
        <v>2534.94</v>
      </c>
      <c r="Q2463" s="143"/>
      <c r="R2463" s="143"/>
      <c r="S2463" s="143"/>
    </row>
    <row r="2464" spans="1:19" ht="13.5" customHeight="1">
      <c r="A2464" s="178" t="s">
        <v>1184</v>
      </c>
      <c r="B2464" s="179" t="s">
        <v>608</v>
      </c>
      <c r="C2464" s="498" t="s">
        <v>1110</v>
      </c>
      <c r="D2464" s="498"/>
      <c r="E2464" s="498"/>
      <c r="F2464" s="498"/>
      <c r="G2464" s="498"/>
      <c r="H2464" s="180" t="s">
        <v>610</v>
      </c>
      <c r="I2464" s="181">
        <v>0.48</v>
      </c>
      <c r="J2464" s="182">
        <v>1</v>
      </c>
      <c r="K2464" s="219">
        <v>0.48</v>
      </c>
      <c r="L2464" s="183"/>
      <c r="M2464" s="181"/>
      <c r="N2464" s="184"/>
      <c r="O2464" s="181"/>
      <c r="P2464" s="185"/>
      <c r="Q2464" s="143"/>
      <c r="R2464" s="143"/>
      <c r="S2464" s="143"/>
    </row>
    <row r="2465" spans="1:19" ht="13.5" customHeight="1">
      <c r="A2465" s="186"/>
      <c r="B2465" s="187" t="s">
        <v>386</v>
      </c>
      <c r="C2465" s="499" t="s">
        <v>387</v>
      </c>
      <c r="D2465" s="499"/>
      <c r="E2465" s="499"/>
      <c r="F2465" s="499"/>
      <c r="G2465" s="499"/>
      <c r="H2465" s="499"/>
      <c r="I2465" s="499"/>
      <c r="J2465" s="499"/>
      <c r="K2465" s="499"/>
      <c r="L2465" s="499"/>
      <c r="M2465" s="499"/>
      <c r="N2465" s="499"/>
      <c r="O2465" s="499"/>
      <c r="P2465" s="499"/>
      <c r="Q2465" s="143"/>
      <c r="R2465" s="143"/>
      <c r="S2465" s="143"/>
    </row>
    <row r="2466" spans="1:19" ht="13.5" customHeight="1">
      <c r="A2466" s="186"/>
      <c r="B2466" s="187" t="s">
        <v>388</v>
      </c>
      <c r="C2466" s="499" t="s">
        <v>389</v>
      </c>
      <c r="D2466" s="499"/>
      <c r="E2466" s="499"/>
      <c r="F2466" s="499"/>
      <c r="G2466" s="499"/>
      <c r="H2466" s="499"/>
      <c r="I2466" s="499"/>
      <c r="J2466" s="499"/>
      <c r="K2466" s="499"/>
      <c r="L2466" s="499"/>
      <c r="M2466" s="499"/>
      <c r="N2466" s="499"/>
      <c r="O2466" s="499"/>
      <c r="P2466" s="499"/>
      <c r="Q2466" s="143"/>
      <c r="R2466" s="143"/>
      <c r="S2466" s="143"/>
    </row>
    <row r="2467" spans="1:19" ht="13.5" customHeight="1">
      <c r="A2467" s="186"/>
      <c r="B2467" s="187"/>
      <c r="C2467" s="499" t="s">
        <v>390</v>
      </c>
      <c r="D2467" s="499"/>
      <c r="E2467" s="499"/>
      <c r="F2467" s="499"/>
      <c r="G2467" s="499"/>
      <c r="H2467" s="499"/>
      <c r="I2467" s="499"/>
      <c r="J2467" s="499"/>
      <c r="K2467" s="499"/>
      <c r="L2467" s="499"/>
      <c r="M2467" s="499"/>
      <c r="N2467" s="499"/>
      <c r="O2467" s="499"/>
      <c r="P2467" s="499"/>
      <c r="Q2467" s="143"/>
      <c r="R2467" s="143"/>
      <c r="S2467" s="143"/>
    </row>
    <row r="2468" spans="1:19" ht="13.5" customHeight="1">
      <c r="A2468" s="188"/>
      <c r="B2468" s="189" t="s">
        <v>164</v>
      </c>
      <c r="C2468" s="501" t="s">
        <v>391</v>
      </c>
      <c r="D2468" s="501"/>
      <c r="E2468" s="501"/>
      <c r="F2468" s="501"/>
      <c r="G2468" s="501"/>
      <c r="H2468" s="190" t="s">
        <v>392</v>
      </c>
      <c r="I2468" s="191"/>
      <c r="J2468" s="191"/>
      <c r="K2468" s="215">
        <v>7.1499955000000002</v>
      </c>
      <c r="L2468" s="193"/>
      <c r="M2468" s="191"/>
      <c r="N2468" s="193"/>
      <c r="O2468" s="191"/>
      <c r="P2468" s="194">
        <v>4758.6099999999997</v>
      </c>
      <c r="Q2468" s="143"/>
      <c r="R2468" s="143"/>
      <c r="S2468" s="143"/>
    </row>
    <row r="2469" spans="1:19" ht="13.5" customHeight="1">
      <c r="A2469" s="195"/>
      <c r="B2469" s="189" t="s">
        <v>611</v>
      </c>
      <c r="C2469" s="501" t="s">
        <v>612</v>
      </c>
      <c r="D2469" s="501"/>
      <c r="E2469" s="501"/>
      <c r="F2469" s="501"/>
      <c r="G2469" s="501"/>
      <c r="H2469" s="190" t="s">
        <v>392</v>
      </c>
      <c r="I2469" s="201">
        <v>9.27</v>
      </c>
      <c r="J2469" s="197">
        <v>1.6068849999999999</v>
      </c>
      <c r="K2469" s="215">
        <v>7.1499955000000002</v>
      </c>
      <c r="L2469" s="198"/>
      <c r="M2469" s="199"/>
      <c r="N2469" s="200">
        <v>665.54</v>
      </c>
      <c r="O2469" s="191"/>
      <c r="P2469" s="194">
        <v>4758.6099999999997</v>
      </c>
      <c r="Q2469" s="143"/>
      <c r="R2469" s="143"/>
      <c r="S2469" s="143"/>
    </row>
    <row r="2470" spans="1:19" ht="19.5" customHeight="1">
      <c r="A2470" s="188"/>
      <c r="B2470" s="189" t="s">
        <v>180</v>
      </c>
      <c r="C2470" s="501" t="s">
        <v>410</v>
      </c>
      <c r="D2470" s="501"/>
      <c r="E2470" s="501"/>
      <c r="F2470" s="501"/>
      <c r="G2470" s="501"/>
      <c r="H2470" s="190"/>
      <c r="I2470" s="191"/>
      <c r="J2470" s="191"/>
      <c r="K2470" s="191"/>
      <c r="L2470" s="193"/>
      <c r="M2470" s="191"/>
      <c r="N2470" s="193"/>
      <c r="O2470" s="191"/>
      <c r="P2470" s="216">
        <v>49.76</v>
      </c>
      <c r="Q2470" s="143"/>
      <c r="R2470" s="143"/>
      <c r="S2470" s="143"/>
    </row>
    <row r="2471" spans="1:19" ht="13.5" customHeight="1">
      <c r="A2471" s="195"/>
      <c r="B2471" s="189" t="s">
        <v>613</v>
      </c>
      <c r="C2471" s="501" t="s">
        <v>614</v>
      </c>
      <c r="D2471" s="501"/>
      <c r="E2471" s="501"/>
      <c r="F2471" s="501"/>
      <c r="G2471" s="501"/>
      <c r="H2471" s="190" t="s">
        <v>413</v>
      </c>
      <c r="I2471" s="196">
        <v>0.2</v>
      </c>
      <c r="J2471" s="191"/>
      <c r="K2471" s="207">
        <v>9.6000000000000002E-2</v>
      </c>
      <c r="L2471" s="205">
        <v>138.5</v>
      </c>
      <c r="M2471" s="206">
        <v>1.44</v>
      </c>
      <c r="N2471" s="200">
        <v>199.44</v>
      </c>
      <c r="O2471" s="202">
        <v>1.0367</v>
      </c>
      <c r="P2471" s="194">
        <v>19.850000000000001</v>
      </c>
      <c r="Q2471" s="143"/>
      <c r="R2471" s="143"/>
      <c r="S2471" s="143"/>
    </row>
    <row r="2472" spans="1:19" ht="13.5" customHeight="1">
      <c r="A2472" s="195"/>
      <c r="B2472" s="189" t="s">
        <v>615</v>
      </c>
      <c r="C2472" s="501" t="s">
        <v>616</v>
      </c>
      <c r="D2472" s="501"/>
      <c r="E2472" s="501"/>
      <c r="F2472" s="501"/>
      <c r="G2472" s="501"/>
      <c r="H2472" s="190" t="s">
        <v>587</v>
      </c>
      <c r="I2472" s="201">
        <v>0.25</v>
      </c>
      <c r="J2472" s="191"/>
      <c r="K2472" s="201">
        <v>0.12</v>
      </c>
      <c r="L2472" s="205">
        <v>235.73</v>
      </c>
      <c r="M2472" s="206">
        <v>1.02</v>
      </c>
      <c r="N2472" s="200">
        <v>240.44</v>
      </c>
      <c r="O2472" s="202">
        <v>1.0367</v>
      </c>
      <c r="P2472" s="194">
        <v>29.91</v>
      </c>
      <c r="Q2472" s="143"/>
      <c r="R2472" s="143"/>
      <c r="S2472" s="143"/>
    </row>
    <row r="2473" spans="1:19" ht="27.75" customHeight="1">
      <c r="A2473" s="210"/>
      <c r="B2473" s="187"/>
      <c r="C2473" s="500" t="s">
        <v>429</v>
      </c>
      <c r="D2473" s="500"/>
      <c r="E2473" s="500"/>
      <c r="F2473" s="500"/>
      <c r="G2473" s="500"/>
      <c r="H2473" s="180"/>
      <c r="I2473" s="181"/>
      <c r="J2473" s="181"/>
      <c r="K2473" s="181"/>
      <c r="L2473" s="183"/>
      <c r="M2473" s="181"/>
      <c r="N2473" s="211"/>
      <c r="O2473" s="181"/>
      <c r="P2473" s="212">
        <v>4808.37</v>
      </c>
      <c r="Q2473" s="143"/>
      <c r="R2473" s="143"/>
      <c r="S2473" s="143"/>
    </row>
    <row r="2474" spans="1:19" ht="45.75" customHeight="1">
      <c r="A2474" s="203" t="s">
        <v>1185</v>
      </c>
      <c r="B2474" s="189" t="s">
        <v>430</v>
      </c>
      <c r="C2474" s="501" t="s">
        <v>431</v>
      </c>
      <c r="D2474" s="501"/>
      <c r="E2474" s="501"/>
      <c r="F2474" s="501"/>
      <c r="G2474" s="501"/>
      <c r="H2474" s="190" t="s">
        <v>432</v>
      </c>
      <c r="I2474" s="209">
        <v>2</v>
      </c>
      <c r="J2474" s="191"/>
      <c r="K2474" s="209">
        <v>2</v>
      </c>
      <c r="L2474" s="193"/>
      <c r="M2474" s="191"/>
      <c r="N2474" s="193"/>
      <c r="O2474" s="202">
        <v>1.0367</v>
      </c>
      <c r="P2474" s="216">
        <v>61.4</v>
      </c>
      <c r="Q2474" s="143"/>
      <c r="R2474" s="143"/>
      <c r="S2474" s="143"/>
    </row>
    <row r="2475" spans="1:19" ht="27.75" customHeight="1">
      <c r="A2475" s="203"/>
      <c r="B2475" s="189"/>
      <c r="C2475" s="501" t="s">
        <v>433</v>
      </c>
      <c r="D2475" s="501"/>
      <c r="E2475" s="501"/>
      <c r="F2475" s="501"/>
      <c r="G2475" s="501"/>
      <c r="H2475" s="190"/>
      <c r="I2475" s="191"/>
      <c r="J2475" s="191"/>
      <c r="K2475" s="191"/>
      <c r="L2475" s="193"/>
      <c r="M2475" s="191"/>
      <c r="N2475" s="193"/>
      <c r="O2475" s="191"/>
      <c r="P2475" s="194">
        <v>4758.6099999999997</v>
      </c>
      <c r="Q2475" s="143"/>
      <c r="R2475" s="143"/>
      <c r="S2475" s="143"/>
    </row>
    <row r="2476" spans="1:19" ht="13.5" customHeight="1">
      <c r="A2476" s="203"/>
      <c r="B2476" s="189" t="s">
        <v>434</v>
      </c>
      <c r="C2476" s="501" t="s">
        <v>435</v>
      </c>
      <c r="D2476" s="501"/>
      <c r="E2476" s="501"/>
      <c r="F2476" s="501"/>
      <c r="G2476" s="501"/>
      <c r="H2476" s="190" t="s">
        <v>432</v>
      </c>
      <c r="I2476" s="209">
        <v>90</v>
      </c>
      <c r="J2476" s="191"/>
      <c r="K2476" s="209">
        <v>90</v>
      </c>
      <c r="L2476" s="193"/>
      <c r="M2476" s="191"/>
      <c r="N2476" s="193"/>
      <c r="O2476" s="191"/>
      <c r="P2476" s="194">
        <v>4282.75</v>
      </c>
      <c r="Q2476" s="143"/>
      <c r="R2476" s="143"/>
      <c r="S2476" s="143"/>
    </row>
    <row r="2477" spans="1:19" ht="13.5" customHeight="1">
      <c r="A2477" s="203"/>
      <c r="B2477" s="189" t="s">
        <v>436</v>
      </c>
      <c r="C2477" s="501" t="s">
        <v>437</v>
      </c>
      <c r="D2477" s="501"/>
      <c r="E2477" s="501"/>
      <c r="F2477" s="501"/>
      <c r="G2477" s="501"/>
      <c r="H2477" s="190" t="s">
        <v>432</v>
      </c>
      <c r="I2477" s="209">
        <v>46</v>
      </c>
      <c r="J2477" s="191"/>
      <c r="K2477" s="209">
        <v>46</v>
      </c>
      <c r="L2477" s="193"/>
      <c r="M2477" s="191"/>
      <c r="N2477" s="193"/>
      <c r="O2477" s="191"/>
      <c r="P2477" s="194">
        <v>2188.96</v>
      </c>
      <c r="Q2477" s="143"/>
      <c r="R2477" s="143"/>
      <c r="S2477" s="143"/>
    </row>
    <row r="2478" spans="1:19" ht="13.5" customHeight="1">
      <c r="A2478" s="213"/>
      <c r="B2478" s="214"/>
      <c r="C2478" s="500" t="s">
        <v>438</v>
      </c>
      <c r="D2478" s="500"/>
      <c r="E2478" s="500"/>
      <c r="F2478" s="500"/>
      <c r="G2478" s="500"/>
      <c r="H2478" s="180"/>
      <c r="I2478" s="181"/>
      <c r="J2478" s="181"/>
      <c r="K2478" s="181"/>
      <c r="L2478" s="183"/>
      <c r="M2478" s="181"/>
      <c r="N2478" s="211">
        <v>23628.080000000002</v>
      </c>
      <c r="O2478" s="181"/>
      <c r="P2478" s="212">
        <v>11341.48</v>
      </c>
      <c r="Q2478" s="143"/>
      <c r="R2478" s="143"/>
      <c r="S2478" s="143"/>
    </row>
    <row r="2479" spans="1:19" ht="13.5" customHeight="1">
      <c r="A2479" s="178" t="s">
        <v>1186</v>
      </c>
      <c r="B2479" s="179" t="s">
        <v>1113</v>
      </c>
      <c r="C2479" s="498" t="s">
        <v>1114</v>
      </c>
      <c r="D2479" s="498"/>
      <c r="E2479" s="498"/>
      <c r="F2479" s="498"/>
      <c r="G2479" s="498"/>
      <c r="H2479" s="180" t="s">
        <v>142</v>
      </c>
      <c r="I2479" s="181">
        <v>48</v>
      </c>
      <c r="J2479" s="182">
        <v>1</v>
      </c>
      <c r="K2479" s="182">
        <v>48</v>
      </c>
      <c r="L2479" s="183"/>
      <c r="M2479" s="181"/>
      <c r="N2479" s="221">
        <v>121.33</v>
      </c>
      <c r="O2479" s="217">
        <v>1.0367</v>
      </c>
      <c r="P2479" s="212">
        <v>6037.57</v>
      </c>
      <c r="Q2479" s="143"/>
      <c r="R2479" s="143"/>
      <c r="S2479" s="143"/>
    </row>
    <row r="2480" spans="1:19" ht="13.5" customHeight="1">
      <c r="A2480" s="186"/>
      <c r="B2480" s="187"/>
      <c r="C2480" s="499" t="s">
        <v>390</v>
      </c>
      <c r="D2480" s="499"/>
      <c r="E2480" s="499"/>
      <c r="F2480" s="499"/>
      <c r="G2480" s="499"/>
      <c r="H2480" s="499"/>
      <c r="I2480" s="499"/>
      <c r="J2480" s="499"/>
      <c r="K2480" s="499"/>
      <c r="L2480" s="499"/>
      <c r="M2480" s="499"/>
      <c r="N2480" s="499"/>
      <c r="O2480" s="499"/>
      <c r="P2480" s="499"/>
      <c r="Q2480" s="143"/>
      <c r="R2480" s="143"/>
      <c r="S2480" s="143"/>
    </row>
    <row r="2481" spans="1:19" ht="13.5" customHeight="1">
      <c r="A2481" s="213"/>
      <c r="B2481" s="214"/>
      <c r="C2481" s="500" t="s">
        <v>438</v>
      </c>
      <c r="D2481" s="500"/>
      <c r="E2481" s="500"/>
      <c r="F2481" s="500"/>
      <c r="G2481" s="500"/>
      <c r="H2481" s="180"/>
      <c r="I2481" s="181"/>
      <c r="J2481" s="181"/>
      <c r="K2481" s="181"/>
      <c r="L2481" s="183"/>
      <c r="M2481" s="181"/>
      <c r="N2481" s="183"/>
      <c r="O2481" s="181"/>
      <c r="P2481" s="212">
        <v>6037.57</v>
      </c>
      <c r="Q2481" s="143"/>
      <c r="R2481" s="143"/>
      <c r="S2481" s="143"/>
    </row>
    <row r="2482" spans="1:19" ht="13.5" customHeight="1">
      <c r="A2482" s="178" t="s">
        <v>1187</v>
      </c>
      <c r="B2482" s="179" t="s">
        <v>608</v>
      </c>
      <c r="C2482" s="498" t="s">
        <v>1116</v>
      </c>
      <c r="D2482" s="498"/>
      <c r="E2482" s="498"/>
      <c r="F2482" s="498"/>
      <c r="G2482" s="498"/>
      <c r="H2482" s="180" t="s">
        <v>610</v>
      </c>
      <c r="I2482" s="181">
        <v>0.36</v>
      </c>
      <c r="J2482" s="182">
        <v>1</v>
      </c>
      <c r="K2482" s="219">
        <v>0.36</v>
      </c>
      <c r="L2482" s="183"/>
      <c r="M2482" s="181"/>
      <c r="N2482" s="184"/>
      <c r="O2482" s="181"/>
      <c r="P2482" s="185"/>
      <c r="Q2482" s="143"/>
      <c r="R2482" s="143"/>
      <c r="S2482" s="143"/>
    </row>
    <row r="2483" spans="1:19" ht="13.5" customHeight="1">
      <c r="A2483" s="186"/>
      <c r="B2483" s="187" t="s">
        <v>386</v>
      </c>
      <c r="C2483" s="499" t="s">
        <v>387</v>
      </c>
      <c r="D2483" s="499"/>
      <c r="E2483" s="499"/>
      <c r="F2483" s="499"/>
      <c r="G2483" s="499"/>
      <c r="H2483" s="499"/>
      <c r="I2483" s="499"/>
      <c r="J2483" s="499"/>
      <c r="K2483" s="499"/>
      <c r="L2483" s="499"/>
      <c r="M2483" s="499"/>
      <c r="N2483" s="499"/>
      <c r="O2483" s="499"/>
      <c r="P2483" s="499"/>
      <c r="Q2483" s="143"/>
      <c r="R2483" s="143"/>
      <c r="S2483" s="143"/>
    </row>
    <row r="2484" spans="1:19" ht="13.5" customHeight="1">
      <c r="A2484" s="186"/>
      <c r="B2484" s="187" t="s">
        <v>388</v>
      </c>
      <c r="C2484" s="499" t="s">
        <v>389</v>
      </c>
      <c r="D2484" s="499"/>
      <c r="E2484" s="499"/>
      <c r="F2484" s="499"/>
      <c r="G2484" s="499"/>
      <c r="H2484" s="499"/>
      <c r="I2484" s="499"/>
      <c r="J2484" s="499"/>
      <c r="K2484" s="499"/>
      <c r="L2484" s="499"/>
      <c r="M2484" s="499"/>
      <c r="N2484" s="499"/>
      <c r="O2484" s="499"/>
      <c r="P2484" s="499"/>
      <c r="Q2484" s="143"/>
      <c r="R2484" s="143"/>
      <c r="S2484" s="143"/>
    </row>
    <row r="2485" spans="1:19" ht="13.5" customHeight="1">
      <c r="A2485" s="186"/>
      <c r="B2485" s="187"/>
      <c r="C2485" s="499" t="s">
        <v>390</v>
      </c>
      <c r="D2485" s="499"/>
      <c r="E2485" s="499"/>
      <c r="F2485" s="499"/>
      <c r="G2485" s="499"/>
      <c r="H2485" s="499"/>
      <c r="I2485" s="499"/>
      <c r="J2485" s="499"/>
      <c r="K2485" s="499"/>
      <c r="L2485" s="499"/>
      <c r="M2485" s="499"/>
      <c r="N2485" s="499"/>
      <c r="O2485" s="499"/>
      <c r="P2485" s="499"/>
      <c r="Q2485" s="143"/>
      <c r="R2485" s="143"/>
      <c r="S2485" s="143"/>
    </row>
    <row r="2486" spans="1:19" ht="13.5" customHeight="1">
      <c r="A2486" s="188"/>
      <c r="B2486" s="189" t="s">
        <v>164</v>
      </c>
      <c r="C2486" s="501" t="s">
        <v>391</v>
      </c>
      <c r="D2486" s="501"/>
      <c r="E2486" s="501"/>
      <c r="F2486" s="501"/>
      <c r="G2486" s="501"/>
      <c r="H2486" s="190" t="s">
        <v>392</v>
      </c>
      <c r="I2486" s="191"/>
      <c r="J2486" s="191"/>
      <c r="K2486" s="215">
        <v>5.3624966000000001</v>
      </c>
      <c r="L2486" s="193"/>
      <c r="M2486" s="191"/>
      <c r="N2486" s="193"/>
      <c r="O2486" s="191"/>
      <c r="P2486" s="194">
        <v>3568.96</v>
      </c>
      <c r="Q2486" s="143"/>
      <c r="R2486" s="143"/>
      <c r="S2486" s="143"/>
    </row>
    <row r="2487" spans="1:19" ht="13.5" customHeight="1">
      <c r="A2487" s="195"/>
      <c r="B2487" s="189" t="s">
        <v>611</v>
      </c>
      <c r="C2487" s="501" t="s">
        <v>612</v>
      </c>
      <c r="D2487" s="501"/>
      <c r="E2487" s="501"/>
      <c r="F2487" s="501"/>
      <c r="G2487" s="501"/>
      <c r="H2487" s="190" t="s">
        <v>392</v>
      </c>
      <c r="I2487" s="201">
        <v>9.27</v>
      </c>
      <c r="J2487" s="197">
        <v>1.6068849999999999</v>
      </c>
      <c r="K2487" s="215">
        <v>5.3624966000000001</v>
      </c>
      <c r="L2487" s="198"/>
      <c r="M2487" s="199"/>
      <c r="N2487" s="200">
        <v>665.54</v>
      </c>
      <c r="O2487" s="191"/>
      <c r="P2487" s="194">
        <v>3568.96</v>
      </c>
      <c r="Q2487" s="143"/>
      <c r="R2487" s="143"/>
      <c r="S2487" s="143"/>
    </row>
    <row r="2488" spans="1:19" ht="19.5" customHeight="1">
      <c r="A2488" s="188"/>
      <c r="B2488" s="189" t="s">
        <v>180</v>
      </c>
      <c r="C2488" s="501" t="s">
        <v>410</v>
      </c>
      <c r="D2488" s="501"/>
      <c r="E2488" s="501"/>
      <c r="F2488" s="501"/>
      <c r="G2488" s="501"/>
      <c r="H2488" s="190"/>
      <c r="I2488" s="191"/>
      <c r="J2488" s="191"/>
      <c r="K2488" s="191"/>
      <c r="L2488" s="193"/>
      <c r="M2488" s="191"/>
      <c r="N2488" s="193"/>
      <c r="O2488" s="191"/>
      <c r="P2488" s="216">
        <v>37.32</v>
      </c>
      <c r="Q2488" s="143"/>
      <c r="R2488" s="143"/>
      <c r="S2488" s="143"/>
    </row>
    <row r="2489" spans="1:19" ht="13.5" customHeight="1">
      <c r="A2489" s="195"/>
      <c r="B2489" s="189" t="s">
        <v>613</v>
      </c>
      <c r="C2489" s="501" t="s">
        <v>614</v>
      </c>
      <c r="D2489" s="501"/>
      <c r="E2489" s="501"/>
      <c r="F2489" s="501"/>
      <c r="G2489" s="501"/>
      <c r="H2489" s="190" t="s">
        <v>413</v>
      </c>
      <c r="I2489" s="196">
        <v>0.2</v>
      </c>
      <c r="J2489" s="191"/>
      <c r="K2489" s="207">
        <v>7.1999999999999995E-2</v>
      </c>
      <c r="L2489" s="205">
        <v>138.5</v>
      </c>
      <c r="M2489" s="206">
        <v>1.44</v>
      </c>
      <c r="N2489" s="200">
        <v>199.44</v>
      </c>
      <c r="O2489" s="202">
        <v>1.0367</v>
      </c>
      <c r="P2489" s="194">
        <v>14.89</v>
      </c>
      <c r="Q2489" s="143"/>
      <c r="R2489" s="143"/>
      <c r="S2489" s="143"/>
    </row>
    <row r="2490" spans="1:19" ht="13.5" customHeight="1">
      <c r="A2490" s="195"/>
      <c r="B2490" s="189" t="s">
        <v>615</v>
      </c>
      <c r="C2490" s="501" t="s">
        <v>616</v>
      </c>
      <c r="D2490" s="501"/>
      <c r="E2490" s="501"/>
      <c r="F2490" s="501"/>
      <c r="G2490" s="501"/>
      <c r="H2490" s="190" t="s">
        <v>587</v>
      </c>
      <c r="I2490" s="201">
        <v>0.25</v>
      </c>
      <c r="J2490" s="191"/>
      <c r="K2490" s="201">
        <v>0.09</v>
      </c>
      <c r="L2490" s="205">
        <v>235.73</v>
      </c>
      <c r="M2490" s="206">
        <v>1.02</v>
      </c>
      <c r="N2490" s="200">
        <v>240.44</v>
      </c>
      <c r="O2490" s="202">
        <v>1.0367</v>
      </c>
      <c r="P2490" s="194">
        <v>22.43</v>
      </c>
      <c r="Q2490" s="143"/>
      <c r="R2490" s="143"/>
      <c r="S2490" s="143"/>
    </row>
    <row r="2491" spans="1:19" ht="19.5" customHeight="1">
      <c r="A2491" s="210"/>
      <c r="B2491" s="187"/>
      <c r="C2491" s="500" t="s">
        <v>429</v>
      </c>
      <c r="D2491" s="500"/>
      <c r="E2491" s="500"/>
      <c r="F2491" s="500"/>
      <c r="G2491" s="500"/>
      <c r="H2491" s="180"/>
      <c r="I2491" s="181"/>
      <c r="J2491" s="181"/>
      <c r="K2491" s="181"/>
      <c r="L2491" s="183"/>
      <c r="M2491" s="181"/>
      <c r="N2491" s="211"/>
      <c r="O2491" s="181"/>
      <c r="P2491" s="212">
        <v>3606.28</v>
      </c>
      <c r="Q2491" s="143"/>
      <c r="R2491" s="143"/>
      <c r="S2491" s="143"/>
    </row>
    <row r="2492" spans="1:19" ht="13.5" customHeight="1">
      <c r="A2492" s="203" t="s">
        <v>1188</v>
      </c>
      <c r="B2492" s="189" t="s">
        <v>430</v>
      </c>
      <c r="C2492" s="501" t="s">
        <v>431</v>
      </c>
      <c r="D2492" s="501"/>
      <c r="E2492" s="501"/>
      <c r="F2492" s="501"/>
      <c r="G2492" s="501"/>
      <c r="H2492" s="190" t="s">
        <v>432</v>
      </c>
      <c r="I2492" s="209">
        <v>2</v>
      </c>
      <c r="J2492" s="191"/>
      <c r="K2492" s="209">
        <v>2</v>
      </c>
      <c r="L2492" s="193"/>
      <c r="M2492" s="191"/>
      <c r="N2492" s="193"/>
      <c r="O2492" s="202">
        <v>1.0367</v>
      </c>
      <c r="P2492" s="216">
        <v>46.05</v>
      </c>
      <c r="Q2492" s="143"/>
      <c r="R2492" s="143"/>
      <c r="S2492" s="143"/>
    </row>
    <row r="2493" spans="1:19" ht="13.5" customHeight="1">
      <c r="A2493" s="203"/>
      <c r="B2493" s="189"/>
      <c r="C2493" s="501" t="s">
        <v>433</v>
      </c>
      <c r="D2493" s="501"/>
      <c r="E2493" s="501"/>
      <c r="F2493" s="501"/>
      <c r="G2493" s="501"/>
      <c r="H2493" s="190"/>
      <c r="I2493" s="191"/>
      <c r="J2493" s="191"/>
      <c r="K2493" s="191"/>
      <c r="L2493" s="193"/>
      <c r="M2493" s="191"/>
      <c r="N2493" s="193"/>
      <c r="O2493" s="191"/>
      <c r="P2493" s="194">
        <v>3568.96</v>
      </c>
      <c r="Q2493" s="143"/>
      <c r="R2493" s="143"/>
      <c r="S2493" s="143"/>
    </row>
    <row r="2494" spans="1:19" ht="19.5" customHeight="1">
      <c r="A2494" s="203"/>
      <c r="B2494" s="189" t="s">
        <v>434</v>
      </c>
      <c r="C2494" s="501" t="s">
        <v>435</v>
      </c>
      <c r="D2494" s="501"/>
      <c r="E2494" s="501"/>
      <c r="F2494" s="501"/>
      <c r="G2494" s="501"/>
      <c r="H2494" s="190" t="s">
        <v>432</v>
      </c>
      <c r="I2494" s="209">
        <v>90</v>
      </c>
      <c r="J2494" s="191"/>
      <c r="K2494" s="209">
        <v>90</v>
      </c>
      <c r="L2494" s="193"/>
      <c r="M2494" s="191"/>
      <c r="N2494" s="193"/>
      <c r="O2494" s="191"/>
      <c r="P2494" s="194">
        <v>3212.06</v>
      </c>
      <c r="Q2494" s="143"/>
      <c r="R2494" s="143"/>
      <c r="S2494" s="143"/>
    </row>
    <row r="2495" spans="1:19" ht="13.5" customHeight="1">
      <c r="A2495" s="203"/>
      <c r="B2495" s="189" t="s">
        <v>436</v>
      </c>
      <c r="C2495" s="501" t="s">
        <v>437</v>
      </c>
      <c r="D2495" s="501"/>
      <c r="E2495" s="501"/>
      <c r="F2495" s="501"/>
      <c r="G2495" s="501"/>
      <c r="H2495" s="190" t="s">
        <v>432</v>
      </c>
      <c r="I2495" s="209">
        <v>46</v>
      </c>
      <c r="J2495" s="191"/>
      <c r="K2495" s="209">
        <v>46</v>
      </c>
      <c r="L2495" s="193"/>
      <c r="M2495" s="191"/>
      <c r="N2495" s="193"/>
      <c r="O2495" s="191"/>
      <c r="P2495" s="194">
        <v>1641.72</v>
      </c>
      <c r="Q2495" s="143"/>
      <c r="R2495" s="143"/>
      <c r="S2495" s="143"/>
    </row>
    <row r="2496" spans="1:19" ht="13.5" customHeight="1">
      <c r="A2496" s="213"/>
      <c r="B2496" s="214"/>
      <c r="C2496" s="500" t="s">
        <v>438</v>
      </c>
      <c r="D2496" s="500"/>
      <c r="E2496" s="500"/>
      <c r="F2496" s="500"/>
      <c r="G2496" s="500"/>
      <c r="H2496" s="180"/>
      <c r="I2496" s="181"/>
      <c r="J2496" s="181"/>
      <c r="K2496" s="181"/>
      <c r="L2496" s="183"/>
      <c r="M2496" s="181"/>
      <c r="N2496" s="211">
        <v>23628.080000000002</v>
      </c>
      <c r="O2496" s="181"/>
      <c r="P2496" s="212">
        <v>8506.11</v>
      </c>
      <c r="Q2496" s="143"/>
      <c r="R2496" s="143"/>
      <c r="S2496" s="143"/>
    </row>
    <row r="2497" spans="1:19" ht="13.5" customHeight="1">
      <c r="A2497" s="178" t="s">
        <v>1189</v>
      </c>
      <c r="B2497" s="179" t="s">
        <v>1119</v>
      </c>
      <c r="C2497" s="498" t="s">
        <v>1120</v>
      </c>
      <c r="D2497" s="498"/>
      <c r="E2497" s="498"/>
      <c r="F2497" s="498"/>
      <c r="G2497" s="498"/>
      <c r="H2497" s="180" t="s">
        <v>142</v>
      </c>
      <c r="I2497" s="181">
        <v>12</v>
      </c>
      <c r="J2497" s="182">
        <v>1</v>
      </c>
      <c r="K2497" s="182">
        <v>12</v>
      </c>
      <c r="L2497" s="183"/>
      <c r="M2497" s="181"/>
      <c r="N2497" s="221">
        <v>586.89</v>
      </c>
      <c r="O2497" s="217">
        <v>1.0367</v>
      </c>
      <c r="P2497" s="212">
        <v>7301.15</v>
      </c>
      <c r="Q2497" s="143"/>
      <c r="R2497" s="143"/>
      <c r="S2497" s="143"/>
    </row>
    <row r="2498" spans="1:19" ht="19.5" customHeight="1">
      <c r="A2498" s="186"/>
      <c r="B2498" s="187"/>
      <c r="C2498" s="499" t="s">
        <v>390</v>
      </c>
      <c r="D2498" s="499"/>
      <c r="E2498" s="499"/>
      <c r="F2498" s="499"/>
      <c r="G2498" s="499"/>
      <c r="H2498" s="499"/>
      <c r="I2498" s="499"/>
      <c r="J2498" s="499"/>
      <c r="K2498" s="499"/>
      <c r="L2498" s="499"/>
      <c r="M2498" s="499"/>
      <c r="N2498" s="499"/>
      <c r="O2498" s="499"/>
      <c r="P2498" s="499"/>
      <c r="Q2498" s="143"/>
      <c r="R2498" s="143"/>
      <c r="S2498" s="143"/>
    </row>
    <row r="2499" spans="1:19" ht="45.75" customHeight="1">
      <c r="A2499" s="213"/>
      <c r="B2499" s="214"/>
      <c r="C2499" s="500" t="s">
        <v>438</v>
      </c>
      <c r="D2499" s="500"/>
      <c r="E2499" s="500"/>
      <c r="F2499" s="500"/>
      <c r="G2499" s="500"/>
      <c r="H2499" s="180"/>
      <c r="I2499" s="181"/>
      <c r="J2499" s="181"/>
      <c r="K2499" s="181"/>
      <c r="L2499" s="183"/>
      <c r="M2499" s="181"/>
      <c r="N2499" s="183"/>
      <c r="O2499" s="181"/>
      <c r="P2499" s="212">
        <v>7301.15</v>
      </c>
      <c r="Q2499" s="143"/>
      <c r="R2499" s="143"/>
      <c r="S2499" s="143"/>
    </row>
    <row r="2500" spans="1:19" ht="27.75" customHeight="1">
      <c r="A2500" s="178" t="s">
        <v>1190</v>
      </c>
      <c r="B2500" s="179" t="s">
        <v>1122</v>
      </c>
      <c r="C2500" s="498" t="s">
        <v>1123</v>
      </c>
      <c r="D2500" s="498"/>
      <c r="E2500" s="498"/>
      <c r="F2500" s="498"/>
      <c r="G2500" s="498"/>
      <c r="H2500" s="180" t="s">
        <v>1124</v>
      </c>
      <c r="I2500" s="181">
        <v>0.08</v>
      </c>
      <c r="J2500" s="182">
        <v>1</v>
      </c>
      <c r="K2500" s="219">
        <v>0.08</v>
      </c>
      <c r="L2500" s="211">
        <v>3156.07</v>
      </c>
      <c r="M2500" s="219">
        <v>1.38</v>
      </c>
      <c r="N2500" s="239">
        <v>4355.38</v>
      </c>
      <c r="O2500" s="217">
        <v>1.0367</v>
      </c>
      <c r="P2500" s="240">
        <v>361.22</v>
      </c>
      <c r="Q2500" s="143"/>
      <c r="R2500" s="143"/>
      <c r="S2500" s="143"/>
    </row>
    <row r="2501" spans="1:19" ht="13.5" customHeight="1">
      <c r="A2501" s="186"/>
      <c r="B2501" s="187"/>
      <c r="C2501" s="499" t="s">
        <v>390</v>
      </c>
      <c r="D2501" s="499"/>
      <c r="E2501" s="499"/>
      <c r="F2501" s="499"/>
      <c r="G2501" s="499"/>
      <c r="H2501" s="499"/>
      <c r="I2501" s="499"/>
      <c r="J2501" s="499"/>
      <c r="K2501" s="499"/>
      <c r="L2501" s="499"/>
      <c r="M2501" s="499"/>
      <c r="N2501" s="499"/>
      <c r="O2501" s="499"/>
      <c r="P2501" s="499"/>
      <c r="Q2501" s="143"/>
      <c r="R2501" s="143"/>
      <c r="S2501" s="143"/>
    </row>
    <row r="2502" spans="1:19" ht="13.5" customHeight="1">
      <c r="A2502" s="213"/>
      <c r="B2502" s="214"/>
      <c r="C2502" s="500" t="s">
        <v>438</v>
      </c>
      <c r="D2502" s="500"/>
      <c r="E2502" s="500"/>
      <c r="F2502" s="500"/>
      <c r="G2502" s="500"/>
      <c r="H2502" s="180"/>
      <c r="I2502" s="181"/>
      <c r="J2502" s="181"/>
      <c r="K2502" s="181"/>
      <c r="L2502" s="183"/>
      <c r="M2502" s="181"/>
      <c r="N2502" s="183"/>
      <c r="O2502" s="181"/>
      <c r="P2502" s="240">
        <v>361.22</v>
      </c>
      <c r="Q2502" s="143"/>
      <c r="R2502" s="143"/>
      <c r="S2502" s="143"/>
    </row>
    <row r="2503" spans="1:19" ht="13.5" customHeight="1">
      <c r="A2503" s="178" t="s">
        <v>1191</v>
      </c>
      <c r="B2503" s="179" t="s">
        <v>1126</v>
      </c>
      <c r="C2503" s="498" t="s">
        <v>1127</v>
      </c>
      <c r="D2503" s="498"/>
      <c r="E2503" s="498"/>
      <c r="F2503" s="498"/>
      <c r="G2503" s="498"/>
      <c r="H2503" s="180" t="s">
        <v>142</v>
      </c>
      <c r="I2503" s="181">
        <v>24</v>
      </c>
      <c r="J2503" s="182">
        <v>1</v>
      </c>
      <c r="K2503" s="182">
        <v>24</v>
      </c>
      <c r="L2503" s="183"/>
      <c r="M2503" s="181"/>
      <c r="N2503" s="221">
        <v>78.09</v>
      </c>
      <c r="O2503" s="217">
        <v>1.0367</v>
      </c>
      <c r="P2503" s="212">
        <v>1942.94</v>
      </c>
      <c r="Q2503" s="143"/>
      <c r="R2503" s="143"/>
      <c r="S2503" s="143"/>
    </row>
    <row r="2504" spans="1:19" ht="13.5" customHeight="1">
      <c r="A2504" s="186"/>
      <c r="B2504" s="187"/>
      <c r="C2504" s="499" t="s">
        <v>390</v>
      </c>
      <c r="D2504" s="499"/>
      <c r="E2504" s="499"/>
      <c r="F2504" s="499"/>
      <c r="G2504" s="499"/>
      <c r="H2504" s="499"/>
      <c r="I2504" s="499"/>
      <c r="J2504" s="499"/>
      <c r="K2504" s="499"/>
      <c r="L2504" s="499"/>
      <c r="M2504" s="499"/>
      <c r="N2504" s="499"/>
      <c r="O2504" s="499"/>
      <c r="P2504" s="499"/>
      <c r="Q2504" s="143"/>
      <c r="R2504" s="143"/>
      <c r="S2504" s="143"/>
    </row>
    <row r="2505" spans="1:19" ht="13.5" customHeight="1">
      <c r="A2505" s="213"/>
      <c r="B2505" s="214"/>
      <c r="C2505" s="500" t="s">
        <v>438</v>
      </c>
      <c r="D2505" s="500"/>
      <c r="E2505" s="500"/>
      <c r="F2505" s="500"/>
      <c r="G2505" s="500"/>
      <c r="H2505" s="180"/>
      <c r="I2505" s="181"/>
      <c r="J2505" s="181"/>
      <c r="K2505" s="181"/>
      <c r="L2505" s="183"/>
      <c r="M2505" s="181"/>
      <c r="N2505" s="183"/>
      <c r="O2505" s="181"/>
      <c r="P2505" s="212">
        <v>1942.94</v>
      </c>
      <c r="Q2505" s="143"/>
      <c r="R2505" s="143"/>
      <c r="S2505" s="143"/>
    </row>
    <row r="2506" spans="1:19" ht="13.5" customHeight="1">
      <c r="A2506" s="497" t="s">
        <v>1192</v>
      </c>
      <c r="B2506" s="497"/>
      <c r="C2506" s="497"/>
      <c r="D2506" s="497"/>
      <c r="E2506" s="497"/>
      <c r="F2506" s="497"/>
      <c r="G2506" s="497"/>
      <c r="H2506" s="497"/>
      <c r="I2506" s="497"/>
      <c r="J2506" s="497"/>
      <c r="K2506" s="497"/>
      <c r="L2506" s="497"/>
      <c r="M2506" s="497"/>
      <c r="N2506" s="497"/>
      <c r="O2506" s="497"/>
      <c r="P2506" s="497"/>
      <c r="Q2506" s="143"/>
      <c r="R2506" s="143"/>
      <c r="S2506" s="143"/>
    </row>
    <row r="2507" spans="1:19" ht="13.5" customHeight="1">
      <c r="A2507" s="178" t="s">
        <v>1193</v>
      </c>
      <c r="B2507" s="179" t="s">
        <v>640</v>
      </c>
      <c r="C2507" s="498" t="s">
        <v>641</v>
      </c>
      <c r="D2507" s="498"/>
      <c r="E2507" s="498"/>
      <c r="F2507" s="498"/>
      <c r="G2507" s="498"/>
      <c r="H2507" s="180" t="s">
        <v>142</v>
      </c>
      <c r="I2507" s="181">
        <v>36</v>
      </c>
      <c r="J2507" s="182">
        <v>1</v>
      </c>
      <c r="K2507" s="182">
        <v>36</v>
      </c>
      <c r="L2507" s="183"/>
      <c r="M2507" s="181"/>
      <c r="N2507" s="184"/>
      <c r="O2507" s="181"/>
      <c r="P2507" s="185"/>
      <c r="Q2507" s="143"/>
      <c r="R2507" s="143"/>
      <c r="S2507" s="143"/>
    </row>
    <row r="2508" spans="1:19" ht="13.5" customHeight="1">
      <c r="A2508" s="186"/>
      <c r="B2508" s="187" t="s">
        <v>386</v>
      </c>
      <c r="C2508" s="499" t="s">
        <v>387</v>
      </c>
      <c r="D2508" s="499"/>
      <c r="E2508" s="499"/>
      <c r="F2508" s="499"/>
      <c r="G2508" s="499"/>
      <c r="H2508" s="499"/>
      <c r="I2508" s="499"/>
      <c r="J2508" s="499"/>
      <c r="K2508" s="499"/>
      <c r="L2508" s="499"/>
      <c r="M2508" s="499"/>
      <c r="N2508" s="499"/>
      <c r="O2508" s="499"/>
      <c r="P2508" s="499"/>
      <c r="Q2508" s="143"/>
      <c r="R2508" s="143"/>
      <c r="S2508" s="143"/>
    </row>
    <row r="2509" spans="1:19" ht="13.5" customHeight="1">
      <c r="A2509" s="186"/>
      <c r="B2509" s="187" t="s">
        <v>388</v>
      </c>
      <c r="C2509" s="499" t="s">
        <v>389</v>
      </c>
      <c r="D2509" s="499"/>
      <c r="E2509" s="499"/>
      <c r="F2509" s="499"/>
      <c r="G2509" s="499"/>
      <c r="H2509" s="499"/>
      <c r="I2509" s="499"/>
      <c r="J2509" s="499"/>
      <c r="K2509" s="499"/>
      <c r="L2509" s="499"/>
      <c r="M2509" s="499"/>
      <c r="N2509" s="499"/>
      <c r="O2509" s="499"/>
      <c r="P2509" s="499"/>
      <c r="Q2509" s="143"/>
      <c r="R2509" s="143"/>
      <c r="S2509" s="143"/>
    </row>
    <row r="2510" spans="1:19" ht="13.5" customHeight="1">
      <c r="A2510" s="186"/>
      <c r="B2510" s="187"/>
      <c r="C2510" s="499" t="s">
        <v>390</v>
      </c>
      <c r="D2510" s="499"/>
      <c r="E2510" s="499"/>
      <c r="F2510" s="499"/>
      <c r="G2510" s="499"/>
      <c r="H2510" s="499"/>
      <c r="I2510" s="499"/>
      <c r="J2510" s="499"/>
      <c r="K2510" s="499"/>
      <c r="L2510" s="499"/>
      <c r="M2510" s="499"/>
      <c r="N2510" s="499"/>
      <c r="O2510" s="499"/>
      <c r="P2510" s="499"/>
      <c r="Q2510" s="143"/>
      <c r="R2510" s="143"/>
      <c r="S2510" s="143"/>
    </row>
    <row r="2511" spans="1:19" ht="13.5" customHeight="1">
      <c r="A2511" s="188"/>
      <c r="B2511" s="189" t="s">
        <v>164</v>
      </c>
      <c r="C2511" s="501" t="s">
        <v>391</v>
      </c>
      <c r="D2511" s="501"/>
      <c r="E2511" s="501"/>
      <c r="F2511" s="501"/>
      <c r="G2511" s="501"/>
      <c r="H2511" s="190" t="s">
        <v>392</v>
      </c>
      <c r="I2511" s="191"/>
      <c r="J2511" s="191"/>
      <c r="K2511" s="215">
        <v>138.2563854</v>
      </c>
      <c r="L2511" s="193"/>
      <c r="M2511" s="191"/>
      <c r="N2511" s="193"/>
      <c r="O2511" s="191"/>
      <c r="P2511" s="194">
        <v>118604.62</v>
      </c>
      <c r="Q2511" s="143"/>
      <c r="R2511" s="143"/>
      <c r="S2511" s="143"/>
    </row>
    <row r="2512" spans="1:19" ht="13.5" customHeight="1">
      <c r="A2512" s="195"/>
      <c r="B2512" s="189" t="s">
        <v>642</v>
      </c>
      <c r="C2512" s="501" t="s">
        <v>643</v>
      </c>
      <c r="D2512" s="501"/>
      <c r="E2512" s="501"/>
      <c r="F2512" s="501"/>
      <c r="G2512" s="501"/>
      <c r="H2512" s="190" t="s">
        <v>392</v>
      </c>
      <c r="I2512" s="201">
        <v>2.39</v>
      </c>
      <c r="J2512" s="197">
        <v>1.6068849999999999</v>
      </c>
      <c r="K2512" s="215">
        <v>138.2563854</v>
      </c>
      <c r="L2512" s="198"/>
      <c r="M2512" s="199"/>
      <c r="N2512" s="200">
        <v>857.86</v>
      </c>
      <c r="O2512" s="191"/>
      <c r="P2512" s="194">
        <v>118604.62</v>
      </c>
      <c r="Q2512" s="143"/>
      <c r="R2512" s="143"/>
      <c r="S2512" s="143"/>
    </row>
    <row r="2513" spans="1:19" ht="13.5" customHeight="1">
      <c r="A2513" s="188"/>
      <c r="B2513" s="189" t="s">
        <v>167</v>
      </c>
      <c r="C2513" s="501" t="s">
        <v>395</v>
      </c>
      <c r="D2513" s="501"/>
      <c r="E2513" s="501"/>
      <c r="F2513" s="501"/>
      <c r="G2513" s="501"/>
      <c r="H2513" s="190"/>
      <c r="I2513" s="191"/>
      <c r="J2513" s="191"/>
      <c r="K2513" s="191"/>
      <c r="L2513" s="193"/>
      <c r="M2513" s="191"/>
      <c r="N2513" s="193"/>
      <c r="O2513" s="191"/>
      <c r="P2513" s="194">
        <v>2043.6</v>
      </c>
      <c r="Q2513" s="143"/>
      <c r="R2513" s="143"/>
      <c r="S2513" s="143"/>
    </row>
    <row r="2514" spans="1:19" ht="13.5" customHeight="1">
      <c r="A2514" s="195"/>
      <c r="B2514" s="189" t="s">
        <v>644</v>
      </c>
      <c r="C2514" s="501" t="s">
        <v>645</v>
      </c>
      <c r="D2514" s="501"/>
      <c r="E2514" s="501"/>
      <c r="F2514" s="501"/>
      <c r="G2514" s="501"/>
      <c r="H2514" s="190" t="s">
        <v>399</v>
      </c>
      <c r="I2514" s="201">
        <v>0.24</v>
      </c>
      <c r="J2514" s="201">
        <v>1.55</v>
      </c>
      <c r="K2514" s="207">
        <v>13.391999999999999</v>
      </c>
      <c r="L2514" s="205">
        <v>32.6</v>
      </c>
      <c r="M2514" s="206">
        <v>1.41</v>
      </c>
      <c r="N2514" s="200">
        <v>45.97</v>
      </c>
      <c r="O2514" s="202">
        <v>1.0367</v>
      </c>
      <c r="P2514" s="194">
        <v>638.22</v>
      </c>
      <c r="Q2514" s="143"/>
      <c r="R2514" s="143"/>
      <c r="S2514" s="143"/>
    </row>
    <row r="2515" spans="1:19" ht="13.5" customHeight="1">
      <c r="A2515" s="195"/>
      <c r="B2515" s="189" t="s">
        <v>646</v>
      </c>
      <c r="C2515" s="501" t="s">
        <v>647</v>
      </c>
      <c r="D2515" s="501"/>
      <c r="E2515" s="501"/>
      <c r="F2515" s="501"/>
      <c r="G2515" s="501"/>
      <c r="H2515" s="190" t="s">
        <v>399</v>
      </c>
      <c r="I2515" s="201">
        <v>0.26</v>
      </c>
      <c r="J2515" s="201">
        <v>1.55</v>
      </c>
      <c r="K2515" s="207">
        <v>14.507999999999999</v>
      </c>
      <c r="L2515" s="205">
        <v>75.97</v>
      </c>
      <c r="M2515" s="206">
        <v>1.23</v>
      </c>
      <c r="N2515" s="200">
        <v>93.44</v>
      </c>
      <c r="O2515" s="202">
        <v>1.0367</v>
      </c>
      <c r="P2515" s="194">
        <v>1405.38</v>
      </c>
      <c r="Q2515" s="143"/>
      <c r="R2515" s="143"/>
      <c r="S2515" s="143"/>
    </row>
    <row r="2516" spans="1:19" ht="19.5" customHeight="1">
      <c r="A2516" s="188"/>
      <c r="B2516" s="189" t="s">
        <v>180</v>
      </c>
      <c r="C2516" s="501" t="s">
        <v>410</v>
      </c>
      <c r="D2516" s="501"/>
      <c r="E2516" s="501"/>
      <c r="F2516" s="501"/>
      <c r="G2516" s="501"/>
      <c r="H2516" s="190"/>
      <c r="I2516" s="191"/>
      <c r="J2516" s="191"/>
      <c r="K2516" s="191"/>
      <c r="L2516" s="193"/>
      <c r="M2516" s="191"/>
      <c r="N2516" s="193"/>
      <c r="O2516" s="191"/>
      <c r="P2516" s="194">
        <v>1247.6500000000001</v>
      </c>
      <c r="Q2516" s="143"/>
      <c r="R2516" s="143"/>
      <c r="S2516" s="143"/>
    </row>
    <row r="2517" spans="1:19" ht="13.5" customHeight="1">
      <c r="A2517" s="195"/>
      <c r="B2517" s="189" t="s">
        <v>648</v>
      </c>
      <c r="C2517" s="501" t="s">
        <v>649</v>
      </c>
      <c r="D2517" s="501"/>
      <c r="E2517" s="501"/>
      <c r="F2517" s="501"/>
      <c r="G2517" s="501"/>
      <c r="H2517" s="190" t="s">
        <v>413</v>
      </c>
      <c r="I2517" s="207">
        <v>3.2000000000000001E-2</v>
      </c>
      <c r="J2517" s="191"/>
      <c r="K2517" s="207">
        <v>1.1519999999999999</v>
      </c>
      <c r="L2517" s="205">
        <v>596.80999999999995</v>
      </c>
      <c r="M2517" s="206">
        <v>1.43</v>
      </c>
      <c r="N2517" s="200">
        <v>853.44</v>
      </c>
      <c r="O2517" s="202">
        <v>1.0367</v>
      </c>
      <c r="P2517" s="194">
        <v>1019.24</v>
      </c>
      <c r="Q2517" s="143"/>
      <c r="R2517" s="143"/>
      <c r="S2517" s="143"/>
    </row>
    <row r="2518" spans="1:19" ht="13.5" customHeight="1">
      <c r="A2518" s="195"/>
      <c r="B2518" s="189" t="s">
        <v>650</v>
      </c>
      <c r="C2518" s="501" t="s">
        <v>651</v>
      </c>
      <c r="D2518" s="501"/>
      <c r="E2518" s="501"/>
      <c r="F2518" s="501"/>
      <c r="G2518" s="501"/>
      <c r="H2518" s="190" t="s">
        <v>142</v>
      </c>
      <c r="I2518" s="209">
        <v>6</v>
      </c>
      <c r="J2518" s="191"/>
      <c r="K2518" s="209">
        <v>216</v>
      </c>
      <c r="L2518" s="205">
        <v>0.64</v>
      </c>
      <c r="M2518" s="220">
        <v>1.6</v>
      </c>
      <c r="N2518" s="200">
        <v>1.02</v>
      </c>
      <c r="O2518" s="202">
        <v>1.0367</v>
      </c>
      <c r="P2518" s="194">
        <v>228.41</v>
      </c>
      <c r="Q2518" s="143"/>
      <c r="R2518" s="143"/>
      <c r="S2518" s="143"/>
    </row>
    <row r="2519" spans="1:19" ht="27.75" customHeight="1">
      <c r="A2519" s="210"/>
      <c r="B2519" s="187"/>
      <c r="C2519" s="500" t="s">
        <v>429</v>
      </c>
      <c r="D2519" s="500"/>
      <c r="E2519" s="500"/>
      <c r="F2519" s="500"/>
      <c r="G2519" s="500"/>
      <c r="H2519" s="180"/>
      <c r="I2519" s="181"/>
      <c r="J2519" s="181"/>
      <c r="K2519" s="181"/>
      <c r="L2519" s="183"/>
      <c r="M2519" s="181"/>
      <c r="N2519" s="211"/>
      <c r="O2519" s="181"/>
      <c r="P2519" s="212">
        <v>121895.87</v>
      </c>
      <c r="Q2519" s="143"/>
      <c r="R2519" s="143"/>
      <c r="S2519" s="143"/>
    </row>
    <row r="2520" spans="1:19" ht="45.75" customHeight="1">
      <c r="A2520" s="203" t="s">
        <v>1194</v>
      </c>
      <c r="B2520" s="189" t="s">
        <v>430</v>
      </c>
      <c r="C2520" s="501" t="s">
        <v>431</v>
      </c>
      <c r="D2520" s="501"/>
      <c r="E2520" s="501"/>
      <c r="F2520" s="501"/>
      <c r="G2520" s="501"/>
      <c r="H2520" s="190" t="s">
        <v>432</v>
      </c>
      <c r="I2520" s="209">
        <v>2</v>
      </c>
      <c r="J2520" s="191"/>
      <c r="K2520" s="209">
        <v>2</v>
      </c>
      <c r="L2520" s="193"/>
      <c r="M2520" s="191"/>
      <c r="N2520" s="193"/>
      <c r="O2520" s="202">
        <v>1.0367</v>
      </c>
      <c r="P2520" s="194">
        <v>1530.38</v>
      </c>
      <c r="Q2520" s="143"/>
      <c r="R2520" s="143"/>
      <c r="S2520" s="143"/>
    </row>
    <row r="2521" spans="1:19" ht="27.75" customHeight="1">
      <c r="A2521" s="203"/>
      <c r="B2521" s="189"/>
      <c r="C2521" s="501" t="s">
        <v>433</v>
      </c>
      <c r="D2521" s="501"/>
      <c r="E2521" s="501"/>
      <c r="F2521" s="501"/>
      <c r="G2521" s="501"/>
      <c r="H2521" s="190"/>
      <c r="I2521" s="191"/>
      <c r="J2521" s="191"/>
      <c r="K2521" s="191"/>
      <c r="L2521" s="193"/>
      <c r="M2521" s="191"/>
      <c r="N2521" s="193"/>
      <c r="O2521" s="191"/>
      <c r="P2521" s="194">
        <v>118604.62</v>
      </c>
      <c r="Q2521" s="143"/>
      <c r="R2521" s="143"/>
      <c r="S2521" s="143"/>
    </row>
    <row r="2522" spans="1:19" ht="13.5" customHeight="1">
      <c r="A2522" s="203"/>
      <c r="B2522" s="189" t="s">
        <v>653</v>
      </c>
      <c r="C2522" s="501" t="s">
        <v>654</v>
      </c>
      <c r="D2522" s="501"/>
      <c r="E2522" s="501"/>
      <c r="F2522" s="501"/>
      <c r="G2522" s="501"/>
      <c r="H2522" s="190" t="s">
        <v>432</v>
      </c>
      <c r="I2522" s="209">
        <v>90</v>
      </c>
      <c r="J2522" s="191"/>
      <c r="K2522" s="209">
        <v>90</v>
      </c>
      <c r="L2522" s="193"/>
      <c r="M2522" s="191"/>
      <c r="N2522" s="193"/>
      <c r="O2522" s="191"/>
      <c r="P2522" s="194">
        <v>106744.16</v>
      </c>
      <c r="Q2522" s="143"/>
      <c r="R2522" s="143"/>
      <c r="S2522" s="143"/>
    </row>
    <row r="2523" spans="1:19" ht="13.5" customHeight="1">
      <c r="A2523" s="203"/>
      <c r="B2523" s="189" t="s">
        <v>655</v>
      </c>
      <c r="C2523" s="501" t="s">
        <v>656</v>
      </c>
      <c r="D2523" s="501"/>
      <c r="E2523" s="501"/>
      <c r="F2523" s="501"/>
      <c r="G2523" s="501"/>
      <c r="H2523" s="190" t="s">
        <v>432</v>
      </c>
      <c r="I2523" s="209">
        <v>46</v>
      </c>
      <c r="J2523" s="191"/>
      <c r="K2523" s="209">
        <v>46</v>
      </c>
      <c r="L2523" s="193"/>
      <c r="M2523" s="191"/>
      <c r="N2523" s="193"/>
      <c r="O2523" s="191"/>
      <c r="P2523" s="194">
        <v>54558.13</v>
      </c>
      <c r="Q2523" s="143"/>
      <c r="R2523" s="143"/>
      <c r="S2523" s="143"/>
    </row>
    <row r="2524" spans="1:19" ht="13.5" customHeight="1">
      <c r="A2524" s="213"/>
      <c r="B2524" s="214"/>
      <c r="C2524" s="500" t="s">
        <v>438</v>
      </c>
      <c r="D2524" s="500"/>
      <c r="E2524" s="500"/>
      <c r="F2524" s="500"/>
      <c r="G2524" s="500"/>
      <c r="H2524" s="180"/>
      <c r="I2524" s="181"/>
      <c r="J2524" s="181"/>
      <c r="K2524" s="181"/>
      <c r="L2524" s="183"/>
      <c r="M2524" s="181"/>
      <c r="N2524" s="211">
        <v>7909.13</v>
      </c>
      <c r="O2524" s="181"/>
      <c r="P2524" s="212">
        <v>284728.53999999998</v>
      </c>
      <c r="Q2524" s="143"/>
      <c r="R2524" s="143"/>
      <c r="S2524" s="143"/>
    </row>
    <row r="2525" spans="1:19" ht="13.5" customHeight="1">
      <c r="A2525" s="178" t="s">
        <v>1195</v>
      </c>
      <c r="B2525" s="179" t="s">
        <v>1133</v>
      </c>
      <c r="C2525" s="498" t="s">
        <v>1134</v>
      </c>
      <c r="D2525" s="498"/>
      <c r="E2525" s="498"/>
      <c r="F2525" s="498"/>
      <c r="G2525" s="498"/>
      <c r="H2525" s="180" t="s">
        <v>142</v>
      </c>
      <c r="I2525" s="181">
        <v>36</v>
      </c>
      <c r="J2525" s="182">
        <v>1</v>
      </c>
      <c r="K2525" s="182">
        <v>36</v>
      </c>
      <c r="L2525" s="183"/>
      <c r="M2525" s="181"/>
      <c r="N2525" s="239">
        <v>16734.490000000002</v>
      </c>
      <c r="O2525" s="217">
        <v>1.0367</v>
      </c>
      <c r="P2525" s="212">
        <v>624551.25</v>
      </c>
      <c r="Q2525" s="143"/>
      <c r="R2525" s="143"/>
      <c r="S2525" s="143"/>
    </row>
    <row r="2526" spans="1:19" ht="13.5" customHeight="1">
      <c r="A2526" s="186"/>
      <c r="B2526" s="187"/>
      <c r="C2526" s="499" t="s">
        <v>390</v>
      </c>
      <c r="D2526" s="499"/>
      <c r="E2526" s="499"/>
      <c r="F2526" s="499"/>
      <c r="G2526" s="499"/>
      <c r="H2526" s="499"/>
      <c r="I2526" s="499"/>
      <c r="J2526" s="499"/>
      <c r="K2526" s="499"/>
      <c r="L2526" s="499"/>
      <c r="M2526" s="499"/>
      <c r="N2526" s="499"/>
      <c r="O2526" s="499"/>
      <c r="P2526" s="499"/>
      <c r="Q2526" s="143"/>
      <c r="R2526" s="143"/>
      <c r="S2526" s="143"/>
    </row>
    <row r="2527" spans="1:19" ht="13.5" customHeight="1">
      <c r="A2527" s="213"/>
      <c r="B2527" s="214"/>
      <c r="C2527" s="500" t="s">
        <v>438</v>
      </c>
      <c r="D2527" s="500"/>
      <c r="E2527" s="500"/>
      <c r="F2527" s="500"/>
      <c r="G2527" s="500"/>
      <c r="H2527" s="180"/>
      <c r="I2527" s="181"/>
      <c r="J2527" s="181"/>
      <c r="K2527" s="181"/>
      <c r="L2527" s="183"/>
      <c r="M2527" s="181"/>
      <c r="N2527" s="183"/>
      <c r="O2527" s="181"/>
      <c r="P2527" s="212">
        <v>624551.25</v>
      </c>
      <c r="Q2527" s="143"/>
      <c r="R2527" s="143"/>
      <c r="S2527" s="143"/>
    </row>
    <row r="2528" spans="1:19" ht="13.5" customHeight="1">
      <c r="A2528" s="178" t="s">
        <v>1196</v>
      </c>
      <c r="B2528" s="179" t="s">
        <v>608</v>
      </c>
      <c r="C2528" s="498" t="s">
        <v>1163</v>
      </c>
      <c r="D2528" s="498"/>
      <c r="E2528" s="498"/>
      <c r="F2528" s="498"/>
      <c r="G2528" s="498"/>
      <c r="H2528" s="180" t="s">
        <v>610</v>
      </c>
      <c r="I2528" s="181">
        <v>2.16</v>
      </c>
      <c r="J2528" s="182">
        <v>1</v>
      </c>
      <c r="K2528" s="219">
        <v>2.16</v>
      </c>
      <c r="L2528" s="183"/>
      <c r="M2528" s="181"/>
      <c r="N2528" s="184"/>
      <c r="O2528" s="181"/>
      <c r="P2528" s="185"/>
      <c r="Q2528" s="143"/>
      <c r="R2528" s="143"/>
      <c r="S2528" s="143"/>
    </row>
    <row r="2529" spans="1:19" ht="13.5" customHeight="1">
      <c r="A2529" s="186"/>
      <c r="B2529" s="187" t="s">
        <v>386</v>
      </c>
      <c r="C2529" s="499" t="s">
        <v>387</v>
      </c>
      <c r="D2529" s="499"/>
      <c r="E2529" s="499"/>
      <c r="F2529" s="499"/>
      <c r="G2529" s="499"/>
      <c r="H2529" s="499"/>
      <c r="I2529" s="499"/>
      <c r="J2529" s="499"/>
      <c r="K2529" s="499"/>
      <c r="L2529" s="499"/>
      <c r="M2529" s="499"/>
      <c r="N2529" s="499"/>
      <c r="O2529" s="499"/>
      <c r="P2529" s="499"/>
      <c r="Q2529" s="143"/>
      <c r="R2529" s="143"/>
      <c r="S2529" s="143"/>
    </row>
    <row r="2530" spans="1:19" ht="13.5" customHeight="1">
      <c r="A2530" s="186"/>
      <c r="B2530" s="187" t="s">
        <v>388</v>
      </c>
      <c r="C2530" s="499" t="s">
        <v>389</v>
      </c>
      <c r="D2530" s="499"/>
      <c r="E2530" s="499"/>
      <c r="F2530" s="499"/>
      <c r="G2530" s="499"/>
      <c r="H2530" s="499"/>
      <c r="I2530" s="499"/>
      <c r="J2530" s="499"/>
      <c r="K2530" s="499"/>
      <c r="L2530" s="499"/>
      <c r="M2530" s="499"/>
      <c r="N2530" s="499"/>
      <c r="O2530" s="499"/>
      <c r="P2530" s="499"/>
      <c r="Q2530" s="143"/>
      <c r="R2530" s="143"/>
      <c r="S2530" s="143"/>
    </row>
    <row r="2531" spans="1:19" ht="13.5" customHeight="1">
      <c r="A2531" s="186"/>
      <c r="B2531" s="187"/>
      <c r="C2531" s="499" t="s">
        <v>390</v>
      </c>
      <c r="D2531" s="499"/>
      <c r="E2531" s="499"/>
      <c r="F2531" s="499"/>
      <c r="G2531" s="499"/>
      <c r="H2531" s="499"/>
      <c r="I2531" s="499"/>
      <c r="J2531" s="499"/>
      <c r="K2531" s="499"/>
      <c r="L2531" s="499"/>
      <c r="M2531" s="499"/>
      <c r="N2531" s="499"/>
      <c r="O2531" s="499"/>
      <c r="P2531" s="499"/>
      <c r="Q2531" s="143"/>
      <c r="R2531" s="143"/>
      <c r="S2531" s="143"/>
    </row>
    <row r="2532" spans="1:19" ht="13.5" customHeight="1">
      <c r="A2532" s="188"/>
      <c r="B2532" s="189" t="s">
        <v>164</v>
      </c>
      <c r="C2532" s="501" t="s">
        <v>391</v>
      </c>
      <c r="D2532" s="501"/>
      <c r="E2532" s="501"/>
      <c r="F2532" s="501"/>
      <c r="G2532" s="501"/>
      <c r="H2532" s="190" t="s">
        <v>392</v>
      </c>
      <c r="I2532" s="191"/>
      <c r="J2532" s="191"/>
      <c r="K2532" s="215">
        <v>32.174979700000002</v>
      </c>
      <c r="L2532" s="193"/>
      <c r="M2532" s="191"/>
      <c r="N2532" s="193"/>
      <c r="O2532" s="191"/>
      <c r="P2532" s="194">
        <v>21413.74</v>
      </c>
      <c r="Q2532" s="143"/>
      <c r="R2532" s="143"/>
      <c r="S2532" s="143"/>
    </row>
    <row r="2533" spans="1:19" ht="13.5" customHeight="1">
      <c r="A2533" s="195"/>
      <c r="B2533" s="189" t="s">
        <v>611</v>
      </c>
      <c r="C2533" s="501" t="s">
        <v>612</v>
      </c>
      <c r="D2533" s="501"/>
      <c r="E2533" s="501"/>
      <c r="F2533" s="501"/>
      <c r="G2533" s="501"/>
      <c r="H2533" s="190" t="s">
        <v>392</v>
      </c>
      <c r="I2533" s="201">
        <v>9.27</v>
      </c>
      <c r="J2533" s="197">
        <v>1.6068849999999999</v>
      </c>
      <c r="K2533" s="215">
        <v>32.174979700000002</v>
      </c>
      <c r="L2533" s="198"/>
      <c r="M2533" s="199"/>
      <c r="N2533" s="200">
        <v>665.54</v>
      </c>
      <c r="O2533" s="191"/>
      <c r="P2533" s="194">
        <v>21413.74</v>
      </c>
      <c r="Q2533" s="143"/>
      <c r="R2533" s="143"/>
      <c r="S2533" s="143"/>
    </row>
    <row r="2534" spans="1:19" ht="19.5" customHeight="1">
      <c r="A2534" s="188"/>
      <c r="B2534" s="189" t="s">
        <v>180</v>
      </c>
      <c r="C2534" s="501" t="s">
        <v>410</v>
      </c>
      <c r="D2534" s="501"/>
      <c r="E2534" s="501"/>
      <c r="F2534" s="501"/>
      <c r="G2534" s="501"/>
      <c r="H2534" s="190"/>
      <c r="I2534" s="191"/>
      <c r="J2534" s="191"/>
      <c r="K2534" s="191"/>
      <c r="L2534" s="193"/>
      <c r="M2534" s="191"/>
      <c r="N2534" s="193"/>
      <c r="O2534" s="191"/>
      <c r="P2534" s="216">
        <v>223.92</v>
      </c>
      <c r="Q2534" s="143"/>
      <c r="R2534" s="143"/>
      <c r="S2534" s="143"/>
    </row>
    <row r="2535" spans="1:19" ht="13.5" customHeight="1">
      <c r="A2535" s="195"/>
      <c r="B2535" s="189" t="s">
        <v>613</v>
      </c>
      <c r="C2535" s="501" t="s">
        <v>614</v>
      </c>
      <c r="D2535" s="501"/>
      <c r="E2535" s="501"/>
      <c r="F2535" s="501"/>
      <c r="G2535" s="501"/>
      <c r="H2535" s="190" t="s">
        <v>413</v>
      </c>
      <c r="I2535" s="196">
        <v>0.2</v>
      </c>
      <c r="J2535" s="191"/>
      <c r="K2535" s="207">
        <v>0.432</v>
      </c>
      <c r="L2535" s="205">
        <v>138.5</v>
      </c>
      <c r="M2535" s="206">
        <v>1.44</v>
      </c>
      <c r="N2535" s="200">
        <v>199.44</v>
      </c>
      <c r="O2535" s="202">
        <v>1.0367</v>
      </c>
      <c r="P2535" s="194">
        <v>89.32</v>
      </c>
      <c r="Q2535" s="143"/>
      <c r="R2535" s="143"/>
      <c r="S2535" s="143"/>
    </row>
    <row r="2536" spans="1:19" ht="13.5" customHeight="1">
      <c r="A2536" s="195"/>
      <c r="B2536" s="189" t="s">
        <v>615</v>
      </c>
      <c r="C2536" s="501" t="s">
        <v>616</v>
      </c>
      <c r="D2536" s="501"/>
      <c r="E2536" s="501"/>
      <c r="F2536" s="501"/>
      <c r="G2536" s="501"/>
      <c r="H2536" s="190" t="s">
        <v>587</v>
      </c>
      <c r="I2536" s="201">
        <v>0.25</v>
      </c>
      <c r="J2536" s="191"/>
      <c r="K2536" s="201">
        <v>0.54</v>
      </c>
      <c r="L2536" s="205">
        <v>235.73</v>
      </c>
      <c r="M2536" s="206">
        <v>1.02</v>
      </c>
      <c r="N2536" s="200">
        <v>240.44</v>
      </c>
      <c r="O2536" s="202">
        <v>1.0367</v>
      </c>
      <c r="P2536" s="194">
        <v>134.6</v>
      </c>
      <c r="Q2536" s="143"/>
      <c r="R2536" s="143"/>
      <c r="S2536" s="143"/>
    </row>
    <row r="2537" spans="1:19" ht="13.5" customHeight="1">
      <c r="A2537" s="210"/>
      <c r="B2537" s="187"/>
      <c r="C2537" s="500" t="s">
        <v>429</v>
      </c>
      <c r="D2537" s="500"/>
      <c r="E2537" s="500"/>
      <c r="F2537" s="500"/>
      <c r="G2537" s="500"/>
      <c r="H2537" s="180"/>
      <c r="I2537" s="181"/>
      <c r="J2537" s="181"/>
      <c r="K2537" s="181"/>
      <c r="L2537" s="183"/>
      <c r="M2537" s="181"/>
      <c r="N2537" s="211"/>
      <c r="O2537" s="181"/>
      <c r="P2537" s="212">
        <v>21637.66</v>
      </c>
      <c r="Q2537" s="143"/>
      <c r="R2537" s="143"/>
      <c r="S2537" s="143"/>
    </row>
    <row r="2538" spans="1:19" ht="19.5" customHeight="1">
      <c r="A2538" s="203" t="s">
        <v>1197</v>
      </c>
      <c r="B2538" s="189" t="s">
        <v>430</v>
      </c>
      <c r="C2538" s="501" t="s">
        <v>431</v>
      </c>
      <c r="D2538" s="501"/>
      <c r="E2538" s="501"/>
      <c r="F2538" s="501"/>
      <c r="G2538" s="501"/>
      <c r="H2538" s="190" t="s">
        <v>432</v>
      </c>
      <c r="I2538" s="209">
        <v>2</v>
      </c>
      <c r="J2538" s="191"/>
      <c r="K2538" s="209">
        <v>2</v>
      </c>
      <c r="L2538" s="193"/>
      <c r="M2538" s="191"/>
      <c r="N2538" s="193"/>
      <c r="O2538" s="202">
        <v>1.0367</v>
      </c>
      <c r="P2538" s="216">
        <v>276.31</v>
      </c>
      <c r="Q2538" s="143"/>
      <c r="R2538" s="143"/>
      <c r="S2538" s="143"/>
    </row>
    <row r="2539" spans="1:19" ht="45.75" customHeight="1">
      <c r="A2539" s="203"/>
      <c r="B2539" s="189"/>
      <c r="C2539" s="501" t="s">
        <v>433</v>
      </c>
      <c r="D2539" s="501"/>
      <c r="E2539" s="501"/>
      <c r="F2539" s="501"/>
      <c r="G2539" s="501"/>
      <c r="H2539" s="190"/>
      <c r="I2539" s="191"/>
      <c r="J2539" s="191"/>
      <c r="K2539" s="191"/>
      <c r="L2539" s="193"/>
      <c r="M2539" s="191"/>
      <c r="N2539" s="193"/>
      <c r="O2539" s="191"/>
      <c r="P2539" s="194">
        <v>21413.74</v>
      </c>
      <c r="Q2539" s="143"/>
      <c r="R2539" s="143"/>
      <c r="S2539" s="143"/>
    </row>
    <row r="2540" spans="1:19" ht="27.75" customHeight="1">
      <c r="A2540" s="203"/>
      <c r="B2540" s="189" t="s">
        <v>434</v>
      </c>
      <c r="C2540" s="501" t="s">
        <v>435</v>
      </c>
      <c r="D2540" s="501"/>
      <c r="E2540" s="501"/>
      <c r="F2540" s="501"/>
      <c r="G2540" s="501"/>
      <c r="H2540" s="190" t="s">
        <v>432</v>
      </c>
      <c r="I2540" s="209">
        <v>90</v>
      </c>
      <c r="J2540" s="191"/>
      <c r="K2540" s="209">
        <v>90</v>
      </c>
      <c r="L2540" s="193"/>
      <c r="M2540" s="191"/>
      <c r="N2540" s="193"/>
      <c r="O2540" s="191"/>
      <c r="P2540" s="194">
        <v>19272.37</v>
      </c>
      <c r="Q2540" s="143"/>
      <c r="R2540" s="143"/>
      <c r="S2540" s="143"/>
    </row>
    <row r="2541" spans="1:19" ht="13.5" customHeight="1">
      <c r="A2541" s="203"/>
      <c r="B2541" s="189" t="s">
        <v>436</v>
      </c>
      <c r="C2541" s="501" t="s">
        <v>437</v>
      </c>
      <c r="D2541" s="501"/>
      <c r="E2541" s="501"/>
      <c r="F2541" s="501"/>
      <c r="G2541" s="501"/>
      <c r="H2541" s="190" t="s">
        <v>432</v>
      </c>
      <c r="I2541" s="209">
        <v>46</v>
      </c>
      <c r="J2541" s="191"/>
      <c r="K2541" s="209">
        <v>46</v>
      </c>
      <c r="L2541" s="193"/>
      <c r="M2541" s="191"/>
      <c r="N2541" s="193"/>
      <c r="O2541" s="191"/>
      <c r="P2541" s="194">
        <v>9850.32</v>
      </c>
      <c r="Q2541" s="143"/>
      <c r="R2541" s="143"/>
      <c r="S2541" s="143"/>
    </row>
    <row r="2542" spans="1:19" ht="13.5" customHeight="1">
      <c r="A2542" s="213"/>
      <c r="B2542" s="214"/>
      <c r="C2542" s="500" t="s">
        <v>438</v>
      </c>
      <c r="D2542" s="500"/>
      <c r="E2542" s="500"/>
      <c r="F2542" s="500"/>
      <c r="G2542" s="500"/>
      <c r="H2542" s="180"/>
      <c r="I2542" s="181"/>
      <c r="J2542" s="181"/>
      <c r="K2542" s="181"/>
      <c r="L2542" s="183"/>
      <c r="M2542" s="181"/>
      <c r="N2542" s="211">
        <v>23628.080000000002</v>
      </c>
      <c r="O2542" s="181"/>
      <c r="P2542" s="212">
        <v>51036.66</v>
      </c>
      <c r="Q2542" s="143"/>
      <c r="R2542" s="143"/>
      <c r="S2542" s="143"/>
    </row>
    <row r="2543" spans="1:19" ht="13.5" customHeight="1">
      <c r="A2543" s="178" t="s">
        <v>1198</v>
      </c>
      <c r="B2543" s="179" t="s">
        <v>1119</v>
      </c>
      <c r="C2543" s="498" t="s">
        <v>1120</v>
      </c>
      <c r="D2543" s="498"/>
      <c r="E2543" s="498"/>
      <c r="F2543" s="498"/>
      <c r="G2543" s="498"/>
      <c r="H2543" s="180" t="s">
        <v>142</v>
      </c>
      <c r="I2543" s="181">
        <v>72</v>
      </c>
      <c r="J2543" s="182">
        <v>1</v>
      </c>
      <c r="K2543" s="182">
        <v>72</v>
      </c>
      <c r="L2543" s="183"/>
      <c r="M2543" s="181"/>
      <c r="N2543" s="221">
        <v>586.89</v>
      </c>
      <c r="O2543" s="217">
        <v>1.0367</v>
      </c>
      <c r="P2543" s="212">
        <v>43806.879999999997</v>
      </c>
      <c r="Q2543" s="143"/>
      <c r="R2543" s="143"/>
      <c r="S2543" s="143"/>
    </row>
    <row r="2544" spans="1:19" ht="13.5" customHeight="1">
      <c r="A2544" s="186"/>
      <c r="B2544" s="187"/>
      <c r="C2544" s="499" t="s">
        <v>390</v>
      </c>
      <c r="D2544" s="499"/>
      <c r="E2544" s="499"/>
      <c r="F2544" s="499"/>
      <c r="G2544" s="499"/>
      <c r="H2544" s="499"/>
      <c r="I2544" s="499"/>
      <c r="J2544" s="499"/>
      <c r="K2544" s="499"/>
      <c r="L2544" s="499"/>
      <c r="M2544" s="499"/>
      <c r="N2544" s="499"/>
      <c r="O2544" s="499"/>
      <c r="P2544" s="499"/>
      <c r="Q2544" s="143"/>
      <c r="R2544" s="143"/>
      <c r="S2544" s="143"/>
    </row>
    <row r="2545" spans="1:19" ht="13.5" customHeight="1">
      <c r="A2545" s="213"/>
      <c r="B2545" s="214"/>
      <c r="C2545" s="500" t="s">
        <v>438</v>
      </c>
      <c r="D2545" s="500"/>
      <c r="E2545" s="500"/>
      <c r="F2545" s="500"/>
      <c r="G2545" s="500"/>
      <c r="H2545" s="180"/>
      <c r="I2545" s="181"/>
      <c r="J2545" s="181"/>
      <c r="K2545" s="181"/>
      <c r="L2545" s="183"/>
      <c r="M2545" s="181"/>
      <c r="N2545" s="183"/>
      <c r="O2545" s="181"/>
      <c r="P2545" s="212">
        <v>43806.879999999997</v>
      </c>
      <c r="Q2545" s="143"/>
      <c r="R2545" s="143"/>
      <c r="S2545" s="143"/>
    </row>
    <row r="2546" spans="1:19" ht="13.5" customHeight="1">
      <c r="A2546" s="497" t="s">
        <v>1199</v>
      </c>
      <c r="B2546" s="497"/>
      <c r="C2546" s="497"/>
      <c r="D2546" s="497"/>
      <c r="E2546" s="497"/>
      <c r="F2546" s="497"/>
      <c r="G2546" s="497"/>
      <c r="H2546" s="497"/>
      <c r="I2546" s="497"/>
      <c r="J2546" s="497"/>
      <c r="K2546" s="497"/>
      <c r="L2546" s="497"/>
      <c r="M2546" s="497"/>
      <c r="N2546" s="497"/>
      <c r="O2546" s="497"/>
      <c r="P2546" s="497"/>
      <c r="Q2546" s="143"/>
      <c r="R2546" s="143"/>
      <c r="S2546" s="143"/>
    </row>
    <row r="2547" spans="1:19" ht="13.5" customHeight="1">
      <c r="A2547" s="178" t="s">
        <v>1200</v>
      </c>
      <c r="B2547" s="179" t="s">
        <v>640</v>
      </c>
      <c r="C2547" s="498" t="s">
        <v>641</v>
      </c>
      <c r="D2547" s="498"/>
      <c r="E2547" s="498"/>
      <c r="F2547" s="498"/>
      <c r="G2547" s="498"/>
      <c r="H2547" s="180" t="s">
        <v>142</v>
      </c>
      <c r="I2547" s="181">
        <v>6</v>
      </c>
      <c r="J2547" s="182">
        <v>1</v>
      </c>
      <c r="K2547" s="182">
        <v>6</v>
      </c>
      <c r="L2547" s="183"/>
      <c r="M2547" s="181"/>
      <c r="N2547" s="184"/>
      <c r="O2547" s="181"/>
      <c r="P2547" s="185"/>
      <c r="Q2547" s="143"/>
      <c r="R2547" s="143"/>
      <c r="S2547" s="143"/>
    </row>
    <row r="2548" spans="1:19" ht="13.5" customHeight="1">
      <c r="A2548" s="186"/>
      <c r="B2548" s="187" t="s">
        <v>386</v>
      </c>
      <c r="C2548" s="499" t="s">
        <v>387</v>
      </c>
      <c r="D2548" s="499"/>
      <c r="E2548" s="499"/>
      <c r="F2548" s="499"/>
      <c r="G2548" s="499"/>
      <c r="H2548" s="499"/>
      <c r="I2548" s="499"/>
      <c r="J2548" s="499"/>
      <c r="K2548" s="499"/>
      <c r="L2548" s="499"/>
      <c r="M2548" s="499"/>
      <c r="N2548" s="499"/>
      <c r="O2548" s="499"/>
      <c r="P2548" s="499"/>
      <c r="Q2548" s="143"/>
      <c r="R2548" s="143"/>
      <c r="S2548" s="143"/>
    </row>
    <row r="2549" spans="1:19" ht="13.5" customHeight="1">
      <c r="A2549" s="186"/>
      <c r="B2549" s="187" t="s">
        <v>388</v>
      </c>
      <c r="C2549" s="499" t="s">
        <v>389</v>
      </c>
      <c r="D2549" s="499"/>
      <c r="E2549" s="499"/>
      <c r="F2549" s="499"/>
      <c r="G2549" s="499"/>
      <c r="H2549" s="499"/>
      <c r="I2549" s="499"/>
      <c r="J2549" s="499"/>
      <c r="K2549" s="499"/>
      <c r="L2549" s="499"/>
      <c r="M2549" s="499"/>
      <c r="N2549" s="499"/>
      <c r="O2549" s="499"/>
      <c r="P2549" s="499"/>
      <c r="Q2549" s="143"/>
      <c r="R2549" s="143"/>
      <c r="S2549" s="143"/>
    </row>
    <row r="2550" spans="1:19" ht="13.5" customHeight="1">
      <c r="A2550" s="186"/>
      <c r="B2550" s="187"/>
      <c r="C2550" s="499" t="s">
        <v>390</v>
      </c>
      <c r="D2550" s="499"/>
      <c r="E2550" s="499"/>
      <c r="F2550" s="499"/>
      <c r="G2550" s="499"/>
      <c r="H2550" s="499"/>
      <c r="I2550" s="499"/>
      <c r="J2550" s="499"/>
      <c r="K2550" s="499"/>
      <c r="L2550" s="499"/>
      <c r="M2550" s="499"/>
      <c r="N2550" s="499"/>
      <c r="O2550" s="499"/>
      <c r="P2550" s="499"/>
      <c r="Q2550" s="143"/>
      <c r="R2550" s="143"/>
      <c r="S2550" s="143"/>
    </row>
    <row r="2551" spans="1:19" ht="13.5" customHeight="1">
      <c r="A2551" s="188"/>
      <c r="B2551" s="189" t="s">
        <v>164</v>
      </c>
      <c r="C2551" s="501" t="s">
        <v>391</v>
      </c>
      <c r="D2551" s="501"/>
      <c r="E2551" s="501"/>
      <c r="F2551" s="501"/>
      <c r="G2551" s="501"/>
      <c r="H2551" s="190" t="s">
        <v>392</v>
      </c>
      <c r="I2551" s="191"/>
      <c r="J2551" s="191"/>
      <c r="K2551" s="215">
        <v>23.042730899999999</v>
      </c>
      <c r="L2551" s="193"/>
      <c r="M2551" s="191"/>
      <c r="N2551" s="193"/>
      <c r="O2551" s="191"/>
      <c r="P2551" s="194">
        <v>19767.439999999999</v>
      </c>
      <c r="Q2551" s="143"/>
      <c r="R2551" s="143"/>
      <c r="S2551" s="143"/>
    </row>
    <row r="2552" spans="1:19" ht="13.5" customHeight="1">
      <c r="A2552" s="195"/>
      <c r="B2552" s="189" t="s">
        <v>642</v>
      </c>
      <c r="C2552" s="501" t="s">
        <v>643</v>
      </c>
      <c r="D2552" s="501"/>
      <c r="E2552" s="501"/>
      <c r="F2552" s="501"/>
      <c r="G2552" s="501"/>
      <c r="H2552" s="190" t="s">
        <v>392</v>
      </c>
      <c r="I2552" s="201">
        <v>2.39</v>
      </c>
      <c r="J2552" s="197">
        <v>1.6068849999999999</v>
      </c>
      <c r="K2552" s="215">
        <v>23.042730899999999</v>
      </c>
      <c r="L2552" s="198"/>
      <c r="M2552" s="199"/>
      <c r="N2552" s="200">
        <v>857.86</v>
      </c>
      <c r="O2552" s="191"/>
      <c r="P2552" s="194">
        <v>19767.439999999999</v>
      </c>
      <c r="Q2552" s="143"/>
      <c r="R2552" s="143"/>
      <c r="S2552" s="143"/>
    </row>
    <row r="2553" spans="1:19" ht="13.5" customHeight="1">
      <c r="A2553" s="188"/>
      <c r="B2553" s="189" t="s">
        <v>167</v>
      </c>
      <c r="C2553" s="501" t="s">
        <v>395</v>
      </c>
      <c r="D2553" s="501"/>
      <c r="E2553" s="501"/>
      <c r="F2553" s="501"/>
      <c r="G2553" s="501"/>
      <c r="H2553" s="190"/>
      <c r="I2553" s="191"/>
      <c r="J2553" s="191"/>
      <c r="K2553" s="191"/>
      <c r="L2553" s="193"/>
      <c r="M2553" s="191"/>
      <c r="N2553" s="193"/>
      <c r="O2553" s="191"/>
      <c r="P2553" s="216">
        <v>340.6</v>
      </c>
      <c r="Q2553" s="143"/>
      <c r="R2553" s="143"/>
      <c r="S2553" s="143"/>
    </row>
    <row r="2554" spans="1:19" ht="13.5" customHeight="1">
      <c r="A2554" s="195"/>
      <c r="B2554" s="189" t="s">
        <v>644</v>
      </c>
      <c r="C2554" s="501" t="s">
        <v>645</v>
      </c>
      <c r="D2554" s="501"/>
      <c r="E2554" s="501"/>
      <c r="F2554" s="501"/>
      <c r="G2554" s="501"/>
      <c r="H2554" s="190" t="s">
        <v>399</v>
      </c>
      <c r="I2554" s="201">
        <v>0.24</v>
      </c>
      <c r="J2554" s="201">
        <v>1.55</v>
      </c>
      <c r="K2554" s="207">
        <v>2.2320000000000002</v>
      </c>
      <c r="L2554" s="205">
        <v>32.6</v>
      </c>
      <c r="M2554" s="206">
        <v>1.41</v>
      </c>
      <c r="N2554" s="200">
        <v>45.97</v>
      </c>
      <c r="O2554" s="202">
        <v>1.0367</v>
      </c>
      <c r="P2554" s="194">
        <v>106.37</v>
      </c>
      <c r="Q2554" s="143"/>
      <c r="R2554" s="143"/>
      <c r="S2554" s="143"/>
    </row>
    <row r="2555" spans="1:19" ht="13.5" customHeight="1">
      <c r="A2555" s="195"/>
      <c r="B2555" s="189" t="s">
        <v>646</v>
      </c>
      <c r="C2555" s="501" t="s">
        <v>647</v>
      </c>
      <c r="D2555" s="501"/>
      <c r="E2555" s="501"/>
      <c r="F2555" s="501"/>
      <c r="G2555" s="501"/>
      <c r="H2555" s="190" t="s">
        <v>399</v>
      </c>
      <c r="I2555" s="201">
        <v>0.26</v>
      </c>
      <c r="J2555" s="201">
        <v>1.55</v>
      </c>
      <c r="K2555" s="207">
        <v>2.4180000000000001</v>
      </c>
      <c r="L2555" s="205">
        <v>75.97</v>
      </c>
      <c r="M2555" s="206">
        <v>1.23</v>
      </c>
      <c r="N2555" s="200">
        <v>93.44</v>
      </c>
      <c r="O2555" s="202">
        <v>1.0367</v>
      </c>
      <c r="P2555" s="194">
        <v>234.23</v>
      </c>
      <c r="Q2555" s="143"/>
      <c r="R2555" s="143"/>
      <c r="S2555" s="143"/>
    </row>
    <row r="2556" spans="1:19" ht="19.5" customHeight="1">
      <c r="A2556" s="188"/>
      <c r="B2556" s="189" t="s">
        <v>180</v>
      </c>
      <c r="C2556" s="501" t="s">
        <v>410</v>
      </c>
      <c r="D2556" s="501"/>
      <c r="E2556" s="501"/>
      <c r="F2556" s="501"/>
      <c r="G2556" s="501"/>
      <c r="H2556" s="190"/>
      <c r="I2556" s="191"/>
      <c r="J2556" s="191"/>
      <c r="K2556" s="191"/>
      <c r="L2556" s="193"/>
      <c r="M2556" s="191"/>
      <c r="N2556" s="193"/>
      <c r="O2556" s="191"/>
      <c r="P2556" s="216">
        <v>207.94</v>
      </c>
      <c r="Q2556" s="143"/>
      <c r="R2556" s="143"/>
      <c r="S2556" s="143"/>
    </row>
    <row r="2557" spans="1:19" ht="13.5" customHeight="1">
      <c r="A2557" s="195"/>
      <c r="B2557" s="189" t="s">
        <v>648</v>
      </c>
      <c r="C2557" s="501" t="s">
        <v>649</v>
      </c>
      <c r="D2557" s="501"/>
      <c r="E2557" s="501"/>
      <c r="F2557" s="501"/>
      <c r="G2557" s="501"/>
      <c r="H2557" s="190" t="s">
        <v>413</v>
      </c>
      <c r="I2557" s="207">
        <v>3.2000000000000001E-2</v>
      </c>
      <c r="J2557" s="191"/>
      <c r="K2557" s="207">
        <v>0.192</v>
      </c>
      <c r="L2557" s="205">
        <v>596.80999999999995</v>
      </c>
      <c r="M2557" s="206">
        <v>1.43</v>
      </c>
      <c r="N2557" s="200">
        <v>853.44</v>
      </c>
      <c r="O2557" s="202">
        <v>1.0367</v>
      </c>
      <c r="P2557" s="194">
        <v>169.87</v>
      </c>
      <c r="Q2557" s="143"/>
      <c r="R2557" s="143"/>
      <c r="S2557" s="143"/>
    </row>
    <row r="2558" spans="1:19" ht="13.5" customHeight="1">
      <c r="A2558" s="195"/>
      <c r="B2558" s="189" t="s">
        <v>650</v>
      </c>
      <c r="C2558" s="501" t="s">
        <v>651</v>
      </c>
      <c r="D2558" s="501"/>
      <c r="E2558" s="501"/>
      <c r="F2558" s="501"/>
      <c r="G2558" s="501"/>
      <c r="H2558" s="190" t="s">
        <v>142</v>
      </c>
      <c r="I2558" s="209">
        <v>6</v>
      </c>
      <c r="J2558" s="191"/>
      <c r="K2558" s="209">
        <v>36</v>
      </c>
      <c r="L2558" s="205">
        <v>0.64</v>
      </c>
      <c r="M2558" s="220">
        <v>1.6</v>
      </c>
      <c r="N2558" s="200">
        <v>1.02</v>
      </c>
      <c r="O2558" s="202">
        <v>1.0367</v>
      </c>
      <c r="P2558" s="194">
        <v>38.07</v>
      </c>
      <c r="Q2558" s="143"/>
      <c r="R2558" s="143"/>
      <c r="S2558" s="143"/>
    </row>
    <row r="2559" spans="1:19" ht="27.75" customHeight="1">
      <c r="A2559" s="210"/>
      <c r="B2559" s="187"/>
      <c r="C2559" s="500" t="s">
        <v>429</v>
      </c>
      <c r="D2559" s="500"/>
      <c r="E2559" s="500"/>
      <c r="F2559" s="500"/>
      <c r="G2559" s="500"/>
      <c r="H2559" s="180"/>
      <c r="I2559" s="181"/>
      <c r="J2559" s="181"/>
      <c r="K2559" s="181"/>
      <c r="L2559" s="183"/>
      <c r="M2559" s="181"/>
      <c r="N2559" s="211"/>
      <c r="O2559" s="181"/>
      <c r="P2559" s="212">
        <v>20315.98</v>
      </c>
      <c r="Q2559" s="143"/>
      <c r="R2559" s="143"/>
      <c r="S2559" s="143"/>
    </row>
    <row r="2560" spans="1:19" ht="45.75" customHeight="1">
      <c r="A2560" s="203" t="s">
        <v>1201</v>
      </c>
      <c r="B2560" s="189" t="s">
        <v>430</v>
      </c>
      <c r="C2560" s="501" t="s">
        <v>431</v>
      </c>
      <c r="D2560" s="501"/>
      <c r="E2560" s="501"/>
      <c r="F2560" s="501"/>
      <c r="G2560" s="501"/>
      <c r="H2560" s="190" t="s">
        <v>432</v>
      </c>
      <c r="I2560" s="209">
        <v>2</v>
      </c>
      <c r="J2560" s="191"/>
      <c r="K2560" s="209">
        <v>2</v>
      </c>
      <c r="L2560" s="193"/>
      <c r="M2560" s="191"/>
      <c r="N2560" s="193"/>
      <c r="O2560" s="202">
        <v>1.0367</v>
      </c>
      <c r="P2560" s="216">
        <v>255.06</v>
      </c>
      <c r="Q2560" s="143"/>
      <c r="R2560" s="143"/>
      <c r="S2560" s="143"/>
    </row>
    <row r="2561" spans="1:19" ht="27.75" customHeight="1">
      <c r="A2561" s="203"/>
      <c r="B2561" s="189"/>
      <c r="C2561" s="501" t="s">
        <v>433</v>
      </c>
      <c r="D2561" s="501"/>
      <c r="E2561" s="501"/>
      <c r="F2561" s="501"/>
      <c r="G2561" s="501"/>
      <c r="H2561" s="190"/>
      <c r="I2561" s="191"/>
      <c r="J2561" s="191"/>
      <c r="K2561" s="191"/>
      <c r="L2561" s="193"/>
      <c r="M2561" s="191"/>
      <c r="N2561" s="193"/>
      <c r="O2561" s="191"/>
      <c r="P2561" s="194">
        <v>19767.439999999999</v>
      </c>
      <c r="Q2561" s="143"/>
      <c r="R2561" s="143"/>
      <c r="S2561" s="143"/>
    </row>
    <row r="2562" spans="1:19" ht="13.5" customHeight="1">
      <c r="A2562" s="203"/>
      <c r="B2562" s="189" t="s">
        <v>653</v>
      </c>
      <c r="C2562" s="501" t="s">
        <v>654</v>
      </c>
      <c r="D2562" s="501"/>
      <c r="E2562" s="501"/>
      <c r="F2562" s="501"/>
      <c r="G2562" s="501"/>
      <c r="H2562" s="190" t="s">
        <v>432</v>
      </c>
      <c r="I2562" s="209">
        <v>90</v>
      </c>
      <c r="J2562" s="191"/>
      <c r="K2562" s="209">
        <v>90</v>
      </c>
      <c r="L2562" s="193"/>
      <c r="M2562" s="191"/>
      <c r="N2562" s="193"/>
      <c r="O2562" s="191"/>
      <c r="P2562" s="194">
        <v>17790.7</v>
      </c>
      <c r="Q2562" s="143"/>
      <c r="R2562" s="143"/>
      <c r="S2562" s="143"/>
    </row>
    <row r="2563" spans="1:19" ht="13.5" customHeight="1">
      <c r="A2563" s="203"/>
      <c r="B2563" s="189" t="s">
        <v>655</v>
      </c>
      <c r="C2563" s="501" t="s">
        <v>656</v>
      </c>
      <c r="D2563" s="501"/>
      <c r="E2563" s="501"/>
      <c r="F2563" s="501"/>
      <c r="G2563" s="501"/>
      <c r="H2563" s="190" t="s">
        <v>432</v>
      </c>
      <c r="I2563" s="209">
        <v>46</v>
      </c>
      <c r="J2563" s="191"/>
      <c r="K2563" s="209">
        <v>46</v>
      </c>
      <c r="L2563" s="193"/>
      <c r="M2563" s="191"/>
      <c r="N2563" s="193"/>
      <c r="O2563" s="191"/>
      <c r="P2563" s="194">
        <v>9093.02</v>
      </c>
      <c r="Q2563" s="143"/>
      <c r="R2563" s="143"/>
      <c r="S2563" s="143"/>
    </row>
    <row r="2564" spans="1:19" ht="13.5" customHeight="1">
      <c r="A2564" s="213"/>
      <c r="B2564" s="214"/>
      <c r="C2564" s="500" t="s">
        <v>438</v>
      </c>
      <c r="D2564" s="500"/>
      <c r="E2564" s="500"/>
      <c r="F2564" s="500"/>
      <c r="G2564" s="500"/>
      <c r="H2564" s="180"/>
      <c r="I2564" s="181"/>
      <c r="J2564" s="181"/>
      <c r="K2564" s="181"/>
      <c r="L2564" s="183"/>
      <c r="M2564" s="181"/>
      <c r="N2564" s="211">
        <v>7909.13</v>
      </c>
      <c r="O2564" s="181"/>
      <c r="P2564" s="212">
        <v>47454.76</v>
      </c>
      <c r="Q2564" s="143"/>
      <c r="R2564" s="143"/>
      <c r="S2564" s="143"/>
    </row>
    <row r="2565" spans="1:19" ht="13.5" customHeight="1">
      <c r="A2565" s="178" t="s">
        <v>1202</v>
      </c>
      <c r="B2565" s="179" t="s">
        <v>1133</v>
      </c>
      <c r="C2565" s="498" t="s">
        <v>1134</v>
      </c>
      <c r="D2565" s="498"/>
      <c r="E2565" s="498"/>
      <c r="F2565" s="498"/>
      <c r="G2565" s="498"/>
      <c r="H2565" s="180" t="s">
        <v>142</v>
      </c>
      <c r="I2565" s="181">
        <v>6</v>
      </c>
      <c r="J2565" s="182">
        <v>1</v>
      </c>
      <c r="K2565" s="182">
        <v>6</v>
      </c>
      <c r="L2565" s="183"/>
      <c r="M2565" s="181"/>
      <c r="N2565" s="239">
        <v>16734.490000000002</v>
      </c>
      <c r="O2565" s="217">
        <v>1.0367</v>
      </c>
      <c r="P2565" s="212">
        <v>104091.87</v>
      </c>
      <c r="Q2565" s="143"/>
      <c r="R2565" s="143"/>
      <c r="S2565" s="143"/>
    </row>
    <row r="2566" spans="1:19" ht="13.5" customHeight="1">
      <c r="A2566" s="186"/>
      <c r="B2566" s="187"/>
      <c r="C2566" s="499" t="s">
        <v>390</v>
      </c>
      <c r="D2566" s="499"/>
      <c r="E2566" s="499"/>
      <c r="F2566" s="499"/>
      <c r="G2566" s="499"/>
      <c r="H2566" s="499"/>
      <c r="I2566" s="499"/>
      <c r="J2566" s="499"/>
      <c r="K2566" s="499"/>
      <c r="L2566" s="499"/>
      <c r="M2566" s="499"/>
      <c r="N2566" s="499"/>
      <c r="O2566" s="499"/>
      <c r="P2566" s="499"/>
      <c r="Q2566" s="143"/>
      <c r="R2566" s="143"/>
      <c r="S2566" s="143"/>
    </row>
    <row r="2567" spans="1:19" ht="13.5" customHeight="1">
      <c r="A2567" s="213"/>
      <c r="B2567" s="214"/>
      <c r="C2567" s="500" t="s">
        <v>438</v>
      </c>
      <c r="D2567" s="500"/>
      <c r="E2567" s="500"/>
      <c r="F2567" s="500"/>
      <c r="G2567" s="500"/>
      <c r="H2567" s="180"/>
      <c r="I2567" s="181"/>
      <c r="J2567" s="181"/>
      <c r="K2567" s="181"/>
      <c r="L2567" s="183"/>
      <c r="M2567" s="181"/>
      <c r="N2567" s="183"/>
      <c r="O2567" s="181"/>
      <c r="P2567" s="212">
        <v>104091.87</v>
      </c>
      <c r="Q2567" s="143"/>
      <c r="R2567" s="143"/>
      <c r="S2567" s="143"/>
    </row>
    <row r="2568" spans="1:19" ht="13.5" customHeight="1">
      <c r="A2568" s="178" t="s">
        <v>1203</v>
      </c>
      <c r="B2568" s="179" t="s">
        <v>608</v>
      </c>
      <c r="C2568" s="498" t="s">
        <v>1116</v>
      </c>
      <c r="D2568" s="498"/>
      <c r="E2568" s="498"/>
      <c r="F2568" s="498"/>
      <c r="G2568" s="498"/>
      <c r="H2568" s="180" t="s">
        <v>610</v>
      </c>
      <c r="I2568" s="181">
        <v>0.36</v>
      </c>
      <c r="J2568" s="182">
        <v>1</v>
      </c>
      <c r="K2568" s="219">
        <v>0.36</v>
      </c>
      <c r="L2568" s="183"/>
      <c r="M2568" s="181"/>
      <c r="N2568" s="184"/>
      <c r="O2568" s="181"/>
      <c r="P2568" s="185"/>
      <c r="Q2568" s="143"/>
      <c r="R2568" s="143"/>
      <c r="S2568" s="143"/>
    </row>
    <row r="2569" spans="1:19" ht="13.5" customHeight="1">
      <c r="A2569" s="186"/>
      <c r="B2569" s="187" t="s">
        <v>386</v>
      </c>
      <c r="C2569" s="499" t="s">
        <v>387</v>
      </c>
      <c r="D2569" s="499"/>
      <c r="E2569" s="499"/>
      <c r="F2569" s="499"/>
      <c r="G2569" s="499"/>
      <c r="H2569" s="499"/>
      <c r="I2569" s="499"/>
      <c r="J2569" s="499"/>
      <c r="K2569" s="499"/>
      <c r="L2569" s="499"/>
      <c r="M2569" s="499"/>
      <c r="N2569" s="499"/>
      <c r="O2569" s="499"/>
      <c r="P2569" s="499"/>
      <c r="Q2569" s="143"/>
      <c r="R2569" s="143"/>
      <c r="S2569" s="143"/>
    </row>
    <row r="2570" spans="1:19" ht="13.5" customHeight="1">
      <c r="A2570" s="186"/>
      <c r="B2570" s="187" t="s">
        <v>388</v>
      </c>
      <c r="C2570" s="499" t="s">
        <v>389</v>
      </c>
      <c r="D2570" s="499"/>
      <c r="E2570" s="499"/>
      <c r="F2570" s="499"/>
      <c r="G2570" s="499"/>
      <c r="H2570" s="499"/>
      <c r="I2570" s="499"/>
      <c r="J2570" s="499"/>
      <c r="K2570" s="499"/>
      <c r="L2570" s="499"/>
      <c r="M2570" s="499"/>
      <c r="N2570" s="499"/>
      <c r="O2570" s="499"/>
      <c r="P2570" s="499"/>
      <c r="Q2570" s="143"/>
      <c r="R2570" s="143"/>
      <c r="S2570" s="143"/>
    </row>
    <row r="2571" spans="1:19" ht="13.5" customHeight="1">
      <c r="A2571" s="186"/>
      <c r="B2571" s="187"/>
      <c r="C2571" s="499" t="s">
        <v>390</v>
      </c>
      <c r="D2571" s="499"/>
      <c r="E2571" s="499"/>
      <c r="F2571" s="499"/>
      <c r="G2571" s="499"/>
      <c r="H2571" s="499"/>
      <c r="I2571" s="499"/>
      <c r="J2571" s="499"/>
      <c r="K2571" s="499"/>
      <c r="L2571" s="499"/>
      <c r="M2571" s="499"/>
      <c r="N2571" s="499"/>
      <c r="O2571" s="499"/>
      <c r="P2571" s="499"/>
      <c r="Q2571" s="143"/>
      <c r="R2571" s="143"/>
      <c r="S2571" s="143"/>
    </row>
    <row r="2572" spans="1:19" ht="13.5" customHeight="1">
      <c r="A2572" s="188"/>
      <c r="B2572" s="189" t="s">
        <v>164</v>
      </c>
      <c r="C2572" s="501" t="s">
        <v>391</v>
      </c>
      <c r="D2572" s="501"/>
      <c r="E2572" s="501"/>
      <c r="F2572" s="501"/>
      <c r="G2572" s="501"/>
      <c r="H2572" s="190" t="s">
        <v>392</v>
      </c>
      <c r="I2572" s="191"/>
      <c r="J2572" s="191"/>
      <c r="K2572" s="215">
        <v>5.3624966000000001</v>
      </c>
      <c r="L2572" s="193"/>
      <c r="M2572" s="191"/>
      <c r="N2572" s="193"/>
      <c r="O2572" s="191"/>
      <c r="P2572" s="194">
        <v>3568.96</v>
      </c>
      <c r="Q2572" s="143"/>
      <c r="R2572" s="143"/>
      <c r="S2572" s="143"/>
    </row>
    <row r="2573" spans="1:19" ht="13.5" customHeight="1">
      <c r="A2573" s="195"/>
      <c r="B2573" s="189" t="s">
        <v>611</v>
      </c>
      <c r="C2573" s="501" t="s">
        <v>612</v>
      </c>
      <c r="D2573" s="501"/>
      <c r="E2573" s="501"/>
      <c r="F2573" s="501"/>
      <c r="G2573" s="501"/>
      <c r="H2573" s="190" t="s">
        <v>392</v>
      </c>
      <c r="I2573" s="201">
        <v>9.27</v>
      </c>
      <c r="J2573" s="197">
        <v>1.6068849999999999</v>
      </c>
      <c r="K2573" s="215">
        <v>5.3624966000000001</v>
      </c>
      <c r="L2573" s="198"/>
      <c r="M2573" s="199"/>
      <c r="N2573" s="200">
        <v>665.54</v>
      </c>
      <c r="O2573" s="191"/>
      <c r="P2573" s="194">
        <v>3568.96</v>
      </c>
      <c r="Q2573" s="143"/>
      <c r="R2573" s="143"/>
      <c r="S2573" s="143"/>
    </row>
    <row r="2574" spans="1:19" ht="19.5" customHeight="1">
      <c r="A2574" s="188"/>
      <c r="B2574" s="189" t="s">
        <v>180</v>
      </c>
      <c r="C2574" s="501" t="s">
        <v>410</v>
      </c>
      <c r="D2574" s="501"/>
      <c r="E2574" s="501"/>
      <c r="F2574" s="501"/>
      <c r="G2574" s="501"/>
      <c r="H2574" s="190"/>
      <c r="I2574" s="191"/>
      <c r="J2574" s="191"/>
      <c r="K2574" s="191"/>
      <c r="L2574" s="193"/>
      <c r="M2574" s="191"/>
      <c r="N2574" s="193"/>
      <c r="O2574" s="191"/>
      <c r="P2574" s="216">
        <v>37.32</v>
      </c>
      <c r="Q2574" s="143"/>
      <c r="R2574" s="143"/>
      <c r="S2574" s="143"/>
    </row>
    <row r="2575" spans="1:19" ht="13.5" customHeight="1">
      <c r="A2575" s="195"/>
      <c r="B2575" s="189" t="s">
        <v>613</v>
      </c>
      <c r="C2575" s="501" t="s">
        <v>614</v>
      </c>
      <c r="D2575" s="501"/>
      <c r="E2575" s="501"/>
      <c r="F2575" s="501"/>
      <c r="G2575" s="501"/>
      <c r="H2575" s="190" t="s">
        <v>413</v>
      </c>
      <c r="I2575" s="196">
        <v>0.2</v>
      </c>
      <c r="J2575" s="191"/>
      <c r="K2575" s="207">
        <v>7.1999999999999995E-2</v>
      </c>
      <c r="L2575" s="205">
        <v>138.5</v>
      </c>
      <c r="M2575" s="206">
        <v>1.44</v>
      </c>
      <c r="N2575" s="200">
        <v>199.44</v>
      </c>
      <c r="O2575" s="202">
        <v>1.0367</v>
      </c>
      <c r="P2575" s="194">
        <v>14.89</v>
      </c>
      <c r="Q2575" s="143"/>
      <c r="R2575" s="143"/>
      <c r="S2575" s="143"/>
    </row>
    <row r="2576" spans="1:19" ht="13.5" customHeight="1">
      <c r="A2576" s="195"/>
      <c r="B2576" s="189" t="s">
        <v>615</v>
      </c>
      <c r="C2576" s="501" t="s">
        <v>616</v>
      </c>
      <c r="D2576" s="501"/>
      <c r="E2576" s="501"/>
      <c r="F2576" s="501"/>
      <c r="G2576" s="501"/>
      <c r="H2576" s="190" t="s">
        <v>587</v>
      </c>
      <c r="I2576" s="201">
        <v>0.25</v>
      </c>
      <c r="J2576" s="191"/>
      <c r="K2576" s="201">
        <v>0.09</v>
      </c>
      <c r="L2576" s="205">
        <v>235.73</v>
      </c>
      <c r="M2576" s="206">
        <v>1.02</v>
      </c>
      <c r="N2576" s="200">
        <v>240.44</v>
      </c>
      <c r="O2576" s="202">
        <v>1.0367</v>
      </c>
      <c r="P2576" s="194">
        <v>22.43</v>
      </c>
      <c r="Q2576" s="143"/>
      <c r="R2576" s="143"/>
      <c r="S2576" s="143"/>
    </row>
    <row r="2577" spans="1:19" ht="13.5" customHeight="1">
      <c r="A2577" s="210"/>
      <c r="B2577" s="187"/>
      <c r="C2577" s="500" t="s">
        <v>429</v>
      </c>
      <c r="D2577" s="500"/>
      <c r="E2577" s="500"/>
      <c r="F2577" s="500"/>
      <c r="G2577" s="500"/>
      <c r="H2577" s="180"/>
      <c r="I2577" s="181"/>
      <c r="J2577" s="181"/>
      <c r="K2577" s="181"/>
      <c r="L2577" s="183"/>
      <c r="M2577" s="181"/>
      <c r="N2577" s="211"/>
      <c r="O2577" s="181"/>
      <c r="P2577" s="212">
        <v>3606.28</v>
      </c>
      <c r="Q2577" s="143"/>
      <c r="R2577" s="143"/>
      <c r="S2577" s="143"/>
    </row>
    <row r="2578" spans="1:19" ht="19.5" customHeight="1">
      <c r="A2578" s="203" t="s">
        <v>1204</v>
      </c>
      <c r="B2578" s="189" t="s">
        <v>430</v>
      </c>
      <c r="C2578" s="501" t="s">
        <v>431</v>
      </c>
      <c r="D2578" s="501"/>
      <c r="E2578" s="501"/>
      <c r="F2578" s="501"/>
      <c r="G2578" s="501"/>
      <c r="H2578" s="190" t="s">
        <v>432</v>
      </c>
      <c r="I2578" s="209">
        <v>2</v>
      </c>
      <c r="J2578" s="191"/>
      <c r="K2578" s="209">
        <v>2</v>
      </c>
      <c r="L2578" s="193"/>
      <c r="M2578" s="191"/>
      <c r="N2578" s="193"/>
      <c r="O2578" s="202">
        <v>1.0367</v>
      </c>
      <c r="P2578" s="216">
        <v>46.05</v>
      </c>
      <c r="Q2578" s="143"/>
      <c r="R2578" s="143"/>
      <c r="S2578" s="143"/>
    </row>
    <row r="2579" spans="1:19" ht="45.75" customHeight="1">
      <c r="A2579" s="203"/>
      <c r="B2579" s="189"/>
      <c r="C2579" s="501" t="s">
        <v>433</v>
      </c>
      <c r="D2579" s="501"/>
      <c r="E2579" s="501"/>
      <c r="F2579" s="501"/>
      <c r="G2579" s="501"/>
      <c r="H2579" s="190"/>
      <c r="I2579" s="191"/>
      <c r="J2579" s="191"/>
      <c r="K2579" s="191"/>
      <c r="L2579" s="193"/>
      <c r="M2579" s="191"/>
      <c r="N2579" s="193"/>
      <c r="O2579" s="191"/>
      <c r="P2579" s="194">
        <v>3568.96</v>
      </c>
      <c r="Q2579" s="143"/>
      <c r="R2579" s="143"/>
      <c r="S2579" s="143"/>
    </row>
    <row r="2580" spans="1:19" ht="27.75" customHeight="1">
      <c r="A2580" s="203"/>
      <c r="B2580" s="189" t="s">
        <v>434</v>
      </c>
      <c r="C2580" s="501" t="s">
        <v>435</v>
      </c>
      <c r="D2580" s="501"/>
      <c r="E2580" s="501"/>
      <c r="F2580" s="501"/>
      <c r="G2580" s="501"/>
      <c r="H2580" s="190" t="s">
        <v>432</v>
      </c>
      <c r="I2580" s="209">
        <v>90</v>
      </c>
      <c r="J2580" s="191"/>
      <c r="K2580" s="209">
        <v>90</v>
      </c>
      <c r="L2580" s="193"/>
      <c r="M2580" s="191"/>
      <c r="N2580" s="193"/>
      <c r="O2580" s="191"/>
      <c r="P2580" s="194">
        <v>3212.06</v>
      </c>
      <c r="Q2580" s="143"/>
      <c r="R2580" s="143"/>
      <c r="S2580" s="143"/>
    </row>
    <row r="2581" spans="1:19" ht="13.5" customHeight="1">
      <c r="A2581" s="203"/>
      <c r="B2581" s="189" t="s">
        <v>436</v>
      </c>
      <c r="C2581" s="501" t="s">
        <v>437</v>
      </c>
      <c r="D2581" s="501"/>
      <c r="E2581" s="501"/>
      <c r="F2581" s="501"/>
      <c r="G2581" s="501"/>
      <c r="H2581" s="190" t="s">
        <v>432</v>
      </c>
      <c r="I2581" s="209">
        <v>46</v>
      </c>
      <c r="J2581" s="191"/>
      <c r="K2581" s="209">
        <v>46</v>
      </c>
      <c r="L2581" s="193"/>
      <c r="M2581" s="191"/>
      <c r="N2581" s="193"/>
      <c r="O2581" s="191"/>
      <c r="P2581" s="194">
        <v>1641.72</v>
      </c>
      <c r="Q2581" s="143"/>
      <c r="R2581" s="143"/>
      <c r="S2581" s="143"/>
    </row>
    <row r="2582" spans="1:19" ht="13.5" customHeight="1">
      <c r="A2582" s="213"/>
      <c r="B2582" s="214"/>
      <c r="C2582" s="500" t="s">
        <v>438</v>
      </c>
      <c r="D2582" s="500"/>
      <c r="E2582" s="500"/>
      <c r="F2582" s="500"/>
      <c r="G2582" s="500"/>
      <c r="H2582" s="180"/>
      <c r="I2582" s="181"/>
      <c r="J2582" s="181"/>
      <c r="K2582" s="181"/>
      <c r="L2582" s="183"/>
      <c r="M2582" s="181"/>
      <c r="N2582" s="211">
        <v>23628.080000000002</v>
      </c>
      <c r="O2582" s="181"/>
      <c r="P2582" s="212">
        <v>8506.11</v>
      </c>
      <c r="Q2582" s="143"/>
      <c r="R2582" s="143"/>
      <c r="S2582" s="143"/>
    </row>
    <row r="2583" spans="1:19" ht="13.5" customHeight="1">
      <c r="A2583" s="178" t="s">
        <v>1205</v>
      </c>
      <c r="B2583" s="179" t="s">
        <v>1119</v>
      </c>
      <c r="C2583" s="498" t="s">
        <v>1120</v>
      </c>
      <c r="D2583" s="498"/>
      <c r="E2583" s="498"/>
      <c r="F2583" s="498"/>
      <c r="G2583" s="498"/>
      <c r="H2583" s="180" t="s">
        <v>142</v>
      </c>
      <c r="I2583" s="181">
        <v>12</v>
      </c>
      <c r="J2583" s="182">
        <v>1</v>
      </c>
      <c r="K2583" s="182">
        <v>12</v>
      </c>
      <c r="L2583" s="183"/>
      <c r="M2583" s="181"/>
      <c r="N2583" s="221">
        <v>586.89</v>
      </c>
      <c r="O2583" s="217">
        <v>1.0367</v>
      </c>
      <c r="P2583" s="212">
        <v>7301.15</v>
      </c>
      <c r="Q2583" s="143"/>
      <c r="R2583" s="143"/>
      <c r="S2583" s="143"/>
    </row>
    <row r="2584" spans="1:19" ht="13.5" customHeight="1">
      <c r="A2584" s="186"/>
      <c r="B2584" s="187"/>
      <c r="C2584" s="499" t="s">
        <v>390</v>
      </c>
      <c r="D2584" s="499"/>
      <c r="E2584" s="499"/>
      <c r="F2584" s="499"/>
      <c r="G2584" s="499"/>
      <c r="H2584" s="499"/>
      <c r="I2584" s="499"/>
      <c r="J2584" s="499"/>
      <c r="K2584" s="499"/>
      <c r="L2584" s="499"/>
      <c r="M2584" s="499"/>
      <c r="N2584" s="499"/>
      <c r="O2584" s="499"/>
      <c r="P2584" s="499"/>
      <c r="Q2584" s="143"/>
      <c r="R2584" s="143"/>
      <c r="S2584" s="143"/>
    </row>
    <row r="2585" spans="1:19" ht="13.5" customHeight="1">
      <c r="A2585" s="213"/>
      <c r="B2585" s="214"/>
      <c r="C2585" s="500" t="s">
        <v>438</v>
      </c>
      <c r="D2585" s="500"/>
      <c r="E2585" s="500"/>
      <c r="F2585" s="500"/>
      <c r="G2585" s="500"/>
      <c r="H2585" s="180"/>
      <c r="I2585" s="181"/>
      <c r="J2585" s="181"/>
      <c r="K2585" s="181"/>
      <c r="L2585" s="183"/>
      <c r="M2585" s="181"/>
      <c r="N2585" s="183"/>
      <c r="O2585" s="181"/>
      <c r="P2585" s="212">
        <v>7301.15</v>
      </c>
      <c r="Q2585" s="143"/>
      <c r="R2585" s="143"/>
      <c r="S2585" s="143"/>
    </row>
    <row r="2586" spans="1:19" ht="13.5" customHeight="1">
      <c r="A2586" s="497" t="s">
        <v>1206</v>
      </c>
      <c r="B2586" s="497"/>
      <c r="C2586" s="497"/>
      <c r="D2586" s="497"/>
      <c r="E2586" s="497"/>
      <c r="F2586" s="497"/>
      <c r="G2586" s="497"/>
      <c r="H2586" s="497"/>
      <c r="I2586" s="497"/>
      <c r="J2586" s="497"/>
      <c r="K2586" s="497"/>
      <c r="L2586" s="497"/>
      <c r="M2586" s="497"/>
      <c r="N2586" s="497"/>
      <c r="O2586" s="497"/>
      <c r="P2586" s="497"/>
      <c r="Q2586" s="143"/>
      <c r="R2586" s="143"/>
      <c r="S2586" s="143"/>
    </row>
    <row r="2587" spans="1:19" ht="13.5" customHeight="1">
      <c r="A2587" s="178" t="s">
        <v>1207</v>
      </c>
      <c r="B2587" s="179" t="s">
        <v>640</v>
      </c>
      <c r="C2587" s="498" t="s">
        <v>641</v>
      </c>
      <c r="D2587" s="498"/>
      <c r="E2587" s="498"/>
      <c r="F2587" s="498"/>
      <c r="G2587" s="498"/>
      <c r="H2587" s="180" t="s">
        <v>142</v>
      </c>
      <c r="I2587" s="181">
        <v>2</v>
      </c>
      <c r="J2587" s="182">
        <v>1</v>
      </c>
      <c r="K2587" s="182">
        <v>2</v>
      </c>
      <c r="L2587" s="183"/>
      <c r="M2587" s="181"/>
      <c r="N2587" s="184"/>
      <c r="O2587" s="181"/>
      <c r="P2587" s="185"/>
      <c r="Q2587" s="143"/>
      <c r="R2587" s="143"/>
      <c r="S2587" s="143"/>
    </row>
    <row r="2588" spans="1:19" ht="13.5" customHeight="1">
      <c r="A2588" s="186"/>
      <c r="B2588" s="187" t="s">
        <v>386</v>
      </c>
      <c r="C2588" s="499" t="s">
        <v>387</v>
      </c>
      <c r="D2588" s="499"/>
      <c r="E2588" s="499"/>
      <c r="F2588" s="499"/>
      <c r="G2588" s="499"/>
      <c r="H2588" s="499"/>
      <c r="I2588" s="499"/>
      <c r="J2588" s="499"/>
      <c r="K2588" s="499"/>
      <c r="L2588" s="499"/>
      <c r="M2588" s="499"/>
      <c r="N2588" s="499"/>
      <c r="O2588" s="499"/>
      <c r="P2588" s="499"/>
      <c r="Q2588" s="143"/>
      <c r="R2588" s="143"/>
      <c r="S2588" s="143"/>
    </row>
    <row r="2589" spans="1:19" ht="13.5" customHeight="1">
      <c r="A2589" s="186"/>
      <c r="B2589" s="187" t="s">
        <v>388</v>
      </c>
      <c r="C2589" s="499" t="s">
        <v>389</v>
      </c>
      <c r="D2589" s="499"/>
      <c r="E2589" s="499"/>
      <c r="F2589" s="499"/>
      <c r="G2589" s="499"/>
      <c r="H2589" s="499"/>
      <c r="I2589" s="499"/>
      <c r="J2589" s="499"/>
      <c r="K2589" s="499"/>
      <c r="L2589" s="499"/>
      <c r="M2589" s="499"/>
      <c r="N2589" s="499"/>
      <c r="O2589" s="499"/>
      <c r="P2589" s="499"/>
      <c r="Q2589" s="143"/>
      <c r="R2589" s="143"/>
      <c r="S2589" s="143"/>
    </row>
    <row r="2590" spans="1:19" ht="13.5" customHeight="1">
      <c r="A2590" s="186"/>
      <c r="B2590" s="187"/>
      <c r="C2590" s="499" t="s">
        <v>390</v>
      </c>
      <c r="D2590" s="499"/>
      <c r="E2590" s="499"/>
      <c r="F2590" s="499"/>
      <c r="G2590" s="499"/>
      <c r="H2590" s="499"/>
      <c r="I2590" s="499"/>
      <c r="J2590" s="499"/>
      <c r="K2590" s="499"/>
      <c r="L2590" s="499"/>
      <c r="M2590" s="499"/>
      <c r="N2590" s="499"/>
      <c r="O2590" s="499"/>
      <c r="P2590" s="499"/>
      <c r="Q2590" s="143"/>
      <c r="R2590" s="143"/>
      <c r="S2590" s="143"/>
    </row>
    <row r="2591" spans="1:19" ht="13.5" customHeight="1">
      <c r="A2591" s="188"/>
      <c r="B2591" s="189" t="s">
        <v>164</v>
      </c>
      <c r="C2591" s="501" t="s">
        <v>391</v>
      </c>
      <c r="D2591" s="501"/>
      <c r="E2591" s="501"/>
      <c r="F2591" s="501"/>
      <c r="G2591" s="501"/>
      <c r="H2591" s="190" t="s">
        <v>392</v>
      </c>
      <c r="I2591" s="191"/>
      <c r="J2591" s="191"/>
      <c r="K2591" s="215">
        <v>7.6809102999999999</v>
      </c>
      <c r="L2591" s="193"/>
      <c r="M2591" s="191"/>
      <c r="N2591" s="193"/>
      <c r="O2591" s="191"/>
      <c r="P2591" s="194">
        <v>6589.15</v>
      </c>
      <c r="Q2591" s="143"/>
      <c r="R2591" s="143"/>
      <c r="S2591" s="143"/>
    </row>
    <row r="2592" spans="1:19" ht="13.5" customHeight="1">
      <c r="A2592" s="195"/>
      <c r="B2592" s="189" t="s">
        <v>642</v>
      </c>
      <c r="C2592" s="501" t="s">
        <v>643</v>
      </c>
      <c r="D2592" s="501"/>
      <c r="E2592" s="501"/>
      <c r="F2592" s="501"/>
      <c r="G2592" s="501"/>
      <c r="H2592" s="190" t="s">
        <v>392</v>
      </c>
      <c r="I2592" s="201">
        <v>2.39</v>
      </c>
      <c r="J2592" s="197">
        <v>1.6068849999999999</v>
      </c>
      <c r="K2592" s="215">
        <v>7.6809102999999999</v>
      </c>
      <c r="L2592" s="198"/>
      <c r="M2592" s="199"/>
      <c r="N2592" s="200">
        <v>857.86</v>
      </c>
      <c r="O2592" s="191"/>
      <c r="P2592" s="194">
        <v>6589.15</v>
      </c>
      <c r="Q2592" s="143"/>
      <c r="R2592" s="143"/>
      <c r="S2592" s="143"/>
    </row>
    <row r="2593" spans="1:19" ht="13.5" customHeight="1">
      <c r="A2593" s="188"/>
      <c r="B2593" s="189" t="s">
        <v>167</v>
      </c>
      <c r="C2593" s="501" t="s">
        <v>395</v>
      </c>
      <c r="D2593" s="501"/>
      <c r="E2593" s="501"/>
      <c r="F2593" s="501"/>
      <c r="G2593" s="501"/>
      <c r="H2593" s="190"/>
      <c r="I2593" s="191"/>
      <c r="J2593" s="191"/>
      <c r="K2593" s="191"/>
      <c r="L2593" s="193"/>
      <c r="M2593" s="191"/>
      <c r="N2593" s="193"/>
      <c r="O2593" s="191"/>
      <c r="P2593" s="216">
        <v>113.54</v>
      </c>
      <c r="Q2593" s="143"/>
      <c r="R2593" s="143"/>
      <c r="S2593" s="143"/>
    </row>
    <row r="2594" spans="1:19" ht="13.5" customHeight="1">
      <c r="A2594" s="195"/>
      <c r="B2594" s="189" t="s">
        <v>644</v>
      </c>
      <c r="C2594" s="501" t="s">
        <v>645</v>
      </c>
      <c r="D2594" s="501"/>
      <c r="E2594" s="501"/>
      <c r="F2594" s="501"/>
      <c r="G2594" s="501"/>
      <c r="H2594" s="190" t="s">
        <v>399</v>
      </c>
      <c r="I2594" s="201">
        <v>0.24</v>
      </c>
      <c r="J2594" s="201">
        <v>1.55</v>
      </c>
      <c r="K2594" s="207">
        <v>0.74399999999999999</v>
      </c>
      <c r="L2594" s="205">
        <v>32.6</v>
      </c>
      <c r="M2594" s="206">
        <v>1.41</v>
      </c>
      <c r="N2594" s="200">
        <v>45.97</v>
      </c>
      <c r="O2594" s="202">
        <v>1.0367</v>
      </c>
      <c r="P2594" s="194">
        <v>35.46</v>
      </c>
      <c r="Q2594" s="143"/>
      <c r="R2594" s="143"/>
      <c r="S2594" s="143"/>
    </row>
    <row r="2595" spans="1:19" ht="13.5" customHeight="1">
      <c r="A2595" s="195"/>
      <c r="B2595" s="189" t="s">
        <v>646</v>
      </c>
      <c r="C2595" s="501" t="s">
        <v>647</v>
      </c>
      <c r="D2595" s="501"/>
      <c r="E2595" s="501"/>
      <c r="F2595" s="501"/>
      <c r="G2595" s="501"/>
      <c r="H2595" s="190" t="s">
        <v>399</v>
      </c>
      <c r="I2595" s="201">
        <v>0.26</v>
      </c>
      <c r="J2595" s="201">
        <v>1.55</v>
      </c>
      <c r="K2595" s="207">
        <v>0.80600000000000005</v>
      </c>
      <c r="L2595" s="205">
        <v>75.97</v>
      </c>
      <c r="M2595" s="206">
        <v>1.23</v>
      </c>
      <c r="N2595" s="200">
        <v>93.44</v>
      </c>
      <c r="O2595" s="202">
        <v>1.0367</v>
      </c>
      <c r="P2595" s="194">
        <v>78.08</v>
      </c>
      <c r="Q2595" s="143"/>
      <c r="R2595" s="143"/>
      <c r="S2595" s="143"/>
    </row>
    <row r="2596" spans="1:19" ht="19.5" customHeight="1">
      <c r="A2596" s="188"/>
      <c r="B2596" s="189" t="s">
        <v>180</v>
      </c>
      <c r="C2596" s="501" t="s">
        <v>410</v>
      </c>
      <c r="D2596" s="501"/>
      <c r="E2596" s="501"/>
      <c r="F2596" s="501"/>
      <c r="G2596" s="501"/>
      <c r="H2596" s="190"/>
      <c r="I2596" s="191"/>
      <c r="J2596" s="191"/>
      <c r="K2596" s="191"/>
      <c r="L2596" s="193"/>
      <c r="M2596" s="191"/>
      <c r="N2596" s="193"/>
      <c r="O2596" s="191"/>
      <c r="P2596" s="216">
        <v>69.31</v>
      </c>
      <c r="Q2596" s="143"/>
      <c r="R2596" s="143"/>
      <c r="S2596" s="143"/>
    </row>
    <row r="2597" spans="1:19" ht="13.5" customHeight="1">
      <c r="A2597" s="195"/>
      <c r="B2597" s="189" t="s">
        <v>648</v>
      </c>
      <c r="C2597" s="501" t="s">
        <v>649</v>
      </c>
      <c r="D2597" s="501"/>
      <c r="E2597" s="501"/>
      <c r="F2597" s="501"/>
      <c r="G2597" s="501"/>
      <c r="H2597" s="190" t="s">
        <v>413</v>
      </c>
      <c r="I2597" s="207">
        <v>3.2000000000000001E-2</v>
      </c>
      <c r="J2597" s="191"/>
      <c r="K2597" s="207">
        <v>6.4000000000000001E-2</v>
      </c>
      <c r="L2597" s="205">
        <v>596.80999999999995</v>
      </c>
      <c r="M2597" s="206">
        <v>1.43</v>
      </c>
      <c r="N2597" s="200">
        <v>853.44</v>
      </c>
      <c r="O2597" s="202">
        <v>1.0367</v>
      </c>
      <c r="P2597" s="194">
        <v>56.62</v>
      </c>
      <c r="Q2597" s="143"/>
      <c r="R2597" s="143"/>
      <c r="S2597" s="143"/>
    </row>
    <row r="2598" spans="1:19" ht="13.5" customHeight="1">
      <c r="A2598" s="195"/>
      <c r="B2598" s="189" t="s">
        <v>650</v>
      </c>
      <c r="C2598" s="501" t="s">
        <v>651</v>
      </c>
      <c r="D2598" s="501"/>
      <c r="E2598" s="501"/>
      <c r="F2598" s="501"/>
      <c r="G2598" s="501"/>
      <c r="H2598" s="190" t="s">
        <v>142</v>
      </c>
      <c r="I2598" s="209">
        <v>6</v>
      </c>
      <c r="J2598" s="191"/>
      <c r="K2598" s="209">
        <v>12</v>
      </c>
      <c r="L2598" s="205">
        <v>0.64</v>
      </c>
      <c r="M2598" s="220">
        <v>1.6</v>
      </c>
      <c r="N2598" s="200">
        <v>1.02</v>
      </c>
      <c r="O2598" s="202">
        <v>1.0367</v>
      </c>
      <c r="P2598" s="194">
        <v>12.69</v>
      </c>
      <c r="Q2598" s="143"/>
      <c r="R2598" s="143"/>
      <c r="S2598" s="143"/>
    </row>
    <row r="2599" spans="1:19" ht="19.5" customHeight="1">
      <c r="A2599" s="210"/>
      <c r="B2599" s="187"/>
      <c r="C2599" s="500" t="s">
        <v>429</v>
      </c>
      <c r="D2599" s="500"/>
      <c r="E2599" s="500"/>
      <c r="F2599" s="500"/>
      <c r="G2599" s="500"/>
      <c r="H2599" s="180"/>
      <c r="I2599" s="181"/>
      <c r="J2599" s="181"/>
      <c r="K2599" s="181"/>
      <c r="L2599" s="183"/>
      <c r="M2599" s="181"/>
      <c r="N2599" s="211"/>
      <c r="O2599" s="181"/>
      <c r="P2599" s="212">
        <v>6772</v>
      </c>
      <c r="Q2599" s="143"/>
      <c r="R2599" s="143"/>
      <c r="S2599" s="143"/>
    </row>
    <row r="2600" spans="1:19" ht="45.75" customHeight="1">
      <c r="A2600" s="203" t="s">
        <v>1208</v>
      </c>
      <c r="B2600" s="189" t="s">
        <v>430</v>
      </c>
      <c r="C2600" s="501" t="s">
        <v>431</v>
      </c>
      <c r="D2600" s="501"/>
      <c r="E2600" s="501"/>
      <c r="F2600" s="501"/>
      <c r="G2600" s="501"/>
      <c r="H2600" s="190" t="s">
        <v>432</v>
      </c>
      <c r="I2600" s="209">
        <v>2</v>
      </c>
      <c r="J2600" s="191"/>
      <c r="K2600" s="209">
        <v>2</v>
      </c>
      <c r="L2600" s="193"/>
      <c r="M2600" s="191"/>
      <c r="N2600" s="193"/>
      <c r="O2600" s="202">
        <v>1.0367</v>
      </c>
      <c r="P2600" s="216">
        <v>85.02</v>
      </c>
      <c r="Q2600" s="143"/>
      <c r="R2600" s="143"/>
      <c r="S2600" s="143"/>
    </row>
    <row r="2601" spans="1:19" ht="27.75" customHeight="1">
      <c r="A2601" s="203"/>
      <c r="B2601" s="189"/>
      <c r="C2601" s="501" t="s">
        <v>433</v>
      </c>
      <c r="D2601" s="501"/>
      <c r="E2601" s="501"/>
      <c r="F2601" s="501"/>
      <c r="G2601" s="501"/>
      <c r="H2601" s="190"/>
      <c r="I2601" s="191"/>
      <c r="J2601" s="191"/>
      <c r="K2601" s="191"/>
      <c r="L2601" s="193"/>
      <c r="M2601" s="191"/>
      <c r="N2601" s="193"/>
      <c r="O2601" s="191"/>
      <c r="P2601" s="194">
        <v>6589.15</v>
      </c>
      <c r="Q2601" s="143"/>
      <c r="R2601" s="143"/>
      <c r="S2601" s="143"/>
    </row>
    <row r="2602" spans="1:19" ht="13.5" customHeight="1">
      <c r="A2602" s="203"/>
      <c r="B2602" s="189" t="s">
        <v>653</v>
      </c>
      <c r="C2602" s="501" t="s">
        <v>654</v>
      </c>
      <c r="D2602" s="501"/>
      <c r="E2602" s="501"/>
      <c r="F2602" s="501"/>
      <c r="G2602" s="501"/>
      <c r="H2602" s="190" t="s">
        <v>432</v>
      </c>
      <c r="I2602" s="209">
        <v>90</v>
      </c>
      <c r="J2602" s="191"/>
      <c r="K2602" s="209">
        <v>90</v>
      </c>
      <c r="L2602" s="193"/>
      <c r="M2602" s="191"/>
      <c r="N2602" s="193"/>
      <c r="O2602" s="191"/>
      <c r="P2602" s="194">
        <v>5930.24</v>
      </c>
      <c r="Q2602" s="143"/>
      <c r="R2602" s="143"/>
      <c r="S2602" s="143"/>
    </row>
    <row r="2603" spans="1:19" ht="13.5" customHeight="1">
      <c r="A2603" s="203"/>
      <c r="B2603" s="189" t="s">
        <v>655</v>
      </c>
      <c r="C2603" s="501" t="s">
        <v>656</v>
      </c>
      <c r="D2603" s="501"/>
      <c r="E2603" s="501"/>
      <c r="F2603" s="501"/>
      <c r="G2603" s="501"/>
      <c r="H2603" s="190" t="s">
        <v>432</v>
      </c>
      <c r="I2603" s="209">
        <v>46</v>
      </c>
      <c r="J2603" s="191"/>
      <c r="K2603" s="209">
        <v>46</v>
      </c>
      <c r="L2603" s="193"/>
      <c r="M2603" s="191"/>
      <c r="N2603" s="193"/>
      <c r="O2603" s="191"/>
      <c r="P2603" s="194">
        <v>3031.01</v>
      </c>
      <c r="Q2603" s="143"/>
      <c r="R2603" s="143"/>
      <c r="S2603" s="143"/>
    </row>
    <row r="2604" spans="1:19" ht="13.5" customHeight="1">
      <c r="A2604" s="213"/>
      <c r="B2604" s="214"/>
      <c r="C2604" s="500" t="s">
        <v>438</v>
      </c>
      <c r="D2604" s="500"/>
      <c r="E2604" s="500"/>
      <c r="F2604" s="500"/>
      <c r="G2604" s="500"/>
      <c r="H2604" s="180"/>
      <c r="I2604" s="181"/>
      <c r="J2604" s="181"/>
      <c r="K2604" s="181"/>
      <c r="L2604" s="183"/>
      <c r="M2604" s="181"/>
      <c r="N2604" s="211">
        <v>7909.14</v>
      </c>
      <c r="O2604" s="181"/>
      <c r="P2604" s="212">
        <v>15818.27</v>
      </c>
      <c r="Q2604" s="143"/>
      <c r="R2604" s="143"/>
      <c r="S2604" s="143"/>
    </row>
    <row r="2605" spans="1:19" ht="13.5" customHeight="1">
      <c r="A2605" s="178" t="s">
        <v>1209</v>
      </c>
      <c r="B2605" s="179" t="s">
        <v>1107</v>
      </c>
      <c r="C2605" s="498" t="s">
        <v>1108</v>
      </c>
      <c r="D2605" s="498"/>
      <c r="E2605" s="498"/>
      <c r="F2605" s="498"/>
      <c r="G2605" s="498"/>
      <c r="H2605" s="180" t="s">
        <v>142</v>
      </c>
      <c r="I2605" s="181">
        <v>2</v>
      </c>
      <c r="J2605" s="182">
        <v>1</v>
      </c>
      <c r="K2605" s="182">
        <v>2</v>
      </c>
      <c r="L2605" s="183"/>
      <c r="M2605" s="181"/>
      <c r="N2605" s="221">
        <v>611.29999999999995</v>
      </c>
      <c r="O2605" s="217">
        <v>1.0367</v>
      </c>
      <c r="P2605" s="212">
        <v>1267.47</v>
      </c>
      <c r="Q2605" s="143"/>
      <c r="R2605" s="143"/>
      <c r="S2605" s="143"/>
    </row>
    <row r="2606" spans="1:19" ht="13.5" customHeight="1">
      <c r="A2606" s="186"/>
      <c r="B2606" s="187"/>
      <c r="C2606" s="499" t="s">
        <v>390</v>
      </c>
      <c r="D2606" s="499"/>
      <c r="E2606" s="499"/>
      <c r="F2606" s="499"/>
      <c r="G2606" s="499"/>
      <c r="H2606" s="499"/>
      <c r="I2606" s="499"/>
      <c r="J2606" s="499"/>
      <c r="K2606" s="499"/>
      <c r="L2606" s="499"/>
      <c r="M2606" s="499"/>
      <c r="N2606" s="499"/>
      <c r="O2606" s="499"/>
      <c r="P2606" s="499"/>
      <c r="Q2606" s="143"/>
      <c r="R2606" s="143"/>
      <c r="S2606" s="143"/>
    </row>
    <row r="2607" spans="1:19" ht="13.5" customHeight="1">
      <c r="A2607" s="213"/>
      <c r="B2607" s="214"/>
      <c r="C2607" s="500" t="s">
        <v>438</v>
      </c>
      <c r="D2607" s="500"/>
      <c r="E2607" s="500"/>
      <c r="F2607" s="500"/>
      <c r="G2607" s="500"/>
      <c r="H2607" s="180"/>
      <c r="I2607" s="181"/>
      <c r="J2607" s="181"/>
      <c r="K2607" s="181"/>
      <c r="L2607" s="183"/>
      <c r="M2607" s="181"/>
      <c r="N2607" s="183"/>
      <c r="O2607" s="181"/>
      <c r="P2607" s="212">
        <v>1267.47</v>
      </c>
      <c r="Q2607" s="143"/>
      <c r="R2607" s="143"/>
      <c r="S2607" s="143"/>
    </row>
    <row r="2608" spans="1:19" ht="13.5" customHeight="1">
      <c r="A2608" s="178" t="s">
        <v>1210</v>
      </c>
      <c r="B2608" s="179" t="s">
        <v>608</v>
      </c>
      <c r="C2608" s="498" t="s">
        <v>1110</v>
      </c>
      <c r="D2608" s="498"/>
      <c r="E2608" s="498"/>
      <c r="F2608" s="498"/>
      <c r="G2608" s="498"/>
      <c r="H2608" s="180" t="s">
        <v>610</v>
      </c>
      <c r="I2608" s="181">
        <v>0.32</v>
      </c>
      <c r="J2608" s="182">
        <v>1</v>
      </c>
      <c r="K2608" s="219">
        <v>0.32</v>
      </c>
      <c r="L2608" s="183"/>
      <c r="M2608" s="181"/>
      <c r="N2608" s="184"/>
      <c r="O2608" s="181"/>
      <c r="P2608" s="185"/>
      <c r="Q2608" s="143"/>
      <c r="R2608" s="143"/>
      <c r="S2608" s="143"/>
    </row>
    <row r="2609" spans="1:19" ht="13.5" customHeight="1">
      <c r="A2609" s="186"/>
      <c r="B2609" s="187" t="s">
        <v>386</v>
      </c>
      <c r="C2609" s="499" t="s">
        <v>387</v>
      </c>
      <c r="D2609" s="499"/>
      <c r="E2609" s="499"/>
      <c r="F2609" s="499"/>
      <c r="G2609" s="499"/>
      <c r="H2609" s="499"/>
      <c r="I2609" s="499"/>
      <c r="J2609" s="499"/>
      <c r="K2609" s="499"/>
      <c r="L2609" s="499"/>
      <c r="M2609" s="499"/>
      <c r="N2609" s="499"/>
      <c r="O2609" s="499"/>
      <c r="P2609" s="499"/>
      <c r="Q2609" s="143"/>
      <c r="R2609" s="143"/>
      <c r="S2609" s="143"/>
    </row>
    <row r="2610" spans="1:19" ht="13.5" customHeight="1">
      <c r="A2610" s="186"/>
      <c r="B2610" s="187" t="s">
        <v>388</v>
      </c>
      <c r="C2610" s="499" t="s">
        <v>389</v>
      </c>
      <c r="D2610" s="499"/>
      <c r="E2610" s="499"/>
      <c r="F2610" s="499"/>
      <c r="G2610" s="499"/>
      <c r="H2610" s="499"/>
      <c r="I2610" s="499"/>
      <c r="J2610" s="499"/>
      <c r="K2610" s="499"/>
      <c r="L2610" s="499"/>
      <c r="M2610" s="499"/>
      <c r="N2610" s="499"/>
      <c r="O2610" s="499"/>
      <c r="P2610" s="499"/>
      <c r="Q2610" s="143"/>
      <c r="R2610" s="143"/>
      <c r="S2610" s="143"/>
    </row>
    <row r="2611" spans="1:19" ht="13.5" customHeight="1">
      <c r="A2611" s="186"/>
      <c r="B2611" s="187"/>
      <c r="C2611" s="499" t="s">
        <v>390</v>
      </c>
      <c r="D2611" s="499"/>
      <c r="E2611" s="499"/>
      <c r="F2611" s="499"/>
      <c r="G2611" s="499"/>
      <c r="H2611" s="499"/>
      <c r="I2611" s="499"/>
      <c r="J2611" s="499"/>
      <c r="K2611" s="499"/>
      <c r="L2611" s="499"/>
      <c r="M2611" s="499"/>
      <c r="N2611" s="499"/>
      <c r="O2611" s="499"/>
      <c r="P2611" s="499"/>
      <c r="Q2611" s="143"/>
      <c r="R2611" s="143"/>
      <c r="S2611" s="143"/>
    </row>
    <row r="2612" spans="1:19" ht="13.5" customHeight="1">
      <c r="A2612" s="188"/>
      <c r="B2612" s="189" t="s">
        <v>164</v>
      </c>
      <c r="C2612" s="501" t="s">
        <v>391</v>
      </c>
      <c r="D2612" s="501"/>
      <c r="E2612" s="501"/>
      <c r="F2612" s="501"/>
      <c r="G2612" s="501"/>
      <c r="H2612" s="190" t="s">
        <v>392</v>
      </c>
      <c r="I2612" s="191"/>
      <c r="J2612" s="191"/>
      <c r="K2612" s="215">
        <v>4.7666636999999996</v>
      </c>
      <c r="L2612" s="193"/>
      <c r="M2612" s="191"/>
      <c r="N2612" s="193"/>
      <c r="O2612" s="191"/>
      <c r="P2612" s="194">
        <v>3172.41</v>
      </c>
      <c r="Q2612" s="143"/>
      <c r="R2612" s="143"/>
      <c r="S2612" s="143"/>
    </row>
    <row r="2613" spans="1:19" ht="13.5" customHeight="1">
      <c r="A2613" s="195"/>
      <c r="B2613" s="189" t="s">
        <v>611</v>
      </c>
      <c r="C2613" s="501" t="s">
        <v>612</v>
      </c>
      <c r="D2613" s="501"/>
      <c r="E2613" s="501"/>
      <c r="F2613" s="501"/>
      <c r="G2613" s="501"/>
      <c r="H2613" s="190" t="s">
        <v>392</v>
      </c>
      <c r="I2613" s="201">
        <v>9.27</v>
      </c>
      <c r="J2613" s="197">
        <v>1.6068849999999999</v>
      </c>
      <c r="K2613" s="215">
        <v>4.7666636999999996</v>
      </c>
      <c r="L2613" s="198"/>
      <c r="M2613" s="199"/>
      <c r="N2613" s="200">
        <v>665.54</v>
      </c>
      <c r="O2613" s="191"/>
      <c r="P2613" s="194">
        <v>3172.41</v>
      </c>
      <c r="Q2613" s="143"/>
      <c r="R2613" s="143"/>
      <c r="S2613" s="143"/>
    </row>
    <row r="2614" spans="1:19" ht="19.5" customHeight="1">
      <c r="A2614" s="188"/>
      <c r="B2614" s="189" t="s">
        <v>180</v>
      </c>
      <c r="C2614" s="501" t="s">
        <v>410</v>
      </c>
      <c r="D2614" s="501"/>
      <c r="E2614" s="501"/>
      <c r="F2614" s="501"/>
      <c r="G2614" s="501"/>
      <c r="H2614" s="190"/>
      <c r="I2614" s="191"/>
      <c r="J2614" s="191"/>
      <c r="K2614" s="191"/>
      <c r="L2614" s="193"/>
      <c r="M2614" s="191"/>
      <c r="N2614" s="193"/>
      <c r="O2614" s="191"/>
      <c r="P2614" s="216">
        <v>33.17</v>
      </c>
      <c r="Q2614" s="143"/>
      <c r="R2614" s="143"/>
      <c r="S2614" s="143"/>
    </row>
    <row r="2615" spans="1:19" ht="13.5" customHeight="1">
      <c r="A2615" s="195"/>
      <c r="B2615" s="189" t="s">
        <v>613</v>
      </c>
      <c r="C2615" s="501" t="s">
        <v>614</v>
      </c>
      <c r="D2615" s="501"/>
      <c r="E2615" s="501"/>
      <c r="F2615" s="501"/>
      <c r="G2615" s="501"/>
      <c r="H2615" s="190" t="s">
        <v>413</v>
      </c>
      <c r="I2615" s="196">
        <v>0.2</v>
      </c>
      <c r="J2615" s="191"/>
      <c r="K2615" s="207">
        <v>6.4000000000000001E-2</v>
      </c>
      <c r="L2615" s="205">
        <v>138.5</v>
      </c>
      <c r="M2615" s="206">
        <v>1.44</v>
      </c>
      <c r="N2615" s="200">
        <v>199.44</v>
      </c>
      <c r="O2615" s="202">
        <v>1.0367</v>
      </c>
      <c r="P2615" s="194">
        <v>13.23</v>
      </c>
      <c r="Q2615" s="143"/>
      <c r="R2615" s="143"/>
      <c r="S2615" s="143"/>
    </row>
    <row r="2616" spans="1:19" ht="13.5" customHeight="1">
      <c r="A2616" s="195"/>
      <c r="B2616" s="189" t="s">
        <v>615</v>
      </c>
      <c r="C2616" s="501" t="s">
        <v>616</v>
      </c>
      <c r="D2616" s="501"/>
      <c r="E2616" s="501"/>
      <c r="F2616" s="501"/>
      <c r="G2616" s="501"/>
      <c r="H2616" s="190" t="s">
        <v>587</v>
      </c>
      <c r="I2616" s="201">
        <v>0.25</v>
      </c>
      <c r="J2616" s="191"/>
      <c r="K2616" s="201">
        <v>0.08</v>
      </c>
      <c r="L2616" s="205">
        <v>235.73</v>
      </c>
      <c r="M2616" s="206">
        <v>1.02</v>
      </c>
      <c r="N2616" s="200">
        <v>240.44</v>
      </c>
      <c r="O2616" s="202">
        <v>1.0367</v>
      </c>
      <c r="P2616" s="194">
        <v>19.940000000000001</v>
      </c>
      <c r="Q2616" s="143"/>
      <c r="R2616" s="143"/>
      <c r="S2616" s="143"/>
    </row>
    <row r="2617" spans="1:19" ht="27.75" customHeight="1">
      <c r="A2617" s="210"/>
      <c r="B2617" s="187"/>
      <c r="C2617" s="500" t="s">
        <v>429</v>
      </c>
      <c r="D2617" s="500"/>
      <c r="E2617" s="500"/>
      <c r="F2617" s="500"/>
      <c r="G2617" s="500"/>
      <c r="H2617" s="180"/>
      <c r="I2617" s="181"/>
      <c r="J2617" s="181"/>
      <c r="K2617" s="181"/>
      <c r="L2617" s="183"/>
      <c r="M2617" s="181"/>
      <c r="N2617" s="211"/>
      <c r="O2617" s="181"/>
      <c r="P2617" s="212">
        <v>3205.58</v>
      </c>
      <c r="Q2617" s="143"/>
      <c r="R2617" s="143"/>
      <c r="S2617" s="143"/>
    </row>
    <row r="2618" spans="1:19" ht="45.75" customHeight="1">
      <c r="A2618" s="203" t="s">
        <v>1211</v>
      </c>
      <c r="B2618" s="189" t="s">
        <v>430</v>
      </c>
      <c r="C2618" s="501" t="s">
        <v>431</v>
      </c>
      <c r="D2618" s="501"/>
      <c r="E2618" s="501"/>
      <c r="F2618" s="501"/>
      <c r="G2618" s="501"/>
      <c r="H2618" s="190" t="s">
        <v>432</v>
      </c>
      <c r="I2618" s="209">
        <v>2</v>
      </c>
      <c r="J2618" s="191"/>
      <c r="K2618" s="209">
        <v>2</v>
      </c>
      <c r="L2618" s="193"/>
      <c r="M2618" s="191"/>
      <c r="N2618" s="193"/>
      <c r="O2618" s="202">
        <v>1.0367</v>
      </c>
      <c r="P2618" s="216">
        <v>40.93</v>
      </c>
      <c r="Q2618" s="143"/>
      <c r="R2618" s="143"/>
      <c r="S2618" s="143"/>
    </row>
    <row r="2619" spans="1:19" ht="27.75" customHeight="1">
      <c r="A2619" s="203"/>
      <c r="B2619" s="189"/>
      <c r="C2619" s="501" t="s">
        <v>433</v>
      </c>
      <c r="D2619" s="501"/>
      <c r="E2619" s="501"/>
      <c r="F2619" s="501"/>
      <c r="G2619" s="501"/>
      <c r="H2619" s="190"/>
      <c r="I2619" s="191"/>
      <c r="J2619" s="191"/>
      <c r="K2619" s="191"/>
      <c r="L2619" s="193"/>
      <c r="M2619" s="191"/>
      <c r="N2619" s="193"/>
      <c r="O2619" s="191"/>
      <c r="P2619" s="194">
        <v>3172.41</v>
      </c>
      <c r="Q2619" s="143"/>
      <c r="R2619" s="143"/>
      <c r="S2619" s="143"/>
    </row>
    <row r="2620" spans="1:19" ht="13.5" customHeight="1">
      <c r="A2620" s="203"/>
      <c r="B2620" s="189" t="s">
        <v>434</v>
      </c>
      <c r="C2620" s="501" t="s">
        <v>435</v>
      </c>
      <c r="D2620" s="501"/>
      <c r="E2620" s="501"/>
      <c r="F2620" s="501"/>
      <c r="G2620" s="501"/>
      <c r="H2620" s="190" t="s">
        <v>432</v>
      </c>
      <c r="I2620" s="209">
        <v>90</v>
      </c>
      <c r="J2620" s="191"/>
      <c r="K2620" s="209">
        <v>90</v>
      </c>
      <c r="L2620" s="193"/>
      <c r="M2620" s="191"/>
      <c r="N2620" s="193"/>
      <c r="O2620" s="191"/>
      <c r="P2620" s="194">
        <v>2855.17</v>
      </c>
      <c r="Q2620" s="143"/>
      <c r="R2620" s="143"/>
      <c r="S2620" s="143"/>
    </row>
    <row r="2621" spans="1:19" ht="13.5" customHeight="1">
      <c r="A2621" s="203"/>
      <c r="B2621" s="189" t="s">
        <v>436</v>
      </c>
      <c r="C2621" s="501" t="s">
        <v>437</v>
      </c>
      <c r="D2621" s="501"/>
      <c r="E2621" s="501"/>
      <c r="F2621" s="501"/>
      <c r="G2621" s="501"/>
      <c r="H2621" s="190" t="s">
        <v>432</v>
      </c>
      <c r="I2621" s="209">
        <v>46</v>
      </c>
      <c r="J2621" s="191"/>
      <c r="K2621" s="209">
        <v>46</v>
      </c>
      <c r="L2621" s="193"/>
      <c r="M2621" s="191"/>
      <c r="N2621" s="193"/>
      <c r="O2621" s="191"/>
      <c r="P2621" s="194">
        <v>1459.31</v>
      </c>
      <c r="Q2621" s="143"/>
      <c r="R2621" s="143"/>
      <c r="S2621" s="143"/>
    </row>
    <row r="2622" spans="1:19" ht="13.5" customHeight="1">
      <c r="A2622" s="213"/>
      <c r="B2622" s="214"/>
      <c r="C2622" s="500" t="s">
        <v>438</v>
      </c>
      <c r="D2622" s="500"/>
      <c r="E2622" s="500"/>
      <c r="F2622" s="500"/>
      <c r="G2622" s="500"/>
      <c r="H2622" s="180"/>
      <c r="I2622" s="181"/>
      <c r="J2622" s="181"/>
      <c r="K2622" s="181"/>
      <c r="L2622" s="183"/>
      <c r="M2622" s="181"/>
      <c r="N2622" s="211">
        <v>23628.09</v>
      </c>
      <c r="O2622" s="181"/>
      <c r="P2622" s="212">
        <v>7560.99</v>
      </c>
      <c r="Q2622" s="143"/>
      <c r="R2622" s="143"/>
      <c r="S2622" s="143"/>
    </row>
    <row r="2623" spans="1:19" ht="13.5" customHeight="1">
      <c r="A2623" s="178" t="s">
        <v>1212</v>
      </c>
      <c r="B2623" s="179" t="s">
        <v>1113</v>
      </c>
      <c r="C2623" s="498" t="s">
        <v>1114</v>
      </c>
      <c r="D2623" s="498"/>
      <c r="E2623" s="498"/>
      <c r="F2623" s="498"/>
      <c r="G2623" s="498"/>
      <c r="H2623" s="180" t="s">
        <v>142</v>
      </c>
      <c r="I2623" s="181">
        <v>32</v>
      </c>
      <c r="J2623" s="182">
        <v>1</v>
      </c>
      <c r="K2623" s="182">
        <v>32</v>
      </c>
      <c r="L2623" s="183"/>
      <c r="M2623" s="181"/>
      <c r="N2623" s="221">
        <v>121.33</v>
      </c>
      <c r="O2623" s="217">
        <v>1.0367</v>
      </c>
      <c r="P2623" s="212">
        <v>4025.05</v>
      </c>
      <c r="Q2623" s="143"/>
      <c r="R2623" s="143"/>
      <c r="S2623" s="143"/>
    </row>
    <row r="2624" spans="1:19" ht="13.5" customHeight="1">
      <c r="A2624" s="186"/>
      <c r="B2624" s="187"/>
      <c r="C2624" s="499" t="s">
        <v>390</v>
      </c>
      <c r="D2624" s="499"/>
      <c r="E2624" s="499"/>
      <c r="F2624" s="499"/>
      <c r="G2624" s="499"/>
      <c r="H2624" s="499"/>
      <c r="I2624" s="499"/>
      <c r="J2624" s="499"/>
      <c r="K2624" s="499"/>
      <c r="L2624" s="499"/>
      <c r="M2624" s="499"/>
      <c r="N2624" s="499"/>
      <c r="O2624" s="499"/>
      <c r="P2624" s="499"/>
      <c r="Q2624" s="143"/>
      <c r="R2624" s="143"/>
      <c r="S2624" s="143"/>
    </row>
    <row r="2625" spans="1:19" ht="13.5" customHeight="1">
      <c r="A2625" s="213"/>
      <c r="B2625" s="214"/>
      <c r="C2625" s="500" t="s">
        <v>438</v>
      </c>
      <c r="D2625" s="500"/>
      <c r="E2625" s="500"/>
      <c r="F2625" s="500"/>
      <c r="G2625" s="500"/>
      <c r="H2625" s="180"/>
      <c r="I2625" s="181"/>
      <c r="J2625" s="181"/>
      <c r="K2625" s="181"/>
      <c r="L2625" s="183"/>
      <c r="M2625" s="181"/>
      <c r="N2625" s="183"/>
      <c r="O2625" s="181"/>
      <c r="P2625" s="212">
        <v>4025.05</v>
      </c>
      <c r="Q2625" s="143"/>
      <c r="R2625" s="143"/>
      <c r="S2625" s="143"/>
    </row>
    <row r="2626" spans="1:19" ht="13.5" customHeight="1">
      <c r="A2626" s="178" t="s">
        <v>1213</v>
      </c>
      <c r="B2626" s="179" t="s">
        <v>608</v>
      </c>
      <c r="C2626" s="498" t="s">
        <v>1116</v>
      </c>
      <c r="D2626" s="498"/>
      <c r="E2626" s="498"/>
      <c r="F2626" s="498"/>
      <c r="G2626" s="498"/>
      <c r="H2626" s="180" t="s">
        <v>610</v>
      </c>
      <c r="I2626" s="181">
        <v>0.3</v>
      </c>
      <c r="J2626" s="182">
        <v>1</v>
      </c>
      <c r="K2626" s="222">
        <v>0.3</v>
      </c>
      <c r="L2626" s="183"/>
      <c r="M2626" s="181"/>
      <c r="N2626" s="184"/>
      <c r="O2626" s="181"/>
      <c r="P2626" s="185"/>
      <c r="Q2626" s="143"/>
      <c r="R2626" s="143"/>
      <c r="S2626" s="143"/>
    </row>
    <row r="2627" spans="1:19" ht="13.5" customHeight="1">
      <c r="A2627" s="186"/>
      <c r="B2627" s="187" t="s">
        <v>386</v>
      </c>
      <c r="C2627" s="499" t="s">
        <v>387</v>
      </c>
      <c r="D2627" s="499"/>
      <c r="E2627" s="499"/>
      <c r="F2627" s="499"/>
      <c r="G2627" s="499"/>
      <c r="H2627" s="499"/>
      <c r="I2627" s="499"/>
      <c r="J2627" s="499"/>
      <c r="K2627" s="499"/>
      <c r="L2627" s="499"/>
      <c r="M2627" s="499"/>
      <c r="N2627" s="499"/>
      <c r="O2627" s="499"/>
      <c r="P2627" s="499"/>
      <c r="Q2627" s="143"/>
      <c r="R2627" s="143"/>
      <c r="S2627" s="143"/>
    </row>
    <row r="2628" spans="1:19" ht="13.5" customHeight="1">
      <c r="A2628" s="186"/>
      <c r="B2628" s="187" t="s">
        <v>388</v>
      </c>
      <c r="C2628" s="499" t="s">
        <v>389</v>
      </c>
      <c r="D2628" s="499"/>
      <c r="E2628" s="499"/>
      <c r="F2628" s="499"/>
      <c r="G2628" s="499"/>
      <c r="H2628" s="499"/>
      <c r="I2628" s="499"/>
      <c r="J2628" s="499"/>
      <c r="K2628" s="499"/>
      <c r="L2628" s="499"/>
      <c r="M2628" s="499"/>
      <c r="N2628" s="499"/>
      <c r="O2628" s="499"/>
      <c r="P2628" s="499"/>
      <c r="Q2628" s="143"/>
      <c r="R2628" s="143"/>
      <c r="S2628" s="143"/>
    </row>
    <row r="2629" spans="1:19" ht="13.5" customHeight="1">
      <c r="A2629" s="186"/>
      <c r="B2629" s="187"/>
      <c r="C2629" s="499" t="s">
        <v>390</v>
      </c>
      <c r="D2629" s="499"/>
      <c r="E2629" s="499"/>
      <c r="F2629" s="499"/>
      <c r="G2629" s="499"/>
      <c r="H2629" s="499"/>
      <c r="I2629" s="499"/>
      <c r="J2629" s="499"/>
      <c r="K2629" s="499"/>
      <c r="L2629" s="499"/>
      <c r="M2629" s="499"/>
      <c r="N2629" s="499"/>
      <c r="O2629" s="499"/>
      <c r="P2629" s="499"/>
      <c r="Q2629" s="143"/>
      <c r="R2629" s="143"/>
      <c r="S2629" s="143"/>
    </row>
    <row r="2630" spans="1:19" ht="13.5" customHeight="1">
      <c r="A2630" s="188"/>
      <c r="B2630" s="189" t="s">
        <v>164</v>
      </c>
      <c r="C2630" s="501" t="s">
        <v>391</v>
      </c>
      <c r="D2630" s="501"/>
      <c r="E2630" s="501"/>
      <c r="F2630" s="501"/>
      <c r="G2630" s="501"/>
      <c r="H2630" s="190" t="s">
        <v>392</v>
      </c>
      <c r="I2630" s="191"/>
      <c r="J2630" s="191"/>
      <c r="K2630" s="215">
        <v>4.4687472000000001</v>
      </c>
      <c r="L2630" s="193"/>
      <c r="M2630" s="191"/>
      <c r="N2630" s="193"/>
      <c r="O2630" s="191"/>
      <c r="P2630" s="194">
        <v>2974.13</v>
      </c>
      <c r="Q2630" s="143"/>
      <c r="R2630" s="143"/>
      <c r="S2630" s="143"/>
    </row>
    <row r="2631" spans="1:19" ht="13.5" customHeight="1">
      <c r="A2631" s="195"/>
      <c r="B2631" s="189" t="s">
        <v>611</v>
      </c>
      <c r="C2631" s="501" t="s">
        <v>612</v>
      </c>
      <c r="D2631" s="501"/>
      <c r="E2631" s="501"/>
      <c r="F2631" s="501"/>
      <c r="G2631" s="501"/>
      <c r="H2631" s="190" t="s">
        <v>392</v>
      </c>
      <c r="I2631" s="201">
        <v>9.27</v>
      </c>
      <c r="J2631" s="197">
        <v>1.6068849999999999</v>
      </c>
      <c r="K2631" s="215">
        <v>4.4687472000000001</v>
      </c>
      <c r="L2631" s="198"/>
      <c r="M2631" s="199"/>
      <c r="N2631" s="200">
        <v>665.54</v>
      </c>
      <c r="O2631" s="191"/>
      <c r="P2631" s="194">
        <v>2974.13</v>
      </c>
      <c r="Q2631" s="143"/>
      <c r="R2631" s="143"/>
      <c r="S2631" s="143"/>
    </row>
    <row r="2632" spans="1:19" ht="19.5" customHeight="1">
      <c r="A2632" s="188"/>
      <c r="B2632" s="189" t="s">
        <v>180</v>
      </c>
      <c r="C2632" s="501" t="s">
        <v>410</v>
      </c>
      <c r="D2632" s="501"/>
      <c r="E2632" s="501"/>
      <c r="F2632" s="501"/>
      <c r="G2632" s="501"/>
      <c r="H2632" s="190"/>
      <c r="I2632" s="191"/>
      <c r="J2632" s="191"/>
      <c r="K2632" s="191"/>
      <c r="L2632" s="193"/>
      <c r="M2632" s="191"/>
      <c r="N2632" s="193"/>
      <c r="O2632" s="191"/>
      <c r="P2632" s="216">
        <v>31.1</v>
      </c>
      <c r="Q2632" s="143"/>
      <c r="R2632" s="143"/>
      <c r="S2632" s="143"/>
    </row>
    <row r="2633" spans="1:19" ht="13.5" customHeight="1">
      <c r="A2633" s="195"/>
      <c r="B2633" s="189" t="s">
        <v>613</v>
      </c>
      <c r="C2633" s="501" t="s">
        <v>614</v>
      </c>
      <c r="D2633" s="501"/>
      <c r="E2633" s="501"/>
      <c r="F2633" s="501"/>
      <c r="G2633" s="501"/>
      <c r="H2633" s="190" t="s">
        <v>413</v>
      </c>
      <c r="I2633" s="196">
        <v>0.2</v>
      </c>
      <c r="J2633" s="191"/>
      <c r="K2633" s="201">
        <v>0.06</v>
      </c>
      <c r="L2633" s="205">
        <v>138.5</v>
      </c>
      <c r="M2633" s="206">
        <v>1.44</v>
      </c>
      <c r="N2633" s="200">
        <v>199.44</v>
      </c>
      <c r="O2633" s="202">
        <v>1.0367</v>
      </c>
      <c r="P2633" s="194">
        <v>12.41</v>
      </c>
      <c r="Q2633" s="143"/>
      <c r="R2633" s="143"/>
      <c r="S2633" s="143"/>
    </row>
    <row r="2634" spans="1:19" ht="13.5" customHeight="1">
      <c r="A2634" s="195"/>
      <c r="B2634" s="189" t="s">
        <v>615</v>
      </c>
      <c r="C2634" s="501" t="s">
        <v>616</v>
      </c>
      <c r="D2634" s="501"/>
      <c r="E2634" s="501"/>
      <c r="F2634" s="501"/>
      <c r="G2634" s="501"/>
      <c r="H2634" s="190" t="s">
        <v>587</v>
      </c>
      <c r="I2634" s="201">
        <v>0.25</v>
      </c>
      <c r="J2634" s="191"/>
      <c r="K2634" s="207">
        <v>7.4999999999999997E-2</v>
      </c>
      <c r="L2634" s="205">
        <v>235.73</v>
      </c>
      <c r="M2634" s="206">
        <v>1.02</v>
      </c>
      <c r="N2634" s="200">
        <v>240.44</v>
      </c>
      <c r="O2634" s="202">
        <v>1.0367</v>
      </c>
      <c r="P2634" s="194">
        <v>18.690000000000001</v>
      </c>
      <c r="Q2634" s="143"/>
      <c r="R2634" s="143"/>
      <c r="S2634" s="143"/>
    </row>
    <row r="2635" spans="1:19" ht="19.5" customHeight="1">
      <c r="A2635" s="210"/>
      <c r="B2635" s="187"/>
      <c r="C2635" s="500" t="s">
        <v>429</v>
      </c>
      <c r="D2635" s="500"/>
      <c r="E2635" s="500"/>
      <c r="F2635" s="500"/>
      <c r="G2635" s="500"/>
      <c r="H2635" s="180"/>
      <c r="I2635" s="181"/>
      <c r="J2635" s="181"/>
      <c r="K2635" s="181"/>
      <c r="L2635" s="183"/>
      <c r="M2635" s="181"/>
      <c r="N2635" s="211"/>
      <c r="O2635" s="181"/>
      <c r="P2635" s="212">
        <v>3005.23</v>
      </c>
      <c r="Q2635" s="143"/>
      <c r="R2635" s="143"/>
      <c r="S2635" s="143"/>
    </row>
    <row r="2636" spans="1:19" ht="13.5" customHeight="1">
      <c r="A2636" s="203" t="s">
        <v>1214</v>
      </c>
      <c r="B2636" s="189" t="s">
        <v>430</v>
      </c>
      <c r="C2636" s="501" t="s">
        <v>431</v>
      </c>
      <c r="D2636" s="501"/>
      <c r="E2636" s="501"/>
      <c r="F2636" s="501"/>
      <c r="G2636" s="501"/>
      <c r="H2636" s="190" t="s">
        <v>432</v>
      </c>
      <c r="I2636" s="209">
        <v>2</v>
      </c>
      <c r="J2636" s="191"/>
      <c r="K2636" s="209">
        <v>2</v>
      </c>
      <c r="L2636" s="193"/>
      <c r="M2636" s="191"/>
      <c r="N2636" s="193"/>
      <c r="O2636" s="202">
        <v>1.0367</v>
      </c>
      <c r="P2636" s="216">
        <v>38.380000000000003</v>
      </c>
      <c r="Q2636" s="143"/>
      <c r="R2636" s="143"/>
      <c r="S2636" s="143"/>
    </row>
    <row r="2637" spans="1:19" ht="13.5" customHeight="1">
      <c r="A2637" s="203"/>
      <c r="B2637" s="189"/>
      <c r="C2637" s="501" t="s">
        <v>433</v>
      </c>
      <c r="D2637" s="501"/>
      <c r="E2637" s="501"/>
      <c r="F2637" s="501"/>
      <c r="G2637" s="501"/>
      <c r="H2637" s="190"/>
      <c r="I2637" s="191"/>
      <c r="J2637" s="191"/>
      <c r="K2637" s="191"/>
      <c r="L2637" s="193"/>
      <c r="M2637" s="191"/>
      <c r="N2637" s="193"/>
      <c r="O2637" s="191"/>
      <c r="P2637" s="194">
        <v>2974.13</v>
      </c>
      <c r="Q2637" s="143"/>
      <c r="R2637" s="143"/>
      <c r="S2637" s="143"/>
    </row>
    <row r="2638" spans="1:19" ht="19.5" customHeight="1">
      <c r="A2638" s="203"/>
      <c r="B2638" s="189" t="s">
        <v>434</v>
      </c>
      <c r="C2638" s="501" t="s">
        <v>435</v>
      </c>
      <c r="D2638" s="501"/>
      <c r="E2638" s="501"/>
      <c r="F2638" s="501"/>
      <c r="G2638" s="501"/>
      <c r="H2638" s="190" t="s">
        <v>432</v>
      </c>
      <c r="I2638" s="209">
        <v>90</v>
      </c>
      <c r="J2638" s="191"/>
      <c r="K2638" s="209">
        <v>90</v>
      </c>
      <c r="L2638" s="193"/>
      <c r="M2638" s="191"/>
      <c r="N2638" s="193"/>
      <c r="O2638" s="191"/>
      <c r="P2638" s="194">
        <v>2676.72</v>
      </c>
      <c r="Q2638" s="143"/>
      <c r="R2638" s="143"/>
      <c r="S2638" s="143"/>
    </row>
    <row r="2639" spans="1:19" ht="13.5" customHeight="1">
      <c r="A2639" s="203"/>
      <c r="B2639" s="189" t="s">
        <v>436</v>
      </c>
      <c r="C2639" s="501" t="s">
        <v>437</v>
      </c>
      <c r="D2639" s="501"/>
      <c r="E2639" s="501"/>
      <c r="F2639" s="501"/>
      <c r="G2639" s="501"/>
      <c r="H2639" s="190" t="s">
        <v>432</v>
      </c>
      <c r="I2639" s="209">
        <v>46</v>
      </c>
      <c r="J2639" s="191"/>
      <c r="K2639" s="209">
        <v>46</v>
      </c>
      <c r="L2639" s="193"/>
      <c r="M2639" s="191"/>
      <c r="N2639" s="193"/>
      <c r="O2639" s="191"/>
      <c r="P2639" s="194">
        <v>1368.1</v>
      </c>
      <c r="Q2639" s="143"/>
      <c r="R2639" s="143"/>
      <c r="S2639" s="143"/>
    </row>
    <row r="2640" spans="1:19" ht="13.5" customHeight="1">
      <c r="A2640" s="213"/>
      <c r="B2640" s="214"/>
      <c r="C2640" s="500" t="s">
        <v>438</v>
      </c>
      <c r="D2640" s="500"/>
      <c r="E2640" s="500"/>
      <c r="F2640" s="500"/>
      <c r="G2640" s="500"/>
      <c r="H2640" s="180"/>
      <c r="I2640" s="181"/>
      <c r="J2640" s="181"/>
      <c r="K2640" s="181"/>
      <c r="L2640" s="183"/>
      <c r="M2640" s="181"/>
      <c r="N2640" s="211">
        <v>23628.1</v>
      </c>
      <c r="O2640" s="181"/>
      <c r="P2640" s="212">
        <v>7088.43</v>
      </c>
      <c r="Q2640" s="143"/>
      <c r="R2640" s="143"/>
      <c r="S2640" s="143"/>
    </row>
    <row r="2641" spans="1:19" ht="13.5" customHeight="1">
      <c r="A2641" s="178" t="s">
        <v>1215</v>
      </c>
      <c r="B2641" s="179" t="s">
        <v>1119</v>
      </c>
      <c r="C2641" s="498" t="s">
        <v>1120</v>
      </c>
      <c r="D2641" s="498"/>
      <c r="E2641" s="498"/>
      <c r="F2641" s="498"/>
      <c r="G2641" s="498"/>
      <c r="H2641" s="180" t="s">
        <v>142</v>
      </c>
      <c r="I2641" s="181">
        <v>10</v>
      </c>
      <c r="J2641" s="182">
        <v>1</v>
      </c>
      <c r="K2641" s="182">
        <v>10</v>
      </c>
      <c r="L2641" s="183"/>
      <c r="M2641" s="181"/>
      <c r="N2641" s="221">
        <v>586.89</v>
      </c>
      <c r="O2641" s="217">
        <v>1.0367</v>
      </c>
      <c r="P2641" s="212">
        <v>6084.29</v>
      </c>
      <c r="Q2641" s="143"/>
      <c r="R2641" s="143"/>
      <c r="S2641" s="143"/>
    </row>
    <row r="2642" spans="1:19" ht="19.5" customHeight="1">
      <c r="A2642" s="186"/>
      <c r="B2642" s="187"/>
      <c r="C2642" s="499" t="s">
        <v>390</v>
      </c>
      <c r="D2642" s="499"/>
      <c r="E2642" s="499"/>
      <c r="F2642" s="499"/>
      <c r="G2642" s="499"/>
      <c r="H2642" s="499"/>
      <c r="I2642" s="499"/>
      <c r="J2642" s="499"/>
      <c r="K2642" s="499"/>
      <c r="L2642" s="499"/>
      <c r="M2642" s="499"/>
      <c r="N2642" s="499"/>
      <c r="O2642" s="499"/>
      <c r="P2642" s="499"/>
      <c r="Q2642" s="143"/>
      <c r="R2642" s="143"/>
      <c r="S2642" s="143"/>
    </row>
    <row r="2643" spans="1:19" ht="45.75" customHeight="1">
      <c r="A2643" s="213"/>
      <c r="B2643" s="214"/>
      <c r="C2643" s="500" t="s">
        <v>438</v>
      </c>
      <c r="D2643" s="500"/>
      <c r="E2643" s="500"/>
      <c r="F2643" s="500"/>
      <c r="G2643" s="500"/>
      <c r="H2643" s="180"/>
      <c r="I2643" s="181"/>
      <c r="J2643" s="181"/>
      <c r="K2643" s="181"/>
      <c r="L2643" s="183"/>
      <c r="M2643" s="181"/>
      <c r="N2643" s="183"/>
      <c r="O2643" s="181"/>
      <c r="P2643" s="212">
        <v>6084.29</v>
      </c>
      <c r="Q2643" s="143"/>
      <c r="R2643" s="143"/>
      <c r="S2643" s="143"/>
    </row>
    <row r="2644" spans="1:19" ht="27.75" customHeight="1">
      <c r="A2644" s="178" t="s">
        <v>1216</v>
      </c>
      <c r="B2644" s="179" t="s">
        <v>1122</v>
      </c>
      <c r="C2644" s="498" t="s">
        <v>1123</v>
      </c>
      <c r="D2644" s="498"/>
      <c r="E2644" s="498"/>
      <c r="F2644" s="498"/>
      <c r="G2644" s="498"/>
      <c r="H2644" s="180" t="s">
        <v>1124</v>
      </c>
      <c r="I2644" s="181">
        <v>0.04</v>
      </c>
      <c r="J2644" s="182">
        <v>1</v>
      </c>
      <c r="K2644" s="219">
        <v>0.04</v>
      </c>
      <c r="L2644" s="211">
        <v>3156.07</v>
      </c>
      <c r="M2644" s="219">
        <v>1.38</v>
      </c>
      <c r="N2644" s="239">
        <v>4355.38</v>
      </c>
      <c r="O2644" s="217">
        <v>1.0367</v>
      </c>
      <c r="P2644" s="240">
        <v>180.61</v>
      </c>
      <c r="Q2644" s="143"/>
      <c r="R2644" s="143"/>
      <c r="S2644" s="143"/>
    </row>
    <row r="2645" spans="1:19" ht="13.5" customHeight="1">
      <c r="A2645" s="186"/>
      <c r="B2645" s="187"/>
      <c r="C2645" s="499" t="s">
        <v>390</v>
      </c>
      <c r="D2645" s="499"/>
      <c r="E2645" s="499"/>
      <c r="F2645" s="499"/>
      <c r="G2645" s="499"/>
      <c r="H2645" s="499"/>
      <c r="I2645" s="499"/>
      <c r="J2645" s="499"/>
      <c r="K2645" s="499"/>
      <c r="L2645" s="499"/>
      <c r="M2645" s="499"/>
      <c r="N2645" s="499"/>
      <c r="O2645" s="499"/>
      <c r="P2645" s="499"/>
      <c r="Q2645" s="143"/>
      <c r="R2645" s="143"/>
      <c r="S2645" s="143"/>
    </row>
    <row r="2646" spans="1:19" ht="13.5" customHeight="1">
      <c r="A2646" s="213"/>
      <c r="B2646" s="214"/>
      <c r="C2646" s="500" t="s">
        <v>438</v>
      </c>
      <c r="D2646" s="500"/>
      <c r="E2646" s="500"/>
      <c r="F2646" s="500"/>
      <c r="G2646" s="500"/>
      <c r="H2646" s="180"/>
      <c r="I2646" s="181"/>
      <c r="J2646" s="181"/>
      <c r="K2646" s="181"/>
      <c r="L2646" s="183"/>
      <c r="M2646" s="181"/>
      <c r="N2646" s="183"/>
      <c r="O2646" s="181"/>
      <c r="P2646" s="240">
        <v>180.61</v>
      </c>
      <c r="Q2646" s="143"/>
      <c r="R2646" s="143"/>
      <c r="S2646" s="143"/>
    </row>
    <row r="2647" spans="1:19" ht="13.5" customHeight="1">
      <c r="A2647" s="178" t="s">
        <v>1217</v>
      </c>
      <c r="B2647" s="179" t="s">
        <v>1126</v>
      </c>
      <c r="C2647" s="498" t="s">
        <v>1127</v>
      </c>
      <c r="D2647" s="498"/>
      <c r="E2647" s="498"/>
      <c r="F2647" s="498"/>
      <c r="G2647" s="498"/>
      <c r="H2647" s="180" t="s">
        <v>142</v>
      </c>
      <c r="I2647" s="181">
        <v>16</v>
      </c>
      <c r="J2647" s="182">
        <v>1</v>
      </c>
      <c r="K2647" s="182">
        <v>16</v>
      </c>
      <c r="L2647" s="183"/>
      <c r="M2647" s="181"/>
      <c r="N2647" s="221">
        <v>78.09</v>
      </c>
      <c r="O2647" s="217">
        <v>1.0367</v>
      </c>
      <c r="P2647" s="212">
        <v>1295.29</v>
      </c>
      <c r="Q2647" s="143"/>
      <c r="R2647" s="143"/>
      <c r="S2647" s="143"/>
    </row>
    <row r="2648" spans="1:19" ht="13.5" customHeight="1">
      <c r="A2648" s="186"/>
      <c r="B2648" s="187"/>
      <c r="C2648" s="499" t="s">
        <v>390</v>
      </c>
      <c r="D2648" s="499"/>
      <c r="E2648" s="499"/>
      <c r="F2648" s="499"/>
      <c r="G2648" s="499"/>
      <c r="H2648" s="499"/>
      <c r="I2648" s="499"/>
      <c r="J2648" s="499"/>
      <c r="K2648" s="499"/>
      <c r="L2648" s="499"/>
      <c r="M2648" s="499"/>
      <c r="N2648" s="499"/>
      <c r="O2648" s="499"/>
      <c r="P2648" s="499"/>
      <c r="Q2648" s="143"/>
      <c r="R2648" s="143"/>
      <c r="S2648" s="143"/>
    </row>
    <row r="2649" spans="1:19" ht="13.5" customHeight="1">
      <c r="A2649" s="213"/>
      <c r="B2649" s="214"/>
      <c r="C2649" s="500" t="s">
        <v>438</v>
      </c>
      <c r="D2649" s="500"/>
      <c r="E2649" s="500"/>
      <c r="F2649" s="500"/>
      <c r="G2649" s="500"/>
      <c r="H2649" s="180"/>
      <c r="I2649" s="181"/>
      <c r="J2649" s="181"/>
      <c r="K2649" s="181"/>
      <c r="L2649" s="183"/>
      <c r="M2649" s="181"/>
      <c r="N2649" s="183"/>
      <c r="O2649" s="181"/>
      <c r="P2649" s="212">
        <v>1295.29</v>
      </c>
      <c r="Q2649" s="143"/>
      <c r="R2649" s="143"/>
      <c r="S2649" s="143"/>
    </row>
    <row r="2650" spans="1:19" ht="13.5" customHeight="1">
      <c r="A2650" s="497" t="s">
        <v>1218</v>
      </c>
      <c r="B2650" s="497"/>
      <c r="C2650" s="497"/>
      <c r="D2650" s="497"/>
      <c r="E2650" s="497"/>
      <c r="F2650" s="497"/>
      <c r="G2650" s="497"/>
      <c r="H2650" s="497"/>
      <c r="I2650" s="497"/>
      <c r="J2650" s="497"/>
      <c r="K2650" s="497"/>
      <c r="L2650" s="497"/>
      <c r="M2650" s="497"/>
      <c r="N2650" s="497"/>
      <c r="O2650" s="497"/>
      <c r="P2650" s="497"/>
      <c r="Q2650" s="143"/>
      <c r="R2650" s="143"/>
      <c r="S2650" s="143"/>
    </row>
    <row r="2651" spans="1:19" ht="13.5" customHeight="1">
      <c r="A2651" s="178" t="s">
        <v>1219</v>
      </c>
      <c r="B2651" s="179" t="s">
        <v>640</v>
      </c>
      <c r="C2651" s="498" t="s">
        <v>641</v>
      </c>
      <c r="D2651" s="498"/>
      <c r="E2651" s="498"/>
      <c r="F2651" s="498"/>
      <c r="G2651" s="498"/>
      <c r="H2651" s="180" t="s">
        <v>142</v>
      </c>
      <c r="I2651" s="181">
        <v>15</v>
      </c>
      <c r="J2651" s="182">
        <v>1</v>
      </c>
      <c r="K2651" s="182">
        <v>15</v>
      </c>
      <c r="L2651" s="183"/>
      <c r="M2651" s="181"/>
      <c r="N2651" s="184"/>
      <c r="O2651" s="181"/>
      <c r="P2651" s="185"/>
      <c r="Q2651" s="143"/>
      <c r="R2651" s="143"/>
      <c r="S2651" s="143"/>
    </row>
    <row r="2652" spans="1:19" ht="13.5" customHeight="1">
      <c r="A2652" s="186"/>
      <c r="B2652" s="187" t="s">
        <v>386</v>
      </c>
      <c r="C2652" s="499" t="s">
        <v>387</v>
      </c>
      <c r="D2652" s="499"/>
      <c r="E2652" s="499"/>
      <c r="F2652" s="499"/>
      <c r="G2652" s="499"/>
      <c r="H2652" s="499"/>
      <c r="I2652" s="499"/>
      <c r="J2652" s="499"/>
      <c r="K2652" s="499"/>
      <c r="L2652" s="499"/>
      <c r="M2652" s="499"/>
      <c r="N2652" s="499"/>
      <c r="O2652" s="499"/>
      <c r="P2652" s="499"/>
      <c r="Q2652" s="143"/>
      <c r="R2652" s="143"/>
      <c r="S2652" s="143"/>
    </row>
    <row r="2653" spans="1:19" ht="13.5" customHeight="1">
      <c r="A2653" s="186"/>
      <c r="B2653" s="187" t="s">
        <v>388</v>
      </c>
      <c r="C2653" s="499" t="s">
        <v>389</v>
      </c>
      <c r="D2653" s="499"/>
      <c r="E2653" s="499"/>
      <c r="F2653" s="499"/>
      <c r="G2653" s="499"/>
      <c r="H2653" s="499"/>
      <c r="I2653" s="499"/>
      <c r="J2653" s="499"/>
      <c r="K2653" s="499"/>
      <c r="L2653" s="499"/>
      <c r="M2653" s="499"/>
      <c r="N2653" s="499"/>
      <c r="O2653" s="499"/>
      <c r="P2653" s="499"/>
      <c r="Q2653" s="143"/>
      <c r="R2653" s="143"/>
      <c r="S2653" s="143"/>
    </row>
    <row r="2654" spans="1:19" ht="13.5" customHeight="1">
      <c r="A2654" s="186"/>
      <c r="B2654" s="187"/>
      <c r="C2654" s="499" t="s">
        <v>390</v>
      </c>
      <c r="D2654" s="499"/>
      <c r="E2654" s="499"/>
      <c r="F2654" s="499"/>
      <c r="G2654" s="499"/>
      <c r="H2654" s="499"/>
      <c r="I2654" s="499"/>
      <c r="J2654" s="499"/>
      <c r="K2654" s="499"/>
      <c r="L2654" s="499"/>
      <c r="M2654" s="499"/>
      <c r="N2654" s="499"/>
      <c r="O2654" s="499"/>
      <c r="P2654" s="499"/>
      <c r="Q2654" s="143"/>
      <c r="R2654" s="143"/>
      <c r="S2654" s="143"/>
    </row>
    <row r="2655" spans="1:19" ht="13.5" customHeight="1">
      <c r="A2655" s="188"/>
      <c r="B2655" s="189" t="s">
        <v>164</v>
      </c>
      <c r="C2655" s="501" t="s">
        <v>391</v>
      </c>
      <c r="D2655" s="501"/>
      <c r="E2655" s="501"/>
      <c r="F2655" s="501"/>
      <c r="G2655" s="501"/>
      <c r="H2655" s="190" t="s">
        <v>392</v>
      </c>
      <c r="I2655" s="191"/>
      <c r="J2655" s="191"/>
      <c r="K2655" s="215">
        <v>57.606827299999999</v>
      </c>
      <c r="L2655" s="193"/>
      <c r="M2655" s="191"/>
      <c r="N2655" s="193"/>
      <c r="O2655" s="191"/>
      <c r="P2655" s="194">
        <v>49418.59</v>
      </c>
      <c r="Q2655" s="143"/>
      <c r="R2655" s="143"/>
      <c r="S2655" s="143"/>
    </row>
    <row r="2656" spans="1:19" ht="13.5" customHeight="1">
      <c r="A2656" s="195"/>
      <c r="B2656" s="189" t="s">
        <v>642</v>
      </c>
      <c r="C2656" s="501" t="s">
        <v>643</v>
      </c>
      <c r="D2656" s="501"/>
      <c r="E2656" s="501"/>
      <c r="F2656" s="501"/>
      <c r="G2656" s="501"/>
      <c r="H2656" s="190" t="s">
        <v>392</v>
      </c>
      <c r="I2656" s="201">
        <v>2.39</v>
      </c>
      <c r="J2656" s="197">
        <v>1.6068849999999999</v>
      </c>
      <c r="K2656" s="215">
        <v>57.606827299999999</v>
      </c>
      <c r="L2656" s="198"/>
      <c r="M2656" s="199"/>
      <c r="N2656" s="200">
        <v>857.86</v>
      </c>
      <c r="O2656" s="191"/>
      <c r="P2656" s="194">
        <v>49418.59</v>
      </c>
      <c r="Q2656" s="143"/>
      <c r="R2656" s="143"/>
      <c r="S2656" s="143"/>
    </row>
    <row r="2657" spans="1:19" ht="13.5" customHeight="1">
      <c r="A2657" s="188"/>
      <c r="B2657" s="189" t="s">
        <v>167</v>
      </c>
      <c r="C2657" s="501" t="s">
        <v>395</v>
      </c>
      <c r="D2657" s="501"/>
      <c r="E2657" s="501"/>
      <c r="F2657" s="501"/>
      <c r="G2657" s="501"/>
      <c r="H2657" s="190"/>
      <c r="I2657" s="191"/>
      <c r="J2657" s="191"/>
      <c r="K2657" s="191"/>
      <c r="L2657" s="193"/>
      <c r="M2657" s="191"/>
      <c r="N2657" s="193"/>
      <c r="O2657" s="191"/>
      <c r="P2657" s="216">
        <v>851.5</v>
      </c>
      <c r="Q2657" s="143"/>
      <c r="R2657" s="143"/>
      <c r="S2657" s="143"/>
    </row>
    <row r="2658" spans="1:19" ht="13.5" customHeight="1">
      <c r="A2658" s="195"/>
      <c r="B2658" s="189" t="s">
        <v>644</v>
      </c>
      <c r="C2658" s="501" t="s">
        <v>645</v>
      </c>
      <c r="D2658" s="501"/>
      <c r="E2658" s="501"/>
      <c r="F2658" s="501"/>
      <c r="G2658" s="501"/>
      <c r="H2658" s="190" t="s">
        <v>399</v>
      </c>
      <c r="I2658" s="201">
        <v>0.24</v>
      </c>
      <c r="J2658" s="201">
        <v>1.55</v>
      </c>
      <c r="K2658" s="201">
        <v>5.58</v>
      </c>
      <c r="L2658" s="205">
        <v>32.6</v>
      </c>
      <c r="M2658" s="206">
        <v>1.41</v>
      </c>
      <c r="N2658" s="200">
        <v>45.97</v>
      </c>
      <c r="O2658" s="202">
        <v>1.0367</v>
      </c>
      <c r="P2658" s="194">
        <v>265.93</v>
      </c>
      <c r="Q2658" s="143"/>
      <c r="R2658" s="143"/>
      <c r="S2658" s="143"/>
    </row>
    <row r="2659" spans="1:19" ht="13.5" customHeight="1">
      <c r="A2659" s="195"/>
      <c r="B2659" s="189" t="s">
        <v>646</v>
      </c>
      <c r="C2659" s="501" t="s">
        <v>647</v>
      </c>
      <c r="D2659" s="501"/>
      <c r="E2659" s="501"/>
      <c r="F2659" s="501"/>
      <c r="G2659" s="501"/>
      <c r="H2659" s="190" t="s">
        <v>399</v>
      </c>
      <c r="I2659" s="201">
        <v>0.26</v>
      </c>
      <c r="J2659" s="201">
        <v>1.55</v>
      </c>
      <c r="K2659" s="207">
        <v>6.0449999999999999</v>
      </c>
      <c r="L2659" s="205">
        <v>75.97</v>
      </c>
      <c r="M2659" s="206">
        <v>1.23</v>
      </c>
      <c r="N2659" s="200">
        <v>93.44</v>
      </c>
      <c r="O2659" s="202">
        <v>1.0367</v>
      </c>
      <c r="P2659" s="194">
        <v>585.57000000000005</v>
      </c>
      <c r="Q2659" s="143"/>
      <c r="R2659" s="143"/>
      <c r="S2659" s="143"/>
    </row>
    <row r="2660" spans="1:19" ht="19.5" customHeight="1">
      <c r="A2660" s="188"/>
      <c r="B2660" s="189" t="s">
        <v>180</v>
      </c>
      <c r="C2660" s="501" t="s">
        <v>410</v>
      </c>
      <c r="D2660" s="501"/>
      <c r="E2660" s="501"/>
      <c r="F2660" s="501"/>
      <c r="G2660" s="501"/>
      <c r="H2660" s="190"/>
      <c r="I2660" s="191"/>
      <c r="J2660" s="191"/>
      <c r="K2660" s="191"/>
      <c r="L2660" s="193"/>
      <c r="M2660" s="191"/>
      <c r="N2660" s="193"/>
      <c r="O2660" s="191"/>
      <c r="P2660" s="216">
        <v>519.86</v>
      </c>
      <c r="Q2660" s="143"/>
      <c r="R2660" s="143"/>
      <c r="S2660" s="143"/>
    </row>
    <row r="2661" spans="1:19" ht="13.5" customHeight="1">
      <c r="A2661" s="195"/>
      <c r="B2661" s="189" t="s">
        <v>648</v>
      </c>
      <c r="C2661" s="501" t="s">
        <v>649</v>
      </c>
      <c r="D2661" s="501"/>
      <c r="E2661" s="501"/>
      <c r="F2661" s="501"/>
      <c r="G2661" s="501"/>
      <c r="H2661" s="190" t="s">
        <v>413</v>
      </c>
      <c r="I2661" s="207">
        <v>3.2000000000000001E-2</v>
      </c>
      <c r="J2661" s="191"/>
      <c r="K2661" s="201">
        <v>0.48</v>
      </c>
      <c r="L2661" s="205">
        <v>596.80999999999995</v>
      </c>
      <c r="M2661" s="206">
        <v>1.43</v>
      </c>
      <c r="N2661" s="200">
        <v>853.44</v>
      </c>
      <c r="O2661" s="202">
        <v>1.0367</v>
      </c>
      <c r="P2661" s="194">
        <v>424.69</v>
      </c>
      <c r="Q2661" s="143"/>
      <c r="R2661" s="143"/>
      <c r="S2661" s="143"/>
    </row>
    <row r="2662" spans="1:19" ht="13.5" customHeight="1">
      <c r="A2662" s="195"/>
      <c r="B2662" s="189" t="s">
        <v>650</v>
      </c>
      <c r="C2662" s="501" t="s">
        <v>651</v>
      </c>
      <c r="D2662" s="501"/>
      <c r="E2662" s="501"/>
      <c r="F2662" s="501"/>
      <c r="G2662" s="501"/>
      <c r="H2662" s="190" t="s">
        <v>142</v>
      </c>
      <c r="I2662" s="209">
        <v>6</v>
      </c>
      <c r="J2662" s="191"/>
      <c r="K2662" s="209">
        <v>90</v>
      </c>
      <c r="L2662" s="205">
        <v>0.64</v>
      </c>
      <c r="M2662" s="220">
        <v>1.6</v>
      </c>
      <c r="N2662" s="200">
        <v>1.02</v>
      </c>
      <c r="O2662" s="202">
        <v>1.0367</v>
      </c>
      <c r="P2662" s="194">
        <v>95.17</v>
      </c>
      <c r="Q2662" s="143"/>
      <c r="R2662" s="143"/>
      <c r="S2662" s="143"/>
    </row>
    <row r="2663" spans="1:19" ht="27.75" customHeight="1">
      <c r="A2663" s="210"/>
      <c r="B2663" s="187"/>
      <c r="C2663" s="500" t="s">
        <v>429</v>
      </c>
      <c r="D2663" s="500"/>
      <c r="E2663" s="500"/>
      <c r="F2663" s="500"/>
      <c r="G2663" s="500"/>
      <c r="H2663" s="180"/>
      <c r="I2663" s="181"/>
      <c r="J2663" s="181"/>
      <c r="K2663" s="181"/>
      <c r="L2663" s="183"/>
      <c r="M2663" s="181"/>
      <c r="N2663" s="211"/>
      <c r="O2663" s="181"/>
      <c r="P2663" s="212">
        <v>50789.95</v>
      </c>
      <c r="Q2663" s="143"/>
      <c r="R2663" s="143"/>
      <c r="S2663" s="143"/>
    </row>
    <row r="2664" spans="1:19" ht="45.75" customHeight="1">
      <c r="A2664" s="203" t="s">
        <v>1220</v>
      </c>
      <c r="B2664" s="189" t="s">
        <v>430</v>
      </c>
      <c r="C2664" s="501" t="s">
        <v>431</v>
      </c>
      <c r="D2664" s="501"/>
      <c r="E2664" s="501"/>
      <c r="F2664" s="501"/>
      <c r="G2664" s="501"/>
      <c r="H2664" s="190" t="s">
        <v>432</v>
      </c>
      <c r="I2664" s="209">
        <v>2</v>
      </c>
      <c r="J2664" s="191"/>
      <c r="K2664" s="209">
        <v>2</v>
      </c>
      <c r="L2664" s="193"/>
      <c r="M2664" s="191"/>
      <c r="N2664" s="193"/>
      <c r="O2664" s="202">
        <v>1.0367</v>
      </c>
      <c r="P2664" s="216">
        <v>637.66</v>
      </c>
      <c r="Q2664" s="143"/>
      <c r="R2664" s="143"/>
      <c r="S2664" s="143"/>
    </row>
    <row r="2665" spans="1:19" ht="27.75" customHeight="1">
      <c r="A2665" s="203"/>
      <c r="B2665" s="189"/>
      <c r="C2665" s="501" t="s">
        <v>433</v>
      </c>
      <c r="D2665" s="501"/>
      <c r="E2665" s="501"/>
      <c r="F2665" s="501"/>
      <c r="G2665" s="501"/>
      <c r="H2665" s="190"/>
      <c r="I2665" s="191"/>
      <c r="J2665" s="191"/>
      <c r="K2665" s="191"/>
      <c r="L2665" s="193"/>
      <c r="M2665" s="191"/>
      <c r="N2665" s="193"/>
      <c r="O2665" s="191"/>
      <c r="P2665" s="194">
        <v>49418.59</v>
      </c>
      <c r="Q2665" s="143"/>
      <c r="R2665" s="143"/>
      <c r="S2665" s="143"/>
    </row>
    <row r="2666" spans="1:19" ht="13.5" customHeight="1">
      <c r="A2666" s="203"/>
      <c r="B2666" s="189" t="s">
        <v>653</v>
      </c>
      <c r="C2666" s="501" t="s">
        <v>654</v>
      </c>
      <c r="D2666" s="501"/>
      <c r="E2666" s="501"/>
      <c r="F2666" s="501"/>
      <c r="G2666" s="501"/>
      <c r="H2666" s="190" t="s">
        <v>432</v>
      </c>
      <c r="I2666" s="209">
        <v>90</v>
      </c>
      <c r="J2666" s="191"/>
      <c r="K2666" s="209">
        <v>90</v>
      </c>
      <c r="L2666" s="193"/>
      <c r="M2666" s="191"/>
      <c r="N2666" s="193"/>
      <c r="O2666" s="191"/>
      <c r="P2666" s="194">
        <v>44476.73</v>
      </c>
      <c r="Q2666" s="143"/>
      <c r="R2666" s="143"/>
      <c r="S2666" s="143"/>
    </row>
    <row r="2667" spans="1:19" ht="13.5" customHeight="1">
      <c r="A2667" s="203"/>
      <c r="B2667" s="189" t="s">
        <v>655</v>
      </c>
      <c r="C2667" s="501" t="s">
        <v>656</v>
      </c>
      <c r="D2667" s="501"/>
      <c r="E2667" s="501"/>
      <c r="F2667" s="501"/>
      <c r="G2667" s="501"/>
      <c r="H2667" s="190" t="s">
        <v>432</v>
      </c>
      <c r="I2667" s="209">
        <v>46</v>
      </c>
      <c r="J2667" s="191"/>
      <c r="K2667" s="209">
        <v>46</v>
      </c>
      <c r="L2667" s="193"/>
      <c r="M2667" s="191"/>
      <c r="N2667" s="193"/>
      <c r="O2667" s="191"/>
      <c r="P2667" s="194">
        <v>22732.55</v>
      </c>
      <c r="Q2667" s="143"/>
      <c r="R2667" s="143"/>
      <c r="S2667" s="143"/>
    </row>
    <row r="2668" spans="1:19" ht="13.5" customHeight="1">
      <c r="A2668" s="213"/>
      <c r="B2668" s="214"/>
      <c r="C2668" s="500" t="s">
        <v>438</v>
      </c>
      <c r="D2668" s="500"/>
      <c r="E2668" s="500"/>
      <c r="F2668" s="500"/>
      <c r="G2668" s="500"/>
      <c r="H2668" s="180"/>
      <c r="I2668" s="181"/>
      <c r="J2668" s="181"/>
      <c r="K2668" s="181"/>
      <c r="L2668" s="183"/>
      <c r="M2668" s="181"/>
      <c r="N2668" s="211">
        <v>7909.13</v>
      </c>
      <c r="O2668" s="181"/>
      <c r="P2668" s="212">
        <v>118636.89</v>
      </c>
      <c r="Q2668" s="143"/>
      <c r="R2668" s="143"/>
      <c r="S2668" s="143"/>
    </row>
    <row r="2669" spans="1:19" ht="13.5" customHeight="1">
      <c r="A2669" s="178" t="s">
        <v>1221</v>
      </c>
      <c r="B2669" s="179" t="s">
        <v>1133</v>
      </c>
      <c r="C2669" s="498" t="s">
        <v>1134</v>
      </c>
      <c r="D2669" s="498"/>
      <c r="E2669" s="498"/>
      <c r="F2669" s="498"/>
      <c r="G2669" s="498"/>
      <c r="H2669" s="180" t="s">
        <v>142</v>
      </c>
      <c r="I2669" s="181">
        <v>15</v>
      </c>
      <c r="J2669" s="182">
        <v>1</v>
      </c>
      <c r="K2669" s="182">
        <v>15</v>
      </c>
      <c r="L2669" s="183"/>
      <c r="M2669" s="181"/>
      <c r="N2669" s="239">
        <v>16734.490000000002</v>
      </c>
      <c r="O2669" s="217">
        <v>1.0367</v>
      </c>
      <c r="P2669" s="212">
        <v>260229.69</v>
      </c>
      <c r="Q2669" s="143"/>
      <c r="R2669" s="143"/>
      <c r="S2669" s="143"/>
    </row>
    <row r="2670" spans="1:19" ht="13.5" customHeight="1">
      <c r="A2670" s="186"/>
      <c r="B2670" s="187"/>
      <c r="C2670" s="499" t="s">
        <v>390</v>
      </c>
      <c r="D2670" s="499"/>
      <c r="E2670" s="499"/>
      <c r="F2670" s="499"/>
      <c r="G2670" s="499"/>
      <c r="H2670" s="499"/>
      <c r="I2670" s="499"/>
      <c r="J2670" s="499"/>
      <c r="K2670" s="499"/>
      <c r="L2670" s="499"/>
      <c r="M2670" s="499"/>
      <c r="N2670" s="499"/>
      <c r="O2670" s="499"/>
      <c r="P2670" s="499"/>
      <c r="Q2670" s="143"/>
      <c r="R2670" s="143"/>
      <c r="S2670" s="143"/>
    </row>
    <row r="2671" spans="1:19" ht="13.5" customHeight="1">
      <c r="A2671" s="213"/>
      <c r="B2671" s="214"/>
      <c r="C2671" s="500" t="s">
        <v>438</v>
      </c>
      <c r="D2671" s="500"/>
      <c r="E2671" s="500"/>
      <c r="F2671" s="500"/>
      <c r="G2671" s="500"/>
      <c r="H2671" s="180"/>
      <c r="I2671" s="181"/>
      <c r="J2671" s="181"/>
      <c r="K2671" s="181"/>
      <c r="L2671" s="183"/>
      <c r="M2671" s="181"/>
      <c r="N2671" s="183"/>
      <c r="O2671" s="181"/>
      <c r="P2671" s="212">
        <v>260229.69</v>
      </c>
      <c r="Q2671" s="143"/>
      <c r="R2671" s="143"/>
      <c r="S2671" s="143"/>
    </row>
    <row r="2672" spans="1:19" ht="13.5" customHeight="1">
      <c r="A2672" s="178" t="s">
        <v>1222</v>
      </c>
      <c r="B2672" s="179" t="s">
        <v>608</v>
      </c>
      <c r="C2672" s="498" t="s">
        <v>1163</v>
      </c>
      <c r="D2672" s="498"/>
      <c r="E2672" s="498"/>
      <c r="F2672" s="498"/>
      <c r="G2672" s="498"/>
      <c r="H2672" s="180" t="s">
        <v>610</v>
      </c>
      <c r="I2672" s="181">
        <v>0.9</v>
      </c>
      <c r="J2672" s="182">
        <v>1</v>
      </c>
      <c r="K2672" s="222">
        <v>0.9</v>
      </c>
      <c r="L2672" s="183"/>
      <c r="M2672" s="181"/>
      <c r="N2672" s="184"/>
      <c r="O2672" s="181"/>
      <c r="P2672" s="185"/>
      <c r="Q2672" s="143"/>
      <c r="R2672" s="143"/>
      <c r="S2672" s="143"/>
    </row>
    <row r="2673" spans="1:19" ht="13.5" customHeight="1">
      <c r="A2673" s="186"/>
      <c r="B2673" s="187" t="s">
        <v>386</v>
      </c>
      <c r="C2673" s="499" t="s">
        <v>387</v>
      </c>
      <c r="D2673" s="499"/>
      <c r="E2673" s="499"/>
      <c r="F2673" s="499"/>
      <c r="G2673" s="499"/>
      <c r="H2673" s="499"/>
      <c r="I2673" s="499"/>
      <c r="J2673" s="499"/>
      <c r="K2673" s="499"/>
      <c r="L2673" s="499"/>
      <c r="M2673" s="499"/>
      <c r="N2673" s="499"/>
      <c r="O2673" s="499"/>
      <c r="P2673" s="499"/>
      <c r="Q2673" s="143"/>
      <c r="R2673" s="143"/>
      <c r="S2673" s="143"/>
    </row>
    <row r="2674" spans="1:19" ht="13.5" customHeight="1">
      <c r="A2674" s="186"/>
      <c r="B2674" s="187" t="s">
        <v>388</v>
      </c>
      <c r="C2674" s="499" t="s">
        <v>389</v>
      </c>
      <c r="D2674" s="499"/>
      <c r="E2674" s="499"/>
      <c r="F2674" s="499"/>
      <c r="G2674" s="499"/>
      <c r="H2674" s="499"/>
      <c r="I2674" s="499"/>
      <c r="J2674" s="499"/>
      <c r="K2674" s="499"/>
      <c r="L2674" s="499"/>
      <c r="M2674" s="499"/>
      <c r="N2674" s="499"/>
      <c r="O2674" s="499"/>
      <c r="P2674" s="499"/>
      <c r="Q2674" s="143"/>
      <c r="R2674" s="143"/>
      <c r="S2674" s="143"/>
    </row>
    <row r="2675" spans="1:19" ht="13.5" customHeight="1">
      <c r="A2675" s="186"/>
      <c r="B2675" s="187"/>
      <c r="C2675" s="499" t="s">
        <v>390</v>
      </c>
      <c r="D2675" s="499"/>
      <c r="E2675" s="499"/>
      <c r="F2675" s="499"/>
      <c r="G2675" s="499"/>
      <c r="H2675" s="499"/>
      <c r="I2675" s="499"/>
      <c r="J2675" s="499"/>
      <c r="K2675" s="499"/>
      <c r="L2675" s="499"/>
      <c r="M2675" s="499"/>
      <c r="N2675" s="499"/>
      <c r="O2675" s="499"/>
      <c r="P2675" s="499"/>
      <c r="Q2675" s="143"/>
      <c r="R2675" s="143"/>
      <c r="S2675" s="143"/>
    </row>
    <row r="2676" spans="1:19" ht="13.5" customHeight="1">
      <c r="A2676" s="188"/>
      <c r="B2676" s="189" t="s">
        <v>164</v>
      </c>
      <c r="C2676" s="501" t="s">
        <v>391</v>
      </c>
      <c r="D2676" s="501"/>
      <c r="E2676" s="501"/>
      <c r="F2676" s="501"/>
      <c r="G2676" s="501"/>
      <c r="H2676" s="190" t="s">
        <v>392</v>
      </c>
      <c r="I2676" s="191"/>
      <c r="J2676" s="191"/>
      <c r="K2676" s="215">
        <v>13.4062416</v>
      </c>
      <c r="L2676" s="193"/>
      <c r="M2676" s="191"/>
      <c r="N2676" s="193"/>
      <c r="O2676" s="191"/>
      <c r="P2676" s="194">
        <v>8922.39</v>
      </c>
      <c r="Q2676" s="143"/>
      <c r="R2676" s="143"/>
      <c r="S2676" s="143"/>
    </row>
    <row r="2677" spans="1:19" ht="13.5" customHeight="1">
      <c r="A2677" s="195"/>
      <c r="B2677" s="189" t="s">
        <v>611</v>
      </c>
      <c r="C2677" s="501" t="s">
        <v>612</v>
      </c>
      <c r="D2677" s="501"/>
      <c r="E2677" s="501"/>
      <c r="F2677" s="501"/>
      <c r="G2677" s="501"/>
      <c r="H2677" s="190" t="s">
        <v>392</v>
      </c>
      <c r="I2677" s="201">
        <v>9.27</v>
      </c>
      <c r="J2677" s="197">
        <v>1.6068849999999999</v>
      </c>
      <c r="K2677" s="215">
        <v>13.4062416</v>
      </c>
      <c r="L2677" s="198"/>
      <c r="M2677" s="199"/>
      <c r="N2677" s="200">
        <v>665.54</v>
      </c>
      <c r="O2677" s="191"/>
      <c r="P2677" s="194">
        <v>8922.39</v>
      </c>
      <c r="Q2677" s="143"/>
      <c r="R2677" s="143"/>
      <c r="S2677" s="143"/>
    </row>
    <row r="2678" spans="1:19" ht="19.5" customHeight="1">
      <c r="A2678" s="188"/>
      <c r="B2678" s="189" t="s">
        <v>180</v>
      </c>
      <c r="C2678" s="501" t="s">
        <v>410</v>
      </c>
      <c r="D2678" s="501"/>
      <c r="E2678" s="501"/>
      <c r="F2678" s="501"/>
      <c r="G2678" s="501"/>
      <c r="H2678" s="190"/>
      <c r="I2678" s="191"/>
      <c r="J2678" s="191"/>
      <c r="K2678" s="191"/>
      <c r="L2678" s="193"/>
      <c r="M2678" s="191"/>
      <c r="N2678" s="193"/>
      <c r="O2678" s="191"/>
      <c r="P2678" s="216">
        <v>93.3</v>
      </c>
      <c r="Q2678" s="143"/>
      <c r="R2678" s="143"/>
      <c r="S2678" s="143"/>
    </row>
    <row r="2679" spans="1:19" ht="13.5" customHeight="1">
      <c r="A2679" s="195"/>
      <c r="B2679" s="189" t="s">
        <v>613</v>
      </c>
      <c r="C2679" s="501" t="s">
        <v>614</v>
      </c>
      <c r="D2679" s="501"/>
      <c r="E2679" s="501"/>
      <c r="F2679" s="501"/>
      <c r="G2679" s="501"/>
      <c r="H2679" s="190" t="s">
        <v>413</v>
      </c>
      <c r="I2679" s="196">
        <v>0.2</v>
      </c>
      <c r="J2679" s="191"/>
      <c r="K2679" s="201">
        <v>0.18</v>
      </c>
      <c r="L2679" s="205">
        <v>138.5</v>
      </c>
      <c r="M2679" s="206">
        <v>1.44</v>
      </c>
      <c r="N2679" s="200">
        <v>199.44</v>
      </c>
      <c r="O2679" s="202">
        <v>1.0367</v>
      </c>
      <c r="P2679" s="194">
        <v>37.22</v>
      </c>
      <c r="Q2679" s="143"/>
      <c r="R2679" s="143"/>
      <c r="S2679" s="143"/>
    </row>
    <row r="2680" spans="1:19" ht="13.5" customHeight="1">
      <c r="A2680" s="195"/>
      <c r="B2680" s="189" t="s">
        <v>615</v>
      </c>
      <c r="C2680" s="501" t="s">
        <v>616</v>
      </c>
      <c r="D2680" s="501"/>
      <c r="E2680" s="501"/>
      <c r="F2680" s="501"/>
      <c r="G2680" s="501"/>
      <c r="H2680" s="190" t="s">
        <v>587</v>
      </c>
      <c r="I2680" s="201">
        <v>0.25</v>
      </c>
      <c r="J2680" s="191"/>
      <c r="K2680" s="207">
        <v>0.22500000000000001</v>
      </c>
      <c r="L2680" s="205">
        <v>235.73</v>
      </c>
      <c r="M2680" s="206">
        <v>1.02</v>
      </c>
      <c r="N2680" s="200">
        <v>240.44</v>
      </c>
      <c r="O2680" s="202">
        <v>1.0367</v>
      </c>
      <c r="P2680" s="194">
        <v>56.08</v>
      </c>
      <c r="Q2680" s="143"/>
      <c r="R2680" s="143"/>
      <c r="S2680" s="143"/>
    </row>
    <row r="2681" spans="1:19" ht="13.5" customHeight="1">
      <c r="A2681" s="210"/>
      <c r="B2681" s="187"/>
      <c r="C2681" s="500" t="s">
        <v>429</v>
      </c>
      <c r="D2681" s="500"/>
      <c r="E2681" s="500"/>
      <c r="F2681" s="500"/>
      <c r="G2681" s="500"/>
      <c r="H2681" s="180"/>
      <c r="I2681" s="181"/>
      <c r="J2681" s="181"/>
      <c r="K2681" s="181"/>
      <c r="L2681" s="183"/>
      <c r="M2681" s="181"/>
      <c r="N2681" s="211"/>
      <c r="O2681" s="181"/>
      <c r="P2681" s="212">
        <v>9015.69</v>
      </c>
      <c r="Q2681" s="143"/>
      <c r="R2681" s="143"/>
      <c r="S2681" s="143"/>
    </row>
    <row r="2682" spans="1:19" ht="19.5" customHeight="1">
      <c r="A2682" s="203" t="s">
        <v>1223</v>
      </c>
      <c r="B2682" s="189" t="s">
        <v>430</v>
      </c>
      <c r="C2682" s="501" t="s">
        <v>431</v>
      </c>
      <c r="D2682" s="501"/>
      <c r="E2682" s="501"/>
      <c r="F2682" s="501"/>
      <c r="G2682" s="501"/>
      <c r="H2682" s="190" t="s">
        <v>432</v>
      </c>
      <c r="I2682" s="209">
        <v>2</v>
      </c>
      <c r="J2682" s="191"/>
      <c r="K2682" s="209">
        <v>2</v>
      </c>
      <c r="L2682" s="193"/>
      <c r="M2682" s="191"/>
      <c r="N2682" s="193"/>
      <c r="O2682" s="202">
        <v>1.0367</v>
      </c>
      <c r="P2682" s="216">
        <v>115.13</v>
      </c>
      <c r="Q2682" s="143"/>
      <c r="R2682" s="143"/>
      <c r="S2682" s="143"/>
    </row>
    <row r="2683" spans="1:19" ht="45.75" customHeight="1">
      <c r="A2683" s="203"/>
      <c r="B2683" s="189"/>
      <c r="C2683" s="501" t="s">
        <v>433</v>
      </c>
      <c r="D2683" s="501"/>
      <c r="E2683" s="501"/>
      <c r="F2683" s="501"/>
      <c r="G2683" s="501"/>
      <c r="H2683" s="190"/>
      <c r="I2683" s="191"/>
      <c r="J2683" s="191"/>
      <c r="K2683" s="191"/>
      <c r="L2683" s="193"/>
      <c r="M2683" s="191"/>
      <c r="N2683" s="193"/>
      <c r="O2683" s="191"/>
      <c r="P2683" s="194">
        <v>8922.39</v>
      </c>
      <c r="Q2683" s="143"/>
      <c r="R2683" s="143"/>
      <c r="S2683" s="143"/>
    </row>
    <row r="2684" spans="1:19" ht="27.75" customHeight="1">
      <c r="A2684" s="203"/>
      <c r="B2684" s="189" t="s">
        <v>434</v>
      </c>
      <c r="C2684" s="501" t="s">
        <v>435</v>
      </c>
      <c r="D2684" s="501"/>
      <c r="E2684" s="501"/>
      <c r="F2684" s="501"/>
      <c r="G2684" s="501"/>
      <c r="H2684" s="190" t="s">
        <v>432</v>
      </c>
      <c r="I2684" s="209">
        <v>90</v>
      </c>
      <c r="J2684" s="191"/>
      <c r="K2684" s="209">
        <v>90</v>
      </c>
      <c r="L2684" s="193"/>
      <c r="M2684" s="191"/>
      <c r="N2684" s="193"/>
      <c r="O2684" s="191"/>
      <c r="P2684" s="194">
        <v>8030.15</v>
      </c>
      <c r="Q2684" s="143"/>
      <c r="R2684" s="143"/>
      <c r="S2684" s="143"/>
    </row>
    <row r="2685" spans="1:19" ht="13.5" customHeight="1">
      <c r="A2685" s="203"/>
      <c r="B2685" s="189" t="s">
        <v>436</v>
      </c>
      <c r="C2685" s="501" t="s">
        <v>437</v>
      </c>
      <c r="D2685" s="501"/>
      <c r="E2685" s="501"/>
      <c r="F2685" s="501"/>
      <c r="G2685" s="501"/>
      <c r="H2685" s="190" t="s">
        <v>432</v>
      </c>
      <c r="I2685" s="209">
        <v>46</v>
      </c>
      <c r="J2685" s="191"/>
      <c r="K2685" s="209">
        <v>46</v>
      </c>
      <c r="L2685" s="193"/>
      <c r="M2685" s="191"/>
      <c r="N2685" s="193"/>
      <c r="O2685" s="191"/>
      <c r="P2685" s="194">
        <v>4104.3</v>
      </c>
      <c r="Q2685" s="143"/>
      <c r="R2685" s="143"/>
      <c r="S2685" s="143"/>
    </row>
    <row r="2686" spans="1:19" ht="13.5" customHeight="1">
      <c r="A2686" s="213"/>
      <c r="B2686" s="214"/>
      <c r="C2686" s="500" t="s">
        <v>438</v>
      </c>
      <c r="D2686" s="500"/>
      <c r="E2686" s="500"/>
      <c r="F2686" s="500"/>
      <c r="G2686" s="500"/>
      <c r="H2686" s="180"/>
      <c r="I2686" s="181"/>
      <c r="J2686" s="181"/>
      <c r="K2686" s="181"/>
      <c r="L2686" s="183"/>
      <c r="M2686" s="181"/>
      <c r="N2686" s="211">
        <v>23628.080000000002</v>
      </c>
      <c r="O2686" s="181"/>
      <c r="P2686" s="212">
        <v>21265.27</v>
      </c>
      <c r="Q2686" s="143"/>
      <c r="R2686" s="143"/>
      <c r="S2686" s="143"/>
    </row>
    <row r="2687" spans="1:19" ht="13.5" customHeight="1">
      <c r="A2687" s="178" t="s">
        <v>1224</v>
      </c>
      <c r="B2687" s="179" t="s">
        <v>1119</v>
      </c>
      <c r="C2687" s="498" t="s">
        <v>1120</v>
      </c>
      <c r="D2687" s="498"/>
      <c r="E2687" s="498"/>
      <c r="F2687" s="498"/>
      <c r="G2687" s="498"/>
      <c r="H2687" s="180" t="s">
        <v>142</v>
      </c>
      <c r="I2687" s="181">
        <v>30</v>
      </c>
      <c r="J2687" s="182">
        <v>1</v>
      </c>
      <c r="K2687" s="182">
        <v>30</v>
      </c>
      <c r="L2687" s="183"/>
      <c r="M2687" s="181"/>
      <c r="N2687" s="221">
        <v>586.89</v>
      </c>
      <c r="O2687" s="217">
        <v>1.0367</v>
      </c>
      <c r="P2687" s="212">
        <v>18252.87</v>
      </c>
      <c r="Q2687" s="143"/>
      <c r="R2687" s="143"/>
      <c r="S2687" s="143"/>
    </row>
    <row r="2688" spans="1:19" ht="13.5" customHeight="1">
      <c r="A2688" s="186"/>
      <c r="B2688" s="187"/>
      <c r="C2688" s="499" t="s">
        <v>390</v>
      </c>
      <c r="D2688" s="499"/>
      <c r="E2688" s="499"/>
      <c r="F2688" s="499"/>
      <c r="G2688" s="499"/>
      <c r="H2688" s="499"/>
      <c r="I2688" s="499"/>
      <c r="J2688" s="499"/>
      <c r="K2688" s="499"/>
      <c r="L2688" s="499"/>
      <c r="M2688" s="499"/>
      <c r="N2688" s="499"/>
      <c r="O2688" s="499"/>
      <c r="P2688" s="499"/>
      <c r="Q2688" s="143"/>
      <c r="R2688" s="143"/>
      <c r="S2688" s="143"/>
    </row>
    <row r="2689" spans="1:19" ht="13.5" customHeight="1">
      <c r="A2689" s="213"/>
      <c r="B2689" s="214"/>
      <c r="C2689" s="500" t="s">
        <v>438</v>
      </c>
      <c r="D2689" s="500"/>
      <c r="E2689" s="500"/>
      <c r="F2689" s="500"/>
      <c r="G2689" s="500"/>
      <c r="H2689" s="180"/>
      <c r="I2689" s="181"/>
      <c r="J2689" s="181"/>
      <c r="K2689" s="181"/>
      <c r="L2689" s="183"/>
      <c r="M2689" s="181"/>
      <c r="N2689" s="183"/>
      <c r="O2689" s="181"/>
      <c r="P2689" s="212">
        <v>18252.87</v>
      </c>
      <c r="Q2689" s="143"/>
      <c r="R2689" s="143"/>
      <c r="S2689" s="143"/>
    </row>
    <row r="2690" spans="1:19" ht="13.5" customHeight="1">
      <c r="A2690" s="497" t="s">
        <v>1225</v>
      </c>
      <c r="B2690" s="497"/>
      <c r="C2690" s="497"/>
      <c r="D2690" s="497"/>
      <c r="E2690" s="497"/>
      <c r="F2690" s="497"/>
      <c r="G2690" s="497"/>
      <c r="H2690" s="497"/>
      <c r="I2690" s="497"/>
      <c r="J2690" s="497"/>
      <c r="K2690" s="497"/>
      <c r="L2690" s="497"/>
      <c r="M2690" s="497"/>
      <c r="N2690" s="497"/>
      <c r="O2690" s="497"/>
      <c r="P2690" s="497"/>
      <c r="Q2690" s="143"/>
      <c r="R2690" s="143"/>
      <c r="S2690" s="143"/>
    </row>
    <row r="2691" spans="1:19" ht="13.5" customHeight="1">
      <c r="A2691" s="178" t="s">
        <v>1226</v>
      </c>
      <c r="B2691" s="179" t="s">
        <v>640</v>
      </c>
      <c r="C2691" s="498" t="s">
        <v>641</v>
      </c>
      <c r="D2691" s="498"/>
      <c r="E2691" s="498"/>
      <c r="F2691" s="498"/>
      <c r="G2691" s="498"/>
      <c r="H2691" s="180" t="s">
        <v>142</v>
      </c>
      <c r="I2691" s="181">
        <v>4</v>
      </c>
      <c r="J2691" s="182">
        <v>1</v>
      </c>
      <c r="K2691" s="182">
        <v>4</v>
      </c>
      <c r="L2691" s="183"/>
      <c r="M2691" s="181"/>
      <c r="N2691" s="184"/>
      <c r="O2691" s="181"/>
      <c r="P2691" s="185"/>
      <c r="Q2691" s="143"/>
      <c r="R2691" s="143"/>
      <c r="S2691" s="143"/>
    </row>
    <row r="2692" spans="1:19" ht="13.5" customHeight="1">
      <c r="A2692" s="186"/>
      <c r="B2692" s="187" t="s">
        <v>386</v>
      </c>
      <c r="C2692" s="499" t="s">
        <v>387</v>
      </c>
      <c r="D2692" s="499"/>
      <c r="E2692" s="499"/>
      <c r="F2692" s="499"/>
      <c r="G2692" s="499"/>
      <c r="H2692" s="499"/>
      <c r="I2692" s="499"/>
      <c r="J2692" s="499"/>
      <c r="K2692" s="499"/>
      <c r="L2692" s="499"/>
      <c r="M2692" s="499"/>
      <c r="N2692" s="499"/>
      <c r="O2692" s="499"/>
      <c r="P2692" s="499"/>
      <c r="Q2692" s="143"/>
      <c r="R2692" s="143"/>
      <c r="S2692" s="143"/>
    </row>
    <row r="2693" spans="1:19" ht="13.5" customHeight="1">
      <c r="A2693" s="186"/>
      <c r="B2693" s="187" t="s">
        <v>388</v>
      </c>
      <c r="C2693" s="499" t="s">
        <v>389</v>
      </c>
      <c r="D2693" s="499"/>
      <c r="E2693" s="499"/>
      <c r="F2693" s="499"/>
      <c r="G2693" s="499"/>
      <c r="H2693" s="499"/>
      <c r="I2693" s="499"/>
      <c r="J2693" s="499"/>
      <c r="K2693" s="499"/>
      <c r="L2693" s="499"/>
      <c r="M2693" s="499"/>
      <c r="N2693" s="499"/>
      <c r="O2693" s="499"/>
      <c r="P2693" s="499"/>
      <c r="Q2693" s="143"/>
      <c r="R2693" s="143"/>
      <c r="S2693" s="143"/>
    </row>
    <row r="2694" spans="1:19" ht="13.5" customHeight="1">
      <c r="A2694" s="186"/>
      <c r="B2694" s="187"/>
      <c r="C2694" s="499" t="s">
        <v>390</v>
      </c>
      <c r="D2694" s="499"/>
      <c r="E2694" s="499"/>
      <c r="F2694" s="499"/>
      <c r="G2694" s="499"/>
      <c r="H2694" s="499"/>
      <c r="I2694" s="499"/>
      <c r="J2694" s="499"/>
      <c r="K2694" s="499"/>
      <c r="L2694" s="499"/>
      <c r="M2694" s="499"/>
      <c r="N2694" s="499"/>
      <c r="O2694" s="499"/>
      <c r="P2694" s="499"/>
      <c r="Q2694" s="143"/>
      <c r="R2694" s="143"/>
      <c r="S2694" s="143"/>
    </row>
    <row r="2695" spans="1:19" ht="13.5" customHeight="1">
      <c r="A2695" s="188"/>
      <c r="B2695" s="189" t="s">
        <v>164</v>
      </c>
      <c r="C2695" s="501" t="s">
        <v>391</v>
      </c>
      <c r="D2695" s="501"/>
      <c r="E2695" s="501"/>
      <c r="F2695" s="501"/>
      <c r="G2695" s="501"/>
      <c r="H2695" s="190" t="s">
        <v>392</v>
      </c>
      <c r="I2695" s="191"/>
      <c r="J2695" s="191"/>
      <c r="K2695" s="215">
        <v>15.3618206</v>
      </c>
      <c r="L2695" s="193"/>
      <c r="M2695" s="191"/>
      <c r="N2695" s="193"/>
      <c r="O2695" s="191"/>
      <c r="P2695" s="194">
        <v>13178.29</v>
      </c>
      <c r="Q2695" s="143"/>
      <c r="R2695" s="143"/>
      <c r="S2695" s="143"/>
    </row>
    <row r="2696" spans="1:19" ht="13.5" customHeight="1">
      <c r="A2696" s="195"/>
      <c r="B2696" s="189" t="s">
        <v>642</v>
      </c>
      <c r="C2696" s="501" t="s">
        <v>643</v>
      </c>
      <c r="D2696" s="501"/>
      <c r="E2696" s="501"/>
      <c r="F2696" s="501"/>
      <c r="G2696" s="501"/>
      <c r="H2696" s="190" t="s">
        <v>392</v>
      </c>
      <c r="I2696" s="201">
        <v>2.39</v>
      </c>
      <c r="J2696" s="197">
        <v>1.6068849999999999</v>
      </c>
      <c r="K2696" s="215">
        <v>15.3618206</v>
      </c>
      <c r="L2696" s="198"/>
      <c r="M2696" s="199"/>
      <c r="N2696" s="200">
        <v>857.86</v>
      </c>
      <c r="O2696" s="191"/>
      <c r="P2696" s="194">
        <v>13178.29</v>
      </c>
      <c r="Q2696" s="143"/>
      <c r="R2696" s="143"/>
      <c r="S2696" s="143"/>
    </row>
    <row r="2697" spans="1:19" ht="13.5" customHeight="1">
      <c r="A2697" s="188"/>
      <c r="B2697" s="189" t="s">
        <v>167</v>
      </c>
      <c r="C2697" s="501" t="s">
        <v>395</v>
      </c>
      <c r="D2697" s="501"/>
      <c r="E2697" s="501"/>
      <c r="F2697" s="501"/>
      <c r="G2697" s="501"/>
      <c r="H2697" s="190"/>
      <c r="I2697" s="191"/>
      <c r="J2697" s="191"/>
      <c r="K2697" s="191"/>
      <c r="L2697" s="193"/>
      <c r="M2697" s="191"/>
      <c r="N2697" s="193"/>
      <c r="O2697" s="191"/>
      <c r="P2697" s="216">
        <v>227.06</v>
      </c>
      <c r="Q2697" s="143"/>
      <c r="R2697" s="143"/>
      <c r="S2697" s="143"/>
    </row>
    <row r="2698" spans="1:19" ht="13.5" customHeight="1">
      <c r="A2698" s="195"/>
      <c r="B2698" s="189" t="s">
        <v>644</v>
      </c>
      <c r="C2698" s="501" t="s">
        <v>645</v>
      </c>
      <c r="D2698" s="501"/>
      <c r="E2698" s="501"/>
      <c r="F2698" s="501"/>
      <c r="G2698" s="501"/>
      <c r="H2698" s="190" t="s">
        <v>399</v>
      </c>
      <c r="I2698" s="201">
        <v>0.24</v>
      </c>
      <c r="J2698" s="201">
        <v>1.55</v>
      </c>
      <c r="K2698" s="207">
        <v>1.488</v>
      </c>
      <c r="L2698" s="205">
        <v>32.6</v>
      </c>
      <c r="M2698" s="206">
        <v>1.41</v>
      </c>
      <c r="N2698" s="200">
        <v>45.97</v>
      </c>
      <c r="O2698" s="202">
        <v>1.0367</v>
      </c>
      <c r="P2698" s="194">
        <v>70.91</v>
      </c>
      <c r="Q2698" s="143"/>
      <c r="R2698" s="143"/>
      <c r="S2698" s="143"/>
    </row>
    <row r="2699" spans="1:19" ht="13.5" customHeight="1">
      <c r="A2699" s="195"/>
      <c r="B2699" s="189" t="s">
        <v>646</v>
      </c>
      <c r="C2699" s="501" t="s">
        <v>647</v>
      </c>
      <c r="D2699" s="501"/>
      <c r="E2699" s="501"/>
      <c r="F2699" s="501"/>
      <c r="G2699" s="501"/>
      <c r="H2699" s="190" t="s">
        <v>399</v>
      </c>
      <c r="I2699" s="201">
        <v>0.26</v>
      </c>
      <c r="J2699" s="201">
        <v>1.55</v>
      </c>
      <c r="K2699" s="207">
        <v>1.6120000000000001</v>
      </c>
      <c r="L2699" s="205">
        <v>75.97</v>
      </c>
      <c r="M2699" s="206">
        <v>1.23</v>
      </c>
      <c r="N2699" s="200">
        <v>93.44</v>
      </c>
      <c r="O2699" s="202">
        <v>1.0367</v>
      </c>
      <c r="P2699" s="194">
        <v>156.15</v>
      </c>
      <c r="Q2699" s="143"/>
      <c r="R2699" s="143"/>
      <c r="S2699" s="143"/>
    </row>
    <row r="2700" spans="1:19" ht="19.5" customHeight="1">
      <c r="A2700" s="188"/>
      <c r="B2700" s="189" t="s">
        <v>180</v>
      </c>
      <c r="C2700" s="501" t="s">
        <v>410</v>
      </c>
      <c r="D2700" s="501"/>
      <c r="E2700" s="501"/>
      <c r="F2700" s="501"/>
      <c r="G2700" s="501"/>
      <c r="H2700" s="190"/>
      <c r="I2700" s="191"/>
      <c r="J2700" s="191"/>
      <c r="K2700" s="191"/>
      <c r="L2700" s="193"/>
      <c r="M2700" s="191"/>
      <c r="N2700" s="193"/>
      <c r="O2700" s="191"/>
      <c r="P2700" s="216">
        <v>138.63</v>
      </c>
      <c r="Q2700" s="143"/>
      <c r="R2700" s="143"/>
      <c r="S2700" s="143"/>
    </row>
    <row r="2701" spans="1:19" ht="13.5" customHeight="1">
      <c r="A2701" s="195"/>
      <c r="B2701" s="189" t="s">
        <v>648</v>
      </c>
      <c r="C2701" s="501" t="s">
        <v>649</v>
      </c>
      <c r="D2701" s="501"/>
      <c r="E2701" s="501"/>
      <c r="F2701" s="501"/>
      <c r="G2701" s="501"/>
      <c r="H2701" s="190" t="s">
        <v>413</v>
      </c>
      <c r="I2701" s="207">
        <v>3.2000000000000001E-2</v>
      </c>
      <c r="J2701" s="191"/>
      <c r="K2701" s="207">
        <v>0.128</v>
      </c>
      <c r="L2701" s="205">
        <v>596.80999999999995</v>
      </c>
      <c r="M2701" s="206">
        <v>1.43</v>
      </c>
      <c r="N2701" s="200">
        <v>853.44</v>
      </c>
      <c r="O2701" s="202">
        <v>1.0367</v>
      </c>
      <c r="P2701" s="194">
        <v>113.25</v>
      </c>
      <c r="Q2701" s="143"/>
      <c r="R2701" s="143"/>
      <c r="S2701" s="143"/>
    </row>
    <row r="2702" spans="1:19" ht="13.5" customHeight="1">
      <c r="A2702" s="195"/>
      <c r="B2702" s="189" t="s">
        <v>650</v>
      </c>
      <c r="C2702" s="501" t="s">
        <v>651</v>
      </c>
      <c r="D2702" s="501"/>
      <c r="E2702" s="501"/>
      <c r="F2702" s="501"/>
      <c r="G2702" s="501"/>
      <c r="H2702" s="190" t="s">
        <v>142</v>
      </c>
      <c r="I2702" s="209">
        <v>6</v>
      </c>
      <c r="J2702" s="191"/>
      <c r="K2702" s="209">
        <v>24</v>
      </c>
      <c r="L2702" s="205">
        <v>0.64</v>
      </c>
      <c r="M2702" s="220">
        <v>1.6</v>
      </c>
      <c r="N2702" s="200">
        <v>1.02</v>
      </c>
      <c r="O2702" s="202">
        <v>1.0367</v>
      </c>
      <c r="P2702" s="194">
        <v>25.38</v>
      </c>
      <c r="Q2702" s="143"/>
      <c r="R2702" s="143"/>
      <c r="S2702" s="143"/>
    </row>
    <row r="2703" spans="1:19" ht="19.5" customHeight="1">
      <c r="A2703" s="210"/>
      <c r="B2703" s="187"/>
      <c r="C2703" s="500" t="s">
        <v>429</v>
      </c>
      <c r="D2703" s="500"/>
      <c r="E2703" s="500"/>
      <c r="F2703" s="500"/>
      <c r="G2703" s="500"/>
      <c r="H2703" s="180"/>
      <c r="I2703" s="181"/>
      <c r="J2703" s="181"/>
      <c r="K2703" s="181"/>
      <c r="L2703" s="183"/>
      <c r="M2703" s="181"/>
      <c r="N2703" s="211"/>
      <c r="O2703" s="181"/>
      <c r="P2703" s="212">
        <v>13543.98</v>
      </c>
      <c r="Q2703" s="143"/>
      <c r="R2703" s="143"/>
      <c r="S2703" s="143"/>
    </row>
    <row r="2704" spans="1:19" ht="45.75" customHeight="1">
      <c r="A2704" s="203" t="s">
        <v>1227</v>
      </c>
      <c r="B2704" s="189" t="s">
        <v>430</v>
      </c>
      <c r="C2704" s="501" t="s">
        <v>431</v>
      </c>
      <c r="D2704" s="501"/>
      <c r="E2704" s="501"/>
      <c r="F2704" s="501"/>
      <c r="G2704" s="501"/>
      <c r="H2704" s="190" t="s">
        <v>432</v>
      </c>
      <c r="I2704" s="209">
        <v>2</v>
      </c>
      <c r="J2704" s="191"/>
      <c r="K2704" s="209">
        <v>2</v>
      </c>
      <c r="L2704" s="193"/>
      <c r="M2704" s="191"/>
      <c r="N2704" s="193"/>
      <c r="O2704" s="202">
        <v>1.0367</v>
      </c>
      <c r="P2704" s="216">
        <v>170.04</v>
      </c>
      <c r="Q2704" s="143"/>
      <c r="R2704" s="143"/>
      <c r="S2704" s="143"/>
    </row>
    <row r="2705" spans="1:19" ht="27.75" customHeight="1">
      <c r="A2705" s="203"/>
      <c r="B2705" s="189"/>
      <c r="C2705" s="501" t="s">
        <v>433</v>
      </c>
      <c r="D2705" s="501"/>
      <c r="E2705" s="501"/>
      <c r="F2705" s="501"/>
      <c r="G2705" s="501"/>
      <c r="H2705" s="190"/>
      <c r="I2705" s="191"/>
      <c r="J2705" s="191"/>
      <c r="K2705" s="191"/>
      <c r="L2705" s="193"/>
      <c r="M2705" s="191"/>
      <c r="N2705" s="193"/>
      <c r="O2705" s="191"/>
      <c r="P2705" s="194">
        <v>13178.29</v>
      </c>
      <c r="Q2705" s="143"/>
      <c r="R2705" s="143"/>
      <c r="S2705" s="143"/>
    </row>
    <row r="2706" spans="1:19" ht="13.5" customHeight="1">
      <c r="A2706" s="203"/>
      <c r="B2706" s="189" t="s">
        <v>653</v>
      </c>
      <c r="C2706" s="501" t="s">
        <v>654</v>
      </c>
      <c r="D2706" s="501"/>
      <c r="E2706" s="501"/>
      <c r="F2706" s="501"/>
      <c r="G2706" s="501"/>
      <c r="H2706" s="190" t="s">
        <v>432</v>
      </c>
      <c r="I2706" s="209">
        <v>90</v>
      </c>
      <c r="J2706" s="191"/>
      <c r="K2706" s="209">
        <v>90</v>
      </c>
      <c r="L2706" s="193"/>
      <c r="M2706" s="191"/>
      <c r="N2706" s="193"/>
      <c r="O2706" s="191"/>
      <c r="P2706" s="194">
        <v>11860.46</v>
      </c>
      <c r="Q2706" s="143"/>
      <c r="R2706" s="143"/>
      <c r="S2706" s="143"/>
    </row>
    <row r="2707" spans="1:19" ht="13.5" customHeight="1">
      <c r="A2707" s="203"/>
      <c r="B2707" s="189" t="s">
        <v>655</v>
      </c>
      <c r="C2707" s="501" t="s">
        <v>656</v>
      </c>
      <c r="D2707" s="501"/>
      <c r="E2707" s="501"/>
      <c r="F2707" s="501"/>
      <c r="G2707" s="501"/>
      <c r="H2707" s="190" t="s">
        <v>432</v>
      </c>
      <c r="I2707" s="209">
        <v>46</v>
      </c>
      <c r="J2707" s="191"/>
      <c r="K2707" s="209">
        <v>46</v>
      </c>
      <c r="L2707" s="193"/>
      <c r="M2707" s="191"/>
      <c r="N2707" s="193"/>
      <c r="O2707" s="191"/>
      <c r="P2707" s="194">
        <v>6062.01</v>
      </c>
      <c r="Q2707" s="143"/>
      <c r="R2707" s="143"/>
      <c r="S2707" s="143"/>
    </row>
    <row r="2708" spans="1:19" ht="13.5" customHeight="1">
      <c r="A2708" s="213"/>
      <c r="B2708" s="214"/>
      <c r="C2708" s="500" t="s">
        <v>438</v>
      </c>
      <c r="D2708" s="500"/>
      <c r="E2708" s="500"/>
      <c r="F2708" s="500"/>
      <c r="G2708" s="500"/>
      <c r="H2708" s="180"/>
      <c r="I2708" s="181"/>
      <c r="J2708" s="181"/>
      <c r="K2708" s="181"/>
      <c r="L2708" s="183"/>
      <c r="M2708" s="181"/>
      <c r="N2708" s="211">
        <v>7909.12</v>
      </c>
      <c r="O2708" s="181"/>
      <c r="P2708" s="212">
        <v>31636.49</v>
      </c>
      <c r="Q2708" s="143"/>
      <c r="R2708" s="143"/>
      <c r="S2708" s="143"/>
    </row>
    <row r="2709" spans="1:19" ht="13.5" customHeight="1">
      <c r="A2709" s="178" t="s">
        <v>1228</v>
      </c>
      <c r="B2709" s="179" t="s">
        <v>1107</v>
      </c>
      <c r="C2709" s="498" t="s">
        <v>1108</v>
      </c>
      <c r="D2709" s="498"/>
      <c r="E2709" s="498"/>
      <c r="F2709" s="498"/>
      <c r="G2709" s="498"/>
      <c r="H2709" s="180" t="s">
        <v>142</v>
      </c>
      <c r="I2709" s="181">
        <v>4</v>
      </c>
      <c r="J2709" s="182">
        <v>1</v>
      </c>
      <c r="K2709" s="182">
        <v>4</v>
      </c>
      <c r="L2709" s="183"/>
      <c r="M2709" s="181"/>
      <c r="N2709" s="221">
        <v>611.29999999999995</v>
      </c>
      <c r="O2709" s="217">
        <v>1.0367</v>
      </c>
      <c r="P2709" s="212">
        <v>2534.94</v>
      </c>
      <c r="Q2709" s="143"/>
      <c r="R2709" s="143"/>
      <c r="S2709" s="143"/>
    </row>
    <row r="2710" spans="1:19" ht="13.5" customHeight="1">
      <c r="A2710" s="186"/>
      <c r="B2710" s="187"/>
      <c r="C2710" s="499" t="s">
        <v>390</v>
      </c>
      <c r="D2710" s="499"/>
      <c r="E2710" s="499"/>
      <c r="F2710" s="499"/>
      <c r="G2710" s="499"/>
      <c r="H2710" s="499"/>
      <c r="I2710" s="499"/>
      <c r="J2710" s="499"/>
      <c r="K2710" s="499"/>
      <c r="L2710" s="499"/>
      <c r="M2710" s="499"/>
      <c r="N2710" s="499"/>
      <c r="O2710" s="499"/>
      <c r="P2710" s="499"/>
      <c r="Q2710" s="143"/>
      <c r="R2710" s="143"/>
      <c r="S2710" s="143"/>
    </row>
    <row r="2711" spans="1:19" ht="13.5" customHeight="1">
      <c r="A2711" s="213"/>
      <c r="B2711" s="214"/>
      <c r="C2711" s="500" t="s">
        <v>438</v>
      </c>
      <c r="D2711" s="500"/>
      <c r="E2711" s="500"/>
      <c r="F2711" s="500"/>
      <c r="G2711" s="500"/>
      <c r="H2711" s="180"/>
      <c r="I2711" s="181"/>
      <c r="J2711" s="181"/>
      <c r="K2711" s="181"/>
      <c r="L2711" s="183"/>
      <c r="M2711" s="181"/>
      <c r="N2711" s="183"/>
      <c r="O2711" s="181"/>
      <c r="P2711" s="212">
        <v>2534.94</v>
      </c>
      <c r="Q2711" s="143"/>
      <c r="R2711" s="143"/>
      <c r="S2711" s="143"/>
    </row>
    <row r="2712" spans="1:19" ht="13.5" customHeight="1">
      <c r="A2712" s="178" t="s">
        <v>1229</v>
      </c>
      <c r="B2712" s="179" t="s">
        <v>608</v>
      </c>
      <c r="C2712" s="498" t="s">
        <v>1230</v>
      </c>
      <c r="D2712" s="498"/>
      <c r="E2712" s="498"/>
      <c r="F2712" s="498"/>
      <c r="G2712" s="498"/>
      <c r="H2712" s="180" t="s">
        <v>610</v>
      </c>
      <c r="I2712" s="181">
        <v>0.48</v>
      </c>
      <c r="J2712" s="182">
        <v>1</v>
      </c>
      <c r="K2712" s="219">
        <v>0.48</v>
      </c>
      <c r="L2712" s="183"/>
      <c r="M2712" s="181"/>
      <c r="N2712" s="184"/>
      <c r="O2712" s="181"/>
      <c r="P2712" s="185"/>
      <c r="Q2712" s="143"/>
      <c r="R2712" s="143"/>
      <c r="S2712" s="143"/>
    </row>
    <row r="2713" spans="1:19" ht="13.5" customHeight="1">
      <c r="A2713" s="186"/>
      <c r="B2713" s="187" t="s">
        <v>386</v>
      </c>
      <c r="C2713" s="499" t="s">
        <v>387</v>
      </c>
      <c r="D2713" s="499"/>
      <c r="E2713" s="499"/>
      <c r="F2713" s="499"/>
      <c r="G2713" s="499"/>
      <c r="H2713" s="499"/>
      <c r="I2713" s="499"/>
      <c r="J2713" s="499"/>
      <c r="K2713" s="499"/>
      <c r="L2713" s="499"/>
      <c r="M2713" s="499"/>
      <c r="N2713" s="499"/>
      <c r="O2713" s="499"/>
      <c r="P2713" s="499"/>
      <c r="Q2713" s="143"/>
      <c r="R2713" s="143"/>
      <c r="S2713" s="143"/>
    </row>
    <row r="2714" spans="1:19" ht="13.5" customHeight="1">
      <c r="A2714" s="186"/>
      <c r="B2714" s="187" t="s">
        <v>388</v>
      </c>
      <c r="C2714" s="499" t="s">
        <v>389</v>
      </c>
      <c r="D2714" s="499"/>
      <c r="E2714" s="499"/>
      <c r="F2714" s="499"/>
      <c r="G2714" s="499"/>
      <c r="H2714" s="499"/>
      <c r="I2714" s="499"/>
      <c r="J2714" s="499"/>
      <c r="K2714" s="499"/>
      <c r="L2714" s="499"/>
      <c r="M2714" s="499"/>
      <c r="N2714" s="499"/>
      <c r="O2714" s="499"/>
      <c r="P2714" s="499"/>
      <c r="Q2714" s="143"/>
      <c r="R2714" s="143"/>
      <c r="S2714" s="143"/>
    </row>
    <row r="2715" spans="1:19" ht="13.5" customHeight="1">
      <c r="A2715" s="186"/>
      <c r="B2715" s="187"/>
      <c r="C2715" s="499" t="s">
        <v>390</v>
      </c>
      <c r="D2715" s="499"/>
      <c r="E2715" s="499"/>
      <c r="F2715" s="499"/>
      <c r="G2715" s="499"/>
      <c r="H2715" s="499"/>
      <c r="I2715" s="499"/>
      <c r="J2715" s="499"/>
      <c r="K2715" s="499"/>
      <c r="L2715" s="499"/>
      <c r="M2715" s="499"/>
      <c r="N2715" s="499"/>
      <c r="O2715" s="499"/>
      <c r="P2715" s="499"/>
      <c r="Q2715" s="143"/>
      <c r="R2715" s="143"/>
      <c r="S2715" s="143"/>
    </row>
    <row r="2716" spans="1:19" ht="13.5" customHeight="1">
      <c r="A2716" s="188"/>
      <c r="B2716" s="189" t="s">
        <v>164</v>
      </c>
      <c r="C2716" s="501" t="s">
        <v>391</v>
      </c>
      <c r="D2716" s="501"/>
      <c r="E2716" s="501"/>
      <c r="F2716" s="501"/>
      <c r="G2716" s="501"/>
      <c r="H2716" s="190" t="s">
        <v>392</v>
      </c>
      <c r="I2716" s="191"/>
      <c r="J2716" s="191"/>
      <c r="K2716" s="215">
        <v>7.1499955000000002</v>
      </c>
      <c r="L2716" s="193"/>
      <c r="M2716" s="191"/>
      <c r="N2716" s="193"/>
      <c r="O2716" s="191"/>
      <c r="P2716" s="194">
        <v>4758.6099999999997</v>
      </c>
      <c r="Q2716" s="143"/>
      <c r="R2716" s="143"/>
      <c r="S2716" s="143"/>
    </row>
    <row r="2717" spans="1:19" ht="13.5" customHeight="1">
      <c r="A2717" s="195"/>
      <c r="B2717" s="189" t="s">
        <v>611</v>
      </c>
      <c r="C2717" s="501" t="s">
        <v>612</v>
      </c>
      <c r="D2717" s="501"/>
      <c r="E2717" s="501"/>
      <c r="F2717" s="501"/>
      <c r="G2717" s="501"/>
      <c r="H2717" s="190" t="s">
        <v>392</v>
      </c>
      <c r="I2717" s="201">
        <v>9.27</v>
      </c>
      <c r="J2717" s="197">
        <v>1.6068849999999999</v>
      </c>
      <c r="K2717" s="215">
        <v>7.1499955000000002</v>
      </c>
      <c r="L2717" s="198"/>
      <c r="M2717" s="199"/>
      <c r="N2717" s="200">
        <v>665.54</v>
      </c>
      <c r="O2717" s="191"/>
      <c r="P2717" s="194">
        <v>4758.6099999999997</v>
      </c>
      <c r="Q2717" s="143"/>
      <c r="R2717" s="143"/>
      <c r="S2717" s="143"/>
    </row>
    <row r="2718" spans="1:19" ht="19.5" customHeight="1">
      <c r="A2718" s="188"/>
      <c r="B2718" s="189" t="s">
        <v>180</v>
      </c>
      <c r="C2718" s="501" t="s">
        <v>410</v>
      </c>
      <c r="D2718" s="501"/>
      <c r="E2718" s="501"/>
      <c r="F2718" s="501"/>
      <c r="G2718" s="501"/>
      <c r="H2718" s="190"/>
      <c r="I2718" s="191"/>
      <c r="J2718" s="191"/>
      <c r="K2718" s="191"/>
      <c r="L2718" s="193"/>
      <c r="M2718" s="191"/>
      <c r="N2718" s="193"/>
      <c r="O2718" s="191"/>
      <c r="P2718" s="216">
        <v>49.76</v>
      </c>
      <c r="Q2718" s="143"/>
      <c r="R2718" s="143"/>
      <c r="S2718" s="143"/>
    </row>
    <row r="2719" spans="1:19" ht="13.5" customHeight="1">
      <c r="A2719" s="195"/>
      <c r="B2719" s="189" t="s">
        <v>613</v>
      </c>
      <c r="C2719" s="501" t="s">
        <v>614</v>
      </c>
      <c r="D2719" s="501"/>
      <c r="E2719" s="501"/>
      <c r="F2719" s="501"/>
      <c r="G2719" s="501"/>
      <c r="H2719" s="190" t="s">
        <v>413</v>
      </c>
      <c r="I2719" s="196">
        <v>0.2</v>
      </c>
      <c r="J2719" s="191"/>
      <c r="K2719" s="207">
        <v>9.6000000000000002E-2</v>
      </c>
      <c r="L2719" s="205">
        <v>138.5</v>
      </c>
      <c r="M2719" s="206">
        <v>1.44</v>
      </c>
      <c r="N2719" s="200">
        <v>199.44</v>
      </c>
      <c r="O2719" s="202">
        <v>1.0367</v>
      </c>
      <c r="P2719" s="194">
        <v>19.850000000000001</v>
      </c>
      <c r="Q2719" s="143"/>
      <c r="R2719" s="143"/>
      <c r="S2719" s="143"/>
    </row>
    <row r="2720" spans="1:19" ht="13.5" customHeight="1">
      <c r="A2720" s="195"/>
      <c r="B2720" s="189" t="s">
        <v>615</v>
      </c>
      <c r="C2720" s="501" t="s">
        <v>616</v>
      </c>
      <c r="D2720" s="501"/>
      <c r="E2720" s="501"/>
      <c r="F2720" s="501"/>
      <c r="G2720" s="501"/>
      <c r="H2720" s="190" t="s">
        <v>587</v>
      </c>
      <c r="I2720" s="201">
        <v>0.25</v>
      </c>
      <c r="J2720" s="191"/>
      <c r="K2720" s="201">
        <v>0.12</v>
      </c>
      <c r="L2720" s="205">
        <v>235.73</v>
      </c>
      <c r="M2720" s="206">
        <v>1.02</v>
      </c>
      <c r="N2720" s="200">
        <v>240.44</v>
      </c>
      <c r="O2720" s="202">
        <v>1.0367</v>
      </c>
      <c r="P2720" s="194">
        <v>29.91</v>
      </c>
      <c r="Q2720" s="143"/>
      <c r="R2720" s="143"/>
      <c r="S2720" s="143"/>
    </row>
    <row r="2721" spans="1:19" ht="27.75" customHeight="1">
      <c r="A2721" s="210"/>
      <c r="B2721" s="187"/>
      <c r="C2721" s="500" t="s">
        <v>429</v>
      </c>
      <c r="D2721" s="500"/>
      <c r="E2721" s="500"/>
      <c r="F2721" s="500"/>
      <c r="G2721" s="500"/>
      <c r="H2721" s="180"/>
      <c r="I2721" s="181"/>
      <c r="J2721" s="181"/>
      <c r="K2721" s="181"/>
      <c r="L2721" s="183"/>
      <c r="M2721" s="181"/>
      <c r="N2721" s="211"/>
      <c r="O2721" s="181"/>
      <c r="P2721" s="212">
        <v>4808.37</v>
      </c>
      <c r="Q2721" s="143"/>
      <c r="R2721" s="143"/>
      <c r="S2721" s="143"/>
    </row>
    <row r="2722" spans="1:19" ht="45.75" customHeight="1">
      <c r="A2722" s="203" t="s">
        <v>1231</v>
      </c>
      <c r="B2722" s="189" t="s">
        <v>430</v>
      </c>
      <c r="C2722" s="501" t="s">
        <v>431</v>
      </c>
      <c r="D2722" s="501"/>
      <c r="E2722" s="501"/>
      <c r="F2722" s="501"/>
      <c r="G2722" s="501"/>
      <c r="H2722" s="190" t="s">
        <v>432</v>
      </c>
      <c r="I2722" s="209">
        <v>2</v>
      </c>
      <c r="J2722" s="191"/>
      <c r="K2722" s="209">
        <v>2</v>
      </c>
      <c r="L2722" s="193"/>
      <c r="M2722" s="191"/>
      <c r="N2722" s="193"/>
      <c r="O2722" s="202">
        <v>1.0367</v>
      </c>
      <c r="P2722" s="216">
        <v>61.4</v>
      </c>
      <c r="Q2722" s="143"/>
      <c r="R2722" s="143"/>
      <c r="S2722" s="143"/>
    </row>
    <row r="2723" spans="1:19" ht="27.75" customHeight="1">
      <c r="A2723" s="203"/>
      <c r="B2723" s="189"/>
      <c r="C2723" s="501" t="s">
        <v>433</v>
      </c>
      <c r="D2723" s="501"/>
      <c r="E2723" s="501"/>
      <c r="F2723" s="501"/>
      <c r="G2723" s="501"/>
      <c r="H2723" s="190"/>
      <c r="I2723" s="191"/>
      <c r="J2723" s="191"/>
      <c r="K2723" s="191"/>
      <c r="L2723" s="193"/>
      <c r="M2723" s="191"/>
      <c r="N2723" s="193"/>
      <c r="O2723" s="191"/>
      <c r="P2723" s="194">
        <v>4758.6099999999997</v>
      </c>
      <c r="Q2723" s="143"/>
      <c r="R2723" s="143"/>
      <c r="S2723" s="143"/>
    </row>
    <row r="2724" spans="1:19" ht="13.5" customHeight="1">
      <c r="A2724" s="203"/>
      <c r="B2724" s="189" t="s">
        <v>434</v>
      </c>
      <c r="C2724" s="501" t="s">
        <v>435</v>
      </c>
      <c r="D2724" s="501"/>
      <c r="E2724" s="501"/>
      <c r="F2724" s="501"/>
      <c r="G2724" s="501"/>
      <c r="H2724" s="190" t="s">
        <v>432</v>
      </c>
      <c r="I2724" s="209">
        <v>90</v>
      </c>
      <c r="J2724" s="191"/>
      <c r="K2724" s="209">
        <v>90</v>
      </c>
      <c r="L2724" s="193"/>
      <c r="M2724" s="191"/>
      <c r="N2724" s="193"/>
      <c r="O2724" s="191"/>
      <c r="P2724" s="194">
        <v>4282.75</v>
      </c>
      <c r="Q2724" s="143"/>
      <c r="R2724" s="143"/>
      <c r="S2724" s="143"/>
    </row>
    <row r="2725" spans="1:19" ht="13.5" customHeight="1">
      <c r="A2725" s="203"/>
      <c r="B2725" s="189" t="s">
        <v>436</v>
      </c>
      <c r="C2725" s="501" t="s">
        <v>437</v>
      </c>
      <c r="D2725" s="501"/>
      <c r="E2725" s="501"/>
      <c r="F2725" s="501"/>
      <c r="G2725" s="501"/>
      <c r="H2725" s="190" t="s">
        <v>432</v>
      </c>
      <c r="I2725" s="209">
        <v>46</v>
      </c>
      <c r="J2725" s="191"/>
      <c r="K2725" s="209">
        <v>46</v>
      </c>
      <c r="L2725" s="193"/>
      <c r="M2725" s="191"/>
      <c r="N2725" s="193"/>
      <c r="O2725" s="191"/>
      <c r="P2725" s="194">
        <v>2188.96</v>
      </c>
      <c r="Q2725" s="143"/>
      <c r="R2725" s="143"/>
      <c r="S2725" s="143"/>
    </row>
    <row r="2726" spans="1:19" ht="13.5" customHeight="1">
      <c r="A2726" s="213"/>
      <c r="B2726" s="214"/>
      <c r="C2726" s="500" t="s">
        <v>438</v>
      </c>
      <c r="D2726" s="500"/>
      <c r="E2726" s="500"/>
      <c r="F2726" s="500"/>
      <c r="G2726" s="500"/>
      <c r="H2726" s="180"/>
      <c r="I2726" s="181"/>
      <c r="J2726" s="181"/>
      <c r="K2726" s="181"/>
      <c r="L2726" s="183"/>
      <c r="M2726" s="181"/>
      <c r="N2726" s="211">
        <v>23628.080000000002</v>
      </c>
      <c r="O2726" s="181"/>
      <c r="P2726" s="212">
        <v>11341.48</v>
      </c>
      <c r="Q2726" s="143"/>
      <c r="R2726" s="143"/>
      <c r="S2726" s="143"/>
    </row>
    <row r="2727" spans="1:19" ht="13.5" customHeight="1">
      <c r="A2727" s="178" t="s">
        <v>1232</v>
      </c>
      <c r="B2727" s="179" t="s">
        <v>1113</v>
      </c>
      <c r="C2727" s="498" t="s">
        <v>1114</v>
      </c>
      <c r="D2727" s="498"/>
      <c r="E2727" s="498"/>
      <c r="F2727" s="498"/>
      <c r="G2727" s="498"/>
      <c r="H2727" s="180" t="s">
        <v>142</v>
      </c>
      <c r="I2727" s="181">
        <v>48</v>
      </c>
      <c r="J2727" s="182">
        <v>1</v>
      </c>
      <c r="K2727" s="182">
        <v>48</v>
      </c>
      <c r="L2727" s="183"/>
      <c r="M2727" s="181"/>
      <c r="N2727" s="221">
        <v>121.33</v>
      </c>
      <c r="O2727" s="217">
        <v>1.0367</v>
      </c>
      <c r="P2727" s="212">
        <v>6037.57</v>
      </c>
      <c r="Q2727" s="143"/>
      <c r="R2727" s="143"/>
      <c r="S2727" s="143"/>
    </row>
    <row r="2728" spans="1:19" ht="13.5" customHeight="1">
      <c r="A2728" s="186"/>
      <c r="B2728" s="187"/>
      <c r="C2728" s="499" t="s">
        <v>390</v>
      </c>
      <c r="D2728" s="499"/>
      <c r="E2728" s="499"/>
      <c r="F2728" s="499"/>
      <c r="G2728" s="499"/>
      <c r="H2728" s="499"/>
      <c r="I2728" s="499"/>
      <c r="J2728" s="499"/>
      <c r="K2728" s="499"/>
      <c r="L2728" s="499"/>
      <c r="M2728" s="499"/>
      <c r="N2728" s="499"/>
      <c r="O2728" s="499"/>
      <c r="P2728" s="499"/>
      <c r="Q2728" s="143"/>
      <c r="R2728" s="143"/>
      <c r="S2728" s="143"/>
    </row>
    <row r="2729" spans="1:19" ht="13.5" customHeight="1">
      <c r="A2729" s="213"/>
      <c r="B2729" s="214"/>
      <c r="C2729" s="500" t="s">
        <v>438</v>
      </c>
      <c r="D2729" s="500"/>
      <c r="E2729" s="500"/>
      <c r="F2729" s="500"/>
      <c r="G2729" s="500"/>
      <c r="H2729" s="180"/>
      <c r="I2729" s="181"/>
      <c r="J2729" s="181"/>
      <c r="K2729" s="181"/>
      <c r="L2729" s="183"/>
      <c r="M2729" s="181"/>
      <c r="N2729" s="183"/>
      <c r="O2729" s="181"/>
      <c r="P2729" s="212">
        <v>6037.57</v>
      </c>
      <c r="Q2729" s="143"/>
      <c r="R2729" s="143"/>
      <c r="S2729" s="143"/>
    </row>
    <row r="2730" spans="1:19" ht="13.5" customHeight="1">
      <c r="A2730" s="178" t="s">
        <v>1233</v>
      </c>
      <c r="B2730" s="179" t="s">
        <v>608</v>
      </c>
      <c r="C2730" s="498" t="s">
        <v>1234</v>
      </c>
      <c r="D2730" s="498"/>
      <c r="E2730" s="498"/>
      <c r="F2730" s="498"/>
      <c r="G2730" s="498"/>
      <c r="H2730" s="180" t="s">
        <v>610</v>
      </c>
      <c r="I2730" s="181">
        <v>0.36</v>
      </c>
      <c r="J2730" s="182">
        <v>1</v>
      </c>
      <c r="K2730" s="219">
        <v>0.36</v>
      </c>
      <c r="L2730" s="183"/>
      <c r="M2730" s="181"/>
      <c r="N2730" s="184"/>
      <c r="O2730" s="181"/>
      <c r="P2730" s="185"/>
      <c r="Q2730" s="143"/>
      <c r="R2730" s="143"/>
      <c r="S2730" s="143"/>
    </row>
    <row r="2731" spans="1:19" ht="13.5" customHeight="1">
      <c r="A2731" s="186"/>
      <c r="B2731" s="187" t="s">
        <v>386</v>
      </c>
      <c r="C2731" s="499" t="s">
        <v>387</v>
      </c>
      <c r="D2731" s="499"/>
      <c r="E2731" s="499"/>
      <c r="F2731" s="499"/>
      <c r="G2731" s="499"/>
      <c r="H2731" s="499"/>
      <c r="I2731" s="499"/>
      <c r="J2731" s="499"/>
      <c r="K2731" s="499"/>
      <c r="L2731" s="499"/>
      <c r="M2731" s="499"/>
      <c r="N2731" s="499"/>
      <c r="O2731" s="499"/>
      <c r="P2731" s="499"/>
      <c r="Q2731" s="143"/>
      <c r="R2731" s="143"/>
      <c r="S2731" s="143"/>
    </row>
    <row r="2732" spans="1:19" ht="13.5" customHeight="1">
      <c r="A2732" s="186"/>
      <c r="B2732" s="187" t="s">
        <v>388</v>
      </c>
      <c r="C2732" s="499" t="s">
        <v>389</v>
      </c>
      <c r="D2732" s="499"/>
      <c r="E2732" s="499"/>
      <c r="F2732" s="499"/>
      <c r="G2732" s="499"/>
      <c r="H2732" s="499"/>
      <c r="I2732" s="499"/>
      <c r="J2732" s="499"/>
      <c r="K2732" s="499"/>
      <c r="L2732" s="499"/>
      <c r="M2732" s="499"/>
      <c r="N2732" s="499"/>
      <c r="O2732" s="499"/>
      <c r="P2732" s="499"/>
      <c r="Q2732" s="143"/>
      <c r="R2732" s="143"/>
      <c r="S2732" s="143"/>
    </row>
    <row r="2733" spans="1:19" ht="13.5" customHeight="1">
      <c r="A2733" s="186"/>
      <c r="B2733" s="187"/>
      <c r="C2733" s="499" t="s">
        <v>390</v>
      </c>
      <c r="D2733" s="499"/>
      <c r="E2733" s="499"/>
      <c r="F2733" s="499"/>
      <c r="G2733" s="499"/>
      <c r="H2733" s="499"/>
      <c r="I2733" s="499"/>
      <c r="J2733" s="499"/>
      <c r="K2733" s="499"/>
      <c r="L2733" s="499"/>
      <c r="M2733" s="499"/>
      <c r="N2733" s="499"/>
      <c r="O2733" s="499"/>
      <c r="P2733" s="499"/>
      <c r="Q2733" s="143"/>
      <c r="R2733" s="143"/>
      <c r="S2733" s="143"/>
    </row>
    <row r="2734" spans="1:19" ht="13.5" customHeight="1">
      <c r="A2734" s="188"/>
      <c r="B2734" s="189" t="s">
        <v>164</v>
      </c>
      <c r="C2734" s="501" t="s">
        <v>391</v>
      </c>
      <c r="D2734" s="501"/>
      <c r="E2734" s="501"/>
      <c r="F2734" s="501"/>
      <c r="G2734" s="501"/>
      <c r="H2734" s="190" t="s">
        <v>392</v>
      </c>
      <c r="I2734" s="191"/>
      <c r="J2734" s="191"/>
      <c r="K2734" s="215">
        <v>5.3624966000000001</v>
      </c>
      <c r="L2734" s="193"/>
      <c r="M2734" s="191"/>
      <c r="N2734" s="193"/>
      <c r="O2734" s="191"/>
      <c r="P2734" s="194">
        <v>3568.96</v>
      </c>
      <c r="Q2734" s="143"/>
      <c r="R2734" s="143"/>
      <c r="S2734" s="143"/>
    </row>
    <row r="2735" spans="1:19" ht="13.5" customHeight="1">
      <c r="A2735" s="195"/>
      <c r="B2735" s="189" t="s">
        <v>611</v>
      </c>
      <c r="C2735" s="501" t="s">
        <v>612</v>
      </c>
      <c r="D2735" s="501"/>
      <c r="E2735" s="501"/>
      <c r="F2735" s="501"/>
      <c r="G2735" s="501"/>
      <c r="H2735" s="190" t="s">
        <v>392</v>
      </c>
      <c r="I2735" s="201">
        <v>9.27</v>
      </c>
      <c r="J2735" s="197">
        <v>1.6068849999999999</v>
      </c>
      <c r="K2735" s="215">
        <v>5.3624966000000001</v>
      </c>
      <c r="L2735" s="198"/>
      <c r="M2735" s="199"/>
      <c r="N2735" s="200">
        <v>665.54</v>
      </c>
      <c r="O2735" s="191"/>
      <c r="P2735" s="194">
        <v>3568.96</v>
      </c>
      <c r="Q2735" s="143"/>
      <c r="R2735" s="143"/>
      <c r="S2735" s="143"/>
    </row>
    <row r="2736" spans="1:19" ht="19.5" customHeight="1">
      <c r="A2736" s="188"/>
      <c r="B2736" s="189" t="s">
        <v>180</v>
      </c>
      <c r="C2736" s="501" t="s">
        <v>410</v>
      </c>
      <c r="D2736" s="501"/>
      <c r="E2736" s="501"/>
      <c r="F2736" s="501"/>
      <c r="G2736" s="501"/>
      <c r="H2736" s="190"/>
      <c r="I2736" s="191"/>
      <c r="J2736" s="191"/>
      <c r="K2736" s="191"/>
      <c r="L2736" s="193"/>
      <c r="M2736" s="191"/>
      <c r="N2736" s="193"/>
      <c r="O2736" s="191"/>
      <c r="P2736" s="216">
        <v>37.32</v>
      </c>
      <c r="Q2736" s="143"/>
      <c r="R2736" s="143"/>
      <c r="S2736" s="143"/>
    </row>
    <row r="2737" spans="1:19" ht="13.5" customHeight="1">
      <c r="A2737" s="195"/>
      <c r="B2737" s="189" t="s">
        <v>613</v>
      </c>
      <c r="C2737" s="501" t="s">
        <v>614</v>
      </c>
      <c r="D2737" s="501"/>
      <c r="E2737" s="501"/>
      <c r="F2737" s="501"/>
      <c r="G2737" s="501"/>
      <c r="H2737" s="190" t="s">
        <v>413</v>
      </c>
      <c r="I2737" s="196">
        <v>0.2</v>
      </c>
      <c r="J2737" s="191"/>
      <c r="K2737" s="207">
        <v>7.1999999999999995E-2</v>
      </c>
      <c r="L2737" s="205">
        <v>138.5</v>
      </c>
      <c r="M2737" s="206">
        <v>1.44</v>
      </c>
      <c r="N2737" s="200">
        <v>199.44</v>
      </c>
      <c r="O2737" s="202">
        <v>1.0367</v>
      </c>
      <c r="P2737" s="194">
        <v>14.89</v>
      </c>
      <c r="Q2737" s="143"/>
      <c r="R2737" s="143"/>
      <c r="S2737" s="143"/>
    </row>
    <row r="2738" spans="1:19" ht="13.5" customHeight="1">
      <c r="A2738" s="195"/>
      <c r="B2738" s="189" t="s">
        <v>615</v>
      </c>
      <c r="C2738" s="501" t="s">
        <v>616</v>
      </c>
      <c r="D2738" s="501"/>
      <c r="E2738" s="501"/>
      <c r="F2738" s="501"/>
      <c r="G2738" s="501"/>
      <c r="H2738" s="190" t="s">
        <v>587</v>
      </c>
      <c r="I2738" s="201">
        <v>0.25</v>
      </c>
      <c r="J2738" s="191"/>
      <c r="K2738" s="201">
        <v>0.09</v>
      </c>
      <c r="L2738" s="205">
        <v>235.73</v>
      </c>
      <c r="M2738" s="206">
        <v>1.02</v>
      </c>
      <c r="N2738" s="200">
        <v>240.44</v>
      </c>
      <c r="O2738" s="202">
        <v>1.0367</v>
      </c>
      <c r="P2738" s="194">
        <v>22.43</v>
      </c>
      <c r="Q2738" s="143"/>
      <c r="R2738" s="143"/>
      <c r="S2738" s="143"/>
    </row>
    <row r="2739" spans="1:19" ht="19.5" customHeight="1">
      <c r="A2739" s="210"/>
      <c r="B2739" s="187"/>
      <c r="C2739" s="500" t="s">
        <v>429</v>
      </c>
      <c r="D2739" s="500"/>
      <c r="E2739" s="500"/>
      <c r="F2739" s="500"/>
      <c r="G2739" s="500"/>
      <c r="H2739" s="180"/>
      <c r="I2739" s="181"/>
      <c r="J2739" s="181"/>
      <c r="K2739" s="181"/>
      <c r="L2739" s="183"/>
      <c r="M2739" s="181"/>
      <c r="N2739" s="211"/>
      <c r="O2739" s="181"/>
      <c r="P2739" s="212">
        <v>3606.28</v>
      </c>
      <c r="Q2739" s="143"/>
      <c r="R2739" s="143"/>
      <c r="S2739" s="143"/>
    </row>
    <row r="2740" spans="1:19" ht="13.5" customHeight="1">
      <c r="A2740" s="203" t="s">
        <v>1235</v>
      </c>
      <c r="B2740" s="189" t="s">
        <v>430</v>
      </c>
      <c r="C2740" s="501" t="s">
        <v>431</v>
      </c>
      <c r="D2740" s="501"/>
      <c r="E2740" s="501"/>
      <c r="F2740" s="501"/>
      <c r="G2740" s="501"/>
      <c r="H2740" s="190" t="s">
        <v>432</v>
      </c>
      <c r="I2740" s="209">
        <v>2</v>
      </c>
      <c r="J2740" s="191"/>
      <c r="K2740" s="209">
        <v>2</v>
      </c>
      <c r="L2740" s="193"/>
      <c r="M2740" s="191"/>
      <c r="N2740" s="193"/>
      <c r="O2740" s="202">
        <v>1.0367</v>
      </c>
      <c r="P2740" s="216">
        <v>46.05</v>
      </c>
      <c r="Q2740" s="143"/>
      <c r="R2740" s="143"/>
      <c r="S2740" s="143"/>
    </row>
    <row r="2741" spans="1:19" ht="13.5" customHeight="1">
      <c r="A2741" s="203"/>
      <c r="B2741" s="189"/>
      <c r="C2741" s="501" t="s">
        <v>433</v>
      </c>
      <c r="D2741" s="501"/>
      <c r="E2741" s="501"/>
      <c r="F2741" s="501"/>
      <c r="G2741" s="501"/>
      <c r="H2741" s="190"/>
      <c r="I2741" s="191"/>
      <c r="J2741" s="191"/>
      <c r="K2741" s="191"/>
      <c r="L2741" s="193"/>
      <c r="M2741" s="191"/>
      <c r="N2741" s="193"/>
      <c r="O2741" s="191"/>
      <c r="P2741" s="194">
        <v>3568.96</v>
      </c>
      <c r="Q2741" s="143"/>
      <c r="R2741" s="143"/>
      <c r="S2741" s="143"/>
    </row>
    <row r="2742" spans="1:19" ht="19.5" customHeight="1">
      <c r="A2742" s="203"/>
      <c r="B2742" s="189" t="s">
        <v>434</v>
      </c>
      <c r="C2742" s="501" t="s">
        <v>435</v>
      </c>
      <c r="D2742" s="501"/>
      <c r="E2742" s="501"/>
      <c r="F2742" s="501"/>
      <c r="G2742" s="501"/>
      <c r="H2742" s="190" t="s">
        <v>432</v>
      </c>
      <c r="I2742" s="209">
        <v>90</v>
      </c>
      <c r="J2742" s="191"/>
      <c r="K2742" s="209">
        <v>90</v>
      </c>
      <c r="L2742" s="193"/>
      <c r="M2742" s="191"/>
      <c r="N2742" s="193"/>
      <c r="O2742" s="191"/>
      <c r="P2742" s="194">
        <v>3212.06</v>
      </c>
      <c r="Q2742" s="143"/>
      <c r="R2742" s="143"/>
      <c r="S2742" s="143"/>
    </row>
    <row r="2743" spans="1:19" ht="13.5" customHeight="1">
      <c r="A2743" s="203"/>
      <c r="B2743" s="189" t="s">
        <v>436</v>
      </c>
      <c r="C2743" s="501" t="s">
        <v>437</v>
      </c>
      <c r="D2743" s="501"/>
      <c r="E2743" s="501"/>
      <c r="F2743" s="501"/>
      <c r="G2743" s="501"/>
      <c r="H2743" s="190" t="s">
        <v>432</v>
      </c>
      <c r="I2743" s="209">
        <v>46</v>
      </c>
      <c r="J2743" s="191"/>
      <c r="K2743" s="209">
        <v>46</v>
      </c>
      <c r="L2743" s="193"/>
      <c r="M2743" s="191"/>
      <c r="N2743" s="193"/>
      <c r="O2743" s="191"/>
      <c r="P2743" s="194">
        <v>1641.72</v>
      </c>
      <c r="Q2743" s="143"/>
      <c r="R2743" s="143"/>
      <c r="S2743" s="143"/>
    </row>
    <row r="2744" spans="1:19" ht="13.5" customHeight="1">
      <c r="A2744" s="213"/>
      <c r="B2744" s="214"/>
      <c r="C2744" s="500" t="s">
        <v>438</v>
      </c>
      <c r="D2744" s="500"/>
      <c r="E2744" s="500"/>
      <c r="F2744" s="500"/>
      <c r="G2744" s="500"/>
      <c r="H2744" s="180"/>
      <c r="I2744" s="181"/>
      <c r="J2744" s="181"/>
      <c r="K2744" s="181"/>
      <c r="L2744" s="183"/>
      <c r="M2744" s="181"/>
      <c r="N2744" s="211">
        <v>23628.080000000002</v>
      </c>
      <c r="O2744" s="181"/>
      <c r="P2744" s="212">
        <v>8506.11</v>
      </c>
      <c r="Q2744" s="143"/>
      <c r="R2744" s="143"/>
      <c r="S2744" s="143"/>
    </row>
    <row r="2745" spans="1:19" ht="13.5" customHeight="1">
      <c r="A2745" s="178" t="s">
        <v>1236</v>
      </c>
      <c r="B2745" s="179" t="s">
        <v>672</v>
      </c>
      <c r="C2745" s="498" t="s">
        <v>673</v>
      </c>
      <c r="D2745" s="498"/>
      <c r="E2745" s="498"/>
      <c r="F2745" s="498"/>
      <c r="G2745" s="498"/>
      <c r="H2745" s="180" t="s">
        <v>142</v>
      </c>
      <c r="I2745" s="181">
        <v>4</v>
      </c>
      <c r="J2745" s="182">
        <v>1</v>
      </c>
      <c r="K2745" s="182">
        <v>4</v>
      </c>
      <c r="L2745" s="183"/>
      <c r="M2745" s="181"/>
      <c r="N2745" s="221">
        <v>552.98</v>
      </c>
      <c r="O2745" s="217">
        <v>1.0367</v>
      </c>
      <c r="P2745" s="212">
        <v>2293.1</v>
      </c>
      <c r="Q2745" s="143"/>
      <c r="R2745" s="143"/>
      <c r="S2745" s="143"/>
    </row>
    <row r="2746" spans="1:19" ht="19.5" customHeight="1">
      <c r="A2746" s="186"/>
      <c r="B2746" s="187"/>
      <c r="C2746" s="499" t="s">
        <v>390</v>
      </c>
      <c r="D2746" s="499"/>
      <c r="E2746" s="499"/>
      <c r="F2746" s="499"/>
      <c r="G2746" s="499"/>
      <c r="H2746" s="499"/>
      <c r="I2746" s="499"/>
      <c r="J2746" s="499"/>
      <c r="K2746" s="499"/>
      <c r="L2746" s="499"/>
      <c r="M2746" s="499"/>
      <c r="N2746" s="499"/>
      <c r="O2746" s="499"/>
      <c r="P2746" s="499"/>
      <c r="Q2746" s="143"/>
      <c r="R2746" s="143"/>
      <c r="S2746" s="143"/>
    </row>
    <row r="2747" spans="1:19" ht="45.75" customHeight="1">
      <c r="A2747" s="213"/>
      <c r="B2747" s="214"/>
      <c r="C2747" s="500" t="s">
        <v>438</v>
      </c>
      <c r="D2747" s="500"/>
      <c r="E2747" s="500"/>
      <c r="F2747" s="500"/>
      <c r="G2747" s="500"/>
      <c r="H2747" s="180"/>
      <c r="I2747" s="181"/>
      <c r="J2747" s="181"/>
      <c r="K2747" s="181"/>
      <c r="L2747" s="183"/>
      <c r="M2747" s="181"/>
      <c r="N2747" s="183"/>
      <c r="O2747" s="181"/>
      <c r="P2747" s="212">
        <v>2293.1</v>
      </c>
      <c r="Q2747" s="143"/>
      <c r="R2747" s="143"/>
      <c r="S2747" s="143"/>
    </row>
    <row r="2748" spans="1:19" ht="27.75" customHeight="1">
      <c r="A2748" s="178" t="s">
        <v>1237</v>
      </c>
      <c r="B2748" s="179" t="s">
        <v>1122</v>
      </c>
      <c r="C2748" s="498" t="s">
        <v>1123</v>
      </c>
      <c r="D2748" s="498"/>
      <c r="E2748" s="498"/>
      <c r="F2748" s="498"/>
      <c r="G2748" s="498"/>
      <c r="H2748" s="180" t="s">
        <v>1124</v>
      </c>
      <c r="I2748" s="181">
        <v>0.08</v>
      </c>
      <c r="J2748" s="182">
        <v>1</v>
      </c>
      <c r="K2748" s="219">
        <v>0.08</v>
      </c>
      <c r="L2748" s="211">
        <v>3156.07</v>
      </c>
      <c r="M2748" s="219">
        <v>1.38</v>
      </c>
      <c r="N2748" s="239">
        <v>4355.38</v>
      </c>
      <c r="O2748" s="217">
        <v>1.0367</v>
      </c>
      <c r="P2748" s="240">
        <v>361.22</v>
      </c>
      <c r="Q2748" s="143"/>
      <c r="R2748" s="143"/>
      <c r="S2748" s="143"/>
    </row>
    <row r="2749" spans="1:19" ht="13.5" customHeight="1">
      <c r="A2749" s="186"/>
      <c r="B2749" s="187"/>
      <c r="C2749" s="499" t="s">
        <v>390</v>
      </c>
      <c r="D2749" s="499"/>
      <c r="E2749" s="499"/>
      <c r="F2749" s="499"/>
      <c r="G2749" s="499"/>
      <c r="H2749" s="499"/>
      <c r="I2749" s="499"/>
      <c r="J2749" s="499"/>
      <c r="K2749" s="499"/>
      <c r="L2749" s="499"/>
      <c r="M2749" s="499"/>
      <c r="N2749" s="499"/>
      <c r="O2749" s="499"/>
      <c r="P2749" s="499"/>
      <c r="Q2749" s="143"/>
      <c r="R2749" s="143"/>
      <c r="S2749" s="143"/>
    </row>
    <row r="2750" spans="1:19" ht="13.5" customHeight="1">
      <c r="A2750" s="213"/>
      <c r="B2750" s="214"/>
      <c r="C2750" s="500" t="s">
        <v>438</v>
      </c>
      <c r="D2750" s="500"/>
      <c r="E2750" s="500"/>
      <c r="F2750" s="500"/>
      <c r="G2750" s="500"/>
      <c r="H2750" s="180"/>
      <c r="I2750" s="181"/>
      <c r="J2750" s="181"/>
      <c r="K2750" s="181"/>
      <c r="L2750" s="183"/>
      <c r="M2750" s="181"/>
      <c r="N2750" s="183"/>
      <c r="O2750" s="181"/>
      <c r="P2750" s="240">
        <v>361.22</v>
      </c>
      <c r="Q2750" s="143"/>
      <c r="R2750" s="143"/>
      <c r="S2750" s="143"/>
    </row>
    <row r="2751" spans="1:19" ht="13.5" customHeight="1">
      <c r="A2751" s="178" t="s">
        <v>1238</v>
      </c>
      <c r="B2751" s="179" t="s">
        <v>1126</v>
      </c>
      <c r="C2751" s="498" t="s">
        <v>1127</v>
      </c>
      <c r="D2751" s="498"/>
      <c r="E2751" s="498"/>
      <c r="F2751" s="498"/>
      <c r="G2751" s="498"/>
      <c r="H2751" s="180" t="s">
        <v>142</v>
      </c>
      <c r="I2751" s="181">
        <v>24</v>
      </c>
      <c r="J2751" s="182">
        <v>1</v>
      </c>
      <c r="K2751" s="182">
        <v>24</v>
      </c>
      <c r="L2751" s="183"/>
      <c r="M2751" s="181"/>
      <c r="N2751" s="221">
        <v>78.09</v>
      </c>
      <c r="O2751" s="217">
        <v>1.0367</v>
      </c>
      <c r="P2751" s="212">
        <v>1942.94</v>
      </c>
      <c r="Q2751" s="143"/>
      <c r="R2751" s="143"/>
      <c r="S2751" s="143"/>
    </row>
    <row r="2752" spans="1:19" ht="13.5" customHeight="1">
      <c r="A2752" s="186"/>
      <c r="B2752" s="187"/>
      <c r="C2752" s="499" t="s">
        <v>390</v>
      </c>
      <c r="D2752" s="499"/>
      <c r="E2752" s="499"/>
      <c r="F2752" s="499"/>
      <c r="G2752" s="499"/>
      <c r="H2752" s="499"/>
      <c r="I2752" s="499"/>
      <c r="J2752" s="499"/>
      <c r="K2752" s="499"/>
      <c r="L2752" s="499"/>
      <c r="M2752" s="499"/>
      <c r="N2752" s="499"/>
      <c r="O2752" s="499"/>
      <c r="P2752" s="499"/>
      <c r="Q2752" s="143"/>
      <c r="R2752" s="143"/>
      <c r="S2752" s="143"/>
    </row>
    <row r="2753" spans="1:19" ht="13.5" customHeight="1">
      <c r="A2753" s="213"/>
      <c r="B2753" s="214"/>
      <c r="C2753" s="500" t="s">
        <v>438</v>
      </c>
      <c r="D2753" s="500"/>
      <c r="E2753" s="500"/>
      <c r="F2753" s="500"/>
      <c r="G2753" s="500"/>
      <c r="H2753" s="180"/>
      <c r="I2753" s="181"/>
      <c r="J2753" s="181"/>
      <c r="K2753" s="181"/>
      <c r="L2753" s="183"/>
      <c r="M2753" s="181"/>
      <c r="N2753" s="183"/>
      <c r="O2753" s="181"/>
      <c r="P2753" s="212">
        <v>1942.94</v>
      </c>
      <c r="Q2753" s="143"/>
      <c r="R2753" s="143"/>
      <c r="S2753" s="143"/>
    </row>
    <row r="2754" spans="1:19" ht="13.5" customHeight="1">
      <c r="A2754" s="497" t="s">
        <v>1239</v>
      </c>
      <c r="B2754" s="497"/>
      <c r="C2754" s="497"/>
      <c r="D2754" s="497"/>
      <c r="E2754" s="497"/>
      <c r="F2754" s="497"/>
      <c r="G2754" s="497"/>
      <c r="H2754" s="497"/>
      <c r="I2754" s="497"/>
      <c r="J2754" s="497"/>
      <c r="K2754" s="497"/>
      <c r="L2754" s="497"/>
      <c r="M2754" s="497"/>
      <c r="N2754" s="497"/>
      <c r="O2754" s="497"/>
      <c r="P2754" s="497"/>
      <c r="Q2754" s="143"/>
      <c r="R2754" s="143"/>
      <c r="S2754" s="143"/>
    </row>
    <row r="2755" spans="1:19" ht="13.5" customHeight="1">
      <c r="A2755" s="178" t="s">
        <v>1240</v>
      </c>
      <c r="B2755" s="179" t="s">
        <v>975</v>
      </c>
      <c r="C2755" s="498" t="s">
        <v>976</v>
      </c>
      <c r="D2755" s="498"/>
      <c r="E2755" s="498"/>
      <c r="F2755" s="498"/>
      <c r="G2755" s="498"/>
      <c r="H2755" s="180" t="s">
        <v>142</v>
      </c>
      <c r="I2755" s="181">
        <v>8</v>
      </c>
      <c r="J2755" s="182">
        <v>1</v>
      </c>
      <c r="K2755" s="182">
        <v>8</v>
      </c>
      <c r="L2755" s="183"/>
      <c r="M2755" s="181"/>
      <c r="N2755" s="184"/>
      <c r="O2755" s="181"/>
      <c r="P2755" s="185"/>
      <c r="Q2755" s="143"/>
      <c r="R2755" s="143"/>
      <c r="S2755" s="143"/>
    </row>
    <row r="2756" spans="1:19" ht="13.5" customHeight="1">
      <c r="A2756" s="186"/>
      <c r="B2756" s="187" t="s">
        <v>386</v>
      </c>
      <c r="C2756" s="499" t="s">
        <v>387</v>
      </c>
      <c r="D2756" s="499"/>
      <c r="E2756" s="499"/>
      <c r="F2756" s="499"/>
      <c r="G2756" s="499"/>
      <c r="H2756" s="499"/>
      <c r="I2756" s="499"/>
      <c r="J2756" s="499"/>
      <c r="K2756" s="499"/>
      <c r="L2756" s="499"/>
      <c r="M2756" s="499"/>
      <c r="N2756" s="499"/>
      <c r="O2756" s="499"/>
      <c r="P2756" s="499"/>
      <c r="Q2756" s="143"/>
      <c r="R2756" s="143"/>
      <c r="S2756" s="143"/>
    </row>
    <row r="2757" spans="1:19" ht="13.5" customHeight="1">
      <c r="A2757" s="186"/>
      <c r="B2757" s="187" t="s">
        <v>388</v>
      </c>
      <c r="C2757" s="499" t="s">
        <v>389</v>
      </c>
      <c r="D2757" s="499"/>
      <c r="E2757" s="499"/>
      <c r="F2757" s="499"/>
      <c r="G2757" s="499"/>
      <c r="H2757" s="499"/>
      <c r="I2757" s="499"/>
      <c r="J2757" s="499"/>
      <c r="K2757" s="499"/>
      <c r="L2757" s="499"/>
      <c r="M2757" s="499"/>
      <c r="N2757" s="499"/>
      <c r="O2757" s="499"/>
      <c r="P2757" s="499"/>
      <c r="Q2757" s="143"/>
      <c r="R2757" s="143"/>
      <c r="S2757" s="143"/>
    </row>
    <row r="2758" spans="1:19" ht="13.5" customHeight="1">
      <c r="A2758" s="186"/>
      <c r="B2758" s="187"/>
      <c r="C2758" s="499" t="s">
        <v>390</v>
      </c>
      <c r="D2758" s="499"/>
      <c r="E2758" s="499"/>
      <c r="F2758" s="499"/>
      <c r="G2758" s="499"/>
      <c r="H2758" s="499"/>
      <c r="I2758" s="499"/>
      <c r="J2758" s="499"/>
      <c r="K2758" s="499"/>
      <c r="L2758" s="499"/>
      <c r="M2758" s="499"/>
      <c r="N2758" s="499"/>
      <c r="O2758" s="499"/>
      <c r="P2758" s="499"/>
      <c r="Q2758" s="143"/>
      <c r="R2758" s="143"/>
      <c r="S2758" s="143"/>
    </row>
    <row r="2759" spans="1:19" ht="13.5" customHeight="1">
      <c r="A2759" s="188"/>
      <c r="B2759" s="189" t="s">
        <v>164</v>
      </c>
      <c r="C2759" s="501" t="s">
        <v>391</v>
      </c>
      <c r="D2759" s="501"/>
      <c r="E2759" s="501"/>
      <c r="F2759" s="501"/>
      <c r="G2759" s="501"/>
      <c r="H2759" s="190" t="s">
        <v>392</v>
      </c>
      <c r="I2759" s="191"/>
      <c r="J2759" s="191"/>
      <c r="K2759" s="215">
        <v>85.357731200000003</v>
      </c>
      <c r="L2759" s="193"/>
      <c r="M2759" s="191"/>
      <c r="N2759" s="193"/>
      <c r="O2759" s="191"/>
      <c r="P2759" s="194">
        <v>73224.98</v>
      </c>
      <c r="Q2759" s="143"/>
      <c r="R2759" s="143"/>
      <c r="S2759" s="143"/>
    </row>
    <row r="2760" spans="1:19" ht="13.5" customHeight="1">
      <c r="A2760" s="195"/>
      <c r="B2760" s="189" t="s">
        <v>642</v>
      </c>
      <c r="C2760" s="501" t="s">
        <v>643</v>
      </c>
      <c r="D2760" s="501"/>
      <c r="E2760" s="501"/>
      <c r="F2760" s="501"/>
      <c r="G2760" s="501"/>
      <c r="H2760" s="190" t="s">
        <v>392</v>
      </c>
      <c r="I2760" s="201">
        <v>6.64</v>
      </c>
      <c r="J2760" s="197">
        <v>1.6068849999999999</v>
      </c>
      <c r="K2760" s="215">
        <v>85.357731200000003</v>
      </c>
      <c r="L2760" s="198"/>
      <c r="M2760" s="199"/>
      <c r="N2760" s="200">
        <v>857.86</v>
      </c>
      <c r="O2760" s="191"/>
      <c r="P2760" s="194">
        <v>73224.98</v>
      </c>
      <c r="Q2760" s="143"/>
      <c r="R2760" s="143"/>
      <c r="S2760" s="143"/>
    </row>
    <row r="2761" spans="1:19" ht="13.5" customHeight="1">
      <c r="A2761" s="188"/>
      <c r="B2761" s="189" t="s">
        <v>167</v>
      </c>
      <c r="C2761" s="501" t="s">
        <v>395</v>
      </c>
      <c r="D2761" s="501"/>
      <c r="E2761" s="501"/>
      <c r="F2761" s="501"/>
      <c r="G2761" s="501"/>
      <c r="H2761" s="190"/>
      <c r="I2761" s="191"/>
      <c r="J2761" s="191"/>
      <c r="K2761" s="191"/>
      <c r="L2761" s="193"/>
      <c r="M2761" s="191"/>
      <c r="N2761" s="193"/>
      <c r="O2761" s="191"/>
      <c r="P2761" s="194">
        <v>1456.18</v>
      </c>
      <c r="Q2761" s="143"/>
      <c r="R2761" s="143"/>
      <c r="S2761" s="143"/>
    </row>
    <row r="2762" spans="1:19" ht="13.5" customHeight="1">
      <c r="A2762" s="195"/>
      <c r="B2762" s="189" t="s">
        <v>644</v>
      </c>
      <c r="C2762" s="501" t="s">
        <v>645</v>
      </c>
      <c r="D2762" s="501"/>
      <c r="E2762" s="501"/>
      <c r="F2762" s="501"/>
      <c r="G2762" s="501"/>
      <c r="H2762" s="190" t="s">
        <v>399</v>
      </c>
      <c r="I2762" s="201">
        <v>0.96</v>
      </c>
      <c r="J2762" s="201">
        <v>1.55</v>
      </c>
      <c r="K2762" s="207">
        <v>11.904</v>
      </c>
      <c r="L2762" s="205">
        <v>32.6</v>
      </c>
      <c r="M2762" s="206">
        <v>1.41</v>
      </c>
      <c r="N2762" s="200">
        <v>45.97</v>
      </c>
      <c r="O2762" s="202">
        <v>1.0367</v>
      </c>
      <c r="P2762" s="194">
        <v>567.30999999999995</v>
      </c>
      <c r="Q2762" s="143"/>
      <c r="R2762" s="143"/>
      <c r="S2762" s="143"/>
    </row>
    <row r="2763" spans="1:19" ht="13.5" customHeight="1">
      <c r="A2763" s="195"/>
      <c r="B2763" s="189" t="s">
        <v>646</v>
      </c>
      <c r="C2763" s="501" t="s">
        <v>647</v>
      </c>
      <c r="D2763" s="501"/>
      <c r="E2763" s="501"/>
      <c r="F2763" s="501"/>
      <c r="G2763" s="501"/>
      <c r="H2763" s="190" t="s">
        <v>399</v>
      </c>
      <c r="I2763" s="201">
        <v>0.74</v>
      </c>
      <c r="J2763" s="201">
        <v>1.55</v>
      </c>
      <c r="K2763" s="207">
        <v>9.1760000000000002</v>
      </c>
      <c r="L2763" s="205">
        <v>75.97</v>
      </c>
      <c r="M2763" s="206">
        <v>1.23</v>
      </c>
      <c r="N2763" s="200">
        <v>93.44</v>
      </c>
      <c r="O2763" s="202">
        <v>1.0367</v>
      </c>
      <c r="P2763" s="194">
        <v>888.87</v>
      </c>
      <c r="Q2763" s="143"/>
      <c r="R2763" s="143"/>
      <c r="S2763" s="143"/>
    </row>
    <row r="2764" spans="1:19" ht="19.5" customHeight="1">
      <c r="A2764" s="188"/>
      <c r="B2764" s="189" t="s">
        <v>180</v>
      </c>
      <c r="C2764" s="501" t="s">
        <v>410</v>
      </c>
      <c r="D2764" s="501"/>
      <c r="E2764" s="501"/>
      <c r="F2764" s="501"/>
      <c r="G2764" s="501"/>
      <c r="H2764" s="190"/>
      <c r="I2764" s="191"/>
      <c r="J2764" s="191"/>
      <c r="K2764" s="191"/>
      <c r="L2764" s="193"/>
      <c r="M2764" s="191"/>
      <c r="N2764" s="193"/>
      <c r="O2764" s="191"/>
      <c r="P2764" s="194">
        <v>1109.03</v>
      </c>
      <c r="Q2764" s="143"/>
      <c r="R2764" s="143"/>
      <c r="S2764" s="143"/>
    </row>
    <row r="2765" spans="1:19" ht="13.5" customHeight="1">
      <c r="A2765" s="195"/>
      <c r="B2765" s="189" t="s">
        <v>648</v>
      </c>
      <c r="C2765" s="501" t="s">
        <v>649</v>
      </c>
      <c r="D2765" s="501"/>
      <c r="E2765" s="501"/>
      <c r="F2765" s="501"/>
      <c r="G2765" s="501"/>
      <c r="H2765" s="190" t="s">
        <v>413</v>
      </c>
      <c r="I2765" s="207">
        <v>0.128</v>
      </c>
      <c r="J2765" s="191"/>
      <c r="K2765" s="207">
        <v>1.024</v>
      </c>
      <c r="L2765" s="205">
        <v>596.80999999999995</v>
      </c>
      <c r="M2765" s="206">
        <v>1.43</v>
      </c>
      <c r="N2765" s="200">
        <v>853.44</v>
      </c>
      <c r="O2765" s="202">
        <v>1.0367</v>
      </c>
      <c r="P2765" s="194">
        <v>906</v>
      </c>
      <c r="Q2765" s="143"/>
      <c r="R2765" s="143"/>
      <c r="S2765" s="143"/>
    </row>
    <row r="2766" spans="1:19" ht="13.5" customHeight="1">
      <c r="A2766" s="195"/>
      <c r="B2766" s="189" t="s">
        <v>650</v>
      </c>
      <c r="C2766" s="501" t="s">
        <v>651</v>
      </c>
      <c r="D2766" s="501"/>
      <c r="E2766" s="501"/>
      <c r="F2766" s="501"/>
      <c r="G2766" s="501"/>
      <c r="H2766" s="190" t="s">
        <v>142</v>
      </c>
      <c r="I2766" s="209">
        <v>24</v>
      </c>
      <c r="J2766" s="191"/>
      <c r="K2766" s="209">
        <v>192</v>
      </c>
      <c r="L2766" s="205">
        <v>0.64</v>
      </c>
      <c r="M2766" s="220">
        <v>1.6</v>
      </c>
      <c r="N2766" s="200">
        <v>1.02</v>
      </c>
      <c r="O2766" s="202">
        <v>1.0367</v>
      </c>
      <c r="P2766" s="194">
        <v>203.03</v>
      </c>
      <c r="Q2766" s="143"/>
      <c r="R2766" s="143"/>
      <c r="S2766" s="143"/>
    </row>
    <row r="2767" spans="1:19" ht="27.75" customHeight="1">
      <c r="A2767" s="210"/>
      <c r="B2767" s="187"/>
      <c r="C2767" s="500" t="s">
        <v>429</v>
      </c>
      <c r="D2767" s="500"/>
      <c r="E2767" s="500"/>
      <c r="F2767" s="500"/>
      <c r="G2767" s="500"/>
      <c r="H2767" s="180"/>
      <c r="I2767" s="181"/>
      <c r="J2767" s="181"/>
      <c r="K2767" s="181"/>
      <c r="L2767" s="183"/>
      <c r="M2767" s="181"/>
      <c r="N2767" s="211"/>
      <c r="O2767" s="181"/>
      <c r="P2767" s="212">
        <v>75790.19</v>
      </c>
      <c r="Q2767" s="143"/>
      <c r="R2767" s="143"/>
      <c r="S2767" s="143"/>
    </row>
    <row r="2768" spans="1:19" ht="45.75" customHeight="1">
      <c r="A2768" s="203" t="s">
        <v>1241</v>
      </c>
      <c r="B2768" s="189" t="s">
        <v>430</v>
      </c>
      <c r="C2768" s="501" t="s">
        <v>431</v>
      </c>
      <c r="D2768" s="501"/>
      <c r="E2768" s="501"/>
      <c r="F2768" s="501"/>
      <c r="G2768" s="501"/>
      <c r="H2768" s="190" t="s">
        <v>432</v>
      </c>
      <c r="I2768" s="209">
        <v>2</v>
      </c>
      <c r="J2768" s="191"/>
      <c r="K2768" s="209">
        <v>2</v>
      </c>
      <c r="L2768" s="193"/>
      <c r="M2768" s="191"/>
      <c r="N2768" s="193"/>
      <c r="O2768" s="202">
        <v>1.0367</v>
      </c>
      <c r="P2768" s="216">
        <v>944.84</v>
      </c>
      <c r="Q2768" s="143"/>
      <c r="R2768" s="143"/>
      <c r="S2768" s="143"/>
    </row>
    <row r="2769" spans="1:19" ht="27.75" customHeight="1">
      <c r="A2769" s="203"/>
      <c r="B2769" s="189"/>
      <c r="C2769" s="501" t="s">
        <v>433</v>
      </c>
      <c r="D2769" s="501"/>
      <c r="E2769" s="501"/>
      <c r="F2769" s="501"/>
      <c r="G2769" s="501"/>
      <c r="H2769" s="190"/>
      <c r="I2769" s="191"/>
      <c r="J2769" s="191"/>
      <c r="K2769" s="191"/>
      <c r="L2769" s="193"/>
      <c r="M2769" s="191"/>
      <c r="N2769" s="193"/>
      <c r="O2769" s="191"/>
      <c r="P2769" s="194">
        <v>73224.98</v>
      </c>
      <c r="Q2769" s="143"/>
      <c r="R2769" s="143"/>
      <c r="S2769" s="143"/>
    </row>
    <row r="2770" spans="1:19" ht="13.5" customHeight="1">
      <c r="A2770" s="203"/>
      <c r="B2770" s="189" t="s">
        <v>653</v>
      </c>
      <c r="C2770" s="501" t="s">
        <v>654</v>
      </c>
      <c r="D2770" s="501"/>
      <c r="E2770" s="501"/>
      <c r="F2770" s="501"/>
      <c r="G2770" s="501"/>
      <c r="H2770" s="190" t="s">
        <v>432</v>
      </c>
      <c r="I2770" s="209">
        <v>90</v>
      </c>
      <c r="J2770" s="191"/>
      <c r="K2770" s="209">
        <v>90</v>
      </c>
      <c r="L2770" s="193"/>
      <c r="M2770" s="191"/>
      <c r="N2770" s="193"/>
      <c r="O2770" s="191"/>
      <c r="P2770" s="194">
        <v>65902.48</v>
      </c>
      <c r="Q2770" s="143"/>
      <c r="R2770" s="143"/>
      <c r="S2770" s="143"/>
    </row>
    <row r="2771" spans="1:19" ht="13.5" customHeight="1">
      <c r="A2771" s="203"/>
      <c r="B2771" s="189" t="s">
        <v>655</v>
      </c>
      <c r="C2771" s="501" t="s">
        <v>656</v>
      </c>
      <c r="D2771" s="501"/>
      <c r="E2771" s="501"/>
      <c r="F2771" s="501"/>
      <c r="G2771" s="501"/>
      <c r="H2771" s="190" t="s">
        <v>432</v>
      </c>
      <c r="I2771" s="209">
        <v>46</v>
      </c>
      <c r="J2771" s="191"/>
      <c r="K2771" s="209">
        <v>46</v>
      </c>
      <c r="L2771" s="193"/>
      <c r="M2771" s="191"/>
      <c r="N2771" s="193"/>
      <c r="O2771" s="191"/>
      <c r="P2771" s="194">
        <v>33683.49</v>
      </c>
      <c r="Q2771" s="143"/>
      <c r="R2771" s="143"/>
      <c r="S2771" s="143"/>
    </row>
    <row r="2772" spans="1:19" ht="13.5" customHeight="1">
      <c r="A2772" s="213"/>
      <c r="B2772" s="214"/>
      <c r="C2772" s="500" t="s">
        <v>438</v>
      </c>
      <c r="D2772" s="500"/>
      <c r="E2772" s="500"/>
      <c r="F2772" s="500"/>
      <c r="G2772" s="500"/>
      <c r="H2772" s="180"/>
      <c r="I2772" s="181"/>
      <c r="J2772" s="181"/>
      <c r="K2772" s="181"/>
      <c r="L2772" s="183"/>
      <c r="M2772" s="181"/>
      <c r="N2772" s="211">
        <v>22040.13</v>
      </c>
      <c r="O2772" s="181"/>
      <c r="P2772" s="212">
        <v>176321</v>
      </c>
      <c r="Q2772" s="143"/>
      <c r="R2772" s="143"/>
      <c r="S2772" s="143"/>
    </row>
    <row r="2773" spans="1:19" ht="13.5" customHeight="1">
      <c r="A2773" s="178" t="s">
        <v>1242</v>
      </c>
      <c r="B2773" s="179" t="s">
        <v>1243</v>
      </c>
      <c r="C2773" s="498" t="s">
        <v>1244</v>
      </c>
      <c r="D2773" s="498"/>
      <c r="E2773" s="498"/>
      <c r="F2773" s="498"/>
      <c r="G2773" s="498"/>
      <c r="H2773" s="180" t="s">
        <v>142</v>
      </c>
      <c r="I2773" s="181">
        <v>8</v>
      </c>
      <c r="J2773" s="182">
        <v>1</v>
      </c>
      <c r="K2773" s="182">
        <v>8</v>
      </c>
      <c r="L2773" s="183"/>
      <c r="M2773" s="181"/>
      <c r="N2773" s="239">
        <v>4420.38</v>
      </c>
      <c r="O2773" s="217">
        <v>1.0367</v>
      </c>
      <c r="P2773" s="212">
        <v>36660.86</v>
      </c>
      <c r="Q2773" s="143"/>
      <c r="R2773" s="143"/>
      <c r="S2773" s="143"/>
    </row>
    <row r="2774" spans="1:19" ht="13.5" customHeight="1">
      <c r="A2774" s="186"/>
      <c r="B2774" s="187"/>
      <c r="C2774" s="499" t="s">
        <v>390</v>
      </c>
      <c r="D2774" s="499"/>
      <c r="E2774" s="499"/>
      <c r="F2774" s="499"/>
      <c r="G2774" s="499"/>
      <c r="H2774" s="499"/>
      <c r="I2774" s="499"/>
      <c r="J2774" s="499"/>
      <c r="K2774" s="499"/>
      <c r="L2774" s="499"/>
      <c r="M2774" s="499"/>
      <c r="N2774" s="499"/>
      <c r="O2774" s="499"/>
      <c r="P2774" s="499"/>
      <c r="Q2774" s="143"/>
      <c r="R2774" s="143"/>
      <c r="S2774" s="143"/>
    </row>
    <row r="2775" spans="1:19" ht="13.5" customHeight="1">
      <c r="A2775" s="213"/>
      <c r="B2775" s="214"/>
      <c r="C2775" s="500" t="s">
        <v>438</v>
      </c>
      <c r="D2775" s="500"/>
      <c r="E2775" s="500"/>
      <c r="F2775" s="500"/>
      <c r="G2775" s="500"/>
      <c r="H2775" s="180"/>
      <c r="I2775" s="181"/>
      <c r="J2775" s="181"/>
      <c r="K2775" s="181"/>
      <c r="L2775" s="183"/>
      <c r="M2775" s="181"/>
      <c r="N2775" s="183"/>
      <c r="O2775" s="181"/>
      <c r="P2775" s="212">
        <v>36660.86</v>
      </c>
      <c r="Q2775" s="143"/>
      <c r="R2775" s="143"/>
      <c r="S2775" s="143"/>
    </row>
    <row r="2776" spans="1:19" ht="13.5" customHeight="1">
      <c r="A2776" s="178" t="s">
        <v>1245</v>
      </c>
      <c r="B2776" s="179" t="s">
        <v>608</v>
      </c>
      <c r="C2776" s="498" t="s">
        <v>1116</v>
      </c>
      <c r="D2776" s="498"/>
      <c r="E2776" s="498"/>
      <c r="F2776" s="498"/>
      <c r="G2776" s="498"/>
      <c r="H2776" s="180" t="s">
        <v>610</v>
      </c>
      <c r="I2776" s="181">
        <v>0.48</v>
      </c>
      <c r="J2776" s="182">
        <v>1</v>
      </c>
      <c r="K2776" s="219">
        <v>0.48</v>
      </c>
      <c r="L2776" s="183"/>
      <c r="M2776" s="181"/>
      <c r="N2776" s="184"/>
      <c r="O2776" s="181"/>
      <c r="P2776" s="185"/>
      <c r="Q2776" s="143"/>
      <c r="R2776" s="143"/>
      <c r="S2776" s="143"/>
    </row>
    <row r="2777" spans="1:19" ht="13.5" customHeight="1">
      <c r="A2777" s="186"/>
      <c r="B2777" s="187" t="s">
        <v>386</v>
      </c>
      <c r="C2777" s="499" t="s">
        <v>387</v>
      </c>
      <c r="D2777" s="499"/>
      <c r="E2777" s="499"/>
      <c r="F2777" s="499"/>
      <c r="G2777" s="499"/>
      <c r="H2777" s="499"/>
      <c r="I2777" s="499"/>
      <c r="J2777" s="499"/>
      <c r="K2777" s="499"/>
      <c r="L2777" s="499"/>
      <c r="M2777" s="499"/>
      <c r="N2777" s="499"/>
      <c r="O2777" s="499"/>
      <c r="P2777" s="499"/>
      <c r="Q2777" s="143"/>
      <c r="R2777" s="143"/>
      <c r="S2777" s="143"/>
    </row>
    <row r="2778" spans="1:19" ht="13.5" customHeight="1">
      <c r="A2778" s="186"/>
      <c r="B2778" s="187" t="s">
        <v>388</v>
      </c>
      <c r="C2778" s="499" t="s">
        <v>389</v>
      </c>
      <c r="D2778" s="499"/>
      <c r="E2778" s="499"/>
      <c r="F2778" s="499"/>
      <c r="G2778" s="499"/>
      <c r="H2778" s="499"/>
      <c r="I2778" s="499"/>
      <c r="J2778" s="499"/>
      <c r="K2778" s="499"/>
      <c r="L2778" s="499"/>
      <c r="M2778" s="499"/>
      <c r="N2778" s="499"/>
      <c r="O2778" s="499"/>
      <c r="P2778" s="499"/>
      <c r="Q2778" s="143"/>
      <c r="R2778" s="143"/>
      <c r="S2778" s="143"/>
    </row>
    <row r="2779" spans="1:19" ht="13.5" customHeight="1">
      <c r="A2779" s="186"/>
      <c r="B2779" s="187"/>
      <c r="C2779" s="499" t="s">
        <v>390</v>
      </c>
      <c r="D2779" s="499"/>
      <c r="E2779" s="499"/>
      <c r="F2779" s="499"/>
      <c r="G2779" s="499"/>
      <c r="H2779" s="499"/>
      <c r="I2779" s="499"/>
      <c r="J2779" s="499"/>
      <c r="K2779" s="499"/>
      <c r="L2779" s="499"/>
      <c r="M2779" s="499"/>
      <c r="N2779" s="499"/>
      <c r="O2779" s="499"/>
      <c r="P2779" s="499"/>
      <c r="Q2779" s="143"/>
      <c r="R2779" s="143"/>
      <c r="S2779" s="143"/>
    </row>
    <row r="2780" spans="1:19" ht="13.5" customHeight="1">
      <c r="A2780" s="188"/>
      <c r="B2780" s="189" t="s">
        <v>164</v>
      </c>
      <c r="C2780" s="501" t="s">
        <v>391</v>
      </c>
      <c r="D2780" s="501"/>
      <c r="E2780" s="501"/>
      <c r="F2780" s="501"/>
      <c r="G2780" s="501"/>
      <c r="H2780" s="190" t="s">
        <v>392</v>
      </c>
      <c r="I2780" s="191"/>
      <c r="J2780" s="191"/>
      <c r="K2780" s="215">
        <v>7.1499955000000002</v>
      </c>
      <c r="L2780" s="193"/>
      <c r="M2780" s="191"/>
      <c r="N2780" s="193"/>
      <c r="O2780" s="191"/>
      <c r="P2780" s="194">
        <v>4758.6099999999997</v>
      </c>
      <c r="Q2780" s="143"/>
      <c r="R2780" s="143"/>
      <c r="S2780" s="143"/>
    </row>
    <row r="2781" spans="1:19" ht="13.5" customHeight="1">
      <c r="A2781" s="195"/>
      <c r="B2781" s="189" t="s">
        <v>611</v>
      </c>
      <c r="C2781" s="501" t="s">
        <v>612</v>
      </c>
      <c r="D2781" s="501"/>
      <c r="E2781" s="501"/>
      <c r="F2781" s="501"/>
      <c r="G2781" s="501"/>
      <c r="H2781" s="190" t="s">
        <v>392</v>
      </c>
      <c r="I2781" s="201">
        <v>9.27</v>
      </c>
      <c r="J2781" s="197">
        <v>1.6068849999999999</v>
      </c>
      <c r="K2781" s="215">
        <v>7.1499955000000002</v>
      </c>
      <c r="L2781" s="198"/>
      <c r="M2781" s="199"/>
      <c r="N2781" s="200">
        <v>665.54</v>
      </c>
      <c r="O2781" s="191"/>
      <c r="P2781" s="194">
        <v>4758.6099999999997</v>
      </c>
      <c r="Q2781" s="143"/>
      <c r="R2781" s="143"/>
      <c r="S2781" s="143"/>
    </row>
    <row r="2782" spans="1:19" ht="19.5" customHeight="1">
      <c r="A2782" s="188"/>
      <c r="B2782" s="189" t="s">
        <v>180</v>
      </c>
      <c r="C2782" s="501" t="s">
        <v>410</v>
      </c>
      <c r="D2782" s="501"/>
      <c r="E2782" s="501"/>
      <c r="F2782" s="501"/>
      <c r="G2782" s="501"/>
      <c r="H2782" s="190"/>
      <c r="I2782" s="191"/>
      <c r="J2782" s="191"/>
      <c r="K2782" s="191"/>
      <c r="L2782" s="193"/>
      <c r="M2782" s="191"/>
      <c r="N2782" s="193"/>
      <c r="O2782" s="191"/>
      <c r="P2782" s="216">
        <v>49.76</v>
      </c>
      <c r="Q2782" s="143"/>
      <c r="R2782" s="143"/>
      <c r="S2782" s="143"/>
    </row>
    <row r="2783" spans="1:19" ht="13.5" customHeight="1">
      <c r="A2783" s="195"/>
      <c r="B2783" s="189" t="s">
        <v>613</v>
      </c>
      <c r="C2783" s="501" t="s">
        <v>614</v>
      </c>
      <c r="D2783" s="501"/>
      <c r="E2783" s="501"/>
      <c r="F2783" s="501"/>
      <c r="G2783" s="501"/>
      <c r="H2783" s="190" t="s">
        <v>413</v>
      </c>
      <c r="I2783" s="196">
        <v>0.2</v>
      </c>
      <c r="J2783" s="191"/>
      <c r="K2783" s="207">
        <v>9.6000000000000002E-2</v>
      </c>
      <c r="L2783" s="205">
        <v>138.5</v>
      </c>
      <c r="M2783" s="206">
        <v>1.44</v>
      </c>
      <c r="N2783" s="200">
        <v>199.44</v>
      </c>
      <c r="O2783" s="202">
        <v>1.0367</v>
      </c>
      <c r="P2783" s="194">
        <v>19.850000000000001</v>
      </c>
      <c r="Q2783" s="143"/>
      <c r="R2783" s="143"/>
      <c r="S2783" s="143"/>
    </row>
    <row r="2784" spans="1:19" ht="13.5" customHeight="1">
      <c r="A2784" s="195"/>
      <c r="B2784" s="189" t="s">
        <v>615</v>
      </c>
      <c r="C2784" s="501" t="s">
        <v>616</v>
      </c>
      <c r="D2784" s="501"/>
      <c r="E2784" s="501"/>
      <c r="F2784" s="501"/>
      <c r="G2784" s="501"/>
      <c r="H2784" s="190" t="s">
        <v>587</v>
      </c>
      <c r="I2784" s="201">
        <v>0.25</v>
      </c>
      <c r="J2784" s="191"/>
      <c r="K2784" s="201">
        <v>0.12</v>
      </c>
      <c r="L2784" s="205">
        <v>235.73</v>
      </c>
      <c r="M2784" s="206">
        <v>1.02</v>
      </c>
      <c r="N2784" s="200">
        <v>240.44</v>
      </c>
      <c r="O2784" s="202">
        <v>1.0367</v>
      </c>
      <c r="P2784" s="194">
        <v>29.91</v>
      </c>
      <c r="Q2784" s="143"/>
      <c r="R2784" s="143"/>
      <c r="S2784" s="143"/>
    </row>
    <row r="2785" spans="1:19" ht="13.5" customHeight="1">
      <c r="A2785" s="210"/>
      <c r="B2785" s="187"/>
      <c r="C2785" s="500" t="s">
        <v>429</v>
      </c>
      <c r="D2785" s="500"/>
      <c r="E2785" s="500"/>
      <c r="F2785" s="500"/>
      <c r="G2785" s="500"/>
      <c r="H2785" s="180"/>
      <c r="I2785" s="181"/>
      <c r="J2785" s="181"/>
      <c r="K2785" s="181"/>
      <c r="L2785" s="183"/>
      <c r="M2785" s="181"/>
      <c r="N2785" s="211"/>
      <c r="O2785" s="181"/>
      <c r="P2785" s="212">
        <v>4808.37</v>
      </c>
      <c r="Q2785" s="143"/>
      <c r="R2785" s="143"/>
      <c r="S2785" s="143"/>
    </row>
    <row r="2786" spans="1:19" ht="13.5" customHeight="1">
      <c r="A2786" s="203" t="s">
        <v>1246</v>
      </c>
      <c r="B2786" s="189" t="s">
        <v>430</v>
      </c>
      <c r="C2786" s="501" t="s">
        <v>431</v>
      </c>
      <c r="D2786" s="501"/>
      <c r="E2786" s="501"/>
      <c r="F2786" s="501"/>
      <c r="G2786" s="501"/>
      <c r="H2786" s="190" t="s">
        <v>432</v>
      </c>
      <c r="I2786" s="209">
        <v>2</v>
      </c>
      <c r="J2786" s="191"/>
      <c r="K2786" s="209">
        <v>2</v>
      </c>
      <c r="L2786" s="193"/>
      <c r="M2786" s="191"/>
      <c r="N2786" s="193"/>
      <c r="O2786" s="202">
        <v>1.0367</v>
      </c>
      <c r="P2786" s="216">
        <v>61.4</v>
      </c>
      <c r="Q2786" s="143"/>
      <c r="R2786" s="143"/>
      <c r="S2786" s="143"/>
    </row>
    <row r="2787" spans="1:19" ht="45.75" customHeight="1">
      <c r="A2787" s="203"/>
      <c r="B2787" s="189"/>
      <c r="C2787" s="501" t="s">
        <v>433</v>
      </c>
      <c r="D2787" s="501"/>
      <c r="E2787" s="501"/>
      <c r="F2787" s="501"/>
      <c r="G2787" s="501"/>
      <c r="H2787" s="190"/>
      <c r="I2787" s="191"/>
      <c r="J2787" s="191"/>
      <c r="K2787" s="191"/>
      <c r="L2787" s="193"/>
      <c r="M2787" s="191"/>
      <c r="N2787" s="193"/>
      <c r="O2787" s="191"/>
      <c r="P2787" s="194">
        <v>4758.6099999999997</v>
      </c>
      <c r="Q2787" s="143"/>
      <c r="R2787" s="143"/>
      <c r="S2787" s="143"/>
    </row>
    <row r="2788" spans="1:19" ht="27.75" customHeight="1">
      <c r="A2788" s="203"/>
      <c r="B2788" s="189" t="s">
        <v>434</v>
      </c>
      <c r="C2788" s="501" t="s">
        <v>435</v>
      </c>
      <c r="D2788" s="501"/>
      <c r="E2788" s="501"/>
      <c r="F2788" s="501"/>
      <c r="G2788" s="501"/>
      <c r="H2788" s="190" t="s">
        <v>432</v>
      </c>
      <c r="I2788" s="209">
        <v>90</v>
      </c>
      <c r="J2788" s="191"/>
      <c r="K2788" s="209">
        <v>90</v>
      </c>
      <c r="L2788" s="193"/>
      <c r="M2788" s="191"/>
      <c r="N2788" s="193"/>
      <c r="O2788" s="191"/>
      <c r="P2788" s="194">
        <v>4282.75</v>
      </c>
      <c r="Q2788" s="143"/>
      <c r="R2788" s="143"/>
      <c r="S2788" s="143"/>
    </row>
    <row r="2789" spans="1:19" ht="13.5" customHeight="1">
      <c r="A2789" s="203"/>
      <c r="B2789" s="189" t="s">
        <v>436</v>
      </c>
      <c r="C2789" s="501" t="s">
        <v>437</v>
      </c>
      <c r="D2789" s="501"/>
      <c r="E2789" s="501"/>
      <c r="F2789" s="501"/>
      <c r="G2789" s="501"/>
      <c r="H2789" s="190" t="s">
        <v>432</v>
      </c>
      <c r="I2789" s="209">
        <v>46</v>
      </c>
      <c r="J2789" s="191"/>
      <c r="K2789" s="209">
        <v>46</v>
      </c>
      <c r="L2789" s="193"/>
      <c r="M2789" s="191"/>
      <c r="N2789" s="193"/>
      <c r="O2789" s="191"/>
      <c r="P2789" s="194">
        <v>2188.96</v>
      </c>
      <c r="Q2789" s="143"/>
      <c r="R2789" s="143"/>
      <c r="S2789" s="143"/>
    </row>
    <row r="2790" spans="1:19" ht="13.5" customHeight="1">
      <c r="A2790" s="213"/>
      <c r="B2790" s="214"/>
      <c r="C2790" s="500" t="s">
        <v>438</v>
      </c>
      <c r="D2790" s="500"/>
      <c r="E2790" s="500"/>
      <c r="F2790" s="500"/>
      <c r="G2790" s="500"/>
      <c r="H2790" s="180"/>
      <c r="I2790" s="181"/>
      <c r="J2790" s="181"/>
      <c r="K2790" s="181"/>
      <c r="L2790" s="183"/>
      <c r="M2790" s="181"/>
      <c r="N2790" s="211">
        <v>23628.080000000002</v>
      </c>
      <c r="O2790" s="181"/>
      <c r="P2790" s="212">
        <v>11341.48</v>
      </c>
      <c r="Q2790" s="143"/>
      <c r="R2790" s="143"/>
      <c r="S2790" s="143"/>
    </row>
    <row r="2791" spans="1:19" ht="13.5" customHeight="1">
      <c r="A2791" s="178" t="s">
        <v>1247</v>
      </c>
      <c r="B2791" s="179" t="s">
        <v>1119</v>
      </c>
      <c r="C2791" s="498" t="s">
        <v>1120</v>
      </c>
      <c r="D2791" s="498"/>
      <c r="E2791" s="498"/>
      <c r="F2791" s="498"/>
      <c r="G2791" s="498"/>
      <c r="H2791" s="180" t="s">
        <v>142</v>
      </c>
      <c r="I2791" s="181">
        <v>16</v>
      </c>
      <c r="J2791" s="182">
        <v>1</v>
      </c>
      <c r="K2791" s="182">
        <v>16</v>
      </c>
      <c r="L2791" s="183"/>
      <c r="M2791" s="181"/>
      <c r="N2791" s="221">
        <v>586.89</v>
      </c>
      <c r="O2791" s="217">
        <v>1.0367</v>
      </c>
      <c r="P2791" s="212">
        <v>9734.86</v>
      </c>
      <c r="Q2791" s="143"/>
      <c r="R2791" s="143"/>
      <c r="S2791" s="143"/>
    </row>
    <row r="2792" spans="1:19" ht="13.5" customHeight="1">
      <c r="A2792" s="186"/>
      <c r="B2792" s="187"/>
      <c r="C2792" s="499" t="s">
        <v>390</v>
      </c>
      <c r="D2792" s="499"/>
      <c r="E2792" s="499"/>
      <c r="F2792" s="499"/>
      <c r="G2792" s="499"/>
      <c r="H2792" s="499"/>
      <c r="I2792" s="499"/>
      <c r="J2792" s="499"/>
      <c r="K2792" s="499"/>
      <c r="L2792" s="499"/>
      <c r="M2792" s="499"/>
      <c r="N2792" s="499"/>
      <c r="O2792" s="499"/>
      <c r="P2792" s="499"/>
      <c r="Q2792" s="143"/>
      <c r="R2792" s="143"/>
      <c r="S2792" s="143"/>
    </row>
    <row r="2793" spans="1:19" ht="13.5" customHeight="1">
      <c r="A2793" s="213"/>
      <c r="B2793" s="214"/>
      <c r="C2793" s="500" t="s">
        <v>438</v>
      </c>
      <c r="D2793" s="500"/>
      <c r="E2793" s="500"/>
      <c r="F2793" s="500"/>
      <c r="G2793" s="500"/>
      <c r="H2793" s="180"/>
      <c r="I2793" s="181"/>
      <c r="J2793" s="181"/>
      <c r="K2793" s="181"/>
      <c r="L2793" s="183"/>
      <c r="M2793" s="181"/>
      <c r="N2793" s="183"/>
      <c r="O2793" s="181"/>
      <c r="P2793" s="212">
        <v>9734.86</v>
      </c>
      <c r="Q2793" s="143"/>
      <c r="R2793" s="143"/>
      <c r="S2793" s="143"/>
    </row>
    <row r="2794" spans="1:19" ht="13.5" customHeight="1">
      <c r="A2794" s="497" t="s">
        <v>1248</v>
      </c>
      <c r="B2794" s="497"/>
      <c r="C2794" s="497"/>
      <c r="D2794" s="497"/>
      <c r="E2794" s="497"/>
      <c r="F2794" s="497"/>
      <c r="G2794" s="497"/>
      <c r="H2794" s="497"/>
      <c r="I2794" s="497"/>
      <c r="J2794" s="497"/>
      <c r="K2794" s="497"/>
      <c r="L2794" s="497"/>
      <c r="M2794" s="497"/>
      <c r="N2794" s="497"/>
      <c r="O2794" s="497"/>
      <c r="P2794" s="497"/>
      <c r="Q2794" s="143"/>
      <c r="R2794" s="143"/>
      <c r="S2794" s="143"/>
    </row>
    <row r="2795" spans="1:19" ht="13.5" customHeight="1">
      <c r="A2795" s="178" t="s">
        <v>1249</v>
      </c>
      <c r="B2795" s="179" t="s">
        <v>1250</v>
      </c>
      <c r="C2795" s="498" t="s">
        <v>1251</v>
      </c>
      <c r="D2795" s="498"/>
      <c r="E2795" s="498"/>
      <c r="F2795" s="498"/>
      <c r="G2795" s="498"/>
      <c r="H2795" s="180" t="s">
        <v>142</v>
      </c>
      <c r="I2795" s="181">
        <v>1</v>
      </c>
      <c r="J2795" s="182">
        <v>1</v>
      </c>
      <c r="K2795" s="182">
        <v>1</v>
      </c>
      <c r="L2795" s="183"/>
      <c r="M2795" s="181"/>
      <c r="N2795" s="184"/>
      <c r="O2795" s="181"/>
      <c r="P2795" s="185"/>
      <c r="Q2795" s="143"/>
      <c r="R2795" s="143"/>
      <c r="S2795" s="143"/>
    </row>
    <row r="2796" spans="1:19" ht="13.5" customHeight="1">
      <c r="A2796" s="186"/>
      <c r="B2796" s="187" t="s">
        <v>386</v>
      </c>
      <c r="C2796" s="499" t="s">
        <v>387</v>
      </c>
      <c r="D2796" s="499"/>
      <c r="E2796" s="499"/>
      <c r="F2796" s="499"/>
      <c r="G2796" s="499"/>
      <c r="H2796" s="499"/>
      <c r="I2796" s="499"/>
      <c r="J2796" s="499"/>
      <c r="K2796" s="499"/>
      <c r="L2796" s="499"/>
      <c r="M2796" s="499"/>
      <c r="N2796" s="499"/>
      <c r="O2796" s="499"/>
      <c r="P2796" s="499"/>
      <c r="Q2796" s="143"/>
      <c r="R2796" s="143"/>
      <c r="S2796" s="143"/>
    </row>
    <row r="2797" spans="1:19" ht="13.5" customHeight="1">
      <c r="A2797" s="186"/>
      <c r="B2797" s="187" t="s">
        <v>388</v>
      </c>
      <c r="C2797" s="499" t="s">
        <v>389</v>
      </c>
      <c r="D2797" s="499"/>
      <c r="E2797" s="499"/>
      <c r="F2797" s="499"/>
      <c r="G2797" s="499"/>
      <c r="H2797" s="499"/>
      <c r="I2797" s="499"/>
      <c r="J2797" s="499"/>
      <c r="K2797" s="499"/>
      <c r="L2797" s="499"/>
      <c r="M2797" s="499"/>
      <c r="N2797" s="499"/>
      <c r="O2797" s="499"/>
      <c r="P2797" s="499"/>
      <c r="Q2797" s="143"/>
      <c r="R2797" s="143"/>
      <c r="S2797" s="143"/>
    </row>
    <row r="2798" spans="1:19" ht="19.5" customHeight="1">
      <c r="A2798" s="186"/>
      <c r="B2798" s="187"/>
      <c r="C2798" s="499" t="s">
        <v>390</v>
      </c>
      <c r="D2798" s="499"/>
      <c r="E2798" s="499"/>
      <c r="F2798" s="499"/>
      <c r="G2798" s="499"/>
      <c r="H2798" s="499"/>
      <c r="I2798" s="499"/>
      <c r="J2798" s="499"/>
      <c r="K2798" s="499"/>
      <c r="L2798" s="499"/>
      <c r="M2798" s="499"/>
      <c r="N2798" s="499"/>
      <c r="O2798" s="499"/>
      <c r="P2798" s="499"/>
      <c r="Q2798" s="143"/>
      <c r="R2798" s="143"/>
      <c r="S2798" s="143"/>
    </row>
    <row r="2799" spans="1:19" ht="13.5" customHeight="1">
      <c r="A2799" s="188"/>
      <c r="B2799" s="189" t="s">
        <v>164</v>
      </c>
      <c r="C2799" s="501" t="s">
        <v>391</v>
      </c>
      <c r="D2799" s="501"/>
      <c r="E2799" s="501"/>
      <c r="F2799" s="501"/>
      <c r="G2799" s="501"/>
      <c r="H2799" s="190" t="s">
        <v>392</v>
      </c>
      <c r="I2799" s="191"/>
      <c r="J2799" s="191"/>
      <c r="K2799" s="192">
        <v>3.2137699999999998</v>
      </c>
      <c r="L2799" s="193"/>
      <c r="M2799" s="191"/>
      <c r="N2799" s="193"/>
      <c r="O2799" s="191"/>
      <c r="P2799" s="194">
        <v>1652.78</v>
      </c>
      <c r="Q2799" s="143"/>
      <c r="R2799" s="143"/>
      <c r="S2799" s="143"/>
    </row>
    <row r="2800" spans="1:19" ht="13.5" customHeight="1">
      <c r="A2800" s="195"/>
      <c r="B2800" s="189" t="s">
        <v>574</v>
      </c>
      <c r="C2800" s="501" t="s">
        <v>575</v>
      </c>
      <c r="D2800" s="501"/>
      <c r="E2800" s="501"/>
      <c r="F2800" s="501"/>
      <c r="G2800" s="501"/>
      <c r="H2800" s="190" t="s">
        <v>392</v>
      </c>
      <c r="I2800" s="209">
        <v>2</v>
      </c>
      <c r="J2800" s="197">
        <v>1.6068849999999999</v>
      </c>
      <c r="K2800" s="192">
        <v>3.2137699999999998</v>
      </c>
      <c r="L2800" s="198"/>
      <c r="M2800" s="199"/>
      <c r="N2800" s="200">
        <v>514.28</v>
      </c>
      <c r="O2800" s="191"/>
      <c r="P2800" s="194">
        <v>1652.78</v>
      </c>
      <c r="Q2800" s="143"/>
      <c r="R2800" s="143"/>
      <c r="S2800" s="143"/>
    </row>
    <row r="2801" spans="1:19" ht="19.5" customHeight="1">
      <c r="A2801" s="210"/>
      <c r="B2801" s="187"/>
      <c r="C2801" s="500" t="s">
        <v>429</v>
      </c>
      <c r="D2801" s="500"/>
      <c r="E2801" s="500"/>
      <c r="F2801" s="500"/>
      <c r="G2801" s="500"/>
      <c r="H2801" s="180"/>
      <c r="I2801" s="181"/>
      <c r="J2801" s="181"/>
      <c r="K2801" s="181"/>
      <c r="L2801" s="183"/>
      <c r="M2801" s="181"/>
      <c r="N2801" s="211"/>
      <c r="O2801" s="181"/>
      <c r="P2801" s="212">
        <v>1652.78</v>
      </c>
      <c r="Q2801" s="143"/>
      <c r="R2801" s="143"/>
      <c r="S2801" s="143"/>
    </row>
    <row r="2802" spans="1:19" ht="13.5" customHeight="1">
      <c r="A2802" s="203" t="s">
        <v>1252</v>
      </c>
      <c r="B2802" s="189" t="s">
        <v>430</v>
      </c>
      <c r="C2802" s="501" t="s">
        <v>431</v>
      </c>
      <c r="D2802" s="501"/>
      <c r="E2802" s="501"/>
      <c r="F2802" s="501"/>
      <c r="G2802" s="501"/>
      <c r="H2802" s="190" t="s">
        <v>432</v>
      </c>
      <c r="I2802" s="209">
        <v>2</v>
      </c>
      <c r="J2802" s="191"/>
      <c r="K2802" s="209">
        <v>2</v>
      </c>
      <c r="L2802" s="193"/>
      <c r="M2802" s="191"/>
      <c r="N2802" s="193"/>
      <c r="O2802" s="202">
        <v>1.0367</v>
      </c>
      <c r="P2802" s="216">
        <v>21.33</v>
      </c>
      <c r="Q2802" s="143"/>
      <c r="R2802" s="143"/>
      <c r="S2802" s="143"/>
    </row>
    <row r="2803" spans="1:19" ht="13.5" customHeight="1">
      <c r="A2803" s="203"/>
      <c r="B2803" s="189"/>
      <c r="C2803" s="501" t="s">
        <v>433</v>
      </c>
      <c r="D2803" s="501"/>
      <c r="E2803" s="501"/>
      <c r="F2803" s="501"/>
      <c r="G2803" s="501"/>
      <c r="H2803" s="190"/>
      <c r="I2803" s="191"/>
      <c r="J2803" s="191"/>
      <c r="K2803" s="191"/>
      <c r="L2803" s="193"/>
      <c r="M2803" s="191"/>
      <c r="N2803" s="193"/>
      <c r="O2803" s="191"/>
      <c r="P2803" s="194">
        <v>1652.78</v>
      </c>
      <c r="Q2803" s="143"/>
      <c r="R2803" s="143"/>
      <c r="S2803" s="143"/>
    </row>
    <row r="2804" spans="1:19" ht="13.5" customHeight="1">
      <c r="A2804" s="203"/>
      <c r="B2804" s="189" t="s">
        <v>653</v>
      </c>
      <c r="C2804" s="501" t="s">
        <v>654</v>
      </c>
      <c r="D2804" s="501"/>
      <c r="E2804" s="501"/>
      <c r="F2804" s="501"/>
      <c r="G2804" s="501"/>
      <c r="H2804" s="190" t="s">
        <v>432</v>
      </c>
      <c r="I2804" s="209">
        <v>90</v>
      </c>
      <c r="J2804" s="191"/>
      <c r="K2804" s="209">
        <v>90</v>
      </c>
      <c r="L2804" s="193"/>
      <c r="M2804" s="191"/>
      <c r="N2804" s="193"/>
      <c r="O2804" s="191"/>
      <c r="P2804" s="194">
        <v>1487.5</v>
      </c>
      <c r="Q2804" s="143"/>
      <c r="R2804" s="143"/>
      <c r="S2804" s="143"/>
    </row>
    <row r="2805" spans="1:19" ht="27.75" customHeight="1">
      <c r="A2805" s="203"/>
      <c r="B2805" s="189" t="s">
        <v>655</v>
      </c>
      <c r="C2805" s="501" t="s">
        <v>656</v>
      </c>
      <c r="D2805" s="501"/>
      <c r="E2805" s="501"/>
      <c r="F2805" s="501"/>
      <c r="G2805" s="501"/>
      <c r="H2805" s="190" t="s">
        <v>432</v>
      </c>
      <c r="I2805" s="209">
        <v>46</v>
      </c>
      <c r="J2805" s="191"/>
      <c r="K2805" s="209">
        <v>46</v>
      </c>
      <c r="L2805" s="193"/>
      <c r="M2805" s="191"/>
      <c r="N2805" s="193"/>
      <c r="O2805" s="191"/>
      <c r="P2805" s="216">
        <v>760.28</v>
      </c>
      <c r="Q2805" s="143"/>
      <c r="R2805" s="143"/>
      <c r="S2805" s="143"/>
    </row>
    <row r="2806" spans="1:19" ht="45.75" customHeight="1">
      <c r="A2806" s="213"/>
      <c r="B2806" s="214"/>
      <c r="C2806" s="500" t="s">
        <v>438</v>
      </c>
      <c r="D2806" s="500"/>
      <c r="E2806" s="500"/>
      <c r="F2806" s="500"/>
      <c r="G2806" s="500"/>
      <c r="H2806" s="180"/>
      <c r="I2806" s="181"/>
      <c r="J2806" s="181"/>
      <c r="K2806" s="181"/>
      <c r="L2806" s="183"/>
      <c r="M2806" s="181"/>
      <c r="N2806" s="211">
        <v>3921.89</v>
      </c>
      <c r="O2806" s="181"/>
      <c r="P2806" s="212">
        <v>3921.89</v>
      </c>
      <c r="Q2806" s="143"/>
      <c r="R2806" s="143"/>
      <c r="S2806" s="143"/>
    </row>
    <row r="2807" spans="1:19" ht="27.75" customHeight="1">
      <c r="A2807" s="178" t="s">
        <v>1253</v>
      </c>
      <c r="B2807" s="179" t="s">
        <v>1254</v>
      </c>
      <c r="C2807" s="498" t="s">
        <v>1255</v>
      </c>
      <c r="D2807" s="498"/>
      <c r="E2807" s="498"/>
      <c r="F2807" s="498"/>
      <c r="G2807" s="498"/>
      <c r="H2807" s="180" t="s">
        <v>142</v>
      </c>
      <c r="I2807" s="181">
        <v>1</v>
      </c>
      <c r="J2807" s="182">
        <v>1</v>
      </c>
      <c r="K2807" s="182">
        <v>1</v>
      </c>
      <c r="L2807" s="183"/>
      <c r="M2807" s="181"/>
      <c r="N2807" s="221">
        <v>214.67</v>
      </c>
      <c r="O2807" s="217">
        <v>1.0367</v>
      </c>
      <c r="P2807" s="240">
        <v>222.55</v>
      </c>
      <c r="Q2807" s="143"/>
      <c r="R2807" s="143"/>
      <c r="S2807" s="143"/>
    </row>
    <row r="2808" spans="1:19" ht="13.5" customHeight="1">
      <c r="A2808" s="186"/>
      <c r="B2808" s="187"/>
      <c r="C2808" s="499" t="s">
        <v>390</v>
      </c>
      <c r="D2808" s="499"/>
      <c r="E2808" s="499"/>
      <c r="F2808" s="499"/>
      <c r="G2808" s="499"/>
      <c r="H2808" s="499"/>
      <c r="I2808" s="499"/>
      <c r="J2808" s="499"/>
      <c r="K2808" s="499"/>
      <c r="L2808" s="499"/>
      <c r="M2808" s="499"/>
      <c r="N2808" s="499"/>
      <c r="O2808" s="499"/>
      <c r="P2808" s="499"/>
      <c r="Q2808" s="143"/>
      <c r="R2808" s="143"/>
      <c r="S2808" s="143"/>
    </row>
    <row r="2809" spans="1:19" ht="13.5" customHeight="1">
      <c r="A2809" s="213"/>
      <c r="B2809" s="214"/>
      <c r="C2809" s="500" t="s">
        <v>438</v>
      </c>
      <c r="D2809" s="500"/>
      <c r="E2809" s="500"/>
      <c r="F2809" s="500"/>
      <c r="G2809" s="500"/>
      <c r="H2809" s="180"/>
      <c r="I2809" s="181"/>
      <c r="J2809" s="181"/>
      <c r="K2809" s="181"/>
      <c r="L2809" s="183"/>
      <c r="M2809" s="181"/>
      <c r="N2809" s="183"/>
      <c r="O2809" s="181"/>
      <c r="P2809" s="240">
        <v>222.55</v>
      </c>
      <c r="Q2809" s="143"/>
      <c r="R2809" s="143"/>
      <c r="S2809" s="143"/>
    </row>
    <row r="2810" spans="1:19" ht="13.5" customHeight="1">
      <c r="A2810" s="178" t="s">
        <v>1256</v>
      </c>
      <c r="B2810" s="179" t="s">
        <v>1257</v>
      </c>
      <c r="C2810" s="498" t="s">
        <v>1258</v>
      </c>
      <c r="D2810" s="498"/>
      <c r="E2810" s="498"/>
      <c r="F2810" s="498"/>
      <c r="G2810" s="498"/>
      <c r="H2810" s="180" t="s">
        <v>142</v>
      </c>
      <c r="I2810" s="181">
        <v>1</v>
      </c>
      <c r="J2810" s="182">
        <v>1</v>
      </c>
      <c r="K2810" s="182">
        <v>1</v>
      </c>
      <c r="L2810" s="183"/>
      <c r="M2810" s="181"/>
      <c r="N2810" s="221">
        <v>94.65</v>
      </c>
      <c r="O2810" s="217">
        <v>1.0367</v>
      </c>
      <c r="P2810" s="240">
        <v>98.12</v>
      </c>
      <c r="Q2810" s="143"/>
      <c r="R2810" s="143"/>
      <c r="S2810" s="143"/>
    </row>
    <row r="2811" spans="1:19" ht="13.5" customHeight="1">
      <c r="A2811" s="186"/>
      <c r="B2811" s="187"/>
      <c r="C2811" s="499" t="s">
        <v>390</v>
      </c>
      <c r="D2811" s="499"/>
      <c r="E2811" s="499"/>
      <c r="F2811" s="499"/>
      <c r="G2811" s="499"/>
      <c r="H2811" s="499"/>
      <c r="I2811" s="499"/>
      <c r="J2811" s="499"/>
      <c r="K2811" s="499"/>
      <c r="L2811" s="499"/>
      <c r="M2811" s="499"/>
      <c r="N2811" s="499"/>
      <c r="O2811" s="499"/>
      <c r="P2811" s="499"/>
      <c r="Q2811" s="143"/>
      <c r="R2811" s="143"/>
      <c r="S2811" s="143"/>
    </row>
    <row r="2812" spans="1:19" ht="13.5" customHeight="1">
      <c r="A2812" s="213"/>
      <c r="B2812" s="214"/>
      <c r="C2812" s="500" t="s">
        <v>438</v>
      </c>
      <c r="D2812" s="500"/>
      <c r="E2812" s="500"/>
      <c r="F2812" s="500"/>
      <c r="G2812" s="500"/>
      <c r="H2812" s="180"/>
      <c r="I2812" s="181"/>
      <c r="J2812" s="181"/>
      <c r="K2812" s="181"/>
      <c r="L2812" s="183"/>
      <c r="M2812" s="181"/>
      <c r="N2812" s="183"/>
      <c r="O2812" s="181"/>
      <c r="P2812" s="240">
        <v>98.12</v>
      </c>
      <c r="Q2812" s="143"/>
      <c r="R2812" s="143"/>
      <c r="S2812" s="143"/>
    </row>
    <row r="2813" spans="1:19" ht="13.5" customHeight="1">
      <c r="A2813" s="497" t="s">
        <v>1259</v>
      </c>
      <c r="B2813" s="497"/>
      <c r="C2813" s="497"/>
      <c r="D2813" s="497"/>
      <c r="E2813" s="497"/>
      <c r="F2813" s="497"/>
      <c r="G2813" s="497"/>
      <c r="H2813" s="497"/>
      <c r="I2813" s="497"/>
      <c r="J2813" s="497"/>
      <c r="K2813" s="497"/>
      <c r="L2813" s="497"/>
      <c r="M2813" s="497"/>
      <c r="N2813" s="497"/>
      <c r="O2813" s="497"/>
      <c r="P2813" s="497"/>
      <c r="Q2813" s="143"/>
      <c r="R2813" s="143"/>
      <c r="S2813" s="143"/>
    </row>
    <row r="2814" spans="1:19" ht="13.5" customHeight="1">
      <c r="A2814" s="178" t="s">
        <v>1260</v>
      </c>
      <c r="B2814" s="179" t="s">
        <v>701</v>
      </c>
      <c r="C2814" s="498" t="s">
        <v>1261</v>
      </c>
      <c r="D2814" s="498"/>
      <c r="E2814" s="498"/>
      <c r="F2814" s="498"/>
      <c r="G2814" s="498"/>
      <c r="H2814" s="180" t="s">
        <v>142</v>
      </c>
      <c r="I2814" s="181">
        <v>6</v>
      </c>
      <c r="J2814" s="182">
        <v>1</v>
      </c>
      <c r="K2814" s="182">
        <v>6</v>
      </c>
      <c r="L2814" s="183"/>
      <c r="M2814" s="181"/>
      <c r="N2814" s="184"/>
      <c r="O2814" s="181"/>
      <c r="P2814" s="185"/>
      <c r="Q2814" s="143"/>
      <c r="R2814" s="143"/>
      <c r="S2814" s="143"/>
    </row>
    <row r="2815" spans="1:19" ht="13.5" customHeight="1">
      <c r="A2815" s="186"/>
      <c r="B2815" s="187" t="s">
        <v>386</v>
      </c>
      <c r="C2815" s="499" t="s">
        <v>387</v>
      </c>
      <c r="D2815" s="499"/>
      <c r="E2815" s="499"/>
      <c r="F2815" s="499"/>
      <c r="G2815" s="499"/>
      <c r="H2815" s="499"/>
      <c r="I2815" s="499"/>
      <c r="J2815" s="499"/>
      <c r="K2815" s="499"/>
      <c r="L2815" s="499"/>
      <c r="M2815" s="499"/>
      <c r="N2815" s="499"/>
      <c r="O2815" s="499"/>
      <c r="P2815" s="499"/>
      <c r="Q2815" s="143"/>
      <c r="R2815" s="143"/>
      <c r="S2815" s="143"/>
    </row>
    <row r="2816" spans="1:19" ht="13.5" customHeight="1">
      <c r="A2816" s="186"/>
      <c r="B2816" s="187" t="s">
        <v>388</v>
      </c>
      <c r="C2816" s="499" t="s">
        <v>389</v>
      </c>
      <c r="D2816" s="499"/>
      <c r="E2816" s="499"/>
      <c r="F2816" s="499"/>
      <c r="G2816" s="499"/>
      <c r="H2816" s="499"/>
      <c r="I2816" s="499"/>
      <c r="J2816" s="499"/>
      <c r="K2816" s="499"/>
      <c r="L2816" s="499"/>
      <c r="M2816" s="499"/>
      <c r="N2816" s="499"/>
      <c r="O2816" s="499"/>
      <c r="P2816" s="499"/>
      <c r="Q2816" s="143"/>
      <c r="R2816" s="143"/>
      <c r="S2816" s="143"/>
    </row>
    <row r="2817" spans="1:19" ht="13.5" customHeight="1">
      <c r="A2817" s="186"/>
      <c r="B2817" s="187"/>
      <c r="C2817" s="499" t="s">
        <v>390</v>
      </c>
      <c r="D2817" s="499"/>
      <c r="E2817" s="499"/>
      <c r="F2817" s="499"/>
      <c r="G2817" s="499"/>
      <c r="H2817" s="499"/>
      <c r="I2817" s="499"/>
      <c r="J2817" s="499"/>
      <c r="K2817" s="499"/>
      <c r="L2817" s="499"/>
      <c r="M2817" s="499"/>
      <c r="N2817" s="499"/>
      <c r="O2817" s="499"/>
      <c r="P2817" s="499"/>
      <c r="Q2817" s="143"/>
      <c r="R2817" s="143"/>
      <c r="S2817" s="143"/>
    </row>
    <row r="2818" spans="1:19" ht="13.5" customHeight="1">
      <c r="A2818" s="188"/>
      <c r="B2818" s="189" t="s">
        <v>164</v>
      </c>
      <c r="C2818" s="501" t="s">
        <v>391</v>
      </c>
      <c r="D2818" s="501"/>
      <c r="E2818" s="501"/>
      <c r="F2818" s="501"/>
      <c r="G2818" s="501"/>
      <c r="H2818" s="190" t="s">
        <v>392</v>
      </c>
      <c r="I2818" s="191"/>
      <c r="J2818" s="191"/>
      <c r="K2818" s="215">
        <v>9.9305492999999991</v>
      </c>
      <c r="L2818" s="193"/>
      <c r="M2818" s="191"/>
      <c r="N2818" s="193"/>
      <c r="O2818" s="191"/>
      <c r="P2818" s="194">
        <v>5922.48</v>
      </c>
      <c r="Q2818" s="143"/>
      <c r="R2818" s="143"/>
      <c r="S2818" s="143"/>
    </row>
    <row r="2819" spans="1:19" ht="19.5" customHeight="1">
      <c r="A2819" s="195"/>
      <c r="B2819" s="189" t="s">
        <v>588</v>
      </c>
      <c r="C2819" s="501" t="s">
        <v>589</v>
      </c>
      <c r="D2819" s="501"/>
      <c r="E2819" s="501"/>
      <c r="F2819" s="501"/>
      <c r="G2819" s="501"/>
      <c r="H2819" s="190" t="s">
        <v>392</v>
      </c>
      <c r="I2819" s="201">
        <v>1.03</v>
      </c>
      <c r="J2819" s="197">
        <v>1.6068849999999999</v>
      </c>
      <c r="K2819" s="215">
        <v>9.9305492999999991</v>
      </c>
      <c r="L2819" s="198"/>
      <c r="M2819" s="199"/>
      <c r="N2819" s="200">
        <v>596.39</v>
      </c>
      <c r="O2819" s="191"/>
      <c r="P2819" s="194">
        <v>5922.48</v>
      </c>
      <c r="Q2819" s="143"/>
      <c r="R2819" s="143"/>
      <c r="S2819" s="143"/>
    </row>
    <row r="2820" spans="1:19" ht="13.5" customHeight="1">
      <c r="A2820" s="188"/>
      <c r="B2820" s="189" t="s">
        <v>180</v>
      </c>
      <c r="C2820" s="501" t="s">
        <v>410</v>
      </c>
      <c r="D2820" s="501"/>
      <c r="E2820" s="501"/>
      <c r="F2820" s="501"/>
      <c r="G2820" s="501"/>
      <c r="H2820" s="190"/>
      <c r="I2820" s="191"/>
      <c r="J2820" s="191"/>
      <c r="K2820" s="191"/>
      <c r="L2820" s="193"/>
      <c r="M2820" s="191"/>
      <c r="N2820" s="193"/>
      <c r="O2820" s="191"/>
      <c r="P2820" s="216">
        <v>23.29</v>
      </c>
      <c r="Q2820" s="143"/>
      <c r="R2820" s="143"/>
      <c r="S2820" s="143"/>
    </row>
    <row r="2821" spans="1:19" ht="13.5" customHeight="1">
      <c r="A2821" s="195"/>
      <c r="B2821" s="189" t="s">
        <v>703</v>
      </c>
      <c r="C2821" s="501" t="s">
        <v>704</v>
      </c>
      <c r="D2821" s="501"/>
      <c r="E2821" s="501"/>
      <c r="F2821" s="501"/>
      <c r="G2821" s="501"/>
      <c r="H2821" s="190" t="s">
        <v>413</v>
      </c>
      <c r="I2821" s="201">
        <v>0.02</v>
      </c>
      <c r="J2821" s="191"/>
      <c r="K2821" s="201">
        <v>0.12</v>
      </c>
      <c r="L2821" s="205">
        <v>174.93</v>
      </c>
      <c r="M2821" s="206">
        <v>1.07</v>
      </c>
      <c r="N2821" s="200">
        <v>187.18</v>
      </c>
      <c r="O2821" s="202">
        <v>1.0367</v>
      </c>
      <c r="P2821" s="194">
        <v>23.29</v>
      </c>
      <c r="Q2821" s="143"/>
      <c r="R2821" s="143"/>
      <c r="S2821" s="143"/>
    </row>
    <row r="2822" spans="1:19" ht="55.5" customHeight="1">
      <c r="A2822" s="210"/>
      <c r="B2822" s="187"/>
      <c r="C2822" s="500" t="s">
        <v>429</v>
      </c>
      <c r="D2822" s="500"/>
      <c r="E2822" s="500"/>
      <c r="F2822" s="500"/>
      <c r="G2822" s="500"/>
      <c r="H2822" s="180"/>
      <c r="I2822" s="181"/>
      <c r="J2822" s="181"/>
      <c r="K2822" s="181"/>
      <c r="L2822" s="183"/>
      <c r="M2822" s="181"/>
      <c r="N2822" s="211"/>
      <c r="O2822" s="181"/>
      <c r="P2822" s="212">
        <v>5945.77</v>
      </c>
      <c r="Q2822" s="143"/>
      <c r="R2822" s="143"/>
      <c r="S2822" s="143"/>
    </row>
    <row r="2823" spans="1:19" ht="45.75" customHeight="1">
      <c r="A2823" s="203" t="s">
        <v>1262</v>
      </c>
      <c r="B2823" s="189" t="s">
        <v>430</v>
      </c>
      <c r="C2823" s="501" t="s">
        <v>431</v>
      </c>
      <c r="D2823" s="501"/>
      <c r="E2823" s="501"/>
      <c r="F2823" s="501"/>
      <c r="G2823" s="501"/>
      <c r="H2823" s="190" t="s">
        <v>432</v>
      </c>
      <c r="I2823" s="209">
        <v>2</v>
      </c>
      <c r="J2823" s="191"/>
      <c r="K2823" s="209">
        <v>2</v>
      </c>
      <c r="L2823" s="193"/>
      <c r="M2823" s="191"/>
      <c r="N2823" s="193"/>
      <c r="O2823" s="202">
        <v>1.0367</v>
      </c>
      <c r="P2823" s="216">
        <v>76.42</v>
      </c>
      <c r="Q2823" s="143"/>
      <c r="R2823" s="143"/>
      <c r="S2823" s="143"/>
    </row>
    <row r="2824" spans="1:19" ht="27.75" customHeight="1">
      <c r="A2824" s="203"/>
      <c r="B2824" s="189"/>
      <c r="C2824" s="501" t="s">
        <v>433</v>
      </c>
      <c r="D2824" s="501"/>
      <c r="E2824" s="501"/>
      <c r="F2824" s="501"/>
      <c r="G2824" s="501"/>
      <c r="H2824" s="190"/>
      <c r="I2824" s="191"/>
      <c r="J2824" s="191"/>
      <c r="K2824" s="191"/>
      <c r="L2824" s="193"/>
      <c r="M2824" s="191"/>
      <c r="N2824" s="193"/>
      <c r="O2824" s="191"/>
      <c r="P2824" s="194">
        <v>5922.48</v>
      </c>
      <c r="Q2824" s="143"/>
      <c r="R2824" s="143"/>
      <c r="S2824" s="143"/>
    </row>
    <row r="2825" spans="1:19" ht="13.5" customHeight="1">
      <c r="A2825" s="203"/>
      <c r="B2825" s="189" t="s">
        <v>603</v>
      </c>
      <c r="C2825" s="501" t="s">
        <v>604</v>
      </c>
      <c r="D2825" s="501"/>
      <c r="E2825" s="501"/>
      <c r="F2825" s="501"/>
      <c r="G2825" s="501"/>
      <c r="H2825" s="190" t="s">
        <v>432</v>
      </c>
      <c r="I2825" s="209">
        <v>97</v>
      </c>
      <c r="J2825" s="191"/>
      <c r="K2825" s="209">
        <v>97</v>
      </c>
      <c r="L2825" s="193"/>
      <c r="M2825" s="191"/>
      <c r="N2825" s="193"/>
      <c r="O2825" s="191"/>
      <c r="P2825" s="194">
        <v>5744.81</v>
      </c>
      <c r="Q2825" s="143"/>
      <c r="R2825" s="143"/>
      <c r="S2825" s="143"/>
    </row>
    <row r="2826" spans="1:19" ht="13.5" customHeight="1">
      <c r="A2826" s="203"/>
      <c r="B2826" s="189" t="s">
        <v>605</v>
      </c>
      <c r="C2826" s="501" t="s">
        <v>606</v>
      </c>
      <c r="D2826" s="501"/>
      <c r="E2826" s="501"/>
      <c r="F2826" s="501"/>
      <c r="G2826" s="501"/>
      <c r="H2826" s="190" t="s">
        <v>432</v>
      </c>
      <c r="I2826" s="209">
        <v>51</v>
      </c>
      <c r="J2826" s="191"/>
      <c r="K2826" s="209">
        <v>51</v>
      </c>
      <c r="L2826" s="193"/>
      <c r="M2826" s="191"/>
      <c r="N2826" s="193"/>
      <c r="O2826" s="191"/>
      <c r="P2826" s="194">
        <v>3020.46</v>
      </c>
      <c r="Q2826" s="143"/>
      <c r="R2826" s="143"/>
      <c r="S2826" s="143"/>
    </row>
    <row r="2827" spans="1:19" ht="13.5" customHeight="1">
      <c r="A2827" s="213"/>
      <c r="B2827" s="214"/>
      <c r="C2827" s="500" t="s">
        <v>438</v>
      </c>
      <c r="D2827" s="500"/>
      <c r="E2827" s="500"/>
      <c r="F2827" s="500"/>
      <c r="G2827" s="500"/>
      <c r="H2827" s="180"/>
      <c r="I2827" s="181"/>
      <c r="J2827" s="181"/>
      <c r="K2827" s="181"/>
      <c r="L2827" s="183"/>
      <c r="M2827" s="181"/>
      <c r="N2827" s="211">
        <v>2464.58</v>
      </c>
      <c r="O2827" s="181"/>
      <c r="P2827" s="212">
        <v>14787.46</v>
      </c>
      <c r="Q2827" s="143"/>
      <c r="R2827" s="143"/>
      <c r="S2827" s="143"/>
    </row>
    <row r="2828" spans="1:19" ht="13.5" customHeight="1">
      <c r="A2828" s="178" t="s">
        <v>1263</v>
      </c>
      <c r="B2828" s="179" t="s">
        <v>1264</v>
      </c>
      <c r="C2828" s="498" t="s">
        <v>1265</v>
      </c>
      <c r="D2828" s="498"/>
      <c r="E2828" s="498"/>
      <c r="F2828" s="498"/>
      <c r="G2828" s="498"/>
      <c r="H2828" s="180" t="s">
        <v>142</v>
      </c>
      <c r="I2828" s="181">
        <v>6</v>
      </c>
      <c r="J2828" s="182">
        <v>1</v>
      </c>
      <c r="K2828" s="182">
        <v>6</v>
      </c>
      <c r="L2828" s="183"/>
      <c r="M2828" s="181"/>
      <c r="N2828" s="239">
        <v>1996.14</v>
      </c>
      <c r="O2828" s="217">
        <v>1.0367</v>
      </c>
      <c r="P2828" s="212">
        <v>12416.39</v>
      </c>
      <c r="Q2828" s="143"/>
      <c r="R2828" s="143"/>
      <c r="S2828" s="143"/>
    </row>
    <row r="2829" spans="1:19" ht="18.75" customHeight="1">
      <c r="A2829" s="186"/>
      <c r="B2829" s="187"/>
      <c r="C2829" s="499" t="s">
        <v>390</v>
      </c>
      <c r="D2829" s="499"/>
      <c r="E2829" s="499"/>
      <c r="F2829" s="499"/>
      <c r="G2829" s="499"/>
      <c r="H2829" s="499"/>
      <c r="I2829" s="499"/>
      <c r="J2829" s="499"/>
      <c r="K2829" s="499"/>
      <c r="L2829" s="499"/>
      <c r="M2829" s="499"/>
      <c r="N2829" s="499"/>
      <c r="O2829" s="499"/>
      <c r="P2829" s="499"/>
      <c r="Q2829" s="143"/>
      <c r="R2829" s="143"/>
      <c r="S2829" s="143"/>
    </row>
    <row r="2830" spans="1:19" ht="18.75" customHeight="1">
      <c r="A2830" s="213"/>
      <c r="B2830" s="214"/>
      <c r="C2830" s="500" t="s">
        <v>438</v>
      </c>
      <c r="D2830" s="500"/>
      <c r="E2830" s="500"/>
      <c r="F2830" s="500"/>
      <c r="G2830" s="500"/>
      <c r="H2830" s="180"/>
      <c r="I2830" s="181"/>
      <c r="J2830" s="181"/>
      <c r="K2830" s="181"/>
      <c r="L2830" s="183"/>
      <c r="M2830" s="181"/>
      <c r="N2830" s="183"/>
      <c r="O2830" s="181"/>
      <c r="P2830" s="212">
        <v>12416.39</v>
      </c>
      <c r="Q2830" s="143"/>
      <c r="R2830" s="143"/>
      <c r="S2830" s="143"/>
    </row>
    <row r="2831" spans="1:19" ht="13.5" customHeight="1">
      <c r="A2831" s="178" t="s">
        <v>1266</v>
      </c>
      <c r="B2831" s="179" t="s">
        <v>1267</v>
      </c>
      <c r="C2831" s="498" t="s">
        <v>1268</v>
      </c>
      <c r="D2831" s="498"/>
      <c r="E2831" s="498"/>
      <c r="F2831" s="498"/>
      <c r="G2831" s="498"/>
      <c r="H2831" s="180" t="s">
        <v>1269</v>
      </c>
      <c r="I2831" s="181">
        <v>0.6</v>
      </c>
      <c r="J2831" s="182">
        <v>1</v>
      </c>
      <c r="K2831" s="222">
        <v>0.6</v>
      </c>
      <c r="L2831" s="183"/>
      <c r="M2831" s="181"/>
      <c r="N2831" s="184"/>
      <c r="O2831" s="181"/>
      <c r="P2831" s="185"/>
      <c r="Q2831" s="143"/>
      <c r="R2831" s="143"/>
      <c r="S2831" s="143"/>
    </row>
    <row r="2832" spans="1:19" ht="13.5" customHeight="1">
      <c r="A2832" s="186"/>
      <c r="B2832" s="187" t="s">
        <v>386</v>
      </c>
      <c r="C2832" s="499" t="s">
        <v>387</v>
      </c>
      <c r="D2832" s="499"/>
      <c r="E2832" s="499"/>
      <c r="F2832" s="499"/>
      <c r="G2832" s="499"/>
      <c r="H2832" s="499"/>
      <c r="I2832" s="499"/>
      <c r="J2832" s="499"/>
      <c r="K2832" s="499"/>
      <c r="L2832" s="499"/>
      <c r="M2832" s="499"/>
      <c r="N2832" s="499"/>
      <c r="O2832" s="499"/>
      <c r="P2832" s="499"/>
      <c r="Q2832" s="143"/>
      <c r="R2832" s="143"/>
      <c r="S2832" s="143"/>
    </row>
    <row r="2833" spans="1:19" ht="13.5" customHeight="1">
      <c r="A2833" s="186"/>
      <c r="B2833" s="187" t="s">
        <v>388</v>
      </c>
      <c r="C2833" s="499" t="s">
        <v>389</v>
      </c>
      <c r="D2833" s="499"/>
      <c r="E2833" s="499"/>
      <c r="F2833" s="499"/>
      <c r="G2833" s="499"/>
      <c r="H2833" s="499"/>
      <c r="I2833" s="499"/>
      <c r="J2833" s="499"/>
      <c r="K2833" s="499"/>
      <c r="L2833" s="499"/>
      <c r="M2833" s="499"/>
      <c r="N2833" s="499"/>
      <c r="O2833" s="499"/>
      <c r="P2833" s="499"/>
      <c r="Q2833" s="143"/>
      <c r="R2833" s="143"/>
      <c r="S2833" s="143"/>
    </row>
    <row r="2834" spans="1:19" ht="13.5" customHeight="1">
      <c r="A2834" s="186"/>
      <c r="B2834" s="187"/>
      <c r="C2834" s="499" t="s">
        <v>390</v>
      </c>
      <c r="D2834" s="499"/>
      <c r="E2834" s="499"/>
      <c r="F2834" s="499"/>
      <c r="G2834" s="499"/>
      <c r="H2834" s="499"/>
      <c r="I2834" s="499"/>
      <c r="J2834" s="499"/>
      <c r="K2834" s="499"/>
      <c r="L2834" s="499"/>
      <c r="M2834" s="499"/>
      <c r="N2834" s="499"/>
      <c r="O2834" s="499"/>
      <c r="P2834" s="499"/>
      <c r="Q2834" s="143"/>
      <c r="R2834" s="143"/>
      <c r="S2834" s="143"/>
    </row>
    <row r="2835" spans="1:19" ht="13.5" customHeight="1">
      <c r="A2835" s="188"/>
      <c r="B2835" s="189" t="s">
        <v>164</v>
      </c>
      <c r="C2835" s="501" t="s">
        <v>391</v>
      </c>
      <c r="D2835" s="501"/>
      <c r="E2835" s="501"/>
      <c r="F2835" s="501"/>
      <c r="G2835" s="501"/>
      <c r="H2835" s="190" t="s">
        <v>392</v>
      </c>
      <c r="I2835" s="191"/>
      <c r="J2835" s="191"/>
      <c r="K2835" s="215">
        <v>4.9170680999999998</v>
      </c>
      <c r="L2835" s="193"/>
      <c r="M2835" s="191"/>
      <c r="N2835" s="193"/>
      <c r="O2835" s="191"/>
      <c r="P2835" s="194">
        <v>2847.52</v>
      </c>
      <c r="Q2835" s="143"/>
      <c r="R2835" s="143"/>
      <c r="S2835" s="143"/>
    </row>
    <row r="2836" spans="1:19" ht="13.5" customHeight="1">
      <c r="A2836" s="195"/>
      <c r="B2836" s="189" t="s">
        <v>726</v>
      </c>
      <c r="C2836" s="501" t="s">
        <v>727</v>
      </c>
      <c r="D2836" s="501"/>
      <c r="E2836" s="501"/>
      <c r="F2836" s="501"/>
      <c r="G2836" s="501"/>
      <c r="H2836" s="190" t="s">
        <v>392</v>
      </c>
      <c r="I2836" s="196">
        <v>5.0999999999999996</v>
      </c>
      <c r="J2836" s="197">
        <v>1.6068849999999999</v>
      </c>
      <c r="K2836" s="215">
        <v>4.9170680999999998</v>
      </c>
      <c r="L2836" s="198"/>
      <c r="M2836" s="199"/>
      <c r="N2836" s="200">
        <v>579.11</v>
      </c>
      <c r="O2836" s="191"/>
      <c r="P2836" s="194">
        <v>2847.52</v>
      </c>
      <c r="Q2836" s="143"/>
      <c r="R2836" s="143"/>
      <c r="S2836" s="143"/>
    </row>
    <row r="2837" spans="1:19" ht="27.75" customHeight="1">
      <c r="A2837" s="188"/>
      <c r="B2837" s="189" t="s">
        <v>180</v>
      </c>
      <c r="C2837" s="501" t="s">
        <v>410</v>
      </c>
      <c r="D2837" s="501"/>
      <c r="E2837" s="501"/>
      <c r="F2837" s="501"/>
      <c r="G2837" s="501"/>
      <c r="H2837" s="190"/>
      <c r="I2837" s="191"/>
      <c r="J2837" s="191"/>
      <c r="K2837" s="191"/>
      <c r="L2837" s="193"/>
      <c r="M2837" s="191"/>
      <c r="N2837" s="193"/>
      <c r="O2837" s="191"/>
      <c r="P2837" s="216">
        <v>10.61</v>
      </c>
      <c r="Q2837" s="143"/>
      <c r="R2837" s="143"/>
      <c r="S2837" s="143"/>
    </row>
    <row r="2838" spans="1:19" ht="13.5" customHeight="1">
      <c r="A2838" s="195"/>
      <c r="B2838" s="189" t="s">
        <v>1270</v>
      </c>
      <c r="C2838" s="501" t="s">
        <v>1271</v>
      </c>
      <c r="D2838" s="501"/>
      <c r="E2838" s="501"/>
      <c r="F2838" s="501"/>
      <c r="G2838" s="501"/>
      <c r="H2838" s="190" t="s">
        <v>610</v>
      </c>
      <c r="I2838" s="201">
        <v>0.03</v>
      </c>
      <c r="J2838" s="191"/>
      <c r="K2838" s="207">
        <v>1.7999999999999999E-2</v>
      </c>
      <c r="L2838" s="205">
        <v>424.62</v>
      </c>
      <c r="M2838" s="206">
        <v>0.87</v>
      </c>
      <c r="N2838" s="200">
        <v>369.42</v>
      </c>
      <c r="O2838" s="202">
        <v>1.0367</v>
      </c>
      <c r="P2838" s="194">
        <v>6.89</v>
      </c>
      <c r="Q2838" s="143"/>
      <c r="R2838" s="143"/>
      <c r="S2838" s="143"/>
    </row>
    <row r="2839" spans="1:19" ht="13.5" customHeight="1">
      <c r="A2839" s="195"/>
      <c r="B2839" s="189" t="s">
        <v>1272</v>
      </c>
      <c r="C2839" s="501" t="s">
        <v>1273</v>
      </c>
      <c r="D2839" s="501"/>
      <c r="E2839" s="501"/>
      <c r="F2839" s="501"/>
      <c r="G2839" s="501"/>
      <c r="H2839" s="190" t="s">
        <v>413</v>
      </c>
      <c r="I2839" s="201">
        <v>0.01</v>
      </c>
      <c r="J2839" s="191"/>
      <c r="K2839" s="207">
        <v>6.0000000000000001E-3</v>
      </c>
      <c r="L2839" s="205">
        <v>373.74</v>
      </c>
      <c r="M2839" s="220">
        <v>1.6</v>
      </c>
      <c r="N2839" s="200">
        <v>597.98</v>
      </c>
      <c r="O2839" s="202">
        <v>1.0367</v>
      </c>
      <c r="P2839" s="194">
        <v>3.72</v>
      </c>
      <c r="Q2839" s="143"/>
      <c r="R2839" s="143"/>
      <c r="S2839" s="143"/>
    </row>
    <row r="2840" spans="1:19" ht="13.5" customHeight="1">
      <c r="A2840" s="210"/>
      <c r="B2840" s="187"/>
      <c r="C2840" s="500" t="s">
        <v>429</v>
      </c>
      <c r="D2840" s="500"/>
      <c r="E2840" s="500"/>
      <c r="F2840" s="500"/>
      <c r="G2840" s="500"/>
      <c r="H2840" s="180"/>
      <c r="I2840" s="181"/>
      <c r="J2840" s="181"/>
      <c r="K2840" s="181"/>
      <c r="L2840" s="183"/>
      <c r="M2840" s="181"/>
      <c r="N2840" s="211"/>
      <c r="O2840" s="181"/>
      <c r="P2840" s="212">
        <v>2858.13</v>
      </c>
      <c r="Q2840" s="143"/>
      <c r="R2840" s="143"/>
      <c r="S2840" s="143"/>
    </row>
    <row r="2841" spans="1:19" ht="13.5" customHeight="1">
      <c r="A2841" s="203" t="s">
        <v>1274</v>
      </c>
      <c r="B2841" s="189" t="s">
        <v>430</v>
      </c>
      <c r="C2841" s="501" t="s">
        <v>431</v>
      </c>
      <c r="D2841" s="501"/>
      <c r="E2841" s="501"/>
      <c r="F2841" s="501"/>
      <c r="G2841" s="501"/>
      <c r="H2841" s="190" t="s">
        <v>432</v>
      </c>
      <c r="I2841" s="209">
        <v>2</v>
      </c>
      <c r="J2841" s="191"/>
      <c r="K2841" s="209">
        <v>2</v>
      </c>
      <c r="L2841" s="193"/>
      <c r="M2841" s="191"/>
      <c r="N2841" s="193"/>
      <c r="O2841" s="202">
        <v>1.0367</v>
      </c>
      <c r="P2841" s="216">
        <v>36.74</v>
      </c>
      <c r="Q2841" s="143"/>
      <c r="R2841" s="143"/>
      <c r="S2841" s="143"/>
    </row>
    <row r="2842" spans="1:19" ht="13.5" customHeight="1">
      <c r="A2842" s="203"/>
      <c r="B2842" s="189"/>
      <c r="C2842" s="501" t="s">
        <v>433</v>
      </c>
      <c r="D2842" s="501"/>
      <c r="E2842" s="501"/>
      <c r="F2842" s="501"/>
      <c r="G2842" s="501"/>
      <c r="H2842" s="190"/>
      <c r="I2842" s="191"/>
      <c r="J2842" s="191"/>
      <c r="K2842" s="191"/>
      <c r="L2842" s="193"/>
      <c r="M2842" s="191"/>
      <c r="N2842" s="193"/>
      <c r="O2842" s="191"/>
      <c r="P2842" s="194">
        <v>2847.52</v>
      </c>
      <c r="Q2842" s="143"/>
      <c r="R2842" s="143"/>
      <c r="S2842" s="143"/>
    </row>
    <row r="2843" spans="1:19" ht="1.5" customHeight="1">
      <c r="A2843" s="203"/>
      <c r="B2843" s="189" t="s">
        <v>653</v>
      </c>
      <c r="C2843" s="501" t="s">
        <v>654</v>
      </c>
      <c r="D2843" s="501"/>
      <c r="E2843" s="501"/>
      <c r="F2843" s="501"/>
      <c r="G2843" s="501"/>
      <c r="H2843" s="190" t="s">
        <v>432</v>
      </c>
      <c r="I2843" s="209">
        <v>90</v>
      </c>
      <c r="J2843" s="191"/>
      <c r="K2843" s="209">
        <v>90</v>
      </c>
      <c r="L2843" s="193"/>
      <c r="M2843" s="191"/>
      <c r="N2843" s="193"/>
      <c r="O2843" s="191"/>
      <c r="P2843" s="194">
        <v>2562.77</v>
      </c>
      <c r="Q2843" s="143"/>
      <c r="R2843" s="143"/>
      <c r="S2843" s="143"/>
    </row>
    <row r="2844" spans="1:19" ht="13.5" customHeight="1">
      <c r="A2844" s="203"/>
      <c r="B2844" s="189" t="s">
        <v>655</v>
      </c>
      <c r="C2844" s="501" t="s">
        <v>656</v>
      </c>
      <c r="D2844" s="501"/>
      <c r="E2844" s="501"/>
      <c r="F2844" s="501"/>
      <c r="G2844" s="501"/>
      <c r="H2844" s="190" t="s">
        <v>432</v>
      </c>
      <c r="I2844" s="209">
        <v>46</v>
      </c>
      <c r="J2844" s="191"/>
      <c r="K2844" s="209">
        <v>46</v>
      </c>
      <c r="L2844" s="193"/>
      <c r="M2844" s="191"/>
      <c r="N2844" s="193"/>
      <c r="O2844" s="191"/>
      <c r="P2844" s="194">
        <v>1309.8599999999999</v>
      </c>
      <c r="Q2844" s="143"/>
      <c r="R2844" s="143"/>
      <c r="S2844" s="143"/>
    </row>
    <row r="2845" spans="1:19" ht="13.5" customHeight="1">
      <c r="A2845" s="213"/>
      <c r="B2845" s="214"/>
      <c r="C2845" s="500" t="s">
        <v>438</v>
      </c>
      <c r="D2845" s="500"/>
      <c r="E2845" s="500"/>
      <c r="F2845" s="500"/>
      <c r="G2845" s="500"/>
      <c r="H2845" s="180"/>
      <c r="I2845" s="181"/>
      <c r="J2845" s="181"/>
      <c r="K2845" s="181"/>
      <c r="L2845" s="183"/>
      <c r="M2845" s="181"/>
      <c r="N2845" s="211">
        <v>11279.17</v>
      </c>
      <c r="O2845" s="181"/>
      <c r="P2845" s="212">
        <v>6767.5</v>
      </c>
      <c r="Q2845" s="143"/>
      <c r="R2845" s="143"/>
      <c r="S2845" s="143"/>
    </row>
    <row r="2846" spans="1:19" ht="13.5" customHeight="1">
      <c r="A2846" s="178" t="s">
        <v>1275</v>
      </c>
      <c r="B2846" s="179" t="s">
        <v>1276</v>
      </c>
      <c r="C2846" s="498" t="s">
        <v>1277</v>
      </c>
      <c r="D2846" s="498"/>
      <c r="E2846" s="498"/>
      <c r="F2846" s="498"/>
      <c r="G2846" s="498"/>
      <c r="H2846" s="180" t="s">
        <v>142</v>
      </c>
      <c r="I2846" s="181">
        <v>6</v>
      </c>
      <c r="J2846" s="182">
        <v>1</v>
      </c>
      <c r="K2846" s="182">
        <v>6</v>
      </c>
      <c r="L2846" s="183"/>
      <c r="M2846" s="181"/>
      <c r="N2846" s="221">
        <v>278.31</v>
      </c>
      <c r="O2846" s="217">
        <v>1.0367</v>
      </c>
      <c r="P2846" s="212">
        <v>1731.14</v>
      </c>
      <c r="Q2846" s="143"/>
      <c r="R2846" s="143"/>
      <c r="S2846" s="143"/>
    </row>
    <row r="2847" spans="1:19" ht="13.5" customHeight="1">
      <c r="A2847" s="186"/>
      <c r="B2847" s="187"/>
      <c r="C2847" s="499" t="s">
        <v>390</v>
      </c>
      <c r="D2847" s="499"/>
      <c r="E2847" s="499"/>
      <c r="F2847" s="499"/>
      <c r="G2847" s="499"/>
      <c r="H2847" s="499"/>
      <c r="I2847" s="499"/>
      <c r="J2847" s="499"/>
      <c r="K2847" s="499"/>
      <c r="L2847" s="499"/>
      <c r="M2847" s="499"/>
      <c r="N2847" s="499"/>
      <c r="O2847" s="499"/>
      <c r="P2847" s="499"/>
      <c r="Q2847" s="143"/>
      <c r="R2847" s="143"/>
      <c r="S2847" s="143"/>
    </row>
    <row r="2848" spans="1:19" ht="13.5" customHeight="1">
      <c r="A2848" s="213"/>
      <c r="B2848" s="214"/>
      <c r="C2848" s="500" t="s">
        <v>438</v>
      </c>
      <c r="D2848" s="500"/>
      <c r="E2848" s="500"/>
      <c r="F2848" s="500"/>
      <c r="G2848" s="500"/>
      <c r="H2848" s="180"/>
      <c r="I2848" s="181"/>
      <c r="J2848" s="181"/>
      <c r="K2848" s="181"/>
      <c r="L2848" s="183"/>
      <c r="M2848" s="181"/>
      <c r="N2848" s="183"/>
      <c r="O2848" s="181"/>
      <c r="P2848" s="212">
        <v>1731.14</v>
      </c>
      <c r="Q2848" s="143"/>
      <c r="R2848" s="143"/>
      <c r="S2848" s="143"/>
    </row>
    <row r="2849" spans="1:19" ht="13.5" customHeight="1">
      <c r="A2849" s="178" t="s">
        <v>1278</v>
      </c>
      <c r="B2849" s="179" t="s">
        <v>1279</v>
      </c>
      <c r="C2849" s="498" t="s">
        <v>1280</v>
      </c>
      <c r="D2849" s="498"/>
      <c r="E2849" s="498"/>
      <c r="F2849" s="498"/>
      <c r="G2849" s="498"/>
      <c r="H2849" s="180" t="s">
        <v>587</v>
      </c>
      <c r="I2849" s="181">
        <v>0.06</v>
      </c>
      <c r="J2849" s="182">
        <v>1</v>
      </c>
      <c r="K2849" s="219">
        <v>0.06</v>
      </c>
      <c r="L2849" s="218">
        <v>211.24</v>
      </c>
      <c r="M2849" s="219">
        <v>1.37</v>
      </c>
      <c r="N2849" s="221">
        <v>289.39999999999998</v>
      </c>
      <c r="O2849" s="217">
        <v>1.0367</v>
      </c>
      <c r="P2849" s="240">
        <v>18</v>
      </c>
      <c r="Q2849" s="143"/>
      <c r="R2849" s="143"/>
      <c r="S2849" s="143"/>
    </row>
    <row r="2850" spans="1:19" ht="13.5" customHeight="1">
      <c r="A2850" s="186"/>
      <c r="B2850" s="187"/>
      <c r="C2850" s="499" t="s">
        <v>390</v>
      </c>
      <c r="D2850" s="499"/>
      <c r="E2850" s="499"/>
      <c r="F2850" s="499"/>
      <c r="G2850" s="499"/>
      <c r="H2850" s="499"/>
      <c r="I2850" s="499"/>
      <c r="J2850" s="499"/>
      <c r="K2850" s="499"/>
      <c r="L2850" s="499"/>
      <c r="M2850" s="499"/>
      <c r="N2850" s="499"/>
      <c r="O2850" s="499"/>
      <c r="P2850" s="499"/>
      <c r="Q2850" s="143"/>
      <c r="R2850" s="143"/>
      <c r="S2850" s="143"/>
    </row>
    <row r="2851" spans="1:19" ht="13.5" customHeight="1">
      <c r="A2851" s="213"/>
      <c r="B2851" s="214"/>
      <c r="C2851" s="500" t="s">
        <v>438</v>
      </c>
      <c r="D2851" s="500"/>
      <c r="E2851" s="500"/>
      <c r="F2851" s="500"/>
      <c r="G2851" s="500"/>
      <c r="H2851" s="180"/>
      <c r="I2851" s="181"/>
      <c r="J2851" s="181"/>
      <c r="K2851" s="181"/>
      <c r="L2851" s="183"/>
      <c r="M2851" s="181"/>
      <c r="N2851" s="183"/>
      <c r="O2851" s="181"/>
      <c r="P2851" s="240">
        <v>18</v>
      </c>
      <c r="Q2851" s="143"/>
      <c r="R2851" s="143"/>
      <c r="S2851" s="143"/>
    </row>
    <row r="2852" spans="1:19" ht="13.5" customHeight="1">
      <c r="A2852" s="223"/>
      <c r="B2852" s="224"/>
      <c r="C2852" s="224"/>
      <c r="D2852" s="224"/>
      <c r="E2852" s="224"/>
      <c r="F2852" s="225"/>
      <c r="G2852" s="225"/>
      <c r="H2852" s="225"/>
      <c r="I2852" s="225"/>
      <c r="J2852" s="226"/>
      <c r="K2852" s="225"/>
      <c r="L2852" s="226"/>
      <c r="M2852" s="227"/>
      <c r="N2852" s="226"/>
      <c r="O2852" s="228"/>
      <c r="P2852" s="229"/>
      <c r="Q2852" s="143"/>
      <c r="R2852" s="143"/>
      <c r="S2852" s="143"/>
    </row>
    <row r="2853" spans="1:19" ht="13.5" customHeight="1">
      <c r="A2853" s="210"/>
      <c r="B2853" s="230"/>
      <c r="C2853" s="496" t="s">
        <v>1281</v>
      </c>
      <c r="D2853" s="496"/>
      <c r="E2853" s="496"/>
      <c r="F2853" s="496"/>
      <c r="G2853" s="496"/>
      <c r="H2853" s="496"/>
      <c r="I2853" s="496"/>
      <c r="J2853" s="496"/>
      <c r="K2853" s="496"/>
      <c r="L2853" s="496"/>
      <c r="M2853" s="496"/>
      <c r="N2853" s="496"/>
      <c r="O2853" s="496"/>
      <c r="P2853" s="232"/>
      <c r="Q2853" s="143"/>
      <c r="R2853" s="143"/>
      <c r="S2853" s="143"/>
    </row>
    <row r="2854" spans="1:19" ht="13.5" customHeight="1">
      <c r="A2854" s="210"/>
      <c r="B2854" s="187"/>
      <c r="C2854" s="495" t="s">
        <v>675</v>
      </c>
      <c r="D2854" s="495"/>
      <c r="E2854" s="495"/>
      <c r="F2854" s="495"/>
      <c r="G2854" s="495"/>
      <c r="H2854" s="495"/>
      <c r="I2854" s="495"/>
      <c r="J2854" s="495"/>
      <c r="K2854" s="495"/>
      <c r="L2854" s="495"/>
      <c r="M2854" s="495"/>
      <c r="N2854" s="495"/>
      <c r="O2854" s="495"/>
      <c r="P2854" s="234">
        <v>4734370.95</v>
      </c>
      <c r="Q2854" s="143"/>
      <c r="R2854" s="143"/>
      <c r="S2854" s="143"/>
    </row>
    <row r="2855" spans="1:19" ht="13.5" customHeight="1">
      <c r="A2855" s="210"/>
      <c r="B2855" s="187"/>
      <c r="C2855" s="495" t="s">
        <v>676</v>
      </c>
      <c r="D2855" s="495"/>
      <c r="E2855" s="495"/>
      <c r="F2855" s="495"/>
      <c r="G2855" s="495"/>
      <c r="H2855" s="495"/>
      <c r="I2855" s="495"/>
      <c r="J2855" s="495"/>
      <c r="K2855" s="495"/>
      <c r="L2855" s="495"/>
      <c r="M2855" s="495"/>
      <c r="N2855" s="495"/>
      <c r="O2855" s="495"/>
      <c r="P2855" s="235"/>
      <c r="Q2855" s="143"/>
      <c r="R2855" s="143"/>
      <c r="S2855" s="143"/>
    </row>
    <row r="2856" spans="1:19" ht="13.5" customHeight="1">
      <c r="A2856" s="210"/>
      <c r="B2856" s="187"/>
      <c r="C2856" s="495" t="s">
        <v>677</v>
      </c>
      <c r="D2856" s="495"/>
      <c r="E2856" s="495"/>
      <c r="F2856" s="495"/>
      <c r="G2856" s="495"/>
      <c r="H2856" s="495"/>
      <c r="I2856" s="495"/>
      <c r="J2856" s="495"/>
      <c r="K2856" s="495"/>
      <c r="L2856" s="495"/>
      <c r="M2856" s="495"/>
      <c r="N2856" s="495"/>
      <c r="O2856" s="495"/>
      <c r="P2856" s="234">
        <v>969803.87</v>
      </c>
      <c r="Q2856" s="143"/>
      <c r="R2856" s="143"/>
      <c r="S2856" s="143"/>
    </row>
    <row r="2857" spans="1:19" ht="13.5" customHeight="1">
      <c r="A2857" s="210"/>
      <c r="B2857" s="187"/>
      <c r="C2857" s="495" t="s">
        <v>678</v>
      </c>
      <c r="D2857" s="495"/>
      <c r="E2857" s="495"/>
      <c r="F2857" s="495"/>
      <c r="G2857" s="495"/>
      <c r="H2857" s="495"/>
      <c r="I2857" s="495"/>
      <c r="J2857" s="495"/>
      <c r="K2857" s="495"/>
      <c r="L2857" s="495"/>
      <c r="M2857" s="495"/>
      <c r="N2857" s="495"/>
      <c r="O2857" s="495"/>
      <c r="P2857" s="234">
        <v>13831.32</v>
      </c>
      <c r="Q2857" s="143"/>
      <c r="R2857" s="143"/>
      <c r="S2857" s="143"/>
    </row>
    <row r="2858" spans="1:19" ht="13.5" customHeight="1">
      <c r="A2858" s="210"/>
      <c r="B2858" s="187"/>
      <c r="C2858" s="495" t="s">
        <v>680</v>
      </c>
      <c r="D2858" s="495"/>
      <c r="E2858" s="495"/>
      <c r="F2858" s="495"/>
      <c r="G2858" s="495"/>
      <c r="H2858" s="495"/>
      <c r="I2858" s="495"/>
      <c r="J2858" s="495"/>
      <c r="K2858" s="495"/>
      <c r="L2858" s="495"/>
      <c r="M2858" s="495"/>
      <c r="N2858" s="495"/>
      <c r="O2858" s="495"/>
      <c r="P2858" s="234">
        <v>3750735.76</v>
      </c>
      <c r="Q2858" s="143"/>
      <c r="R2858" s="143"/>
      <c r="S2858" s="143"/>
    </row>
    <row r="2859" spans="1:19" ht="13.5" customHeight="1">
      <c r="A2859" s="210"/>
      <c r="B2859" s="187"/>
      <c r="C2859" s="495" t="s">
        <v>681</v>
      </c>
      <c r="D2859" s="495"/>
      <c r="E2859" s="495"/>
      <c r="F2859" s="495"/>
      <c r="G2859" s="495"/>
      <c r="H2859" s="495"/>
      <c r="I2859" s="495"/>
      <c r="J2859" s="495"/>
      <c r="K2859" s="495"/>
      <c r="L2859" s="495"/>
      <c r="M2859" s="495"/>
      <c r="N2859" s="495"/>
      <c r="O2859" s="495"/>
      <c r="P2859" s="234">
        <v>6054014.9000000004</v>
      </c>
      <c r="Q2859" s="143"/>
      <c r="R2859" s="143"/>
      <c r="S2859" s="143"/>
    </row>
    <row r="2860" spans="1:19" ht="13.5" customHeight="1">
      <c r="A2860" s="210"/>
      <c r="B2860" s="187"/>
      <c r="C2860" s="495" t="s">
        <v>676</v>
      </c>
      <c r="D2860" s="495"/>
      <c r="E2860" s="495"/>
      <c r="F2860" s="495"/>
      <c r="G2860" s="495"/>
      <c r="H2860" s="495"/>
      <c r="I2860" s="495"/>
      <c r="J2860" s="495"/>
      <c r="K2860" s="495"/>
      <c r="L2860" s="495"/>
      <c r="M2860" s="495"/>
      <c r="N2860" s="495"/>
      <c r="O2860" s="495"/>
      <c r="P2860" s="235"/>
      <c r="Q2860" s="143"/>
      <c r="R2860" s="143"/>
      <c r="S2860" s="143"/>
    </row>
    <row r="2861" spans="1:19" ht="13.5" customHeight="1">
      <c r="A2861" s="210"/>
      <c r="B2861" s="187"/>
      <c r="C2861" s="495" t="s">
        <v>682</v>
      </c>
      <c r="D2861" s="495"/>
      <c r="E2861" s="495"/>
      <c r="F2861" s="495"/>
      <c r="G2861" s="495"/>
      <c r="H2861" s="495"/>
      <c r="I2861" s="495"/>
      <c r="J2861" s="495"/>
      <c r="K2861" s="495"/>
      <c r="L2861" s="495"/>
      <c r="M2861" s="495"/>
      <c r="N2861" s="495"/>
      <c r="O2861" s="495"/>
      <c r="P2861" s="234">
        <v>969803.87</v>
      </c>
      <c r="Q2861" s="143"/>
      <c r="R2861" s="143"/>
      <c r="S2861" s="143"/>
    </row>
    <row r="2862" spans="1:19" ht="13.5" customHeight="1">
      <c r="A2862" s="210"/>
      <c r="B2862" s="187"/>
      <c r="C2862" s="495" t="s">
        <v>683</v>
      </c>
      <c r="D2862" s="495"/>
      <c r="E2862" s="495"/>
      <c r="F2862" s="495"/>
      <c r="G2862" s="495"/>
      <c r="H2862" s="495"/>
      <c r="I2862" s="495"/>
      <c r="J2862" s="495"/>
      <c r="K2862" s="495"/>
      <c r="L2862" s="495"/>
      <c r="M2862" s="495"/>
      <c r="N2862" s="495"/>
      <c r="O2862" s="495"/>
      <c r="P2862" s="234">
        <v>13831.32</v>
      </c>
      <c r="Q2862" s="143"/>
      <c r="R2862" s="143"/>
      <c r="S2862" s="143"/>
    </row>
    <row r="2863" spans="1:19" ht="13.5" customHeight="1">
      <c r="A2863" s="210"/>
      <c r="B2863" s="187"/>
      <c r="C2863" s="495" t="s">
        <v>685</v>
      </c>
      <c r="D2863" s="495"/>
      <c r="E2863" s="495"/>
      <c r="F2863" s="495"/>
      <c r="G2863" s="495"/>
      <c r="H2863" s="495"/>
      <c r="I2863" s="495"/>
      <c r="J2863" s="495"/>
      <c r="K2863" s="495"/>
      <c r="L2863" s="495"/>
      <c r="M2863" s="495"/>
      <c r="N2863" s="495"/>
      <c r="O2863" s="495"/>
      <c r="P2863" s="234">
        <v>3750735.76</v>
      </c>
      <c r="Q2863" s="143"/>
      <c r="R2863" s="143"/>
      <c r="S2863" s="143"/>
    </row>
    <row r="2864" spans="1:19" ht="13.5" customHeight="1">
      <c r="A2864" s="210"/>
      <c r="B2864" s="187"/>
      <c r="C2864" s="495" t="s">
        <v>686</v>
      </c>
      <c r="D2864" s="495"/>
      <c r="E2864" s="495"/>
      <c r="F2864" s="495"/>
      <c r="G2864" s="495"/>
      <c r="H2864" s="495"/>
      <c r="I2864" s="495"/>
      <c r="J2864" s="495"/>
      <c r="K2864" s="495"/>
      <c r="L2864" s="495"/>
      <c r="M2864" s="495"/>
      <c r="N2864" s="495"/>
      <c r="O2864" s="495"/>
      <c r="P2864" s="234">
        <v>873238.05</v>
      </c>
      <c r="Q2864" s="143"/>
      <c r="R2864" s="143"/>
      <c r="S2864" s="143"/>
    </row>
    <row r="2865" spans="1:19" ht="13.5" customHeight="1">
      <c r="A2865" s="210"/>
      <c r="B2865" s="187"/>
      <c r="C2865" s="495" t="s">
        <v>687</v>
      </c>
      <c r="D2865" s="495"/>
      <c r="E2865" s="495"/>
      <c r="F2865" s="495"/>
      <c r="G2865" s="495"/>
      <c r="H2865" s="495"/>
      <c r="I2865" s="495"/>
      <c r="J2865" s="495"/>
      <c r="K2865" s="495"/>
      <c r="L2865" s="495"/>
      <c r="M2865" s="495"/>
      <c r="N2865" s="495"/>
      <c r="O2865" s="495"/>
      <c r="P2865" s="234">
        <v>446405.9</v>
      </c>
      <c r="Q2865" s="143"/>
      <c r="R2865" s="143"/>
      <c r="S2865" s="143"/>
    </row>
    <row r="2866" spans="1:19" ht="19.5" customHeight="1">
      <c r="A2866" s="210"/>
      <c r="B2866" s="187"/>
      <c r="C2866" s="495" t="s">
        <v>688</v>
      </c>
      <c r="D2866" s="495"/>
      <c r="E2866" s="495"/>
      <c r="F2866" s="495"/>
      <c r="G2866" s="495"/>
      <c r="H2866" s="495"/>
      <c r="I2866" s="495"/>
      <c r="J2866" s="495"/>
      <c r="K2866" s="495"/>
      <c r="L2866" s="495"/>
      <c r="M2866" s="495"/>
      <c r="N2866" s="495"/>
      <c r="O2866" s="495"/>
      <c r="P2866" s="234">
        <v>969803.87</v>
      </c>
      <c r="Q2866" s="143"/>
      <c r="R2866" s="143"/>
      <c r="S2866" s="143"/>
    </row>
    <row r="2867" spans="1:19" ht="45.75" customHeight="1">
      <c r="A2867" s="210"/>
      <c r="B2867" s="187"/>
      <c r="C2867" s="495" t="s">
        <v>689</v>
      </c>
      <c r="D2867" s="495"/>
      <c r="E2867" s="495"/>
      <c r="F2867" s="495"/>
      <c r="G2867" s="495"/>
      <c r="H2867" s="495"/>
      <c r="I2867" s="495"/>
      <c r="J2867" s="495"/>
      <c r="K2867" s="495"/>
      <c r="L2867" s="495"/>
      <c r="M2867" s="495"/>
      <c r="N2867" s="495"/>
      <c r="O2867" s="495"/>
      <c r="P2867" s="234">
        <v>873238.05</v>
      </c>
      <c r="Q2867" s="143"/>
      <c r="R2867" s="143"/>
      <c r="S2867" s="143"/>
    </row>
    <row r="2868" spans="1:19" ht="27.75" customHeight="1">
      <c r="A2868" s="210"/>
      <c r="B2868" s="187"/>
      <c r="C2868" s="495" t="s">
        <v>690</v>
      </c>
      <c r="D2868" s="495"/>
      <c r="E2868" s="495"/>
      <c r="F2868" s="495"/>
      <c r="G2868" s="495"/>
      <c r="H2868" s="495"/>
      <c r="I2868" s="495"/>
      <c r="J2868" s="495"/>
      <c r="K2868" s="495"/>
      <c r="L2868" s="495"/>
      <c r="M2868" s="495"/>
      <c r="N2868" s="495"/>
      <c r="O2868" s="495"/>
      <c r="P2868" s="234">
        <v>446405.9</v>
      </c>
      <c r="Q2868" s="143"/>
      <c r="R2868" s="143"/>
      <c r="S2868" s="143"/>
    </row>
    <row r="2869" spans="1:19" ht="13.5" customHeight="1">
      <c r="A2869" s="210"/>
      <c r="B2869" s="230"/>
      <c r="C2869" s="496" t="s">
        <v>1282</v>
      </c>
      <c r="D2869" s="496"/>
      <c r="E2869" s="496"/>
      <c r="F2869" s="496"/>
      <c r="G2869" s="496"/>
      <c r="H2869" s="496"/>
      <c r="I2869" s="496"/>
      <c r="J2869" s="496"/>
      <c r="K2869" s="496"/>
      <c r="L2869" s="496"/>
      <c r="M2869" s="496"/>
      <c r="N2869" s="496"/>
      <c r="O2869" s="496"/>
      <c r="P2869" s="236">
        <v>6054014.9000000004</v>
      </c>
      <c r="Q2869" s="143"/>
      <c r="R2869" s="143"/>
      <c r="S2869" s="143"/>
    </row>
    <row r="2870" spans="1:19" ht="13.5" customHeight="1">
      <c r="A2870" s="210"/>
      <c r="B2870" s="187"/>
      <c r="C2870" s="495" t="s">
        <v>692</v>
      </c>
      <c r="D2870" s="495"/>
      <c r="E2870" s="495"/>
      <c r="F2870" s="495"/>
      <c r="G2870" s="495"/>
      <c r="H2870" s="495"/>
      <c r="I2870" s="495"/>
      <c r="J2870" s="495"/>
      <c r="K2870" s="495"/>
      <c r="L2870" s="495"/>
      <c r="M2870" s="495"/>
      <c r="N2870" s="495"/>
      <c r="O2870" s="495"/>
      <c r="P2870" s="235"/>
      <c r="Q2870" s="143"/>
      <c r="R2870" s="143"/>
      <c r="S2870" s="143"/>
    </row>
    <row r="2871" spans="1:19" ht="13.5" customHeight="1">
      <c r="A2871" s="210"/>
      <c r="B2871" s="187"/>
      <c r="C2871" s="495" t="s">
        <v>693</v>
      </c>
      <c r="D2871" s="495"/>
      <c r="E2871" s="495"/>
      <c r="F2871" s="495"/>
      <c r="G2871" s="495"/>
      <c r="H2871" s="495"/>
      <c r="I2871" s="495"/>
      <c r="J2871" s="495"/>
      <c r="K2871" s="495"/>
      <c r="L2871" s="495"/>
      <c r="M2871" s="495"/>
      <c r="N2871" s="495"/>
      <c r="O2871" s="495"/>
      <c r="P2871" s="234">
        <v>3725401.97</v>
      </c>
      <c r="Q2871" s="143"/>
      <c r="R2871" s="143"/>
      <c r="S2871" s="143"/>
    </row>
    <row r="2872" spans="1:19" ht="13.5" customHeight="1">
      <c r="A2872" s="210"/>
      <c r="B2872" s="187"/>
      <c r="C2872" s="495" t="s">
        <v>694</v>
      </c>
      <c r="D2872" s="495"/>
      <c r="E2872" s="495"/>
      <c r="F2872" s="495"/>
      <c r="G2872" s="495"/>
      <c r="H2872" s="495"/>
      <c r="I2872" s="495"/>
      <c r="J2872" s="495"/>
      <c r="K2872" s="237" t="s">
        <v>1283</v>
      </c>
      <c r="L2872" s="231"/>
      <c r="M2872" s="231"/>
      <c r="N2872" s="143"/>
      <c r="O2872" s="238"/>
      <c r="P2872" s="235"/>
      <c r="Q2872" s="143"/>
      <c r="R2872" s="143"/>
      <c r="S2872" s="143"/>
    </row>
    <row r="2873" spans="1:19" ht="13.5" customHeight="1">
      <c r="A2873" s="497" t="s">
        <v>1284</v>
      </c>
      <c r="B2873" s="497"/>
      <c r="C2873" s="497"/>
      <c r="D2873" s="497"/>
      <c r="E2873" s="497"/>
      <c r="F2873" s="497"/>
      <c r="G2873" s="497"/>
      <c r="H2873" s="497"/>
      <c r="I2873" s="497"/>
      <c r="J2873" s="497"/>
      <c r="K2873" s="497"/>
      <c r="L2873" s="497"/>
      <c r="M2873" s="497"/>
      <c r="N2873" s="497"/>
      <c r="O2873" s="497"/>
      <c r="P2873" s="497"/>
      <c r="Q2873" s="143"/>
      <c r="R2873" s="143"/>
      <c r="S2873" s="143"/>
    </row>
    <row r="2874" spans="1:19" ht="13.5" customHeight="1">
      <c r="A2874" s="497" t="s">
        <v>1285</v>
      </c>
      <c r="B2874" s="497"/>
      <c r="C2874" s="497"/>
      <c r="D2874" s="497"/>
      <c r="E2874" s="497"/>
      <c r="F2874" s="497"/>
      <c r="G2874" s="497"/>
      <c r="H2874" s="497"/>
      <c r="I2874" s="497"/>
      <c r="J2874" s="497"/>
      <c r="K2874" s="497"/>
      <c r="L2874" s="497"/>
      <c r="M2874" s="497"/>
      <c r="N2874" s="497"/>
      <c r="O2874" s="497"/>
      <c r="P2874" s="497"/>
      <c r="Q2874" s="143"/>
      <c r="R2874" s="143"/>
      <c r="S2874" s="143"/>
    </row>
    <row r="2875" spans="1:19" ht="13.5" customHeight="1">
      <c r="A2875" s="178" t="s">
        <v>1286</v>
      </c>
      <c r="B2875" s="179" t="s">
        <v>1287</v>
      </c>
      <c r="C2875" s="498" t="s">
        <v>1288</v>
      </c>
      <c r="D2875" s="498"/>
      <c r="E2875" s="498"/>
      <c r="F2875" s="498"/>
      <c r="G2875" s="498"/>
      <c r="H2875" s="180" t="s">
        <v>610</v>
      </c>
      <c r="I2875" s="181">
        <v>0.01</v>
      </c>
      <c r="J2875" s="182">
        <v>1</v>
      </c>
      <c r="K2875" s="219">
        <v>0.01</v>
      </c>
      <c r="L2875" s="183"/>
      <c r="M2875" s="181"/>
      <c r="N2875" s="184"/>
      <c r="O2875" s="181"/>
      <c r="P2875" s="185"/>
      <c r="Q2875" s="143"/>
      <c r="R2875" s="143"/>
      <c r="S2875" s="143"/>
    </row>
    <row r="2876" spans="1:19" ht="13.5" customHeight="1">
      <c r="A2876" s="186"/>
      <c r="B2876" s="187" t="s">
        <v>386</v>
      </c>
      <c r="C2876" s="499" t="s">
        <v>387</v>
      </c>
      <c r="D2876" s="499"/>
      <c r="E2876" s="499"/>
      <c r="F2876" s="499"/>
      <c r="G2876" s="499"/>
      <c r="H2876" s="499"/>
      <c r="I2876" s="499"/>
      <c r="J2876" s="499"/>
      <c r="K2876" s="499"/>
      <c r="L2876" s="499"/>
      <c r="M2876" s="499"/>
      <c r="N2876" s="499"/>
      <c r="O2876" s="499"/>
      <c r="P2876" s="499"/>
      <c r="Q2876" s="143"/>
      <c r="R2876" s="143"/>
      <c r="S2876" s="143"/>
    </row>
    <row r="2877" spans="1:19" ht="13.5" customHeight="1">
      <c r="A2877" s="186"/>
      <c r="B2877" s="187" t="s">
        <v>388</v>
      </c>
      <c r="C2877" s="499" t="s">
        <v>389</v>
      </c>
      <c r="D2877" s="499"/>
      <c r="E2877" s="499"/>
      <c r="F2877" s="499"/>
      <c r="G2877" s="499"/>
      <c r="H2877" s="499"/>
      <c r="I2877" s="499"/>
      <c r="J2877" s="499"/>
      <c r="K2877" s="499"/>
      <c r="L2877" s="499"/>
      <c r="M2877" s="499"/>
      <c r="N2877" s="499"/>
      <c r="O2877" s="499"/>
      <c r="P2877" s="499"/>
      <c r="Q2877" s="143"/>
      <c r="R2877" s="143"/>
      <c r="S2877" s="143"/>
    </row>
    <row r="2878" spans="1:19" ht="13.5" customHeight="1">
      <c r="A2878" s="186"/>
      <c r="B2878" s="187"/>
      <c r="C2878" s="499" t="s">
        <v>390</v>
      </c>
      <c r="D2878" s="499"/>
      <c r="E2878" s="499"/>
      <c r="F2878" s="499"/>
      <c r="G2878" s="499"/>
      <c r="H2878" s="499"/>
      <c r="I2878" s="499"/>
      <c r="J2878" s="499"/>
      <c r="K2878" s="499"/>
      <c r="L2878" s="499"/>
      <c r="M2878" s="499"/>
      <c r="N2878" s="499"/>
      <c r="O2878" s="499"/>
      <c r="P2878" s="499"/>
      <c r="Q2878" s="143"/>
      <c r="R2878" s="143"/>
      <c r="S2878" s="143"/>
    </row>
    <row r="2879" spans="1:19" ht="13.5" customHeight="1">
      <c r="A2879" s="188"/>
      <c r="B2879" s="189" t="s">
        <v>164</v>
      </c>
      <c r="C2879" s="501" t="s">
        <v>391</v>
      </c>
      <c r="D2879" s="501"/>
      <c r="E2879" s="501"/>
      <c r="F2879" s="501"/>
      <c r="G2879" s="501"/>
      <c r="H2879" s="190" t="s">
        <v>392</v>
      </c>
      <c r="I2879" s="191"/>
      <c r="J2879" s="191"/>
      <c r="K2879" s="215">
        <v>0.13754939999999999</v>
      </c>
      <c r="L2879" s="193"/>
      <c r="M2879" s="191"/>
      <c r="N2879" s="193"/>
      <c r="O2879" s="191"/>
      <c r="P2879" s="216">
        <v>77.87</v>
      </c>
      <c r="Q2879" s="143"/>
      <c r="R2879" s="143"/>
      <c r="S2879" s="143"/>
    </row>
    <row r="2880" spans="1:19" ht="19.5" customHeight="1">
      <c r="A2880" s="195"/>
      <c r="B2880" s="189" t="s">
        <v>393</v>
      </c>
      <c r="C2880" s="501" t="s">
        <v>394</v>
      </c>
      <c r="D2880" s="501"/>
      <c r="E2880" s="501"/>
      <c r="F2880" s="501"/>
      <c r="G2880" s="501"/>
      <c r="H2880" s="190" t="s">
        <v>392</v>
      </c>
      <c r="I2880" s="201">
        <v>8.56</v>
      </c>
      <c r="J2880" s="197">
        <v>1.6068849999999999</v>
      </c>
      <c r="K2880" s="215">
        <v>0.13754939999999999</v>
      </c>
      <c r="L2880" s="198"/>
      <c r="M2880" s="199"/>
      <c r="N2880" s="200">
        <v>566.14</v>
      </c>
      <c r="O2880" s="191"/>
      <c r="P2880" s="194">
        <v>77.87</v>
      </c>
      <c r="Q2880" s="143"/>
      <c r="R2880" s="143"/>
      <c r="S2880" s="143"/>
    </row>
    <row r="2881" spans="1:19" ht="13.5" customHeight="1">
      <c r="A2881" s="188"/>
      <c r="B2881" s="189" t="s">
        <v>167</v>
      </c>
      <c r="C2881" s="501" t="s">
        <v>395</v>
      </c>
      <c r="D2881" s="501"/>
      <c r="E2881" s="501"/>
      <c r="F2881" s="501"/>
      <c r="G2881" s="501"/>
      <c r="H2881" s="190"/>
      <c r="I2881" s="191"/>
      <c r="J2881" s="191"/>
      <c r="K2881" s="191"/>
      <c r="L2881" s="193"/>
      <c r="M2881" s="191"/>
      <c r="N2881" s="193"/>
      <c r="O2881" s="191"/>
      <c r="P2881" s="216">
        <v>8.67</v>
      </c>
      <c r="Q2881" s="143"/>
      <c r="R2881" s="143"/>
      <c r="S2881" s="143"/>
    </row>
    <row r="2882" spans="1:19" ht="13.5" customHeight="1">
      <c r="A2882" s="188"/>
      <c r="B2882" s="189"/>
      <c r="C2882" s="501" t="s">
        <v>396</v>
      </c>
      <c r="D2882" s="501"/>
      <c r="E2882" s="501"/>
      <c r="F2882" s="501"/>
      <c r="G2882" s="501"/>
      <c r="H2882" s="190" t="s">
        <v>392</v>
      </c>
      <c r="I2882" s="191"/>
      <c r="J2882" s="191"/>
      <c r="K2882" s="197">
        <v>3.5185000000000001E-2</v>
      </c>
      <c r="L2882" s="193"/>
      <c r="M2882" s="191"/>
      <c r="N2882" s="193"/>
      <c r="O2882" s="191"/>
      <c r="P2882" s="216">
        <v>21.44</v>
      </c>
      <c r="Q2882" s="143"/>
      <c r="R2882" s="143"/>
      <c r="S2882" s="143"/>
    </row>
    <row r="2883" spans="1:19" ht="19.5" customHeight="1">
      <c r="A2883" s="195"/>
      <c r="B2883" s="189" t="s">
        <v>397</v>
      </c>
      <c r="C2883" s="501" t="s">
        <v>398</v>
      </c>
      <c r="D2883" s="501"/>
      <c r="E2883" s="501"/>
      <c r="F2883" s="501"/>
      <c r="G2883" s="501"/>
      <c r="H2883" s="190" t="s">
        <v>399</v>
      </c>
      <c r="I2883" s="196">
        <v>0.1</v>
      </c>
      <c r="J2883" s="201">
        <v>1.55</v>
      </c>
      <c r="K2883" s="192">
        <v>1.5499999999999999E-3</v>
      </c>
      <c r="L2883" s="198"/>
      <c r="M2883" s="199"/>
      <c r="N2883" s="200">
        <v>1582.31</v>
      </c>
      <c r="O2883" s="202">
        <v>1.0367</v>
      </c>
      <c r="P2883" s="194">
        <v>2.54</v>
      </c>
      <c r="Q2883" s="143"/>
      <c r="R2883" s="143"/>
      <c r="S2883" s="143"/>
    </row>
    <row r="2884" spans="1:19" ht="13.5" customHeight="1">
      <c r="A2884" s="203"/>
      <c r="B2884" s="189" t="s">
        <v>400</v>
      </c>
      <c r="C2884" s="501" t="s">
        <v>401</v>
      </c>
      <c r="D2884" s="501"/>
      <c r="E2884" s="501"/>
      <c r="F2884" s="501"/>
      <c r="G2884" s="501"/>
      <c r="H2884" s="190" t="s">
        <v>392</v>
      </c>
      <c r="I2884" s="196">
        <v>0.1</v>
      </c>
      <c r="J2884" s="201">
        <v>1.55</v>
      </c>
      <c r="K2884" s="192">
        <v>1.5499999999999999E-3</v>
      </c>
      <c r="L2884" s="193"/>
      <c r="M2884" s="191"/>
      <c r="N2884" s="204">
        <v>777.91</v>
      </c>
      <c r="O2884" s="202">
        <v>1.0367</v>
      </c>
      <c r="P2884" s="216">
        <v>1.25</v>
      </c>
      <c r="Q2884" s="143"/>
      <c r="R2884" s="143"/>
      <c r="S2884" s="143"/>
    </row>
    <row r="2885" spans="1:19" ht="13.5" customHeight="1">
      <c r="A2885" s="195"/>
      <c r="B2885" s="189" t="s">
        <v>1289</v>
      </c>
      <c r="C2885" s="501" t="s">
        <v>1290</v>
      </c>
      <c r="D2885" s="501"/>
      <c r="E2885" s="501"/>
      <c r="F2885" s="501"/>
      <c r="G2885" s="501"/>
      <c r="H2885" s="190" t="s">
        <v>399</v>
      </c>
      <c r="I2885" s="201">
        <v>2.0699999999999998</v>
      </c>
      <c r="J2885" s="201">
        <v>1.55</v>
      </c>
      <c r="K2885" s="197">
        <v>3.2085000000000002E-2</v>
      </c>
      <c r="L2885" s="205">
        <v>104.99</v>
      </c>
      <c r="M2885" s="220">
        <v>1.2</v>
      </c>
      <c r="N2885" s="200">
        <v>125.99</v>
      </c>
      <c r="O2885" s="202">
        <v>1.0367</v>
      </c>
      <c r="P2885" s="194">
        <v>4.1900000000000004</v>
      </c>
      <c r="Q2885" s="143"/>
      <c r="R2885" s="143"/>
      <c r="S2885" s="143"/>
    </row>
    <row r="2886" spans="1:19" ht="13.5" customHeight="1">
      <c r="A2886" s="203"/>
      <c r="B2886" s="189" t="s">
        <v>404</v>
      </c>
      <c r="C2886" s="501" t="s">
        <v>405</v>
      </c>
      <c r="D2886" s="501"/>
      <c r="E2886" s="501"/>
      <c r="F2886" s="501"/>
      <c r="G2886" s="501"/>
      <c r="H2886" s="190" t="s">
        <v>392</v>
      </c>
      <c r="I2886" s="201">
        <v>2.0699999999999998</v>
      </c>
      <c r="J2886" s="201">
        <v>1.55</v>
      </c>
      <c r="K2886" s="197">
        <v>3.2085000000000002E-2</v>
      </c>
      <c r="L2886" s="193"/>
      <c r="M2886" s="191"/>
      <c r="N2886" s="204">
        <v>579.11</v>
      </c>
      <c r="O2886" s="202">
        <v>1.0367</v>
      </c>
      <c r="P2886" s="216">
        <v>19.260000000000002</v>
      </c>
      <c r="Q2886" s="143"/>
      <c r="R2886" s="143"/>
      <c r="S2886" s="143"/>
    </row>
    <row r="2887" spans="1:19" ht="13.5" customHeight="1">
      <c r="A2887" s="195"/>
      <c r="B2887" s="189" t="s">
        <v>402</v>
      </c>
      <c r="C2887" s="501" t="s">
        <v>403</v>
      </c>
      <c r="D2887" s="501"/>
      <c r="E2887" s="501"/>
      <c r="F2887" s="501"/>
      <c r="G2887" s="501"/>
      <c r="H2887" s="190" t="s">
        <v>399</v>
      </c>
      <c r="I2887" s="196">
        <v>0.1</v>
      </c>
      <c r="J2887" s="201">
        <v>1.55</v>
      </c>
      <c r="K2887" s="192">
        <v>1.5499999999999999E-3</v>
      </c>
      <c r="L2887" s="198"/>
      <c r="M2887" s="199"/>
      <c r="N2887" s="200">
        <v>543.33000000000004</v>
      </c>
      <c r="O2887" s="202">
        <v>1.0367</v>
      </c>
      <c r="P2887" s="194">
        <v>0.87</v>
      </c>
      <c r="Q2887" s="143"/>
      <c r="R2887" s="143"/>
      <c r="S2887" s="143"/>
    </row>
    <row r="2888" spans="1:19" ht="13.5" customHeight="1">
      <c r="A2888" s="203"/>
      <c r="B2888" s="189" t="s">
        <v>404</v>
      </c>
      <c r="C2888" s="501" t="s">
        <v>405</v>
      </c>
      <c r="D2888" s="501"/>
      <c r="E2888" s="501"/>
      <c r="F2888" s="501"/>
      <c r="G2888" s="501"/>
      <c r="H2888" s="190" t="s">
        <v>392</v>
      </c>
      <c r="I2888" s="196">
        <v>0.1</v>
      </c>
      <c r="J2888" s="201">
        <v>1.55</v>
      </c>
      <c r="K2888" s="192">
        <v>1.5499999999999999E-3</v>
      </c>
      <c r="L2888" s="193"/>
      <c r="M2888" s="191"/>
      <c r="N2888" s="204">
        <v>579.11</v>
      </c>
      <c r="O2888" s="202">
        <v>1.0367</v>
      </c>
      <c r="P2888" s="216">
        <v>0.93</v>
      </c>
      <c r="Q2888" s="143"/>
      <c r="R2888" s="143"/>
      <c r="S2888" s="143"/>
    </row>
    <row r="2889" spans="1:19" ht="13.5" customHeight="1">
      <c r="A2889" s="195"/>
      <c r="B2889" s="189" t="s">
        <v>406</v>
      </c>
      <c r="C2889" s="501" t="s">
        <v>407</v>
      </c>
      <c r="D2889" s="501"/>
      <c r="E2889" s="501"/>
      <c r="F2889" s="501"/>
      <c r="G2889" s="501"/>
      <c r="H2889" s="190" t="s">
        <v>399</v>
      </c>
      <c r="I2889" s="201">
        <v>1.93</v>
      </c>
      <c r="J2889" s="201">
        <v>1.55</v>
      </c>
      <c r="K2889" s="197">
        <v>2.9915000000000001E-2</v>
      </c>
      <c r="L2889" s="198"/>
      <c r="M2889" s="199"/>
      <c r="N2889" s="200">
        <v>34.6</v>
      </c>
      <c r="O2889" s="202">
        <v>1.0367</v>
      </c>
      <c r="P2889" s="194">
        <v>1.07</v>
      </c>
      <c r="Q2889" s="143"/>
      <c r="R2889" s="143"/>
      <c r="S2889" s="143"/>
    </row>
    <row r="2890" spans="1:19" ht="13.5" customHeight="1">
      <c r="A2890" s="188"/>
      <c r="B2890" s="189" t="s">
        <v>180</v>
      </c>
      <c r="C2890" s="501" t="s">
        <v>410</v>
      </c>
      <c r="D2890" s="501"/>
      <c r="E2890" s="501"/>
      <c r="F2890" s="501"/>
      <c r="G2890" s="501"/>
      <c r="H2890" s="190"/>
      <c r="I2890" s="191"/>
      <c r="J2890" s="191"/>
      <c r="K2890" s="191"/>
      <c r="L2890" s="193"/>
      <c r="M2890" s="191"/>
      <c r="N2890" s="193"/>
      <c r="O2890" s="191"/>
      <c r="P2890" s="216">
        <v>110.08</v>
      </c>
      <c r="Q2890" s="143"/>
      <c r="R2890" s="143"/>
      <c r="S2890" s="143"/>
    </row>
    <row r="2891" spans="1:19" ht="13.5" customHeight="1">
      <c r="A2891" s="195"/>
      <c r="B2891" s="189" t="s">
        <v>590</v>
      </c>
      <c r="C2891" s="501" t="s">
        <v>591</v>
      </c>
      <c r="D2891" s="501"/>
      <c r="E2891" s="501"/>
      <c r="F2891" s="501"/>
      <c r="G2891" s="501"/>
      <c r="H2891" s="190" t="s">
        <v>592</v>
      </c>
      <c r="I2891" s="202">
        <v>0.28320000000000001</v>
      </c>
      <c r="J2891" s="191"/>
      <c r="K2891" s="197">
        <v>2.8319999999999999E-3</v>
      </c>
      <c r="L2891" s="198"/>
      <c r="M2891" s="199"/>
      <c r="N2891" s="200">
        <v>7.46</v>
      </c>
      <c r="O2891" s="202">
        <v>1.0367</v>
      </c>
      <c r="P2891" s="194">
        <v>0.02</v>
      </c>
      <c r="Q2891" s="143"/>
      <c r="R2891" s="143"/>
      <c r="S2891" s="143"/>
    </row>
    <row r="2892" spans="1:19" ht="13.5" customHeight="1">
      <c r="A2892" s="195"/>
      <c r="B2892" s="189" t="s">
        <v>411</v>
      </c>
      <c r="C2892" s="501" t="s">
        <v>412</v>
      </c>
      <c r="D2892" s="501"/>
      <c r="E2892" s="501"/>
      <c r="F2892" s="501"/>
      <c r="G2892" s="501"/>
      <c r="H2892" s="190" t="s">
        <v>413</v>
      </c>
      <c r="I2892" s="201">
        <v>2.14</v>
      </c>
      <c r="J2892" s="191"/>
      <c r="K2892" s="202">
        <v>2.1399999999999999E-2</v>
      </c>
      <c r="L2892" s="205">
        <v>155.63</v>
      </c>
      <c r="M2892" s="206">
        <v>0.77</v>
      </c>
      <c r="N2892" s="200">
        <v>119.84</v>
      </c>
      <c r="O2892" s="202">
        <v>1.0367</v>
      </c>
      <c r="P2892" s="194">
        <v>2.66</v>
      </c>
      <c r="Q2892" s="143"/>
      <c r="R2892" s="143"/>
      <c r="S2892" s="143"/>
    </row>
    <row r="2893" spans="1:19" ht="13.5" customHeight="1">
      <c r="A2893" s="195"/>
      <c r="B2893" s="189" t="s">
        <v>703</v>
      </c>
      <c r="C2893" s="501" t="s">
        <v>704</v>
      </c>
      <c r="D2893" s="501"/>
      <c r="E2893" s="501"/>
      <c r="F2893" s="501"/>
      <c r="G2893" s="501"/>
      <c r="H2893" s="190" t="s">
        <v>413</v>
      </c>
      <c r="I2893" s="201">
        <v>1.25</v>
      </c>
      <c r="J2893" s="191"/>
      <c r="K2893" s="202">
        <v>1.2500000000000001E-2</v>
      </c>
      <c r="L2893" s="205">
        <v>174.93</v>
      </c>
      <c r="M2893" s="206">
        <v>1.07</v>
      </c>
      <c r="N2893" s="200">
        <v>187.18</v>
      </c>
      <c r="O2893" s="202">
        <v>1.0367</v>
      </c>
      <c r="P2893" s="194">
        <v>2.4300000000000002</v>
      </c>
      <c r="Q2893" s="143"/>
      <c r="R2893" s="143"/>
      <c r="S2893" s="143"/>
    </row>
    <row r="2894" spans="1:19" ht="13.5" customHeight="1">
      <c r="A2894" s="195"/>
      <c r="B2894" s="189" t="s">
        <v>596</v>
      </c>
      <c r="C2894" s="501" t="s">
        <v>597</v>
      </c>
      <c r="D2894" s="501"/>
      <c r="E2894" s="501"/>
      <c r="F2894" s="501"/>
      <c r="G2894" s="501"/>
      <c r="H2894" s="190" t="s">
        <v>587</v>
      </c>
      <c r="I2894" s="196">
        <v>0.3</v>
      </c>
      <c r="J2894" s="191"/>
      <c r="K2894" s="207">
        <v>3.0000000000000001E-3</v>
      </c>
      <c r="L2894" s="205">
        <v>41.71</v>
      </c>
      <c r="M2894" s="220">
        <v>1.3</v>
      </c>
      <c r="N2894" s="200">
        <v>54.22</v>
      </c>
      <c r="O2894" s="202">
        <v>1.0367</v>
      </c>
      <c r="P2894" s="194">
        <v>0.17</v>
      </c>
      <c r="Q2894" s="143"/>
      <c r="R2894" s="143"/>
      <c r="S2894" s="143"/>
    </row>
    <row r="2895" spans="1:19" ht="13.5" customHeight="1">
      <c r="A2895" s="195"/>
      <c r="B2895" s="189" t="s">
        <v>1291</v>
      </c>
      <c r="C2895" s="501" t="s">
        <v>1292</v>
      </c>
      <c r="D2895" s="501"/>
      <c r="E2895" s="501"/>
      <c r="F2895" s="501"/>
      <c r="G2895" s="501"/>
      <c r="H2895" s="190" t="s">
        <v>142</v>
      </c>
      <c r="I2895" s="209">
        <v>30</v>
      </c>
      <c r="J2895" s="191"/>
      <c r="K2895" s="196">
        <v>0.3</v>
      </c>
      <c r="L2895" s="205">
        <v>159.13</v>
      </c>
      <c r="M2895" s="206">
        <v>1.38</v>
      </c>
      <c r="N2895" s="200">
        <v>219.6</v>
      </c>
      <c r="O2895" s="202">
        <v>1.0367</v>
      </c>
      <c r="P2895" s="194">
        <v>68.3</v>
      </c>
      <c r="Q2895" s="143"/>
      <c r="R2895" s="143"/>
      <c r="S2895" s="143"/>
    </row>
    <row r="2896" spans="1:19" ht="13.5" customHeight="1">
      <c r="A2896" s="195"/>
      <c r="B2896" s="189" t="s">
        <v>1293</v>
      </c>
      <c r="C2896" s="501" t="s">
        <v>1294</v>
      </c>
      <c r="D2896" s="501"/>
      <c r="E2896" s="501"/>
      <c r="F2896" s="501"/>
      <c r="G2896" s="501"/>
      <c r="H2896" s="190" t="s">
        <v>142</v>
      </c>
      <c r="I2896" s="209">
        <v>6</v>
      </c>
      <c r="J2896" s="191"/>
      <c r="K2896" s="201">
        <v>0.06</v>
      </c>
      <c r="L2896" s="205">
        <v>425.18</v>
      </c>
      <c r="M2896" s="206">
        <v>1.38</v>
      </c>
      <c r="N2896" s="200">
        <v>586.75</v>
      </c>
      <c r="O2896" s="202">
        <v>1.0367</v>
      </c>
      <c r="P2896" s="194">
        <v>36.5</v>
      </c>
      <c r="Q2896" s="143"/>
      <c r="R2896" s="143"/>
      <c r="S2896" s="143"/>
    </row>
    <row r="2897" spans="1:19" ht="13.5" customHeight="1">
      <c r="A2897" s="210"/>
      <c r="B2897" s="187"/>
      <c r="C2897" s="500" t="s">
        <v>429</v>
      </c>
      <c r="D2897" s="500"/>
      <c r="E2897" s="500"/>
      <c r="F2897" s="500"/>
      <c r="G2897" s="500"/>
      <c r="H2897" s="180"/>
      <c r="I2897" s="181"/>
      <c r="J2897" s="181"/>
      <c r="K2897" s="181"/>
      <c r="L2897" s="183"/>
      <c r="M2897" s="181"/>
      <c r="N2897" s="211"/>
      <c r="O2897" s="181"/>
      <c r="P2897" s="212">
        <v>218.06</v>
      </c>
      <c r="Q2897" s="143"/>
      <c r="R2897" s="143"/>
      <c r="S2897" s="143"/>
    </row>
    <row r="2898" spans="1:19" ht="45.75" customHeight="1">
      <c r="A2898" s="203" t="s">
        <v>1295</v>
      </c>
      <c r="B2898" s="189" t="s">
        <v>430</v>
      </c>
      <c r="C2898" s="501" t="s">
        <v>431</v>
      </c>
      <c r="D2898" s="501"/>
      <c r="E2898" s="501"/>
      <c r="F2898" s="501"/>
      <c r="G2898" s="501"/>
      <c r="H2898" s="190" t="s">
        <v>432</v>
      </c>
      <c r="I2898" s="209">
        <v>2</v>
      </c>
      <c r="J2898" s="191"/>
      <c r="K2898" s="209">
        <v>2</v>
      </c>
      <c r="L2898" s="193"/>
      <c r="M2898" s="191"/>
      <c r="N2898" s="193"/>
      <c r="O2898" s="202">
        <v>1.0367</v>
      </c>
      <c r="P2898" s="216">
        <v>1</v>
      </c>
      <c r="Q2898" s="143"/>
      <c r="R2898" s="143"/>
      <c r="S2898" s="143"/>
    </row>
    <row r="2899" spans="1:19" ht="27.75" customHeight="1">
      <c r="A2899" s="203"/>
      <c r="B2899" s="189"/>
      <c r="C2899" s="501" t="s">
        <v>433</v>
      </c>
      <c r="D2899" s="501"/>
      <c r="E2899" s="501"/>
      <c r="F2899" s="501"/>
      <c r="G2899" s="501"/>
      <c r="H2899" s="190"/>
      <c r="I2899" s="191"/>
      <c r="J2899" s="191"/>
      <c r="K2899" s="191"/>
      <c r="L2899" s="193"/>
      <c r="M2899" s="191"/>
      <c r="N2899" s="193"/>
      <c r="O2899" s="191"/>
      <c r="P2899" s="216">
        <v>99.31</v>
      </c>
      <c r="Q2899" s="143"/>
      <c r="R2899" s="143"/>
      <c r="S2899" s="143"/>
    </row>
    <row r="2900" spans="1:19" ht="13.5" customHeight="1">
      <c r="A2900" s="203"/>
      <c r="B2900" s="189" t="s">
        <v>603</v>
      </c>
      <c r="C2900" s="501" t="s">
        <v>604</v>
      </c>
      <c r="D2900" s="501"/>
      <c r="E2900" s="501"/>
      <c r="F2900" s="501"/>
      <c r="G2900" s="501"/>
      <c r="H2900" s="190" t="s">
        <v>432</v>
      </c>
      <c r="I2900" s="209">
        <v>97</v>
      </c>
      <c r="J2900" s="191"/>
      <c r="K2900" s="209">
        <v>97</v>
      </c>
      <c r="L2900" s="193"/>
      <c r="M2900" s="191"/>
      <c r="N2900" s="193"/>
      <c r="O2900" s="191"/>
      <c r="P2900" s="216">
        <v>96.33</v>
      </c>
      <c r="Q2900" s="143"/>
      <c r="R2900" s="143"/>
      <c r="S2900" s="143"/>
    </row>
    <row r="2901" spans="1:19" ht="13.5" customHeight="1">
      <c r="A2901" s="203"/>
      <c r="B2901" s="189" t="s">
        <v>605</v>
      </c>
      <c r="C2901" s="501" t="s">
        <v>606</v>
      </c>
      <c r="D2901" s="501"/>
      <c r="E2901" s="501"/>
      <c r="F2901" s="501"/>
      <c r="G2901" s="501"/>
      <c r="H2901" s="190" t="s">
        <v>432</v>
      </c>
      <c r="I2901" s="209">
        <v>51</v>
      </c>
      <c r="J2901" s="191"/>
      <c r="K2901" s="209">
        <v>51</v>
      </c>
      <c r="L2901" s="193"/>
      <c r="M2901" s="191"/>
      <c r="N2901" s="193"/>
      <c r="O2901" s="191"/>
      <c r="P2901" s="216">
        <v>50.65</v>
      </c>
      <c r="Q2901" s="143"/>
      <c r="R2901" s="143"/>
      <c r="S2901" s="143"/>
    </row>
    <row r="2902" spans="1:19" ht="13.5" customHeight="1">
      <c r="A2902" s="213"/>
      <c r="B2902" s="214"/>
      <c r="C2902" s="500" t="s">
        <v>438</v>
      </c>
      <c r="D2902" s="500"/>
      <c r="E2902" s="500"/>
      <c r="F2902" s="500"/>
      <c r="G2902" s="500"/>
      <c r="H2902" s="180"/>
      <c r="I2902" s="181"/>
      <c r="J2902" s="181"/>
      <c r="K2902" s="181"/>
      <c r="L2902" s="183"/>
      <c r="M2902" s="181"/>
      <c r="N2902" s="211">
        <v>36604</v>
      </c>
      <c r="O2902" s="181"/>
      <c r="P2902" s="240">
        <v>366.04</v>
      </c>
      <c r="Q2902" s="143"/>
      <c r="R2902" s="143"/>
      <c r="S2902" s="143"/>
    </row>
    <row r="2903" spans="1:19" ht="13.5" customHeight="1">
      <c r="A2903" s="178" t="s">
        <v>1296</v>
      </c>
      <c r="B2903" s="179" t="s">
        <v>1297</v>
      </c>
      <c r="C2903" s="498" t="s">
        <v>1298</v>
      </c>
      <c r="D2903" s="498"/>
      <c r="E2903" s="498"/>
      <c r="F2903" s="498"/>
      <c r="G2903" s="498"/>
      <c r="H2903" s="180" t="s">
        <v>587</v>
      </c>
      <c r="I2903" s="181">
        <v>0.02</v>
      </c>
      <c r="J2903" s="182">
        <v>1</v>
      </c>
      <c r="K2903" s="219">
        <v>0.02</v>
      </c>
      <c r="L2903" s="211">
        <v>4328.8999999999996</v>
      </c>
      <c r="M2903" s="219">
        <v>1.38</v>
      </c>
      <c r="N2903" s="239">
        <v>5973.88</v>
      </c>
      <c r="O2903" s="217">
        <v>1.0367</v>
      </c>
      <c r="P2903" s="240">
        <v>123.86</v>
      </c>
      <c r="Q2903" s="143"/>
      <c r="R2903" s="143"/>
      <c r="S2903" s="143"/>
    </row>
    <row r="2904" spans="1:19" ht="13.5" customHeight="1">
      <c r="A2904" s="186"/>
      <c r="B2904" s="187"/>
      <c r="C2904" s="499" t="s">
        <v>390</v>
      </c>
      <c r="D2904" s="499"/>
      <c r="E2904" s="499"/>
      <c r="F2904" s="499"/>
      <c r="G2904" s="499"/>
      <c r="H2904" s="499"/>
      <c r="I2904" s="499"/>
      <c r="J2904" s="499"/>
      <c r="K2904" s="499"/>
      <c r="L2904" s="499"/>
      <c r="M2904" s="499"/>
      <c r="N2904" s="499"/>
      <c r="O2904" s="499"/>
      <c r="P2904" s="499"/>
      <c r="Q2904" s="143"/>
      <c r="R2904" s="143"/>
      <c r="S2904" s="143"/>
    </row>
    <row r="2905" spans="1:19" ht="13.5" customHeight="1">
      <c r="A2905" s="213"/>
      <c r="B2905" s="214"/>
      <c r="C2905" s="500" t="s">
        <v>438</v>
      </c>
      <c r="D2905" s="500"/>
      <c r="E2905" s="500"/>
      <c r="F2905" s="500"/>
      <c r="G2905" s="500"/>
      <c r="H2905" s="180"/>
      <c r="I2905" s="181"/>
      <c r="J2905" s="181"/>
      <c r="K2905" s="181"/>
      <c r="L2905" s="183"/>
      <c r="M2905" s="181"/>
      <c r="N2905" s="183"/>
      <c r="O2905" s="181"/>
      <c r="P2905" s="240">
        <v>123.86</v>
      </c>
      <c r="Q2905" s="143"/>
      <c r="R2905" s="143"/>
      <c r="S2905" s="143"/>
    </row>
    <row r="2906" spans="1:19" ht="13.5" customHeight="1">
      <c r="A2906" s="178" t="s">
        <v>1299</v>
      </c>
      <c r="B2906" s="179" t="s">
        <v>701</v>
      </c>
      <c r="C2906" s="498" t="s">
        <v>1300</v>
      </c>
      <c r="D2906" s="498"/>
      <c r="E2906" s="498"/>
      <c r="F2906" s="498"/>
      <c r="G2906" s="498"/>
      <c r="H2906" s="180" t="s">
        <v>142</v>
      </c>
      <c r="I2906" s="181">
        <v>8</v>
      </c>
      <c r="J2906" s="182">
        <v>1</v>
      </c>
      <c r="K2906" s="182">
        <v>8</v>
      </c>
      <c r="L2906" s="183"/>
      <c r="M2906" s="181"/>
      <c r="N2906" s="184"/>
      <c r="O2906" s="181"/>
      <c r="P2906" s="185"/>
      <c r="Q2906" s="143"/>
      <c r="R2906" s="143"/>
      <c r="S2906" s="143"/>
    </row>
    <row r="2907" spans="1:19" ht="13.5" customHeight="1">
      <c r="A2907" s="186"/>
      <c r="B2907" s="187" t="s">
        <v>386</v>
      </c>
      <c r="C2907" s="499" t="s">
        <v>387</v>
      </c>
      <c r="D2907" s="499"/>
      <c r="E2907" s="499"/>
      <c r="F2907" s="499"/>
      <c r="G2907" s="499"/>
      <c r="H2907" s="499"/>
      <c r="I2907" s="499"/>
      <c r="J2907" s="499"/>
      <c r="K2907" s="499"/>
      <c r="L2907" s="499"/>
      <c r="M2907" s="499"/>
      <c r="N2907" s="499"/>
      <c r="O2907" s="499"/>
      <c r="P2907" s="499"/>
      <c r="Q2907" s="143"/>
      <c r="R2907" s="143"/>
      <c r="S2907" s="143"/>
    </row>
    <row r="2908" spans="1:19" ht="13.5" customHeight="1">
      <c r="A2908" s="186"/>
      <c r="B2908" s="187" t="s">
        <v>388</v>
      </c>
      <c r="C2908" s="499" t="s">
        <v>389</v>
      </c>
      <c r="D2908" s="499"/>
      <c r="E2908" s="499"/>
      <c r="F2908" s="499"/>
      <c r="G2908" s="499"/>
      <c r="H2908" s="499"/>
      <c r="I2908" s="499"/>
      <c r="J2908" s="499"/>
      <c r="K2908" s="499"/>
      <c r="L2908" s="499"/>
      <c r="M2908" s="499"/>
      <c r="N2908" s="499"/>
      <c r="O2908" s="499"/>
      <c r="P2908" s="499"/>
      <c r="Q2908" s="143"/>
      <c r="R2908" s="143"/>
      <c r="S2908" s="143"/>
    </row>
    <row r="2909" spans="1:19" ht="13.5" customHeight="1">
      <c r="A2909" s="186"/>
      <c r="B2909" s="187"/>
      <c r="C2909" s="499" t="s">
        <v>390</v>
      </c>
      <c r="D2909" s="499"/>
      <c r="E2909" s="499"/>
      <c r="F2909" s="499"/>
      <c r="G2909" s="499"/>
      <c r="H2909" s="499"/>
      <c r="I2909" s="499"/>
      <c r="J2909" s="499"/>
      <c r="K2909" s="499"/>
      <c r="L2909" s="499"/>
      <c r="M2909" s="499"/>
      <c r="N2909" s="499"/>
      <c r="O2909" s="499"/>
      <c r="P2909" s="499"/>
      <c r="Q2909" s="143"/>
      <c r="R2909" s="143"/>
      <c r="S2909" s="143"/>
    </row>
    <row r="2910" spans="1:19" ht="13.5" customHeight="1">
      <c r="A2910" s="188"/>
      <c r="B2910" s="189" t="s">
        <v>164</v>
      </c>
      <c r="C2910" s="501" t="s">
        <v>391</v>
      </c>
      <c r="D2910" s="501"/>
      <c r="E2910" s="501"/>
      <c r="F2910" s="501"/>
      <c r="G2910" s="501"/>
      <c r="H2910" s="190" t="s">
        <v>392</v>
      </c>
      <c r="I2910" s="191"/>
      <c r="J2910" s="191"/>
      <c r="K2910" s="215">
        <v>13.240732400000001</v>
      </c>
      <c r="L2910" s="193"/>
      <c r="M2910" s="191"/>
      <c r="N2910" s="193"/>
      <c r="O2910" s="191"/>
      <c r="P2910" s="194">
        <v>7896.64</v>
      </c>
      <c r="Q2910" s="143"/>
      <c r="R2910" s="143"/>
      <c r="S2910" s="143"/>
    </row>
    <row r="2911" spans="1:19" ht="19.5" customHeight="1">
      <c r="A2911" s="195"/>
      <c r="B2911" s="189" t="s">
        <v>588</v>
      </c>
      <c r="C2911" s="501" t="s">
        <v>589</v>
      </c>
      <c r="D2911" s="501"/>
      <c r="E2911" s="501"/>
      <c r="F2911" s="501"/>
      <c r="G2911" s="501"/>
      <c r="H2911" s="190" t="s">
        <v>392</v>
      </c>
      <c r="I2911" s="201">
        <v>1.03</v>
      </c>
      <c r="J2911" s="197">
        <v>1.6068849999999999</v>
      </c>
      <c r="K2911" s="215">
        <v>13.240732400000001</v>
      </c>
      <c r="L2911" s="198"/>
      <c r="M2911" s="199"/>
      <c r="N2911" s="200">
        <v>596.39</v>
      </c>
      <c r="O2911" s="191"/>
      <c r="P2911" s="194">
        <v>7896.64</v>
      </c>
      <c r="Q2911" s="143"/>
      <c r="R2911" s="143"/>
      <c r="S2911" s="143"/>
    </row>
    <row r="2912" spans="1:19" ht="13.5" customHeight="1">
      <c r="A2912" s="188"/>
      <c r="B2912" s="189" t="s">
        <v>180</v>
      </c>
      <c r="C2912" s="501" t="s">
        <v>410</v>
      </c>
      <c r="D2912" s="501"/>
      <c r="E2912" s="501"/>
      <c r="F2912" s="501"/>
      <c r="G2912" s="501"/>
      <c r="H2912" s="190"/>
      <c r="I2912" s="191"/>
      <c r="J2912" s="191"/>
      <c r="K2912" s="191"/>
      <c r="L2912" s="193"/>
      <c r="M2912" s="191"/>
      <c r="N2912" s="193"/>
      <c r="O2912" s="191"/>
      <c r="P2912" s="216">
        <v>31.05</v>
      </c>
      <c r="Q2912" s="143"/>
      <c r="R2912" s="143"/>
      <c r="S2912" s="143"/>
    </row>
    <row r="2913" spans="1:19" ht="13.5" customHeight="1">
      <c r="A2913" s="195"/>
      <c r="B2913" s="189" t="s">
        <v>703</v>
      </c>
      <c r="C2913" s="501" t="s">
        <v>704</v>
      </c>
      <c r="D2913" s="501"/>
      <c r="E2913" s="501"/>
      <c r="F2913" s="501"/>
      <c r="G2913" s="501"/>
      <c r="H2913" s="190" t="s">
        <v>413</v>
      </c>
      <c r="I2913" s="201">
        <v>0.02</v>
      </c>
      <c r="J2913" s="191"/>
      <c r="K2913" s="201">
        <v>0.16</v>
      </c>
      <c r="L2913" s="205">
        <v>174.93</v>
      </c>
      <c r="M2913" s="206">
        <v>1.07</v>
      </c>
      <c r="N2913" s="200">
        <v>187.18</v>
      </c>
      <c r="O2913" s="202">
        <v>1.0367</v>
      </c>
      <c r="P2913" s="194">
        <v>31.05</v>
      </c>
      <c r="Q2913" s="143"/>
      <c r="R2913" s="143"/>
      <c r="S2913" s="143"/>
    </row>
    <row r="2914" spans="1:19" ht="19.5" customHeight="1">
      <c r="A2914" s="210"/>
      <c r="B2914" s="187"/>
      <c r="C2914" s="500" t="s">
        <v>429</v>
      </c>
      <c r="D2914" s="500"/>
      <c r="E2914" s="500"/>
      <c r="F2914" s="500"/>
      <c r="G2914" s="500"/>
      <c r="H2914" s="180"/>
      <c r="I2914" s="181"/>
      <c r="J2914" s="181"/>
      <c r="K2914" s="181"/>
      <c r="L2914" s="183"/>
      <c r="M2914" s="181"/>
      <c r="N2914" s="211"/>
      <c r="O2914" s="181"/>
      <c r="P2914" s="212">
        <v>7927.69</v>
      </c>
      <c r="Q2914" s="143"/>
      <c r="R2914" s="143"/>
      <c r="S2914" s="143"/>
    </row>
    <row r="2915" spans="1:19" ht="13.5" customHeight="1">
      <c r="A2915" s="203" t="s">
        <v>1301</v>
      </c>
      <c r="B2915" s="189" t="s">
        <v>430</v>
      </c>
      <c r="C2915" s="501" t="s">
        <v>431</v>
      </c>
      <c r="D2915" s="501"/>
      <c r="E2915" s="501"/>
      <c r="F2915" s="501"/>
      <c r="G2915" s="501"/>
      <c r="H2915" s="190" t="s">
        <v>432</v>
      </c>
      <c r="I2915" s="209">
        <v>2</v>
      </c>
      <c r="J2915" s="191"/>
      <c r="K2915" s="209">
        <v>2</v>
      </c>
      <c r="L2915" s="193"/>
      <c r="M2915" s="191"/>
      <c r="N2915" s="193"/>
      <c r="O2915" s="202">
        <v>1.0367</v>
      </c>
      <c r="P2915" s="216">
        <v>101.89</v>
      </c>
      <c r="Q2915" s="143"/>
      <c r="R2915" s="143"/>
      <c r="S2915" s="143"/>
    </row>
    <row r="2916" spans="1:19" ht="13.5" customHeight="1">
      <c r="A2916" s="203"/>
      <c r="B2916" s="189"/>
      <c r="C2916" s="501" t="s">
        <v>433</v>
      </c>
      <c r="D2916" s="501"/>
      <c r="E2916" s="501"/>
      <c r="F2916" s="501"/>
      <c r="G2916" s="501"/>
      <c r="H2916" s="190"/>
      <c r="I2916" s="191"/>
      <c r="J2916" s="191"/>
      <c r="K2916" s="191"/>
      <c r="L2916" s="193"/>
      <c r="M2916" s="191"/>
      <c r="N2916" s="193"/>
      <c r="O2916" s="191"/>
      <c r="P2916" s="194">
        <v>7896.64</v>
      </c>
      <c r="Q2916" s="143"/>
      <c r="R2916" s="143"/>
      <c r="S2916" s="143"/>
    </row>
    <row r="2917" spans="1:19" ht="19.5" customHeight="1">
      <c r="A2917" s="203"/>
      <c r="B2917" s="189" t="s">
        <v>603</v>
      </c>
      <c r="C2917" s="501" t="s">
        <v>604</v>
      </c>
      <c r="D2917" s="501"/>
      <c r="E2917" s="501"/>
      <c r="F2917" s="501"/>
      <c r="G2917" s="501"/>
      <c r="H2917" s="190" t="s">
        <v>432</v>
      </c>
      <c r="I2917" s="209">
        <v>97</v>
      </c>
      <c r="J2917" s="191"/>
      <c r="K2917" s="209">
        <v>97</v>
      </c>
      <c r="L2917" s="193"/>
      <c r="M2917" s="191"/>
      <c r="N2917" s="193"/>
      <c r="O2917" s="191"/>
      <c r="P2917" s="194">
        <v>7659.74</v>
      </c>
      <c r="Q2917" s="143"/>
      <c r="R2917" s="143"/>
      <c r="S2917" s="143"/>
    </row>
    <row r="2918" spans="1:19" ht="13.5" customHeight="1">
      <c r="A2918" s="203"/>
      <c r="B2918" s="189" t="s">
        <v>605</v>
      </c>
      <c r="C2918" s="501" t="s">
        <v>606</v>
      </c>
      <c r="D2918" s="501"/>
      <c r="E2918" s="501"/>
      <c r="F2918" s="501"/>
      <c r="G2918" s="501"/>
      <c r="H2918" s="190" t="s">
        <v>432</v>
      </c>
      <c r="I2918" s="209">
        <v>51</v>
      </c>
      <c r="J2918" s="191"/>
      <c r="K2918" s="209">
        <v>51</v>
      </c>
      <c r="L2918" s="193"/>
      <c r="M2918" s="191"/>
      <c r="N2918" s="193"/>
      <c r="O2918" s="191"/>
      <c r="P2918" s="194">
        <v>4027.29</v>
      </c>
      <c r="Q2918" s="143"/>
      <c r="R2918" s="143"/>
      <c r="S2918" s="143"/>
    </row>
    <row r="2919" spans="1:19" ht="13.5" customHeight="1">
      <c r="A2919" s="213"/>
      <c r="B2919" s="214"/>
      <c r="C2919" s="500" t="s">
        <v>438</v>
      </c>
      <c r="D2919" s="500"/>
      <c r="E2919" s="500"/>
      <c r="F2919" s="500"/>
      <c r="G2919" s="500"/>
      <c r="H2919" s="180"/>
      <c r="I2919" s="181"/>
      <c r="J2919" s="181"/>
      <c r="K2919" s="181"/>
      <c r="L2919" s="183"/>
      <c r="M2919" s="181"/>
      <c r="N2919" s="211">
        <v>2464.58</v>
      </c>
      <c r="O2919" s="181"/>
      <c r="P2919" s="212">
        <v>19716.61</v>
      </c>
      <c r="Q2919" s="143"/>
      <c r="R2919" s="143"/>
      <c r="S2919" s="143"/>
    </row>
    <row r="2920" spans="1:19" ht="18.75" customHeight="1">
      <c r="A2920" s="178" t="s">
        <v>1302</v>
      </c>
      <c r="B2920" s="179" t="s">
        <v>1303</v>
      </c>
      <c r="C2920" s="498" t="s">
        <v>1304</v>
      </c>
      <c r="D2920" s="498"/>
      <c r="E2920" s="498"/>
      <c r="F2920" s="498"/>
      <c r="G2920" s="498"/>
      <c r="H2920" s="180" t="s">
        <v>142</v>
      </c>
      <c r="I2920" s="181">
        <v>2</v>
      </c>
      <c r="J2920" s="182">
        <v>1</v>
      </c>
      <c r="K2920" s="182">
        <v>2</v>
      </c>
      <c r="L2920" s="218">
        <v>550.48</v>
      </c>
      <c r="M2920" s="219">
        <v>1.1499999999999999</v>
      </c>
      <c r="N2920" s="221">
        <v>633.04999999999995</v>
      </c>
      <c r="O2920" s="217">
        <v>1.0367</v>
      </c>
      <c r="P2920" s="212">
        <v>1312.57</v>
      </c>
      <c r="Q2920" s="143"/>
      <c r="R2920" s="143"/>
      <c r="S2920" s="143"/>
    </row>
    <row r="2921" spans="1:19" ht="45.75" customHeight="1">
      <c r="A2921" s="186"/>
      <c r="B2921" s="187"/>
      <c r="C2921" s="499" t="s">
        <v>390</v>
      </c>
      <c r="D2921" s="499"/>
      <c r="E2921" s="499"/>
      <c r="F2921" s="499"/>
      <c r="G2921" s="499"/>
      <c r="H2921" s="499"/>
      <c r="I2921" s="499"/>
      <c r="J2921" s="499"/>
      <c r="K2921" s="499"/>
      <c r="L2921" s="499"/>
      <c r="M2921" s="499"/>
      <c r="N2921" s="499"/>
      <c r="O2921" s="499"/>
      <c r="P2921" s="499"/>
      <c r="Q2921" s="143"/>
      <c r="R2921" s="143"/>
      <c r="S2921" s="143"/>
    </row>
    <row r="2922" spans="1:19" ht="27.75" customHeight="1">
      <c r="A2922" s="213"/>
      <c r="B2922" s="214"/>
      <c r="C2922" s="500" t="s">
        <v>438</v>
      </c>
      <c r="D2922" s="500"/>
      <c r="E2922" s="500"/>
      <c r="F2922" s="500"/>
      <c r="G2922" s="500"/>
      <c r="H2922" s="180"/>
      <c r="I2922" s="181"/>
      <c r="J2922" s="181"/>
      <c r="K2922" s="181"/>
      <c r="L2922" s="183"/>
      <c r="M2922" s="181"/>
      <c r="N2922" s="183"/>
      <c r="O2922" s="181"/>
      <c r="P2922" s="212">
        <v>1312.57</v>
      </c>
      <c r="Q2922" s="143"/>
      <c r="R2922" s="143"/>
      <c r="S2922" s="143"/>
    </row>
    <row r="2923" spans="1:19" ht="13.5" customHeight="1">
      <c r="A2923" s="178" t="s">
        <v>1305</v>
      </c>
      <c r="B2923" s="179" t="s">
        <v>1306</v>
      </c>
      <c r="C2923" s="498" t="s">
        <v>1307</v>
      </c>
      <c r="D2923" s="498"/>
      <c r="E2923" s="498"/>
      <c r="F2923" s="498"/>
      <c r="G2923" s="498"/>
      <c r="H2923" s="180" t="s">
        <v>142</v>
      </c>
      <c r="I2923" s="181">
        <v>2</v>
      </c>
      <c r="J2923" s="182">
        <v>1</v>
      </c>
      <c r="K2923" s="182">
        <v>2</v>
      </c>
      <c r="L2923" s="218">
        <v>550.48</v>
      </c>
      <c r="M2923" s="219">
        <v>1.1499999999999999</v>
      </c>
      <c r="N2923" s="221">
        <v>633.04999999999995</v>
      </c>
      <c r="O2923" s="217">
        <v>1.0367</v>
      </c>
      <c r="P2923" s="212">
        <v>1312.57</v>
      </c>
      <c r="Q2923" s="143"/>
      <c r="R2923" s="143"/>
      <c r="S2923" s="143"/>
    </row>
    <row r="2924" spans="1:19" ht="13.5" customHeight="1">
      <c r="A2924" s="186"/>
      <c r="B2924" s="187"/>
      <c r="C2924" s="499" t="s">
        <v>390</v>
      </c>
      <c r="D2924" s="499"/>
      <c r="E2924" s="499"/>
      <c r="F2924" s="499"/>
      <c r="G2924" s="499"/>
      <c r="H2924" s="499"/>
      <c r="I2924" s="499"/>
      <c r="J2924" s="499"/>
      <c r="K2924" s="499"/>
      <c r="L2924" s="499"/>
      <c r="M2924" s="499"/>
      <c r="N2924" s="499"/>
      <c r="O2924" s="499"/>
      <c r="P2924" s="499"/>
      <c r="Q2924" s="143"/>
      <c r="R2924" s="143"/>
      <c r="S2924" s="143"/>
    </row>
    <row r="2925" spans="1:19" ht="13.5" customHeight="1">
      <c r="A2925" s="213"/>
      <c r="B2925" s="214"/>
      <c r="C2925" s="500" t="s">
        <v>438</v>
      </c>
      <c r="D2925" s="500"/>
      <c r="E2925" s="500"/>
      <c r="F2925" s="500"/>
      <c r="G2925" s="500"/>
      <c r="H2925" s="180"/>
      <c r="I2925" s="181"/>
      <c r="J2925" s="181"/>
      <c r="K2925" s="181"/>
      <c r="L2925" s="183"/>
      <c r="M2925" s="181"/>
      <c r="N2925" s="183"/>
      <c r="O2925" s="181"/>
      <c r="P2925" s="212">
        <v>1312.57</v>
      </c>
      <c r="Q2925" s="143"/>
      <c r="R2925" s="143"/>
      <c r="S2925" s="143"/>
    </row>
    <row r="2926" spans="1:19" ht="13.5" customHeight="1">
      <c r="A2926" s="178" t="s">
        <v>1308</v>
      </c>
      <c r="B2926" s="179" t="s">
        <v>1309</v>
      </c>
      <c r="C2926" s="498" t="s">
        <v>1310</v>
      </c>
      <c r="D2926" s="498"/>
      <c r="E2926" s="498"/>
      <c r="F2926" s="498"/>
      <c r="G2926" s="498"/>
      <c r="H2926" s="180" t="s">
        <v>142</v>
      </c>
      <c r="I2926" s="181">
        <v>4</v>
      </c>
      <c r="J2926" s="182">
        <v>1</v>
      </c>
      <c r="K2926" s="182">
        <v>4</v>
      </c>
      <c r="L2926" s="218">
        <v>550.48</v>
      </c>
      <c r="M2926" s="219">
        <v>1.1499999999999999</v>
      </c>
      <c r="N2926" s="221">
        <v>633.04999999999995</v>
      </c>
      <c r="O2926" s="217">
        <v>1.0367</v>
      </c>
      <c r="P2926" s="212">
        <v>2625.13</v>
      </c>
      <c r="Q2926" s="143"/>
      <c r="R2926" s="143"/>
      <c r="S2926" s="143"/>
    </row>
    <row r="2927" spans="1:19" ht="13.5" customHeight="1">
      <c r="A2927" s="186"/>
      <c r="B2927" s="187"/>
      <c r="C2927" s="499" t="s">
        <v>390</v>
      </c>
      <c r="D2927" s="499"/>
      <c r="E2927" s="499"/>
      <c r="F2927" s="499"/>
      <c r="G2927" s="499"/>
      <c r="H2927" s="499"/>
      <c r="I2927" s="499"/>
      <c r="J2927" s="499"/>
      <c r="K2927" s="499"/>
      <c r="L2927" s="499"/>
      <c r="M2927" s="499"/>
      <c r="N2927" s="499"/>
      <c r="O2927" s="499"/>
      <c r="P2927" s="499"/>
      <c r="Q2927" s="143"/>
      <c r="R2927" s="143"/>
      <c r="S2927" s="143"/>
    </row>
    <row r="2928" spans="1:19" ht="13.5" customHeight="1">
      <c r="A2928" s="213"/>
      <c r="B2928" s="214"/>
      <c r="C2928" s="500" t="s">
        <v>438</v>
      </c>
      <c r="D2928" s="500"/>
      <c r="E2928" s="500"/>
      <c r="F2928" s="500"/>
      <c r="G2928" s="500"/>
      <c r="H2928" s="180"/>
      <c r="I2928" s="181"/>
      <c r="J2928" s="181"/>
      <c r="K2928" s="181"/>
      <c r="L2928" s="183"/>
      <c r="M2928" s="181"/>
      <c r="N2928" s="183"/>
      <c r="O2928" s="181"/>
      <c r="P2928" s="212">
        <v>2625.13</v>
      </c>
      <c r="Q2928" s="143"/>
      <c r="R2928" s="143"/>
      <c r="S2928" s="143"/>
    </row>
    <row r="2929" spans="1:19" ht="13.5" customHeight="1">
      <c r="A2929" s="178" t="s">
        <v>1311</v>
      </c>
      <c r="B2929" s="179" t="s">
        <v>608</v>
      </c>
      <c r="C2929" s="498" t="s">
        <v>1312</v>
      </c>
      <c r="D2929" s="498"/>
      <c r="E2929" s="498"/>
      <c r="F2929" s="498"/>
      <c r="G2929" s="498"/>
      <c r="H2929" s="180" t="s">
        <v>610</v>
      </c>
      <c r="I2929" s="181">
        <v>0.16</v>
      </c>
      <c r="J2929" s="182">
        <v>1</v>
      </c>
      <c r="K2929" s="219">
        <v>0.16</v>
      </c>
      <c r="L2929" s="183"/>
      <c r="M2929" s="181"/>
      <c r="N2929" s="184"/>
      <c r="O2929" s="181"/>
      <c r="P2929" s="185"/>
      <c r="Q2929" s="143"/>
      <c r="R2929" s="143"/>
      <c r="S2929" s="143"/>
    </row>
    <row r="2930" spans="1:19" ht="13.5" customHeight="1">
      <c r="A2930" s="186"/>
      <c r="B2930" s="187" t="s">
        <v>386</v>
      </c>
      <c r="C2930" s="499" t="s">
        <v>387</v>
      </c>
      <c r="D2930" s="499"/>
      <c r="E2930" s="499"/>
      <c r="F2930" s="499"/>
      <c r="G2930" s="499"/>
      <c r="H2930" s="499"/>
      <c r="I2930" s="499"/>
      <c r="J2930" s="499"/>
      <c r="K2930" s="499"/>
      <c r="L2930" s="499"/>
      <c r="M2930" s="499"/>
      <c r="N2930" s="499"/>
      <c r="O2930" s="499"/>
      <c r="P2930" s="499"/>
      <c r="Q2930" s="143"/>
      <c r="R2930" s="143"/>
      <c r="S2930" s="143"/>
    </row>
    <row r="2931" spans="1:19" ht="13.5" customHeight="1">
      <c r="A2931" s="186"/>
      <c r="B2931" s="187" t="s">
        <v>388</v>
      </c>
      <c r="C2931" s="499" t="s">
        <v>389</v>
      </c>
      <c r="D2931" s="499"/>
      <c r="E2931" s="499"/>
      <c r="F2931" s="499"/>
      <c r="G2931" s="499"/>
      <c r="H2931" s="499"/>
      <c r="I2931" s="499"/>
      <c r="J2931" s="499"/>
      <c r="K2931" s="499"/>
      <c r="L2931" s="499"/>
      <c r="M2931" s="499"/>
      <c r="N2931" s="499"/>
      <c r="O2931" s="499"/>
      <c r="P2931" s="499"/>
      <c r="Q2931" s="143"/>
      <c r="R2931" s="143"/>
      <c r="S2931" s="143"/>
    </row>
    <row r="2932" spans="1:19" ht="13.5" customHeight="1">
      <c r="A2932" s="186"/>
      <c r="B2932" s="187"/>
      <c r="C2932" s="499" t="s">
        <v>390</v>
      </c>
      <c r="D2932" s="499"/>
      <c r="E2932" s="499"/>
      <c r="F2932" s="499"/>
      <c r="G2932" s="499"/>
      <c r="H2932" s="499"/>
      <c r="I2932" s="499"/>
      <c r="J2932" s="499"/>
      <c r="K2932" s="499"/>
      <c r="L2932" s="499"/>
      <c r="M2932" s="499"/>
      <c r="N2932" s="499"/>
      <c r="O2932" s="499"/>
      <c r="P2932" s="499"/>
      <c r="Q2932" s="143"/>
      <c r="R2932" s="143"/>
      <c r="S2932" s="143"/>
    </row>
    <row r="2933" spans="1:19" ht="13.5" customHeight="1">
      <c r="A2933" s="188"/>
      <c r="B2933" s="189" t="s">
        <v>164</v>
      </c>
      <c r="C2933" s="501" t="s">
        <v>391</v>
      </c>
      <c r="D2933" s="501"/>
      <c r="E2933" s="501"/>
      <c r="F2933" s="501"/>
      <c r="G2933" s="501"/>
      <c r="H2933" s="190" t="s">
        <v>392</v>
      </c>
      <c r="I2933" s="191"/>
      <c r="J2933" s="191"/>
      <c r="K2933" s="215">
        <v>2.3833318000000001</v>
      </c>
      <c r="L2933" s="193"/>
      <c r="M2933" s="191"/>
      <c r="N2933" s="193"/>
      <c r="O2933" s="191"/>
      <c r="P2933" s="194">
        <v>1586.2</v>
      </c>
      <c r="Q2933" s="143"/>
      <c r="R2933" s="143"/>
      <c r="S2933" s="143"/>
    </row>
    <row r="2934" spans="1:19" ht="13.5" customHeight="1">
      <c r="A2934" s="195"/>
      <c r="B2934" s="189" t="s">
        <v>611</v>
      </c>
      <c r="C2934" s="501" t="s">
        <v>612</v>
      </c>
      <c r="D2934" s="501"/>
      <c r="E2934" s="501"/>
      <c r="F2934" s="501"/>
      <c r="G2934" s="501"/>
      <c r="H2934" s="190" t="s">
        <v>392</v>
      </c>
      <c r="I2934" s="201">
        <v>9.27</v>
      </c>
      <c r="J2934" s="197">
        <v>1.6068849999999999</v>
      </c>
      <c r="K2934" s="215">
        <v>2.3833318000000001</v>
      </c>
      <c r="L2934" s="198"/>
      <c r="M2934" s="199"/>
      <c r="N2934" s="200">
        <v>665.54</v>
      </c>
      <c r="O2934" s="191"/>
      <c r="P2934" s="194">
        <v>1586.2</v>
      </c>
      <c r="Q2934" s="143"/>
      <c r="R2934" s="143"/>
      <c r="S2934" s="143"/>
    </row>
    <row r="2935" spans="1:19" ht="13.5" customHeight="1">
      <c r="A2935" s="188"/>
      <c r="B2935" s="189" t="s">
        <v>180</v>
      </c>
      <c r="C2935" s="501" t="s">
        <v>410</v>
      </c>
      <c r="D2935" s="501"/>
      <c r="E2935" s="501"/>
      <c r="F2935" s="501"/>
      <c r="G2935" s="501"/>
      <c r="H2935" s="190"/>
      <c r="I2935" s="191"/>
      <c r="J2935" s="191"/>
      <c r="K2935" s="191"/>
      <c r="L2935" s="193"/>
      <c r="M2935" s="191"/>
      <c r="N2935" s="193"/>
      <c r="O2935" s="191"/>
      <c r="P2935" s="216">
        <v>16.59</v>
      </c>
      <c r="Q2935" s="143"/>
      <c r="R2935" s="143"/>
      <c r="S2935" s="143"/>
    </row>
    <row r="2936" spans="1:19" ht="13.5" customHeight="1">
      <c r="A2936" s="195"/>
      <c r="B2936" s="189" t="s">
        <v>613</v>
      </c>
      <c r="C2936" s="501" t="s">
        <v>614</v>
      </c>
      <c r="D2936" s="501"/>
      <c r="E2936" s="501"/>
      <c r="F2936" s="501"/>
      <c r="G2936" s="501"/>
      <c r="H2936" s="190" t="s">
        <v>413</v>
      </c>
      <c r="I2936" s="196">
        <v>0.2</v>
      </c>
      <c r="J2936" s="191"/>
      <c r="K2936" s="207">
        <v>3.2000000000000001E-2</v>
      </c>
      <c r="L2936" s="205">
        <v>138.5</v>
      </c>
      <c r="M2936" s="206">
        <v>1.44</v>
      </c>
      <c r="N2936" s="200">
        <v>199.44</v>
      </c>
      <c r="O2936" s="202">
        <v>1.0367</v>
      </c>
      <c r="P2936" s="194">
        <v>6.62</v>
      </c>
      <c r="Q2936" s="143"/>
      <c r="R2936" s="143"/>
      <c r="S2936" s="143"/>
    </row>
    <row r="2937" spans="1:19" ht="13.5" customHeight="1">
      <c r="A2937" s="195"/>
      <c r="B2937" s="189" t="s">
        <v>615</v>
      </c>
      <c r="C2937" s="501" t="s">
        <v>616</v>
      </c>
      <c r="D2937" s="501"/>
      <c r="E2937" s="501"/>
      <c r="F2937" s="501"/>
      <c r="G2937" s="501"/>
      <c r="H2937" s="190" t="s">
        <v>587</v>
      </c>
      <c r="I2937" s="201">
        <v>0.25</v>
      </c>
      <c r="J2937" s="191"/>
      <c r="K2937" s="201">
        <v>0.04</v>
      </c>
      <c r="L2937" s="205">
        <v>235.73</v>
      </c>
      <c r="M2937" s="206">
        <v>1.02</v>
      </c>
      <c r="N2937" s="200">
        <v>240.44</v>
      </c>
      <c r="O2937" s="202">
        <v>1.0367</v>
      </c>
      <c r="P2937" s="194">
        <v>9.9700000000000006</v>
      </c>
      <c r="Q2937" s="143"/>
      <c r="R2937" s="143"/>
      <c r="S2937" s="143"/>
    </row>
    <row r="2938" spans="1:19" ht="13.5" customHeight="1">
      <c r="A2938" s="210"/>
      <c r="B2938" s="187"/>
      <c r="C2938" s="500" t="s">
        <v>429</v>
      </c>
      <c r="D2938" s="500"/>
      <c r="E2938" s="500"/>
      <c r="F2938" s="500"/>
      <c r="G2938" s="500"/>
      <c r="H2938" s="180"/>
      <c r="I2938" s="181"/>
      <c r="J2938" s="181"/>
      <c r="K2938" s="181"/>
      <c r="L2938" s="183"/>
      <c r="M2938" s="181"/>
      <c r="N2938" s="211"/>
      <c r="O2938" s="181"/>
      <c r="P2938" s="212">
        <v>1602.79</v>
      </c>
      <c r="Q2938" s="143"/>
      <c r="R2938" s="143"/>
      <c r="S2938" s="143"/>
    </row>
    <row r="2939" spans="1:19" ht="13.5" customHeight="1">
      <c r="A2939" s="203" t="s">
        <v>1313</v>
      </c>
      <c r="B2939" s="189" t="s">
        <v>430</v>
      </c>
      <c r="C2939" s="501" t="s">
        <v>431</v>
      </c>
      <c r="D2939" s="501"/>
      <c r="E2939" s="501"/>
      <c r="F2939" s="501"/>
      <c r="G2939" s="501"/>
      <c r="H2939" s="190" t="s">
        <v>432</v>
      </c>
      <c r="I2939" s="209">
        <v>2</v>
      </c>
      <c r="J2939" s="191"/>
      <c r="K2939" s="209">
        <v>2</v>
      </c>
      <c r="L2939" s="193"/>
      <c r="M2939" s="191"/>
      <c r="N2939" s="193"/>
      <c r="O2939" s="202">
        <v>1.0367</v>
      </c>
      <c r="P2939" s="216">
        <v>20.47</v>
      </c>
      <c r="Q2939" s="143"/>
      <c r="R2939" s="143"/>
      <c r="S2939" s="143"/>
    </row>
    <row r="2940" spans="1:19" ht="13.5" customHeight="1">
      <c r="A2940" s="203"/>
      <c r="B2940" s="189"/>
      <c r="C2940" s="501" t="s">
        <v>433</v>
      </c>
      <c r="D2940" s="501"/>
      <c r="E2940" s="501"/>
      <c r="F2940" s="501"/>
      <c r="G2940" s="501"/>
      <c r="H2940" s="190"/>
      <c r="I2940" s="191"/>
      <c r="J2940" s="191"/>
      <c r="K2940" s="191"/>
      <c r="L2940" s="193"/>
      <c r="M2940" s="191"/>
      <c r="N2940" s="193"/>
      <c r="O2940" s="191"/>
      <c r="P2940" s="194">
        <v>1586.2</v>
      </c>
      <c r="Q2940" s="143"/>
      <c r="R2940" s="143"/>
      <c r="S2940" s="143"/>
    </row>
    <row r="2941" spans="1:19" ht="13.5" customHeight="1">
      <c r="A2941" s="203"/>
      <c r="B2941" s="189" t="s">
        <v>434</v>
      </c>
      <c r="C2941" s="501" t="s">
        <v>435</v>
      </c>
      <c r="D2941" s="501"/>
      <c r="E2941" s="501"/>
      <c r="F2941" s="501"/>
      <c r="G2941" s="501"/>
      <c r="H2941" s="190" t="s">
        <v>432</v>
      </c>
      <c r="I2941" s="209">
        <v>90</v>
      </c>
      <c r="J2941" s="191"/>
      <c r="K2941" s="209">
        <v>90</v>
      </c>
      <c r="L2941" s="193"/>
      <c r="M2941" s="191"/>
      <c r="N2941" s="193"/>
      <c r="O2941" s="191"/>
      <c r="P2941" s="194">
        <v>1427.58</v>
      </c>
      <c r="Q2941" s="143"/>
      <c r="R2941" s="143"/>
      <c r="S2941" s="143"/>
    </row>
    <row r="2942" spans="1:19" ht="19.5" customHeight="1">
      <c r="A2942" s="203"/>
      <c r="B2942" s="189" t="s">
        <v>436</v>
      </c>
      <c r="C2942" s="501" t="s">
        <v>437</v>
      </c>
      <c r="D2942" s="501"/>
      <c r="E2942" s="501"/>
      <c r="F2942" s="501"/>
      <c r="G2942" s="501"/>
      <c r="H2942" s="190" t="s">
        <v>432</v>
      </c>
      <c r="I2942" s="209">
        <v>46</v>
      </c>
      <c r="J2942" s="191"/>
      <c r="K2942" s="209">
        <v>46</v>
      </c>
      <c r="L2942" s="193"/>
      <c r="M2942" s="191"/>
      <c r="N2942" s="193"/>
      <c r="O2942" s="191"/>
      <c r="P2942" s="216">
        <v>729.65</v>
      </c>
      <c r="Q2942" s="143"/>
      <c r="R2942" s="143"/>
      <c r="S2942" s="143"/>
    </row>
    <row r="2943" spans="1:19" ht="45.75" customHeight="1">
      <c r="A2943" s="213"/>
      <c r="B2943" s="214"/>
      <c r="C2943" s="500" t="s">
        <v>438</v>
      </c>
      <c r="D2943" s="500"/>
      <c r="E2943" s="500"/>
      <c r="F2943" s="500"/>
      <c r="G2943" s="500"/>
      <c r="H2943" s="180"/>
      <c r="I2943" s="181"/>
      <c r="J2943" s="181"/>
      <c r="K2943" s="181"/>
      <c r="L2943" s="183"/>
      <c r="M2943" s="181"/>
      <c r="N2943" s="211">
        <v>23628.06</v>
      </c>
      <c r="O2943" s="181"/>
      <c r="P2943" s="212">
        <v>3780.49</v>
      </c>
      <c r="Q2943" s="143"/>
      <c r="R2943" s="143"/>
      <c r="S2943" s="143"/>
    </row>
    <row r="2944" spans="1:19" ht="27.75" customHeight="1">
      <c r="A2944" s="178" t="s">
        <v>1314</v>
      </c>
      <c r="B2944" s="179" t="s">
        <v>1315</v>
      </c>
      <c r="C2944" s="498" t="s">
        <v>1316</v>
      </c>
      <c r="D2944" s="498"/>
      <c r="E2944" s="498"/>
      <c r="F2944" s="498"/>
      <c r="G2944" s="498"/>
      <c r="H2944" s="180" t="s">
        <v>773</v>
      </c>
      <c r="I2944" s="181">
        <v>1.2E-2</v>
      </c>
      <c r="J2944" s="182">
        <v>1</v>
      </c>
      <c r="K2944" s="249">
        <v>1.2E-2</v>
      </c>
      <c r="L2944" s="211">
        <v>32817.24</v>
      </c>
      <c r="M2944" s="222">
        <v>1.1000000000000001</v>
      </c>
      <c r="N2944" s="239">
        <v>36098.959999999999</v>
      </c>
      <c r="O2944" s="217">
        <v>1.0367</v>
      </c>
      <c r="P2944" s="240">
        <v>449.09</v>
      </c>
      <c r="Q2944" s="143"/>
      <c r="R2944" s="143"/>
      <c r="S2944" s="143"/>
    </row>
    <row r="2945" spans="1:19" ht="13.5" customHeight="1">
      <c r="A2945" s="186"/>
      <c r="B2945" s="187"/>
      <c r="C2945" s="499" t="s">
        <v>390</v>
      </c>
      <c r="D2945" s="499"/>
      <c r="E2945" s="499"/>
      <c r="F2945" s="499"/>
      <c r="G2945" s="499"/>
      <c r="H2945" s="499"/>
      <c r="I2945" s="499"/>
      <c r="J2945" s="499"/>
      <c r="K2945" s="499"/>
      <c r="L2945" s="499"/>
      <c r="M2945" s="499"/>
      <c r="N2945" s="499"/>
      <c r="O2945" s="499"/>
      <c r="P2945" s="499"/>
      <c r="Q2945" s="143"/>
      <c r="R2945" s="143"/>
      <c r="S2945" s="143"/>
    </row>
    <row r="2946" spans="1:19" ht="13.5" customHeight="1">
      <c r="A2946" s="213"/>
      <c r="B2946" s="214"/>
      <c r="C2946" s="500" t="s">
        <v>438</v>
      </c>
      <c r="D2946" s="500"/>
      <c r="E2946" s="500"/>
      <c r="F2946" s="500"/>
      <c r="G2946" s="500"/>
      <c r="H2946" s="180"/>
      <c r="I2946" s="181"/>
      <c r="J2946" s="181"/>
      <c r="K2946" s="181"/>
      <c r="L2946" s="183"/>
      <c r="M2946" s="181"/>
      <c r="N2946" s="183"/>
      <c r="O2946" s="181"/>
      <c r="P2946" s="240">
        <v>449.09</v>
      </c>
      <c r="Q2946" s="143"/>
      <c r="R2946" s="143"/>
      <c r="S2946" s="143"/>
    </row>
    <row r="2947" spans="1:19" ht="13.5" customHeight="1">
      <c r="A2947" s="178" t="s">
        <v>1317</v>
      </c>
      <c r="B2947" s="179" t="s">
        <v>1318</v>
      </c>
      <c r="C2947" s="498" t="s">
        <v>1319</v>
      </c>
      <c r="D2947" s="498"/>
      <c r="E2947" s="498"/>
      <c r="F2947" s="498"/>
      <c r="G2947" s="498"/>
      <c r="H2947" s="180" t="s">
        <v>773</v>
      </c>
      <c r="I2947" s="181">
        <v>4.0000000000000001E-3</v>
      </c>
      <c r="J2947" s="182">
        <v>1</v>
      </c>
      <c r="K2947" s="249">
        <v>4.0000000000000001E-3</v>
      </c>
      <c r="L2947" s="211">
        <v>78586.03</v>
      </c>
      <c r="M2947" s="222">
        <v>1.1000000000000001</v>
      </c>
      <c r="N2947" s="239">
        <v>86444.63</v>
      </c>
      <c r="O2947" s="217">
        <v>1.0367</v>
      </c>
      <c r="P2947" s="240">
        <v>358.47</v>
      </c>
      <c r="Q2947" s="143"/>
      <c r="R2947" s="143"/>
      <c r="S2947" s="143"/>
    </row>
    <row r="2948" spans="1:19" ht="13.5" customHeight="1">
      <c r="A2948" s="186"/>
      <c r="B2948" s="187"/>
      <c r="C2948" s="499" t="s">
        <v>390</v>
      </c>
      <c r="D2948" s="499"/>
      <c r="E2948" s="499"/>
      <c r="F2948" s="499"/>
      <c r="G2948" s="499"/>
      <c r="H2948" s="499"/>
      <c r="I2948" s="499"/>
      <c r="J2948" s="499"/>
      <c r="K2948" s="499"/>
      <c r="L2948" s="499"/>
      <c r="M2948" s="499"/>
      <c r="N2948" s="499"/>
      <c r="O2948" s="499"/>
      <c r="P2948" s="499"/>
      <c r="Q2948" s="143"/>
      <c r="R2948" s="143"/>
      <c r="S2948" s="143"/>
    </row>
    <row r="2949" spans="1:19" ht="13.5" customHeight="1">
      <c r="A2949" s="213"/>
      <c r="B2949" s="214"/>
      <c r="C2949" s="500" t="s">
        <v>438</v>
      </c>
      <c r="D2949" s="500"/>
      <c r="E2949" s="500"/>
      <c r="F2949" s="500"/>
      <c r="G2949" s="500"/>
      <c r="H2949" s="180"/>
      <c r="I2949" s="181"/>
      <c r="J2949" s="181"/>
      <c r="K2949" s="181"/>
      <c r="L2949" s="183"/>
      <c r="M2949" s="181"/>
      <c r="N2949" s="183"/>
      <c r="O2949" s="181"/>
      <c r="P2949" s="240">
        <v>358.47</v>
      </c>
      <c r="Q2949" s="143"/>
      <c r="R2949" s="143"/>
      <c r="S2949" s="143"/>
    </row>
    <row r="2950" spans="1:19" ht="13.5" customHeight="1">
      <c r="A2950" s="497" t="s">
        <v>1320</v>
      </c>
      <c r="B2950" s="497"/>
      <c r="C2950" s="497"/>
      <c r="D2950" s="497"/>
      <c r="E2950" s="497"/>
      <c r="F2950" s="497"/>
      <c r="G2950" s="497"/>
      <c r="H2950" s="497"/>
      <c r="I2950" s="497"/>
      <c r="J2950" s="497"/>
      <c r="K2950" s="497"/>
      <c r="L2950" s="497"/>
      <c r="M2950" s="497"/>
      <c r="N2950" s="497"/>
      <c r="O2950" s="497"/>
      <c r="P2950" s="497"/>
      <c r="Q2950" s="143"/>
      <c r="R2950" s="143"/>
      <c r="S2950" s="143"/>
    </row>
    <row r="2951" spans="1:19" ht="13.5" customHeight="1">
      <c r="A2951" s="178" t="s">
        <v>1321</v>
      </c>
      <c r="B2951" s="179" t="s">
        <v>1287</v>
      </c>
      <c r="C2951" s="498" t="s">
        <v>1322</v>
      </c>
      <c r="D2951" s="498"/>
      <c r="E2951" s="498"/>
      <c r="F2951" s="498"/>
      <c r="G2951" s="498"/>
      <c r="H2951" s="180" t="s">
        <v>610</v>
      </c>
      <c r="I2951" s="181">
        <v>0.01</v>
      </c>
      <c r="J2951" s="182">
        <v>1</v>
      </c>
      <c r="K2951" s="219">
        <v>0.01</v>
      </c>
      <c r="L2951" s="183"/>
      <c r="M2951" s="181"/>
      <c r="N2951" s="184"/>
      <c r="O2951" s="181"/>
      <c r="P2951" s="185"/>
      <c r="Q2951" s="143"/>
      <c r="R2951" s="143"/>
      <c r="S2951" s="143"/>
    </row>
    <row r="2952" spans="1:19" ht="13.5" customHeight="1">
      <c r="A2952" s="186"/>
      <c r="B2952" s="187" t="s">
        <v>386</v>
      </c>
      <c r="C2952" s="499" t="s">
        <v>387</v>
      </c>
      <c r="D2952" s="499"/>
      <c r="E2952" s="499"/>
      <c r="F2952" s="499"/>
      <c r="G2952" s="499"/>
      <c r="H2952" s="499"/>
      <c r="I2952" s="499"/>
      <c r="J2952" s="499"/>
      <c r="K2952" s="499"/>
      <c r="L2952" s="499"/>
      <c r="M2952" s="499"/>
      <c r="N2952" s="499"/>
      <c r="O2952" s="499"/>
      <c r="P2952" s="499"/>
      <c r="Q2952" s="143"/>
      <c r="R2952" s="143"/>
      <c r="S2952" s="143"/>
    </row>
    <row r="2953" spans="1:19" ht="13.5" customHeight="1">
      <c r="A2953" s="186"/>
      <c r="B2953" s="187" t="s">
        <v>388</v>
      </c>
      <c r="C2953" s="499" t="s">
        <v>389</v>
      </c>
      <c r="D2953" s="499"/>
      <c r="E2953" s="499"/>
      <c r="F2953" s="499"/>
      <c r="G2953" s="499"/>
      <c r="H2953" s="499"/>
      <c r="I2953" s="499"/>
      <c r="J2953" s="499"/>
      <c r="K2953" s="499"/>
      <c r="L2953" s="499"/>
      <c r="M2953" s="499"/>
      <c r="N2953" s="499"/>
      <c r="O2953" s="499"/>
      <c r="P2953" s="499"/>
      <c r="Q2953" s="143"/>
      <c r="R2953" s="143"/>
      <c r="S2953" s="143"/>
    </row>
    <row r="2954" spans="1:19" ht="13.5" customHeight="1">
      <c r="A2954" s="186"/>
      <c r="B2954" s="187"/>
      <c r="C2954" s="499" t="s">
        <v>390</v>
      </c>
      <c r="D2954" s="499"/>
      <c r="E2954" s="499"/>
      <c r="F2954" s="499"/>
      <c r="G2954" s="499"/>
      <c r="H2954" s="499"/>
      <c r="I2954" s="499"/>
      <c r="J2954" s="499"/>
      <c r="K2954" s="499"/>
      <c r="L2954" s="499"/>
      <c r="M2954" s="499"/>
      <c r="N2954" s="499"/>
      <c r="O2954" s="499"/>
      <c r="P2954" s="499"/>
      <c r="Q2954" s="143"/>
      <c r="R2954" s="143"/>
      <c r="S2954" s="143"/>
    </row>
    <row r="2955" spans="1:19" ht="13.5" customHeight="1">
      <c r="A2955" s="188"/>
      <c r="B2955" s="189" t="s">
        <v>164</v>
      </c>
      <c r="C2955" s="501" t="s">
        <v>391</v>
      </c>
      <c r="D2955" s="501"/>
      <c r="E2955" s="501"/>
      <c r="F2955" s="501"/>
      <c r="G2955" s="501"/>
      <c r="H2955" s="190" t="s">
        <v>392</v>
      </c>
      <c r="I2955" s="191"/>
      <c r="J2955" s="191"/>
      <c r="K2955" s="215">
        <v>0.13754939999999999</v>
      </c>
      <c r="L2955" s="193"/>
      <c r="M2955" s="191"/>
      <c r="N2955" s="193"/>
      <c r="O2955" s="191"/>
      <c r="P2955" s="216">
        <v>77.87</v>
      </c>
      <c r="Q2955" s="143"/>
      <c r="R2955" s="143"/>
      <c r="S2955" s="143"/>
    </row>
    <row r="2956" spans="1:19" ht="19.5" customHeight="1">
      <c r="A2956" s="195"/>
      <c r="B2956" s="189" t="s">
        <v>393</v>
      </c>
      <c r="C2956" s="501" t="s">
        <v>394</v>
      </c>
      <c r="D2956" s="501"/>
      <c r="E2956" s="501"/>
      <c r="F2956" s="501"/>
      <c r="G2956" s="501"/>
      <c r="H2956" s="190" t="s">
        <v>392</v>
      </c>
      <c r="I2956" s="201">
        <v>8.56</v>
      </c>
      <c r="J2956" s="197">
        <v>1.6068849999999999</v>
      </c>
      <c r="K2956" s="215">
        <v>0.13754939999999999</v>
      </c>
      <c r="L2956" s="198"/>
      <c r="M2956" s="199"/>
      <c r="N2956" s="200">
        <v>566.14</v>
      </c>
      <c r="O2956" s="191"/>
      <c r="P2956" s="194">
        <v>77.87</v>
      </c>
      <c r="Q2956" s="143"/>
      <c r="R2956" s="143"/>
      <c r="S2956" s="143"/>
    </row>
    <row r="2957" spans="1:19" ht="13.5" customHeight="1">
      <c r="A2957" s="188"/>
      <c r="B2957" s="189" t="s">
        <v>167</v>
      </c>
      <c r="C2957" s="501" t="s">
        <v>395</v>
      </c>
      <c r="D2957" s="501"/>
      <c r="E2957" s="501"/>
      <c r="F2957" s="501"/>
      <c r="G2957" s="501"/>
      <c r="H2957" s="190"/>
      <c r="I2957" s="191"/>
      <c r="J2957" s="191"/>
      <c r="K2957" s="191"/>
      <c r="L2957" s="193"/>
      <c r="M2957" s="191"/>
      <c r="N2957" s="193"/>
      <c r="O2957" s="191"/>
      <c r="P2957" s="216">
        <v>8.67</v>
      </c>
      <c r="Q2957" s="143"/>
      <c r="R2957" s="143"/>
      <c r="S2957" s="143"/>
    </row>
    <row r="2958" spans="1:19" ht="13.5" customHeight="1">
      <c r="A2958" s="188"/>
      <c r="B2958" s="189"/>
      <c r="C2958" s="501" t="s">
        <v>396</v>
      </c>
      <c r="D2958" s="501"/>
      <c r="E2958" s="501"/>
      <c r="F2958" s="501"/>
      <c r="G2958" s="501"/>
      <c r="H2958" s="190" t="s">
        <v>392</v>
      </c>
      <c r="I2958" s="191"/>
      <c r="J2958" s="191"/>
      <c r="K2958" s="197">
        <v>3.5185000000000001E-2</v>
      </c>
      <c r="L2958" s="193"/>
      <c r="M2958" s="191"/>
      <c r="N2958" s="193"/>
      <c r="O2958" s="191"/>
      <c r="P2958" s="216">
        <v>21.44</v>
      </c>
      <c r="Q2958" s="143"/>
      <c r="R2958" s="143"/>
      <c r="S2958" s="143"/>
    </row>
    <row r="2959" spans="1:19" ht="19.5" customHeight="1">
      <c r="A2959" s="195"/>
      <c r="B2959" s="189" t="s">
        <v>397</v>
      </c>
      <c r="C2959" s="501" t="s">
        <v>398</v>
      </c>
      <c r="D2959" s="501"/>
      <c r="E2959" s="501"/>
      <c r="F2959" s="501"/>
      <c r="G2959" s="501"/>
      <c r="H2959" s="190" t="s">
        <v>399</v>
      </c>
      <c r="I2959" s="196">
        <v>0.1</v>
      </c>
      <c r="J2959" s="201">
        <v>1.55</v>
      </c>
      <c r="K2959" s="192">
        <v>1.5499999999999999E-3</v>
      </c>
      <c r="L2959" s="198"/>
      <c r="M2959" s="199"/>
      <c r="N2959" s="200">
        <v>1582.31</v>
      </c>
      <c r="O2959" s="202">
        <v>1.0367</v>
      </c>
      <c r="P2959" s="194">
        <v>2.54</v>
      </c>
      <c r="Q2959" s="143"/>
      <c r="R2959" s="143"/>
      <c r="S2959" s="143"/>
    </row>
    <row r="2960" spans="1:19" ht="13.5" customHeight="1">
      <c r="A2960" s="203"/>
      <c r="B2960" s="189" t="s">
        <v>400</v>
      </c>
      <c r="C2960" s="501" t="s">
        <v>401</v>
      </c>
      <c r="D2960" s="501"/>
      <c r="E2960" s="501"/>
      <c r="F2960" s="501"/>
      <c r="G2960" s="501"/>
      <c r="H2960" s="190" t="s">
        <v>392</v>
      </c>
      <c r="I2960" s="196">
        <v>0.1</v>
      </c>
      <c r="J2960" s="201">
        <v>1.55</v>
      </c>
      <c r="K2960" s="192">
        <v>1.5499999999999999E-3</v>
      </c>
      <c r="L2960" s="193"/>
      <c r="M2960" s="191"/>
      <c r="N2960" s="204">
        <v>777.91</v>
      </c>
      <c r="O2960" s="202">
        <v>1.0367</v>
      </c>
      <c r="P2960" s="216">
        <v>1.25</v>
      </c>
      <c r="Q2960" s="143"/>
      <c r="R2960" s="143"/>
      <c r="S2960" s="143"/>
    </row>
    <row r="2961" spans="1:19" ht="13.5" customHeight="1">
      <c r="A2961" s="195"/>
      <c r="B2961" s="189" t="s">
        <v>1289</v>
      </c>
      <c r="C2961" s="501" t="s">
        <v>1290</v>
      </c>
      <c r="D2961" s="501"/>
      <c r="E2961" s="501"/>
      <c r="F2961" s="501"/>
      <c r="G2961" s="501"/>
      <c r="H2961" s="190" t="s">
        <v>399</v>
      </c>
      <c r="I2961" s="201">
        <v>2.0699999999999998</v>
      </c>
      <c r="J2961" s="201">
        <v>1.55</v>
      </c>
      <c r="K2961" s="197">
        <v>3.2085000000000002E-2</v>
      </c>
      <c r="L2961" s="205">
        <v>104.99</v>
      </c>
      <c r="M2961" s="220">
        <v>1.2</v>
      </c>
      <c r="N2961" s="200">
        <v>125.99</v>
      </c>
      <c r="O2961" s="202">
        <v>1.0367</v>
      </c>
      <c r="P2961" s="194">
        <v>4.1900000000000004</v>
      </c>
      <c r="Q2961" s="143"/>
      <c r="R2961" s="143"/>
      <c r="S2961" s="143"/>
    </row>
    <row r="2962" spans="1:19" ht="13.5" customHeight="1">
      <c r="A2962" s="203"/>
      <c r="B2962" s="189" t="s">
        <v>404</v>
      </c>
      <c r="C2962" s="501" t="s">
        <v>405</v>
      </c>
      <c r="D2962" s="501"/>
      <c r="E2962" s="501"/>
      <c r="F2962" s="501"/>
      <c r="G2962" s="501"/>
      <c r="H2962" s="190" t="s">
        <v>392</v>
      </c>
      <c r="I2962" s="201">
        <v>2.0699999999999998</v>
      </c>
      <c r="J2962" s="201">
        <v>1.55</v>
      </c>
      <c r="K2962" s="197">
        <v>3.2085000000000002E-2</v>
      </c>
      <c r="L2962" s="193"/>
      <c r="M2962" s="191"/>
      <c r="N2962" s="204">
        <v>579.11</v>
      </c>
      <c r="O2962" s="202">
        <v>1.0367</v>
      </c>
      <c r="P2962" s="216">
        <v>19.260000000000002</v>
      </c>
      <c r="Q2962" s="143"/>
      <c r="R2962" s="143"/>
      <c r="S2962" s="143"/>
    </row>
    <row r="2963" spans="1:19" ht="13.5" customHeight="1">
      <c r="A2963" s="195"/>
      <c r="B2963" s="189" t="s">
        <v>402</v>
      </c>
      <c r="C2963" s="501" t="s">
        <v>403</v>
      </c>
      <c r="D2963" s="501"/>
      <c r="E2963" s="501"/>
      <c r="F2963" s="501"/>
      <c r="G2963" s="501"/>
      <c r="H2963" s="190" t="s">
        <v>399</v>
      </c>
      <c r="I2963" s="196">
        <v>0.1</v>
      </c>
      <c r="J2963" s="201">
        <v>1.55</v>
      </c>
      <c r="K2963" s="192">
        <v>1.5499999999999999E-3</v>
      </c>
      <c r="L2963" s="198"/>
      <c r="M2963" s="199"/>
      <c r="N2963" s="200">
        <v>543.33000000000004</v>
      </c>
      <c r="O2963" s="202">
        <v>1.0367</v>
      </c>
      <c r="P2963" s="194">
        <v>0.87</v>
      </c>
      <c r="Q2963" s="143"/>
      <c r="R2963" s="143"/>
      <c r="S2963" s="143"/>
    </row>
    <row r="2964" spans="1:19" ht="13.5" customHeight="1">
      <c r="A2964" s="203"/>
      <c r="B2964" s="189" t="s">
        <v>404</v>
      </c>
      <c r="C2964" s="501" t="s">
        <v>405</v>
      </c>
      <c r="D2964" s="501"/>
      <c r="E2964" s="501"/>
      <c r="F2964" s="501"/>
      <c r="G2964" s="501"/>
      <c r="H2964" s="190" t="s">
        <v>392</v>
      </c>
      <c r="I2964" s="196">
        <v>0.1</v>
      </c>
      <c r="J2964" s="201">
        <v>1.55</v>
      </c>
      <c r="K2964" s="192">
        <v>1.5499999999999999E-3</v>
      </c>
      <c r="L2964" s="193"/>
      <c r="M2964" s="191"/>
      <c r="N2964" s="204">
        <v>579.11</v>
      </c>
      <c r="O2964" s="202">
        <v>1.0367</v>
      </c>
      <c r="P2964" s="216">
        <v>0.93</v>
      </c>
      <c r="Q2964" s="143"/>
      <c r="R2964" s="143"/>
      <c r="S2964" s="143"/>
    </row>
    <row r="2965" spans="1:19" ht="13.5" customHeight="1">
      <c r="A2965" s="195"/>
      <c r="B2965" s="189" t="s">
        <v>406</v>
      </c>
      <c r="C2965" s="501" t="s">
        <v>407</v>
      </c>
      <c r="D2965" s="501"/>
      <c r="E2965" s="501"/>
      <c r="F2965" s="501"/>
      <c r="G2965" s="501"/>
      <c r="H2965" s="190" t="s">
        <v>399</v>
      </c>
      <c r="I2965" s="201">
        <v>1.93</v>
      </c>
      <c r="J2965" s="201">
        <v>1.55</v>
      </c>
      <c r="K2965" s="197">
        <v>2.9915000000000001E-2</v>
      </c>
      <c r="L2965" s="198"/>
      <c r="M2965" s="199"/>
      <c r="N2965" s="200">
        <v>34.6</v>
      </c>
      <c r="O2965" s="202">
        <v>1.0367</v>
      </c>
      <c r="P2965" s="194">
        <v>1.07</v>
      </c>
      <c r="Q2965" s="143"/>
      <c r="R2965" s="143"/>
      <c r="S2965" s="143"/>
    </row>
    <row r="2966" spans="1:19" ht="13.5" customHeight="1">
      <c r="A2966" s="188"/>
      <c r="B2966" s="189" t="s">
        <v>180</v>
      </c>
      <c r="C2966" s="501" t="s">
        <v>410</v>
      </c>
      <c r="D2966" s="501"/>
      <c r="E2966" s="501"/>
      <c r="F2966" s="501"/>
      <c r="G2966" s="501"/>
      <c r="H2966" s="190"/>
      <c r="I2966" s="191"/>
      <c r="J2966" s="191"/>
      <c r="K2966" s="191"/>
      <c r="L2966" s="193"/>
      <c r="M2966" s="191"/>
      <c r="N2966" s="193"/>
      <c r="O2966" s="191"/>
      <c r="P2966" s="216">
        <v>110.08</v>
      </c>
      <c r="Q2966" s="143"/>
      <c r="R2966" s="143"/>
      <c r="S2966" s="143"/>
    </row>
    <row r="2967" spans="1:19" ht="13.5" customHeight="1">
      <c r="A2967" s="195"/>
      <c r="B2967" s="189" t="s">
        <v>590</v>
      </c>
      <c r="C2967" s="501" t="s">
        <v>591</v>
      </c>
      <c r="D2967" s="501"/>
      <c r="E2967" s="501"/>
      <c r="F2967" s="501"/>
      <c r="G2967" s="501"/>
      <c r="H2967" s="190" t="s">
        <v>592</v>
      </c>
      <c r="I2967" s="202">
        <v>0.28320000000000001</v>
      </c>
      <c r="J2967" s="191"/>
      <c r="K2967" s="197">
        <v>2.8319999999999999E-3</v>
      </c>
      <c r="L2967" s="198"/>
      <c r="M2967" s="199"/>
      <c r="N2967" s="200">
        <v>7.46</v>
      </c>
      <c r="O2967" s="202">
        <v>1.0367</v>
      </c>
      <c r="P2967" s="194">
        <v>0.02</v>
      </c>
      <c r="Q2967" s="143"/>
      <c r="R2967" s="143"/>
      <c r="S2967" s="143"/>
    </row>
    <row r="2968" spans="1:19" ht="13.5" customHeight="1">
      <c r="A2968" s="195"/>
      <c r="B2968" s="189" t="s">
        <v>411</v>
      </c>
      <c r="C2968" s="501" t="s">
        <v>412</v>
      </c>
      <c r="D2968" s="501"/>
      <c r="E2968" s="501"/>
      <c r="F2968" s="501"/>
      <c r="G2968" s="501"/>
      <c r="H2968" s="190" t="s">
        <v>413</v>
      </c>
      <c r="I2968" s="201">
        <v>2.14</v>
      </c>
      <c r="J2968" s="191"/>
      <c r="K2968" s="202">
        <v>2.1399999999999999E-2</v>
      </c>
      <c r="L2968" s="205">
        <v>155.63</v>
      </c>
      <c r="M2968" s="206">
        <v>0.77</v>
      </c>
      <c r="N2968" s="200">
        <v>119.84</v>
      </c>
      <c r="O2968" s="202">
        <v>1.0367</v>
      </c>
      <c r="P2968" s="194">
        <v>2.66</v>
      </c>
      <c r="Q2968" s="143"/>
      <c r="R2968" s="143"/>
      <c r="S2968" s="143"/>
    </row>
    <row r="2969" spans="1:19" ht="13.5" customHeight="1">
      <c r="A2969" s="195"/>
      <c r="B2969" s="189" t="s">
        <v>703</v>
      </c>
      <c r="C2969" s="501" t="s">
        <v>704</v>
      </c>
      <c r="D2969" s="501"/>
      <c r="E2969" s="501"/>
      <c r="F2969" s="501"/>
      <c r="G2969" s="501"/>
      <c r="H2969" s="190" t="s">
        <v>413</v>
      </c>
      <c r="I2969" s="201">
        <v>1.25</v>
      </c>
      <c r="J2969" s="191"/>
      <c r="K2969" s="202">
        <v>1.2500000000000001E-2</v>
      </c>
      <c r="L2969" s="205">
        <v>174.93</v>
      </c>
      <c r="M2969" s="206">
        <v>1.07</v>
      </c>
      <c r="N2969" s="200">
        <v>187.18</v>
      </c>
      <c r="O2969" s="202">
        <v>1.0367</v>
      </c>
      <c r="P2969" s="194">
        <v>2.4300000000000002</v>
      </c>
      <c r="Q2969" s="143"/>
      <c r="R2969" s="143"/>
      <c r="S2969" s="143"/>
    </row>
    <row r="2970" spans="1:19" ht="13.5" customHeight="1">
      <c r="A2970" s="195"/>
      <c r="B2970" s="189" t="s">
        <v>596</v>
      </c>
      <c r="C2970" s="501" t="s">
        <v>597</v>
      </c>
      <c r="D2970" s="501"/>
      <c r="E2970" s="501"/>
      <c r="F2970" s="501"/>
      <c r="G2970" s="501"/>
      <c r="H2970" s="190" t="s">
        <v>587</v>
      </c>
      <c r="I2970" s="196">
        <v>0.3</v>
      </c>
      <c r="J2970" s="191"/>
      <c r="K2970" s="207">
        <v>3.0000000000000001E-3</v>
      </c>
      <c r="L2970" s="205">
        <v>41.71</v>
      </c>
      <c r="M2970" s="220">
        <v>1.3</v>
      </c>
      <c r="N2970" s="200">
        <v>54.22</v>
      </c>
      <c r="O2970" s="202">
        <v>1.0367</v>
      </c>
      <c r="P2970" s="194">
        <v>0.17</v>
      </c>
      <c r="Q2970" s="143"/>
      <c r="R2970" s="143"/>
      <c r="S2970" s="143"/>
    </row>
    <row r="2971" spans="1:19" ht="13.5" customHeight="1">
      <c r="A2971" s="195"/>
      <c r="B2971" s="189" t="s">
        <v>1291</v>
      </c>
      <c r="C2971" s="501" t="s">
        <v>1292</v>
      </c>
      <c r="D2971" s="501"/>
      <c r="E2971" s="501"/>
      <c r="F2971" s="501"/>
      <c r="G2971" s="501"/>
      <c r="H2971" s="190" t="s">
        <v>142</v>
      </c>
      <c r="I2971" s="209">
        <v>30</v>
      </c>
      <c r="J2971" s="191"/>
      <c r="K2971" s="196">
        <v>0.3</v>
      </c>
      <c r="L2971" s="205">
        <v>159.13</v>
      </c>
      <c r="M2971" s="206">
        <v>1.38</v>
      </c>
      <c r="N2971" s="200">
        <v>219.6</v>
      </c>
      <c r="O2971" s="202">
        <v>1.0367</v>
      </c>
      <c r="P2971" s="194">
        <v>68.3</v>
      </c>
      <c r="Q2971" s="143"/>
      <c r="R2971" s="143"/>
      <c r="S2971" s="143"/>
    </row>
    <row r="2972" spans="1:19" ht="13.5" customHeight="1">
      <c r="A2972" s="195"/>
      <c r="B2972" s="189" t="s">
        <v>1293</v>
      </c>
      <c r="C2972" s="501" t="s">
        <v>1294</v>
      </c>
      <c r="D2972" s="501"/>
      <c r="E2972" s="501"/>
      <c r="F2972" s="501"/>
      <c r="G2972" s="501"/>
      <c r="H2972" s="190" t="s">
        <v>142</v>
      </c>
      <c r="I2972" s="209">
        <v>6</v>
      </c>
      <c r="J2972" s="191"/>
      <c r="K2972" s="201">
        <v>0.06</v>
      </c>
      <c r="L2972" s="205">
        <v>425.18</v>
      </c>
      <c r="M2972" s="206">
        <v>1.38</v>
      </c>
      <c r="N2972" s="200">
        <v>586.75</v>
      </c>
      <c r="O2972" s="202">
        <v>1.0367</v>
      </c>
      <c r="P2972" s="194">
        <v>36.5</v>
      </c>
      <c r="Q2972" s="143"/>
      <c r="R2972" s="143"/>
      <c r="S2972" s="143"/>
    </row>
    <row r="2973" spans="1:19" ht="13.5" customHeight="1">
      <c r="A2973" s="210"/>
      <c r="B2973" s="187"/>
      <c r="C2973" s="500" t="s">
        <v>429</v>
      </c>
      <c r="D2973" s="500"/>
      <c r="E2973" s="500"/>
      <c r="F2973" s="500"/>
      <c r="G2973" s="500"/>
      <c r="H2973" s="180"/>
      <c r="I2973" s="181"/>
      <c r="J2973" s="181"/>
      <c r="K2973" s="181"/>
      <c r="L2973" s="183"/>
      <c r="M2973" s="181"/>
      <c r="N2973" s="211"/>
      <c r="O2973" s="181"/>
      <c r="P2973" s="212">
        <v>218.06</v>
      </c>
      <c r="Q2973" s="143"/>
      <c r="R2973" s="143"/>
      <c r="S2973" s="143"/>
    </row>
    <row r="2974" spans="1:19" ht="45.75" customHeight="1">
      <c r="A2974" s="203" t="s">
        <v>1323</v>
      </c>
      <c r="B2974" s="189" t="s">
        <v>430</v>
      </c>
      <c r="C2974" s="501" t="s">
        <v>431</v>
      </c>
      <c r="D2974" s="501"/>
      <c r="E2974" s="501"/>
      <c r="F2974" s="501"/>
      <c r="G2974" s="501"/>
      <c r="H2974" s="190" t="s">
        <v>432</v>
      </c>
      <c r="I2974" s="209">
        <v>2</v>
      </c>
      <c r="J2974" s="191"/>
      <c r="K2974" s="209">
        <v>2</v>
      </c>
      <c r="L2974" s="193"/>
      <c r="M2974" s="191"/>
      <c r="N2974" s="193"/>
      <c r="O2974" s="202">
        <v>1.0367</v>
      </c>
      <c r="P2974" s="216">
        <v>1</v>
      </c>
      <c r="Q2974" s="143"/>
      <c r="R2974" s="143"/>
      <c r="S2974" s="143"/>
    </row>
    <row r="2975" spans="1:19" ht="27.75" customHeight="1">
      <c r="A2975" s="203"/>
      <c r="B2975" s="189"/>
      <c r="C2975" s="501" t="s">
        <v>433</v>
      </c>
      <c r="D2975" s="501"/>
      <c r="E2975" s="501"/>
      <c r="F2975" s="501"/>
      <c r="G2975" s="501"/>
      <c r="H2975" s="190"/>
      <c r="I2975" s="191"/>
      <c r="J2975" s="191"/>
      <c r="K2975" s="191"/>
      <c r="L2975" s="193"/>
      <c r="M2975" s="191"/>
      <c r="N2975" s="193"/>
      <c r="O2975" s="191"/>
      <c r="P2975" s="216">
        <v>99.31</v>
      </c>
      <c r="Q2975" s="143"/>
      <c r="R2975" s="143"/>
      <c r="S2975" s="143"/>
    </row>
    <row r="2976" spans="1:19" ht="13.5" customHeight="1">
      <c r="A2976" s="203"/>
      <c r="B2976" s="189" t="s">
        <v>603</v>
      </c>
      <c r="C2976" s="501" t="s">
        <v>604</v>
      </c>
      <c r="D2976" s="501"/>
      <c r="E2976" s="501"/>
      <c r="F2976" s="501"/>
      <c r="G2976" s="501"/>
      <c r="H2976" s="190" t="s">
        <v>432</v>
      </c>
      <c r="I2976" s="209">
        <v>97</v>
      </c>
      <c r="J2976" s="191"/>
      <c r="K2976" s="209">
        <v>97</v>
      </c>
      <c r="L2976" s="193"/>
      <c r="M2976" s="191"/>
      <c r="N2976" s="193"/>
      <c r="O2976" s="191"/>
      <c r="P2976" s="216">
        <v>96.33</v>
      </c>
      <c r="Q2976" s="143"/>
      <c r="R2976" s="143"/>
      <c r="S2976" s="143"/>
    </row>
    <row r="2977" spans="1:19" ht="13.5" customHeight="1">
      <c r="A2977" s="203"/>
      <c r="B2977" s="189" t="s">
        <v>605</v>
      </c>
      <c r="C2977" s="501" t="s">
        <v>606</v>
      </c>
      <c r="D2977" s="501"/>
      <c r="E2977" s="501"/>
      <c r="F2977" s="501"/>
      <c r="G2977" s="501"/>
      <c r="H2977" s="190" t="s">
        <v>432</v>
      </c>
      <c r="I2977" s="209">
        <v>51</v>
      </c>
      <c r="J2977" s="191"/>
      <c r="K2977" s="209">
        <v>51</v>
      </c>
      <c r="L2977" s="193"/>
      <c r="M2977" s="191"/>
      <c r="N2977" s="193"/>
      <c r="O2977" s="191"/>
      <c r="P2977" s="216">
        <v>50.65</v>
      </c>
      <c r="Q2977" s="143"/>
      <c r="R2977" s="143"/>
      <c r="S2977" s="143"/>
    </row>
    <row r="2978" spans="1:19" ht="13.5" customHeight="1">
      <c r="A2978" s="213"/>
      <c r="B2978" s="214"/>
      <c r="C2978" s="500" t="s">
        <v>438</v>
      </c>
      <c r="D2978" s="500"/>
      <c r="E2978" s="500"/>
      <c r="F2978" s="500"/>
      <c r="G2978" s="500"/>
      <c r="H2978" s="180"/>
      <c r="I2978" s="181"/>
      <c r="J2978" s="181"/>
      <c r="K2978" s="181"/>
      <c r="L2978" s="183"/>
      <c r="M2978" s="181"/>
      <c r="N2978" s="211">
        <v>36604</v>
      </c>
      <c r="O2978" s="181"/>
      <c r="P2978" s="240">
        <v>366.04</v>
      </c>
      <c r="Q2978" s="143"/>
      <c r="R2978" s="143"/>
      <c r="S2978" s="143"/>
    </row>
    <row r="2979" spans="1:19" ht="13.5" customHeight="1">
      <c r="A2979" s="178" t="s">
        <v>1324</v>
      </c>
      <c r="B2979" s="179" t="s">
        <v>1297</v>
      </c>
      <c r="C2979" s="498" t="s">
        <v>1298</v>
      </c>
      <c r="D2979" s="498"/>
      <c r="E2979" s="498"/>
      <c r="F2979" s="498"/>
      <c r="G2979" s="498"/>
      <c r="H2979" s="180" t="s">
        <v>587</v>
      </c>
      <c r="I2979" s="181">
        <v>0.02</v>
      </c>
      <c r="J2979" s="182">
        <v>1</v>
      </c>
      <c r="K2979" s="219">
        <v>0.02</v>
      </c>
      <c r="L2979" s="211">
        <v>4328.8999999999996</v>
      </c>
      <c r="M2979" s="219">
        <v>1.38</v>
      </c>
      <c r="N2979" s="239">
        <v>5973.88</v>
      </c>
      <c r="O2979" s="217">
        <v>1.0367</v>
      </c>
      <c r="P2979" s="240">
        <v>123.86</v>
      </c>
      <c r="Q2979" s="143"/>
      <c r="R2979" s="143"/>
      <c r="S2979" s="143"/>
    </row>
    <row r="2980" spans="1:19" ht="13.5" customHeight="1">
      <c r="A2980" s="186"/>
      <c r="B2980" s="187"/>
      <c r="C2980" s="499" t="s">
        <v>390</v>
      </c>
      <c r="D2980" s="499"/>
      <c r="E2980" s="499"/>
      <c r="F2980" s="499"/>
      <c r="G2980" s="499"/>
      <c r="H2980" s="499"/>
      <c r="I2980" s="499"/>
      <c r="J2980" s="499"/>
      <c r="K2980" s="499"/>
      <c r="L2980" s="499"/>
      <c r="M2980" s="499"/>
      <c r="N2980" s="499"/>
      <c r="O2980" s="499"/>
      <c r="P2980" s="499"/>
      <c r="Q2980" s="143"/>
      <c r="R2980" s="143"/>
      <c r="S2980" s="143"/>
    </row>
    <row r="2981" spans="1:19" ht="13.5" customHeight="1">
      <c r="A2981" s="213"/>
      <c r="B2981" s="214"/>
      <c r="C2981" s="500" t="s">
        <v>438</v>
      </c>
      <c r="D2981" s="500"/>
      <c r="E2981" s="500"/>
      <c r="F2981" s="500"/>
      <c r="G2981" s="500"/>
      <c r="H2981" s="180"/>
      <c r="I2981" s="181"/>
      <c r="J2981" s="181"/>
      <c r="K2981" s="181"/>
      <c r="L2981" s="183"/>
      <c r="M2981" s="181"/>
      <c r="N2981" s="183"/>
      <c r="O2981" s="181"/>
      <c r="P2981" s="240">
        <v>123.86</v>
      </c>
      <c r="Q2981" s="143"/>
      <c r="R2981" s="143"/>
      <c r="S2981" s="143"/>
    </row>
    <row r="2982" spans="1:19" ht="13.5" customHeight="1">
      <c r="A2982" s="178" t="s">
        <v>1325</v>
      </c>
      <c r="B2982" s="179" t="s">
        <v>701</v>
      </c>
      <c r="C2982" s="498" t="s">
        <v>1300</v>
      </c>
      <c r="D2982" s="498"/>
      <c r="E2982" s="498"/>
      <c r="F2982" s="498"/>
      <c r="G2982" s="498"/>
      <c r="H2982" s="180" t="s">
        <v>142</v>
      </c>
      <c r="I2982" s="181">
        <v>8</v>
      </c>
      <c r="J2982" s="182">
        <v>1</v>
      </c>
      <c r="K2982" s="182">
        <v>8</v>
      </c>
      <c r="L2982" s="183"/>
      <c r="M2982" s="181"/>
      <c r="N2982" s="184"/>
      <c r="O2982" s="181"/>
      <c r="P2982" s="185"/>
      <c r="Q2982" s="143"/>
      <c r="R2982" s="143"/>
      <c r="S2982" s="143"/>
    </row>
    <row r="2983" spans="1:19" ht="13.5" customHeight="1">
      <c r="A2983" s="186"/>
      <c r="B2983" s="187" t="s">
        <v>386</v>
      </c>
      <c r="C2983" s="499" t="s">
        <v>387</v>
      </c>
      <c r="D2983" s="499"/>
      <c r="E2983" s="499"/>
      <c r="F2983" s="499"/>
      <c r="G2983" s="499"/>
      <c r="H2983" s="499"/>
      <c r="I2983" s="499"/>
      <c r="J2983" s="499"/>
      <c r="K2983" s="499"/>
      <c r="L2983" s="499"/>
      <c r="M2983" s="499"/>
      <c r="N2983" s="499"/>
      <c r="O2983" s="499"/>
      <c r="P2983" s="499"/>
      <c r="Q2983" s="143"/>
      <c r="R2983" s="143"/>
      <c r="S2983" s="143"/>
    </row>
    <row r="2984" spans="1:19" ht="13.5" customHeight="1">
      <c r="A2984" s="186"/>
      <c r="B2984" s="187" t="s">
        <v>388</v>
      </c>
      <c r="C2984" s="499" t="s">
        <v>389</v>
      </c>
      <c r="D2984" s="499"/>
      <c r="E2984" s="499"/>
      <c r="F2984" s="499"/>
      <c r="G2984" s="499"/>
      <c r="H2984" s="499"/>
      <c r="I2984" s="499"/>
      <c r="J2984" s="499"/>
      <c r="K2984" s="499"/>
      <c r="L2984" s="499"/>
      <c r="M2984" s="499"/>
      <c r="N2984" s="499"/>
      <c r="O2984" s="499"/>
      <c r="P2984" s="499"/>
      <c r="Q2984" s="143"/>
      <c r="R2984" s="143"/>
      <c r="S2984" s="143"/>
    </row>
    <row r="2985" spans="1:19" ht="13.5" customHeight="1">
      <c r="A2985" s="186"/>
      <c r="B2985" s="187"/>
      <c r="C2985" s="499" t="s">
        <v>390</v>
      </c>
      <c r="D2985" s="499"/>
      <c r="E2985" s="499"/>
      <c r="F2985" s="499"/>
      <c r="G2985" s="499"/>
      <c r="H2985" s="499"/>
      <c r="I2985" s="499"/>
      <c r="J2985" s="499"/>
      <c r="K2985" s="499"/>
      <c r="L2985" s="499"/>
      <c r="M2985" s="499"/>
      <c r="N2985" s="499"/>
      <c r="O2985" s="499"/>
      <c r="P2985" s="499"/>
      <c r="Q2985" s="143"/>
      <c r="R2985" s="143"/>
      <c r="S2985" s="143"/>
    </row>
    <row r="2986" spans="1:19" ht="13.5" customHeight="1">
      <c r="A2986" s="188"/>
      <c r="B2986" s="189" t="s">
        <v>164</v>
      </c>
      <c r="C2986" s="501" t="s">
        <v>391</v>
      </c>
      <c r="D2986" s="501"/>
      <c r="E2986" s="501"/>
      <c r="F2986" s="501"/>
      <c r="G2986" s="501"/>
      <c r="H2986" s="190" t="s">
        <v>392</v>
      </c>
      <c r="I2986" s="191"/>
      <c r="J2986" s="191"/>
      <c r="K2986" s="215">
        <v>13.240732400000001</v>
      </c>
      <c r="L2986" s="193"/>
      <c r="M2986" s="191"/>
      <c r="N2986" s="193"/>
      <c r="O2986" s="191"/>
      <c r="P2986" s="194">
        <v>7896.64</v>
      </c>
      <c r="Q2986" s="143"/>
      <c r="R2986" s="143"/>
      <c r="S2986" s="143"/>
    </row>
    <row r="2987" spans="1:19" ht="19.5" customHeight="1">
      <c r="A2987" s="195"/>
      <c r="B2987" s="189" t="s">
        <v>588</v>
      </c>
      <c r="C2987" s="501" t="s">
        <v>589</v>
      </c>
      <c r="D2987" s="501"/>
      <c r="E2987" s="501"/>
      <c r="F2987" s="501"/>
      <c r="G2987" s="501"/>
      <c r="H2987" s="190" t="s">
        <v>392</v>
      </c>
      <c r="I2987" s="201">
        <v>1.03</v>
      </c>
      <c r="J2987" s="197">
        <v>1.6068849999999999</v>
      </c>
      <c r="K2987" s="215">
        <v>13.240732400000001</v>
      </c>
      <c r="L2987" s="198"/>
      <c r="M2987" s="199"/>
      <c r="N2987" s="200">
        <v>596.39</v>
      </c>
      <c r="O2987" s="191"/>
      <c r="P2987" s="194">
        <v>7896.64</v>
      </c>
      <c r="Q2987" s="143"/>
      <c r="R2987" s="143"/>
      <c r="S2987" s="143"/>
    </row>
    <row r="2988" spans="1:19" ht="13.5" customHeight="1">
      <c r="A2988" s="188"/>
      <c r="B2988" s="189" t="s">
        <v>180</v>
      </c>
      <c r="C2988" s="501" t="s">
        <v>410</v>
      </c>
      <c r="D2988" s="501"/>
      <c r="E2988" s="501"/>
      <c r="F2988" s="501"/>
      <c r="G2988" s="501"/>
      <c r="H2988" s="190"/>
      <c r="I2988" s="191"/>
      <c r="J2988" s="191"/>
      <c r="K2988" s="191"/>
      <c r="L2988" s="193"/>
      <c r="M2988" s="191"/>
      <c r="N2988" s="193"/>
      <c r="O2988" s="191"/>
      <c r="P2988" s="216">
        <v>31.05</v>
      </c>
      <c r="Q2988" s="143"/>
      <c r="R2988" s="143"/>
      <c r="S2988" s="143"/>
    </row>
    <row r="2989" spans="1:19" ht="13.5" customHeight="1">
      <c r="A2989" s="195"/>
      <c r="B2989" s="189" t="s">
        <v>703</v>
      </c>
      <c r="C2989" s="501" t="s">
        <v>704</v>
      </c>
      <c r="D2989" s="501"/>
      <c r="E2989" s="501"/>
      <c r="F2989" s="501"/>
      <c r="G2989" s="501"/>
      <c r="H2989" s="190" t="s">
        <v>413</v>
      </c>
      <c r="I2989" s="201">
        <v>0.02</v>
      </c>
      <c r="J2989" s="191"/>
      <c r="K2989" s="201">
        <v>0.16</v>
      </c>
      <c r="L2989" s="205">
        <v>174.93</v>
      </c>
      <c r="M2989" s="206">
        <v>1.07</v>
      </c>
      <c r="N2989" s="200">
        <v>187.18</v>
      </c>
      <c r="O2989" s="202">
        <v>1.0367</v>
      </c>
      <c r="P2989" s="194">
        <v>31.05</v>
      </c>
      <c r="Q2989" s="143"/>
      <c r="R2989" s="143"/>
      <c r="S2989" s="143"/>
    </row>
    <row r="2990" spans="1:19" ht="19.5" customHeight="1">
      <c r="A2990" s="210"/>
      <c r="B2990" s="187"/>
      <c r="C2990" s="500" t="s">
        <v>429</v>
      </c>
      <c r="D2990" s="500"/>
      <c r="E2990" s="500"/>
      <c r="F2990" s="500"/>
      <c r="G2990" s="500"/>
      <c r="H2990" s="180"/>
      <c r="I2990" s="181"/>
      <c r="J2990" s="181"/>
      <c r="K2990" s="181"/>
      <c r="L2990" s="183"/>
      <c r="M2990" s="181"/>
      <c r="N2990" s="211"/>
      <c r="O2990" s="181"/>
      <c r="P2990" s="212">
        <v>7927.69</v>
      </c>
      <c r="Q2990" s="143"/>
      <c r="R2990" s="143"/>
      <c r="S2990" s="143"/>
    </row>
    <row r="2991" spans="1:19" ht="13.5" customHeight="1">
      <c r="A2991" s="203" t="s">
        <v>1326</v>
      </c>
      <c r="B2991" s="189" t="s">
        <v>430</v>
      </c>
      <c r="C2991" s="501" t="s">
        <v>431</v>
      </c>
      <c r="D2991" s="501"/>
      <c r="E2991" s="501"/>
      <c r="F2991" s="501"/>
      <c r="G2991" s="501"/>
      <c r="H2991" s="190" t="s">
        <v>432</v>
      </c>
      <c r="I2991" s="209">
        <v>2</v>
      </c>
      <c r="J2991" s="191"/>
      <c r="K2991" s="209">
        <v>2</v>
      </c>
      <c r="L2991" s="193"/>
      <c r="M2991" s="191"/>
      <c r="N2991" s="193"/>
      <c r="O2991" s="202">
        <v>1.0367</v>
      </c>
      <c r="P2991" s="216">
        <v>101.89</v>
      </c>
      <c r="Q2991" s="143"/>
      <c r="R2991" s="143"/>
      <c r="S2991" s="143"/>
    </row>
    <row r="2992" spans="1:19" ht="13.5" customHeight="1">
      <c r="A2992" s="203"/>
      <c r="B2992" s="189"/>
      <c r="C2992" s="501" t="s">
        <v>433</v>
      </c>
      <c r="D2992" s="501"/>
      <c r="E2992" s="501"/>
      <c r="F2992" s="501"/>
      <c r="G2992" s="501"/>
      <c r="H2992" s="190"/>
      <c r="I2992" s="191"/>
      <c r="J2992" s="191"/>
      <c r="K2992" s="191"/>
      <c r="L2992" s="193"/>
      <c r="M2992" s="191"/>
      <c r="N2992" s="193"/>
      <c r="O2992" s="191"/>
      <c r="P2992" s="194">
        <v>7896.64</v>
      </c>
      <c r="Q2992" s="143"/>
      <c r="R2992" s="143"/>
      <c r="S2992" s="143"/>
    </row>
    <row r="2993" spans="1:19" ht="19.5" customHeight="1">
      <c r="A2993" s="203"/>
      <c r="B2993" s="189" t="s">
        <v>603</v>
      </c>
      <c r="C2993" s="501" t="s">
        <v>604</v>
      </c>
      <c r="D2993" s="501"/>
      <c r="E2993" s="501"/>
      <c r="F2993" s="501"/>
      <c r="G2993" s="501"/>
      <c r="H2993" s="190" t="s">
        <v>432</v>
      </c>
      <c r="I2993" s="209">
        <v>97</v>
      </c>
      <c r="J2993" s="191"/>
      <c r="K2993" s="209">
        <v>97</v>
      </c>
      <c r="L2993" s="193"/>
      <c r="M2993" s="191"/>
      <c r="N2993" s="193"/>
      <c r="O2993" s="191"/>
      <c r="P2993" s="194">
        <v>7659.74</v>
      </c>
      <c r="Q2993" s="143"/>
      <c r="R2993" s="143"/>
      <c r="S2993" s="143"/>
    </row>
    <row r="2994" spans="1:19" ht="13.5" customHeight="1">
      <c r="A2994" s="203"/>
      <c r="B2994" s="189" t="s">
        <v>605</v>
      </c>
      <c r="C2994" s="501" t="s">
        <v>606</v>
      </c>
      <c r="D2994" s="501"/>
      <c r="E2994" s="501"/>
      <c r="F2994" s="501"/>
      <c r="G2994" s="501"/>
      <c r="H2994" s="190" t="s">
        <v>432</v>
      </c>
      <c r="I2994" s="209">
        <v>51</v>
      </c>
      <c r="J2994" s="191"/>
      <c r="K2994" s="209">
        <v>51</v>
      </c>
      <c r="L2994" s="193"/>
      <c r="M2994" s="191"/>
      <c r="N2994" s="193"/>
      <c r="O2994" s="191"/>
      <c r="P2994" s="194">
        <v>4027.29</v>
      </c>
      <c r="Q2994" s="143"/>
      <c r="R2994" s="143"/>
      <c r="S2994" s="143"/>
    </row>
    <row r="2995" spans="1:19" ht="13.5" customHeight="1">
      <c r="A2995" s="213"/>
      <c r="B2995" s="214"/>
      <c r="C2995" s="500" t="s">
        <v>438</v>
      </c>
      <c r="D2995" s="500"/>
      <c r="E2995" s="500"/>
      <c r="F2995" s="500"/>
      <c r="G2995" s="500"/>
      <c r="H2995" s="180"/>
      <c r="I2995" s="181"/>
      <c r="J2995" s="181"/>
      <c r="K2995" s="181"/>
      <c r="L2995" s="183"/>
      <c r="M2995" s="181"/>
      <c r="N2995" s="211">
        <v>2464.58</v>
      </c>
      <c r="O2995" s="181"/>
      <c r="P2995" s="212">
        <v>19716.61</v>
      </c>
      <c r="Q2995" s="143"/>
      <c r="R2995" s="143"/>
      <c r="S2995" s="143"/>
    </row>
    <row r="2996" spans="1:19" ht="18.75" customHeight="1">
      <c r="A2996" s="178" t="s">
        <v>1327</v>
      </c>
      <c r="B2996" s="179" t="s">
        <v>1328</v>
      </c>
      <c r="C2996" s="498" t="s">
        <v>1329</v>
      </c>
      <c r="D2996" s="498"/>
      <c r="E2996" s="498"/>
      <c r="F2996" s="498"/>
      <c r="G2996" s="498"/>
      <c r="H2996" s="180" t="s">
        <v>142</v>
      </c>
      <c r="I2996" s="181">
        <v>2</v>
      </c>
      <c r="J2996" s="182">
        <v>1</v>
      </c>
      <c r="K2996" s="182">
        <v>2</v>
      </c>
      <c r="L2996" s="211">
        <v>1122.99</v>
      </c>
      <c r="M2996" s="219">
        <v>1.1499999999999999</v>
      </c>
      <c r="N2996" s="239">
        <v>1291.44</v>
      </c>
      <c r="O2996" s="217">
        <v>1.0367</v>
      </c>
      <c r="P2996" s="212">
        <v>2677.67</v>
      </c>
      <c r="Q2996" s="143"/>
      <c r="R2996" s="143"/>
      <c r="S2996" s="143"/>
    </row>
    <row r="2997" spans="1:19" ht="45.75" customHeight="1">
      <c r="A2997" s="186"/>
      <c r="B2997" s="187"/>
      <c r="C2997" s="499" t="s">
        <v>390</v>
      </c>
      <c r="D2997" s="499"/>
      <c r="E2997" s="499"/>
      <c r="F2997" s="499"/>
      <c r="G2997" s="499"/>
      <c r="H2997" s="499"/>
      <c r="I2997" s="499"/>
      <c r="J2997" s="499"/>
      <c r="K2997" s="499"/>
      <c r="L2997" s="499"/>
      <c r="M2997" s="499"/>
      <c r="N2997" s="499"/>
      <c r="O2997" s="499"/>
      <c r="P2997" s="499"/>
      <c r="Q2997" s="143"/>
      <c r="R2997" s="143"/>
      <c r="S2997" s="143"/>
    </row>
    <row r="2998" spans="1:19" ht="27.75" customHeight="1">
      <c r="A2998" s="213"/>
      <c r="B2998" s="214"/>
      <c r="C2998" s="500" t="s">
        <v>438</v>
      </c>
      <c r="D2998" s="500"/>
      <c r="E2998" s="500"/>
      <c r="F2998" s="500"/>
      <c r="G2998" s="500"/>
      <c r="H2998" s="180"/>
      <c r="I2998" s="181"/>
      <c r="J2998" s="181"/>
      <c r="K2998" s="181"/>
      <c r="L2998" s="183"/>
      <c r="M2998" s="181"/>
      <c r="N2998" s="183"/>
      <c r="O2998" s="181"/>
      <c r="P2998" s="212">
        <v>2677.67</v>
      </c>
      <c r="Q2998" s="143"/>
      <c r="R2998" s="143"/>
      <c r="S2998" s="143"/>
    </row>
    <row r="2999" spans="1:19" ht="13.5" customHeight="1">
      <c r="A2999" s="178" t="s">
        <v>1330</v>
      </c>
      <c r="B2999" s="179" t="s">
        <v>1331</v>
      </c>
      <c r="C2999" s="498" t="s">
        <v>1332</v>
      </c>
      <c r="D2999" s="498"/>
      <c r="E2999" s="498"/>
      <c r="F2999" s="498"/>
      <c r="G2999" s="498"/>
      <c r="H2999" s="180" t="s">
        <v>142</v>
      </c>
      <c r="I2999" s="181">
        <v>2</v>
      </c>
      <c r="J2999" s="182">
        <v>1</v>
      </c>
      <c r="K2999" s="182">
        <v>2</v>
      </c>
      <c r="L2999" s="211">
        <v>1122.99</v>
      </c>
      <c r="M2999" s="219">
        <v>1.1499999999999999</v>
      </c>
      <c r="N2999" s="239">
        <v>1291.44</v>
      </c>
      <c r="O2999" s="217">
        <v>1.0367</v>
      </c>
      <c r="P2999" s="212">
        <v>2677.67</v>
      </c>
      <c r="Q2999" s="143"/>
      <c r="R2999" s="143"/>
      <c r="S2999" s="143"/>
    </row>
    <row r="3000" spans="1:19" ht="13.5" customHeight="1">
      <c r="A3000" s="186"/>
      <c r="B3000" s="187"/>
      <c r="C3000" s="499" t="s">
        <v>390</v>
      </c>
      <c r="D3000" s="499"/>
      <c r="E3000" s="499"/>
      <c r="F3000" s="499"/>
      <c r="G3000" s="499"/>
      <c r="H3000" s="499"/>
      <c r="I3000" s="499"/>
      <c r="J3000" s="499"/>
      <c r="K3000" s="499"/>
      <c r="L3000" s="499"/>
      <c r="M3000" s="499"/>
      <c r="N3000" s="499"/>
      <c r="O3000" s="499"/>
      <c r="P3000" s="499"/>
      <c r="Q3000" s="143"/>
      <c r="R3000" s="143"/>
      <c r="S3000" s="143"/>
    </row>
    <row r="3001" spans="1:19" ht="13.5" customHeight="1">
      <c r="A3001" s="213"/>
      <c r="B3001" s="214"/>
      <c r="C3001" s="500" t="s">
        <v>438</v>
      </c>
      <c r="D3001" s="500"/>
      <c r="E3001" s="500"/>
      <c r="F3001" s="500"/>
      <c r="G3001" s="500"/>
      <c r="H3001" s="180"/>
      <c r="I3001" s="181"/>
      <c r="J3001" s="181"/>
      <c r="K3001" s="181"/>
      <c r="L3001" s="183"/>
      <c r="M3001" s="181"/>
      <c r="N3001" s="183"/>
      <c r="O3001" s="181"/>
      <c r="P3001" s="212">
        <v>2677.67</v>
      </c>
      <c r="Q3001" s="143"/>
      <c r="R3001" s="143"/>
      <c r="S3001" s="143"/>
    </row>
    <row r="3002" spans="1:19" ht="13.5" customHeight="1">
      <c r="A3002" s="178" t="s">
        <v>1333</v>
      </c>
      <c r="B3002" s="179" t="s">
        <v>1334</v>
      </c>
      <c r="C3002" s="498" t="s">
        <v>1335</v>
      </c>
      <c r="D3002" s="498"/>
      <c r="E3002" s="498"/>
      <c r="F3002" s="498"/>
      <c r="G3002" s="498"/>
      <c r="H3002" s="180" t="s">
        <v>142</v>
      </c>
      <c r="I3002" s="181">
        <v>4</v>
      </c>
      <c r="J3002" s="182">
        <v>1</v>
      </c>
      <c r="K3002" s="182">
        <v>4</v>
      </c>
      <c r="L3002" s="211">
        <v>1035.8</v>
      </c>
      <c r="M3002" s="219">
        <v>1.1499999999999999</v>
      </c>
      <c r="N3002" s="239">
        <v>1191.17</v>
      </c>
      <c r="O3002" s="217">
        <v>1.0367</v>
      </c>
      <c r="P3002" s="212">
        <v>4939.54</v>
      </c>
      <c r="Q3002" s="143"/>
      <c r="R3002" s="143"/>
      <c r="S3002" s="143"/>
    </row>
    <row r="3003" spans="1:19" ht="13.5" customHeight="1">
      <c r="A3003" s="186"/>
      <c r="B3003" s="187"/>
      <c r="C3003" s="499" t="s">
        <v>390</v>
      </c>
      <c r="D3003" s="499"/>
      <c r="E3003" s="499"/>
      <c r="F3003" s="499"/>
      <c r="G3003" s="499"/>
      <c r="H3003" s="499"/>
      <c r="I3003" s="499"/>
      <c r="J3003" s="499"/>
      <c r="K3003" s="499"/>
      <c r="L3003" s="499"/>
      <c r="M3003" s="499"/>
      <c r="N3003" s="499"/>
      <c r="O3003" s="499"/>
      <c r="P3003" s="499"/>
      <c r="Q3003" s="143"/>
      <c r="R3003" s="143"/>
      <c r="S3003" s="143"/>
    </row>
    <row r="3004" spans="1:19" ht="13.5" customHeight="1">
      <c r="A3004" s="213"/>
      <c r="B3004" s="214"/>
      <c r="C3004" s="500" t="s">
        <v>438</v>
      </c>
      <c r="D3004" s="500"/>
      <c r="E3004" s="500"/>
      <c r="F3004" s="500"/>
      <c r="G3004" s="500"/>
      <c r="H3004" s="180"/>
      <c r="I3004" s="181"/>
      <c r="J3004" s="181"/>
      <c r="K3004" s="181"/>
      <c r="L3004" s="183"/>
      <c r="M3004" s="181"/>
      <c r="N3004" s="183"/>
      <c r="O3004" s="181"/>
      <c r="P3004" s="212">
        <v>4939.54</v>
      </c>
      <c r="Q3004" s="143"/>
      <c r="R3004" s="143"/>
      <c r="S3004" s="143"/>
    </row>
    <row r="3005" spans="1:19" ht="13.5" customHeight="1">
      <c r="A3005" s="178" t="s">
        <v>1336</v>
      </c>
      <c r="B3005" s="179" t="s">
        <v>608</v>
      </c>
      <c r="C3005" s="498" t="s">
        <v>1312</v>
      </c>
      <c r="D3005" s="498"/>
      <c r="E3005" s="498"/>
      <c r="F3005" s="498"/>
      <c r="G3005" s="498"/>
      <c r="H3005" s="180" t="s">
        <v>610</v>
      </c>
      <c r="I3005" s="181">
        <v>0.28000000000000003</v>
      </c>
      <c r="J3005" s="182">
        <v>1</v>
      </c>
      <c r="K3005" s="219">
        <v>0.28000000000000003</v>
      </c>
      <c r="L3005" s="183"/>
      <c r="M3005" s="181"/>
      <c r="N3005" s="184"/>
      <c r="O3005" s="181"/>
      <c r="P3005" s="185"/>
      <c r="Q3005" s="143"/>
      <c r="R3005" s="143"/>
      <c r="S3005" s="143"/>
    </row>
    <row r="3006" spans="1:19" ht="13.5" customHeight="1">
      <c r="A3006" s="186"/>
      <c r="B3006" s="187" t="s">
        <v>386</v>
      </c>
      <c r="C3006" s="499" t="s">
        <v>387</v>
      </c>
      <c r="D3006" s="499"/>
      <c r="E3006" s="499"/>
      <c r="F3006" s="499"/>
      <c r="G3006" s="499"/>
      <c r="H3006" s="499"/>
      <c r="I3006" s="499"/>
      <c r="J3006" s="499"/>
      <c r="K3006" s="499"/>
      <c r="L3006" s="499"/>
      <c r="M3006" s="499"/>
      <c r="N3006" s="499"/>
      <c r="O3006" s="499"/>
      <c r="P3006" s="499"/>
      <c r="Q3006" s="143"/>
      <c r="R3006" s="143"/>
      <c r="S3006" s="143"/>
    </row>
    <row r="3007" spans="1:19" ht="13.5" customHeight="1">
      <c r="A3007" s="186"/>
      <c r="B3007" s="187" t="s">
        <v>388</v>
      </c>
      <c r="C3007" s="499" t="s">
        <v>389</v>
      </c>
      <c r="D3007" s="499"/>
      <c r="E3007" s="499"/>
      <c r="F3007" s="499"/>
      <c r="G3007" s="499"/>
      <c r="H3007" s="499"/>
      <c r="I3007" s="499"/>
      <c r="J3007" s="499"/>
      <c r="K3007" s="499"/>
      <c r="L3007" s="499"/>
      <c r="M3007" s="499"/>
      <c r="N3007" s="499"/>
      <c r="O3007" s="499"/>
      <c r="P3007" s="499"/>
      <c r="Q3007" s="143"/>
      <c r="R3007" s="143"/>
      <c r="S3007" s="143"/>
    </row>
    <row r="3008" spans="1:19" ht="13.5" customHeight="1">
      <c r="A3008" s="186"/>
      <c r="B3008" s="187"/>
      <c r="C3008" s="499" t="s">
        <v>390</v>
      </c>
      <c r="D3008" s="499"/>
      <c r="E3008" s="499"/>
      <c r="F3008" s="499"/>
      <c r="G3008" s="499"/>
      <c r="H3008" s="499"/>
      <c r="I3008" s="499"/>
      <c r="J3008" s="499"/>
      <c r="K3008" s="499"/>
      <c r="L3008" s="499"/>
      <c r="M3008" s="499"/>
      <c r="N3008" s="499"/>
      <c r="O3008" s="499"/>
      <c r="P3008" s="499"/>
      <c r="Q3008" s="143"/>
      <c r="R3008" s="143"/>
      <c r="S3008" s="143"/>
    </row>
    <row r="3009" spans="1:19" ht="13.5" customHeight="1">
      <c r="A3009" s="188"/>
      <c r="B3009" s="189" t="s">
        <v>164</v>
      </c>
      <c r="C3009" s="501" t="s">
        <v>391</v>
      </c>
      <c r="D3009" s="501"/>
      <c r="E3009" s="501"/>
      <c r="F3009" s="501"/>
      <c r="G3009" s="501"/>
      <c r="H3009" s="190" t="s">
        <v>392</v>
      </c>
      <c r="I3009" s="191"/>
      <c r="J3009" s="191"/>
      <c r="K3009" s="215">
        <v>4.1708306999999998</v>
      </c>
      <c r="L3009" s="193"/>
      <c r="M3009" s="191"/>
      <c r="N3009" s="193"/>
      <c r="O3009" s="191"/>
      <c r="P3009" s="194">
        <v>2775.85</v>
      </c>
      <c r="Q3009" s="143"/>
      <c r="R3009" s="143"/>
      <c r="S3009" s="143"/>
    </row>
    <row r="3010" spans="1:19" ht="13.5" customHeight="1">
      <c r="A3010" s="195"/>
      <c r="B3010" s="189" t="s">
        <v>611</v>
      </c>
      <c r="C3010" s="501" t="s">
        <v>612</v>
      </c>
      <c r="D3010" s="501"/>
      <c r="E3010" s="501"/>
      <c r="F3010" s="501"/>
      <c r="G3010" s="501"/>
      <c r="H3010" s="190" t="s">
        <v>392</v>
      </c>
      <c r="I3010" s="201">
        <v>9.27</v>
      </c>
      <c r="J3010" s="197">
        <v>1.6068849999999999</v>
      </c>
      <c r="K3010" s="215">
        <v>4.1708306999999998</v>
      </c>
      <c r="L3010" s="198"/>
      <c r="M3010" s="199"/>
      <c r="N3010" s="200">
        <v>665.54</v>
      </c>
      <c r="O3010" s="191"/>
      <c r="P3010" s="194">
        <v>2775.85</v>
      </c>
      <c r="Q3010" s="143"/>
      <c r="R3010" s="143"/>
      <c r="S3010" s="143"/>
    </row>
    <row r="3011" spans="1:19" ht="13.5" customHeight="1">
      <c r="A3011" s="188"/>
      <c r="B3011" s="189" t="s">
        <v>180</v>
      </c>
      <c r="C3011" s="501" t="s">
        <v>410</v>
      </c>
      <c r="D3011" s="501"/>
      <c r="E3011" s="501"/>
      <c r="F3011" s="501"/>
      <c r="G3011" s="501"/>
      <c r="H3011" s="190"/>
      <c r="I3011" s="191"/>
      <c r="J3011" s="191"/>
      <c r="K3011" s="191"/>
      <c r="L3011" s="193"/>
      <c r="M3011" s="191"/>
      <c r="N3011" s="193"/>
      <c r="O3011" s="191"/>
      <c r="P3011" s="216">
        <v>29.03</v>
      </c>
      <c r="Q3011" s="143"/>
      <c r="R3011" s="143"/>
      <c r="S3011" s="143"/>
    </row>
    <row r="3012" spans="1:19" ht="13.5" customHeight="1">
      <c r="A3012" s="195"/>
      <c r="B3012" s="189" t="s">
        <v>613</v>
      </c>
      <c r="C3012" s="501" t="s">
        <v>614</v>
      </c>
      <c r="D3012" s="501"/>
      <c r="E3012" s="501"/>
      <c r="F3012" s="501"/>
      <c r="G3012" s="501"/>
      <c r="H3012" s="190" t="s">
        <v>413</v>
      </c>
      <c r="I3012" s="196">
        <v>0.2</v>
      </c>
      <c r="J3012" s="191"/>
      <c r="K3012" s="207">
        <v>5.6000000000000001E-2</v>
      </c>
      <c r="L3012" s="205">
        <v>138.5</v>
      </c>
      <c r="M3012" s="206">
        <v>1.44</v>
      </c>
      <c r="N3012" s="200">
        <v>199.44</v>
      </c>
      <c r="O3012" s="202">
        <v>1.0367</v>
      </c>
      <c r="P3012" s="194">
        <v>11.58</v>
      </c>
      <c r="Q3012" s="143"/>
      <c r="R3012" s="143"/>
      <c r="S3012" s="143"/>
    </row>
    <row r="3013" spans="1:19" ht="13.5" customHeight="1">
      <c r="A3013" s="195"/>
      <c r="B3013" s="189" t="s">
        <v>615</v>
      </c>
      <c r="C3013" s="501" t="s">
        <v>616</v>
      </c>
      <c r="D3013" s="501"/>
      <c r="E3013" s="501"/>
      <c r="F3013" s="501"/>
      <c r="G3013" s="501"/>
      <c r="H3013" s="190" t="s">
        <v>587</v>
      </c>
      <c r="I3013" s="201">
        <v>0.25</v>
      </c>
      <c r="J3013" s="191"/>
      <c r="K3013" s="201">
        <v>7.0000000000000007E-2</v>
      </c>
      <c r="L3013" s="205">
        <v>235.73</v>
      </c>
      <c r="M3013" s="206">
        <v>1.02</v>
      </c>
      <c r="N3013" s="200">
        <v>240.44</v>
      </c>
      <c r="O3013" s="202">
        <v>1.0367</v>
      </c>
      <c r="P3013" s="194">
        <v>17.45</v>
      </c>
      <c r="Q3013" s="143"/>
      <c r="R3013" s="143"/>
      <c r="S3013" s="143"/>
    </row>
    <row r="3014" spans="1:19" ht="13.5" customHeight="1">
      <c r="A3014" s="210"/>
      <c r="B3014" s="187"/>
      <c r="C3014" s="500" t="s">
        <v>429</v>
      </c>
      <c r="D3014" s="500"/>
      <c r="E3014" s="500"/>
      <c r="F3014" s="500"/>
      <c r="G3014" s="500"/>
      <c r="H3014" s="180"/>
      <c r="I3014" s="181"/>
      <c r="J3014" s="181"/>
      <c r="K3014" s="181"/>
      <c r="L3014" s="183"/>
      <c r="M3014" s="181"/>
      <c r="N3014" s="211"/>
      <c r="O3014" s="181"/>
      <c r="P3014" s="212">
        <v>2804.88</v>
      </c>
      <c r="Q3014" s="143"/>
      <c r="R3014" s="143"/>
      <c r="S3014" s="143"/>
    </row>
    <row r="3015" spans="1:19" ht="13.5" customHeight="1">
      <c r="A3015" s="203" t="s">
        <v>1337</v>
      </c>
      <c r="B3015" s="189" t="s">
        <v>430</v>
      </c>
      <c r="C3015" s="501" t="s">
        <v>431</v>
      </c>
      <c r="D3015" s="501"/>
      <c r="E3015" s="501"/>
      <c r="F3015" s="501"/>
      <c r="G3015" s="501"/>
      <c r="H3015" s="190" t="s">
        <v>432</v>
      </c>
      <c r="I3015" s="209">
        <v>2</v>
      </c>
      <c r="J3015" s="191"/>
      <c r="K3015" s="209">
        <v>2</v>
      </c>
      <c r="L3015" s="193"/>
      <c r="M3015" s="191"/>
      <c r="N3015" s="193"/>
      <c r="O3015" s="202">
        <v>1.0367</v>
      </c>
      <c r="P3015" s="216">
        <v>35.82</v>
      </c>
      <c r="Q3015" s="143"/>
      <c r="R3015" s="143"/>
      <c r="S3015" s="143"/>
    </row>
    <row r="3016" spans="1:19" ht="13.5" customHeight="1">
      <c r="A3016" s="203"/>
      <c r="B3016" s="189"/>
      <c r="C3016" s="501" t="s">
        <v>433</v>
      </c>
      <c r="D3016" s="501"/>
      <c r="E3016" s="501"/>
      <c r="F3016" s="501"/>
      <c r="G3016" s="501"/>
      <c r="H3016" s="190"/>
      <c r="I3016" s="191"/>
      <c r="J3016" s="191"/>
      <c r="K3016" s="191"/>
      <c r="L3016" s="193"/>
      <c r="M3016" s="191"/>
      <c r="N3016" s="193"/>
      <c r="O3016" s="191"/>
      <c r="P3016" s="194">
        <v>2775.85</v>
      </c>
      <c r="Q3016" s="143"/>
      <c r="R3016" s="143"/>
      <c r="S3016" s="143"/>
    </row>
    <row r="3017" spans="1:19" ht="13.5" customHeight="1">
      <c r="A3017" s="203"/>
      <c r="B3017" s="189" t="s">
        <v>434</v>
      </c>
      <c r="C3017" s="501" t="s">
        <v>435</v>
      </c>
      <c r="D3017" s="501"/>
      <c r="E3017" s="501"/>
      <c r="F3017" s="501"/>
      <c r="G3017" s="501"/>
      <c r="H3017" s="190" t="s">
        <v>432</v>
      </c>
      <c r="I3017" s="209">
        <v>90</v>
      </c>
      <c r="J3017" s="191"/>
      <c r="K3017" s="209">
        <v>90</v>
      </c>
      <c r="L3017" s="193"/>
      <c r="M3017" s="191"/>
      <c r="N3017" s="193"/>
      <c r="O3017" s="191"/>
      <c r="P3017" s="194">
        <v>2498.27</v>
      </c>
      <c r="Q3017" s="143"/>
      <c r="R3017" s="143"/>
      <c r="S3017" s="143"/>
    </row>
    <row r="3018" spans="1:19" ht="19.5" customHeight="1">
      <c r="A3018" s="203"/>
      <c r="B3018" s="189" t="s">
        <v>436</v>
      </c>
      <c r="C3018" s="501" t="s">
        <v>437</v>
      </c>
      <c r="D3018" s="501"/>
      <c r="E3018" s="501"/>
      <c r="F3018" s="501"/>
      <c r="G3018" s="501"/>
      <c r="H3018" s="190" t="s">
        <v>432</v>
      </c>
      <c r="I3018" s="209">
        <v>46</v>
      </c>
      <c r="J3018" s="191"/>
      <c r="K3018" s="209">
        <v>46</v>
      </c>
      <c r="L3018" s="193"/>
      <c r="M3018" s="191"/>
      <c r="N3018" s="193"/>
      <c r="O3018" s="191"/>
      <c r="P3018" s="194">
        <v>1276.8900000000001</v>
      </c>
      <c r="Q3018" s="143"/>
      <c r="R3018" s="143"/>
      <c r="S3018" s="143"/>
    </row>
    <row r="3019" spans="1:19" ht="45.75" customHeight="1">
      <c r="A3019" s="213"/>
      <c r="B3019" s="214"/>
      <c r="C3019" s="500" t="s">
        <v>438</v>
      </c>
      <c r="D3019" s="500"/>
      <c r="E3019" s="500"/>
      <c r="F3019" s="500"/>
      <c r="G3019" s="500"/>
      <c r="H3019" s="180"/>
      <c r="I3019" s="181"/>
      <c r="J3019" s="181"/>
      <c r="K3019" s="181"/>
      <c r="L3019" s="183"/>
      <c r="M3019" s="181"/>
      <c r="N3019" s="211">
        <v>23628.07</v>
      </c>
      <c r="O3019" s="181"/>
      <c r="P3019" s="212">
        <v>6615.86</v>
      </c>
      <c r="Q3019" s="143"/>
      <c r="R3019" s="143"/>
      <c r="S3019" s="143"/>
    </row>
    <row r="3020" spans="1:19" ht="27.75" customHeight="1">
      <c r="A3020" s="178" t="s">
        <v>1338</v>
      </c>
      <c r="B3020" s="179" t="s">
        <v>1315</v>
      </c>
      <c r="C3020" s="498" t="s">
        <v>1316</v>
      </c>
      <c r="D3020" s="498"/>
      <c r="E3020" s="498"/>
      <c r="F3020" s="498"/>
      <c r="G3020" s="498"/>
      <c r="H3020" s="180" t="s">
        <v>773</v>
      </c>
      <c r="I3020" s="181">
        <v>2.4E-2</v>
      </c>
      <c r="J3020" s="182">
        <v>1</v>
      </c>
      <c r="K3020" s="249">
        <v>2.4E-2</v>
      </c>
      <c r="L3020" s="211">
        <v>32817.24</v>
      </c>
      <c r="M3020" s="222">
        <v>1.1000000000000001</v>
      </c>
      <c r="N3020" s="239">
        <v>36098.959999999999</v>
      </c>
      <c r="O3020" s="217">
        <v>1.0367</v>
      </c>
      <c r="P3020" s="240">
        <v>898.17</v>
      </c>
      <c r="Q3020" s="143"/>
      <c r="R3020" s="143"/>
      <c r="S3020" s="143"/>
    </row>
    <row r="3021" spans="1:19" ht="13.5" customHeight="1">
      <c r="A3021" s="186"/>
      <c r="B3021" s="187"/>
      <c r="C3021" s="499" t="s">
        <v>390</v>
      </c>
      <c r="D3021" s="499"/>
      <c r="E3021" s="499"/>
      <c r="F3021" s="499"/>
      <c r="G3021" s="499"/>
      <c r="H3021" s="499"/>
      <c r="I3021" s="499"/>
      <c r="J3021" s="499"/>
      <c r="K3021" s="499"/>
      <c r="L3021" s="499"/>
      <c r="M3021" s="499"/>
      <c r="N3021" s="499"/>
      <c r="O3021" s="499"/>
      <c r="P3021" s="499"/>
      <c r="Q3021" s="143"/>
      <c r="R3021" s="143"/>
      <c r="S3021" s="143"/>
    </row>
    <row r="3022" spans="1:19" ht="13.5" customHeight="1">
      <c r="A3022" s="213"/>
      <c r="B3022" s="214"/>
      <c r="C3022" s="500" t="s">
        <v>438</v>
      </c>
      <c r="D3022" s="500"/>
      <c r="E3022" s="500"/>
      <c r="F3022" s="500"/>
      <c r="G3022" s="500"/>
      <c r="H3022" s="180"/>
      <c r="I3022" s="181"/>
      <c r="J3022" s="181"/>
      <c r="K3022" s="181"/>
      <c r="L3022" s="183"/>
      <c r="M3022" s="181"/>
      <c r="N3022" s="183"/>
      <c r="O3022" s="181"/>
      <c r="P3022" s="240">
        <v>898.17</v>
      </c>
      <c r="Q3022" s="143"/>
      <c r="R3022" s="143"/>
      <c r="S3022" s="143"/>
    </row>
    <row r="3023" spans="1:19" ht="13.5" customHeight="1">
      <c r="A3023" s="178" t="s">
        <v>1339</v>
      </c>
      <c r="B3023" s="179" t="s">
        <v>1318</v>
      </c>
      <c r="C3023" s="498" t="s">
        <v>1319</v>
      </c>
      <c r="D3023" s="498"/>
      <c r="E3023" s="498"/>
      <c r="F3023" s="498"/>
      <c r="G3023" s="498"/>
      <c r="H3023" s="180" t="s">
        <v>773</v>
      </c>
      <c r="I3023" s="181">
        <v>4.0000000000000001E-3</v>
      </c>
      <c r="J3023" s="182">
        <v>1</v>
      </c>
      <c r="K3023" s="249">
        <v>4.0000000000000001E-3</v>
      </c>
      <c r="L3023" s="211">
        <v>78586.03</v>
      </c>
      <c r="M3023" s="222">
        <v>1.1000000000000001</v>
      </c>
      <c r="N3023" s="239">
        <v>86444.63</v>
      </c>
      <c r="O3023" s="217">
        <v>1.0367</v>
      </c>
      <c r="P3023" s="240">
        <v>358.47</v>
      </c>
      <c r="Q3023" s="143"/>
      <c r="R3023" s="143"/>
      <c r="S3023" s="143"/>
    </row>
    <row r="3024" spans="1:19" ht="13.5" customHeight="1">
      <c r="A3024" s="186"/>
      <c r="B3024" s="187"/>
      <c r="C3024" s="499" t="s">
        <v>390</v>
      </c>
      <c r="D3024" s="499"/>
      <c r="E3024" s="499"/>
      <c r="F3024" s="499"/>
      <c r="G3024" s="499"/>
      <c r="H3024" s="499"/>
      <c r="I3024" s="499"/>
      <c r="J3024" s="499"/>
      <c r="K3024" s="499"/>
      <c r="L3024" s="499"/>
      <c r="M3024" s="499"/>
      <c r="N3024" s="499"/>
      <c r="O3024" s="499"/>
      <c r="P3024" s="499"/>
      <c r="Q3024" s="143"/>
      <c r="R3024" s="143"/>
      <c r="S3024" s="143"/>
    </row>
    <row r="3025" spans="1:19" ht="13.5" customHeight="1">
      <c r="A3025" s="213"/>
      <c r="B3025" s="214"/>
      <c r="C3025" s="500" t="s">
        <v>438</v>
      </c>
      <c r="D3025" s="500"/>
      <c r="E3025" s="500"/>
      <c r="F3025" s="500"/>
      <c r="G3025" s="500"/>
      <c r="H3025" s="180"/>
      <c r="I3025" s="181"/>
      <c r="J3025" s="181"/>
      <c r="K3025" s="181"/>
      <c r="L3025" s="183"/>
      <c r="M3025" s="181"/>
      <c r="N3025" s="183"/>
      <c r="O3025" s="181"/>
      <c r="P3025" s="240">
        <v>358.47</v>
      </c>
      <c r="Q3025" s="143"/>
      <c r="R3025" s="143"/>
      <c r="S3025" s="143"/>
    </row>
    <row r="3026" spans="1:19" ht="13.5" customHeight="1">
      <c r="A3026" s="497" t="s">
        <v>1340</v>
      </c>
      <c r="B3026" s="497"/>
      <c r="C3026" s="497"/>
      <c r="D3026" s="497"/>
      <c r="E3026" s="497"/>
      <c r="F3026" s="497"/>
      <c r="G3026" s="497"/>
      <c r="H3026" s="497"/>
      <c r="I3026" s="497"/>
      <c r="J3026" s="497"/>
      <c r="K3026" s="497"/>
      <c r="L3026" s="497"/>
      <c r="M3026" s="497"/>
      <c r="N3026" s="497"/>
      <c r="O3026" s="497"/>
      <c r="P3026" s="497"/>
      <c r="Q3026" s="143"/>
      <c r="R3026" s="143"/>
      <c r="S3026" s="143"/>
    </row>
    <row r="3027" spans="1:19" ht="13.5" customHeight="1">
      <c r="A3027" s="178" t="s">
        <v>1341</v>
      </c>
      <c r="B3027" s="179" t="s">
        <v>1287</v>
      </c>
      <c r="C3027" s="498" t="s">
        <v>1342</v>
      </c>
      <c r="D3027" s="498"/>
      <c r="E3027" s="498"/>
      <c r="F3027" s="498"/>
      <c r="G3027" s="498"/>
      <c r="H3027" s="180" t="s">
        <v>610</v>
      </c>
      <c r="I3027" s="181">
        <v>0.01</v>
      </c>
      <c r="J3027" s="182">
        <v>1</v>
      </c>
      <c r="K3027" s="219">
        <v>0.01</v>
      </c>
      <c r="L3027" s="183"/>
      <c r="M3027" s="181"/>
      <c r="N3027" s="184"/>
      <c r="O3027" s="181"/>
      <c r="P3027" s="185"/>
      <c r="Q3027" s="143"/>
      <c r="R3027" s="143"/>
      <c r="S3027" s="143"/>
    </row>
    <row r="3028" spans="1:19" ht="13.5" customHeight="1">
      <c r="A3028" s="186"/>
      <c r="B3028" s="187" t="s">
        <v>386</v>
      </c>
      <c r="C3028" s="499" t="s">
        <v>387</v>
      </c>
      <c r="D3028" s="499"/>
      <c r="E3028" s="499"/>
      <c r="F3028" s="499"/>
      <c r="G3028" s="499"/>
      <c r="H3028" s="499"/>
      <c r="I3028" s="499"/>
      <c r="J3028" s="499"/>
      <c r="K3028" s="499"/>
      <c r="L3028" s="499"/>
      <c r="M3028" s="499"/>
      <c r="N3028" s="499"/>
      <c r="O3028" s="499"/>
      <c r="P3028" s="499"/>
      <c r="Q3028" s="143"/>
      <c r="R3028" s="143"/>
      <c r="S3028" s="143"/>
    </row>
    <row r="3029" spans="1:19" ht="13.5" customHeight="1">
      <c r="A3029" s="186"/>
      <c r="B3029" s="187" t="s">
        <v>388</v>
      </c>
      <c r="C3029" s="499" t="s">
        <v>389</v>
      </c>
      <c r="D3029" s="499"/>
      <c r="E3029" s="499"/>
      <c r="F3029" s="499"/>
      <c r="G3029" s="499"/>
      <c r="H3029" s="499"/>
      <c r="I3029" s="499"/>
      <c r="J3029" s="499"/>
      <c r="K3029" s="499"/>
      <c r="L3029" s="499"/>
      <c r="M3029" s="499"/>
      <c r="N3029" s="499"/>
      <c r="O3029" s="499"/>
      <c r="P3029" s="499"/>
      <c r="Q3029" s="143"/>
      <c r="R3029" s="143"/>
      <c r="S3029" s="143"/>
    </row>
    <row r="3030" spans="1:19" ht="13.5" customHeight="1">
      <c r="A3030" s="186"/>
      <c r="B3030" s="187"/>
      <c r="C3030" s="499" t="s">
        <v>390</v>
      </c>
      <c r="D3030" s="499"/>
      <c r="E3030" s="499"/>
      <c r="F3030" s="499"/>
      <c r="G3030" s="499"/>
      <c r="H3030" s="499"/>
      <c r="I3030" s="499"/>
      <c r="J3030" s="499"/>
      <c r="K3030" s="499"/>
      <c r="L3030" s="499"/>
      <c r="M3030" s="499"/>
      <c r="N3030" s="499"/>
      <c r="O3030" s="499"/>
      <c r="P3030" s="499"/>
      <c r="Q3030" s="143"/>
      <c r="R3030" s="143"/>
      <c r="S3030" s="143"/>
    </row>
    <row r="3031" spans="1:19" ht="13.5" customHeight="1">
      <c r="A3031" s="188"/>
      <c r="B3031" s="189" t="s">
        <v>164</v>
      </c>
      <c r="C3031" s="501" t="s">
        <v>391</v>
      </c>
      <c r="D3031" s="501"/>
      <c r="E3031" s="501"/>
      <c r="F3031" s="501"/>
      <c r="G3031" s="501"/>
      <c r="H3031" s="190" t="s">
        <v>392</v>
      </c>
      <c r="I3031" s="191"/>
      <c r="J3031" s="191"/>
      <c r="K3031" s="215">
        <v>0.13754939999999999</v>
      </c>
      <c r="L3031" s="193"/>
      <c r="M3031" s="191"/>
      <c r="N3031" s="193"/>
      <c r="O3031" s="191"/>
      <c r="P3031" s="216">
        <v>77.87</v>
      </c>
      <c r="Q3031" s="143"/>
      <c r="R3031" s="143"/>
      <c r="S3031" s="143"/>
    </row>
    <row r="3032" spans="1:19" ht="19.5" customHeight="1">
      <c r="A3032" s="195"/>
      <c r="B3032" s="189" t="s">
        <v>393</v>
      </c>
      <c r="C3032" s="501" t="s">
        <v>394</v>
      </c>
      <c r="D3032" s="501"/>
      <c r="E3032" s="501"/>
      <c r="F3032" s="501"/>
      <c r="G3032" s="501"/>
      <c r="H3032" s="190" t="s">
        <v>392</v>
      </c>
      <c r="I3032" s="201">
        <v>8.56</v>
      </c>
      <c r="J3032" s="197">
        <v>1.6068849999999999</v>
      </c>
      <c r="K3032" s="215">
        <v>0.13754939999999999</v>
      </c>
      <c r="L3032" s="198"/>
      <c r="M3032" s="199"/>
      <c r="N3032" s="200">
        <v>566.14</v>
      </c>
      <c r="O3032" s="191"/>
      <c r="P3032" s="194">
        <v>77.87</v>
      </c>
      <c r="Q3032" s="143"/>
      <c r="R3032" s="143"/>
      <c r="S3032" s="143"/>
    </row>
    <row r="3033" spans="1:19" ht="13.5" customHeight="1">
      <c r="A3033" s="188"/>
      <c r="B3033" s="189" t="s">
        <v>167</v>
      </c>
      <c r="C3033" s="501" t="s">
        <v>395</v>
      </c>
      <c r="D3033" s="501"/>
      <c r="E3033" s="501"/>
      <c r="F3033" s="501"/>
      <c r="G3033" s="501"/>
      <c r="H3033" s="190"/>
      <c r="I3033" s="191"/>
      <c r="J3033" s="191"/>
      <c r="K3033" s="191"/>
      <c r="L3033" s="193"/>
      <c r="M3033" s="191"/>
      <c r="N3033" s="193"/>
      <c r="O3033" s="191"/>
      <c r="P3033" s="216">
        <v>8.67</v>
      </c>
      <c r="Q3033" s="143"/>
      <c r="R3033" s="143"/>
      <c r="S3033" s="143"/>
    </row>
    <row r="3034" spans="1:19" ht="13.5" customHeight="1">
      <c r="A3034" s="188"/>
      <c r="B3034" s="189"/>
      <c r="C3034" s="501" t="s">
        <v>396</v>
      </c>
      <c r="D3034" s="501"/>
      <c r="E3034" s="501"/>
      <c r="F3034" s="501"/>
      <c r="G3034" s="501"/>
      <c r="H3034" s="190" t="s">
        <v>392</v>
      </c>
      <c r="I3034" s="191"/>
      <c r="J3034" s="191"/>
      <c r="K3034" s="197">
        <v>3.5185000000000001E-2</v>
      </c>
      <c r="L3034" s="193"/>
      <c r="M3034" s="191"/>
      <c r="N3034" s="193"/>
      <c r="O3034" s="191"/>
      <c r="P3034" s="216">
        <v>21.44</v>
      </c>
      <c r="Q3034" s="143"/>
      <c r="R3034" s="143"/>
      <c r="S3034" s="143"/>
    </row>
    <row r="3035" spans="1:19" ht="19.5" customHeight="1">
      <c r="A3035" s="195"/>
      <c r="B3035" s="189" t="s">
        <v>397</v>
      </c>
      <c r="C3035" s="501" t="s">
        <v>398</v>
      </c>
      <c r="D3035" s="501"/>
      <c r="E3035" s="501"/>
      <c r="F3035" s="501"/>
      <c r="G3035" s="501"/>
      <c r="H3035" s="190" t="s">
        <v>399</v>
      </c>
      <c r="I3035" s="196">
        <v>0.1</v>
      </c>
      <c r="J3035" s="201">
        <v>1.55</v>
      </c>
      <c r="K3035" s="192">
        <v>1.5499999999999999E-3</v>
      </c>
      <c r="L3035" s="198"/>
      <c r="M3035" s="199"/>
      <c r="N3035" s="200">
        <v>1582.31</v>
      </c>
      <c r="O3035" s="202">
        <v>1.0367</v>
      </c>
      <c r="P3035" s="194">
        <v>2.54</v>
      </c>
      <c r="Q3035" s="143"/>
      <c r="R3035" s="143"/>
      <c r="S3035" s="143"/>
    </row>
    <row r="3036" spans="1:19" ht="13.5" customHeight="1">
      <c r="A3036" s="203"/>
      <c r="B3036" s="189" t="s">
        <v>400</v>
      </c>
      <c r="C3036" s="501" t="s">
        <v>401</v>
      </c>
      <c r="D3036" s="501"/>
      <c r="E3036" s="501"/>
      <c r="F3036" s="501"/>
      <c r="G3036" s="501"/>
      <c r="H3036" s="190" t="s">
        <v>392</v>
      </c>
      <c r="I3036" s="196">
        <v>0.1</v>
      </c>
      <c r="J3036" s="201">
        <v>1.55</v>
      </c>
      <c r="K3036" s="192">
        <v>1.5499999999999999E-3</v>
      </c>
      <c r="L3036" s="193"/>
      <c r="M3036" s="191"/>
      <c r="N3036" s="204">
        <v>777.91</v>
      </c>
      <c r="O3036" s="202">
        <v>1.0367</v>
      </c>
      <c r="P3036" s="216">
        <v>1.25</v>
      </c>
      <c r="Q3036" s="143"/>
      <c r="R3036" s="143"/>
      <c r="S3036" s="143"/>
    </row>
    <row r="3037" spans="1:19" ht="13.5" customHeight="1">
      <c r="A3037" s="195"/>
      <c r="B3037" s="189" t="s">
        <v>1289</v>
      </c>
      <c r="C3037" s="501" t="s">
        <v>1290</v>
      </c>
      <c r="D3037" s="501"/>
      <c r="E3037" s="501"/>
      <c r="F3037" s="501"/>
      <c r="G3037" s="501"/>
      <c r="H3037" s="190" t="s">
        <v>399</v>
      </c>
      <c r="I3037" s="201">
        <v>2.0699999999999998</v>
      </c>
      <c r="J3037" s="201">
        <v>1.55</v>
      </c>
      <c r="K3037" s="197">
        <v>3.2085000000000002E-2</v>
      </c>
      <c r="L3037" s="205">
        <v>104.99</v>
      </c>
      <c r="M3037" s="220">
        <v>1.2</v>
      </c>
      <c r="N3037" s="200">
        <v>125.99</v>
      </c>
      <c r="O3037" s="202">
        <v>1.0367</v>
      </c>
      <c r="P3037" s="194">
        <v>4.1900000000000004</v>
      </c>
      <c r="Q3037" s="143"/>
      <c r="R3037" s="143"/>
      <c r="S3037" s="143"/>
    </row>
    <row r="3038" spans="1:19" ht="13.5" customHeight="1">
      <c r="A3038" s="203"/>
      <c r="B3038" s="189" t="s">
        <v>404</v>
      </c>
      <c r="C3038" s="501" t="s">
        <v>405</v>
      </c>
      <c r="D3038" s="501"/>
      <c r="E3038" s="501"/>
      <c r="F3038" s="501"/>
      <c r="G3038" s="501"/>
      <c r="H3038" s="190" t="s">
        <v>392</v>
      </c>
      <c r="I3038" s="201">
        <v>2.0699999999999998</v>
      </c>
      <c r="J3038" s="201">
        <v>1.55</v>
      </c>
      <c r="K3038" s="197">
        <v>3.2085000000000002E-2</v>
      </c>
      <c r="L3038" s="193"/>
      <c r="M3038" s="191"/>
      <c r="N3038" s="204">
        <v>579.11</v>
      </c>
      <c r="O3038" s="202">
        <v>1.0367</v>
      </c>
      <c r="P3038" s="216">
        <v>19.260000000000002</v>
      </c>
      <c r="Q3038" s="143"/>
      <c r="R3038" s="143"/>
      <c r="S3038" s="143"/>
    </row>
    <row r="3039" spans="1:19" ht="13.5" customHeight="1">
      <c r="A3039" s="195"/>
      <c r="B3039" s="189" t="s">
        <v>402</v>
      </c>
      <c r="C3039" s="501" t="s">
        <v>403</v>
      </c>
      <c r="D3039" s="501"/>
      <c r="E3039" s="501"/>
      <c r="F3039" s="501"/>
      <c r="G3039" s="501"/>
      <c r="H3039" s="190" t="s">
        <v>399</v>
      </c>
      <c r="I3039" s="196">
        <v>0.1</v>
      </c>
      <c r="J3039" s="201">
        <v>1.55</v>
      </c>
      <c r="K3039" s="192">
        <v>1.5499999999999999E-3</v>
      </c>
      <c r="L3039" s="198"/>
      <c r="M3039" s="199"/>
      <c r="N3039" s="200">
        <v>543.33000000000004</v>
      </c>
      <c r="O3039" s="202">
        <v>1.0367</v>
      </c>
      <c r="P3039" s="194">
        <v>0.87</v>
      </c>
      <c r="Q3039" s="143"/>
      <c r="R3039" s="143"/>
      <c r="S3039" s="143"/>
    </row>
    <row r="3040" spans="1:19" ht="13.5" customHeight="1">
      <c r="A3040" s="203"/>
      <c r="B3040" s="189" t="s">
        <v>404</v>
      </c>
      <c r="C3040" s="501" t="s">
        <v>405</v>
      </c>
      <c r="D3040" s="501"/>
      <c r="E3040" s="501"/>
      <c r="F3040" s="501"/>
      <c r="G3040" s="501"/>
      <c r="H3040" s="190" t="s">
        <v>392</v>
      </c>
      <c r="I3040" s="196">
        <v>0.1</v>
      </c>
      <c r="J3040" s="201">
        <v>1.55</v>
      </c>
      <c r="K3040" s="192">
        <v>1.5499999999999999E-3</v>
      </c>
      <c r="L3040" s="193"/>
      <c r="M3040" s="191"/>
      <c r="N3040" s="204">
        <v>579.11</v>
      </c>
      <c r="O3040" s="202">
        <v>1.0367</v>
      </c>
      <c r="P3040" s="216">
        <v>0.93</v>
      </c>
      <c r="Q3040" s="143"/>
      <c r="R3040" s="143"/>
      <c r="S3040" s="143"/>
    </row>
    <row r="3041" spans="1:19" ht="13.5" customHeight="1">
      <c r="A3041" s="195"/>
      <c r="B3041" s="189" t="s">
        <v>406</v>
      </c>
      <c r="C3041" s="501" t="s">
        <v>407</v>
      </c>
      <c r="D3041" s="501"/>
      <c r="E3041" s="501"/>
      <c r="F3041" s="501"/>
      <c r="G3041" s="501"/>
      <c r="H3041" s="190" t="s">
        <v>399</v>
      </c>
      <c r="I3041" s="201">
        <v>1.93</v>
      </c>
      <c r="J3041" s="201">
        <v>1.55</v>
      </c>
      <c r="K3041" s="197">
        <v>2.9915000000000001E-2</v>
      </c>
      <c r="L3041" s="198"/>
      <c r="M3041" s="199"/>
      <c r="N3041" s="200">
        <v>34.6</v>
      </c>
      <c r="O3041" s="202">
        <v>1.0367</v>
      </c>
      <c r="P3041" s="194">
        <v>1.07</v>
      </c>
      <c r="Q3041" s="143"/>
      <c r="R3041" s="143"/>
      <c r="S3041" s="143"/>
    </row>
    <row r="3042" spans="1:19" ht="13.5" customHeight="1">
      <c r="A3042" s="188"/>
      <c r="B3042" s="189" t="s">
        <v>180</v>
      </c>
      <c r="C3042" s="501" t="s">
        <v>410</v>
      </c>
      <c r="D3042" s="501"/>
      <c r="E3042" s="501"/>
      <c r="F3042" s="501"/>
      <c r="G3042" s="501"/>
      <c r="H3042" s="190"/>
      <c r="I3042" s="191"/>
      <c r="J3042" s="191"/>
      <c r="K3042" s="191"/>
      <c r="L3042" s="193"/>
      <c r="M3042" s="191"/>
      <c r="N3042" s="193"/>
      <c r="O3042" s="191"/>
      <c r="P3042" s="216">
        <v>110.08</v>
      </c>
      <c r="Q3042" s="143"/>
      <c r="R3042" s="143"/>
      <c r="S3042" s="143"/>
    </row>
    <row r="3043" spans="1:19" ht="13.5" customHeight="1">
      <c r="A3043" s="195"/>
      <c r="B3043" s="189" t="s">
        <v>590</v>
      </c>
      <c r="C3043" s="501" t="s">
        <v>591</v>
      </c>
      <c r="D3043" s="501"/>
      <c r="E3043" s="501"/>
      <c r="F3043" s="501"/>
      <c r="G3043" s="501"/>
      <c r="H3043" s="190" t="s">
        <v>592</v>
      </c>
      <c r="I3043" s="202">
        <v>0.28320000000000001</v>
      </c>
      <c r="J3043" s="191"/>
      <c r="K3043" s="197">
        <v>2.8319999999999999E-3</v>
      </c>
      <c r="L3043" s="198"/>
      <c r="M3043" s="199"/>
      <c r="N3043" s="200">
        <v>7.46</v>
      </c>
      <c r="O3043" s="202">
        <v>1.0367</v>
      </c>
      <c r="P3043" s="194">
        <v>0.02</v>
      </c>
      <c r="Q3043" s="143"/>
      <c r="R3043" s="143"/>
      <c r="S3043" s="143"/>
    </row>
    <row r="3044" spans="1:19" ht="13.5" customHeight="1">
      <c r="A3044" s="195"/>
      <c r="B3044" s="189" t="s">
        <v>411</v>
      </c>
      <c r="C3044" s="501" t="s">
        <v>412</v>
      </c>
      <c r="D3044" s="501"/>
      <c r="E3044" s="501"/>
      <c r="F3044" s="501"/>
      <c r="G3044" s="501"/>
      <c r="H3044" s="190" t="s">
        <v>413</v>
      </c>
      <c r="I3044" s="201">
        <v>2.14</v>
      </c>
      <c r="J3044" s="191"/>
      <c r="K3044" s="202">
        <v>2.1399999999999999E-2</v>
      </c>
      <c r="L3044" s="205">
        <v>155.63</v>
      </c>
      <c r="M3044" s="206">
        <v>0.77</v>
      </c>
      <c r="N3044" s="200">
        <v>119.84</v>
      </c>
      <c r="O3044" s="202">
        <v>1.0367</v>
      </c>
      <c r="P3044" s="194">
        <v>2.66</v>
      </c>
      <c r="Q3044" s="143"/>
      <c r="R3044" s="143"/>
      <c r="S3044" s="143"/>
    </row>
    <row r="3045" spans="1:19" ht="13.5" customHeight="1">
      <c r="A3045" s="195"/>
      <c r="B3045" s="189" t="s">
        <v>703</v>
      </c>
      <c r="C3045" s="501" t="s">
        <v>704</v>
      </c>
      <c r="D3045" s="501"/>
      <c r="E3045" s="501"/>
      <c r="F3045" s="501"/>
      <c r="G3045" s="501"/>
      <c r="H3045" s="190" t="s">
        <v>413</v>
      </c>
      <c r="I3045" s="201">
        <v>1.25</v>
      </c>
      <c r="J3045" s="191"/>
      <c r="K3045" s="202">
        <v>1.2500000000000001E-2</v>
      </c>
      <c r="L3045" s="205">
        <v>174.93</v>
      </c>
      <c r="M3045" s="206">
        <v>1.07</v>
      </c>
      <c r="N3045" s="200">
        <v>187.18</v>
      </c>
      <c r="O3045" s="202">
        <v>1.0367</v>
      </c>
      <c r="P3045" s="194">
        <v>2.4300000000000002</v>
      </c>
      <c r="Q3045" s="143"/>
      <c r="R3045" s="143"/>
      <c r="S3045" s="143"/>
    </row>
    <row r="3046" spans="1:19" ht="13.5" customHeight="1">
      <c r="A3046" s="195"/>
      <c r="B3046" s="189" t="s">
        <v>596</v>
      </c>
      <c r="C3046" s="501" t="s">
        <v>597</v>
      </c>
      <c r="D3046" s="501"/>
      <c r="E3046" s="501"/>
      <c r="F3046" s="501"/>
      <c r="G3046" s="501"/>
      <c r="H3046" s="190" t="s">
        <v>587</v>
      </c>
      <c r="I3046" s="196">
        <v>0.3</v>
      </c>
      <c r="J3046" s="191"/>
      <c r="K3046" s="207">
        <v>3.0000000000000001E-3</v>
      </c>
      <c r="L3046" s="205">
        <v>41.71</v>
      </c>
      <c r="M3046" s="220">
        <v>1.3</v>
      </c>
      <c r="N3046" s="200">
        <v>54.22</v>
      </c>
      <c r="O3046" s="202">
        <v>1.0367</v>
      </c>
      <c r="P3046" s="194">
        <v>0.17</v>
      </c>
      <c r="Q3046" s="143"/>
      <c r="R3046" s="143"/>
      <c r="S3046" s="143"/>
    </row>
    <row r="3047" spans="1:19" ht="13.5" customHeight="1">
      <c r="A3047" s="195"/>
      <c r="B3047" s="189" t="s">
        <v>1291</v>
      </c>
      <c r="C3047" s="501" t="s">
        <v>1292</v>
      </c>
      <c r="D3047" s="501"/>
      <c r="E3047" s="501"/>
      <c r="F3047" s="501"/>
      <c r="G3047" s="501"/>
      <c r="H3047" s="190" t="s">
        <v>142</v>
      </c>
      <c r="I3047" s="209">
        <v>30</v>
      </c>
      <c r="J3047" s="191"/>
      <c r="K3047" s="196">
        <v>0.3</v>
      </c>
      <c r="L3047" s="205">
        <v>159.13</v>
      </c>
      <c r="M3047" s="206">
        <v>1.38</v>
      </c>
      <c r="N3047" s="200">
        <v>219.6</v>
      </c>
      <c r="O3047" s="202">
        <v>1.0367</v>
      </c>
      <c r="P3047" s="194">
        <v>68.3</v>
      </c>
      <c r="Q3047" s="143"/>
      <c r="R3047" s="143"/>
      <c r="S3047" s="143"/>
    </row>
    <row r="3048" spans="1:19" ht="13.5" customHeight="1">
      <c r="A3048" s="195"/>
      <c r="B3048" s="189" t="s">
        <v>1293</v>
      </c>
      <c r="C3048" s="501" t="s">
        <v>1294</v>
      </c>
      <c r="D3048" s="501"/>
      <c r="E3048" s="501"/>
      <c r="F3048" s="501"/>
      <c r="G3048" s="501"/>
      <c r="H3048" s="190" t="s">
        <v>142</v>
      </c>
      <c r="I3048" s="209">
        <v>6</v>
      </c>
      <c r="J3048" s="191"/>
      <c r="K3048" s="201">
        <v>0.06</v>
      </c>
      <c r="L3048" s="205">
        <v>425.18</v>
      </c>
      <c r="M3048" s="206">
        <v>1.38</v>
      </c>
      <c r="N3048" s="200">
        <v>586.75</v>
      </c>
      <c r="O3048" s="202">
        <v>1.0367</v>
      </c>
      <c r="P3048" s="194">
        <v>36.5</v>
      </c>
      <c r="Q3048" s="143"/>
      <c r="R3048" s="143"/>
      <c r="S3048" s="143"/>
    </row>
    <row r="3049" spans="1:19" ht="13.5" customHeight="1">
      <c r="A3049" s="210"/>
      <c r="B3049" s="187"/>
      <c r="C3049" s="500" t="s">
        <v>429</v>
      </c>
      <c r="D3049" s="500"/>
      <c r="E3049" s="500"/>
      <c r="F3049" s="500"/>
      <c r="G3049" s="500"/>
      <c r="H3049" s="180"/>
      <c r="I3049" s="181"/>
      <c r="J3049" s="181"/>
      <c r="K3049" s="181"/>
      <c r="L3049" s="183"/>
      <c r="M3049" s="181"/>
      <c r="N3049" s="211"/>
      <c r="O3049" s="181"/>
      <c r="P3049" s="212">
        <v>218.06</v>
      </c>
      <c r="Q3049" s="143"/>
      <c r="R3049" s="143"/>
      <c r="S3049" s="143"/>
    </row>
    <row r="3050" spans="1:19" ht="45.75" customHeight="1">
      <c r="A3050" s="203" t="s">
        <v>1343</v>
      </c>
      <c r="B3050" s="189" t="s">
        <v>430</v>
      </c>
      <c r="C3050" s="501" t="s">
        <v>431</v>
      </c>
      <c r="D3050" s="501"/>
      <c r="E3050" s="501"/>
      <c r="F3050" s="501"/>
      <c r="G3050" s="501"/>
      <c r="H3050" s="190" t="s">
        <v>432</v>
      </c>
      <c r="I3050" s="209">
        <v>2</v>
      </c>
      <c r="J3050" s="191"/>
      <c r="K3050" s="209">
        <v>2</v>
      </c>
      <c r="L3050" s="193"/>
      <c r="M3050" s="191"/>
      <c r="N3050" s="193"/>
      <c r="O3050" s="202">
        <v>1.0367</v>
      </c>
      <c r="P3050" s="216">
        <v>1</v>
      </c>
      <c r="Q3050" s="143"/>
      <c r="R3050" s="143"/>
      <c r="S3050" s="143"/>
    </row>
    <row r="3051" spans="1:19" ht="27.75" customHeight="1">
      <c r="A3051" s="203"/>
      <c r="B3051" s="189"/>
      <c r="C3051" s="501" t="s">
        <v>433</v>
      </c>
      <c r="D3051" s="501"/>
      <c r="E3051" s="501"/>
      <c r="F3051" s="501"/>
      <c r="G3051" s="501"/>
      <c r="H3051" s="190"/>
      <c r="I3051" s="191"/>
      <c r="J3051" s="191"/>
      <c r="K3051" s="191"/>
      <c r="L3051" s="193"/>
      <c r="M3051" s="191"/>
      <c r="N3051" s="193"/>
      <c r="O3051" s="191"/>
      <c r="P3051" s="216">
        <v>99.31</v>
      </c>
      <c r="Q3051" s="143"/>
      <c r="R3051" s="143"/>
      <c r="S3051" s="143"/>
    </row>
    <row r="3052" spans="1:19" ht="13.5" customHeight="1">
      <c r="A3052" s="203"/>
      <c r="B3052" s="189" t="s">
        <v>603</v>
      </c>
      <c r="C3052" s="501" t="s">
        <v>604</v>
      </c>
      <c r="D3052" s="501"/>
      <c r="E3052" s="501"/>
      <c r="F3052" s="501"/>
      <c r="G3052" s="501"/>
      <c r="H3052" s="190" t="s">
        <v>432</v>
      </c>
      <c r="I3052" s="209">
        <v>97</v>
      </c>
      <c r="J3052" s="191"/>
      <c r="K3052" s="209">
        <v>97</v>
      </c>
      <c r="L3052" s="193"/>
      <c r="M3052" s="191"/>
      <c r="N3052" s="193"/>
      <c r="O3052" s="191"/>
      <c r="P3052" s="216">
        <v>96.33</v>
      </c>
      <c r="Q3052" s="143"/>
      <c r="R3052" s="143"/>
      <c r="S3052" s="143"/>
    </row>
    <row r="3053" spans="1:19" ht="13.5" customHeight="1">
      <c r="A3053" s="203"/>
      <c r="B3053" s="189" t="s">
        <v>605</v>
      </c>
      <c r="C3053" s="501" t="s">
        <v>606</v>
      </c>
      <c r="D3053" s="501"/>
      <c r="E3053" s="501"/>
      <c r="F3053" s="501"/>
      <c r="G3053" s="501"/>
      <c r="H3053" s="190" t="s">
        <v>432</v>
      </c>
      <c r="I3053" s="209">
        <v>51</v>
      </c>
      <c r="J3053" s="191"/>
      <c r="K3053" s="209">
        <v>51</v>
      </c>
      <c r="L3053" s="193"/>
      <c r="M3053" s="191"/>
      <c r="N3053" s="193"/>
      <c r="O3053" s="191"/>
      <c r="P3053" s="216">
        <v>50.65</v>
      </c>
      <c r="Q3053" s="143"/>
      <c r="R3053" s="143"/>
      <c r="S3053" s="143"/>
    </row>
    <row r="3054" spans="1:19" ht="13.5" customHeight="1">
      <c r="A3054" s="213"/>
      <c r="B3054" s="214"/>
      <c r="C3054" s="500" t="s">
        <v>438</v>
      </c>
      <c r="D3054" s="500"/>
      <c r="E3054" s="500"/>
      <c r="F3054" s="500"/>
      <c r="G3054" s="500"/>
      <c r="H3054" s="180"/>
      <c r="I3054" s="181"/>
      <c r="J3054" s="181"/>
      <c r="K3054" s="181"/>
      <c r="L3054" s="183"/>
      <c r="M3054" s="181"/>
      <c r="N3054" s="211">
        <v>36604</v>
      </c>
      <c r="O3054" s="181"/>
      <c r="P3054" s="240">
        <v>366.04</v>
      </c>
      <c r="Q3054" s="143"/>
      <c r="R3054" s="143"/>
      <c r="S3054" s="143"/>
    </row>
    <row r="3055" spans="1:19" ht="13.5" customHeight="1">
      <c r="A3055" s="178" t="s">
        <v>1344</v>
      </c>
      <c r="B3055" s="179" t="s">
        <v>1297</v>
      </c>
      <c r="C3055" s="498" t="s">
        <v>1298</v>
      </c>
      <c r="D3055" s="498"/>
      <c r="E3055" s="498"/>
      <c r="F3055" s="498"/>
      <c r="G3055" s="498"/>
      <c r="H3055" s="180" t="s">
        <v>587</v>
      </c>
      <c r="I3055" s="181">
        <v>0.02</v>
      </c>
      <c r="J3055" s="182">
        <v>1</v>
      </c>
      <c r="K3055" s="219">
        <v>0.02</v>
      </c>
      <c r="L3055" s="211">
        <v>4328.8999999999996</v>
      </c>
      <c r="M3055" s="219">
        <v>1.38</v>
      </c>
      <c r="N3055" s="239">
        <v>5973.88</v>
      </c>
      <c r="O3055" s="217">
        <v>1.0367</v>
      </c>
      <c r="P3055" s="240">
        <v>123.86</v>
      </c>
      <c r="Q3055" s="143"/>
      <c r="R3055" s="143"/>
      <c r="S3055" s="143"/>
    </row>
    <row r="3056" spans="1:19" ht="13.5" customHeight="1">
      <c r="A3056" s="186"/>
      <c r="B3056" s="187"/>
      <c r="C3056" s="499" t="s">
        <v>390</v>
      </c>
      <c r="D3056" s="499"/>
      <c r="E3056" s="499"/>
      <c r="F3056" s="499"/>
      <c r="G3056" s="499"/>
      <c r="H3056" s="499"/>
      <c r="I3056" s="499"/>
      <c r="J3056" s="499"/>
      <c r="K3056" s="499"/>
      <c r="L3056" s="499"/>
      <c r="M3056" s="499"/>
      <c r="N3056" s="499"/>
      <c r="O3056" s="499"/>
      <c r="P3056" s="499"/>
      <c r="Q3056" s="143"/>
      <c r="R3056" s="143"/>
      <c r="S3056" s="143"/>
    </row>
    <row r="3057" spans="1:19" ht="13.5" customHeight="1">
      <c r="A3057" s="213"/>
      <c r="B3057" s="214"/>
      <c r="C3057" s="500" t="s">
        <v>438</v>
      </c>
      <c r="D3057" s="500"/>
      <c r="E3057" s="500"/>
      <c r="F3057" s="500"/>
      <c r="G3057" s="500"/>
      <c r="H3057" s="180"/>
      <c r="I3057" s="181"/>
      <c r="J3057" s="181"/>
      <c r="K3057" s="181"/>
      <c r="L3057" s="183"/>
      <c r="M3057" s="181"/>
      <c r="N3057" s="183"/>
      <c r="O3057" s="181"/>
      <c r="P3057" s="240">
        <v>123.86</v>
      </c>
      <c r="Q3057" s="143"/>
      <c r="R3057" s="143"/>
      <c r="S3057" s="143"/>
    </row>
    <row r="3058" spans="1:19" ht="13.5" customHeight="1">
      <c r="A3058" s="178" t="s">
        <v>1345</v>
      </c>
      <c r="B3058" s="179" t="s">
        <v>701</v>
      </c>
      <c r="C3058" s="498" t="s">
        <v>1300</v>
      </c>
      <c r="D3058" s="498"/>
      <c r="E3058" s="498"/>
      <c r="F3058" s="498"/>
      <c r="G3058" s="498"/>
      <c r="H3058" s="180" t="s">
        <v>142</v>
      </c>
      <c r="I3058" s="181">
        <v>4</v>
      </c>
      <c r="J3058" s="182">
        <v>1</v>
      </c>
      <c r="K3058" s="182">
        <v>4</v>
      </c>
      <c r="L3058" s="183"/>
      <c r="M3058" s="181"/>
      <c r="N3058" s="184"/>
      <c r="O3058" s="181"/>
      <c r="P3058" s="185"/>
      <c r="Q3058" s="143"/>
      <c r="R3058" s="143"/>
      <c r="S3058" s="143"/>
    </row>
    <row r="3059" spans="1:19" ht="13.5" customHeight="1">
      <c r="A3059" s="186"/>
      <c r="B3059" s="187" t="s">
        <v>386</v>
      </c>
      <c r="C3059" s="499" t="s">
        <v>387</v>
      </c>
      <c r="D3059" s="499"/>
      <c r="E3059" s="499"/>
      <c r="F3059" s="499"/>
      <c r="G3059" s="499"/>
      <c r="H3059" s="499"/>
      <c r="I3059" s="499"/>
      <c r="J3059" s="499"/>
      <c r="K3059" s="499"/>
      <c r="L3059" s="499"/>
      <c r="M3059" s="499"/>
      <c r="N3059" s="499"/>
      <c r="O3059" s="499"/>
      <c r="P3059" s="499"/>
      <c r="Q3059" s="143"/>
      <c r="R3059" s="143"/>
      <c r="S3059" s="143"/>
    </row>
    <row r="3060" spans="1:19" ht="13.5" customHeight="1">
      <c r="A3060" s="186"/>
      <c r="B3060" s="187" t="s">
        <v>388</v>
      </c>
      <c r="C3060" s="499" t="s">
        <v>389</v>
      </c>
      <c r="D3060" s="499"/>
      <c r="E3060" s="499"/>
      <c r="F3060" s="499"/>
      <c r="G3060" s="499"/>
      <c r="H3060" s="499"/>
      <c r="I3060" s="499"/>
      <c r="J3060" s="499"/>
      <c r="K3060" s="499"/>
      <c r="L3060" s="499"/>
      <c r="M3060" s="499"/>
      <c r="N3060" s="499"/>
      <c r="O3060" s="499"/>
      <c r="P3060" s="499"/>
      <c r="Q3060" s="143"/>
      <c r="R3060" s="143"/>
      <c r="S3060" s="143"/>
    </row>
    <row r="3061" spans="1:19" ht="13.5" customHeight="1">
      <c r="A3061" s="186"/>
      <c r="B3061" s="187"/>
      <c r="C3061" s="499" t="s">
        <v>390</v>
      </c>
      <c r="D3061" s="499"/>
      <c r="E3061" s="499"/>
      <c r="F3061" s="499"/>
      <c r="G3061" s="499"/>
      <c r="H3061" s="499"/>
      <c r="I3061" s="499"/>
      <c r="J3061" s="499"/>
      <c r="K3061" s="499"/>
      <c r="L3061" s="499"/>
      <c r="M3061" s="499"/>
      <c r="N3061" s="499"/>
      <c r="O3061" s="499"/>
      <c r="P3061" s="499"/>
      <c r="Q3061" s="143"/>
      <c r="R3061" s="143"/>
      <c r="S3061" s="143"/>
    </row>
    <row r="3062" spans="1:19" ht="13.5" customHeight="1">
      <c r="A3062" s="188"/>
      <c r="B3062" s="189" t="s">
        <v>164</v>
      </c>
      <c r="C3062" s="501" t="s">
        <v>391</v>
      </c>
      <c r="D3062" s="501"/>
      <c r="E3062" s="501"/>
      <c r="F3062" s="501"/>
      <c r="G3062" s="501"/>
      <c r="H3062" s="190" t="s">
        <v>392</v>
      </c>
      <c r="I3062" s="191"/>
      <c r="J3062" s="191"/>
      <c r="K3062" s="215">
        <v>6.6203662000000003</v>
      </c>
      <c r="L3062" s="193"/>
      <c r="M3062" s="191"/>
      <c r="N3062" s="193"/>
      <c r="O3062" s="191"/>
      <c r="P3062" s="194">
        <v>3948.32</v>
      </c>
      <c r="Q3062" s="143"/>
      <c r="R3062" s="143"/>
      <c r="S3062" s="143"/>
    </row>
    <row r="3063" spans="1:19" ht="19.5" customHeight="1">
      <c r="A3063" s="195"/>
      <c r="B3063" s="189" t="s">
        <v>588</v>
      </c>
      <c r="C3063" s="501" t="s">
        <v>589</v>
      </c>
      <c r="D3063" s="501"/>
      <c r="E3063" s="501"/>
      <c r="F3063" s="501"/>
      <c r="G3063" s="501"/>
      <c r="H3063" s="190" t="s">
        <v>392</v>
      </c>
      <c r="I3063" s="201">
        <v>1.03</v>
      </c>
      <c r="J3063" s="197">
        <v>1.6068849999999999</v>
      </c>
      <c r="K3063" s="215">
        <v>6.6203662000000003</v>
      </c>
      <c r="L3063" s="198"/>
      <c r="M3063" s="199"/>
      <c r="N3063" s="200">
        <v>596.39</v>
      </c>
      <c r="O3063" s="191"/>
      <c r="P3063" s="194">
        <v>3948.32</v>
      </c>
      <c r="Q3063" s="143"/>
      <c r="R3063" s="143"/>
      <c r="S3063" s="143"/>
    </row>
    <row r="3064" spans="1:19" ht="13.5" customHeight="1">
      <c r="A3064" s="188"/>
      <c r="B3064" s="189" t="s">
        <v>180</v>
      </c>
      <c r="C3064" s="501" t="s">
        <v>410</v>
      </c>
      <c r="D3064" s="501"/>
      <c r="E3064" s="501"/>
      <c r="F3064" s="501"/>
      <c r="G3064" s="501"/>
      <c r="H3064" s="190"/>
      <c r="I3064" s="191"/>
      <c r="J3064" s="191"/>
      <c r="K3064" s="191"/>
      <c r="L3064" s="193"/>
      <c r="M3064" s="191"/>
      <c r="N3064" s="193"/>
      <c r="O3064" s="191"/>
      <c r="P3064" s="216">
        <v>15.52</v>
      </c>
      <c r="Q3064" s="143"/>
      <c r="R3064" s="143"/>
      <c r="S3064" s="143"/>
    </row>
    <row r="3065" spans="1:19" ht="13.5" customHeight="1">
      <c r="A3065" s="195"/>
      <c r="B3065" s="189" t="s">
        <v>703</v>
      </c>
      <c r="C3065" s="501" t="s">
        <v>704</v>
      </c>
      <c r="D3065" s="501"/>
      <c r="E3065" s="501"/>
      <c r="F3065" s="501"/>
      <c r="G3065" s="501"/>
      <c r="H3065" s="190" t="s">
        <v>413</v>
      </c>
      <c r="I3065" s="201">
        <v>0.02</v>
      </c>
      <c r="J3065" s="191"/>
      <c r="K3065" s="201">
        <v>0.08</v>
      </c>
      <c r="L3065" s="205">
        <v>174.93</v>
      </c>
      <c r="M3065" s="206">
        <v>1.07</v>
      </c>
      <c r="N3065" s="200">
        <v>187.18</v>
      </c>
      <c r="O3065" s="202">
        <v>1.0367</v>
      </c>
      <c r="P3065" s="194">
        <v>15.52</v>
      </c>
      <c r="Q3065" s="143"/>
      <c r="R3065" s="143"/>
      <c r="S3065" s="143"/>
    </row>
    <row r="3066" spans="1:19" ht="18.75" customHeight="1">
      <c r="A3066" s="210"/>
      <c r="B3066" s="187"/>
      <c r="C3066" s="500" t="s">
        <v>429</v>
      </c>
      <c r="D3066" s="500"/>
      <c r="E3066" s="500"/>
      <c r="F3066" s="500"/>
      <c r="G3066" s="500"/>
      <c r="H3066" s="180"/>
      <c r="I3066" s="181"/>
      <c r="J3066" s="181"/>
      <c r="K3066" s="181"/>
      <c r="L3066" s="183"/>
      <c r="M3066" s="181"/>
      <c r="N3066" s="211"/>
      <c r="O3066" s="181"/>
      <c r="P3066" s="212">
        <v>3963.84</v>
      </c>
      <c r="Q3066" s="143"/>
      <c r="R3066" s="143"/>
      <c r="S3066" s="143"/>
    </row>
    <row r="3067" spans="1:19" ht="45.75" customHeight="1">
      <c r="A3067" s="203" t="s">
        <v>1346</v>
      </c>
      <c r="B3067" s="189" t="s">
        <v>430</v>
      </c>
      <c r="C3067" s="501" t="s">
        <v>431</v>
      </c>
      <c r="D3067" s="501"/>
      <c r="E3067" s="501"/>
      <c r="F3067" s="501"/>
      <c r="G3067" s="501"/>
      <c r="H3067" s="190" t="s">
        <v>432</v>
      </c>
      <c r="I3067" s="209">
        <v>2</v>
      </c>
      <c r="J3067" s="191"/>
      <c r="K3067" s="209">
        <v>2</v>
      </c>
      <c r="L3067" s="193"/>
      <c r="M3067" s="191"/>
      <c r="N3067" s="193"/>
      <c r="O3067" s="202">
        <v>1.0367</v>
      </c>
      <c r="P3067" s="216">
        <v>50.95</v>
      </c>
      <c r="Q3067" s="143"/>
      <c r="R3067" s="143"/>
      <c r="S3067" s="143"/>
    </row>
    <row r="3068" spans="1:19" ht="27.75" customHeight="1">
      <c r="A3068" s="203"/>
      <c r="B3068" s="189"/>
      <c r="C3068" s="501" t="s">
        <v>433</v>
      </c>
      <c r="D3068" s="501"/>
      <c r="E3068" s="501"/>
      <c r="F3068" s="501"/>
      <c r="G3068" s="501"/>
      <c r="H3068" s="190"/>
      <c r="I3068" s="191"/>
      <c r="J3068" s="191"/>
      <c r="K3068" s="191"/>
      <c r="L3068" s="193"/>
      <c r="M3068" s="191"/>
      <c r="N3068" s="193"/>
      <c r="O3068" s="191"/>
      <c r="P3068" s="194">
        <v>3948.32</v>
      </c>
      <c r="Q3068" s="143"/>
      <c r="R3068" s="143"/>
      <c r="S3068" s="143"/>
    </row>
    <row r="3069" spans="1:19" ht="13.5" customHeight="1">
      <c r="A3069" s="203"/>
      <c r="B3069" s="189" t="s">
        <v>603</v>
      </c>
      <c r="C3069" s="501" t="s">
        <v>604</v>
      </c>
      <c r="D3069" s="501"/>
      <c r="E3069" s="501"/>
      <c r="F3069" s="501"/>
      <c r="G3069" s="501"/>
      <c r="H3069" s="190" t="s">
        <v>432</v>
      </c>
      <c r="I3069" s="209">
        <v>97</v>
      </c>
      <c r="J3069" s="191"/>
      <c r="K3069" s="209">
        <v>97</v>
      </c>
      <c r="L3069" s="193"/>
      <c r="M3069" s="191"/>
      <c r="N3069" s="193"/>
      <c r="O3069" s="191"/>
      <c r="P3069" s="194">
        <v>3829.87</v>
      </c>
      <c r="Q3069" s="143"/>
      <c r="R3069" s="143"/>
      <c r="S3069" s="143"/>
    </row>
    <row r="3070" spans="1:19" ht="13.5" customHeight="1">
      <c r="A3070" s="203"/>
      <c r="B3070" s="189" t="s">
        <v>605</v>
      </c>
      <c r="C3070" s="501" t="s">
        <v>606</v>
      </c>
      <c r="D3070" s="501"/>
      <c r="E3070" s="501"/>
      <c r="F3070" s="501"/>
      <c r="G3070" s="501"/>
      <c r="H3070" s="190" t="s">
        <v>432</v>
      </c>
      <c r="I3070" s="209">
        <v>51</v>
      </c>
      <c r="J3070" s="191"/>
      <c r="K3070" s="209">
        <v>51</v>
      </c>
      <c r="L3070" s="193"/>
      <c r="M3070" s="191"/>
      <c r="N3070" s="193"/>
      <c r="O3070" s="191"/>
      <c r="P3070" s="194">
        <v>2013.64</v>
      </c>
      <c r="Q3070" s="143"/>
      <c r="R3070" s="143"/>
      <c r="S3070" s="143"/>
    </row>
    <row r="3071" spans="1:19" ht="13.5" customHeight="1">
      <c r="A3071" s="213"/>
      <c r="B3071" s="214"/>
      <c r="C3071" s="500" t="s">
        <v>438</v>
      </c>
      <c r="D3071" s="500"/>
      <c r="E3071" s="500"/>
      <c r="F3071" s="500"/>
      <c r="G3071" s="500"/>
      <c r="H3071" s="180"/>
      <c r="I3071" s="181"/>
      <c r="J3071" s="181"/>
      <c r="K3071" s="181"/>
      <c r="L3071" s="183"/>
      <c r="M3071" s="181"/>
      <c r="N3071" s="211">
        <v>2464.58</v>
      </c>
      <c r="O3071" s="181"/>
      <c r="P3071" s="212">
        <v>9858.2999999999993</v>
      </c>
      <c r="Q3071" s="143"/>
      <c r="R3071" s="143"/>
      <c r="S3071" s="143"/>
    </row>
    <row r="3072" spans="1:19" ht="13.5" customHeight="1">
      <c r="A3072" s="178" t="s">
        <v>1347</v>
      </c>
      <c r="B3072" s="179" t="s">
        <v>1348</v>
      </c>
      <c r="C3072" s="498" t="s">
        <v>1349</v>
      </c>
      <c r="D3072" s="498"/>
      <c r="E3072" s="498"/>
      <c r="F3072" s="498"/>
      <c r="G3072" s="498"/>
      <c r="H3072" s="180" t="s">
        <v>142</v>
      </c>
      <c r="I3072" s="181">
        <v>4</v>
      </c>
      <c r="J3072" s="182">
        <v>1</v>
      </c>
      <c r="K3072" s="182">
        <v>4</v>
      </c>
      <c r="L3072" s="218">
        <v>550.48</v>
      </c>
      <c r="M3072" s="219">
        <v>1.1499999999999999</v>
      </c>
      <c r="N3072" s="221">
        <v>633.04999999999995</v>
      </c>
      <c r="O3072" s="217">
        <v>1.0367</v>
      </c>
      <c r="P3072" s="212">
        <v>2625.13</v>
      </c>
      <c r="Q3072" s="143"/>
      <c r="R3072" s="143"/>
      <c r="S3072" s="143"/>
    </row>
    <row r="3073" spans="1:19" ht="13.5" customHeight="1">
      <c r="A3073" s="186"/>
      <c r="B3073" s="187"/>
      <c r="C3073" s="499" t="s">
        <v>390</v>
      </c>
      <c r="D3073" s="499"/>
      <c r="E3073" s="499"/>
      <c r="F3073" s="499"/>
      <c r="G3073" s="499"/>
      <c r="H3073" s="499"/>
      <c r="I3073" s="499"/>
      <c r="J3073" s="499"/>
      <c r="K3073" s="499"/>
      <c r="L3073" s="499"/>
      <c r="M3073" s="499"/>
      <c r="N3073" s="499"/>
      <c r="O3073" s="499"/>
      <c r="P3073" s="499"/>
      <c r="Q3073" s="143"/>
      <c r="R3073" s="143"/>
      <c r="S3073" s="143"/>
    </row>
    <row r="3074" spans="1:19" ht="13.5" customHeight="1">
      <c r="A3074" s="213"/>
      <c r="B3074" s="214"/>
      <c r="C3074" s="500" t="s">
        <v>438</v>
      </c>
      <c r="D3074" s="500"/>
      <c r="E3074" s="500"/>
      <c r="F3074" s="500"/>
      <c r="G3074" s="500"/>
      <c r="H3074" s="180"/>
      <c r="I3074" s="181"/>
      <c r="J3074" s="181"/>
      <c r="K3074" s="181"/>
      <c r="L3074" s="183"/>
      <c r="M3074" s="181"/>
      <c r="N3074" s="183"/>
      <c r="O3074" s="181"/>
      <c r="P3074" s="212">
        <v>2625.13</v>
      </c>
      <c r="Q3074" s="143"/>
      <c r="R3074" s="143"/>
      <c r="S3074" s="143"/>
    </row>
    <row r="3075" spans="1:19" ht="13.5" customHeight="1">
      <c r="A3075" s="178" t="s">
        <v>1350</v>
      </c>
      <c r="B3075" s="179" t="s">
        <v>608</v>
      </c>
      <c r="C3075" s="498" t="s">
        <v>1312</v>
      </c>
      <c r="D3075" s="498"/>
      <c r="E3075" s="498"/>
      <c r="F3075" s="498"/>
      <c r="G3075" s="498"/>
      <c r="H3075" s="180" t="s">
        <v>610</v>
      </c>
      <c r="I3075" s="181">
        <v>0.08</v>
      </c>
      <c r="J3075" s="182">
        <v>1</v>
      </c>
      <c r="K3075" s="219">
        <v>0.08</v>
      </c>
      <c r="L3075" s="183"/>
      <c r="M3075" s="181"/>
      <c r="N3075" s="184"/>
      <c r="O3075" s="181"/>
      <c r="P3075" s="185"/>
      <c r="Q3075" s="143"/>
      <c r="R3075" s="143"/>
      <c r="S3075" s="143"/>
    </row>
    <row r="3076" spans="1:19" ht="13.5" customHeight="1">
      <c r="A3076" s="186"/>
      <c r="B3076" s="187" t="s">
        <v>386</v>
      </c>
      <c r="C3076" s="499" t="s">
        <v>387</v>
      </c>
      <c r="D3076" s="499"/>
      <c r="E3076" s="499"/>
      <c r="F3076" s="499"/>
      <c r="G3076" s="499"/>
      <c r="H3076" s="499"/>
      <c r="I3076" s="499"/>
      <c r="J3076" s="499"/>
      <c r="K3076" s="499"/>
      <c r="L3076" s="499"/>
      <c r="M3076" s="499"/>
      <c r="N3076" s="499"/>
      <c r="O3076" s="499"/>
      <c r="P3076" s="499"/>
      <c r="Q3076" s="143"/>
      <c r="R3076" s="143"/>
      <c r="S3076" s="143"/>
    </row>
    <row r="3077" spans="1:19" ht="13.5" customHeight="1">
      <c r="A3077" s="186"/>
      <c r="B3077" s="187" t="s">
        <v>388</v>
      </c>
      <c r="C3077" s="499" t="s">
        <v>389</v>
      </c>
      <c r="D3077" s="499"/>
      <c r="E3077" s="499"/>
      <c r="F3077" s="499"/>
      <c r="G3077" s="499"/>
      <c r="H3077" s="499"/>
      <c r="I3077" s="499"/>
      <c r="J3077" s="499"/>
      <c r="K3077" s="499"/>
      <c r="L3077" s="499"/>
      <c r="M3077" s="499"/>
      <c r="N3077" s="499"/>
      <c r="O3077" s="499"/>
      <c r="P3077" s="499"/>
      <c r="Q3077" s="143"/>
      <c r="R3077" s="143"/>
      <c r="S3077" s="143"/>
    </row>
    <row r="3078" spans="1:19" ht="13.5" customHeight="1">
      <c r="A3078" s="186"/>
      <c r="B3078" s="187"/>
      <c r="C3078" s="499" t="s">
        <v>390</v>
      </c>
      <c r="D3078" s="499"/>
      <c r="E3078" s="499"/>
      <c r="F3078" s="499"/>
      <c r="G3078" s="499"/>
      <c r="H3078" s="499"/>
      <c r="I3078" s="499"/>
      <c r="J3078" s="499"/>
      <c r="K3078" s="499"/>
      <c r="L3078" s="499"/>
      <c r="M3078" s="499"/>
      <c r="N3078" s="499"/>
      <c r="O3078" s="499"/>
      <c r="P3078" s="499"/>
      <c r="Q3078" s="143"/>
      <c r="R3078" s="143"/>
      <c r="S3078" s="143"/>
    </row>
    <row r="3079" spans="1:19" ht="13.5" customHeight="1">
      <c r="A3079" s="188"/>
      <c r="B3079" s="189" t="s">
        <v>164</v>
      </c>
      <c r="C3079" s="501" t="s">
        <v>391</v>
      </c>
      <c r="D3079" s="501"/>
      <c r="E3079" s="501"/>
      <c r="F3079" s="501"/>
      <c r="G3079" s="501"/>
      <c r="H3079" s="190" t="s">
        <v>392</v>
      </c>
      <c r="I3079" s="191"/>
      <c r="J3079" s="191"/>
      <c r="K3079" s="215">
        <v>1.1916659000000001</v>
      </c>
      <c r="L3079" s="193"/>
      <c r="M3079" s="191"/>
      <c r="N3079" s="193"/>
      <c r="O3079" s="191"/>
      <c r="P3079" s="216">
        <v>793.1</v>
      </c>
      <c r="Q3079" s="143"/>
      <c r="R3079" s="143"/>
      <c r="S3079" s="143"/>
    </row>
    <row r="3080" spans="1:19" ht="13.5" customHeight="1">
      <c r="A3080" s="195"/>
      <c r="B3080" s="189" t="s">
        <v>611</v>
      </c>
      <c r="C3080" s="501" t="s">
        <v>612</v>
      </c>
      <c r="D3080" s="501"/>
      <c r="E3080" s="501"/>
      <c r="F3080" s="501"/>
      <c r="G3080" s="501"/>
      <c r="H3080" s="190" t="s">
        <v>392</v>
      </c>
      <c r="I3080" s="201">
        <v>9.27</v>
      </c>
      <c r="J3080" s="197">
        <v>1.6068849999999999</v>
      </c>
      <c r="K3080" s="215">
        <v>1.1916659000000001</v>
      </c>
      <c r="L3080" s="198"/>
      <c r="M3080" s="199"/>
      <c r="N3080" s="200">
        <v>665.54</v>
      </c>
      <c r="O3080" s="191"/>
      <c r="P3080" s="194">
        <v>793.1</v>
      </c>
      <c r="Q3080" s="143"/>
      <c r="R3080" s="143"/>
      <c r="S3080" s="143"/>
    </row>
    <row r="3081" spans="1:19" ht="13.5" customHeight="1">
      <c r="A3081" s="188"/>
      <c r="B3081" s="189" t="s">
        <v>180</v>
      </c>
      <c r="C3081" s="501" t="s">
        <v>410</v>
      </c>
      <c r="D3081" s="501"/>
      <c r="E3081" s="501"/>
      <c r="F3081" s="501"/>
      <c r="G3081" s="501"/>
      <c r="H3081" s="190"/>
      <c r="I3081" s="191"/>
      <c r="J3081" s="191"/>
      <c r="K3081" s="191"/>
      <c r="L3081" s="193"/>
      <c r="M3081" s="191"/>
      <c r="N3081" s="193"/>
      <c r="O3081" s="191"/>
      <c r="P3081" s="216">
        <v>8.3000000000000007</v>
      </c>
      <c r="Q3081" s="143"/>
      <c r="R3081" s="143"/>
      <c r="S3081" s="143"/>
    </row>
    <row r="3082" spans="1:19" ht="13.5" customHeight="1">
      <c r="A3082" s="195"/>
      <c r="B3082" s="189" t="s">
        <v>613</v>
      </c>
      <c r="C3082" s="501" t="s">
        <v>614</v>
      </c>
      <c r="D3082" s="501"/>
      <c r="E3082" s="501"/>
      <c r="F3082" s="501"/>
      <c r="G3082" s="501"/>
      <c r="H3082" s="190" t="s">
        <v>413</v>
      </c>
      <c r="I3082" s="196">
        <v>0.2</v>
      </c>
      <c r="J3082" s="191"/>
      <c r="K3082" s="207">
        <v>1.6E-2</v>
      </c>
      <c r="L3082" s="205">
        <v>138.5</v>
      </c>
      <c r="M3082" s="206">
        <v>1.44</v>
      </c>
      <c r="N3082" s="200">
        <v>199.44</v>
      </c>
      <c r="O3082" s="202">
        <v>1.0367</v>
      </c>
      <c r="P3082" s="194">
        <v>3.31</v>
      </c>
      <c r="Q3082" s="143"/>
      <c r="R3082" s="143"/>
      <c r="S3082" s="143"/>
    </row>
    <row r="3083" spans="1:19" ht="13.5" customHeight="1">
      <c r="A3083" s="195"/>
      <c r="B3083" s="189" t="s">
        <v>615</v>
      </c>
      <c r="C3083" s="501" t="s">
        <v>616</v>
      </c>
      <c r="D3083" s="501"/>
      <c r="E3083" s="501"/>
      <c r="F3083" s="501"/>
      <c r="G3083" s="501"/>
      <c r="H3083" s="190" t="s">
        <v>587</v>
      </c>
      <c r="I3083" s="201">
        <v>0.25</v>
      </c>
      <c r="J3083" s="191"/>
      <c r="K3083" s="201">
        <v>0.02</v>
      </c>
      <c r="L3083" s="205">
        <v>235.73</v>
      </c>
      <c r="M3083" s="206">
        <v>1.02</v>
      </c>
      <c r="N3083" s="200">
        <v>240.44</v>
      </c>
      <c r="O3083" s="202">
        <v>1.0367</v>
      </c>
      <c r="P3083" s="194">
        <v>4.99</v>
      </c>
      <c r="Q3083" s="143"/>
      <c r="R3083" s="143"/>
      <c r="S3083" s="143"/>
    </row>
    <row r="3084" spans="1:19" ht="13.5" customHeight="1">
      <c r="A3084" s="210"/>
      <c r="B3084" s="187"/>
      <c r="C3084" s="500" t="s">
        <v>429</v>
      </c>
      <c r="D3084" s="500"/>
      <c r="E3084" s="500"/>
      <c r="F3084" s="500"/>
      <c r="G3084" s="500"/>
      <c r="H3084" s="180"/>
      <c r="I3084" s="181"/>
      <c r="J3084" s="181"/>
      <c r="K3084" s="181"/>
      <c r="L3084" s="183"/>
      <c r="M3084" s="181"/>
      <c r="N3084" s="211"/>
      <c r="O3084" s="181"/>
      <c r="P3084" s="212">
        <v>801.4</v>
      </c>
      <c r="Q3084" s="143"/>
      <c r="R3084" s="143"/>
      <c r="S3084" s="143"/>
    </row>
    <row r="3085" spans="1:19" ht="19.5" customHeight="1">
      <c r="A3085" s="203" t="s">
        <v>1351</v>
      </c>
      <c r="B3085" s="189" t="s">
        <v>430</v>
      </c>
      <c r="C3085" s="501" t="s">
        <v>431</v>
      </c>
      <c r="D3085" s="501"/>
      <c r="E3085" s="501"/>
      <c r="F3085" s="501"/>
      <c r="G3085" s="501"/>
      <c r="H3085" s="190" t="s">
        <v>432</v>
      </c>
      <c r="I3085" s="209">
        <v>2</v>
      </c>
      <c r="J3085" s="191"/>
      <c r="K3085" s="209">
        <v>2</v>
      </c>
      <c r="L3085" s="193"/>
      <c r="M3085" s="191"/>
      <c r="N3085" s="193"/>
      <c r="O3085" s="202">
        <v>1.0367</v>
      </c>
      <c r="P3085" s="216">
        <v>10.23</v>
      </c>
      <c r="Q3085" s="143"/>
      <c r="R3085" s="143"/>
      <c r="S3085" s="143"/>
    </row>
    <row r="3086" spans="1:19" ht="45.75" customHeight="1">
      <c r="A3086" s="203"/>
      <c r="B3086" s="189"/>
      <c r="C3086" s="501" t="s">
        <v>433</v>
      </c>
      <c r="D3086" s="501"/>
      <c r="E3086" s="501"/>
      <c r="F3086" s="501"/>
      <c r="G3086" s="501"/>
      <c r="H3086" s="190"/>
      <c r="I3086" s="191"/>
      <c r="J3086" s="191"/>
      <c r="K3086" s="191"/>
      <c r="L3086" s="193"/>
      <c r="M3086" s="191"/>
      <c r="N3086" s="193"/>
      <c r="O3086" s="191"/>
      <c r="P3086" s="216">
        <v>793.1</v>
      </c>
      <c r="Q3086" s="143"/>
      <c r="R3086" s="143"/>
      <c r="S3086" s="143"/>
    </row>
    <row r="3087" spans="1:19" ht="27.75" customHeight="1">
      <c r="A3087" s="203"/>
      <c r="B3087" s="189" t="s">
        <v>434</v>
      </c>
      <c r="C3087" s="501" t="s">
        <v>435</v>
      </c>
      <c r="D3087" s="501"/>
      <c r="E3087" s="501"/>
      <c r="F3087" s="501"/>
      <c r="G3087" s="501"/>
      <c r="H3087" s="190" t="s">
        <v>432</v>
      </c>
      <c r="I3087" s="209">
        <v>90</v>
      </c>
      <c r="J3087" s="191"/>
      <c r="K3087" s="209">
        <v>90</v>
      </c>
      <c r="L3087" s="193"/>
      <c r="M3087" s="191"/>
      <c r="N3087" s="193"/>
      <c r="O3087" s="191"/>
      <c r="P3087" s="216">
        <v>713.79</v>
      </c>
      <c r="Q3087" s="143"/>
      <c r="R3087" s="143"/>
      <c r="S3087" s="143"/>
    </row>
    <row r="3088" spans="1:19" ht="13.5" customHeight="1">
      <c r="A3088" s="203"/>
      <c r="B3088" s="189" t="s">
        <v>436</v>
      </c>
      <c r="C3088" s="501" t="s">
        <v>437</v>
      </c>
      <c r="D3088" s="501"/>
      <c r="E3088" s="501"/>
      <c r="F3088" s="501"/>
      <c r="G3088" s="501"/>
      <c r="H3088" s="190" t="s">
        <v>432</v>
      </c>
      <c r="I3088" s="209">
        <v>46</v>
      </c>
      <c r="J3088" s="191"/>
      <c r="K3088" s="209">
        <v>46</v>
      </c>
      <c r="L3088" s="193"/>
      <c r="M3088" s="191"/>
      <c r="N3088" s="193"/>
      <c r="O3088" s="191"/>
      <c r="P3088" s="216">
        <v>364.83</v>
      </c>
      <c r="Q3088" s="143"/>
      <c r="R3088" s="143"/>
      <c r="S3088" s="143"/>
    </row>
    <row r="3089" spans="1:19" ht="13.5" customHeight="1">
      <c r="A3089" s="213"/>
      <c r="B3089" s="214"/>
      <c r="C3089" s="500" t="s">
        <v>438</v>
      </c>
      <c r="D3089" s="500"/>
      <c r="E3089" s="500"/>
      <c r="F3089" s="500"/>
      <c r="G3089" s="500"/>
      <c r="H3089" s="180"/>
      <c r="I3089" s="181"/>
      <c r="J3089" s="181"/>
      <c r="K3089" s="181"/>
      <c r="L3089" s="183"/>
      <c r="M3089" s="181"/>
      <c r="N3089" s="211">
        <v>23628.13</v>
      </c>
      <c r="O3089" s="181"/>
      <c r="P3089" s="212">
        <v>1890.25</v>
      </c>
      <c r="Q3089" s="143"/>
      <c r="R3089" s="143"/>
      <c r="S3089" s="143"/>
    </row>
    <row r="3090" spans="1:19" ht="13.5" customHeight="1">
      <c r="A3090" s="178" t="s">
        <v>1352</v>
      </c>
      <c r="B3090" s="179" t="s">
        <v>966</v>
      </c>
      <c r="C3090" s="498" t="s">
        <v>967</v>
      </c>
      <c r="D3090" s="498"/>
      <c r="E3090" s="498"/>
      <c r="F3090" s="498"/>
      <c r="G3090" s="498"/>
      <c r="H3090" s="180" t="s">
        <v>773</v>
      </c>
      <c r="I3090" s="181">
        <v>8.0000000000000002E-3</v>
      </c>
      <c r="J3090" s="182">
        <v>1</v>
      </c>
      <c r="K3090" s="249">
        <v>8.0000000000000002E-3</v>
      </c>
      <c r="L3090" s="211">
        <v>20410.53</v>
      </c>
      <c r="M3090" s="222">
        <v>1.1000000000000001</v>
      </c>
      <c r="N3090" s="239">
        <v>22451.58</v>
      </c>
      <c r="O3090" s="217">
        <v>1.0367</v>
      </c>
      <c r="P3090" s="240">
        <v>186.2</v>
      </c>
      <c r="Q3090" s="143"/>
      <c r="R3090" s="143"/>
      <c r="S3090" s="143"/>
    </row>
    <row r="3091" spans="1:19" ht="13.5" customHeight="1">
      <c r="A3091" s="186"/>
      <c r="B3091" s="187"/>
      <c r="C3091" s="499" t="s">
        <v>390</v>
      </c>
      <c r="D3091" s="499"/>
      <c r="E3091" s="499"/>
      <c r="F3091" s="499"/>
      <c r="G3091" s="499"/>
      <c r="H3091" s="499"/>
      <c r="I3091" s="499"/>
      <c r="J3091" s="499"/>
      <c r="K3091" s="499"/>
      <c r="L3091" s="499"/>
      <c r="M3091" s="499"/>
      <c r="N3091" s="499"/>
      <c r="O3091" s="499"/>
      <c r="P3091" s="499"/>
      <c r="Q3091" s="143"/>
      <c r="R3091" s="143"/>
      <c r="S3091" s="143"/>
    </row>
    <row r="3092" spans="1:19" ht="13.5" customHeight="1">
      <c r="A3092" s="213"/>
      <c r="B3092" s="214"/>
      <c r="C3092" s="500" t="s">
        <v>438</v>
      </c>
      <c r="D3092" s="500"/>
      <c r="E3092" s="500"/>
      <c r="F3092" s="500"/>
      <c r="G3092" s="500"/>
      <c r="H3092" s="180"/>
      <c r="I3092" s="181"/>
      <c r="J3092" s="181"/>
      <c r="K3092" s="181"/>
      <c r="L3092" s="183"/>
      <c r="M3092" s="181"/>
      <c r="N3092" s="183"/>
      <c r="O3092" s="181"/>
      <c r="P3092" s="240">
        <v>186.2</v>
      </c>
      <c r="Q3092" s="143"/>
      <c r="R3092" s="143"/>
      <c r="S3092" s="143"/>
    </row>
    <row r="3093" spans="1:19" ht="13.5" customHeight="1">
      <c r="A3093" s="497" t="s">
        <v>1353</v>
      </c>
      <c r="B3093" s="497"/>
      <c r="C3093" s="497"/>
      <c r="D3093" s="497"/>
      <c r="E3093" s="497"/>
      <c r="F3093" s="497"/>
      <c r="G3093" s="497"/>
      <c r="H3093" s="497"/>
      <c r="I3093" s="497"/>
      <c r="J3093" s="497"/>
      <c r="K3093" s="497"/>
      <c r="L3093" s="497"/>
      <c r="M3093" s="497"/>
      <c r="N3093" s="497"/>
      <c r="O3093" s="497"/>
      <c r="P3093" s="497"/>
      <c r="Q3093" s="143"/>
      <c r="R3093" s="143"/>
      <c r="S3093" s="143"/>
    </row>
    <row r="3094" spans="1:19" ht="13.5" customHeight="1">
      <c r="A3094" s="178" t="s">
        <v>1354</v>
      </c>
      <c r="B3094" s="179" t="s">
        <v>1287</v>
      </c>
      <c r="C3094" s="498" t="s">
        <v>1288</v>
      </c>
      <c r="D3094" s="498"/>
      <c r="E3094" s="498"/>
      <c r="F3094" s="498"/>
      <c r="G3094" s="498"/>
      <c r="H3094" s="180" t="s">
        <v>610</v>
      </c>
      <c r="I3094" s="181">
        <v>0.06</v>
      </c>
      <c r="J3094" s="182">
        <v>1</v>
      </c>
      <c r="K3094" s="219">
        <v>0.06</v>
      </c>
      <c r="L3094" s="183"/>
      <c r="M3094" s="181"/>
      <c r="N3094" s="184"/>
      <c r="O3094" s="181"/>
      <c r="P3094" s="185"/>
      <c r="Q3094" s="143"/>
      <c r="R3094" s="143"/>
      <c r="S3094" s="143"/>
    </row>
    <row r="3095" spans="1:19" ht="13.5" customHeight="1">
      <c r="A3095" s="186"/>
      <c r="B3095" s="187" t="s">
        <v>386</v>
      </c>
      <c r="C3095" s="499" t="s">
        <v>387</v>
      </c>
      <c r="D3095" s="499"/>
      <c r="E3095" s="499"/>
      <c r="F3095" s="499"/>
      <c r="G3095" s="499"/>
      <c r="H3095" s="499"/>
      <c r="I3095" s="499"/>
      <c r="J3095" s="499"/>
      <c r="K3095" s="499"/>
      <c r="L3095" s="499"/>
      <c r="M3095" s="499"/>
      <c r="N3095" s="499"/>
      <c r="O3095" s="499"/>
      <c r="P3095" s="499"/>
      <c r="Q3095" s="143"/>
      <c r="R3095" s="143"/>
      <c r="S3095" s="143"/>
    </row>
    <row r="3096" spans="1:19" ht="13.5" customHeight="1">
      <c r="A3096" s="186"/>
      <c r="B3096" s="187" t="s">
        <v>388</v>
      </c>
      <c r="C3096" s="499" t="s">
        <v>389</v>
      </c>
      <c r="D3096" s="499"/>
      <c r="E3096" s="499"/>
      <c r="F3096" s="499"/>
      <c r="G3096" s="499"/>
      <c r="H3096" s="499"/>
      <c r="I3096" s="499"/>
      <c r="J3096" s="499"/>
      <c r="K3096" s="499"/>
      <c r="L3096" s="499"/>
      <c r="M3096" s="499"/>
      <c r="N3096" s="499"/>
      <c r="O3096" s="499"/>
      <c r="P3096" s="499"/>
      <c r="Q3096" s="143"/>
      <c r="R3096" s="143"/>
      <c r="S3096" s="143"/>
    </row>
    <row r="3097" spans="1:19" ht="13.5" customHeight="1">
      <c r="A3097" s="186"/>
      <c r="B3097" s="187"/>
      <c r="C3097" s="499" t="s">
        <v>390</v>
      </c>
      <c r="D3097" s="499"/>
      <c r="E3097" s="499"/>
      <c r="F3097" s="499"/>
      <c r="G3097" s="499"/>
      <c r="H3097" s="499"/>
      <c r="I3097" s="499"/>
      <c r="J3097" s="499"/>
      <c r="K3097" s="499"/>
      <c r="L3097" s="499"/>
      <c r="M3097" s="499"/>
      <c r="N3097" s="499"/>
      <c r="O3097" s="499"/>
      <c r="P3097" s="499"/>
      <c r="Q3097" s="143"/>
      <c r="R3097" s="143"/>
      <c r="S3097" s="143"/>
    </row>
    <row r="3098" spans="1:19" ht="13.5" customHeight="1">
      <c r="A3098" s="188"/>
      <c r="B3098" s="189" t="s">
        <v>164</v>
      </c>
      <c r="C3098" s="501" t="s">
        <v>391</v>
      </c>
      <c r="D3098" s="501"/>
      <c r="E3098" s="501"/>
      <c r="F3098" s="501"/>
      <c r="G3098" s="501"/>
      <c r="H3098" s="190" t="s">
        <v>392</v>
      </c>
      <c r="I3098" s="191"/>
      <c r="J3098" s="191"/>
      <c r="K3098" s="215">
        <v>0.82529609999999998</v>
      </c>
      <c r="L3098" s="193"/>
      <c r="M3098" s="191"/>
      <c r="N3098" s="193"/>
      <c r="O3098" s="191"/>
      <c r="P3098" s="216">
        <v>467.23</v>
      </c>
      <c r="Q3098" s="143"/>
      <c r="R3098" s="143"/>
      <c r="S3098" s="143"/>
    </row>
    <row r="3099" spans="1:19" ht="19.5" customHeight="1">
      <c r="A3099" s="195"/>
      <c r="B3099" s="189" t="s">
        <v>393</v>
      </c>
      <c r="C3099" s="501" t="s">
        <v>394</v>
      </c>
      <c r="D3099" s="501"/>
      <c r="E3099" s="501"/>
      <c r="F3099" s="501"/>
      <c r="G3099" s="501"/>
      <c r="H3099" s="190" t="s">
        <v>392</v>
      </c>
      <c r="I3099" s="201">
        <v>8.56</v>
      </c>
      <c r="J3099" s="197">
        <v>1.6068849999999999</v>
      </c>
      <c r="K3099" s="215">
        <v>0.82529609999999998</v>
      </c>
      <c r="L3099" s="198"/>
      <c r="M3099" s="199"/>
      <c r="N3099" s="200">
        <v>566.14</v>
      </c>
      <c r="O3099" s="191"/>
      <c r="P3099" s="194">
        <v>467.23</v>
      </c>
      <c r="Q3099" s="143"/>
      <c r="R3099" s="143"/>
      <c r="S3099" s="143"/>
    </row>
    <row r="3100" spans="1:19" ht="13.5" customHeight="1">
      <c r="A3100" s="188"/>
      <c r="B3100" s="189" t="s">
        <v>167</v>
      </c>
      <c r="C3100" s="501" t="s">
        <v>395</v>
      </c>
      <c r="D3100" s="501"/>
      <c r="E3100" s="501"/>
      <c r="F3100" s="501"/>
      <c r="G3100" s="501"/>
      <c r="H3100" s="190"/>
      <c r="I3100" s="191"/>
      <c r="J3100" s="191"/>
      <c r="K3100" s="191"/>
      <c r="L3100" s="193"/>
      <c r="M3100" s="191"/>
      <c r="N3100" s="193"/>
      <c r="O3100" s="191"/>
      <c r="P3100" s="216">
        <v>52.08</v>
      </c>
      <c r="Q3100" s="143"/>
      <c r="R3100" s="143"/>
      <c r="S3100" s="143"/>
    </row>
    <row r="3101" spans="1:19" ht="13.5" customHeight="1">
      <c r="A3101" s="188"/>
      <c r="B3101" s="189"/>
      <c r="C3101" s="501" t="s">
        <v>396</v>
      </c>
      <c r="D3101" s="501"/>
      <c r="E3101" s="501"/>
      <c r="F3101" s="501"/>
      <c r="G3101" s="501"/>
      <c r="H3101" s="190" t="s">
        <v>392</v>
      </c>
      <c r="I3101" s="191"/>
      <c r="J3101" s="191"/>
      <c r="K3101" s="192">
        <v>0.21110999999999999</v>
      </c>
      <c r="L3101" s="193"/>
      <c r="M3101" s="191"/>
      <c r="N3101" s="193"/>
      <c r="O3101" s="191"/>
      <c r="P3101" s="216">
        <v>128.66</v>
      </c>
      <c r="Q3101" s="143"/>
      <c r="R3101" s="143"/>
      <c r="S3101" s="143"/>
    </row>
    <row r="3102" spans="1:19" ht="19.5" customHeight="1">
      <c r="A3102" s="195"/>
      <c r="B3102" s="189" t="s">
        <v>397</v>
      </c>
      <c r="C3102" s="501" t="s">
        <v>398</v>
      </c>
      <c r="D3102" s="501"/>
      <c r="E3102" s="501"/>
      <c r="F3102" s="501"/>
      <c r="G3102" s="501"/>
      <c r="H3102" s="190" t="s">
        <v>399</v>
      </c>
      <c r="I3102" s="196">
        <v>0.1</v>
      </c>
      <c r="J3102" s="201">
        <v>1.55</v>
      </c>
      <c r="K3102" s="202">
        <v>9.2999999999999992E-3</v>
      </c>
      <c r="L3102" s="198"/>
      <c r="M3102" s="199"/>
      <c r="N3102" s="200">
        <v>1582.31</v>
      </c>
      <c r="O3102" s="202">
        <v>1.0367</v>
      </c>
      <c r="P3102" s="194">
        <v>15.26</v>
      </c>
      <c r="Q3102" s="143"/>
      <c r="R3102" s="143"/>
      <c r="S3102" s="143"/>
    </row>
    <row r="3103" spans="1:19" ht="13.5" customHeight="1">
      <c r="A3103" s="203"/>
      <c r="B3103" s="189" t="s">
        <v>400</v>
      </c>
      <c r="C3103" s="501" t="s">
        <v>401</v>
      </c>
      <c r="D3103" s="501"/>
      <c r="E3103" s="501"/>
      <c r="F3103" s="501"/>
      <c r="G3103" s="501"/>
      <c r="H3103" s="190" t="s">
        <v>392</v>
      </c>
      <c r="I3103" s="196">
        <v>0.1</v>
      </c>
      <c r="J3103" s="201">
        <v>1.55</v>
      </c>
      <c r="K3103" s="202">
        <v>9.2999999999999992E-3</v>
      </c>
      <c r="L3103" s="193"/>
      <c r="M3103" s="191"/>
      <c r="N3103" s="204">
        <v>777.91</v>
      </c>
      <c r="O3103" s="202">
        <v>1.0367</v>
      </c>
      <c r="P3103" s="216">
        <v>7.5</v>
      </c>
      <c r="Q3103" s="143"/>
      <c r="R3103" s="143"/>
      <c r="S3103" s="143"/>
    </row>
    <row r="3104" spans="1:19" ht="13.5" customHeight="1">
      <c r="A3104" s="195"/>
      <c r="B3104" s="189" t="s">
        <v>1289</v>
      </c>
      <c r="C3104" s="501" t="s">
        <v>1290</v>
      </c>
      <c r="D3104" s="501"/>
      <c r="E3104" s="501"/>
      <c r="F3104" s="501"/>
      <c r="G3104" s="501"/>
      <c r="H3104" s="190" t="s">
        <v>399</v>
      </c>
      <c r="I3104" s="201">
        <v>2.0699999999999998</v>
      </c>
      <c r="J3104" s="201">
        <v>1.55</v>
      </c>
      <c r="K3104" s="192">
        <v>0.19250999999999999</v>
      </c>
      <c r="L3104" s="205">
        <v>104.99</v>
      </c>
      <c r="M3104" s="220">
        <v>1.2</v>
      </c>
      <c r="N3104" s="200">
        <v>125.99</v>
      </c>
      <c r="O3104" s="202">
        <v>1.0367</v>
      </c>
      <c r="P3104" s="194">
        <v>25.14</v>
      </c>
      <c r="Q3104" s="143"/>
      <c r="R3104" s="143"/>
      <c r="S3104" s="143"/>
    </row>
    <row r="3105" spans="1:19" ht="13.5" customHeight="1">
      <c r="A3105" s="203"/>
      <c r="B3105" s="189" t="s">
        <v>404</v>
      </c>
      <c r="C3105" s="501" t="s">
        <v>405</v>
      </c>
      <c r="D3105" s="501"/>
      <c r="E3105" s="501"/>
      <c r="F3105" s="501"/>
      <c r="G3105" s="501"/>
      <c r="H3105" s="190" t="s">
        <v>392</v>
      </c>
      <c r="I3105" s="201">
        <v>2.0699999999999998</v>
      </c>
      <c r="J3105" s="201">
        <v>1.55</v>
      </c>
      <c r="K3105" s="192">
        <v>0.19250999999999999</v>
      </c>
      <c r="L3105" s="193"/>
      <c r="M3105" s="191"/>
      <c r="N3105" s="204">
        <v>579.11</v>
      </c>
      <c r="O3105" s="202">
        <v>1.0367</v>
      </c>
      <c r="P3105" s="216">
        <v>115.58</v>
      </c>
      <c r="Q3105" s="143"/>
      <c r="R3105" s="143"/>
      <c r="S3105" s="143"/>
    </row>
    <row r="3106" spans="1:19" ht="13.5" customHeight="1">
      <c r="A3106" s="195"/>
      <c r="B3106" s="189" t="s">
        <v>402</v>
      </c>
      <c r="C3106" s="501" t="s">
        <v>403</v>
      </c>
      <c r="D3106" s="501"/>
      <c r="E3106" s="501"/>
      <c r="F3106" s="501"/>
      <c r="G3106" s="501"/>
      <c r="H3106" s="190" t="s">
        <v>399</v>
      </c>
      <c r="I3106" s="196">
        <v>0.1</v>
      </c>
      <c r="J3106" s="201">
        <v>1.55</v>
      </c>
      <c r="K3106" s="202">
        <v>9.2999999999999992E-3</v>
      </c>
      <c r="L3106" s="198"/>
      <c r="M3106" s="199"/>
      <c r="N3106" s="200">
        <v>543.33000000000004</v>
      </c>
      <c r="O3106" s="202">
        <v>1.0367</v>
      </c>
      <c r="P3106" s="194">
        <v>5.24</v>
      </c>
      <c r="Q3106" s="143"/>
      <c r="R3106" s="143"/>
      <c r="S3106" s="143"/>
    </row>
    <row r="3107" spans="1:19" ht="13.5" customHeight="1">
      <c r="A3107" s="203"/>
      <c r="B3107" s="189" t="s">
        <v>404</v>
      </c>
      <c r="C3107" s="501" t="s">
        <v>405</v>
      </c>
      <c r="D3107" s="501"/>
      <c r="E3107" s="501"/>
      <c r="F3107" s="501"/>
      <c r="G3107" s="501"/>
      <c r="H3107" s="190" t="s">
        <v>392</v>
      </c>
      <c r="I3107" s="196">
        <v>0.1</v>
      </c>
      <c r="J3107" s="201">
        <v>1.55</v>
      </c>
      <c r="K3107" s="202">
        <v>9.2999999999999992E-3</v>
      </c>
      <c r="L3107" s="193"/>
      <c r="M3107" s="191"/>
      <c r="N3107" s="204">
        <v>579.11</v>
      </c>
      <c r="O3107" s="202">
        <v>1.0367</v>
      </c>
      <c r="P3107" s="216">
        <v>5.58</v>
      </c>
      <c r="Q3107" s="143"/>
      <c r="R3107" s="143"/>
      <c r="S3107" s="143"/>
    </row>
    <row r="3108" spans="1:19" ht="13.5" customHeight="1">
      <c r="A3108" s="195"/>
      <c r="B3108" s="189" t="s">
        <v>406</v>
      </c>
      <c r="C3108" s="501" t="s">
        <v>407</v>
      </c>
      <c r="D3108" s="501"/>
      <c r="E3108" s="501"/>
      <c r="F3108" s="501"/>
      <c r="G3108" s="501"/>
      <c r="H3108" s="190" t="s">
        <v>399</v>
      </c>
      <c r="I3108" s="201">
        <v>1.93</v>
      </c>
      <c r="J3108" s="201">
        <v>1.55</v>
      </c>
      <c r="K3108" s="192">
        <v>0.17949000000000001</v>
      </c>
      <c r="L3108" s="198"/>
      <c r="M3108" s="199"/>
      <c r="N3108" s="200">
        <v>34.6</v>
      </c>
      <c r="O3108" s="202">
        <v>1.0367</v>
      </c>
      <c r="P3108" s="194">
        <v>6.44</v>
      </c>
      <c r="Q3108" s="143"/>
      <c r="R3108" s="143"/>
      <c r="S3108" s="143"/>
    </row>
    <row r="3109" spans="1:19" ht="13.5" customHeight="1">
      <c r="A3109" s="188"/>
      <c r="B3109" s="189" t="s">
        <v>180</v>
      </c>
      <c r="C3109" s="501" t="s">
        <v>410</v>
      </c>
      <c r="D3109" s="501"/>
      <c r="E3109" s="501"/>
      <c r="F3109" s="501"/>
      <c r="G3109" s="501"/>
      <c r="H3109" s="190"/>
      <c r="I3109" s="191"/>
      <c r="J3109" s="191"/>
      <c r="K3109" s="191"/>
      <c r="L3109" s="193"/>
      <c r="M3109" s="191"/>
      <c r="N3109" s="193"/>
      <c r="O3109" s="191"/>
      <c r="P3109" s="216">
        <v>660.41</v>
      </c>
      <c r="Q3109" s="143"/>
      <c r="R3109" s="143"/>
      <c r="S3109" s="143"/>
    </row>
    <row r="3110" spans="1:19" ht="13.5" customHeight="1">
      <c r="A3110" s="195"/>
      <c r="B3110" s="189" t="s">
        <v>590</v>
      </c>
      <c r="C3110" s="501" t="s">
        <v>591</v>
      </c>
      <c r="D3110" s="501"/>
      <c r="E3110" s="501"/>
      <c r="F3110" s="501"/>
      <c r="G3110" s="501"/>
      <c r="H3110" s="190" t="s">
        <v>592</v>
      </c>
      <c r="I3110" s="202">
        <v>0.28320000000000001</v>
      </c>
      <c r="J3110" s="191"/>
      <c r="K3110" s="197">
        <v>1.6992E-2</v>
      </c>
      <c r="L3110" s="198"/>
      <c r="M3110" s="199"/>
      <c r="N3110" s="200">
        <v>7.46</v>
      </c>
      <c r="O3110" s="202">
        <v>1.0367</v>
      </c>
      <c r="P3110" s="194">
        <v>0.13</v>
      </c>
      <c r="Q3110" s="143"/>
      <c r="R3110" s="143"/>
      <c r="S3110" s="143"/>
    </row>
    <row r="3111" spans="1:19" ht="13.5" customHeight="1">
      <c r="A3111" s="195"/>
      <c r="B3111" s="189" t="s">
        <v>411</v>
      </c>
      <c r="C3111" s="501" t="s">
        <v>412</v>
      </c>
      <c r="D3111" s="501"/>
      <c r="E3111" s="501"/>
      <c r="F3111" s="501"/>
      <c r="G3111" s="501"/>
      <c r="H3111" s="190" t="s">
        <v>413</v>
      </c>
      <c r="I3111" s="201">
        <v>2.14</v>
      </c>
      <c r="J3111" s="191"/>
      <c r="K3111" s="202">
        <v>0.12839999999999999</v>
      </c>
      <c r="L3111" s="205">
        <v>155.63</v>
      </c>
      <c r="M3111" s="206">
        <v>0.77</v>
      </c>
      <c r="N3111" s="200">
        <v>119.84</v>
      </c>
      <c r="O3111" s="202">
        <v>1.0367</v>
      </c>
      <c r="P3111" s="194">
        <v>15.95</v>
      </c>
      <c r="Q3111" s="143"/>
      <c r="R3111" s="143"/>
      <c r="S3111" s="143"/>
    </row>
    <row r="3112" spans="1:19" ht="13.5" customHeight="1">
      <c r="A3112" s="195"/>
      <c r="B3112" s="189" t="s">
        <v>703</v>
      </c>
      <c r="C3112" s="501" t="s">
        <v>704</v>
      </c>
      <c r="D3112" s="501"/>
      <c r="E3112" s="501"/>
      <c r="F3112" s="501"/>
      <c r="G3112" s="501"/>
      <c r="H3112" s="190" t="s">
        <v>413</v>
      </c>
      <c r="I3112" s="201">
        <v>1.25</v>
      </c>
      <c r="J3112" s="191"/>
      <c r="K3112" s="207">
        <v>7.4999999999999997E-2</v>
      </c>
      <c r="L3112" s="205">
        <v>174.93</v>
      </c>
      <c r="M3112" s="206">
        <v>1.07</v>
      </c>
      <c r="N3112" s="200">
        <v>187.18</v>
      </c>
      <c r="O3112" s="202">
        <v>1.0367</v>
      </c>
      <c r="P3112" s="194">
        <v>14.55</v>
      </c>
      <c r="Q3112" s="143"/>
      <c r="R3112" s="143"/>
      <c r="S3112" s="143"/>
    </row>
    <row r="3113" spans="1:19" ht="13.5" customHeight="1">
      <c r="A3113" s="195"/>
      <c r="B3113" s="189" t="s">
        <v>596</v>
      </c>
      <c r="C3113" s="501" t="s">
        <v>597</v>
      </c>
      <c r="D3113" s="501"/>
      <c r="E3113" s="501"/>
      <c r="F3113" s="501"/>
      <c r="G3113" s="501"/>
      <c r="H3113" s="190" t="s">
        <v>587</v>
      </c>
      <c r="I3113" s="196">
        <v>0.3</v>
      </c>
      <c r="J3113" s="191"/>
      <c r="K3113" s="207">
        <v>1.7999999999999999E-2</v>
      </c>
      <c r="L3113" s="205">
        <v>41.71</v>
      </c>
      <c r="M3113" s="220">
        <v>1.3</v>
      </c>
      <c r="N3113" s="200">
        <v>54.22</v>
      </c>
      <c r="O3113" s="202">
        <v>1.0367</v>
      </c>
      <c r="P3113" s="194">
        <v>1.01</v>
      </c>
      <c r="Q3113" s="143"/>
      <c r="R3113" s="143"/>
      <c r="S3113" s="143"/>
    </row>
    <row r="3114" spans="1:19" ht="13.5" customHeight="1">
      <c r="A3114" s="195"/>
      <c r="B3114" s="189" t="s">
        <v>1291</v>
      </c>
      <c r="C3114" s="501" t="s">
        <v>1292</v>
      </c>
      <c r="D3114" s="501"/>
      <c r="E3114" s="501"/>
      <c r="F3114" s="501"/>
      <c r="G3114" s="501"/>
      <c r="H3114" s="190" t="s">
        <v>142</v>
      </c>
      <c r="I3114" s="209">
        <v>30</v>
      </c>
      <c r="J3114" s="191"/>
      <c r="K3114" s="196">
        <v>1.8</v>
      </c>
      <c r="L3114" s="205">
        <v>159.13</v>
      </c>
      <c r="M3114" s="206">
        <v>1.38</v>
      </c>
      <c r="N3114" s="200">
        <v>219.6</v>
      </c>
      <c r="O3114" s="202">
        <v>1.0367</v>
      </c>
      <c r="P3114" s="194">
        <v>409.79</v>
      </c>
      <c r="Q3114" s="143"/>
      <c r="R3114" s="143"/>
      <c r="S3114" s="143"/>
    </row>
    <row r="3115" spans="1:19" ht="13.5" customHeight="1">
      <c r="A3115" s="195"/>
      <c r="B3115" s="189" t="s">
        <v>1293</v>
      </c>
      <c r="C3115" s="501" t="s">
        <v>1294</v>
      </c>
      <c r="D3115" s="501"/>
      <c r="E3115" s="501"/>
      <c r="F3115" s="501"/>
      <c r="G3115" s="501"/>
      <c r="H3115" s="190" t="s">
        <v>142</v>
      </c>
      <c r="I3115" s="209">
        <v>6</v>
      </c>
      <c r="J3115" s="191"/>
      <c r="K3115" s="201">
        <v>0.36</v>
      </c>
      <c r="L3115" s="205">
        <v>425.18</v>
      </c>
      <c r="M3115" s="206">
        <v>1.38</v>
      </c>
      <c r="N3115" s="200">
        <v>586.75</v>
      </c>
      <c r="O3115" s="202">
        <v>1.0367</v>
      </c>
      <c r="P3115" s="194">
        <v>218.98</v>
      </c>
      <c r="Q3115" s="143"/>
      <c r="R3115" s="143"/>
      <c r="S3115" s="143"/>
    </row>
    <row r="3116" spans="1:19" ht="13.5" customHeight="1">
      <c r="A3116" s="210"/>
      <c r="B3116" s="187"/>
      <c r="C3116" s="500" t="s">
        <v>429</v>
      </c>
      <c r="D3116" s="500"/>
      <c r="E3116" s="500"/>
      <c r="F3116" s="500"/>
      <c r="G3116" s="500"/>
      <c r="H3116" s="180"/>
      <c r="I3116" s="181"/>
      <c r="J3116" s="181"/>
      <c r="K3116" s="181"/>
      <c r="L3116" s="183"/>
      <c r="M3116" s="181"/>
      <c r="N3116" s="211"/>
      <c r="O3116" s="181"/>
      <c r="P3116" s="212">
        <v>1308.3800000000001</v>
      </c>
      <c r="Q3116" s="143"/>
      <c r="R3116" s="143"/>
      <c r="S3116" s="143"/>
    </row>
    <row r="3117" spans="1:19" ht="45.75" customHeight="1">
      <c r="A3117" s="203" t="s">
        <v>1355</v>
      </c>
      <c r="B3117" s="189" t="s">
        <v>430</v>
      </c>
      <c r="C3117" s="501" t="s">
        <v>431</v>
      </c>
      <c r="D3117" s="501"/>
      <c r="E3117" s="501"/>
      <c r="F3117" s="501"/>
      <c r="G3117" s="501"/>
      <c r="H3117" s="190" t="s">
        <v>432</v>
      </c>
      <c r="I3117" s="209">
        <v>2</v>
      </c>
      <c r="J3117" s="191"/>
      <c r="K3117" s="209">
        <v>2</v>
      </c>
      <c r="L3117" s="193"/>
      <c r="M3117" s="191"/>
      <c r="N3117" s="193"/>
      <c r="O3117" s="202">
        <v>1.0367</v>
      </c>
      <c r="P3117" s="216">
        <v>6.03</v>
      </c>
      <c r="Q3117" s="143"/>
      <c r="R3117" s="143"/>
      <c r="S3117" s="143"/>
    </row>
    <row r="3118" spans="1:19" ht="27.75" customHeight="1">
      <c r="A3118" s="203"/>
      <c r="B3118" s="189"/>
      <c r="C3118" s="501" t="s">
        <v>433</v>
      </c>
      <c r="D3118" s="501"/>
      <c r="E3118" s="501"/>
      <c r="F3118" s="501"/>
      <c r="G3118" s="501"/>
      <c r="H3118" s="190"/>
      <c r="I3118" s="191"/>
      <c r="J3118" s="191"/>
      <c r="K3118" s="191"/>
      <c r="L3118" s="193"/>
      <c r="M3118" s="191"/>
      <c r="N3118" s="193"/>
      <c r="O3118" s="191"/>
      <c r="P3118" s="216">
        <v>595.89</v>
      </c>
      <c r="Q3118" s="143"/>
      <c r="R3118" s="143"/>
      <c r="S3118" s="143"/>
    </row>
    <row r="3119" spans="1:19" ht="13.5" customHeight="1">
      <c r="A3119" s="203"/>
      <c r="B3119" s="189" t="s">
        <v>603</v>
      </c>
      <c r="C3119" s="501" t="s">
        <v>604</v>
      </c>
      <c r="D3119" s="501"/>
      <c r="E3119" s="501"/>
      <c r="F3119" s="501"/>
      <c r="G3119" s="501"/>
      <c r="H3119" s="190" t="s">
        <v>432</v>
      </c>
      <c r="I3119" s="209">
        <v>97</v>
      </c>
      <c r="J3119" s="191"/>
      <c r="K3119" s="209">
        <v>97</v>
      </c>
      <c r="L3119" s="193"/>
      <c r="M3119" s="191"/>
      <c r="N3119" s="193"/>
      <c r="O3119" s="191"/>
      <c r="P3119" s="216">
        <v>578.01</v>
      </c>
      <c r="Q3119" s="143"/>
      <c r="R3119" s="143"/>
      <c r="S3119" s="143"/>
    </row>
    <row r="3120" spans="1:19" ht="13.5" customHeight="1">
      <c r="A3120" s="203"/>
      <c r="B3120" s="189" t="s">
        <v>605</v>
      </c>
      <c r="C3120" s="501" t="s">
        <v>606</v>
      </c>
      <c r="D3120" s="501"/>
      <c r="E3120" s="501"/>
      <c r="F3120" s="501"/>
      <c r="G3120" s="501"/>
      <c r="H3120" s="190" t="s">
        <v>432</v>
      </c>
      <c r="I3120" s="209">
        <v>51</v>
      </c>
      <c r="J3120" s="191"/>
      <c r="K3120" s="209">
        <v>51</v>
      </c>
      <c r="L3120" s="193"/>
      <c r="M3120" s="191"/>
      <c r="N3120" s="193"/>
      <c r="O3120" s="191"/>
      <c r="P3120" s="216">
        <v>303.89999999999998</v>
      </c>
      <c r="Q3120" s="143"/>
      <c r="R3120" s="143"/>
      <c r="S3120" s="143"/>
    </row>
    <row r="3121" spans="1:19" ht="13.5" customHeight="1">
      <c r="A3121" s="213"/>
      <c r="B3121" s="214"/>
      <c r="C3121" s="500" t="s">
        <v>438</v>
      </c>
      <c r="D3121" s="500"/>
      <c r="E3121" s="500"/>
      <c r="F3121" s="500"/>
      <c r="G3121" s="500"/>
      <c r="H3121" s="180"/>
      <c r="I3121" s="181"/>
      <c r="J3121" s="181"/>
      <c r="K3121" s="181"/>
      <c r="L3121" s="183"/>
      <c r="M3121" s="181"/>
      <c r="N3121" s="211">
        <v>36605.33</v>
      </c>
      <c r="O3121" s="181"/>
      <c r="P3121" s="212">
        <v>2196.3200000000002</v>
      </c>
      <c r="Q3121" s="143"/>
      <c r="R3121" s="143"/>
      <c r="S3121" s="143"/>
    </row>
    <row r="3122" spans="1:19" ht="13.5" customHeight="1">
      <c r="A3122" s="178" t="s">
        <v>1356</v>
      </c>
      <c r="B3122" s="179" t="s">
        <v>1297</v>
      </c>
      <c r="C3122" s="498" t="s">
        <v>1298</v>
      </c>
      <c r="D3122" s="498"/>
      <c r="E3122" s="498"/>
      <c r="F3122" s="498"/>
      <c r="G3122" s="498"/>
      <c r="H3122" s="180" t="s">
        <v>587</v>
      </c>
      <c r="I3122" s="181">
        <v>0.12</v>
      </c>
      <c r="J3122" s="182">
        <v>1</v>
      </c>
      <c r="K3122" s="219">
        <v>0.12</v>
      </c>
      <c r="L3122" s="211">
        <v>4328.8999999999996</v>
      </c>
      <c r="M3122" s="219">
        <v>1.38</v>
      </c>
      <c r="N3122" s="239">
        <v>5973.88</v>
      </c>
      <c r="O3122" s="217">
        <v>1.0367</v>
      </c>
      <c r="P3122" s="240">
        <v>743.17</v>
      </c>
      <c r="Q3122" s="143"/>
      <c r="R3122" s="143"/>
      <c r="S3122" s="143"/>
    </row>
    <row r="3123" spans="1:19" ht="13.5" customHeight="1">
      <c r="A3123" s="186"/>
      <c r="B3123" s="187"/>
      <c r="C3123" s="499" t="s">
        <v>390</v>
      </c>
      <c r="D3123" s="499"/>
      <c r="E3123" s="499"/>
      <c r="F3123" s="499"/>
      <c r="G3123" s="499"/>
      <c r="H3123" s="499"/>
      <c r="I3123" s="499"/>
      <c r="J3123" s="499"/>
      <c r="K3123" s="499"/>
      <c r="L3123" s="499"/>
      <c r="M3123" s="499"/>
      <c r="N3123" s="499"/>
      <c r="O3123" s="499"/>
      <c r="P3123" s="499"/>
      <c r="Q3123" s="143"/>
      <c r="R3123" s="143"/>
      <c r="S3123" s="143"/>
    </row>
    <row r="3124" spans="1:19" ht="13.5" customHeight="1">
      <c r="A3124" s="213"/>
      <c r="B3124" s="214"/>
      <c r="C3124" s="500" t="s">
        <v>438</v>
      </c>
      <c r="D3124" s="500"/>
      <c r="E3124" s="500"/>
      <c r="F3124" s="500"/>
      <c r="G3124" s="500"/>
      <c r="H3124" s="180"/>
      <c r="I3124" s="181"/>
      <c r="J3124" s="181"/>
      <c r="K3124" s="181"/>
      <c r="L3124" s="183"/>
      <c r="M3124" s="181"/>
      <c r="N3124" s="183"/>
      <c r="O3124" s="181"/>
      <c r="P3124" s="240">
        <v>743.17</v>
      </c>
      <c r="Q3124" s="143"/>
      <c r="R3124" s="143"/>
      <c r="S3124" s="143"/>
    </row>
    <row r="3125" spans="1:19" ht="13.5" customHeight="1">
      <c r="A3125" s="178" t="s">
        <v>1357</v>
      </c>
      <c r="B3125" s="179" t="s">
        <v>701</v>
      </c>
      <c r="C3125" s="498" t="s">
        <v>1300</v>
      </c>
      <c r="D3125" s="498"/>
      <c r="E3125" s="498"/>
      <c r="F3125" s="498"/>
      <c r="G3125" s="498"/>
      <c r="H3125" s="180" t="s">
        <v>142</v>
      </c>
      <c r="I3125" s="181">
        <v>12</v>
      </c>
      <c r="J3125" s="182">
        <v>1</v>
      </c>
      <c r="K3125" s="182">
        <v>12</v>
      </c>
      <c r="L3125" s="183"/>
      <c r="M3125" s="181"/>
      <c r="N3125" s="184"/>
      <c r="O3125" s="181"/>
      <c r="P3125" s="185"/>
      <c r="Q3125" s="143"/>
      <c r="R3125" s="143"/>
      <c r="S3125" s="143"/>
    </row>
    <row r="3126" spans="1:19" ht="13.5" customHeight="1">
      <c r="A3126" s="186"/>
      <c r="B3126" s="187" t="s">
        <v>386</v>
      </c>
      <c r="C3126" s="499" t="s">
        <v>387</v>
      </c>
      <c r="D3126" s="499"/>
      <c r="E3126" s="499"/>
      <c r="F3126" s="499"/>
      <c r="G3126" s="499"/>
      <c r="H3126" s="499"/>
      <c r="I3126" s="499"/>
      <c r="J3126" s="499"/>
      <c r="K3126" s="499"/>
      <c r="L3126" s="499"/>
      <c r="M3126" s="499"/>
      <c r="N3126" s="499"/>
      <c r="O3126" s="499"/>
      <c r="P3126" s="499"/>
      <c r="Q3126" s="143"/>
      <c r="R3126" s="143"/>
      <c r="S3126" s="143"/>
    </row>
    <row r="3127" spans="1:19" ht="13.5" customHeight="1">
      <c r="A3127" s="186"/>
      <c r="B3127" s="187" t="s">
        <v>388</v>
      </c>
      <c r="C3127" s="499" t="s">
        <v>389</v>
      </c>
      <c r="D3127" s="499"/>
      <c r="E3127" s="499"/>
      <c r="F3127" s="499"/>
      <c r="G3127" s="499"/>
      <c r="H3127" s="499"/>
      <c r="I3127" s="499"/>
      <c r="J3127" s="499"/>
      <c r="K3127" s="499"/>
      <c r="L3127" s="499"/>
      <c r="M3127" s="499"/>
      <c r="N3127" s="499"/>
      <c r="O3127" s="499"/>
      <c r="P3127" s="499"/>
      <c r="Q3127" s="143"/>
      <c r="R3127" s="143"/>
      <c r="S3127" s="143"/>
    </row>
    <row r="3128" spans="1:19" ht="13.5" customHeight="1">
      <c r="A3128" s="186"/>
      <c r="B3128" s="187"/>
      <c r="C3128" s="499" t="s">
        <v>390</v>
      </c>
      <c r="D3128" s="499"/>
      <c r="E3128" s="499"/>
      <c r="F3128" s="499"/>
      <c r="G3128" s="499"/>
      <c r="H3128" s="499"/>
      <c r="I3128" s="499"/>
      <c r="J3128" s="499"/>
      <c r="K3128" s="499"/>
      <c r="L3128" s="499"/>
      <c r="M3128" s="499"/>
      <c r="N3128" s="499"/>
      <c r="O3128" s="499"/>
      <c r="P3128" s="499"/>
      <c r="Q3128" s="143"/>
      <c r="R3128" s="143"/>
      <c r="S3128" s="143"/>
    </row>
    <row r="3129" spans="1:19" ht="13.5" customHeight="1">
      <c r="A3129" s="188"/>
      <c r="B3129" s="189" t="s">
        <v>164</v>
      </c>
      <c r="C3129" s="501" t="s">
        <v>391</v>
      </c>
      <c r="D3129" s="501"/>
      <c r="E3129" s="501"/>
      <c r="F3129" s="501"/>
      <c r="G3129" s="501"/>
      <c r="H3129" s="190" t="s">
        <v>392</v>
      </c>
      <c r="I3129" s="191"/>
      <c r="J3129" s="191"/>
      <c r="K3129" s="215">
        <v>19.861098599999998</v>
      </c>
      <c r="L3129" s="193"/>
      <c r="M3129" s="191"/>
      <c r="N3129" s="193"/>
      <c r="O3129" s="191"/>
      <c r="P3129" s="194">
        <v>11844.96</v>
      </c>
      <c r="Q3129" s="143"/>
      <c r="R3129" s="143"/>
      <c r="S3129" s="143"/>
    </row>
    <row r="3130" spans="1:19" ht="19.5" customHeight="1">
      <c r="A3130" s="195"/>
      <c r="B3130" s="189" t="s">
        <v>588</v>
      </c>
      <c r="C3130" s="501" t="s">
        <v>589</v>
      </c>
      <c r="D3130" s="501"/>
      <c r="E3130" s="501"/>
      <c r="F3130" s="501"/>
      <c r="G3130" s="501"/>
      <c r="H3130" s="190" t="s">
        <v>392</v>
      </c>
      <c r="I3130" s="201">
        <v>1.03</v>
      </c>
      <c r="J3130" s="197">
        <v>1.6068849999999999</v>
      </c>
      <c r="K3130" s="215">
        <v>19.861098599999998</v>
      </c>
      <c r="L3130" s="198"/>
      <c r="M3130" s="199"/>
      <c r="N3130" s="200">
        <v>596.39</v>
      </c>
      <c r="O3130" s="191"/>
      <c r="P3130" s="194">
        <v>11844.96</v>
      </c>
      <c r="Q3130" s="143"/>
      <c r="R3130" s="143"/>
      <c r="S3130" s="143"/>
    </row>
    <row r="3131" spans="1:19" ht="13.5" customHeight="1">
      <c r="A3131" s="188"/>
      <c r="B3131" s="189" t="s">
        <v>180</v>
      </c>
      <c r="C3131" s="501" t="s">
        <v>410</v>
      </c>
      <c r="D3131" s="501"/>
      <c r="E3131" s="501"/>
      <c r="F3131" s="501"/>
      <c r="G3131" s="501"/>
      <c r="H3131" s="190"/>
      <c r="I3131" s="191"/>
      <c r="J3131" s="191"/>
      <c r="K3131" s="191"/>
      <c r="L3131" s="193"/>
      <c r="M3131" s="191"/>
      <c r="N3131" s="193"/>
      <c r="O3131" s="191"/>
      <c r="P3131" s="216">
        <v>46.57</v>
      </c>
      <c r="Q3131" s="143"/>
      <c r="R3131" s="143"/>
      <c r="S3131" s="143"/>
    </row>
    <row r="3132" spans="1:19" ht="13.5" customHeight="1">
      <c r="A3132" s="195"/>
      <c r="B3132" s="189" t="s">
        <v>703</v>
      </c>
      <c r="C3132" s="501" t="s">
        <v>704</v>
      </c>
      <c r="D3132" s="501"/>
      <c r="E3132" s="501"/>
      <c r="F3132" s="501"/>
      <c r="G3132" s="501"/>
      <c r="H3132" s="190" t="s">
        <v>413</v>
      </c>
      <c r="I3132" s="201">
        <v>0.02</v>
      </c>
      <c r="J3132" s="191"/>
      <c r="K3132" s="201">
        <v>0.24</v>
      </c>
      <c r="L3132" s="205">
        <v>174.93</v>
      </c>
      <c r="M3132" s="206">
        <v>1.07</v>
      </c>
      <c r="N3132" s="200">
        <v>187.18</v>
      </c>
      <c r="O3132" s="202">
        <v>1.0367</v>
      </c>
      <c r="P3132" s="194">
        <v>46.57</v>
      </c>
      <c r="Q3132" s="143"/>
      <c r="R3132" s="143"/>
      <c r="S3132" s="143"/>
    </row>
    <row r="3133" spans="1:19" ht="19.5" customHeight="1">
      <c r="A3133" s="210"/>
      <c r="B3133" s="187"/>
      <c r="C3133" s="500" t="s">
        <v>429</v>
      </c>
      <c r="D3133" s="500"/>
      <c r="E3133" s="500"/>
      <c r="F3133" s="500"/>
      <c r="G3133" s="500"/>
      <c r="H3133" s="180"/>
      <c r="I3133" s="181"/>
      <c r="J3133" s="181"/>
      <c r="K3133" s="181"/>
      <c r="L3133" s="183"/>
      <c r="M3133" s="181"/>
      <c r="N3133" s="211"/>
      <c r="O3133" s="181"/>
      <c r="P3133" s="212">
        <v>11891.53</v>
      </c>
      <c r="Q3133" s="143"/>
      <c r="R3133" s="143"/>
      <c r="S3133" s="143"/>
    </row>
    <row r="3134" spans="1:19" ht="45.75" customHeight="1">
      <c r="A3134" s="203" t="s">
        <v>1358</v>
      </c>
      <c r="B3134" s="189" t="s">
        <v>430</v>
      </c>
      <c r="C3134" s="501" t="s">
        <v>431</v>
      </c>
      <c r="D3134" s="501"/>
      <c r="E3134" s="501"/>
      <c r="F3134" s="501"/>
      <c r="G3134" s="501"/>
      <c r="H3134" s="190" t="s">
        <v>432</v>
      </c>
      <c r="I3134" s="209">
        <v>2</v>
      </c>
      <c r="J3134" s="191"/>
      <c r="K3134" s="209">
        <v>2</v>
      </c>
      <c r="L3134" s="193"/>
      <c r="M3134" s="191"/>
      <c r="N3134" s="193"/>
      <c r="O3134" s="202">
        <v>1.0367</v>
      </c>
      <c r="P3134" s="216">
        <v>152.84</v>
      </c>
      <c r="Q3134" s="143"/>
      <c r="R3134" s="143"/>
      <c r="S3134" s="143"/>
    </row>
    <row r="3135" spans="1:19" ht="27.75" customHeight="1">
      <c r="A3135" s="203"/>
      <c r="B3135" s="189"/>
      <c r="C3135" s="501" t="s">
        <v>433</v>
      </c>
      <c r="D3135" s="501"/>
      <c r="E3135" s="501"/>
      <c r="F3135" s="501"/>
      <c r="G3135" s="501"/>
      <c r="H3135" s="190"/>
      <c r="I3135" s="191"/>
      <c r="J3135" s="191"/>
      <c r="K3135" s="191"/>
      <c r="L3135" s="193"/>
      <c r="M3135" s="191"/>
      <c r="N3135" s="193"/>
      <c r="O3135" s="191"/>
      <c r="P3135" s="194">
        <v>11844.96</v>
      </c>
      <c r="Q3135" s="143"/>
      <c r="R3135" s="143"/>
      <c r="S3135" s="143"/>
    </row>
    <row r="3136" spans="1:19" ht="13.5" customHeight="1">
      <c r="A3136" s="203"/>
      <c r="B3136" s="189" t="s">
        <v>603</v>
      </c>
      <c r="C3136" s="501" t="s">
        <v>604</v>
      </c>
      <c r="D3136" s="501"/>
      <c r="E3136" s="501"/>
      <c r="F3136" s="501"/>
      <c r="G3136" s="501"/>
      <c r="H3136" s="190" t="s">
        <v>432</v>
      </c>
      <c r="I3136" s="209">
        <v>97</v>
      </c>
      <c r="J3136" s="191"/>
      <c r="K3136" s="209">
        <v>97</v>
      </c>
      <c r="L3136" s="193"/>
      <c r="M3136" s="191"/>
      <c r="N3136" s="193"/>
      <c r="O3136" s="191"/>
      <c r="P3136" s="194">
        <v>11489.61</v>
      </c>
      <c r="Q3136" s="143"/>
      <c r="R3136" s="143"/>
      <c r="S3136" s="143"/>
    </row>
    <row r="3137" spans="1:19" ht="13.5" customHeight="1">
      <c r="A3137" s="203"/>
      <c r="B3137" s="189" t="s">
        <v>605</v>
      </c>
      <c r="C3137" s="501" t="s">
        <v>606</v>
      </c>
      <c r="D3137" s="501"/>
      <c r="E3137" s="501"/>
      <c r="F3137" s="501"/>
      <c r="G3137" s="501"/>
      <c r="H3137" s="190" t="s">
        <v>432</v>
      </c>
      <c r="I3137" s="209">
        <v>51</v>
      </c>
      <c r="J3137" s="191"/>
      <c r="K3137" s="209">
        <v>51</v>
      </c>
      <c r="L3137" s="193"/>
      <c r="M3137" s="191"/>
      <c r="N3137" s="193"/>
      <c r="O3137" s="191"/>
      <c r="P3137" s="194">
        <v>6040.93</v>
      </c>
      <c r="Q3137" s="143"/>
      <c r="R3137" s="143"/>
      <c r="S3137" s="143"/>
    </row>
    <row r="3138" spans="1:19" ht="13.5" customHeight="1">
      <c r="A3138" s="213"/>
      <c r="B3138" s="214"/>
      <c r="C3138" s="500" t="s">
        <v>438</v>
      </c>
      <c r="D3138" s="500"/>
      <c r="E3138" s="500"/>
      <c r="F3138" s="500"/>
      <c r="G3138" s="500"/>
      <c r="H3138" s="180"/>
      <c r="I3138" s="181"/>
      <c r="J3138" s="181"/>
      <c r="K3138" s="181"/>
      <c r="L3138" s="183"/>
      <c r="M3138" s="181"/>
      <c r="N3138" s="211">
        <v>2464.58</v>
      </c>
      <c r="O3138" s="181"/>
      <c r="P3138" s="212">
        <v>29574.91</v>
      </c>
      <c r="Q3138" s="143"/>
      <c r="R3138" s="143"/>
      <c r="S3138" s="143"/>
    </row>
    <row r="3139" spans="1:19" ht="13.5" customHeight="1">
      <c r="A3139" s="178" t="s">
        <v>1359</v>
      </c>
      <c r="B3139" s="179" t="s">
        <v>1360</v>
      </c>
      <c r="C3139" s="498" t="s">
        <v>1361</v>
      </c>
      <c r="D3139" s="498"/>
      <c r="E3139" s="498"/>
      <c r="F3139" s="498"/>
      <c r="G3139" s="498"/>
      <c r="H3139" s="180" t="s">
        <v>142</v>
      </c>
      <c r="I3139" s="181">
        <v>12</v>
      </c>
      <c r="J3139" s="182">
        <v>1</v>
      </c>
      <c r="K3139" s="182">
        <v>12</v>
      </c>
      <c r="L3139" s="183"/>
      <c r="M3139" s="181"/>
      <c r="N3139" s="221">
        <v>491.42</v>
      </c>
      <c r="O3139" s="217">
        <v>1.0367</v>
      </c>
      <c r="P3139" s="212">
        <v>6113.46</v>
      </c>
      <c r="Q3139" s="143"/>
      <c r="R3139" s="143"/>
      <c r="S3139" s="143"/>
    </row>
    <row r="3140" spans="1:19" ht="13.5" customHeight="1">
      <c r="A3140" s="186"/>
      <c r="B3140" s="187"/>
      <c r="C3140" s="499" t="s">
        <v>390</v>
      </c>
      <c r="D3140" s="499"/>
      <c r="E3140" s="499"/>
      <c r="F3140" s="499"/>
      <c r="G3140" s="499"/>
      <c r="H3140" s="499"/>
      <c r="I3140" s="499"/>
      <c r="J3140" s="499"/>
      <c r="K3140" s="499"/>
      <c r="L3140" s="499"/>
      <c r="M3140" s="499"/>
      <c r="N3140" s="499"/>
      <c r="O3140" s="499"/>
      <c r="P3140" s="499"/>
      <c r="Q3140" s="143"/>
      <c r="R3140" s="143"/>
      <c r="S3140" s="143"/>
    </row>
    <row r="3141" spans="1:19" ht="13.5" customHeight="1">
      <c r="A3141" s="213"/>
      <c r="B3141" s="214"/>
      <c r="C3141" s="500" t="s">
        <v>438</v>
      </c>
      <c r="D3141" s="500"/>
      <c r="E3141" s="500"/>
      <c r="F3141" s="500"/>
      <c r="G3141" s="500"/>
      <c r="H3141" s="180"/>
      <c r="I3141" s="181"/>
      <c r="J3141" s="181"/>
      <c r="K3141" s="181"/>
      <c r="L3141" s="183"/>
      <c r="M3141" s="181"/>
      <c r="N3141" s="183"/>
      <c r="O3141" s="181"/>
      <c r="P3141" s="212">
        <v>6113.46</v>
      </c>
      <c r="Q3141" s="143"/>
      <c r="R3141" s="143"/>
      <c r="S3141" s="143"/>
    </row>
    <row r="3142" spans="1:19" ht="13.5" customHeight="1">
      <c r="A3142" s="178" t="s">
        <v>1362</v>
      </c>
      <c r="B3142" s="179" t="s">
        <v>608</v>
      </c>
      <c r="C3142" s="498" t="s">
        <v>762</v>
      </c>
      <c r="D3142" s="498"/>
      <c r="E3142" s="498"/>
      <c r="F3142" s="498"/>
      <c r="G3142" s="498"/>
      <c r="H3142" s="180" t="s">
        <v>610</v>
      </c>
      <c r="I3142" s="181">
        <v>0.48</v>
      </c>
      <c r="J3142" s="182">
        <v>1</v>
      </c>
      <c r="K3142" s="219">
        <v>0.48</v>
      </c>
      <c r="L3142" s="183"/>
      <c r="M3142" s="181"/>
      <c r="N3142" s="184"/>
      <c r="O3142" s="181"/>
      <c r="P3142" s="185"/>
      <c r="Q3142" s="143"/>
      <c r="R3142" s="143"/>
      <c r="S3142" s="143"/>
    </row>
    <row r="3143" spans="1:19" ht="13.5" customHeight="1">
      <c r="A3143" s="186"/>
      <c r="B3143" s="187" t="s">
        <v>386</v>
      </c>
      <c r="C3143" s="499" t="s">
        <v>387</v>
      </c>
      <c r="D3143" s="499"/>
      <c r="E3143" s="499"/>
      <c r="F3143" s="499"/>
      <c r="G3143" s="499"/>
      <c r="H3143" s="499"/>
      <c r="I3143" s="499"/>
      <c r="J3143" s="499"/>
      <c r="K3143" s="499"/>
      <c r="L3143" s="499"/>
      <c r="M3143" s="499"/>
      <c r="N3143" s="499"/>
      <c r="O3143" s="499"/>
      <c r="P3143" s="499"/>
      <c r="Q3143" s="143"/>
      <c r="R3143" s="143"/>
      <c r="S3143" s="143"/>
    </row>
    <row r="3144" spans="1:19" ht="13.5" customHeight="1">
      <c r="A3144" s="186"/>
      <c r="B3144" s="187" t="s">
        <v>388</v>
      </c>
      <c r="C3144" s="499" t="s">
        <v>389</v>
      </c>
      <c r="D3144" s="499"/>
      <c r="E3144" s="499"/>
      <c r="F3144" s="499"/>
      <c r="G3144" s="499"/>
      <c r="H3144" s="499"/>
      <c r="I3144" s="499"/>
      <c r="J3144" s="499"/>
      <c r="K3144" s="499"/>
      <c r="L3144" s="499"/>
      <c r="M3144" s="499"/>
      <c r="N3144" s="499"/>
      <c r="O3144" s="499"/>
      <c r="P3144" s="499"/>
      <c r="Q3144" s="143"/>
      <c r="R3144" s="143"/>
      <c r="S3144" s="143"/>
    </row>
    <row r="3145" spans="1:19" ht="13.5" customHeight="1">
      <c r="A3145" s="186"/>
      <c r="B3145" s="187"/>
      <c r="C3145" s="499" t="s">
        <v>390</v>
      </c>
      <c r="D3145" s="499"/>
      <c r="E3145" s="499"/>
      <c r="F3145" s="499"/>
      <c r="G3145" s="499"/>
      <c r="H3145" s="499"/>
      <c r="I3145" s="499"/>
      <c r="J3145" s="499"/>
      <c r="K3145" s="499"/>
      <c r="L3145" s="499"/>
      <c r="M3145" s="499"/>
      <c r="N3145" s="499"/>
      <c r="O3145" s="499"/>
      <c r="P3145" s="499"/>
      <c r="Q3145" s="143"/>
      <c r="R3145" s="143"/>
      <c r="S3145" s="143"/>
    </row>
    <row r="3146" spans="1:19" ht="13.5" customHeight="1">
      <c r="A3146" s="188"/>
      <c r="B3146" s="189" t="s">
        <v>164</v>
      </c>
      <c r="C3146" s="501" t="s">
        <v>391</v>
      </c>
      <c r="D3146" s="501"/>
      <c r="E3146" s="501"/>
      <c r="F3146" s="501"/>
      <c r="G3146" s="501"/>
      <c r="H3146" s="190" t="s">
        <v>392</v>
      </c>
      <c r="I3146" s="191"/>
      <c r="J3146" s="191"/>
      <c r="K3146" s="215">
        <v>7.1499955000000002</v>
      </c>
      <c r="L3146" s="193"/>
      <c r="M3146" s="191"/>
      <c r="N3146" s="193"/>
      <c r="O3146" s="191"/>
      <c r="P3146" s="194">
        <v>4758.6099999999997</v>
      </c>
      <c r="Q3146" s="143"/>
      <c r="R3146" s="143"/>
      <c r="S3146" s="143"/>
    </row>
    <row r="3147" spans="1:19" ht="13.5" customHeight="1">
      <c r="A3147" s="195"/>
      <c r="B3147" s="189" t="s">
        <v>611</v>
      </c>
      <c r="C3147" s="501" t="s">
        <v>612</v>
      </c>
      <c r="D3147" s="501"/>
      <c r="E3147" s="501"/>
      <c r="F3147" s="501"/>
      <c r="G3147" s="501"/>
      <c r="H3147" s="190" t="s">
        <v>392</v>
      </c>
      <c r="I3147" s="201">
        <v>9.27</v>
      </c>
      <c r="J3147" s="197">
        <v>1.6068849999999999</v>
      </c>
      <c r="K3147" s="215">
        <v>7.1499955000000002</v>
      </c>
      <c r="L3147" s="198"/>
      <c r="M3147" s="199"/>
      <c r="N3147" s="200">
        <v>665.54</v>
      </c>
      <c r="O3147" s="191"/>
      <c r="P3147" s="194">
        <v>4758.6099999999997</v>
      </c>
      <c r="Q3147" s="143"/>
      <c r="R3147" s="143"/>
      <c r="S3147" s="143"/>
    </row>
    <row r="3148" spans="1:19" ht="13.5" customHeight="1">
      <c r="A3148" s="188"/>
      <c r="B3148" s="189" t="s">
        <v>180</v>
      </c>
      <c r="C3148" s="501" t="s">
        <v>410</v>
      </c>
      <c r="D3148" s="501"/>
      <c r="E3148" s="501"/>
      <c r="F3148" s="501"/>
      <c r="G3148" s="501"/>
      <c r="H3148" s="190"/>
      <c r="I3148" s="191"/>
      <c r="J3148" s="191"/>
      <c r="K3148" s="191"/>
      <c r="L3148" s="193"/>
      <c r="M3148" s="191"/>
      <c r="N3148" s="193"/>
      <c r="O3148" s="191"/>
      <c r="P3148" s="216">
        <v>49.76</v>
      </c>
      <c r="Q3148" s="143"/>
      <c r="R3148" s="143"/>
      <c r="S3148" s="143"/>
    </row>
    <row r="3149" spans="1:19" ht="13.5" customHeight="1">
      <c r="A3149" s="195"/>
      <c r="B3149" s="189" t="s">
        <v>613</v>
      </c>
      <c r="C3149" s="501" t="s">
        <v>614</v>
      </c>
      <c r="D3149" s="501"/>
      <c r="E3149" s="501"/>
      <c r="F3149" s="501"/>
      <c r="G3149" s="501"/>
      <c r="H3149" s="190" t="s">
        <v>413</v>
      </c>
      <c r="I3149" s="196">
        <v>0.2</v>
      </c>
      <c r="J3149" s="191"/>
      <c r="K3149" s="207">
        <v>9.6000000000000002E-2</v>
      </c>
      <c r="L3149" s="205">
        <v>138.5</v>
      </c>
      <c r="M3149" s="206">
        <v>1.44</v>
      </c>
      <c r="N3149" s="200">
        <v>199.44</v>
      </c>
      <c r="O3149" s="202">
        <v>1.0367</v>
      </c>
      <c r="P3149" s="194">
        <v>19.850000000000001</v>
      </c>
      <c r="Q3149" s="143"/>
      <c r="R3149" s="143"/>
      <c r="S3149" s="143"/>
    </row>
    <row r="3150" spans="1:19" ht="13.5" customHeight="1">
      <c r="A3150" s="195"/>
      <c r="B3150" s="189" t="s">
        <v>615</v>
      </c>
      <c r="C3150" s="501" t="s">
        <v>616</v>
      </c>
      <c r="D3150" s="501"/>
      <c r="E3150" s="501"/>
      <c r="F3150" s="501"/>
      <c r="G3150" s="501"/>
      <c r="H3150" s="190" t="s">
        <v>587</v>
      </c>
      <c r="I3150" s="201">
        <v>0.25</v>
      </c>
      <c r="J3150" s="191"/>
      <c r="K3150" s="201">
        <v>0.12</v>
      </c>
      <c r="L3150" s="205">
        <v>235.73</v>
      </c>
      <c r="M3150" s="206">
        <v>1.02</v>
      </c>
      <c r="N3150" s="200">
        <v>240.44</v>
      </c>
      <c r="O3150" s="202">
        <v>1.0367</v>
      </c>
      <c r="P3150" s="194">
        <v>29.91</v>
      </c>
      <c r="Q3150" s="143"/>
      <c r="R3150" s="143"/>
      <c r="S3150" s="143"/>
    </row>
    <row r="3151" spans="1:19" ht="13.5" customHeight="1">
      <c r="A3151" s="210"/>
      <c r="B3151" s="187"/>
      <c r="C3151" s="500" t="s">
        <v>429</v>
      </c>
      <c r="D3151" s="500"/>
      <c r="E3151" s="500"/>
      <c r="F3151" s="500"/>
      <c r="G3151" s="500"/>
      <c r="H3151" s="180"/>
      <c r="I3151" s="181"/>
      <c r="J3151" s="181"/>
      <c r="K3151" s="181"/>
      <c r="L3151" s="183"/>
      <c r="M3151" s="181"/>
      <c r="N3151" s="211"/>
      <c r="O3151" s="181"/>
      <c r="P3151" s="212">
        <v>4808.37</v>
      </c>
      <c r="Q3151" s="143"/>
      <c r="R3151" s="143"/>
      <c r="S3151" s="143"/>
    </row>
    <row r="3152" spans="1:19" ht="19.5" customHeight="1">
      <c r="A3152" s="203" t="s">
        <v>1363</v>
      </c>
      <c r="B3152" s="189" t="s">
        <v>430</v>
      </c>
      <c r="C3152" s="501" t="s">
        <v>431</v>
      </c>
      <c r="D3152" s="501"/>
      <c r="E3152" s="501"/>
      <c r="F3152" s="501"/>
      <c r="G3152" s="501"/>
      <c r="H3152" s="190" t="s">
        <v>432</v>
      </c>
      <c r="I3152" s="209">
        <v>2</v>
      </c>
      <c r="J3152" s="191"/>
      <c r="K3152" s="209">
        <v>2</v>
      </c>
      <c r="L3152" s="193"/>
      <c r="M3152" s="191"/>
      <c r="N3152" s="193"/>
      <c r="O3152" s="202">
        <v>1.0367</v>
      </c>
      <c r="P3152" s="216">
        <v>61.4</v>
      </c>
      <c r="Q3152" s="143"/>
      <c r="R3152" s="143"/>
      <c r="S3152" s="143"/>
    </row>
    <row r="3153" spans="1:19" ht="45.75" customHeight="1">
      <c r="A3153" s="203"/>
      <c r="B3153" s="189"/>
      <c r="C3153" s="501" t="s">
        <v>433</v>
      </c>
      <c r="D3153" s="501"/>
      <c r="E3153" s="501"/>
      <c r="F3153" s="501"/>
      <c r="G3153" s="501"/>
      <c r="H3153" s="190"/>
      <c r="I3153" s="191"/>
      <c r="J3153" s="191"/>
      <c r="K3153" s="191"/>
      <c r="L3153" s="193"/>
      <c r="M3153" s="191"/>
      <c r="N3153" s="193"/>
      <c r="O3153" s="191"/>
      <c r="P3153" s="194">
        <v>4758.6099999999997</v>
      </c>
      <c r="Q3153" s="143"/>
      <c r="R3153" s="143"/>
      <c r="S3153" s="143"/>
    </row>
    <row r="3154" spans="1:19" ht="27.75" customHeight="1">
      <c r="A3154" s="203"/>
      <c r="B3154" s="189" t="s">
        <v>434</v>
      </c>
      <c r="C3154" s="501" t="s">
        <v>435</v>
      </c>
      <c r="D3154" s="501"/>
      <c r="E3154" s="501"/>
      <c r="F3154" s="501"/>
      <c r="G3154" s="501"/>
      <c r="H3154" s="190" t="s">
        <v>432</v>
      </c>
      <c r="I3154" s="209">
        <v>90</v>
      </c>
      <c r="J3154" s="191"/>
      <c r="K3154" s="209">
        <v>90</v>
      </c>
      <c r="L3154" s="193"/>
      <c r="M3154" s="191"/>
      <c r="N3154" s="193"/>
      <c r="O3154" s="191"/>
      <c r="P3154" s="194">
        <v>4282.75</v>
      </c>
      <c r="Q3154" s="143"/>
      <c r="R3154" s="143"/>
      <c r="S3154" s="143"/>
    </row>
    <row r="3155" spans="1:19" ht="13.5" customHeight="1">
      <c r="A3155" s="203"/>
      <c r="B3155" s="189" t="s">
        <v>436</v>
      </c>
      <c r="C3155" s="501" t="s">
        <v>437</v>
      </c>
      <c r="D3155" s="501"/>
      <c r="E3155" s="501"/>
      <c r="F3155" s="501"/>
      <c r="G3155" s="501"/>
      <c r="H3155" s="190" t="s">
        <v>432</v>
      </c>
      <c r="I3155" s="209">
        <v>46</v>
      </c>
      <c r="J3155" s="191"/>
      <c r="K3155" s="209">
        <v>46</v>
      </c>
      <c r="L3155" s="193"/>
      <c r="M3155" s="191"/>
      <c r="N3155" s="193"/>
      <c r="O3155" s="191"/>
      <c r="P3155" s="194">
        <v>2188.96</v>
      </c>
      <c r="Q3155" s="143"/>
      <c r="R3155" s="143"/>
      <c r="S3155" s="143"/>
    </row>
    <row r="3156" spans="1:19" ht="13.5" customHeight="1">
      <c r="A3156" s="213"/>
      <c r="B3156" s="214"/>
      <c r="C3156" s="500" t="s">
        <v>438</v>
      </c>
      <c r="D3156" s="500"/>
      <c r="E3156" s="500"/>
      <c r="F3156" s="500"/>
      <c r="G3156" s="500"/>
      <c r="H3156" s="180"/>
      <c r="I3156" s="181"/>
      <c r="J3156" s="181"/>
      <c r="K3156" s="181"/>
      <c r="L3156" s="183"/>
      <c r="M3156" s="181"/>
      <c r="N3156" s="211">
        <v>23628.080000000002</v>
      </c>
      <c r="O3156" s="181"/>
      <c r="P3156" s="212">
        <v>11341.48</v>
      </c>
      <c r="Q3156" s="143"/>
      <c r="R3156" s="143"/>
      <c r="S3156" s="143"/>
    </row>
    <row r="3157" spans="1:19" ht="13.5" customHeight="1">
      <c r="A3157" s="178" t="s">
        <v>1364</v>
      </c>
      <c r="B3157" s="179" t="s">
        <v>966</v>
      </c>
      <c r="C3157" s="498" t="s">
        <v>967</v>
      </c>
      <c r="D3157" s="498"/>
      <c r="E3157" s="498"/>
      <c r="F3157" s="498"/>
      <c r="G3157" s="498"/>
      <c r="H3157" s="180" t="s">
        <v>773</v>
      </c>
      <c r="I3157" s="181">
        <v>4.8000000000000001E-2</v>
      </c>
      <c r="J3157" s="182">
        <v>1</v>
      </c>
      <c r="K3157" s="249">
        <v>4.8000000000000001E-2</v>
      </c>
      <c r="L3157" s="211">
        <v>20410.53</v>
      </c>
      <c r="M3157" s="222">
        <v>1.1000000000000001</v>
      </c>
      <c r="N3157" s="239">
        <v>22451.58</v>
      </c>
      <c r="O3157" s="217">
        <v>1.0367</v>
      </c>
      <c r="P3157" s="212">
        <v>1117.23</v>
      </c>
      <c r="Q3157" s="143"/>
      <c r="R3157" s="143"/>
      <c r="S3157" s="143"/>
    </row>
    <row r="3158" spans="1:19" ht="13.5" customHeight="1">
      <c r="A3158" s="186"/>
      <c r="B3158" s="187"/>
      <c r="C3158" s="499" t="s">
        <v>390</v>
      </c>
      <c r="D3158" s="499"/>
      <c r="E3158" s="499"/>
      <c r="F3158" s="499"/>
      <c r="G3158" s="499"/>
      <c r="H3158" s="499"/>
      <c r="I3158" s="499"/>
      <c r="J3158" s="499"/>
      <c r="K3158" s="499"/>
      <c r="L3158" s="499"/>
      <c r="M3158" s="499"/>
      <c r="N3158" s="499"/>
      <c r="O3158" s="499"/>
      <c r="P3158" s="499"/>
      <c r="Q3158" s="143"/>
      <c r="R3158" s="143"/>
      <c r="S3158" s="143"/>
    </row>
    <row r="3159" spans="1:19" ht="13.5" customHeight="1">
      <c r="A3159" s="213"/>
      <c r="B3159" s="214"/>
      <c r="C3159" s="500" t="s">
        <v>438</v>
      </c>
      <c r="D3159" s="500"/>
      <c r="E3159" s="500"/>
      <c r="F3159" s="500"/>
      <c r="G3159" s="500"/>
      <c r="H3159" s="180"/>
      <c r="I3159" s="181"/>
      <c r="J3159" s="181"/>
      <c r="K3159" s="181"/>
      <c r="L3159" s="183"/>
      <c r="M3159" s="181"/>
      <c r="N3159" s="183"/>
      <c r="O3159" s="181"/>
      <c r="P3159" s="212">
        <v>1117.23</v>
      </c>
      <c r="Q3159" s="143"/>
      <c r="R3159" s="143"/>
      <c r="S3159" s="143"/>
    </row>
    <row r="3160" spans="1:19" ht="13.5" customHeight="1">
      <c r="A3160" s="497" t="s">
        <v>1365</v>
      </c>
      <c r="B3160" s="497"/>
      <c r="C3160" s="497"/>
      <c r="D3160" s="497"/>
      <c r="E3160" s="497"/>
      <c r="F3160" s="497"/>
      <c r="G3160" s="497"/>
      <c r="H3160" s="497"/>
      <c r="I3160" s="497"/>
      <c r="J3160" s="497"/>
      <c r="K3160" s="497"/>
      <c r="L3160" s="497"/>
      <c r="M3160" s="497"/>
      <c r="N3160" s="497"/>
      <c r="O3160" s="497"/>
      <c r="P3160" s="497"/>
      <c r="Q3160" s="143"/>
      <c r="R3160" s="143"/>
      <c r="S3160" s="143"/>
    </row>
    <row r="3161" spans="1:19" ht="13.5" customHeight="1">
      <c r="A3161" s="178" t="s">
        <v>1366</v>
      </c>
      <c r="B3161" s="179" t="s">
        <v>1287</v>
      </c>
      <c r="C3161" s="498" t="s">
        <v>1288</v>
      </c>
      <c r="D3161" s="498"/>
      <c r="E3161" s="498"/>
      <c r="F3161" s="498"/>
      <c r="G3161" s="498"/>
      <c r="H3161" s="180" t="s">
        <v>610</v>
      </c>
      <c r="I3161" s="181">
        <v>0.01</v>
      </c>
      <c r="J3161" s="182">
        <v>1</v>
      </c>
      <c r="K3161" s="219">
        <v>0.01</v>
      </c>
      <c r="L3161" s="183"/>
      <c r="M3161" s="181"/>
      <c r="N3161" s="184"/>
      <c r="O3161" s="181"/>
      <c r="P3161" s="185"/>
      <c r="Q3161" s="143"/>
      <c r="R3161" s="143"/>
      <c r="S3161" s="143"/>
    </row>
    <row r="3162" spans="1:19" ht="13.5" customHeight="1">
      <c r="A3162" s="186"/>
      <c r="B3162" s="187" t="s">
        <v>386</v>
      </c>
      <c r="C3162" s="499" t="s">
        <v>387</v>
      </c>
      <c r="D3162" s="499"/>
      <c r="E3162" s="499"/>
      <c r="F3162" s="499"/>
      <c r="G3162" s="499"/>
      <c r="H3162" s="499"/>
      <c r="I3162" s="499"/>
      <c r="J3162" s="499"/>
      <c r="K3162" s="499"/>
      <c r="L3162" s="499"/>
      <c r="M3162" s="499"/>
      <c r="N3162" s="499"/>
      <c r="O3162" s="499"/>
      <c r="P3162" s="499"/>
      <c r="Q3162" s="143"/>
      <c r="R3162" s="143"/>
      <c r="S3162" s="143"/>
    </row>
    <row r="3163" spans="1:19" ht="13.5" customHeight="1">
      <c r="A3163" s="186"/>
      <c r="B3163" s="187" t="s">
        <v>388</v>
      </c>
      <c r="C3163" s="499" t="s">
        <v>389</v>
      </c>
      <c r="D3163" s="499"/>
      <c r="E3163" s="499"/>
      <c r="F3163" s="499"/>
      <c r="G3163" s="499"/>
      <c r="H3163" s="499"/>
      <c r="I3163" s="499"/>
      <c r="J3163" s="499"/>
      <c r="K3163" s="499"/>
      <c r="L3163" s="499"/>
      <c r="M3163" s="499"/>
      <c r="N3163" s="499"/>
      <c r="O3163" s="499"/>
      <c r="P3163" s="499"/>
      <c r="Q3163" s="143"/>
      <c r="R3163" s="143"/>
      <c r="S3163" s="143"/>
    </row>
    <row r="3164" spans="1:19" ht="13.5" customHeight="1">
      <c r="A3164" s="186"/>
      <c r="B3164" s="187"/>
      <c r="C3164" s="499" t="s">
        <v>390</v>
      </c>
      <c r="D3164" s="499"/>
      <c r="E3164" s="499"/>
      <c r="F3164" s="499"/>
      <c r="G3164" s="499"/>
      <c r="H3164" s="499"/>
      <c r="I3164" s="499"/>
      <c r="J3164" s="499"/>
      <c r="K3164" s="499"/>
      <c r="L3164" s="499"/>
      <c r="M3164" s="499"/>
      <c r="N3164" s="499"/>
      <c r="O3164" s="499"/>
      <c r="P3164" s="499"/>
      <c r="Q3164" s="143"/>
      <c r="R3164" s="143"/>
      <c r="S3164" s="143"/>
    </row>
    <row r="3165" spans="1:19" ht="13.5" customHeight="1">
      <c r="A3165" s="188"/>
      <c r="B3165" s="189" t="s">
        <v>164</v>
      </c>
      <c r="C3165" s="501" t="s">
        <v>391</v>
      </c>
      <c r="D3165" s="501"/>
      <c r="E3165" s="501"/>
      <c r="F3165" s="501"/>
      <c r="G3165" s="501"/>
      <c r="H3165" s="190" t="s">
        <v>392</v>
      </c>
      <c r="I3165" s="191"/>
      <c r="J3165" s="191"/>
      <c r="K3165" s="215">
        <v>0.13754939999999999</v>
      </c>
      <c r="L3165" s="193"/>
      <c r="M3165" s="191"/>
      <c r="N3165" s="193"/>
      <c r="O3165" s="191"/>
      <c r="P3165" s="216">
        <v>77.87</v>
      </c>
      <c r="Q3165" s="143"/>
      <c r="R3165" s="143"/>
      <c r="S3165" s="143"/>
    </row>
    <row r="3166" spans="1:19" ht="19.5" customHeight="1">
      <c r="A3166" s="195"/>
      <c r="B3166" s="189" t="s">
        <v>393</v>
      </c>
      <c r="C3166" s="501" t="s">
        <v>394</v>
      </c>
      <c r="D3166" s="501"/>
      <c r="E3166" s="501"/>
      <c r="F3166" s="501"/>
      <c r="G3166" s="501"/>
      <c r="H3166" s="190" t="s">
        <v>392</v>
      </c>
      <c r="I3166" s="201">
        <v>8.56</v>
      </c>
      <c r="J3166" s="197">
        <v>1.6068849999999999</v>
      </c>
      <c r="K3166" s="215">
        <v>0.13754939999999999</v>
      </c>
      <c r="L3166" s="198"/>
      <c r="M3166" s="199"/>
      <c r="N3166" s="200">
        <v>566.14</v>
      </c>
      <c r="O3166" s="191"/>
      <c r="P3166" s="194">
        <v>77.87</v>
      </c>
      <c r="Q3166" s="143"/>
      <c r="R3166" s="143"/>
      <c r="S3166" s="143"/>
    </row>
    <row r="3167" spans="1:19" ht="13.5" customHeight="1">
      <c r="A3167" s="188"/>
      <c r="B3167" s="189" t="s">
        <v>167</v>
      </c>
      <c r="C3167" s="501" t="s">
        <v>395</v>
      </c>
      <c r="D3167" s="501"/>
      <c r="E3167" s="501"/>
      <c r="F3167" s="501"/>
      <c r="G3167" s="501"/>
      <c r="H3167" s="190"/>
      <c r="I3167" s="191"/>
      <c r="J3167" s="191"/>
      <c r="K3167" s="191"/>
      <c r="L3167" s="193"/>
      <c r="M3167" s="191"/>
      <c r="N3167" s="193"/>
      <c r="O3167" s="191"/>
      <c r="P3167" s="216">
        <v>8.67</v>
      </c>
      <c r="Q3167" s="143"/>
      <c r="R3167" s="143"/>
      <c r="S3167" s="143"/>
    </row>
    <row r="3168" spans="1:19" ht="13.5" customHeight="1">
      <c r="A3168" s="188"/>
      <c r="B3168" s="189"/>
      <c r="C3168" s="501" t="s">
        <v>396</v>
      </c>
      <c r="D3168" s="501"/>
      <c r="E3168" s="501"/>
      <c r="F3168" s="501"/>
      <c r="G3168" s="501"/>
      <c r="H3168" s="190" t="s">
        <v>392</v>
      </c>
      <c r="I3168" s="191"/>
      <c r="J3168" s="191"/>
      <c r="K3168" s="197">
        <v>3.5185000000000001E-2</v>
      </c>
      <c r="L3168" s="193"/>
      <c r="M3168" s="191"/>
      <c r="N3168" s="193"/>
      <c r="O3168" s="191"/>
      <c r="P3168" s="216">
        <v>21.44</v>
      </c>
      <c r="Q3168" s="143"/>
      <c r="R3168" s="143"/>
      <c r="S3168" s="143"/>
    </row>
    <row r="3169" spans="1:19" ht="19.5" customHeight="1">
      <c r="A3169" s="195"/>
      <c r="B3169" s="189" t="s">
        <v>397</v>
      </c>
      <c r="C3169" s="501" t="s">
        <v>398</v>
      </c>
      <c r="D3169" s="501"/>
      <c r="E3169" s="501"/>
      <c r="F3169" s="501"/>
      <c r="G3169" s="501"/>
      <c r="H3169" s="190" t="s">
        <v>399</v>
      </c>
      <c r="I3169" s="196">
        <v>0.1</v>
      </c>
      <c r="J3169" s="201">
        <v>1.55</v>
      </c>
      <c r="K3169" s="192">
        <v>1.5499999999999999E-3</v>
      </c>
      <c r="L3169" s="198"/>
      <c r="M3169" s="199"/>
      <c r="N3169" s="200">
        <v>1582.31</v>
      </c>
      <c r="O3169" s="202">
        <v>1.0367</v>
      </c>
      <c r="P3169" s="194">
        <v>2.54</v>
      </c>
      <c r="Q3169" s="143"/>
      <c r="R3169" s="143"/>
      <c r="S3169" s="143"/>
    </row>
    <row r="3170" spans="1:19" ht="13.5" customHeight="1">
      <c r="A3170" s="203"/>
      <c r="B3170" s="189" t="s">
        <v>400</v>
      </c>
      <c r="C3170" s="501" t="s">
        <v>401</v>
      </c>
      <c r="D3170" s="501"/>
      <c r="E3170" s="501"/>
      <c r="F3170" s="501"/>
      <c r="G3170" s="501"/>
      <c r="H3170" s="190" t="s">
        <v>392</v>
      </c>
      <c r="I3170" s="196">
        <v>0.1</v>
      </c>
      <c r="J3170" s="201">
        <v>1.55</v>
      </c>
      <c r="K3170" s="192">
        <v>1.5499999999999999E-3</v>
      </c>
      <c r="L3170" s="193"/>
      <c r="M3170" s="191"/>
      <c r="N3170" s="204">
        <v>777.91</v>
      </c>
      <c r="O3170" s="202">
        <v>1.0367</v>
      </c>
      <c r="P3170" s="216">
        <v>1.25</v>
      </c>
      <c r="Q3170" s="143"/>
      <c r="R3170" s="143"/>
      <c r="S3170" s="143"/>
    </row>
    <row r="3171" spans="1:19" ht="13.5" customHeight="1">
      <c r="A3171" s="195"/>
      <c r="B3171" s="189" t="s">
        <v>1289</v>
      </c>
      <c r="C3171" s="501" t="s">
        <v>1290</v>
      </c>
      <c r="D3171" s="501"/>
      <c r="E3171" s="501"/>
      <c r="F3171" s="501"/>
      <c r="G3171" s="501"/>
      <c r="H3171" s="190" t="s">
        <v>399</v>
      </c>
      <c r="I3171" s="201">
        <v>2.0699999999999998</v>
      </c>
      <c r="J3171" s="201">
        <v>1.55</v>
      </c>
      <c r="K3171" s="197">
        <v>3.2085000000000002E-2</v>
      </c>
      <c r="L3171" s="205">
        <v>104.99</v>
      </c>
      <c r="M3171" s="220">
        <v>1.2</v>
      </c>
      <c r="N3171" s="200">
        <v>125.99</v>
      </c>
      <c r="O3171" s="202">
        <v>1.0367</v>
      </c>
      <c r="P3171" s="194">
        <v>4.1900000000000004</v>
      </c>
      <c r="Q3171" s="143"/>
      <c r="R3171" s="143"/>
      <c r="S3171" s="143"/>
    </row>
    <row r="3172" spans="1:19" ht="13.5" customHeight="1">
      <c r="A3172" s="203"/>
      <c r="B3172" s="189" t="s">
        <v>404</v>
      </c>
      <c r="C3172" s="501" t="s">
        <v>405</v>
      </c>
      <c r="D3172" s="501"/>
      <c r="E3172" s="501"/>
      <c r="F3172" s="501"/>
      <c r="G3172" s="501"/>
      <c r="H3172" s="190" t="s">
        <v>392</v>
      </c>
      <c r="I3172" s="201">
        <v>2.0699999999999998</v>
      </c>
      <c r="J3172" s="201">
        <v>1.55</v>
      </c>
      <c r="K3172" s="197">
        <v>3.2085000000000002E-2</v>
      </c>
      <c r="L3172" s="193"/>
      <c r="M3172" s="191"/>
      <c r="N3172" s="204">
        <v>579.11</v>
      </c>
      <c r="O3172" s="202">
        <v>1.0367</v>
      </c>
      <c r="P3172" s="216">
        <v>19.260000000000002</v>
      </c>
      <c r="Q3172" s="143"/>
      <c r="R3172" s="143"/>
      <c r="S3172" s="143"/>
    </row>
    <row r="3173" spans="1:19" ht="13.5" customHeight="1">
      <c r="A3173" s="195"/>
      <c r="B3173" s="189" t="s">
        <v>402</v>
      </c>
      <c r="C3173" s="501" t="s">
        <v>403</v>
      </c>
      <c r="D3173" s="501"/>
      <c r="E3173" s="501"/>
      <c r="F3173" s="501"/>
      <c r="G3173" s="501"/>
      <c r="H3173" s="190" t="s">
        <v>399</v>
      </c>
      <c r="I3173" s="196">
        <v>0.1</v>
      </c>
      <c r="J3173" s="201">
        <v>1.55</v>
      </c>
      <c r="K3173" s="192">
        <v>1.5499999999999999E-3</v>
      </c>
      <c r="L3173" s="198"/>
      <c r="M3173" s="199"/>
      <c r="N3173" s="200">
        <v>543.33000000000004</v>
      </c>
      <c r="O3173" s="202">
        <v>1.0367</v>
      </c>
      <c r="P3173" s="194">
        <v>0.87</v>
      </c>
      <c r="Q3173" s="143"/>
      <c r="R3173" s="143"/>
      <c r="S3173" s="143"/>
    </row>
    <row r="3174" spans="1:19" ht="13.5" customHeight="1">
      <c r="A3174" s="203"/>
      <c r="B3174" s="189" t="s">
        <v>404</v>
      </c>
      <c r="C3174" s="501" t="s">
        <v>405</v>
      </c>
      <c r="D3174" s="501"/>
      <c r="E3174" s="501"/>
      <c r="F3174" s="501"/>
      <c r="G3174" s="501"/>
      <c r="H3174" s="190" t="s">
        <v>392</v>
      </c>
      <c r="I3174" s="196">
        <v>0.1</v>
      </c>
      <c r="J3174" s="201">
        <v>1.55</v>
      </c>
      <c r="K3174" s="192">
        <v>1.5499999999999999E-3</v>
      </c>
      <c r="L3174" s="193"/>
      <c r="M3174" s="191"/>
      <c r="N3174" s="204">
        <v>579.11</v>
      </c>
      <c r="O3174" s="202">
        <v>1.0367</v>
      </c>
      <c r="P3174" s="216">
        <v>0.93</v>
      </c>
      <c r="Q3174" s="143"/>
      <c r="R3174" s="143"/>
      <c r="S3174" s="143"/>
    </row>
    <row r="3175" spans="1:19" ht="13.5" customHeight="1">
      <c r="A3175" s="195"/>
      <c r="B3175" s="189" t="s">
        <v>406</v>
      </c>
      <c r="C3175" s="501" t="s">
        <v>407</v>
      </c>
      <c r="D3175" s="501"/>
      <c r="E3175" s="501"/>
      <c r="F3175" s="501"/>
      <c r="G3175" s="501"/>
      <c r="H3175" s="190" t="s">
        <v>399</v>
      </c>
      <c r="I3175" s="201">
        <v>1.93</v>
      </c>
      <c r="J3175" s="201">
        <v>1.55</v>
      </c>
      <c r="K3175" s="197">
        <v>2.9915000000000001E-2</v>
      </c>
      <c r="L3175" s="198"/>
      <c r="M3175" s="199"/>
      <c r="N3175" s="200">
        <v>34.6</v>
      </c>
      <c r="O3175" s="202">
        <v>1.0367</v>
      </c>
      <c r="P3175" s="194">
        <v>1.07</v>
      </c>
      <c r="Q3175" s="143"/>
      <c r="R3175" s="143"/>
      <c r="S3175" s="143"/>
    </row>
    <row r="3176" spans="1:19" ht="13.5" customHeight="1">
      <c r="A3176" s="188"/>
      <c r="B3176" s="189" t="s">
        <v>180</v>
      </c>
      <c r="C3176" s="501" t="s">
        <v>410</v>
      </c>
      <c r="D3176" s="501"/>
      <c r="E3176" s="501"/>
      <c r="F3176" s="501"/>
      <c r="G3176" s="501"/>
      <c r="H3176" s="190"/>
      <c r="I3176" s="191"/>
      <c r="J3176" s="191"/>
      <c r="K3176" s="191"/>
      <c r="L3176" s="193"/>
      <c r="M3176" s="191"/>
      <c r="N3176" s="193"/>
      <c r="O3176" s="191"/>
      <c r="P3176" s="216">
        <v>110.08</v>
      </c>
      <c r="Q3176" s="143"/>
      <c r="R3176" s="143"/>
      <c r="S3176" s="143"/>
    </row>
    <row r="3177" spans="1:19" ht="13.5" customHeight="1">
      <c r="A3177" s="195"/>
      <c r="B3177" s="189" t="s">
        <v>590</v>
      </c>
      <c r="C3177" s="501" t="s">
        <v>591</v>
      </c>
      <c r="D3177" s="501"/>
      <c r="E3177" s="501"/>
      <c r="F3177" s="501"/>
      <c r="G3177" s="501"/>
      <c r="H3177" s="190" t="s">
        <v>592</v>
      </c>
      <c r="I3177" s="202">
        <v>0.28320000000000001</v>
      </c>
      <c r="J3177" s="191"/>
      <c r="K3177" s="197">
        <v>2.8319999999999999E-3</v>
      </c>
      <c r="L3177" s="198"/>
      <c r="M3177" s="199"/>
      <c r="N3177" s="200">
        <v>7.46</v>
      </c>
      <c r="O3177" s="202">
        <v>1.0367</v>
      </c>
      <c r="P3177" s="194">
        <v>0.02</v>
      </c>
      <c r="Q3177" s="143"/>
      <c r="R3177" s="143"/>
      <c r="S3177" s="143"/>
    </row>
    <row r="3178" spans="1:19" ht="13.5" customHeight="1">
      <c r="A3178" s="195"/>
      <c r="B3178" s="189" t="s">
        <v>411</v>
      </c>
      <c r="C3178" s="501" t="s">
        <v>412</v>
      </c>
      <c r="D3178" s="501"/>
      <c r="E3178" s="501"/>
      <c r="F3178" s="501"/>
      <c r="G3178" s="501"/>
      <c r="H3178" s="190" t="s">
        <v>413</v>
      </c>
      <c r="I3178" s="201">
        <v>2.14</v>
      </c>
      <c r="J3178" s="191"/>
      <c r="K3178" s="202">
        <v>2.1399999999999999E-2</v>
      </c>
      <c r="L3178" s="205">
        <v>155.63</v>
      </c>
      <c r="M3178" s="206">
        <v>0.77</v>
      </c>
      <c r="N3178" s="200">
        <v>119.84</v>
      </c>
      <c r="O3178" s="202">
        <v>1.0367</v>
      </c>
      <c r="P3178" s="194">
        <v>2.66</v>
      </c>
      <c r="Q3178" s="143"/>
      <c r="R3178" s="143"/>
      <c r="S3178" s="143"/>
    </row>
    <row r="3179" spans="1:19" ht="13.5" customHeight="1">
      <c r="A3179" s="195"/>
      <c r="B3179" s="189" t="s">
        <v>703</v>
      </c>
      <c r="C3179" s="501" t="s">
        <v>704</v>
      </c>
      <c r="D3179" s="501"/>
      <c r="E3179" s="501"/>
      <c r="F3179" s="501"/>
      <c r="G3179" s="501"/>
      <c r="H3179" s="190" t="s">
        <v>413</v>
      </c>
      <c r="I3179" s="201">
        <v>1.25</v>
      </c>
      <c r="J3179" s="191"/>
      <c r="K3179" s="202">
        <v>1.2500000000000001E-2</v>
      </c>
      <c r="L3179" s="205">
        <v>174.93</v>
      </c>
      <c r="M3179" s="206">
        <v>1.07</v>
      </c>
      <c r="N3179" s="200">
        <v>187.18</v>
      </c>
      <c r="O3179" s="202">
        <v>1.0367</v>
      </c>
      <c r="P3179" s="194">
        <v>2.4300000000000002</v>
      </c>
      <c r="Q3179" s="143"/>
      <c r="R3179" s="143"/>
      <c r="S3179" s="143"/>
    </row>
    <row r="3180" spans="1:19" ht="13.5" customHeight="1">
      <c r="A3180" s="195"/>
      <c r="B3180" s="189" t="s">
        <v>596</v>
      </c>
      <c r="C3180" s="501" t="s">
        <v>597</v>
      </c>
      <c r="D3180" s="501"/>
      <c r="E3180" s="501"/>
      <c r="F3180" s="501"/>
      <c r="G3180" s="501"/>
      <c r="H3180" s="190" t="s">
        <v>587</v>
      </c>
      <c r="I3180" s="196">
        <v>0.3</v>
      </c>
      <c r="J3180" s="191"/>
      <c r="K3180" s="207">
        <v>3.0000000000000001E-3</v>
      </c>
      <c r="L3180" s="205">
        <v>41.71</v>
      </c>
      <c r="M3180" s="220">
        <v>1.3</v>
      </c>
      <c r="N3180" s="200">
        <v>54.22</v>
      </c>
      <c r="O3180" s="202">
        <v>1.0367</v>
      </c>
      <c r="P3180" s="194">
        <v>0.17</v>
      </c>
      <c r="Q3180" s="143"/>
      <c r="R3180" s="143"/>
      <c r="S3180" s="143"/>
    </row>
    <row r="3181" spans="1:19" ht="13.5" customHeight="1">
      <c r="A3181" s="195"/>
      <c r="B3181" s="189" t="s">
        <v>1291</v>
      </c>
      <c r="C3181" s="501" t="s">
        <v>1292</v>
      </c>
      <c r="D3181" s="501"/>
      <c r="E3181" s="501"/>
      <c r="F3181" s="501"/>
      <c r="G3181" s="501"/>
      <c r="H3181" s="190" t="s">
        <v>142</v>
      </c>
      <c r="I3181" s="209">
        <v>30</v>
      </c>
      <c r="J3181" s="191"/>
      <c r="K3181" s="196">
        <v>0.3</v>
      </c>
      <c r="L3181" s="205">
        <v>159.13</v>
      </c>
      <c r="M3181" s="206">
        <v>1.38</v>
      </c>
      <c r="N3181" s="200">
        <v>219.6</v>
      </c>
      <c r="O3181" s="202">
        <v>1.0367</v>
      </c>
      <c r="P3181" s="194">
        <v>68.3</v>
      </c>
      <c r="Q3181" s="143"/>
      <c r="R3181" s="143"/>
      <c r="S3181" s="143"/>
    </row>
    <row r="3182" spans="1:19" ht="13.5" customHeight="1">
      <c r="A3182" s="195"/>
      <c r="B3182" s="189" t="s">
        <v>1293</v>
      </c>
      <c r="C3182" s="501" t="s">
        <v>1294</v>
      </c>
      <c r="D3182" s="501"/>
      <c r="E3182" s="501"/>
      <c r="F3182" s="501"/>
      <c r="G3182" s="501"/>
      <c r="H3182" s="190" t="s">
        <v>142</v>
      </c>
      <c r="I3182" s="209">
        <v>6</v>
      </c>
      <c r="J3182" s="191"/>
      <c r="K3182" s="201">
        <v>0.06</v>
      </c>
      <c r="L3182" s="205">
        <v>425.18</v>
      </c>
      <c r="M3182" s="206">
        <v>1.38</v>
      </c>
      <c r="N3182" s="200">
        <v>586.75</v>
      </c>
      <c r="O3182" s="202">
        <v>1.0367</v>
      </c>
      <c r="P3182" s="194">
        <v>36.5</v>
      </c>
      <c r="Q3182" s="143"/>
      <c r="R3182" s="143"/>
      <c r="S3182" s="143"/>
    </row>
    <row r="3183" spans="1:19" ht="13.5" customHeight="1">
      <c r="A3183" s="210"/>
      <c r="B3183" s="187"/>
      <c r="C3183" s="500" t="s">
        <v>429</v>
      </c>
      <c r="D3183" s="500"/>
      <c r="E3183" s="500"/>
      <c r="F3183" s="500"/>
      <c r="G3183" s="500"/>
      <c r="H3183" s="180"/>
      <c r="I3183" s="181"/>
      <c r="J3183" s="181"/>
      <c r="K3183" s="181"/>
      <c r="L3183" s="183"/>
      <c r="M3183" s="181"/>
      <c r="N3183" s="211"/>
      <c r="O3183" s="181"/>
      <c r="P3183" s="212">
        <v>218.06</v>
      </c>
      <c r="Q3183" s="143"/>
      <c r="R3183" s="143"/>
      <c r="S3183" s="143"/>
    </row>
    <row r="3184" spans="1:19" ht="45.75" customHeight="1">
      <c r="A3184" s="203" t="s">
        <v>1367</v>
      </c>
      <c r="B3184" s="189" t="s">
        <v>430</v>
      </c>
      <c r="C3184" s="501" t="s">
        <v>431</v>
      </c>
      <c r="D3184" s="501"/>
      <c r="E3184" s="501"/>
      <c r="F3184" s="501"/>
      <c r="G3184" s="501"/>
      <c r="H3184" s="190" t="s">
        <v>432</v>
      </c>
      <c r="I3184" s="209">
        <v>2</v>
      </c>
      <c r="J3184" s="191"/>
      <c r="K3184" s="209">
        <v>2</v>
      </c>
      <c r="L3184" s="193"/>
      <c r="M3184" s="191"/>
      <c r="N3184" s="193"/>
      <c r="O3184" s="202">
        <v>1.0367</v>
      </c>
      <c r="P3184" s="216">
        <v>1</v>
      </c>
      <c r="Q3184" s="143"/>
      <c r="R3184" s="143"/>
      <c r="S3184" s="143"/>
    </row>
    <row r="3185" spans="1:19" ht="27.75" customHeight="1">
      <c r="A3185" s="203"/>
      <c r="B3185" s="189"/>
      <c r="C3185" s="501" t="s">
        <v>433</v>
      </c>
      <c r="D3185" s="501"/>
      <c r="E3185" s="501"/>
      <c r="F3185" s="501"/>
      <c r="G3185" s="501"/>
      <c r="H3185" s="190"/>
      <c r="I3185" s="191"/>
      <c r="J3185" s="191"/>
      <c r="K3185" s="191"/>
      <c r="L3185" s="193"/>
      <c r="M3185" s="191"/>
      <c r="N3185" s="193"/>
      <c r="O3185" s="191"/>
      <c r="P3185" s="216">
        <v>99.31</v>
      </c>
      <c r="Q3185" s="143"/>
      <c r="R3185" s="143"/>
      <c r="S3185" s="143"/>
    </row>
    <row r="3186" spans="1:19" ht="13.5" customHeight="1">
      <c r="A3186" s="203"/>
      <c r="B3186" s="189" t="s">
        <v>603</v>
      </c>
      <c r="C3186" s="501" t="s">
        <v>604</v>
      </c>
      <c r="D3186" s="501"/>
      <c r="E3186" s="501"/>
      <c r="F3186" s="501"/>
      <c r="G3186" s="501"/>
      <c r="H3186" s="190" t="s">
        <v>432</v>
      </c>
      <c r="I3186" s="209">
        <v>97</v>
      </c>
      <c r="J3186" s="191"/>
      <c r="K3186" s="209">
        <v>97</v>
      </c>
      <c r="L3186" s="193"/>
      <c r="M3186" s="191"/>
      <c r="N3186" s="193"/>
      <c r="O3186" s="191"/>
      <c r="P3186" s="216">
        <v>96.33</v>
      </c>
      <c r="Q3186" s="143"/>
      <c r="R3186" s="143"/>
      <c r="S3186" s="143"/>
    </row>
    <row r="3187" spans="1:19" ht="13.5" customHeight="1">
      <c r="A3187" s="203"/>
      <c r="B3187" s="189" t="s">
        <v>605</v>
      </c>
      <c r="C3187" s="501" t="s">
        <v>606</v>
      </c>
      <c r="D3187" s="501"/>
      <c r="E3187" s="501"/>
      <c r="F3187" s="501"/>
      <c r="G3187" s="501"/>
      <c r="H3187" s="190" t="s">
        <v>432</v>
      </c>
      <c r="I3187" s="209">
        <v>51</v>
      </c>
      <c r="J3187" s="191"/>
      <c r="K3187" s="209">
        <v>51</v>
      </c>
      <c r="L3187" s="193"/>
      <c r="M3187" s="191"/>
      <c r="N3187" s="193"/>
      <c r="O3187" s="191"/>
      <c r="P3187" s="216">
        <v>50.65</v>
      </c>
      <c r="Q3187" s="143"/>
      <c r="R3187" s="143"/>
      <c r="S3187" s="143"/>
    </row>
    <row r="3188" spans="1:19" ht="13.5" customHeight="1">
      <c r="A3188" s="213"/>
      <c r="B3188" s="214"/>
      <c r="C3188" s="500" t="s">
        <v>438</v>
      </c>
      <c r="D3188" s="500"/>
      <c r="E3188" s="500"/>
      <c r="F3188" s="500"/>
      <c r="G3188" s="500"/>
      <c r="H3188" s="180"/>
      <c r="I3188" s="181"/>
      <c r="J3188" s="181"/>
      <c r="K3188" s="181"/>
      <c r="L3188" s="183"/>
      <c r="M3188" s="181"/>
      <c r="N3188" s="211">
        <v>36604</v>
      </c>
      <c r="O3188" s="181"/>
      <c r="P3188" s="240">
        <v>366.04</v>
      </c>
      <c r="Q3188" s="143"/>
      <c r="R3188" s="143"/>
      <c r="S3188" s="143"/>
    </row>
    <row r="3189" spans="1:19" ht="13.5" customHeight="1">
      <c r="A3189" s="178" t="s">
        <v>1368</v>
      </c>
      <c r="B3189" s="179" t="s">
        <v>1297</v>
      </c>
      <c r="C3189" s="498" t="s">
        <v>1298</v>
      </c>
      <c r="D3189" s="498"/>
      <c r="E3189" s="498"/>
      <c r="F3189" s="498"/>
      <c r="G3189" s="498"/>
      <c r="H3189" s="180" t="s">
        <v>587</v>
      </c>
      <c r="I3189" s="181">
        <v>0.02</v>
      </c>
      <c r="J3189" s="182">
        <v>1</v>
      </c>
      <c r="K3189" s="219">
        <v>0.02</v>
      </c>
      <c r="L3189" s="211">
        <v>4328.8999999999996</v>
      </c>
      <c r="M3189" s="219">
        <v>1.38</v>
      </c>
      <c r="N3189" s="239">
        <v>5973.88</v>
      </c>
      <c r="O3189" s="217">
        <v>1.0367</v>
      </c>
      <c r="P3189" s="240">
        <v>123.86</v>
      </c>
      <c r="Q3189" s="143"/>
      <c r="R3189" s="143"/>
      <c r="S3189" s="143"/>
    </row>
    <row r="3190" spans="1:19" ht="13.5" customHeight="1">
      <c r="A3190" s="186"/>
      <c r="B3190" s="187"/>
      <c r="C3190" s="499" t="s">
        <v>390</v>
      </c>
      <c r="D3190" s="499"/>
      <c r="E3190" s="499"/>
      <c r="F3190" s="499"/>
      <c r="G3190" s="499"/>
      <c r="H3190" s="499"/>
      <c r="I3190" s="499"/>
      <c r="J3190" s="499"/>
      <c r="K3190" s="499"/>
      <c r="L3190" s="499"/>
      <c r="M3190" s="499"/>
      <c r="N3190" s="499"/>
      <c r="O3190" s="499"/>
      <c r="P3190" s="499"/>
      <c r="Q3190" s="143"/>
      <c r="R3190" s="143"/>
      <c r="S3190" s="143"/>
    </row>
    <row r="3191" spans="1:19" ht="13.5" customHeight="1">
      <c r="A3191" s="213"/>
      <c r="B3191" s="214"/>
      <c r="C3191" s="500" t="s">
        <v>438</v>
      </c>
      <c r="D3191" s="500"/>
      <c r="E3191" s="500"/>
      <c r="F3191" s="500"/>
      <c r="G3191" s="500"/>
      <c r="H3191" s="180"/>
      <c r="I3191" s="181"/>
      <c r="J3191" s="181"/>
      <c r="K3191" s="181"/>
      <c r="L3191" s="183"/>
      <c r="M3191" s="181"/>
      <c r="N3191" s="183"/>
      <c r="O3191" s="181"/>
      <c r="P3191" s="240">
        <v>123.86</v>
      </c>
      <c r="Q3191" s="143"/>
      <c r="R3191" s="143"/>
      <c r="S3191" s="143"/>
    </row>
    <row r="3192" spans="1:19" ht="13.5" customHeight="1">
      <c r="A3192" s="178" t="s">
        <v>1369</v>
      </c>
      <c r="B3192" s="179" t="s">
        <v>701</v>
      </c>
      <c r="C3192" s="498" t="s">
        <v>1300</v>
      </c>
      <c r="D3192" s="498"/>
      <c r="E3192" s="498"/>
      <c r="F3192" s="498"/>
      <c r="G3192" s="498"/>
      <c r="H3192" s="180" t="s">
        <v>142</v>
      </c>
      <c r="I3192" s="181">
        <v>4</v>
      </c>
      <c r="J3192" s="182">
        <v>1</v>
      </c>
      <c r="K3192" s="182">
        <v>4</v>
      </c>
      <c r="L3192" s="183"/>
      <c r="M3192" s="181"/>
      <c r="N3192" s="184"/>
      <c r="O3192" s="181"/>
      <c r="P3192" s="185"/>
      <c r="Q3192" s="143"/>
      <c r="R3192" s="143"/>
      <c r="S3192" s="143"/>
    </row>
    <row r="3193" spans="1:19" ht="13.5" customHeight="1">
      <c r="A3193" s="186"/>
      <c r="B3193" s="187" t="s">
        <v>386</v>
      </c>
      <c r="C3193" s="499" t="s">
        <v>387</v>
      </c>
      <c r="D3193" s="499"/>
      <c r="E3193" s="499"/>
      <c r="F3193" s="499"/>
      <c r="G3193" s="499"/>
      <c r="H3193" s="499"/>
      <c r="I3193" s="499"/>
      <c r="J3193" s="499"/>
      <c r="K3193" s="499"/>
      <c r="L3193" s="499"/>
      <c r="M3193" s="499"/>
      <c r="N3193" s="499"/>
      <c r="O3193" s="499"/>
      <c r="P3193" s="499"/>
      <c r="Q3193" s="143"/>
      <c r="R3193" s="143"/>
      <c r="S3193" s="143"/>
    </row>
    <row r="3194" spans="1:19" ht="13.5" customHeight="1">
      <c r="A3194" s="186"/>
      <c r="B3194" s="187" t="s">
        <v>388</v>
      </c>
      <c r="C3194" s="499" t="s">
        <v>389</v>
      </c>
      <c r="D3194" s="499"/>
      <c r="E3194" s="499"/>
      <c r="F3194" s="499"/>
      <c r="G3194" s="499"/>
      <c r="H3194" s="499"/>
      <c r="I3194" s="499"/>
      <c r="J3194" s="499"/>
      <c r="K3194" s="499"/>
      <c r="L3194" s="499"/>
      <c r="M3194" s="499"/>
      <c r="N3194" s="499"/>
      <c r="O3194" s="499"/>
      <c r="P3194" s="499"/>
      <c r="Q3194" s="143"/>
      <c r="R3194" s="143"/>
      <c r="S3194" s="143"/>
    </row>
    <row r="3195" spans="1:19" ht="13.5" customHeight="1">
      <c r="A3195" s="186"/>
      <c r="B3195" s="187"/>
      <c r="C3195" s="499" t="s">
        <v>390</v>
      </c>
      <c r="D3195" s="499"/>
      <c r="E3195" s="499"/>
      <c r="F3195" s="499"/>
      <c r="G3195" s="499"/>
      <c r="H3195" s="499"/>
      <c r="I3195" s="499"/>
      <c r="J3195" s="499"/>
      <c r="K3195" s="499"/>
      <c r="L3195" s="499"/>
      <c r="M3195" s="499"/>
      <c r="N3195" s="499"/>
      <c r="O3195" s="499"/>
      <c r="P3195" s="499"/>
      <c r="Q3195" s="143"/>
      <c r="R3195" s="143"/>
      <c r="S3195" s="143"/>
    </row>
    <row r="3196" spans="1:19" ht="13.5" customHeight="1">
      <c r="A3196" s="188"/>
      <c r="B3196" s="189" t="s">
        <v>164</v>
      </c>
      <c r="C3196" s="501" t="s">
        <v>391</v>
      </c>
      <c r="D3196" s="501"/>
      <c r="E3196" s="501"/>
      <c r="F3196" s="501"/>
      <c r="G3196" s="501"/>
      <c r="H3196" s="190" t="s">
        <v>392</v>
      </c>
      <c r="I3196" s="191"/>
      <c r="J3196" s="191"/>
      <c r="K3196" s="215">
        <v>6.6203662000000003</v>
      </c>
      <c r="L3196" s="193"/>
      <c r="M3196" s="191"/>
      <c r="N3196" s="193"/>
      <c r="O3196" s="191"/>
      <c r="P3196" s="194">
        <v>3948.32</v>
      </c>
      <c r="Q3196" s="143"/>
      <c r="R3196" s="143"/>
      <c r="S3196" s="143"/>
    </row>
    <row r="3197" spans="1:19" ht="19.5" customHeight="1">
      <c r="A3197" s="195"/>
      <c r="B3197" s="189" t="s">
        <v>588</v>
      </c>
      <c r="C3197" s="501" t="s">
        <v>589</v>
      </c>
      <c r="D3197" s="501"/>
      <c r="E3197" s="501"/>
      <c r="F3197" s="501"/>
      <c r="G3197" s="501"/>
      <c r="H3197" s="190" t="s">
        <v>392</v>
      </c>
      <c r="I3197" s="201">
        <v>1.03</v>
      </c>
      <c r="J3197" s="197">
        <v>1.6068849999999999</v>
      </c>
      <c r="K3197" s="215">
        <v>6.6203662000000003</v>
      </c>
      <c r="L3197" s="198"/>
      <c r="M3197" s="199"/>
      <c r="N3197" s="200">
        <v>596.39</v>
      </c>
      <c r="O3197" s="191"/>
      <c r="P3197" s="194">
        <v>3948.32</v>
      </c>
      <c r="Q3197" s="143"/>
      <c r="R3197" s="143"/>
      <c r="S3197" s="143"/>
    </row>
    <row r="3198" spans="1:19" ht="13.5" customHeight="1">
      <c r="A3198" s="188"/>
      <c r="B3198" s="189" t="s">
        <v>180</v>
      </c>
      <c r="C3198" s="501" t="s">
        <v>410</v>
      </c>
      <c r="D3198" s="501"/>
      <c r="E3198" s="501"/>
      <c r="F3198" s="501"/>
      <c r="G3198" s="501"/>
      <c r="H3198" s="190"/>
      <c r="I3198" s="191"/>
      <c r="J3198" s="191"/>
      <c r="K3198" s="191"/>
      <c r="L3198" s="193"/>
      <c r="M3198" s="191"/>
      <c r="N3198" s="193"/>
      <c r="O3198" s="191"/>
      <c r="P3198" s="216">
        <v>15.52</v>
      </c>
      <c r="Q3198" s="143"/>
      <c r="R3198" s="143"/>
      <c r="S3198" s="143"/>
    </row>
    <row r="3199" spans="1:19" ht="13.5" customHeight="1">
      <c r="A3199" s="195"/>
      <c r="B3199" s="189" t="s">
        <v>703</v>
      </c>
      <c r="C3199" s="501" t="s">
        <v>704</v>
      </c>
      <c r="D3199" s="501"/>
      <c r="E3199" s="501"/>
      <c r="F3199" s="501"/>
      <c r="G3199" s="501"/>
      <c r="H3199" s="190" t="s">
        <v>413</v>
      </c>
      <c r="I3199" s="201">
        <v>0.02</v>
      </c>
      <c r="J3199" s="191"/>
      <c r="K3199" s="201">
        <v>0.08</v>
      </c>
      <c r="L3199" s="205">
        <v>174.93</v>
      </c>
      <c r="M3199" s="206">
        <v>1.07</v>
      </c>
      <c r="N3199" s="200">
        <v>187.18</v>
      </c>
      <c r="O3199" s="202">
        <v>1.0367</v>
      </c>
      <c r="P3199" s="194">
        <v>15.52</v>
      </c>
      <c r="Q3199" s="143"/>
      <c r="R3199" s="143"/>
      <c r="S3199" s="143"/>
    </row>
    <row r="3200" spans="1:19" ht="18.75" customHeight="1">
      <c r="A3200" s="210"/>
      <c r="B3200" s="187"/>
      <c r="C3200" s="500" t="s">
        <v>429</v>
      </c>
      <c r="D3200" s="500"/>
      <c r="E3200" s="500"/>
      <c r="F3200" s="500"/>
      <c r="G3200" s="500"/>
      <c r="H3200" s="180"/>
      <c r="I3200" s="181"/>
      <c r="J3200" s="181"/>
      <c r="K3200" s="181"/>
      <c r="L3200" s="183"/>
      <c r="M3200" s="181"/>
      <c r="N3200" s="211"/>
      <c r="O3200" s="181"/>
      <c r="P3200" s="212">
        <v>3963.84</v>
      </c>
      <c r="Q3200" s="143"/>
      <c r="R3200" s="143"/>
      <c r="S3200" s="143"/>
    </row>
    <row r="3201" spans="1:19" ht="45.75" customHeight="1">
      <c r="A3201" s="203" t="s">
        <v>1370</v>
      </c>
      <c r="B3201" s="189" t="s">
        <v>430</v>
      </c>
      <c r="C3201" s="501" t="s">
        <v>431</v>
      </c>
      <c r="D3201" s="501"/>
      <c r="E3201" s="501"/>
      <c r="F3201" s="501"/>
      <c r="G3201" s="501"/>
      <c r="H3201" s="190" t="s">
        <v>432</v>
      </c>
      <c r="I3201" s="209">
        <v>2</v>
      </c>
      <c r="J3201" s="191"/>
      <c r="K3201" s="209">
        <v>2</v>
      </c>
      <c r="L3201" s="193"/>
      <c r="M3201" s="191"/>
      <c r="N3201" s="193"/>
      <c r="O3201" s="202">
        <v>1.0367</v>
      </c>
      <c r="P3201" s="216">
        <v>50.95</v>
      </c>
      <c r="Q3201" s="143"/>
      <c r="R3201" s="143"/>
      <c r="S3201" s="143"/>
    </row>
    <row r="3202" spans="1:19" ht="27.75" customHeight="1">
      <c r="A3202" s="203"/>
      <c r="B3202" s="189"/>
      <c r="C3202" s="501" t="s">
        <v>433</v>
      </c>
      <c r="D3202" s="501"/>
      <c r="E3202" s="501"/>
      <c r="F3202" s="501"/>
      <c r="G3202" s="501"/>
      <c r="H3202" s="190"/>
      <c r="I3202" s="191"/>
      <c r="J3202" s="191"/>
      <c r="K3202" s="191"/>
      <c r="L3202" s="193"/>
      <c r="M3202" s="191"/>
      <c r="N3202" s="193"/>
      <c r="O3202" s="191"/>
      <c r="P3202" s="194">
        <v>3948.32</v>
      </c>
      <c r="Q3202" s="143"/>
      <c r="R3202" s="143"/>
      <c r="S3202" s="143"/>
    </row>
    <row r="3203" spans="1:19" ht="13.5" customHeight="1">
      <c r="A3203" s="203"/>
      <c r="B3203" s="189" t="s">
        <v>603</v>
      </c>
      <c r="C3203" s="501" t="s">
        <v>604</v>
      </c>
      <c r="D3203" s="501"/>
      <c r="E3203" s="501"/>
      <c r="F3203" s="501"/>
      <c r="G3203" s="501"/>
      <c r="H3203" s="190" t="s">
        <v>432</v>
      </c>
      <c r="I3203" s="209">
        <v>97</v>
      </c>
      <c r="J3203" s="191"/>
      <c r="K3203" s="209">
        <v>97</v>
      </c>
      <c r="L3203" s="193"/>
      <c r="M3203" s="191"/>
      <c r="N3203" s="193"/>
      <c r="O3203" s="191"/>
      <c r="P3203" s="194">
        <v>3829.87</v>
      </c>
      <c r="Q3203" s="143"/>
      <c r="R3203" s="143"/>
      <c r="S3203" s="143"/>
    </row>
    <row r="3204" spans="1:19" ht="13.5" customHeight="1">
      <c r="A3204" s="203"/>
      <c r="B3204" s="189" t="s">
        <v>605</v>
      </c>
      <c r="C3204" s="501" t="s">
        <v>606</v>
      </c>
      <c r="D3204" s="501"/>
      <c r="E3204" s="501"/>
      <c r="F3204" s="501"/>
      <c r="G3204" s="501"/>
      <c r="H3204" s="190" t="s">
        <v>432</v>
      </c>
      <c r="I3204" s="209">
        <v>51</v>
      </c>
      <c r="J3204" s="191"/>
      <c r="K3204" s="209">
        <v>51</v>
      </c>
      <c r="L3204" s="193"/>
      <c r="M3204" s="191"/>
      <c r="N3204" s="193"/>
      <c r="O3204" s="191"/>
      <c r="P3204" s="194">
        <v>2013.64</v>
      </c>
      <c r="Q3204" s="143"/>
      <c r="R3204" s="143"/>
      <c r="S3204" s="143"/>
    </row>
    <row r="3205" spans="1:19" ht="13.5" customHeight="1">
      <c r="A3205" s="213"/>
      <c r="B3205" s="214"/>
      <c r="C3205" s="500" t="s">
        <v>438</v>
      </c>
      <c r="D3205" s="500"/>
      <c r="E3205" s="500"/>
      <c r="F3205" s="500"/>
      <c r="G3205" s="500"/>
      <c r="H3205" s="180"/>
      <c r="I3205" s="181"/>
      <c r="J3205" s="181"/>
      <c r="K3205" s="181"/>
      <c r="L3205" s="183"/>
      <c r="M3205" s="181"/>
      <c r="N3205" s="211">
        <v>2464.58</v>
      </c>
      <c r="O3205" s="181"/>
      <c r="P3205" s="212">
        <v>9858.2999999999993</v>
      </c>
      <c r="Q3205" s="143"/>
      <c r="R3205" s="143"/>
      <c r="S3205" s="143"/>
    </row>
    <row r="3206" spans="1:19" ht="13.5" customHeight="1">
      <c r="A3206" s="178" t="s">
        <v>1371</v>
      </c>
      <c r="B3206" s="179" t="s">
        <v>1372</v>
      </c>
      <c r="C3206" s="498" t="s">
        <v>1373</v>
      </c>
      <c r="D3206" s="498"/>
      <c r="E3206" s="498"/>
      <c r="F3206" s="498"/>
      <c r="G3206" s="498"/>
      <c r="H3206" s="180" t="s">
        <v>142</v>
      </c>
      <c r="I3206" s="181">
        <v>4</v>
      </c>
      <c r="J3206" s="182">
        <v>1</v>
      </c>
      <c r="K3206" s="182">
        <v>4</v>
      </c>
      <c r="L3206" s="183"/>
      <c r="M3206" s="181"/>
      <c r="N3206" s="221">
        <v>486.66</v>
      </c>
      <c r="O3206" s="217">
        <v>1.0367</v>
      </c>
      <c r="P3206" s="212">
        <v>2018.08</v>
      </c>
      <c r="Q3206" s="143"/>
      <c r="R3206" s="143"/>
      <c r="S3206" s="143"/>
    </row>
    <row r="3207" spans="1:19" ht="13.5" customHeight="1">
      <c r="A3207" s="186"/>
      <c r="B3207" s="187"/>
      <c r="C3207" s="499" t="s">
        <v>390</v>
      </c>
      <c r="D3207" s="499"/>
      <c r="E3207" s="499"/>
      <c r="F3207" s="499"/>
      <c r="G3207" s="499"/>
      <c r="H3207" s="499"/>
      <c r="I3207" s="499"/>
      <c r="J3207" s="499"/>
      <c r="K3207" s="499"/>
      <c r="L3207" s="499"/>
      <c r="M3207" s="499"/>
      <c r="N3207" s="499"/>
      <c r="O3207" s="499"/>
      <c r="P3207" s="499"/>
      <c r="Q3207" s="143"/>
      <c r="R3207" s="143"/>
      <c r="S3207" s="143"/>
    </row>
    <row r="3208" spans="1:19" ht="13.5" customHeight="1">
      <c r="A3208" s="213"/>
      <c r="B3208" s="214"/>
      <c r="C3208" s="500" t="s">
        <v>438</v>
      </c>
      <c r="D3208" s="500"/>
      <c r="E3208" s="500"/>
      <c r="F3208" s="500"/>
      <c r="G3208" s="500"/>
      <c r="H3208" s="180"/>
      <c r="I3208" s="181"/>
      <c r="J3208" s="181"/>
      <c r="K3208" s="181"/>
      <c r="L3208" s="183"/>
      <c r="M3208" s="181"/>
      <c r="N3208" s="183"/>
      <c r="O3208" s="181"/>
      <c r="P3208" s="212">
        <v>2018.08</v>
      </c>
      <c r="Q3208" s="143"/>
      <c r="R3208" s="143"/>
      <c r="S3208" s="143"/>
    </row>
    <row r="3209" spans="1:19" ht="13.5" customHeight="1">
      <c r="A3209" s="178" t="s">
        <v>1374</v>
      </c>
      <c r="B3209" s="179" t="s">
        <v>608</v>
      </c>
      <c r="C3209" s="498" t="s">
        <v>1312</v>
      </c>
      <c r="D3209" s="498"/>
      <c r="E3209" s="498"/>
      <c r="F3209" s="498"/>
      <c r="G3209" s="498"/>
      <c r="H3209" s="180" t="s">
        <v>610</v>
      </c>
      <c r="I3209" s="181">
        <v>0.16</v>
      </c>
      <c r="J3209" s="182">
        <v>1</v>
      </c>
      <c r="K3209" s="219">
        <v>0.16</v>
      </c>
      <c r="L3209" s="183"/>
      <c r="M3209" s="181"/>
      <c r="N3209" s="184"/>
      <c r="O3209" s="181"/>
      <c r="P3209" s="185"/>
      <c r="Q3209" s="143"/>
      <c r="R3209" s="143"/>
      <c r="S3209" s="143"/>
    </row>
    <row r="3210" spans="1:19" ht="13.5" customHeight="1">
      <c r="A3210" s="186"/>
      <c r="B3210" s="187" t="s">
        <v>386</v>
      </c>
      <c r="C3210" s="499" t="s">
        <v>387</v>
      </c>
      <c r="D3210" s="499"/>
      <c r="E3210" s="499"/>
      <c r="F3210" s="499"/>
      <c r="G3210" s="499"/>
      <c r="H3210" s="499"/>
      <c r="I3210" s="499"/>
      <c r="J3210" s="499"/>
      <c r="K3210" s="499"/>
      <c r="L3210" s="499"/>
      <c r="M3210" s="499"/>
      <c r="N3210" s="499"/>
      <c r="O3210" s="499"/>
      <c r="P3210" s="499"/>
      <c r="Q3210" s="143"/>
      <c r="R3210" s="143"/>
      <c r="S3210" s="143"/>
    </row>
    <row r="3211" spans="1:19" ht="13.5" customHeight="1">
      <c r="A3211" s="186"/>
      <c r="B3211" s="187" t="s">
        <v>388</v>
      </c>
      <c r="C3211" s="499" t="s">
        <v>389</v>
      </c>
      <c r="D3211" s="499"/>
      <c r="E3211" s="499"/>
      <c r="F3211" s="499"/>
      <c r="G3211" s="499"/>
      <c r="H3211" s="499"/>
      <c r="I3211" s="499"/>
      <c r="J3211" s="499"/>
      <c r="K3211" s="499"/>
      <c r="L3211" s="499"/>
      <c r="M3211" s="499"/>
      <c r="N3211" s="499"/>
      <c r="O3211" s="499"/>
      <c r="P3211" s="499"/>
      <c r="Q3211" s="143"/>
      <c r="R3211" s="143"/>
      <c r="S3211" s="143"/>
    </row>
    <row r="3212" spans="1:19" ht="13.5" customHeight="1">
      <c r="A3212" s="186"/>
      <c r="B3212" s="187"/>
      <c r="C3212" s="499" t="s">
        <v>390</v>
      </c>
      <c r="D3212" s="499"/>
      <c r="E3212" s="499"/>
      <c r="F3212" s="499"/>
      <c r="G3212" s="499"/>
      <c r="H3212" s="499"/>
      <c r="I3212" s="499"/>
      <c r="J3212" s="499"/>
      <c r="K3212" s="499"/>
      <c r="L3212" s="499"/>
      <c r="M3212" s="499"/>
      <c r="N3212" s="499"/>
      <c r="O3212" s="499"/>
      <c r="P3212" s="499"/>
      <c r="Q3212" s="143"/>
      <c r="R3212" s="143"/>
      <c r="S3212" s="143"/>
    </row>
    <row r="3213" spans="1:19" ht="13.5" customHeight="1">
      <c r="A3213" s="188"/>
      <c r="B3213" s="189" t="s">
        <v>164</v>
      </c>
      <c r="C3213" s="501" t="s">
        <v>391</v>
      </c>
      <c r="D3213" s="501"/>
      <c r="E3213" s="501"/>
      <c r="F3213" s="501"/>
      <c r="G3213" s="501"/>
      <c r="H3213" s="190" t="s">
        <v>392</v>
      </c>
      <c r="I3213" s="191"/>
      <c r="J3213" s="191"/>
      <c r="K3213" s="215">
        <v>2.3833318000000001</v>
      </c>
      <c r="L3213" s="193"/>
      <c r="M3213" s="191"/>
      <c r="N3213" s="193"/>
      <c r="O3213" s="191"/>
      <c r="P3213" s="194">
        <v>1586.2</v>
      </c>
      <c r="Q3213" s="143"/>
      <c r="R3213" s="143"/>
      <c r="S3213" s="143"/>
    </row>
    <row r="3214" spans="1:19" ht="13.5" customHeight="1">
      <c r="A3214" s="195"/>
      <c r="B3214" s="189" t="s">
        <v>611</v>
      </c>
      <c r="C3214" s="501" t="s">
        <v>612</v>
      </c>
      <c r="D3214" s="501"/>
      <c r="E3214" s="501"/>
      <c r="F3214" s="501"/>
      <c r="G3214" s="501"/>
      <c r="H3214" s="190" t="s">
        <v>392</v>
      </c>
      <c r="I3214" s="201">
        <v>9.27</v>
      </c>
      <c r="J3214" s="197">
        <v>1.6068849999999999</v>
      </c>
      <c r="K3214" s="215">
        <v>2.3833318000000001</v>
      </c>
      <c r="L3214" s="198"/>
      <c r="M3214" s="199"/>
      <c r="N3214" s="200">
        <v>665.54</v>
      </c>
      <c r="O3214" s="191"/>
      <c r="P3214" s="194">
        <v>1586.2</v>
      </c>
      <c r="Q3214" s="143"/>
      <c r="R3214" s="143"/>
      <c r="S3214" s="143"/>
    </row>
    <row r="3215" spans="1:19" ht="13.5" customHeight="1">
      <c r="A3215" s="188"/>
      <c r="B3215" s="189" t="s">
        <v>180</v>
      </c>
      <c r="C3215" s="501" t="s">
        <v>410</v>
      </c>
      <c r="D3215" s="501"/>
      <c r="E3215" s="501"/>
      <c r="F3215" s="501"/>
      <c r="G3215" s="501"/>
      <c r="H3215" s="190"/>
      <c r="I3215" s="191"/>
      <c r="J3215" s="191"/>
      <c r="K3215" s="191"/>
      <c r="L3215" s="193"/>
      <c r="M3215" s="191"/>
      <c r="N3215" s="193"/>
      <c r="O3215" s="191"/>
      <c r="P3215" s="216">
        <v>16.59</v>
      </c>
      <c r="Q3215" s="143"/>
      <c r="R3215" s="143"/>
      <c r="S3215" s="143"/>
    </row>
    <row r="3216" spans="1:19" ht="13.5" customHeight="1">
      <c r="A3216" s="195"/>
      <c r="B3216" s="189" t="s">
        <v>613</v>
      </c>
      <c r="C3216" s="501" t="s">
        <v>614</v>
      </c>
      <c r="D3216" s="501"/>
      <c r="E3216" s="501"/>
      <c r="F3216" s="501"/>
      <c r="G3216" s="501"/>
      <c r="H3216" s="190" t="s">
        <v>413</v>
      </c>
      <c r="I3216" s="196">
        <v>0.2</v>
      </c>
      <c r="J3216" s="191"/>
      <c r="K3216" s="207">
        <v>3.2000000000000001E-2</v>
      </c>
      <c r="L3216" s="205">
        <v>138.5</v>
      </c>
      <c r="M3216" s="206">
        <v>1.44</v>
      </c>
      <c r="N3216" s="200">
        <v>199.44</v>
      </c>
      <c r="O3216" s="202">
        <v>1.0367</v>
      </c>
      <c r="P3216" s="194">
        <v>6.62</v>
      </c>
      <c r="Q3216" s="143"/>
      <c r="R3216" s="143"/>
      <c r="S3216" s="143"/>
    </row>
    <row r="3217" spans="1:19" ht="13.5" customHeight="1">
      <c r="A3217" s="195"/>
      <c r="B3217" s="189" t="s">
        <v>615</v>
      </c>
      <c r="C3217" s="501" t="s">
        <v>616</v>
      </c>
      <c r="D3217" s="501"/>
      <c r="E3217" s="501"/>
      <c r="F3217" s="501"/>
      <c r="G3217" s="501"/>
      <c r="H3217" s="190" t="s">
        <v>587</v>
      </c>
      <c r="I3217" s="201">
        <v>0.25</v>
      </c>
      <c r="J3217" s="191"/>
      <c r="K3217" s="201">
        <v>0.04</v>
      </c>
      <c r="L3217" s="205">
        <v>235.73</v>
      </c>
      <c r="M3217" s="206">
        <v>1.02</v>
      </c>
      <c r="N3217" s="200">
        <v>240.44</v>
      </c>
      <c r="O3217" s="202">
        <v>1.0367</v>
      </c>
      <c r="P3217" s="194">
        <v>9.9700000000000006</v>
      </c>
      <c r="Q3217" s="143"/>
      <c r="R3217" s="143"/>
      <c r="S3217" s="143"/>
    </row>
    <row r="3218" spans="1:19" ht="13.5" customHeight="1">
      <c r="A3218" s="210"/>
      <c r="B3218" s="187"/>
      <c r="C3218" s="500" t="s">
        <v>429</v>
      </c>
      <c r="D3218" s="500"/>
      <c r="E3218" s="500"/>
      <c r="F3218" s="500"/>
      <c r="G3218" s="500"/>
      <c r="H3218" s="180"/>
      <c r="I3218" s="181"/>
      <c r="J3218" s="181"/>
      <c r="K3218" s="181"/>
      <c r="L3218" s="183"/>
      <c r="M3218" s="181"/>
      <c r="N3218" s="211"/>
      <c r="O3218" s="181"/>
      <c r="P3218" s="212">
        <v>1602.79</v>
      </c>
      <c r="Q3218" s="143"/>
      <c r="R3218" s="143"/>
      <c r="S3218" s="143"/>
    </row>
    <row r="3219" spans="1:19" ht="19.5" customHeight="1">
      <c r="A3219" s="203" t="s">
        <v>1375</v>
      </c>
      <c r="B3219" s="189" t="s">
        <v>430</v>
      </c>
      <c r="C3219" s="501" t="s">
        <v>431</v>
      </c>
      <c r="D3219" s="501"/>
      <c r="E3219" s="501"/>
      <c r="F3219" s="501"/>
      <c r="G3219" s="501"/>
      <c r="H3219" s="190" t="s">
        <v>432</v>
      </c>
      <c r="I3219" s="209">
        <v>2</v>
      </c>
      <c r="J3219" s="191"/>
      <c r="K3219" s="209">
        <v>2</v>
      </c>
      <c r="L3219" s="193"/>
      <c r="M3219" s="191"/>
      <c r="N3219" s="193"/>
      <c r="O3219" s="202">
        <v>1.0367</v>
      </c>
      <c r="P3219" s="216">
        <v>20.47</v>
      </c>
      <c r="Q3219" s="143"/>
      <c r="R3219" s="143"/>
      <c r="S3219" s="143"/>
    </row>
    <row r="3220" spans="1:19" ht="45.75" customHeight="1">
      <c r="A3220" s="203"/>
      <c r="B3220" s="189"/>
      <c r="C3220" s="501" t="s">
        <v>433</v>
      </c>
      <c r="D3220" s="501"/>
      <c r="E3220" s="501"/>
      <c r="F3220" s="501"/>
      <c r="G3220" s="501"/>
      <c r="H3220" s="190"/>
      <c r="I3220" s="191"/>
      <c r="J3220" s="191"/>
      <c r="K3220" s="191"/>
      <c r="L3220" s="193"/>
      <c r="M3220" s="191"/>
      <c r="N3220" s="193"/>
      <c r="O3220" s="191"/>
      <c r="P3220" s="194">
        <v>1586.2</v>
      </c>
      <c r="Q3220" s="143"/>
      <c r="R3220" s="143"/>
      <c r="S3220" s="143"/>
    </row>
    <row r="3221" spans="1:19" ht="27.75" customHeight="1">
      <c r="A3221" s="203"/>
      <c r="B3221" s="189" t="s">
        <v>434</v>
      </c>
      <c r="C3221" s="501" t="s">
        <v>435</v>
      </c>
      <c r="D3221" s="501"/>
      <c r="E3221" s="501"/>
      <c r="F3221" s="501"/>
      <c r="G3221" s="501"/>
      <c r="H3221" s="190" t="s">
        <v>432</v>
      </c>
      <c r="I3221" s="209">
        <v>90</v>
      </c>
      <c r="J3221" s="191"/>
      <c r="K3221" s="209">
        <v>90</v>
      </c>
      <c r="L3221" s="193"/>
      <c r="M3221" s="191"/>
      <c r="N3221" s="193"/>
      <c r="O3221" s="191"/>
      <c r="P3221" s="194">
        <v>1427.58</v>
      </c>
      <c r="Q3221" s="143"/>
      <c r="R3221" s="143"/>
      <c r="S3221" s="143"/>
    </row>
    <row r="3222" spans="1:19" ht="13.5" customHeight="1">
      <c r="A3222" s="203"/>
      <c r="B3222" s="189" t="s">
        <v>436</v>
      </c>
      <c r="C3222" s="501" t="s">
        <v>437</v>
      </c>
      <c r="D3222" s="501"/>
      <c r="E3222" s="501"/>
      <c r="F3222" s="501"/>
      <c r="G3222" s="501"/>
      <c r="H3222" s="190" t="s">
        <v>432</v>
      </c>
      <c r="I3222" s="209">
        <v>46</v>
      </c>
      <c r="J3222" s="191"/>
      <c r="K3222" s="209">
        <v>46</v>
      </c>
      <c r="L3222" s="193"/>
      <c r="M3222" s="191"/>
      <c r="N3222" s="193"/>
      <c r="O3222" s="191"/>
      <c r="P3222" s="216">
        <v>729.65</v>
      </c>
      <c r="Q3222" s="143"/>
      <c r="R3222" s="143"/>
      <c r="S3222" s="143"/>
    </row>
    <row r="3223" spans="1:19" ht="13.5" customHeight="1">
      <c r="A3223" s="213"/>
      <c r="B3223" s="214"/>
      <c r="C3223" s="500" t="s">
        <v>438</v>
      </c>
      <c r="D3223" s="500"/>
      <c r="E3223" s="500"/>
      <c r="F3223" s="500"/>
      <c r="G3223" s="500"/>
      <c r="H3223" s="180"/>
      <c r="I3223" s="181"/>
      <c r="J3223" s="181"/>
      <c r="K3223" s="181"/>
      <c r="L3223" s="183"/>
      <c r="M3223" s="181"/>
      <c r="N3223" s="211">
        <v>23628.06</v>
      </c>
      <c r="O3223" s="181"/>
      <c r="P3223" s="212">
        <v>3780.49</v>
      </c>
      <c r="Q3223" s="143"/>
      <c r="R3223" s="143"/>
      <c r="S3223" s="143"/>
    </row>
    <row r="3224" spans="1:19" ht="13.5" customHeight="1">
      <c r="A3224" s="178" t="s">
        <v>1376</v>
      </c>
      <c r="B3224" s="179" t="s">
        <v>966</v>
      </c>
      <c r="C3224" s="498" t="s">
        <v>967</v>
      </c>
      <c r="D3224" s="498"/>
      <c r="E3224" s="498"/>
      <c r="F3224" s="498"/>
      <c r="G3224" s="498"/>
      <c r="H3224" s="180" t="s">
        <v>773</v>
      </c>
      <c r="I3224" s="181">
        <v>1.6E-2</v>
      </c>
      <c r="J3224" s="182">
        <v>1</v>
      </c>
      <c r="K3224" s="249">
        <v>1.6E-2</v>
      </c>
      <c r="L3224" s="211">
        <v>20410.53</v>
      </c>
      <c r="M3224" s="222">
        <v>1.1000000000000001</v>
      </c>
      <c r="N3224" s="239">
        <v>22451.58</v>
      </c>
      <c r="O3224" s="217">
        <v>1.0367</v>
      </c>
      <c r="P3224" s="240">
        <v>372.41</v>
      </c>
      <c r="Q3224" s="143"/>
      <c r="R3224" s="143"/>
      <c r="S3224" s="143"/>
    </row>
    <row r="3225" spans="1:19" ht="13.5" customHeight="1">
      <c r="A3225" s="186"/>
      <c r="B3225" s="187"/>
      <c r="C3225" s="499" t="s">
        <v>390</v>
      </c>
      <c r="D3225" s="499"/>
      <c r="E3225" s="499"/>
      <c r="F3225" s="499"/>
      <c r="G3225" s="499"/>
      <c r="H3225" s="499"/>
      <c r="I3225" s="499"/>
      <c r="J3225" s="499"/>
      <c r="K3225" s="499"/>
      <c r="L3225" s="499"/>
      <c r="M3225" s="499"/>
      <c r="N3225" s="499"/>
      <c r="O3225" s="499"/>
      <c r="P3225" s="499"/>
      <c r="Q3225" s="143"/>
      <c r="R3225" s="143"/>
      <c r="S3225" s="143"/>
    </row>
    <row r="3226" spans="1:19" ht="13.5" customHeight="1">
      <c r="A3226" s="213"/>
      <c r="B3226" s="214"/>
      <c r="C3226" s="500" t="s">
        <v>438</v>
      </c>
      <c r="D3226" s="500"/>
      <c r="E3226" s="500"/>
      <c r="F3226" s="500"/>
      <c r="G3226" s="500"/>
      <c r="H3226" s="180"/>
      <c r="I3226" s="181"/>
      <c r="J3226" s="181"/>
      <c r="K3226" s="181"/>
      <c r="L3226" s="183"/>
      <c r="M3226" s="181"/>
      <c r="N3226" s="183"/>
      <c r="O3226" s="181"/>
      <c r="P3226" s="240">
        <v>372.41</v>
      </c>
      <c r="Q3226" s="143"/>
      <c r="R3226" s="143"/>
      <c r="S3226" s="143"/>
    </row>
    <row r="3227" spans="1:19" ht="13.5" customHeight="1">
      <c r="A3227" s="497" t="s">
        <v>1365</v>
      </c>
      <c r="B3227" s="497"/>
      <c r="C3227" s="497"/>
      <c r="D3227" s="497"/>
      <c r="E3227" s="497"/>
      <c r="F3227" s="497"/>
      <c r="G3227" s="497"/>
      <c r="H3227" s="497"/>
      <c r="I3227" s="497"/>
      <c r="J3227" s="497"/>
      <c r="K3227" s="497"/>
      <c r="L3227" s="497"/>
      <c r="M3227" s="497"/>
      <c r="N3227" s="497"/>
      <c r="O3227" s="497"/>
      <c r="P3227" s="497"/>
      <c r="Q3227" s="143"/>
      <c r="R3227" s="143"/>
      <c r="S3227" s="143"/>
    </row>
    <row r="3228" spans="1:19" ht="13.5" customHeight="1">
      <c r="A3228" s="178" t="s">
        <v>1377</v>
      </c>
      <c r="B3228" s="179" t="s">
        <v>1287</v>
      </c>
      <c r="C3228" s="498" t="s">
        <v>1378</v>
      </c>
      <c r="D3228" s="498"/>
      <c r="E3228" s="498"/>
      <c r="F3228" s="498"/>
      <c r="G3228" s="498"/>
      <c r="H3228" s="180" t="s">
        <v>610</v>
      </c>
      <c r="I3228" s="181">
        <v>0.01</v>
      </c>
      <c r="J3228" s="182">
        <v>1</v>
      </c>
      <c r="K3228" s="219">
        <v>0.01</v>
      </c>
      <c r="L3228" s="183"/>
      <c r="M3228" s="181"/>
      <c r="N3228" s="184"/>
      <c r="O3228" s="181"/>
      <c r="P3228" s="185"/>
      <c r="Q3228" s="143"/>
      <c r="R3228" s="143"/>
      <c r="S3228" s="143"/>
    </row>
    <row r="3229" spans="1:19" ht="13.5" customHeight="1">
      <c r="A3229" s="186"/>
      <c r="B3229" s="187" t="s">
        <v>386</v>
      </c>
      <c r="C3229" s="499" t="s">
        <v>387</v>
      </c>
      <c r="D3229" s="499"/>
      <c r="E3229" s="499"/>
      <c r="F3229" s="499"/>
      <c r="G3229" s="499"/>
      <c r="H3229" s="499"/>
      <c r="I3229" s="499"/>
      <c r="J3229" s="499"/>
      <c r="K3229" s="499"/>
      <c r="L3229" s="499"/>
      <c r="M3229" s="499"/>
      <c r="N3229" s="499"/>
      <c r="O3229" s="499"/>
      <c r="P3229" s="499"/>
      <c r="Q3229" s="143"/>
      <c r="R3229" s="143"/>
      <c r="S3229" s="143"/>
    </row>
    <row r="3230" spans="1:19" ht="13.5" customHeight="1">
      <c r="A3230" s="186"/>
      <c r="B3230" s="187" t="s">
        <v>388</v>
      </c>
      <c r="C3230" s="499" t="s">
        <v>389</v>
      </c>
      <c r="D3230" s="499"/>
      <c r="E3230" s="499"/>
      <c r="F3230" s="499"/>
      <c r="G3230" s="499"/>
      <c r="H3230" s="499"/>
      <c r="I3230" s="499"/>
      <c r="J3230" s="499"/>
      <c r="K3230" s="499"/>
      <c r="L3230" s="499"/>
      <c r="M3230" s="499"/>
      <c r="N3230" s="499"/>
      <c r="O3230" s="499"/>
      <c r="P3230" s="499"/>
      <c r="Q3230" s="143"/>
      <c r="R3230" s="143"/>
      <c r="S3230" s="143"/>
    </row>
    <row r="3231" spans="1:19" ht="13.5" customHeight="1">
      <c r="A3231" s="186"/>
      <c r="B3231" s="187"/>
      <c r="C3231" s="499" t="s">
        <v>390</v>
      </c>
      <c r="D3231" s="499"/>
      <c r="E3231" s="499"/>
      <c r="F3231" s="499"/>
      <c r="G3231" s="499"/>
      <c r="H3231" s="499"/>
      <c r="I3231" s="499"/>
      <c r="J3231" s="499"/>
      <c r="K3231" s="499"/>
      <c r="L3231" s="499"/>
      <c r="M3231" s="499"/>
      <c r="N3231" s="499"/>
      <c r="O3231" s="499"/>
      <c r="P3231" s="499"/>
      <c r="Q3231" s="143"/>
      <c r="R3231" s="143"/>
      <c r="S3231" s="143"/>
    </row>
    <row r="3232" spans="1:19" ht="13.5" customHeight="1">
      <c r="A3232" s="188"/>
      <c r="B3232" s="189" t="s">
        <v>164</v>
      </c>
      <c r="C3232" s="501" t="s">
        <v>391</v>
      </c>
      <c r="D3232" s="501"/>
      <c r="E3232" s="501"/>
      <c r="F3232" s="501"/>
      <c r="G3232" s="501"/>
      <c r="H3232" s="190" t="s">
        <v>392</v>
      </c>
      <c r="I3232" s="191"/>
      <c r="J3232" s="191"/>
      <c r="K3232" s="215">
        <v>0.13754939999999999</v>
      </c>
      <c r="L3232" s="193"/>
      <c r="M3232" s="191"/>
      <c r="N3232" s="193"/>
      <c r="O3232" s="191"/>
      <c r="P3232" s="216">
        <v>77.87</v>
      </c>
      <c r="Q3232" s="143"/>
      <c r="R3232" s="143"/>
      <c r="S3232" s="143"/>
    </row>
    <row r="3233" spans="1:19" ht="19.5" customHeight="1">
      <c r="A3233" s="195"/>
      <c r="B3233" s="189" t="s">
        <v>393</v>
      </c>
      <c r="C3233" s="501" t="s">
        <v>394</v>
      </c>
      <c r="D3233" s="501"/>
      <c r="E3233" s="501"/>
      <c r="F3233" s="501"/>
      <c r="G3233" s="501"/>
      <c r="H3233" s="190" t="s">
        <v>392</v>
      </c>
      <c r="I3233" s="201">
        <v>8.56</v>
      </c>
      <c r="J3233" s="197">
        <v>1.6068849999999999</v>
      </c>
      <c r="K3233" s="215">
        <v>0.13754939999999999</v>
      </c>
      <c r="L3233" s="198"/>
      <c r="M3233" s="199"/>
      <c r="N3233" s="200">
        <v>566.14</v>
      </c>
      <c r="O3233" s="191"/>
      <c r="P3233" s="194">
        <v>77.87</v>
      </c>
      <c r="Q3233" s="143"/>
      <c r="R3233" s="143"/>
      <c r="S3233" s="143"/>
    </row>
    <row r="3234" spans="1:19" ht="13.5" customHeight="1">
      <c r="A3234" s="188"/>
      <c r="B3234" s="189" t="s">
        <v>167</v>
      </c>
      <c r="C3234" s="501" t="s">
        <v>395</v>
      </c>
      <c r="D3234" s="501"/>
      <c r="E3234" s="501"/>
      <c r="F3234" s="501"/>
      <c r="G3234" s="501"/>
      <c r="H3234" s="190"/>
      <c r="I3234" s="191"/>
      <c r="J3234" s="191"/>
      <c r="K3234" s="191"/>
      <c r="L3234" s="193"/>
      <c r="M3234" s="191"/>
      <c r="N3234" s="193"/>
      <c r="O3234" s="191"/>
      <c r="P3234" s="216">
        <v>8.67</v>
      </c>
      <c r="Q3234" s="143"/>
      <c r="R3234" s="143"/>
      <c r="S3234" s="143"/>
    </row>
    <row r="3235" spans="1:19" ht="13.5" customHeight="1">
      <c r="A3235" s="188"/>
      <c r="B3235" s="189"/>
      <c r="C3235" s="501" t="s">
        <v>396</v>
      </c>
      <c r="D3235" s="501"/>
      <c r="E3235" s="501"/>
      <c r="F3235" s="501"/>
      <c r="G3235" s="501"/>
      <c r="H3235" s="190" t="s">
        <v>392</v>
      </c>
      <c r="I3235" s="191"/>
      <c r="J3235" s="191"/>
      <c r="K3235" s="197">
        <v>3.5185000000000001E-2</v>
      </c>
      <c r="L3235" s="193"/>
      <c r="M3235" s="191"/>
      <c r="N3235" s="193"/>
      <c r="O3235" s="191"/>
      <c r="P3235" s="216">
        <v>21.44</v>
      </c>
      <c r="Q3235" s="143"/>
      <c r="R3235" s="143"/>
      <c r="S3235" s="143"/>
    </row>
    <row r="3236" spans="1:19" ht="19.5" customHeight="1">
      <c r="A3236" s="195"/>
      <c r="B3236" s="189" t="s">
        <v>397</v>
      </c>
      <c r="C3236" s="501" t="s">
        <v>398</v>
      </c>
      <c r="D3236" s="501"/>
      <c r="E3236" s="501"/>
      <c r="F3236" s="501"/>
      <c r="G3236" s="501"/>
      <c r="H3236" s="190" t="s">
        <v>399</v>
      </c>
      <c r="I3236" s="196">
        <v>0.1</v>
      </c>
      <c r="J3236" s="201">
        <v>1.55</v>
      </c>
      <c r="K3236" s="192">
        <v>1.5499999999999999E-3</v>
      </c>
      <c r="L3236" s="198"/>
      <c r="M3236" s="199"/>
      <c r="N3236" s="200">
        <v>1582.31</v>
      </c>
      <c r="O3236" s="202">
        <v>1.0367</v>
      </c>
      <c r="P3236" s="194">
        <v>2.54</v>
      </c>
      <c r="Q3236" s="143"/>
      <c r="R3236" s="143"/>
      <c r="S3236" s="143"/>
    </row>
    <row r="3237" spans="1:19" ht="13.5" customHeight="1">
      <c r="A3237" s="203"/>
      <c r="B3237" s="189" t="s">
        <v>400</v>
      </c>
      <c r="C3237" s="501" t="s">
        <v>401</v>
      </c>
      <c r="D3237" s="501"/>
      <c r="E3237" s="501"/>
      <c r="F3237" s="501"/>
      <c r="G3237" s="501"/>
      <c r="H3237" s="190" t="s">
        <v>392</v>
      </c>
      <c r="I3237" s="196">
        <v>0.1</v>
      </c>
      <c r="J3237" s="201">
        <v>1.55</v>
      </c>
      <c r="K3237" s="192">
        <v>1.5499999999999999E-3</v>
      </c>
      <c r="L3237" s="193"/>
      <c r="M3237" s="191"/>
      <c r="N3237" s="204">
        <v>777.91</v>
      </c>
      <c r="O3237" s="202">
        <v>1.0367</v>
      </c>
      <c r="P3237" s="216">
        <v>1.25</v>
      </c>
      <c r="Q3237" s="143"/>
      <c r="R3237" s="143"/>
      <c r="S3237" s="143"/>
    </row>
    <row r="3238" spans="1:19" ht="13.5" customHeight="1">
      <c r="A3238" s="195"/>
      <c r="B3238" s="189" t="s">
        <v>1289</v>
      </c>
      <c r="C3238" s="501" t="s">
        <v>1290</v>
      </c>
      <c r="D3238" s="501"/>
      <c r="E3238" s="501"/>
      <c r="F3238" s="501"/>
      <c r="G3238" s="501"/>
      <c r="H3238" s="190" t="s">
        <v>399</v>
      </c>
      <c r="I3238" s="201">
        <v>2.0699999999999998</v>
      </c>
      <c r="J3238" s="201">
        <v>1.55</v>
      </c>
      <c r="K3238" s="197">
        <v>3.2085000000000002E-2</v>
      </c>
      <c r="L3238" s="205">
        <v>104.99</v>
      </c>
      <c r="M3238" s="220">
        <v>1.2</v>
      </c>
      <c r="N3238" s="200">
        <v>125.99</v>
      </c>
      <c r="O3238" s="202">
        <v>1.0367</v>
      </c>
      <c r="P3238" s="194">
        <v>4.1900000000000004</v>
      </c>
      <c r="Q3238" s="143"/>
      <c r="R3238" s="143"/>
      <c r="S3238" s="143"/>
    </row>
    <row r="3239" spans="1:19" ht="13.5" customHeight="1">
      <c r="A3239" s="203"/>
      <c r="B3239" s="189" t="s">
        <v>404</v>
      </c>
      <c r="C3239" s="501" t="s">
        <v>405</v>
      </c>
      <c r="D3239" s="501"/>
      <c r="E3239" s="501"/>
      <c r="F3239" s="501"/>
      <c r="G3239" s="501"/>
      <c r="H3239" s="190" t="s">
        <v>392</v>
      </c>
      <c r="I3239" s="201">
        <v>2.0699999999999998</v>
      </c>
      <c r="J3239" s="201">
        <v>1.55</v>
      </c>
      <c r="K3239" s="197">
        <v>3.2085000000000002E-2</v>
      </c>
      <c r="L3239" s="193"/>
      <c r="M3239" s="191"/>
      <c r="N3239" s="204">
        <v>579.11</v>
      </c>
      <c r="O3239" s="202">
        <v>1.0367</v>
      </c>
      <c r="P3239" s="216">
        <v>19.260000000000002</v>
      </c>
      <c r="Q3239" s="143"/>
      <c r="R3239" s="143"/>
      <c r="S3239" s="143"/>
    </row>
    <row r="3240" spans="1:19" ht="13.5" customHeight="1">
      <c r="A3240" s="195"/>
      <c r="B3240" s="189" t="s">
        <v>402</v>
      </c>
      <c r="C3240" s="501" t="s">
        <v>403</v>
      </c>
      <c r="D3240" s="501"/>
      <c r="E3240" s="501"/>
      <c r="F3240" s="501"/>
      <c r="G3240" s="501"/>
      <c r="H3240" s="190" t="s">
        <v>399</v>
      </c>
      <c r="I3240" s="196">
        <v>0.1</v>
      </c>
      <c r="J3240" s="201">
        <v>1.55</v>
      </c>
      <c r="K3240" s="192">
        <v>1.5499999999999999E-3</v>
      </c>
      <c r="L3240" s="198"/>
      <c r="M3240" s="199"/>
      <c r="N3240" s="200">
        <v>543.33000000000004</v>
      </c>
      <c r="O3240" s="202">
        <v>1.0367</v>
      </c>
      <c r="P3240" s="194">
        <v>0.87</v>
      </c>
      <c r="Q3240" s="143"/>
      <c r="R3240" s="143"/>
      <c r="S3240" s="143"/>
    </row>
    <row r="3241" spans="1:19" ht="13.5" customHeight="1">
      <c r="A3241" s="203"/>
      <c r="B3241" s="189" t="s">
        <v>404</v>
      </c>
      <c r="C3241" s="501" t="s">
        <v>405</v>
      </c>
      <c r="D3241" s="501"/>
      <c r="E3241" s="501"/>
      <c r="F3241" s="501"/>
      <c r="G3241" s="501"/>
      <c r="H3241" s="190" t="s">
        <v>392</v>
      </c>
      <c r="I3241" s="196">
        <v>0.1</v>
      </c>
      <c r="J3241" s="201">
        <v>1.55</v>
      </c>
      <c r="K3241" s="192">
        <v>1.5499999999999999E-3</v>
      </c>
      <c r="L3241" s="193"/>
      <c r="M3241" s="191"/>
      <c r="N3241" s="204">
        <v>579.11</v>
      </c>
      <c r="O3241" s="202">
        <v>1.0367</v>
      </c>
      <c r="P3241" s="216">
        <v>0.93</v>
      </c>
      <c r="Q3241" s="143"/>
      <c r="R3241" s="143"/>
      <c r="S3241" s="143"/>
    </row>
    <row r="3242" spans="1:19" ht="13.5" customHeight="1">
      <c r="A3242" s="195"/>
      <c r="B3242" s="189" t="s">
        <v>406</v>
      </c>
      <c r="C3242" s="501" t="s">
        <v>407</v>
      </c>
      <c r="D3242" s="501"/>
      <c r="E3242" s="501"/>
      <c r="F3242" s="501"/>
      <c r="G3242" s="501"/>
      <c r="H3242" s="190" t="s">
        <v>399</v>
      </c>
      <c r="I3242" s="201">
        <v>1.93</v>
      </c>
      <c r="J3242" s="201">
        <v>1.55</v>
      </c>
      <c r="K3242" s="197">
        <v>2.9915000000000001E-2</v>
      </c>
      <c r="L3242" s="198"/>
      <c r="M3242" s="199"/>
      <c r="N3242" s="200">
        <v>34.6</v>
      </c>
      <c r="O3242" s="202">
        <v>1.0367</v>
      </c>
      <c r="P3242" s="194">
        <v>1.07</v>
      </c>
      <c r="Q3242" s="143"/>
      <c r="R3242" s="143"/>
      <c r="S3242" s="143"/>
    </row>
    <row r="3243" spans="1:19" ht="13.5" customHeight="1">
      <c r="A3243" s="188"/>
      <c r="B3243" s="189" t="s">
        <v>180</v>
      </c>
      <c r="C3243" s="501" t="s">
        <v>410</v>
      </c>
      <c r="D3243" s="501"/>
      <c r="E3243" s="501"/>
      <c r="F3243" s="501"/>
      <c r="G3243" s="501"/>
      <c r="H3243" s="190"/>
      <c r="I3243" s="191"/>
      <c r="J3243" s="191"/>
      <c r="K3243" s="191"/>
      <c r="L3243" s="193"/>
      <c r="M3243" s="191"/>
      <c r="N3243" s="193"/>
      <c r="O3243" s="191"/>
      <c r="P3243" s="216">
        <v>110.08</v>
      </c>
      <c r="Q3243" s="143"/>
      <c r="R3243" s="143"/>
      <c r="S3243" s="143"/>
    </row>
    <row r="3244" spans="1:19" ht="13.5" customHeight="1">
      <c r="A3244" s="195"/>
      <c r="B3244" s="189" t="s">
        <v>590</v>
      </c>
      <c r="C3244" s="501" t="s">
        <v>591</v>
      </c>
      <c r="D3244" s="501"/>
      <c r="E3244" s="501"/>
      <c r="F3244" s="501"/>
      <c r="G3244" s="501"/>
      <c r="H3244" s="190" t="s">
        <v>592</v>
      </c>
      <c r="I3244" s="202">
        <v>0.28320000000000001</v>
      </c>
      <c r="J3244" s="191"/>
      <c r="K3244" s="197">
        <v>2.8319999999999999E-3</v>
      </c>
      <c r="L3244" s="198"/>
      <c r="M3244" s="199"/>
      <c r="N3244" s="200">
        <v>7.46</v>
      </c>
      <c r="O3244" s="202">
        <v>1.0367</v>
      </c>
      <c r="P3244" s="194">
        <v>0.02</v>
      </c>
      <c r="Q3244" s="143"/>
      <c r="R3244" s="143"/>
      <c r="S3244" s="143"/>
    </row>
    <row r="3245" spans="1:19" ht="13.5" customHeight="1">
      <c r="A3245" s="195"/>
      <c r="B3245" s="189" t="s">
        <v>411</v>
      </c>
      <c r="C3245" s="501" t="s">
        <v>412</v>
      </c>
      <c r="D3245" s="501"/>
      <c r="E3245" s="501"/>
      <c r="F3245" s="501"/>
      <c r="G3245" s="501"/>
      <c r="H3245" s="190" t="s">
        <v>413</v>
      </c>
      <c r="I3245" s="201">
        <v>2.14</v>
      </c>
      <c r="J3245" s="191"/>
      <c r="K3245" s="202">
        <v>2.1399999999999999E-2</v>
      </c>
      <c r="L3245" s="205">
        <v>155.63</v>
      </c>
      <c r="M3245" s="206">
        <v>0.77</v>
      </c>
      <c r="N3245" s="200">
        <v>119.84</v>
      </c>
      <c r="O3245" s="202">
        <v>1.0367</v>
      </c>
      <c r="P3245" s="194">
        <v>2.66</v>
      </c>
      <c r="Q3245" s="143"/>
      <c r="R3245" s="143"/>
      <c r="S3245" s="143"/>
    </row>
    <row r="3246" spans="1:19" ht="13.5" customHeight="1">
      <c r="A3246" s="195"/>
      <c r="B3246" s="189" t="s">
        <v>703</v>
      </c>
      <c r="C3246" s="501" t="s">
        <v>704</v>
      </c>
      <c r="D3246" s="501"/>
      <c r="E3246" s="501"/>
      <c r="F3246" s="501"/>
      <c r="G3246" s="501"/>
      <c r="H3246" s="190" t="s">
        <v>413</v>
      </c>
      <c r="I3246" s="201">
        <v>1.25</v>
      </c>
      <c r="J3246" s="191"/>
      <c r="K3246" s="202">
        <v>1.2500000000000001E-2</v>
      </c>
      <c r="L3246" s="205">
        <v>174.93</v>
      </c>
      <c r="M3246" s="206">
        <v>1.07</v>
      </c>
      <c r="N3246" s="200">
        <v>187.18</v>
      </c>
      <c r="O3246" s="202">
        <v>1.0367</v>
      </c>
      <c r="P3246" s="194">
        <v>2.4300000000000002</v>
      </c>
      <c r="Q3246" s="143"/>
      <c r="R3246" s="143"/>
      <c r="S3246" s="143"/>
    </row>
    <row r="3247" spans="1:19" ht="13.5" customHeight="1">
      <c r="A3247" s="195"/>
      <c r="B3247" s="189" t="s">
        <v>596</v>
      </c>
      <c r="C3247" s="501" t="s">
        <v>597</v>
      </c>
      <c r="D3247" s="501"/>
      <c r="E3247" s="501"/>
      <c r="F3247" s="501"/>
      <c r="G3247" s="501"/>
      <c r="H3247" s="190" t="s">
        <v>587</v>
      </c>
      <c r="I3247" s="196">
        <v>0.3</v>
      </c>
      <c r="J3247" s="191"/>
      <c r="K3247" s="207">
        <v>3.0000000000000001E-3</v>
      </c>
      <c r="L3247" s="205">
        <v>41.71</v>
      </c>
      <c r="M3247" s="220">
        <v>1.3</v>
      </c>
      <c r="N3247" s="200">
        <v>54.22</v>
      </c>
      <c r="O3247" s="202">
        <v>1.0367</v>
      </c>
      <c r="P3247" s="194">
        <v>0.17</v>
      </c>
      <c r="Q3247" s="143"/>
      <c r="R3247" s="143"/>
      <c r="S3247" s="143"/>
    </row>
    <row r="3248" spans="1:19" ht="13.5" customHeight="1">
      <c r="A3248" s="195"/>
      <c r="B3248" s="189" t="s">
        <v>1291</v>
      </c>
      <c r="C3248" s="501" t="s">
        <v>1292</v>
      </c>
      <c r="D3248" s="501"/>
      <c r="E3248" s="501"/>
      <c r="F3248" s="501"/>
      <c r="G3248" s="501"/>
      <c r="H3248" s="190" t="s">
        <v>142</v>
      </c>
      <c r="I3248" s="209">
        <v>30</v>
      </c>
      <c r="J3248" s="191"/>
      <c r="K3248" s="196">
        <v>0.3</v>
      </c>
      <c r="L3248" s="205">
        <v>159.13</v>
      </c>
      <c r="M3248" s="206">
        <v>1.38</v>
      </c>
      <c r="N3248" s="200">
        <v>219.6</v>
      </c>
      <c r="O3248" s="202">
        <v>1.0367</v>
      </c>
      <c r="P3248" s="194">
        <v>68.3</v>
      </c>
      <c r="Q3248" s="143"/>
      <c r="R3248" s="143"/>
      <c r="S3248" s="143"/>
    </row>
    <row r="3249" spans="1:19" ht="13.5" customHeight="1">
      <c r="A3249" s="195"/>
      <c r="B3249" s="189" t="s">
        <v>1293</v>
      </c>
      <c r="C3249" s="501" t="s">
        <v>1294</v>
      </c>
      <c r="D3249" s="501"/>
      <c r="E3249" s="501"/>
      <c r="F3249" s="501"/>
      <c r="G3249" s="501"/>
      <c r="H3249" s="190" t="s">
        <v>142</v>
      </c>
      <c r="I3249" s="209">
        <v>6</v>
      </c>
      <c r="J3249" s="191"/>
      <c r="K3249" s="201">
        <v>0.06</v>
      </c>
      <c r="L3249" s="205">
        <v>425.18</v>
      </c>
      <c r="M3249" s="206">
        <v>1.38</v>
      </c>
      <c r="N3249" s="200">
        <v>586.75</v>
      </c>
      <c r="O3249" s="202">
        <v>1.0367</v>
      </c>
      <c r="P3249" s="194">
        <v>36.5</v>
      </c>
      <c r="Q3249" s="143"/>
      <c r="R3249" s="143"/>
      <c r="S3249" s="143"/>
    </row>
    <row r="3250" spans="1:19" ht="13.5" customHeight="1">
      <c r="A3250" s="210"/>
      <c r="B3250" s="187"/>
      <c r="C3250" s="500" t="s">
        <v>429</v>
      </c>
      <c r="D3250" s="500"/>
      <c r="E3250" s="500"/>
      <c r="F3250" s="500"/>
      <c r="G3250" s="500"/>
      <c r="H3250" s="180"/>
      <c r="I3250" s="181"/>
      <c r="J3250" s="181"/>
      <c r="K3250" s="181"/>
      <c r="L3250" s="183"/>
      <c r="M3250" s="181"/>
      <c r="N3250" s="211"/>
      <c r="O3250" s="181"/>
      <c r="P3250" s="212">
        <v>218.06</v>
      </c>
      <c r="Q3250" s="143"/>
      <c r="R3250" s="143"/>
      <c r="S3250" s="143"/>
    </row>
    <row r="3251" spans="1:19" ht="45.75" customHeight="1">
      <c r="A3251" s="203" t="s">
        <v>1379</v>
      </c>
      <c r="B3251" s="189" t="s">
        <v>430</v>
      </c>
      <c r="C3251" s="501" t="s">
        <v>431</v>
      </c>
      <c r="D3251" s="501"/>
      <c r="E3251" s="501"/>
      <c r="F3251" s="501"/>
      <c r="G3251" s="501"/>
      <c r="H3251" s="190" t="s">
        <v>432</v>
      </c>
      <c r="I3251" s="209">
        <v>2</v>
      </c>
      <c r="J3251" s="191"/>
      <c r="K3251" s="209">
        <v>2</v>
      </c>
      <c r="L3251" s="193"/>
      <c r="M3251" s="191"/>
      <c r="N3251" s="193"/>
      <c r="O3251" s="202">
        <v>1.0367</v>
      </c>
      <c r="P3251" s="216">
        <v>1</v>
      </c>
      <c r="Q3251" s="143"/>
      <c r="R3251" s="143"/>
      <c r="S3251" s="143"/>
    </row>
    <row r="3252" spans="1:19" ht="27.75" customHeight="1">
      <c r="A3252" s="203"/>
      <c r="B3252" s="189"/>
      <c r="C3252" s="501" t="s">
        <v>433</v>
      </c>
      <c r="D3252" s="501"/>
      <c r="E3252" s="501"/>
      <c r="F3252" s="501"/>
      <c r="G3252" s="501"/>
      <c r="H3252" s="190"/>
      <c r="I3252" s="191"/>
      <c r="J3252" s="191"/>
      <c r="K3252" s="191"/>
      <c r="L3252" s="193"/>
      <c r="M3252" s="191"/>
      <c r="N3252" s="193"/>
      <c r="O3252" s="191"/>
      <c r="P3252" s="216">
        <v>99.31</v>
      </c>
      <c r="Q3252" s="143"/>
      <c r="R3252" s="143"/>
      <c r="S3252" s="143"/>
    </row>
    <row r="3253" spans="1:19" ht="13.5" customHeight="1">
      <c r="A3253" s="203"/>
      <c r="B3253" s="189" t="s">
        <v>603</v>
      </c>
      <c r="C3253" s="501" t="s">
        <v>604</v>
      </c>
      <c r="D3253" s="501"/>
      <c r="E3253" s="501"/>
      <c r="F3253" s="501"/>
      <c r="G3253" s="501"/>
      <c r="H3253" s="190" t="s">
        <v>432</v>
      </c>
      <c r="I3253" s="209">
        <v>97</v>
      </c>
      <c r="J3253" s="191"/>
      <c r="K3253" s="209">
        <v>97</v>
      </c>
      <c r="L3253" s="193"/>
      <c r="M3253" s="191"/>
      <c r="N3253" s="193"/>
      <c r="O3253" s="191"/>
      <c r="P3253" s="216">
        <v>96.33</v>
      </c>
      <c r="Q3253" s="143"/>
      <c r="R3253" s="143"/>
      <c r="S3253" s="143"/>
    </row>
    <row r="3254" spans="1:19" ht="13.5" customHeight="1">
      <c r="A3254" s="203"/>
      <c r="B3254" s="189" t="s">
        <v>605</v>
      </c>
      <c r="C3254" s="501" t="s">
        <v>606</v>
      </c>
      <c r="D3254" s="501"/>
      <c r="E3254" s="501"/>
      <c r="F3254" s="501"/>
      <c r="G3254" s="501"/>
      <c r="H3254" s="190" t="s">
        <v>432</v>
      </c>
      <c r="I3254" s="209">
        <v>51</v>
      </c>
      <c r="J3254" s="191"/>
      <c r="K3254" s="209">
        <v>51</v>
      </c>
      <c r="L3254" s="193"/>
      <c r="M3254" s="191"/>
      <c r="N3254" s="193"/>
      <c r="O3254" s="191"/>
      <c r="P3254" s="216">
        <v>50.65</v>
      </c>
      <c r="Q3254" s="143"/>
      <c r="R3254" s="143"/>
      <c r="S3254" s="143"/>
    </row>
    <row r="3255" spans="1:19" ht="13.5" customHeight="1">
      <c r="A3255" s="213"/>
      <c r="B3255" s="214"/>
      <c r="C3255" s="500" t="s">
        <v>438</v>
      </c>
      <c r="D3255" s="500"/>
      <c r="E3255" s="500"/>
      <c r="F3255" s="500"/>
      <c r="G3255" s="500"/>
      <c r="H3255" s="180"/>
      <c r="I3255" s="181"/>
      <c r="J3255" s="181"/>
      <c r="K3255" s="181"/>
      <c r="L3255" s="183"/>
      <c r="M3255" s="181"/>
      <c r="N3255" s="211">
        <v>36604</v>
      </c>
      <c r="O3255" s="181"/>
      <c r="P3255" s="240">
        <v>366.04</v>
      </c>
      <c r="Q3255" s="143"/>
      <c r="R3255" s="143"/>
      <c r="S3255" s="143"/>
    </row>
    <row r="3256" spans="1:19" ht="13.5" customHeight="1">
      <c r="A3256" s="178" t="s">
        <v>1380</v>
      </c>
      <c r="B3256" s="179" t="s">
        <v>1297</v>
      </c>
      <c r="C3256" s="498" t="s">
        <v>1298</v>
      </c>
      <c r="D3256" s="498"/>
      <c r="E3256" s="498"/>
      <c r="F3256" s="498"/>
      <c r="G3256" s="498"/>
      <c r="H3256" s="180" t="s">
        <v>587</v>
      </c>
      <c r="I3256" s="181">
        <v>0.02</v>
      </c>
      <c r="J3256" s="182">
        <v>1</v>
      </c>
      <c r="K3256" s="219">
        <v>0.02</v>
      </c>
      <c r="L3256" s="211">
        <v>4328.8999999999996</v>
      </c>
      <c r="M3256" s="219">
        <v>1.38</v>
      </c>
      <c r="N3256" s="239">
        <v>5973.88</v>
      </c>
      <c r="O3256" s="217">
        <v>1.0367</v>
      </c>
      <c r="P3256" s="240">
        <v>123.86</v>
      </c>
      <c r="Q3256" s="143"/>
      <c r="R3256" s="143"/>
      <c r="S3256" s="143"/>
    </row>
    <row r="3257" spans="1:19" ht="13.5" customHeight="1">
      <c r="A3257" s="186"/>
      <c r="B3257" s="187"/>
      <c r="C3257" s="499" t="s">
        <v>390</v>
      </c>
      <c r="D3257" s="499"/>
      <c r="E3257" s="499"/>
      <c r="F3257" s="499"/>
      <c r="G3257" s="499"/>
      <c r="H3257" s="499"/>
      <c r="I3257" s="499"/>
      <c r="J3257" s="499"/>
      <c r="K3257" s="499"/>
      <c r="L3257" s="499"/>
      <c r="M3257" s="499"/>
      <c r="N3257" s="499"/>
      <c r="O3257" s="499"/>
      <c r="P3257" s="499"/>
      <c r="Q3257" s="143"/>
      <c r="R3257" s="143"/>
      <c r="S3257" s="143"/>
    </row>
    <row r="3258" spans="1:19" ht="13.5" customHeight="1">
      <c r="A3258" s="213"/>
      <c r="B3258" s="214"/>
      <c r="C3258" s="500" t="s">
        <v>438</v>
      </c>
      <c r="D3258" s="500"/>
      <c r="E3258" s="500"/>
      <c r="F3258" s="500"/>
      <c r="G3258" s="500"/>
      <c r="H3258" s="180"/>
      <c r="I3258" s="181"/>
      <c r="J3258" s="181"/>
      <c r="K3258" s="181"/>
      <c r="L3258" s="183"/>
      <c r="M3258" s="181"/>
      <c r="N3258" s="183"/>
      <c r="O3258" s="181"/>
      <c r="P3258" s="240">
        <v>123.86</v>
      </c>
      <c r="Q3258" s="143"/>
      <c r="R3258" s="143"/>
      <c r="S3258" s="143"/>
    </row>
    <row r="3259" spans="1:19" ht="13.5" customHeight="1">
      <c r="A3259" s="178" t="s">
        <v>1381</v>
      </c>
      <c r="B3259" s="179" t="s">
        <v>701</v>
      </c>
      <c r="C3259" s="498" t="s">
        <v>1300</v>
      </c>
      <c r="D3259" s="498"/>
      <c r="E3259" s="498"/>
      <c r="F3259" s="498"/>
      <c r="G3259" s="498"/>
      <c r="H3259" s="180" t="s">
        <v>142</v>
      </c>
      <c r="I3259" s="181">
        <v>2</v>
      </c>
      <c r="J3259" s="182">
        <v>1</v>
      </c>
      <c r="K3259" s="182">
        <v>2</v>
      </c>
      <c r="L3259" s="183"/>
      <c r="M3259" s="181"/>
      <c r="N3259" s="184"/>
      <c r="O3259" s="181"/>
      <c r="P3259" s="185"/>
      <c r="Q3259" s="143"/>
      <c r="R3259" s="143"/>
      <c r="S3259" s="143"/>
    </row>
    <row r="3260" spans="1:19" ht="13.5" customHeight="1">
      <c r="A3260" s="186"/>
      <c r="B3260" s="187" t="s">
        <v>386</v>
      </c>
      <c r="C3260" s="499" t="s">
        <v>387</v>
      </c>
      <c r="D3260" s="499"/>
      <c r="E3260" s="499"/>
      <c r="F3260" s="499"/>
      <c r="G3260" s="499"/>
      <c r="H3260" s="499"/>
      <c r="I3260" s="499"/>
      <c r="J3260" s="499"/>
      <c r="K3260" s="499"/>
      <c r="L3260" s="499"/>
      <c r="M3260" s="499"/>
      <c r="N3260" s="499"/>
      <c r="O3260" s="499"/>
      <c r="P3260" s="499"/>
      <c r="Q3260" s="143"/>
      <c r="R3260" s="143"/>
      <c r="S3260" s="143"/>
    </row>
    <row r="3261" spans="1:19" ht="13.5" customHeight="1">
      <c r="A3261" s="186"/>
      <c r="B3261" s="187" t="s">
        <v>388</v>
      </c>
      <c r="C3261" s="499" t="s">
        <v>389</v>
      </c>
      <c r="D3261" s="499"/>
      <c r="E3261" s="499"/>
      <c r="F3261" s="499"/>
      <c r="G3261" s="499"/>
      <c r="H3261" s="499"/>
      <c r="I3261" s="499"/>
      <c r="J3261" s="499"/>
      <c r="K3261" s="499"/>
      <c r="L3261" s="499"/>
      <c r="M3261" s="499"/>
      <c r="N3261" s="499"/>
      <c r="O3261" s="499"/>
      <c r="P3261" s="499"/>
      <c r="Q3261" s="143"/>
      <c r="R3261" s="143"/>
      <c r="S3261" s="143"/>
    </row>
    <row r="3262" spans="1:19" ht="13.5" customHeight="1">
      <c r="A3262" s="186"/>
      <c r="B3262" s="187"/>
      <c r="C3262" s="499" t="s">
        <v>390</v>
      </c>
      <c r="D3262" s="499"/>
      <c r="E3262" s="499"/>
      <c r="F3262" s="499"/>
      <c r="G3262" s="499"/>
      <c r="H3262" s="499"/>
      <c r="I3262" s="499"/>
      <c r="J3262" s="499"/>
      <c r="K3262" s="499"/>
      <c r="L3262" s="499"/>
      <c r="M3262" s="499"/>
      <c r="N3262" s="499"/>
      <c r="O3262" s="499"/>
      <c r="P3262" s="499"/>
      <c r="Q3262" s="143"/>
      <c r="R3262" s="143"/>
      <c r="S3262" s="143"/>
    </row>
    <row r="3263" spans="1:19" ht="13.5" customHeight="1">
      <c r="A3263" s="188"/>
      <c r="B3263" s="189" t="s">
        <v>164</v>
      </c>
      <c r="C3263" s="501" t="s">
        <v>391</v>
      </c>
      <c r="D3263" s="501"/>
      <c r="E3263" s="501"/>
      <c r="F3263" s="501"/>
      <c r="G3263" s="501"/>
      <c r="H3263" s="190" t="s">
        <v>392</v>
      </c>
      <c r="I3263" s="191"/>
      <c r="J3263" s="191"/>
      <c r="K3263" s="215">
        <v>3.3101831000000002</v>
      </c>
      <c r="L3263" s="193"/>
      <c r="M3263" s="191"/>
      <c r="N3263" s="193"/>
      <c r="O3263" s="191"/>
      <c r="P3263" s="194">
        <v>1974.16</v>
      </c>
      <c r="Q3263" s="143"/>
      <c r="R3263" s="143"/>
      <c r="S3263" s="143"/>
    </row>
    <row r="3264" spans="1:19" ht="18.75" customHeight="1">
      <c r="A3264" s="195"/>
      <c r="B3264" s="189" t="s">
        <v>588</v>
      </c>
      <c r="C3264" s="501" t="s">
        <v>589</v>
      </c>
      <c r="D3264" s="501"/>
      <c r="E3264" s="501"/>
      <c r="F3264" s="501"/>
      <c r="G3264" s="501"/>
      <c r="H3264" s="190" t="s">
        <v>392</v>
      </c>
      <c r="I3264" s="201">
        <v>1.03</v>
      </c>
      <c r="J3264" s="197">
        <v>1.6068849999999999</v>
      </c>
      <c r="K3264" s="215">
        <v>3.3101831000000002</v>
      </c>
      <c r="L3264" s="198"/>
      <c r="M3264" s="199"/>
      <c r="N3264" s="200">
        <v>596.39</v>
      </c>
      <c r="O3264" s="191"/>
      <c r="P3264" s="194">
        <v>1974.16</v>
      </c>
      <c r="Q3264" s="143"/>
      <c r="R3264" s="143"/>
      <c r="S3264" s="143"/>
    </row>
    <row r="3265" spans="1:19" ht="45.75" customHeight="1">
      <c r="A3265" s="188"/>
      <c r="B3265" s="189" t="s">
        <v>180</v>
      </c>
      <c r="C3265" s="501" t="s">
        <v>410</v>
      </c>
      <c r="D3265" s="501"/>
      <c r="E3265" s="501"/>
      <c r="F3265" s="501"/>
      <c r="G3265" s="501"/>
      <c r="H3265" s="190"/>
      <c r="I3265" s="191"/>
      <c r="J3265" s="191"/>
      <c r="K3265" s="191"/>
      <c r="L3265" s="193"/>
      <c r="M3265" s="191"/>
      <c r="N3265" s="193"/>
      <c r="O3265" s="191"/>
      <c r="P3265" s="216">
        <v>7.76</v>
      </c>
      <c r="Q3265" s="143"/>
      <c r="R3265" s="143"/>
      <c r="S3265" s="143"/>
    </row>
    <row r="3266" spans="1:19" ht="27.75" customHeight="1">
      <c r="A3266" s="195"/>
      <c r="B3266" s="189" t="s">
        <v>703</v>
      </c>
      <c r="C3266" s="501" t="s">
        <v>704</v>
      </c>
      <c r="D3266" s="501"/>
      <c r="E3266" s="501"/>
      <c r="F3266" s="501"/>
      <c r="G3266" s="501"/>
      <c r="H3266" s="190" t="s">
        <v>413</v>
      </c>
      <c r="I3266" s="201">
        <v>0.02</v>
      </c>
      <c r="J3266" s="191"/>
      <c r="K3266" s="201">
        <v>0.04</v>
      </c>
      <c r="L3266" s="205">
        <v>174.93</v>
      </c>
      <c r="M3266" s="206">
        <v>1.07</v>
      </c>
      <c r="N3266" s="200">
        <v>187.18</v>
      </c>
      <c r="O3266" s="202">
        <v>1.0367</v>
      </c>
      <c r="P3266" s="194">
        <v>7.76</v>
      </c>
      <c r="Q3266" s="143"/>
      <c r="R3266" s="143"/>
      <c r="S3266" s="143"/>
    </row>
    <row r="3267" spans="1:19" ht="13.5" customHeight="1">
      <c r="A3267" s="210"/>
      <c r="B3267" s="187"/>
      <c r="C3267" s="500" t="s">
        <v>429</v>
      </c>
      <c r="D3267" s="500"/>
      <c r="E3267" s="500"/>
      <c r="F3267" s="500"/>
      <c r="G3267" s="500"/>
      <c r="H3267" s="180"/>
      <c r="I3267" s="181"/>
      <c r="J3267" s="181"/>
      <c r="K3267" s="181"/>
      <c r="L3267" s="183"/>
      <c r="M3267" s="181"/>
      <c r="N3267" s="211"/>
      <c r="O3267" s="181"/>
      <c r="P3267" s="212">
        <v>1981.92</v>
      </c>
      <c r="Q3267" s="143"/>
      <c r="R3267" s="143"/>
      <c r="S3267" s="143"/>
    </row>
    <row r="3268" spans="1:19" ht="13.5" customHeight="1">
      <c r="A3268" s="203" t="s">
        <v>1382</v>
      </c>
      <c r="B3268" s="189" t="s">
        <v>430</v>
      </c>
      <c r="C3268" s="501" t="s">
        <v>431</v>
      </c>
      <c r="D3268" s="501"/>
      <c r="E3268" s="501"/>
      <c r="F3268" s="501"/>
      <c r="G3268" s="501"/>
      <c r="H3268" s="190" t="s">
        <v>432</v>
      </c>
      <c r="I3268" s="209">
        <v>2</v>
      </c>
      <c r="J3268" s="191"/>
      <c r="K3268" s="209">
        <v>2</v>
      </c>
      <c r="L3268" s="193"/>
      <c r="M3268" s="191"/>
      <c r="N3268" s="193"/>
      <c r="O3268" s="202">
        <v>1.0367</v>
      </c>
      <c r="P3268" s="216">
        <v>25.47</v>
      </c>
      <c r="Q3268" s="143"/>
      <c r="R3268" s="143"/>
      <c r="S3268" s="143"/>
    </row>
    <row r="3269" spans="1:19" ht="13.5" customHeight="1">
      <c r="A3269" s="203"/>
      <c r="B3269" s="189"/>
      <c r="C3269" s="501" t="s">
        <v>433</v>
      </c>
      <c r="D3269" s="501"/>
      <c r="E3269" s="501"/>
      <c r="F3269" s="501"/>
      <c r="G3269" s="501"/>
      <c r="H3269" s="190"/>
      <c r="I3269" s="191"/>
      <c r="J3269" s="191"/>
      <c r="K3269" s="191"/>
      <c r="L3269" s="193"/>
      <c r="M3269" s="191"/>
      <c r="N3269" s="193"/>
      <c r="O3269" s="191"/>
      <c r="P3269" s="194">
        <v>1974.16</v>
      </c>
      <c r="Q3269" s="143"/>
      <c r="R3269" s="143"/>
      <c r="S3269" s="143"/>
    </row>
    <row r="3270" spans="1:19" ht="13.5" customHeight="1">
      <c r="A3270" s="203"/>
      <c r="B3270" s="189" t="s">
        <v>603</v>
      </c>
      <c r="C3270" s="501" t="s">
        <v>604</v>
      </c>
      <c r="D3270" s="501"/>
      <c r="E3270" s="501"/>
      <c r="F3270" s="501"/>
      <c r="G3270" s="501"/>
      <c r="H3270" s="190" t="s">
        <v>432</v>
      </c>
      <c r="I3270" s="209">
        <v>97</v>
      </c>
      <c r="J3270" s="191"/>
      <c r="K3270" s="209">
        <v>97</v>
      </c>
      <c r="L3270" s="193"/>
      <c r="M3270" s="191"/>
      <c r="N3270" s="193"/>
      <c r="O3270" s="191"/>
      <c r="P3270" s="194">
        <v>1914.94</v>
      </c>
      <c r="Q3270" s="143"/>
      <c r="R3270" s="143"/>
      <c r="S3270" s="143"/>
    </row>
    <row r="3271" spans="1:19" ht="13.5" customHeight="1">
      <c r="A3271" s="203"/>
      <c r="B3271" s="189" t="s">
        <v>605</v>
      </c>
      <c r="C3271" s="501" t="s">
        <v>606</v>
      </c>
      <c r="D3271" s="501"/>
      <c r="E3271" s="501"/>
      <c r="F3271" s="501"/>
      <c r="G3271" s="501"/>
      <c r="H3271" s="190" t="s">
        <v>432</v>
      </c>
      <c r="I3271" s="209">
        <v>51</v>
      </c>
      <c r="J3271" s="191"/>
      <c r="K3271" s="209">
        <v>51</v>
      </c>
      <c r="L3271" s="193"/>
      <c r="M3271" s="191"/>
      <c r="N3271" s="193"/>
      <c r="O3271" s="191"/>
      <c r="P3271" s="194">
        <v>1006.82</v>
      </c>
      <c r="Q3271" s="143"/>
      <c r="R3271" s="143"/>
      <c r="S3271" s="143"/>
    </row>
    <row r="3272" spans="1:19" ht="13.5" customHeight="1">
      <c r="A3272" s="213"/>
      <c r="B3272" s="214"/>
      <c r="C3272" s="500" t="s">
        <v>438</v>
      </c>
      <c r="D3272" s="500"/>
      <c r="E3272" s="500"/>
      <c r="F3272" s="500"/>
      <c r="G3272" s="500"/>
      <c r="H3272" s="180"/>
      <c r="I3272" s="181"/>
      <c r="J3272" s="181"/>
      <c r="K3272" s="181"/>
      <c r="L3272" s="183"/>
      <c r="M3272" s="181"/>
      <c r="N3272" s="211">
        <v>2464.58</v>
      </c>
      <c r="O3272" s="181"/>
      <c r="P3272" s="212">
        <v>4929.1499999999996</v>
      </c>
      <c r="Q3272" s="143"/>
      <c r="R3272" s="143"/>
      <c r="S3272" s="143"/>
    </row>
    <row r="3273" spans="1:19" ht="13.5" customHeight="1">
      <c r="A3273" s="178" t="s">
        <v>1383</v>
      </c>
      <c r="B3273" s="179" t="s">
        <v>1384</v>
      </c>
      <c r="C3273" s="498" t="s">
        <v>1385</v>
      </c>
      <c r="D3273" s="498"/>
      <c r="E3273" s="498"/>
      <c r="F3273" s="498"/>
      <c r="G3273" s="498"/>
      <c r="H3273" s="180" t="s">
        <v>142</v>
      </c>
      <c r="I3273" s="181">
        <v>2</v>
      </c>
      <c r="J3273" s="182">
        <v>1</v>
      </c>
      <c r="K3273" s="182">
        <v>2</v>
      </c>
      <c r="L3273" s="211">
        <v>1122.99</v>
      </c>
      <c r="M3273" s="219">
        <v>1.1499999999999999</v>
      </c>
      <c r="N3273" s="239">
        <v>1291.44</v>
      </c>
      <c r="O3273" s="217">
        <v>1.0367</v>
      </c>
      <c r="P3273" s="212">
        <v>2677.67</v>
      </c>
      <c r="Q3273" s="143"/>
      <c r="R3273" s="143"/>
      <c r="S3273" s="143"/>
    </row>
    <row r="3274" spans="1:19" ht="13.5" customHeight="1">
      <c r="A3274" s="186"/>
      <c r="B3274" s="187"/>
      <c r="C3274" s="499" t="s">
        <v>390</v>
      </c>
      <c r="D3274" s="499"/>
      <c r="E3274" s="499"/>
      <c r="F3274" s="499"/>
      <c r="G3274" s="499"/>
      <c r="H3274" s="499"/>
      <c r="I3274" s="499"/>
      <c r="J3274" s="499"/>
      <c r="K3274" s="499"/>
      <c r="L3274" s="499"/>
      <c r="M3274" s="499"/>
      <c r="N3274" s="499"/>
      <c r="O3274" s="499"/>
      <c r="P3274" s="499"/>
      <c r="Q3274" s="143"/>
      <c r="R3274" s="143"/>
      <c r="S3274" s="143"/>
    </row>
    <row r="3275" spans="1:19" ht="13.5" customHeight="1">
      <c r="A3275" s="213"/>
      <c r="B3275" s="214"/>
      <c r="C3275" s="500" t="s">
        <v>438</v>
      </c>
      <c r="D3275" s="500"/>
      <c r="E3275" s="500"/>
      <c r="F3275" s="500"/>
      <c r="G3275" s="500"/>
      <c r="H3275" s="180"/>
      <c r="I3275" s="181"/>
      <c r="J3275" s="181"/>
      <c r="K3275" s="181"/>
      <c r="L3275" s="183"/>
      <c r="M3275" s="181"/>
      <c r="N3275" s="183"/>
      <c r="O3275" s="181"/>
      <c r="P3275" s="212">
        <v>2677.67</v>
      </c>
      <c r="Q3275" s="143"/>
      <c r="R3275" s="143"/>
      <c r="S3275" s="143"/>
    </row>
    <row r="3276" spans="1:19" ht="13.5" customHeight="1">
      <c r="A3276" s="178" t="s">
        <v>1386</v>
      </c>
      <c r="B3276" s="179" t="s">
        <v>608</v>
      </c>
      <c r="C3276" s="498" t="s">
        <v>1312</v>
      </c>
      <c r="D3276" s="498"/>
      <c r="E3276" s="498"/>
      <c r="F3276" s="498"/>
      <c r="G3276" s="498"/>
      <c r="H3276" s="180" t="s">
        <v>610</v>
      </c>
      <c r="I3276" s="181">
        <v>0.16</v>
      </c>
      <c r="J3276" s="182">
        <v>1</v>
      </c>
      <c r="K3276" s="219">
        <v>0.16</v>
      </c>
      <c r="L3276" s="183"/>
      <c r="M3276" s="181"/>
      <c r="N3276" s="184"/>
      <c r="O3276" s="181"/>
      <c r="P3276" s="185"/>
      <c r="Q3276" s="143"/>
      <c r="R3276" s="143"/>
      <c r="S3276" s="143"/>
    </row>
    <row r="3277" spans="1:19" ht="13.5" customHeight="1">
      <c r="A3277" s="186"/>
      <c r="B3277" s="187" t="s">
        <v>386</v>
      </c>
      <c r="C3277" s="499" t="s">
        <v>387</v>
      </c>
      <c r="D3277" s="499"/>
      <c r="E3277" s="499"/>
      <c r="F3277" s="499"/>
      <c r="G3277" s="499"/>
      <c r="H3277" s="499"/>
      <c r="I3277" s="499"/>
      <c r="J3277" s="499"/>
      <c r="K3277" s="499"/>
      <c r="L3277" s="499"/>
      <c r="M3277" s="499"/>
      <c r="N3277" s="499"/>
      <c r="O3277" s="499"/>
      <c r="P3277" s="499"/>
      <c r="Q3277" s="143"/>
      <c r="R3277" s="143"/>
      <c r="S3277" s="143"/>
    </row>
    <row r="3278" spans="1:19" ht="13.5" customHeight="1">
      <c r="A3278" s="186"/>
      <c r="B3278" s="187" t="s">
        <v>388</v>
      </c>
      <c r="C3278" s="499" t="s">
        <v>389</v>
      </c>
      <c r="D3278" s="499"/>
      <c r="E3278" s="499"/>
      <c r="F3278" s="499"/>
      <c r="G3278" s="499"/>
      <c r="H3278" s="499"/>
      <c r="I3278" s="499"/>
      <c r="J3278" s="499"/>
      <c r="K3278" s="499"/>
      <c r="L3278" s="499"/>
      <c r="M3278" s="499"/>
      <c r="N3278" s="499"/>
      <c r="O3278" s="499"/>
      <c r="P3278" s="499"/>
      <c r="Q3278" s="143"/>
      <c r="R3278" s="143"/>
      <c r="S3278" s="143"/>
    </row>
    <row r="3279" spans="1:19" ht="13.5" customHeight="1">
      <c r="A3279" s="186"/>
      <c r="B3279" s="187"/>
      <c r="C3279" s="499" t="s">
        <v>390</v>
      </c>
      <c r="D3279" s="499"/>
      <c r="E3279" s="499"/>
      <c r="F3279" s="499"/>
      <c r="G3279" s="499"/>
      <c r="H3279" s="499"/>
      <c r="I3279" s="499"/>
      <c r="J3279" s="499"/>
      <c r="K3279" s="499"/>
      <c r="L3279" s="499"/>
      <c r="M3279" s="499"/>
      <c r="N3279" s="499"/>
      <c r="O3279" s="499"/>
      <c r="P3279" s="499"/>
      <c r="Q3279" s="143"/>
      <c r="R3279" s="143"/>
      <c r="S3279" s="143"/>
    </row>
    <row r="3280" spans="1:19" ht="13.5" customHeight="1">
      <c r="A3280" s="188"/>
      <c r="B3280" s="189" t="s">
        <v>164</v>
      </c>
      <c r="C3280" s="501" t="s">
        <v>391</v>
      </c>
      <c r="D3280" s="501"/>
      <c r="E3280" s="501"/>
      <c r="F3280" s="501"/>
      <c r="G3280" s="501"/>
      <c r="H3280" s="190" t="s">
        <v>392</v>
      </c>
      <c r="I3280" s="191"/>
      <c r="J3280" s="191"/>
      <c r="K3280" s="215">
        <v>2.3833318000000001</v>
      </c>
      <c r="L3280" s="193"/>
      <c r="M3280" s="191"/>
      <c r="N3280" s="193"/>
      <c r="O3280" s="191"/>
      <c r="P3280" s="194">
        <v>1586.2</v>
      </c>
      <c r="Q3280" s="143"/>
      <c r="R3280" s="143"/>
      <c r="S3280" s="143"/>
    </row>
    <row r="3281" spans="1:19" ht="13.5" customHeight="1">
      <c r="A3281" s="195"/>
      <c r="B3281" s="189" t="s">
        <v>611</v>
      </c>
      <c r="C3281" s="501" t="s">
        <v>612</v>
      </c>
      <c r="D3281" s="501"/>
      <c r="E3281" s="501"/>
      <c r="F3281" s="501"/>
      <c r="G3281" s="501"/>
      <c r="H3281" s="190" t="s">
        <v>392</v>
      </c>
      <c r="I3281" s="201">
        <v>9.27</v>
      </c>
      <c r="J3281" s="197">
        <v>1.6068849999999999</v>
      </c>
      <c r="K3281" s="215">
        <v>2.3833318000000001</v>
      </c>
      <c r="L3281" s="198"/>
      <c r="M3281" s="199"/>
      <c r="N3281" s="200">
        <v>665.54</v>
      </c>
      <c r="O3281" s="191"/>
      <c r="P3281" s="194">
        <v>1586.2</v>
      </c>
      <c r="Q3281" s="143"/>
      <c r="R3281" s="143"/>
      <c r="S3281" s="143"/>
    </row>
    <row r="3282" spans="1:19" ht="1.5" customHeight="1">
      <c r="A3282" s="188"/>
      <c r="B3282" s="189" t="s">
        <v>180</v>
      </c>
      <c r="C3282" s="501" t="s">
        <v>410</v>
      </c>
      <c r="D3282" s="501"/>
      <c r="E3282" s="501"/>
      <c r="F3282" s="501"/>
      <c r="G3282" s="501"/>
      <c r="H3282" s="190"/>
      <c r="I3282" s="191"/>
      <c r="J3282" s="191"/>
      <c r="K3282" s="191"/>
      <c r="L3282" s="193"/>
      <c r="M3282" s="191"/>
      <c r="N3282" s="193"/>
      <c r="O3282" s="191"/>
      <c r="P3282" s="216">
        <v>16.59</v>
      </c>
      <c r="Q3282" s="143"/>
      <c r="R3282" s="143"/>
      <c r="S3282" s="143"/>
    </row>
    <row r="3283" spans="1:19" ht="13.5" customHeight="1">
      <c r="A3283" s="195"/>
      <c r="B3283" s="189" t="s">
        <v>613</v>
      </c>
      <c r="C3283" s="501" t="s">
        <v>614</v>
      </c>
      <c r="D3283" s="501"/>
      <c r="E3283" s="501"/>
      <c r="F3283" s="501"/>
      <c r="G3283" s="501"/>
      <c r="H3283" s="190" t="s">
        <v>413</v>
      </c>
      <c r="I3283" s="196">
        <v>0.2</v>
      </c>
      <c r="J3283" s="191"/>
      <c r="K3283" s="207">
        <v>3.2000000000000001E-2</v>
      </c>
      <c r="L3283" s="205">
        <v>138.5</v>
      </c>
      <c r="M3283" s="206">
        <v>1.44</v>
      </c>
      <c r="N3283" s="200">
        <v>199.44</v>
      </c>
      <c r="O3283" s="202">
        <v>1.0367</v>
      </c>
      <c r="P3283" s="194">
        <v>6.62</v>
      </c>
      <c r="Q3283" s="143"/>
      <c r="R3283" s="143"/>
      <c r="S3283" s="143"/>
    </row>
    <row r="3284" spans="1:19" ht="13.5" customHeight="1">
      <c r="A3284" s="195"/>
      <c r="B3284" s="189" t="s">
        <v>615</v>
      </c>
      <c r="C3284" s="501" t="s">
        <v>616</v>
      </c>
      <c r="D3284" s="501"/>
      <c r="E3284" s="501"/>
      <c r="F3284" s="501"/>
      <c r="G3284" s="501"/>
      <c r="H3284" s="190" t="s">
        <v>587</v>
      </c>
      <c r="I3284" s="201">
        <v>0.25</v>
      </c>
      <c r="J3284" s="191"/>
      <c r="K3284" s="201">
        <v>0.04</v>
      </c>
      <c r="L3284" s="205">
        <v>235.73</v>
      </c>
      <c r="M3284" s="206">
        <v>1.02</v>
      </c>
      <c r="N3284" s="200">
        <v>240.44</v>
      </c>
      <c r="O3284" s="202">
        <v>1.0367</v>
      </c>
      <c r="P3284" s="194">
        <v>9.9700000000000006</v>
      </c>
      <c r="Q3284" s="143"/>
      <c r="R3284" s="143"/>
      <c r="S3284" s="143"/>
    </row>
    <row r="3285" spans="1:19" ht="13.5" customHeight="1">
      <c r="A3285" s="210"/>
      <c r="B3285" s="187"/>
      <c r="C3285" s="500" t="s">
        <v>429</v>
      </c>
      <c r="D3285" s="500"/>
      <c r="E3285" s="500"/>
      <c r="F3285" s="500"/>
      <c r="G3285" s="500"/>
      <c r="H3285" s="180"/>
      <c r="I3285" s="181"/>
      <c r="J3285" s="181"/>
      <c r="K3285" s="181"/>
      <c r="L3285" s="183"/>
      <c r="M3285" s="181"/>
      <c r="N3285" s="211"/>
      <c r="O3285" s="181"/>
      <c r="P3285" s="212">
        <v>1602.79</v>
      </c>
      <c r="Q3285" s="143"/>
      <c r="R3285" s="143"/>
      <c r="S3285" s="143"/>
    </row>
    <row r="3286" spans="1:19" ht="13.5" customHeight="1">
      <c r="A3286" s="203" t="s">
        <v>1387</v>
      </c>
      <c r="B3286" s="189" t="s">
        <v>430</v>
      </c>
      <c r="C3286" s="501" t="s">
        <v>431</v>
      </c>
      <c r="D3286" s="501"/>
      <c r="E3286" s="501"/>
      <c r="F3286" s="501"/>
      <c r="G3286" s="501"/>
      <c r="H3286" s="190" t="s">
        <v>432</v>
      </c>
      <c r="I3286" s="209">
        <v>2</v>
      </c>
      <c r="J3286" s="191"/>
      <c r="K3286" s="209">
        <v>2</v>
      </c>
      <c r="L3286" s="193"/>
      <c r="M3286" s="191"/>
      <c r="N3286" s="193"/>
      <c r="O3286" s="202">
        <v>1.0367</v>
      </c>
      <c r="P3286" s="216">
        <v>20.47</v>
      </c>
      <c r="Q3286" s="143"/>
      <c r="R3286" s="143"/>
      <c r="S3286" s="143"/>
    </row>
    <row r="3287" spans="1:19" ht="13.5" customHeight="1">
      <c r="A3287" s="203"/>
      <c r="B3287" s="189"/>
      <c r="C3287" s="501" t="s">
        <v>433</v>
      </c>
      <c r="D3287" s="501"/>
      <c r="E3287" s="501"/>
      <c r="F3287" s="501"/>
      <c r="G3287" s="501"/>
      <c r="H3287" s="190"/>
      <c r="I3287" s="191"/>
      <c r="J3287" s="191"/>
      <c r="K3287" s="191"/>
      <c r="L3287" s="193"/>
      <c r="M3287" s="191"/>
      <c r="N3287" s="193"/>
      <c r="O3287" s="191"/>
      <c r="P3287" s="194">
        <v>1586.2</v>
      </c>
      <c r="Q3287" s="143"/>
      <c r="R3287" s="143"/>
      <c r="S3287" s="143"/>
    </row>
    <row r="3288" spans="1:19" ht="13.5" customHeight="1">
      <c r="A3288" s="203"/>
      <c r="B3288" s="189" t="s">
        <v>434</v>
      </c>
      <c r="C3288" s="501" t="s">
        <v>435</v>
      </c>
      <c r="D3288" s="501"/>
      <c r="E3288" s="501"/>
      <c r="F3288" s="501"/>
      <c r="G3288" s="501"/>
      <c r="H3288" s="190" t="s">
        <v>432</v>
      </c>
      <c r="I3288" s="209">
        <v>90</v>
      </c>
      <c r="J3288" s="191"/>
      <c r="K3288" s="209">
        <v>90</v>
      </c>
      <c r="L3288" s="193"/>
      <c r="M3288" s="191"/>
      <c r="N3288" s="193"/>
      <c r="O3288" s="191"/>
      <c r="P3288" s="194">
        <v>1427.58</v>
      </c>
      <c r="Q3288" s="143"/>
      <c r="R3288" s="143"/>
      <c r="S3288" s="143"/>
    </row>
    <row r="3289" spans="1:19" ht="13.5" customHeight="1">
      <c r="A3289" s="203"/>
      <c r="B3289" s="189" t="s">
        <v>436</v>
      </c>
      <c r="C3289" s="501" t="s">
        <v>437</v>
      </c>
      <c r="D3289" s="501"/>
      <c r="E3289" s="501"/>
      <c r="F3289" s="501"/>
      <c r="G3289" s="501"/>
      <c r="H3289" s="190" t="s">
        <v>432</v>
      </c>
      <c r="I3289" s="209">
        <v>46</v>
      </c>
      <c r="J3289" s="191"/>
      <c r="K3289" s="209">
        <v>46</v>
      </c>
      <c r="L3289" s="193"/>
      <c r="M3289" s="191"/>
      <c r="N3289" s="193"/>
      <c r="O3289" s="191"/>
      <c r="P3289" s="216">
        <v>729.65</v>
      </c>
      <c r="Q3289" s="143"/>
      <c r="R3289" s="143"/>
      <c r="S3289" s="143"/>
    </row>
    <row r="3290" spans="1:19" ht="13.5" customHeight="1">
      <c r="A3290" s="213"/>
      <c r="B3290" s="214"/>
      <c r="C3290" s="500" t="s">
        <v>438</v>
      </c>
      <c r="D3290" s="500"/>
      <c r="E3290" s="500"/>
      <c r="F3290" s="500"/>
      <c r="G3290" s="500"/>
      <c r="H3290" s="180"/>
      <c r="I3290" s="181"/>
      <c r="J3290" s="181"/>
      <c r="K3290" s="181"/>
      <c r="L3290" s="183"/>
      <c r="M3290" s="181"/>
      <c r="N3290" s="211">
        <v>23628.06</v>
      </c>
      <c r="O3290" s="181"/>
      <c r="P3290" s="212">
        <v>3780.49</v>
      </c>
      <c r="Q3290" s="143"/>
      <c r="R3290" s="143"/>
      <c r="S3290" s="143"/>
    </row>
    <row r="3291" spans="1:19" ht="13.5" customHeight="1">
      <c r="A3291" s="178" t="s">
        <v>1388</v>
      </c>
      <c r="B3291" s="179" t="s">
        <v>1389</v>
      </c>
      <c r="C3291" s="498" t="s">
        <v>1390</v>
      </c>
      <c r="D3291" s="498"/>
      <c r="E3291" s="498"/>
      <c r="F3291" s="498"/>
      <c r="G3291" s="498"/>
      <c r="H3291" s="180" t="s">
        <v>773</v>
      </c>
      <c r="I3291" s="181">
        <v>1.6E-2</v>
      </c>
      <c r="J3291" s="182">
        <v>1</v>
      </c>
      <c r="K3291" s="249">
        <v>1.6E-2</v>
      </c>
      <c r="L3291" s="211">
        <v>188302.06</v>
      </c>
      <c r="M3291" s="222">
        <v>1.1000000000000001</v>
      </c>
      <c r="N3291" s="239">
        <v>207132.27</v>
      </c>
      <c r="O3291" s="217">
        <v>1.0367</v>
      </c>
      <c r="P3291" s="212">
        <v>3435.74</v>
      </c>
      <c r="Q3291" s="143"/>
      <c r="R3291" s="143"/>
      <c r="S3291" s="143"/>
    </row>
    <row r="3292" spans="1:19" ht="13.5" customHeight="1">
      <c r="A3292" s="186"/>
      <c r="B3292" s="187"/>
      <c r="C3292" s="499" t="s">
        <v>390</v>
      </c>
      <c r="D3292" s="499"/>
      <c r="E3292" s="499"/>
      <c r="F3292" s="499"/>
      <c r="G3292" s="499"/>
      <c r="H3292" s="499"/>
      <c r="I3292" s="499"/>
      <c r="J3292" s="499"/>
      <c r="K3292" s="499"/>
      <c r="L3292" s="499"/>
      <c r="M3292" s="499"/>
      <c r="N3292" s="499"/>
      <c r="O3292" s="499"/>
      <c r="P3292" s="499"/>
      <c r="Q3292" s="143"/>
      <c r="R3292" s="143"/>
      <c r="S3292" s="143"/>
    </row>
    <row r="3293" spans="1:19" ht="13.5" customHeight="1">
      <c r="A3293" s="213"/>
      <c r="B3293" s="214"/>
      <c r="C3293" s="500" t="s">
        <v>438</v>
      </c>
      <c r="D3293" s="500"/>
      <c r="E3293" s="500"/>
      <c r="F3293" s="500"/>
      <c r="G3293" s="500"/>
      <c r="H3293" s="180"/>
      <c r="I3293" s="181"/>
      <c r="J3293" s="181"/>
      <c r="K3293" s="181"/>
      <c r="L3293" s="183"/>
      <c r="M3293" s="181"/>
      <c r="N3293" s="183"/>
      <c r="O3293" s="181"/>
      <c r="P3293" s="212">
        <v>3435.74</v>
      </c>
      <c r="Q3293" s="143"/>
      <c r="R3293" s="143"/>
      <c r="S3293" s="143"/>
    </row>
    <row r="3294" spans="1:19" ht="13.5" customHeight="1">
      <c r="A3294" s="223"/>
      <c r="B3294" s="224"/>
      <c r="C3294" s="224"/>
      <c r="D3294" s="224"/>
      <c r="E3294" s="224"/>
      <c r="F3294" s="225"/>
      <c r="G3294" s="225"/>
      <c r="H3294" s="225"/>
      <c r="I3294" s="225"/>
      <c r="J3294" s="226"/>
      <c r="K3294" s="225"/>
      <c r="L3294" s="226"/>
      <c r="M3294" s="227"/>
      <c r="N3294" s="226"/>
      <c r="O3294" s="228"/>
      <c r="P3294" s="229"/>
      <c r="Q3294" s="143"/>
      <c r="R3294" s="143"/>
      <c r="S3294" s="143"/>
    </row>
    <row r="3295" spans="1:19" ht="13.5" customHeight="1">
      <c r="A3295" s="210"/>
      <c r="B3295" s="230"/>
      <c r="C3295" s="496" t="s">
        <v>1391</v>
      </c>
      <c r="D3295" s="496"/>
      <c r="E3295" s="496"/>
      <c r="F3295" s="496"/>
      <c r="G3295" s="496"/>
      <c r="H3295" s="496"/>
      <c r="I3295" s="496"/>
      <c r="J3295" s="496"/>
      <c r="K3295" s="496"/>
      <c r="L3295" s="496"/>
      <c r="M3295" s="496"/>
      <c r="N3295" s="496"/>
      <c r="O3295" s="496"/>
      <c r="P3295" s="232"/>
      <c r="Q3295" s="143"/>
      <c r="R3295" s="143"/>
      <c r="S3295" s="143"/>
    </row>
    <row r="3296" spans="1:19" ht="13.5" customHeight="1">
      <c r="A3296" s="210"/>
      <c r="B3296" s="187"/>
      <c r="C3296" s="495" t="s">
        <v>675</v>
      </c>
      <c r="D3296" s="495"/>
      <c r="E3296" s="495"/>
      <c r="F3296" s="495"/>
      <c r="G3296" s="495"/>
      <c r="H3296" s="495"/>
      <c r="I3296" s="495"/>
      <c r="J3296" s="495"/>
      <c r="K3296" s="495"/>
      <c r="L3296" s="495"/>
      <c r="M3296" s="495"/>
      <c r="N3296" s="495"/>
      <c r="O3296" s="495"/>
      <c r="P3296" s="234">
        <v>62480.34</v>
      </c>
      <c r="Q3296" s="143"/>
      <c r="R3296" s="143"/>
      <c r="S3296" s="143"/>
    </row>
    <row r="3297" spans="1:19" ht="13.5" customHeight="1">
      <c r="A3297" s="210"/>
      <c r="B3297" s="187"/>
      <c r="C3297" s="495" t="s">
        <v>676</v>
      </c>
      <c r="D3297" s="495"/>
      <c r="E3297" s="495"/>
      <c r="F3297" s="495"/>
      <c r="G3297" s="495"/>
      <c r="H3297" s="495"/>
      <c r="I3297" s="495"/>
      <c r="J3297" s="495"/>
      <c r="K3297" s="495"/>
      <c r="L3297" s="495"/>
      <c r="M3297" s="495"/>
      <c r="N3297" s="495"/>
      <c r="O3297" s="495"/>
      <c r="P3297" s="235"/>
      <c r="Q3297" s="143"/>
      <c r="R3297" s="143"/>
      <c r="S3297" s="143"/>
    </row>
    <row r="3298" spans="1:19" ht="13.5" customHeight="1">
      <c r="A3298" s="210"/>
      <c r="B3298" s="187"/>
      <c r="C3298" s="495" t="s">
        <v>677</v>
      </c>
      <c r="D3298" s="495"/>
      <c r="E3298" s="495"/>
      <c r="F3298" s="495"/>
      <c r="G3298" s="495"/>
      <c r="H3298" s="495"/>
      <c r="I3298" s="495"/>
      <c r="J3298" s="495"/>
      <c r="K3298" s="495"/>
      <c r="L3298" s="495"/>
      <c r="M3298" s="495"/>
      <c r="N3298" s="495"/>
      <c r="O3298" s="495"/>
      <c r="P3298" s="234">
        <v>51451.78</v>
      </c>
      <c r="Q3298" s="143"/>
      <c r="R3298" s="143"/>
      <c r="S3298" s="143"/>
    </row>
    <row r="3299" spans="1:19" ht="13.5" customHeight="1">
      <c r="A3299" s="210"/>
      <c r="B3299" s="187"/>
      <c r="C3299" s="495" t="s">
        <v>678</v>
      </c>
      <c r="D3299" s="495"/>
      <c r="E3299" s="495"/>
      <c r="F3299" s="495"/>
      <c r="G3299" s="495"/>
      <c r="H3299" s="495"/>
      <c r="I3299" s="495"/>
      <c r="J3299" s="495"/>
      <c r="K3299" s="495"/>
      <c r="L3299" s="495"/>
      <c r="M3299" s="495"/>
      <c r="N3299" s="495"/>
      <c r="O3299" s="495"/>
      <c r="P3299" s="252">
        <v>95.43</v>
      </c>
      <c r="Q3299" s="143"/>
      <c r="R3299" s="143"/>
      <c r="S3299" s="143"/>
    </row>
    <row r="3300" spans="1:19" ht="13.5" customHeight="1">
      <c r="A3300" s="210"/>
      <c r="B3300" s="187"/>
      <c r="C3300" s="495" t="s">
        <v>679</v>
      </c>
      <c r="D3300" s="495"/>
      <c r="E3300" s="495"/>
      <c r="F3300" s="495"/>
      <c r="G3300" s="495"/>
      <c r="H3300" s="495"/>
      <c r="I3300" s="495"/>
      <c r="J3300" s="495"/>
      <c r="K3300" s="495"/>
      <c r="L3300" s="495"/>
      <c r="M3300" s="495"/>
      <c r="N3300" s="495"/>
      <c r="O3300" s="495"/>
      <c r="P3300" s="252">
        <v>235.86</v>
      </c>
      <c r="Q3300" s="143"/>
      <c r="R3300" s="143"/>
      <c r="S3300" s="143"/>
    </row>
    <row r="3301" spans="1:19" ht="13.5" customHeight="1">
      <c r="A3301" s="210"/>
      <c r="B3301" s="187"/>
      <c r="C3301" s="495" t="s">
        <v>680</v>
      </c>
      <c r="D3301" s="495"/>
      <c r="E3301" s="495"/>
      <c r="F3301" s="495"/>
      <c r="G3301" s="495"/>
      <c r="H3301" s="495"/>
      <c r="I3301" s="495"/>
      <c r="J3301" s="495"/>
      <c r="K3301" s="495"/>
      <c r="L3301" s="495"/>
      <c r="M3301" s="495"/>
      <c r="N3301" s="495"/>
      <c r="O3301" s="495"/>
      <c r="P3301" s="234">
        <v>10697.27</v>
      </c>
      <c r="Q3301" s="143"/>
      <c r="R3301" s="143"/>
      <c r="S3301" s="143"/>
    </row>
    <row r="3302" spans="1:19" ht="13.5" customHeight="1">
      <c r="A3302" s="210"/>
      <c r="B3302" s="187"/>
      <c r="C3302" s="495" t="s">
        <v>681</v>
      </c>
      <c r="D3302" s="495"/>
      <c r="E3302" s="495"/>
      <c r="F3302" s="495"/>
      <c r="G3302" s="495"/>
      <c r="H3302" s="495"/>
      <c r="I3302" s="495"/>
      <c r="J3302" s="495"/>
      <c r="K3302" s="495"/>
      <c r="L3302" s="495"/>
      <c r="M3302" s="495"/>
      <c r="N3302" s="495"/>
      <c r="O3302" s="495"/>
      <c r="P3302" s="234">
        <v>137407.71</v>
      </c>
      <c r="Q3302" s="143"/>
      <c r="R3302" s="143"/>
      <c r="S3302" s="143"/>
    </row>
    <row r="3303" spans="1:19" ht="13.5" customHeight="1">
      <c r="A3303" s="210"/>
      <c r="B3303" s="187"/>
      <c r="C3303" s="495" t="s">
        <v>676</v>
      </c>
      <c r="D3303" s="495"/>
      <c r="E3303" s="495"/>
      <c r="F3303" s="495"/>
      <c r="G3303" s="495"/>
      <c r="H3303" s="495"/>
      <c r="I3303" s="495"/>
      <c r="J3303" s="495"/>
      <c r="K3303" s="495"/>
      <c r="L3303" s="495"/>
      <c r="M3303" s="495"/>
      <c r="N3303" s="495"/>
      <c r="O3303" s="495"/>
      <c r="P3303" s="235"/>
      <c r="Q3303" s="143"/>
      <c r="R3303" s="143"/>
      <c r="S3303" s="143"/>
    </row>
    <row r="3304" spans="1:19" ht="13.5" customHeight="1">
      <c r="A3304" s="210"/>
      <c r="B3304" s="187"/>
      <c r="C3304" s="495" t="s">
        <v>682</v>
      </c>
      <c r="D3304" s="495"/>
      <c r="E3304" s="495"/>
      <c r="F3304" s="495"/>
      <c r="G3304" s="495"/>
      <c r="H3304" s="495"/>
      <c r="I3304" s="495"/>
      <c r="J3304" s="495"/>
      <c r="K3304" s="495"/>
      <c r="L3304" s="495"/>
      <c r="M3304" s="495"/>
      <c r="N3304" s="495"/>
      <c r="O3304" s="495"/>
      <c r="P3304" s="234">
        <v>51451.78</v>
      </c>
      <c r="Q3304" s="143"/>
      <c r="R3304" s="143"/>
      <c r="S3304" s="143"/>
    </row>
    <row r="3305" spans="1:19" ht="13.5" customHeight="1">
      <c r="A3305" s="210"/>
      <c r="B3305" s="187"/>
      <c r="C3305" s="495" t="s">
        <v>683</v>
      </c>
      <c r="D3305" s="495"/>
      <c r="E3305" s="495"/>
      <c r="F3305" s="495"/>
      <c r="G3305" s="495"/>
      <c r="H3305" s="495"/>
      <c r="I3305" s="495"/>
      <c r="J3305" s="495"/>
      <c r="K3305" s="495"/>
      <c r="L3305" s="495"/>
      <c r="M3305" s="495"/>
      <c r="N3305" s="495"/>
      <c r="O3305" s="495"/>
      <c r="P3305" s="252">
        <v>95.43</v>
      </c>
      <c r="Q3305" s="143"/>
      <c r="R3305" s="143"/>
      <c r="S3305" s="143"/>
    </row>
    <row r="3306" spans="1:19" ht="13.5" customHeight="1">
      <c r="A3306" s="210"/>
      <c r="B3306" s="187"/>
      <c r="C3306" s="495" t="s">
        <v>684</v>
      </c>
      <c r="D3306" s="495"/>
      <c r="E3306" s="495"/>
      <c r="F3306" s="495"/>
      <c r="G3306" s="495"/>
      <c r="H3306" s="495"/>
      <c r="I3306" s="495"/>
      <c r="J3306" s="495"/>
      <c r="K3306" s="495"/>
      <c r="L3306" s="495"/>
      <c r="M3306" s="495"/>
      <c r="N3306" s="495"/>
      <c r="O3306" s="495"/>
      <c r="P3306" s="252">
        <v>235.86</v>
      </c>
      <c r="Q3306" s="143"/>
      <c r="R3306" s="143"/>
      <c r="S3306" s="143"/>
    </row>
    <row r="3307" spans="1:19" ht="13.5" customHeight="1">
      <c r="A3307" s="210"/>
      <c r="B3307" s="187"/>
      <c r="C3307" s="495" t="s">
        <v>685</v>
      </c>
      <c r="D3307" s="495"/>
      <c r="E3307" s="495"/>
      <c r="F3307" s="495"/>
      <c r="G3307" s="495"/>
      <c r="H3307" s="495"/>
      <c r="I3307" s="495"/>
      <c r="J3307" s="495"/>
      <c r="K3307" s="495"/>
      <c r="L3307" s="495"/>
      <c r="M3307" s="495"/>
      <c r="N3307" s="495"/>
      <c r="O3307" s="495"/>
      <c r="P3307" s="234">
        <v>10697.27</v>
      </c>
      <c r="Q3307" s="143"/>
      <c r="R3307" s="143"/>
      <c r="S3307" s="143"/>
    </row>
    <row r="3308" spans="1:19" ht="13.5" customHeight="1">
      <c r="A3308" s="210"/>
      <c r="B3308" s="187"/>
      <c r="C3308" s="495" t="s">
        <v>686</v>
      </c>
      <c r="D3308" s="495"/>
      <c r="E3308" s="495"/>
      <c r="F3308" s="495"/>
      <c r="G3308" s="495"/>
      <c r="H3308" s="495"/>
      <c r="I3308" s="495"/>
      <c r="J3308" s="495"/>
      <c r="K3308" s="495"/>
      <c r="L3308" s="495"/>
      <c r="M3308" s="495"/>
      <c r="N3308" s="495"/>
      <c r="O3308" s="495"/>
      <c r="P3308" s="234">
        <v>49220.98</v>
      </c>
      <c r="Q3308" s="143"/>
      <c r="R3308" s="143"/>
      <c r="S3308" s="143"/>
    </row>
    <row r="3309" spans="1:19" ht="45.75" customHeight="1">
      <c r="A3309" s="210"/>
      <c r="B3309" s="187"/>
      <c r="C3309" s="495" t="s">
        <v>687</v>
      </c>
      <c r="D3309" s="495"/>
      <c r="E3309" s="495"/>
      <c r="F3309" s="495"/>
      <c r="G3309" s="495"/>
      <c r="H3309" s="495"/>
      <c r="I3309" s="495"/>
      <c r="J3309" s="495"/>
      <c r="K3309" s="495"/>
      <c r="L3309" s="495"/>
      <c r="M3309" s="495"/>
      <c r="N3309" s="495"/>
      <c r="O3309" s="495"/>
      <c r="P3309" s="234">
        <v>25706.39</v>
      </c>
      <c r="Q3309" s="143"/>
      <c r="R3309" s="143"/>
      <c r="S3309" s="143"/>
    </row>
    <row r="3310" spans="1:19" ht="27.75" customHeight="1">
      <c r="A3310" s="210"/>
      <c r="B3310" s="187"/>
      <c r="C3310" s="495" t="s">
        <v>1392</v>
      </c>
      <c r="D3310" s="495"/>
      <c r="E3310" s="495"/>
      <c r="F3310" s="495"/>
      <c r="G3310" s="495"/>
      <c r="H3310" s="495"/>
      <c r="I3310" s="495"/>
      <c r="J3310" s="495"/>
      <c r="K3310" s="495"/>
      <c r="L3310" s="495"/>
      <c r="M3310" s="495"/>
      <c r="N3310" s="495"/>
      <c r="O3310" s="495"/>
      <c r="P3310" s="234">
        <v>28979.49</v>
      </c>
      <c r="Q3310" s="143"/>
      <c r="R3310" s="143"/>
      <c r="S3310" s="143"/>
    </row>
    <row r="3311" spans="1:19" ht="13.5" customHeight="1">
      <c r="A3311" s="210"/>
      <c r="B3311" s="187"/>
      <c r="C3311" s="495" t="s">
        <v>1393</v>
      </c>
      <c r="D3311" s="495"/>
      <c r="E3311" s="495"/>
      <c r="F3311" s="495"/>
      <c r="G3311" s="495"/>
      <c r="H3311" s="495"/>
      <c r="I3311" s="495"/>
      <c r="J3311" s="495"/>
      <c r="K3311" s="495"/>
      <c r="L3311" s="495"/>
      <c r="M3311" s="495"/>
      <c r="N3311" s="495"/>
      <c r="O3311" s="495"/>
      <c r="P3311" s="234">
        <v>28979.49</v>
      </c>
      <c r="Q3311" s="143"/>
      <c r="R3311" s="143"/>
      <c r="S3311" s="143"/>
    </row>
    <row r="3312" spans="1:19" ht="13.5" customHeight="1">
      <c r="A3312" s="210"/>
      <c r="B3312" s="187"/>
      <c r="C3312" s="495" t="s">
        <v>688</v>
      </c>
      <c r="D3312" s="495"/>
      <c r="E3312" s="495"/>
      <c r="F3312" s="495"/>
      <c r="G3312" s="495"/>
      <c r="H3312" s="495"/>
      <c r="I3312" s="495"/>
      <c r="J3312" s="495"/>
      <c r="K3312" s="495"/>
      <c r="L3312" s="495"/>
      <c r="M3312" s="495"/>
      <c r="N3312" s="495"/>
      <c r="O3312" s="495"/>
      <c r="P3312" s="234">
        <v>51687.64</v>
      </c>
      <c r="Q3312" s="143"/>
      <c r="R3312" s="143"/>
      <c r="S3312" s="143"/>
    </row>
    <row r="3313" spans="1:19" ht="13.5" customHeight="1">
      <c r="A3313" s="210"/>
      <c r="B3313" s="187"/>
      <c r="C3313" s="495" t="s">
        <v>689</v>
      </c>
      <c r="D3313" s="495"/>
      <c r="E3313" s="495"/>
      <c r="F3313" s="495"/>
      <c r="G3313" s="495"/>
      <c r="H3313" s="495"/>
      <c r="I3313" s="495"/>
      <c r="J3313" s="495"/>
      <c r="K3313" s="495"/>
      <c r="L3313" s="495"/>
      <c r="M3313" s="495"/>
      <c r="N3313" s="495"/>
      <c r="O3313" s="495"/>
      <c r="P3313" s="234">
        <v>49220.98</v>
      </c>
      <c r="Q3313" s="143"/>
      <c r="R3313" s="143"/>
      <c r="S3313" s="143"/>
    </row>
    <row r="3314" spans="1:19" ht="13.5" customHeight="1">
      <c r="A3314" s="210"/>
      <c r="B3314" s="187"/>
      <c r="C3314" s="495" t="s">
        <v>690</v>
      </c>
      <c r="D3314" s="495"/>
      <c r="E3314" s="495"/>
      <c r="F3314" s="495"/>
      <c r="G3314" s="495"/>
      <c r="H3314" s="495"/>
      <c r="I3314" s="495"/>
      <c r="J3314" s="495"/>
      <c r="K3314" s="495"/>
      <c r="L3314" s="495"/>
      <c r="M3314" s="495"/>
      <c r="N3314" s="495"/>
      <c r="O3314" s="495"/>
      <c r="P3314" s="234">
        <v>25706.39</v>
      </c>
      <c r="Q3314" s="143"/>
      <c r="R3314" s="143"/>
      <c r="S3314" s="143"/>
    </row>
    <row r="3315" spans="1:19" ht="13.5" customHeight="1">
      <c r="A3315" s="210"/>
      <c r="B3315" s="230"/>
      <c r="C3315" s="496" t="s">
        <v>1394</v>
      </c>
      <c r="D3315" s="496"/>
      <c r="E3315" s="496"/>
      <c r="F3315" s="496"/>
      <c r="G3315" s="496"/>
      <c r="H3315" s="496"/>
      <c r="I3315" s="496"/>
      <c r="J3315" s="496"/>
      <c r="K3315" s="496"/>
      <c r="L3315" s="496"/>
      <c r="M3315" s="496"/>
      <c r="N3315" s="496"/>
      <c r="O3315" s="496"/>
      <c r="P3315" s="236">
        <v>166387.20000000001</v>
      </c>
      <c r="Q3315" s="143"/>
      <c r="R3315" s="143"/>
      <c r="S3315" s="143"/>
    </row>
    <row r="3316" spans="1:19" ht="13.5" customHeight="1">
      <c r="A3316" s="210"/>
      <c r="B3316" s="187"/>
      <c r="C3316" s="495" t="s">
        <v>692</v>
      </c>
      <c r="D3316" s="495"/>
      <c r="E3316" s="495"/>
      <c r="F3316" s="495"/>
      <c r="G3316" s="495"/>
      <c r="H3316" s="495"/>
      <c r="I3316" s="495"/>
      <c r="J3316" s="495"/>
      <c r="K3316" s="495"/>
      <c r="L3316" s="495"/>
      <c r="M3316" s="495"/>
      <c r="N3316" s="495"/>
      <c r="O3316" s="495"/>
      <c r="P3316" s="235"/>
      <c r="Q3316" s="143"/>
      <c r="R3316" s="143"/>
      <c r="S3316" s="143"/>
    </row>
    <row r="3317" spans="1:19" ht="13.5" customHeight="1">
      <c r="A3317" s="210"/>
      <c r="B3317" s="187"/>
      <c r="C3317" s="495" t="s">
        <v>694</v>
      </c>
      <c r="D3317" s="495"/>
      <c r="E3317" s="495"/>
      <c r="F3317" s="495"/>
      <c r="G3317" s="495"/>
      <c r="H3317" s="495"/>
      <c r="I3317" s="495"/>
      <c r="J3317" s="495"/>
      <c r="K3317" s="237" t="s">
        <v>1395</v>
      </c>
      <c r="L3317" s="231"/>
      <c r="M3317" s="231"/>
      <c r="N3317" s="143"/>
      <c r="O3317" s="238"/>
      <c r="P3317" s="235"/>
      <c r="Q3317" s="143"/>
      <c r="R3317" s="143"/>
      <c r="S3317" s="143"/>
    </row>
    <row r="3318" spans="1:19" ht="13.5" customHeight="1">
      <c r="A3318" s="210"/>
      <c r="B3318" s="187"/>
      <c r="C3318" s="495" t="s">
        <v>696</v>
      </c>
      <c r="D3318" s="495"/>
      <c r="E3318" s="495"/>
      <c r="F3318" s="495"/>
      <c r="G3318" s="495"/>
      <c r="H3318" s="495"/>
      <c r="I3318" s="495"/>
      <c r="J3318" s="495"/>
      <c r="K3318" s="237" t="s">
        <v>1396</v>
      </c>
      <c r="L3318" s="231"/>
      <c r="M3318" s="231"/>
      <c r="N3318" s="143"/>
      <c r="O3318" s="238"/>
      <c r="P3318" s="235"/>
      <c r="Q3318" s="143"/>
      <c r="R3318" s="143"/>
      <c r="S3318" s="143"/>
    </row>
    <row r="3319" spans="1:19" ht="13.5" customHeight="1">
      <c r="A3319" s="497" t="s">
        <v>1397</v>
      </c>
      <c r="B3319" s="497"/>
      <c r="C3319" s="497"/>
      <c r="D3319" s="497"/>
      <c r="E3319" s="497"/>
      <c r="F3319" s="497"/>
      <c r="G3319" s="497"/>
      <c r="H3319" s="497"/>
      <c r="I3319" s="497"/>
      <c r="J3319" s="497"/>
      <c r="K3319" s="497"/>
      <c r="L3319" s="497"/>
      <c r="M3319" s="497"/>
      <c r="N3319" s="497"/>
      <c r="O3319" s="497"/>
      <c r="P3319" s="497"/>
      <c r="Q3319" s="143"/>
      <c r="R3319" s="143"/>
      <c r="S3319" s="143"/>
    </row>
    <row r="3320" spans="1:19" ht="13.5" customHeight="1">
      <c r="A3320" s="178" t="s">
        <v>1398</v>
      </c>
      <c r="B3320" s="179" t="s">
        <v>1399</v>
      </c>
      <c r="C3320" s="498" t="s">
        <v>1400</v>
      </c>
      <c r="D3320" s="498"/>
      <c r="E3320" s="498"/>
      <c r="F3320" s="498"/>
      <c r="G3320" s="498"/>
      <c r="H3320" s="180" t="s">
        <v>610</v>
      </c>
      <c r="I3320" s="181">
        <v>102.94</v>
      </c>
      <c r="J3320" s="182">
        <v>1</v>
      </c>
      <c r="K3320" s="219">
        <v>102.94</v>
      </c>
      <c r="L3320" s="183"/>
      <c r="M3320" s="181"/>
      <c r="N3320" s="184"/>
      <c r="O3320" s="181"/>
      <c r="P3320" s="185"/>
      <c r="Q3320" s="143"/>
      <c r="R3320" s="143"/>
      <c r="S3320" s="143"/>
    </row>
    <row r="3321" spans="1:19" ht="13.5" customHeight="1">
      <c r="A3321" s="186"/>
      <c r="B3321" s="187" t="s">
        <v>386</v>
      </c>
      <c r="C3321" s="499" t="s">
        <v>387</v>
      </c>
      <c r="D3321" s="499"/>
      <c r="E3321" s="499"/>
      <c r="F3321" s="499"/>
      <c r="G3321" s="499"/>
      <c r="H3321" s="499"/>
      <c r="I3321" s="499"/>
      <c r="J3321" s="499"/>
      <c r="K3321" s="499"/>
      <c r="L3321" s="499"/>
      <c r="M3321" s="499"/>
      <c r="N3321" s="499"/>
      <c r="O3321" s="499"/>
      <c r="P3321" s="499"/>
      <c r="Q3321" s="143"/>
      <c r="R3321" s="143"/>
      <c r="S3321" s="143"/>
    </row>
    <row r="3322" spans="1:19" ht="27.75" customHeight="1">
      <c r="A3322" s="186"/>
      <c r="B3322" s="187" t="s">
        <v>388</v>
      </c>
      <c r="C3322" s="499" t="s">
        <v>389</v>
      </c>
      <c r="D3322" s="499"/>
      <c r="E3322" s="499"/>
      <c r="F3322" s="499"/>
      <c r="G3322" s="499"/>
      <c r="H3322" s="499"/>
      <c r="I3322" s="499"/>
      <c r="J3322" s="499"/>
      <c r="K3322" s="499"/>
      <c r="L3322" s="499"/>
      <c r="M3322" s="499"/>
      <c r="N3322" s="499"/>
      <c r="O3322" s="499"/>
      <c r="P3322" s="499"/>
      <c r="Q3322" s="143"/>
      <c r="R3322" s="143"/>
      <c r="S3322" s="143"/>
    </row>
    <row r="3323" spans="1:19" ht="19.5" customHeight="1">
      <c r="A3323" s="186"/>
      <c r="B3323" s="187" t="s">
        <v>1401</v>
      </c>
      <c r="C3323" s="499" t="s">
        <v>1402</v>
      </c>
      <c r="D3323" s="499"/>
      <c r="E3323" s="499"/>
      <c r="F3323" s="499"/>
      <c r="G3323" s="499"/>
      <c r="H3323" s="499"/>
      <c r="I3323" s="499"/>
      <c r="J3323" s="499"/>
      <c r="K3323" s="499"/>
      <c r="L3323" s="499"/>
      <c r="M3323" s="499"/>
      <c r="N3323" s="499"/>
      <c r="O3323" s="499"/>
      <c r="P3323" s="499"/>
      <c r="Q3323" s="143"/>
      <c r="R3323" s="143"/>
      <c r="S3323" s="143"/>
    </row>
    <row r="3324" spans="1:19" ht="13.5" customHeight="1">
      <c r="A3324" s="186"/>
      <c r="B3324" s="187"/>
      <c r="C3324" s="499" t="s">
        <v>390</v>
      </c>
      <c r="D3324" s="499"/>
      <c r="E3324" s="499"/>
      <c r="F3324" s="499"/>
      <c r="G3324" s="499"/>
      <c r="H3324" s="499"/>
      <c r="I3324" s="499"/>
      <c r="J3324" s="499"/>
      <c r="K3324" s="499"/>
      <c r="L3324" s="499"/>
      <c r="M3324" s="499"/>
      <c r="N3324" s="499"/>
      <c r="O3324" s="499"/>
      <c r="P3324" s="499"/>
      <c r="Q3324" s="143"/>
      <c r="R3324" s="143"/>
      <c r="S3324" s="143"/>
    </row>
    <row r="3325" spans="1:19" ht="13.5" customHeight="1">
      <c r="A3325" s="188"/>
      <c r="B3325" s="189" t="s">
        <v>164</v>
      </c>
      <c r="C3325" s="501" t="s">
        <v>391</v>
      </c>
      <c r="D3325" s="501"/>
      <c r="E3325" s="501"/>
      <c r="F3325" s="501"/>
      <c r="G3325" s="501"/>
      <c r="H3325" s="190" t="s">
        <v>392</v>
      </c>
      <c r="I3325" s="191"/>
      <c r="J3325" s="191"/>
      <c r="K3325" s="215">
        <v>178.8938857</v>
      </c>
      <c r="L3325" s="193"/>
      <c r="M3325" s="191"/>
      <c r="N3325" s="193"/>
      <c r="O3325" s="191"/>
      <c r="P3325" s="194">
        <v>101278.98</v>
      </c>
      <c r="Q3325" s="143"/>
      <c r="R3325" s="143"/>
      <c r="S3325" s="143"/>
    </row>
    <row r="3326" spans="1:19" ht="13.5" customHeight="1">
      <c r="A3326" s="195"/>
      <c r="B3326" s="189" t="s">
        <v>393</v>
      </c>
      <c r="C3326" s="501" t="s">
        <v>394</v>
      </c>
      <c r="D3326" s="501"/>
      <c r="E3326" s="501"/>
      <c r="F3326" s="501"/>
      <c r="G3326" s="501"/>
      <c r="H3326" s="190" t="s">
        <v>392</v>
      </c>
      <c r="I3326" s="201">
        <v>1.03</v>
      </c>
      <c r="J3326" s="215">
        <v>1.6872293</v>
      </c>
      <c r="K3326" s="215">
        <v>178.8938857</v>
      </c>
      <c r="L3326" s="198"/>
      <c r="M3326" s="199"/>
      <c r="N3326" s="200">
        <v>566.14</v>
      </c>
      <c r="O3326" s="191"/>
      <c r="P3326" s="194">
        <v>101278.98</v>
      </c>
      <c r="Q3326" s="143"/>
      <c r="R3326" s="143"/>
      <c r="S3326" s="143"/>
    </row>
    <row r="3327" spans="1:19" ht="13.5" customHeight="1">
      <c r="A3327" s="188"/>
      <c r="B3327" s="189" t="s">
        <v>167</v>
      </c>
      <c r="C3327" s="501" t="s">
        <v>395</v>
      </c>
      <c r="D3327" s="501"/>
      <c r="E3327" s="501"/>
      <c r="F3327" s="501"/>
      <c r="G3327" s="501"/>
      <c r="H3327" s="190"/>
      <c r="I3327" s="191"/>
      <c r="J3327" s="191"/>
      <c r="K3327" s="191"/>
      <c r="L3327" s="193"/>
      <c r="M3327" s="191"/>
      <c r="N3327" s="193"/>
      <c r="O3327" s="191"/>
      <c r="P3327" s="194">
        <v>3516.08</v>
      </c>
      <c r="Q3327" s="143"/>
      <c r="R3327" s="143"/>
      <c r="S3327" s="143"/>
    </row>
    <row r="3328" spans="1:19" ht="13.5" customHeight="1">
      <c r="A3328" s="188"/>
      <c r="B3328" s="189"/>
      <c r="C3328" s="501" t="s">
        <v>396</v>
      </c>
      <c r="D3328" s="501"/>
      <c r="E3328" s="501"/>
      <c r="F3328" s="501"/>
      <c r="G3328" s="501"/>
      <c r="H3328" s="190" t="s">
        <v>392</v>
      </c>
      <c r="I3328" s="191"/>
      <c r="J3328" s="191"/>
      <c r="K3328" s="192">
        <v>3.1911399999999999</v>
      </c>
      <c r="L3328" s="193"/>
      <c r="M3328" s="191"/>
      <c r="N3328" s="193"/>
      <c r="O3328" s="191"/>
      <c r="P3328" s="194">
        <v>2244.6799999999998</v>
      </c>
      <c r="Q3328" s="143"/>
      <c r="R3328" s="143"/>
      <c r="S3328" s="143"/>
    </row>
    <row r="3329" spans="1:19" ht="13.5" customHeight="1">
      <c r="A3329" s="195"/>
      <c r="B3329" s="189" t="s">
        <v>397</v>
      </c>
      <c r="C3329" s="501" t="s">
        <v>398</v>
      </c>
      <c r="D3329" s="501"/>
      <c r="E3329" s="501"/>
      <c r="F3329" s="501"/>
      <c r="G3329" s="501"/>
      <c r="H3329" s="190" t="s">
        <v>399</v>
      </c>
      <c r="I3329" s="201">
        <v>0.01</v>
      </c>
      <c r="J3329" s="201">
        <v>1.55</v>
      </c>
      <c r="K3329" s="192">
        <v>1.5955699999999999</v>
      </c>
      <c r="L3329" s="198"/>
      <c r="M3329" s="199"/>
      <c r="N3329" s="200">
        <v>1582.31</v>
      </c>
      <c r="O3329" s="202">
        <v>1.0367</v>
      </c>
      <c r="P3329" s="194">
        <v>2617.34</v>
      </c>
      <c r="Q3329" s="143"/>
      <c r="R3329" s="143"/>
      <c r="S3329" s="143"/>
    </row>
    <row r="3330" spans="1:19" ht="13.5" customHeight="1">
      <c r="A3330" s="203"/>
      <c r="B3330" s="189" t="s">
        <v>400</v>
      </c>
      <c r="C3330" s="501" t="s">
        <v>401</v>
      </c>
      <c r="D3330" s="501"/>
      <c r="E3330" s="501"/>
      <c r="F3330" s="501"/>
      <c r="G3330" s="501"/>
      <c r="H3330" s="190" t="s">
        <v>392</v>
      </c>
      <c r="I3330" s="201">
        <v>0.01</v>
      </c>
      <c r="J3330" s="201">
        <v>1.55</v>
      </c>
      <c r="K3330" s="192">
        <v>1.5955699999999999</v>
      </c>
      <c r="L3330" s="193"/>
      <c r="M3330" s="191"/>
      <c r="N3330" s="204">
        <v>777.91</v>
      </c>
      <c r="O3330" s="202">
        <v>1.0367</v>
      </c>
      <c r="P3330" s="194">
        <v>1286.76</v>
      </c>
      <c r="Q3330" s="143"/>
      <c r="R3330" s="143"/>
      <c r="S3330" s="143"/>
    </row>
    <row r="3331" spans="1:19" ht="13.5" customHeight="1">
      <c r="A3331" s="195"/>
      <c r="B3331" s="189" t="s">
        <v>402</v>
      </c>
      <c r="C3331" s="501" t="s">
        <v>403</v>
      </c>
      <c r="D3331" s="501"/>
      <c r="E3331" s="501"/>
      <c r="F3331" s="501"/>
      <c r="G3331" s="501"/>
      <c r="H3331" s="190" t="s">
        <v>399</v>
      </c>
      <c r="I3331" s="201">
        <v>0.01</v>
      </c>
      <c r="J3331" s="201">
        <v>1.55</v>
      </c>
      <c r="K3331" s="192">
        <v>1.5955699999999999</v>
      </c>
      <c r="L3331" s="198"/>
      <c r="M3331" s="199"/>
      <c r="N3331" s="200">
        <v>543.33000000000004</v>
      </c>
      <c r="O3331" s="202">
        <v>1.0367</v>
      </c>
      <c r="P3331" s="194">
        <v>898.74</v>
      </c>
      <c r="Q3331" s="143"/>
      <c r="R3331" s="143"/>
      <c r="S3331" s="143"/>
    </row>
    <row r="3332" spans="1:19" ht="45.75" customHeight="1">
      <c r="A3332" s="203"/>
      <c r="B3332" s="189" t="s">
        <v>404</v>
      </c>
      <c r="C3332" s="501" t="s">
        <v>405</v>
      </c>
      <c r="D3332" s="501"/>
      <c r="E3332" s="501"/>
      <c r="F3332" s="501"/>
      <c r="G3332" s="501"/>
      <c r="H3332" s="190" t="s">
        <v>392</v>
      </c>
      <c r="I3332" s="201">
        <v>0.01</v>
      </c>
      <c r="J3332" s="201">
        <v>1.55</v>
      </c>
      <c r="K3332" s="192">
        <v>1.5955699999999999</v>
      </c>
      <c r="L3332" s="193"/>
      <c r="M3332" s="191"/>
      <c r="N3332" s="204">
        <v>579.11</v>
      </c>
      <c r="O3332" s="202">
        <v>1.0367</v>
      </c>
      <c r="P3332" s="216">
        <v>957.92</v>
      </c>
      <c r="Q3332" s="143"/>
      <c r="R3332" s="143"/>
      <c r="S3332" s="143"/>
    </row>
    <row r="3333" spans="1:19" ht="27.75" customHeight="1">
      <c r="A3333" s="188"/>
      <c r="B3333" s="189" t="s">
        <v>180</v>
      </c>
      <c r="C3333" s="501" t="s">
        <v>410</v>
      </c>
      <c r="D3333" s="501"/>
      <c r="E3333" s="501"/>
      <c r="F3333" s="501"/>
      <c r="G3333" s="501"/>
      <c r="H3333" s="190"/>
      <c r="I3333" s="191"/>
      <c r="J3333" s="191"/>
      <c r="K3333" s="191"/>
      <c r="L3333" s="193"/>
      <c r="M3333" s="191"/>
      <c r="N3333" s="193"/>
      <c r="O3333" s="191"/>
      <c r="P3333" s="194">
        <v>10973.03</v>
      </c>
      <c r="Q3333" s="143"/>
      <c r="R3333" s="143"/>
      <c r="S3333" s="143"/>
    </row>
    <row r="3334" spans="1:19" ht="13.5" customHeight="1">
      <c r="A3334" s="195"/>
      <c r="B3334" s="189" t="s">
        <v>593</v>
      </c>
      <c r="C3334" s="501" t="s">
        <v>594</v>
      </c>
      <c r="D3334" s="501"/>
      <c r="E3334" s="501"/>
      <c r="F3334" s="501"/>
      <c r="G3334" s="501"/>
      <c r="H3334" s="190" t="s">
        <v>595</v>
      </c>
      <c r="I3334" s="201">
        <v>13.33</v>
      </c>
      <c r="J3334" s="191"/>
      <c r="K3334" s="202">
        <v>1372.1902</v>
      </c>
      <c r="L3334" s="205">
        <v>5.87</v>
      </c>
      <c r="M3334" s="206">
        <v>0.87</v>
      </c>
      <c r="N3334" s="200">
        <v>5.1100000000000003</v>
      </c>
      <c r="O3334" s="202">
        <v>1.0367</v>
      </c>
      <c r="P3334" s="194">
        <v>7269.23</v>
      </c>
      <c r="Q3334" s="143"/>
      <c r="R3334" s="143"/>
      <c r="S3334" s="143"/>
    </row>
    <row r="3335" spans="1:19" ht="13.5" customHeight="1">
      <c r="A3335" s="195"/>
      <c r="B3335" s="189" t="s">
        <v>1403</v>
      </c>
      <c r="C3335" s="501" t="s">
        <v>1404</v>
      </c>
      <c r="D3335" s="501"/>
      <c r="E3335" s="501"/>
      <c r="F3335" s="501"/>
      <c r="G3335" s="501"/>
      <c r="H3335" s="190" t="s">
        <v>1405</v>
      </c>
      <c r="I3335" s="196">
        <v>0.5</v>
      </c>
      <c r="J3335" s="191"/>
      <c r="K3335" s="201">
        <v>51.47</v>
      </c>
      <c r="L3335" s="205">
        <v>37.71</v>
      </c>
      <c r="M3335" s="206">
        <v>1.54</v>
      </c>
      <c r="N3335" s="200">
        <v>58.07</v>
      </c>
      <c r="O3335" s="202">
        <v>1.0367</v>
      </c>
      <c r="P3335" s="194">
        <v>3098.55</v>
      </c>
      <c r="Q3335" s="143"/>
      <c r="R3335" s="143"/>
      <c r="S3335" s="143"/>
    </row>
    <row r="3336" spans="1:19" ht="13.5" customHeight="1">
      <c r="A3336" s="195"/>
      <c r="B3336" s="189" t="s">
        <v>730</v>
      </c>
      <c r="C3336" s="501" t="s">
        <v>731</v>
      </c>
      <c r="D3336" s="501"/>
      <c r="E3336" s="501"/>
      <c r="F3336" s="501"/>
      <c r="G3336" s="501"/>
      <c r="H3336" s="190" t="s">
        <v>413</v>
      </c>
      <c r="I3336" s="201">
        <v>0.05</v>
      </c>
      <c r="J3336" s="191"/>
      <c r="K3336" s="207">
        <v>5.1470000000000002</v>
      </c>
      <c r="L3336" s="205">
        <v>79.88</v>
      </c>
      <c r="M3336" s="206">
        <v>1.42</v>
      </c>
      <c r="N3336" s="200">
        <v>113.43</v>
      </c>
      <c r="O3336" s="202">
        <v>1.0367</v>
      </c>
      <c r="P3336" s="194">
        <v>605.25</v>
      </c>
      <c r="Q3336" s="143"/>
      <c r="R3336" s="143"/>
      <c r="S3336" s="143"/>
    </row>
    <row r="3337" spans="1:19" ht="13.5" customHeight="1">
      <c r="A3337" s="210"/>
      <c r="B3337" s="187"/>
      <c r="C3337" s="500" t="s">
        <v>429</v>
      </c>
      <c r="D3337" s="500"/>
      <c r="E3337" s="500"/>
      <c r="F3337" s="500"/>
      <c r="G3337" s="500"/>
      <c r="H3337" s="180"/>
      <c r="I3337" s="181"/>
      <c r="J3337" s="181"/>
      <c r="K3337" s="181"/>
      <c r="L3337" s="183"/>
      <c r="M3337" s="181"/>
      <c r="N3337" s="211"/>
      <c r="O3337" s="181"/>
      <c r="P3337" s="212">
        <v>118012.77</v>
      </c>
      <c r="Q3337" s="143"/>
      <c r="R3337" s="143"/>
      <c r="S3337" s="143"/>
    </row>
    <row r="3338" spans="1:19" ht="13.5" customHeight="1">
      <c r="A3338" s="203" t="s">
        <v>1406</v>
      </c>
      <c r="B3338" s="189" t="s">
        <v>430</v>
      </c>
      <c r="C3338" s="501" t="s">
        <v>431</v>
      </c>
      <c r="D3338" s="501"/>
      <c r="E3338" s="501"/>
      <c r="F3338" s="501"/>
      <c r="G3338" s="501"/>
      <c r="H3338" s="190" t="s">
        <v>432</v>
      </c>
      <c r="I3338" s="209">
        <v>2</v>
      </c>
      <c r="J3338" s="191"/>
      <c r="K3338" s="209">
        <v>2</v>
      </c>
      <c r="L3338" s="193"/>
      <c r="M3338" s="191"/>
      <c r="N3338" s="193"/>
      <c r="O3338" s="202">
        <v>1.0367</v>
      </c>
      <c r="P3338" s="194">
        <v>1244.5999999999999</v>
      </c>
      <c r="Q3338" s="143"/>
      <c r="R3338" s="143"/>
      <c r="S3338" s="143"/>
    </row>
    <row r="3339" spans="1:19" ht="13.5" customHeight="1">
      <c r="A3339" s="203"/>
      <c r="B3339" s="189"/>
      <c r="C3339" s="501" t="s">
        <v>433</v>
      </c>
      <c r="D3339" s="501"/>
      <c r="E3339" s="501"/>
      <c r="F3339" s="501"/>
      <c r="G3339" s="501"/>
      <c r="H3339" s="190"/>
      <c r="I3339" s="191"/>
      <c r="J3339" s="191"/>
      <c r="K3339" s="191"/>
      <c r="L3339" s="193"/>
      <c r="M3339" s="191"/>
      <c r="N3339" s="193"/>
      <c r="O3339" s="191"/>
      <c r="P3339" s="194">
        <v>103523.66</v>
      </c>
      <c r="Q3339" s="143"/>
      <c r="R3339" s="143"/>
      <c r="S3339" s="143"/>
    </row>
    <row r="3340" spans="1:19" ht="13.5" customHeight="1">
      <c r="A3340" s="203"/>
      <c r="B3340" s="189" t="s">
        <v>603</v>
      </c>
      <c r="C3340" s="501" t="s">
        <v>604</v>
      </c>
      <c r="D3340" s="501"/>
      <c r="E3340" s="501"/>
      <c r="F3340" s="501"/>
      <c r="G3340" s="501"/>
      <c r="H3340" s="190" t="s">
        <v>432</v>
      </c>
      <c r="I3340" s="209">
        <v>97</v>
      </c>
      <c r="J3340" s="191"/>
      <c r="K3340" s="209">
        <v>97</v>
      </c>
      <c r="L3340" s="193"/>
      <c r="M3340" s="191"/>
      <c r="N3340" s="193"/>
      <c r="O3340" s="191"/>
      <c r="P3340" s="194">
        <v>100417.95</v>
      </c>
      <c r="Q3340" s="143"/>
      <c r="R3340" s="143"/>
      <c r="S3340" s="143"/>
    </row>
    <row r="3341" spans="1:19" ht="13.5" customHeight="1">
      <c r="A3341" s="203"/>
      <c r="B3341" s="189" t="s">
        <v>605</v>
      </c>
      <c r="C3341" s="501" t="s">
        <v>606</v>
      </c>
      <c r="D3341" s="501"/>
      <c r="E3341" s="501"/>
      <c r="F3341" s="501"/>
      <c r="G3341" s="501"/>
      <c r="H3341" s="190" t="s">
        <v>432</v>
      </c>
      <c r="I3341" s="209">
        <v>51</v>
      </c>
      <c r="J3341" s="191"/>
      <c r="K3341" s="209">
        <v>51</v>
      </c>
      <c r="L3341" s="193"/>
      <c r="M3341" s="191"/>
      <c r="N3341" s="193"/>
      <c r="O3341" s="191"/>
      <c r="P3341" s="194">
        <v>52797.07</v>
      </c>
      <c r="Q3341" s="143"/>
      <c r="R3341" s="143"/>
      <c r="S3341" s="143"/>
    </row>
    <row r="3342" spans="1:19" ht="13.5" customHeight="1">
      <c r="A3342" s="213"/>
      <c r="B3342" s="214"/>
      <c r="C3342" s="500" t="s">
        <v>438</v>
      </c>
      <c r="D3342" s="500"/>
      <c r="E3342" s="500"/>
      <c r="F3342" s="500"/>
      <c r="G3342" s="500"/>
      <c r="H3342" s="180"/>
      <c r="I3342" s="181"/>
      <c r="J3342" s="181"/>
      <c r="K3342" s="181"/>
      <c r="L3342" s="183"/>
      <c r="M3342" s="181"/>
      <c r="N3342" s="211">
        <v>2646.9</v>
      </c>
      <c r="O3342" s="181"/>
      <c r="P3342" s="212">
        <v>272472.39</v>
      </c>
      <c r="Q3342" s="143"/>
      <c r="R3342" s="143"/>
      <c r="S3342" s="143"/>
    </row>
    <row r="3343" spans="1:19" ht="13.5" customHeight="1">
      <c r="A3343" s="178" t="s">
        <v>1407</v>
      </c>
      <c r="B3343" s="179" t="s">
        <v>1408</v>
      </c>
      <c r="C3343" s="498" t="s">
        <v>1409</v>
      </c>
      <c r="D3343" s="498"/>
      <c r="E3343" s="498"/>
      <c r="F3343" s="498"/>
      <c r="G3343" s="498"/>
      <c r="H3343" s="180" t="s">
        <v>610</v>
      </c>
      <c r="I3343" s="181">
        <v>43.11</v>
      </c>
      <c r="J3343" s="182">
        <v>1</v>
      </c>
      <c r="K3343" s="219">
        <v>43.11</v>
      </c>
      <c r="L3343" s="183"/>
      <c r="M3343" s="181"/>
      <c r="N3343" s="184"/>
      <c r="O3343" s="181"/>
      <c r="P3343" s="185"/>
      <c r="Q3343" s="143"/>
      <c r="R3343" s="143"/>
      <c r="S3343" s="143"/>
    </row>
    <row r="3344" spans="1:19" ht="13.5" customHeight="1">
      <c r="A3344" s="186"/>
      <c r="B3344" s="187" t="s">
        <v>386</v>
      </c>
      <c r="C3344" s="499" t="s">
        <v>387</v>
      </c>
      <c r="D3344" s="499"/>
      <c r="E3344" s="499"/>
      <c r="F3344" s="499"/>
      <c r="G3344" s="499"/>
      <c r="H3344" s="499"/>
      <c r="I3344" s="499"/>
      <c r="J3344" s="499"/>
      <c r="K3344" s="499"/>
      <c r="L3344" s="499"/>
      <c r="M3344" s="499"/>
      <c r="N3344" s="499"/>
      <c r="O3344" s="499"/>
      <c r="P3344" s="499"/>
      <c r="Q3344" s="143"/>
      <c r="R3344" s="143"/>
      <c r="S3344" s="143"/>
    </row>
    <row r="3345" spans="1:19" ht="27.75" customHeight="1">
      <c r="A3345" s="186"/>
      <c r="B3345" s="187" t="s">
        <v>388</v>
      </c>
      <c r="C3345" s="499" t="s">
        <v>389</v>
      </c>
      <c r="D3345" s="499"/>
      <c r="E3345" s="499"/>
      <c r="F3345" s="499"/>
      <c r="G3345" s="499"/>
      <c r="H3345" s="499"/>
      <c r="I3345" s="499"/>
      <c r="J3345" s="499"/>
      <c r="K3345" s="499"/>
      <c r="L3345" s="499"/>
      <c r="M3345" s="499"/>
      <c r="N3345" s="499"/>
      <c r="O3345" s="499"/>
      <c r="P3345" s="499"/>
      <c r="Q3345" s="143"/>
      <c r="R3345" s="143"/>
      <c r="S3345" s="143"/>
    </row>
    <row r="3346" spans="1:19" ht="19.5" customHeight="1">
      <c r="A3346" s="186"/>
      <c r="B3346" s="187" t="s">
        <v>1401</v>
      </c>
      <c r="C3346" s="499" t="s">
        <v>1402</v>
      </c>
      <c r="D3346" s="499"/>
      <c r="E3346" s="499"/>
      <c r="F3346" s="499"/>
      <c r="G3346" s="499"/>
      <c r="H3346" s="499"/>
      <c r="I3346" s="499"/>
      <c r="J3346" s="499"/>
      <c r="K3346" s="499"/>
      <c r="L3346" s="499"/>
      <c r="M3346" s="499"/>
      <c r="N3346" s="499"/>
      <c r="O3346" s="499"/>
      <c r="P3346" s="499"/>
      <c r="Q3346" s="143"/>
      <c r="R3346" s="143"/>
      <c r="S3346" s="143"/>
    </row>
    <row r="3347" spans="1:19" ht="13.5" customHeight="1">
      <c r="A3347" s="186"/>
      <c r="B3347" s="187"/>
      <c r="C3347" s="499" t="s">
        <v>390</v>
      </c>
      <c r="D3347" s="499"/>
      <c r="E3347" s="499"/>
      <c r="F3347" s="499"/>
      <c r="G3347" s="499"/>
      <c r="H3347" s="499"/>
      <c r="I3347" s="499"/>
      <c r="J3347" s="499"/>
      <c r="K3347" s="499"/>
      <c r="L3347" s="499"/>
      <c r="M3347" s="499"/>
      <c r="N3347" s="499"/>
      <c r="O3347" s="499"/>
      <c r="P3347" s="499"/>
      <c r="Q3347" s="143"/>
      <c r="R3347" s="143"/>
      <c r="S3347" s="143"/>
    </row>
    <row r="3348" spans="1:19" ht="13.5" customHeight="1">
      <c r="A3348" s="188"/>
      <c r="B3348" s="189" t="s">
        <v>164</v>
      </c>
      <c r="C3348" s="501" t="s">
        <v>391</v>
      </c>
      <c r="D3348" s="501"/>
      <c r="E3348" s="501"/>
      <c r="F3348" s="501"/>
      <c r="G3348" s="501"/>
      <c r="H3348" s="190" t="s">
        <v>392</v>
      </c>
      <c r="I3348" s="191"/>
      <c r="J3348" s="191"/>
      <c r="K3348" s="215">
        <v>149.83709759999999</v>
      </c>
      <c r="L3348" s="193"/>
      <c r="M3348" s="191"/>
      <c r="N3348" s="193"/>
      <c r="O3348" s="191"/>
      <c r="P3348" s="194">
        <v>84828.77</v>
      </c>
      <c r="Q3348" s="143"/>
      <c r="R3348" s="143"/>
      <c r="S3348" s="143"/>
    </row>
    <row r="3349" spans="1:19" ht="13.5" customHeight="1">
      <c r="A3349" s="195"/>
      <c r="B3349" s="189" t="s">
        <v>393</v>
      </c>
      <c r="C3349" s="501" t="s">
        <v>394</v>
      </c>
      <c r="D3349" s="501"/>
      <c r="E3349" s="501"/>
      <c r="F3349" s="501"/>
      <c r="G3349" s="501"/>
      <c r="H3349" s="190" t="s">
        <v>392</v>
      </c>
      <c r="I3349" s="201">
        <v>2.06</v>
      </c>
      <c r="J3349" s="215">
        <v>1.6872293</v>
      </c>
      <c r="K3349" s="215">
        <v>149.83709759999999</v>
      </c>
      <c r="L3349" s="198"/>
      <c r="M3349" s="199"/>
      <c r="N3349" s="200">
        <v>566.14</v>
      </c>
      <c r="O3349" s="191"/>
      <c r="P3349" s="194">
        <v>84828.77</v>
      </c>
      <c r="Q3349" s="143"/>
      <c r="R3349" s="143"/>
      <c r="S3349" s="143"/>
    </row>
    <row r="3350" spans="1:19" ht="13.5" customHeight="1">
      <c r="A3350" s="188"/>
      <c r="B3350" s="189" t="s">
        <v>167</v>
      </c>
      <c r="C3350" s="501" t="s">
        <v>395</v>
      </c>
      <c r="D3350" s="501"/>
      <c r="E3350" s="501"/>
      <c r="F3350" s="501"/>
      <c r="G3350" s="501"/>
      <c r="H3350" s="190"/>
      <c r="I3350" s="191"/>
      <c r="J3350" s="191"/>
      <c r="K3350" s="191"/>
      <c r="L3350" s="193"/>
      <c r="M3350" s="191"/>
      <c r="N3350" s="193"/>
      <c r="O3350" s="191"/>
      <c r="P3350" s="194">
        <v>2944.98</v>
      </c>
      <c r="Q3350" s="143"/>
      <c r="R3350" s="143"/>
      <c r="S3350" s="143"/>
    </row>
    <row r="3351" spans="1:19" ht="13.5" customHeight="1">
      <c r="A3351" s="188"/>
      <c r="B3351" s="189"/>
      <c r="C3351" s="501" t="s">
        <v>396</v>
      </c>
      <c r="D3351" s="501"/>
      <c r="E3351" s="501"/>
      <c r="F3351" s="501"/>
      <c r="G3351" s="501"/>
      <c r="H3351" s="190" t="s">
        <v>392</v>
      </c>
      <c r="I3351" s="191"/>
      <c r="J3351" s="191"/>
      <c r="K3351" s="192">
        <v>2.6728200000000002</v>
      </c>
      <c r="L3351" s="193"/>
      <c r="M3351" s="191"/>
      <c r="N3351" s="193"/>
      <c r="O3351" s="191"/>
      <c r="P3351" s="194">
        <v>1880.09</v>
      </c>
      <c r="Q3351" s="143"/>
      <c r="R3351" s="143"/>
      <c r="S3351" s="143"/>
    </row>
    <row r="3352" spans="1:19" ht="13.5" customHeight="1">
      <c r="A3352" s="195"/>
      <c r="B3352" s="189" t="s">
        <v>397</v>
      </c>
      <c r="C3352" s="501" t="s">
        <v>398</v>
      </c>
      <c r="D3352" s="501"/>
      <c r="E3352" s="501"/>
      <c r="F3352" s="501"/>
      <c r="G3352" s="501"/>
      <c r="H3352" s="190" t="s">
        <v>399</v>
      </c>
      <c r="I3352" s="201">
        <v>0.02</v>
      </c>
      <c r="J3352" s="201">
        <v>1.55</v>
      </c>
      <c r="K3352" s="192">
        <v>1.3364100000000001</v>
      </c>
      <c r="L3352" s="198"/>
      <c r="M3352" s="199"/>
      <c r="N3352" s="200">
        <v>1582.31</v>
      </c>
      <c r="O3352" s="202">
        <v>1.0367</v>
      </c>
      <c r="P3352" s="194">
        <v>2192.2199999999998</v>
      </c>
      <c r="Q3352" s="143"/>
      <c r="R3352" s="143"/>
      <c r="S3352" s="143"/>
    </row>
    <row r="3353" spans="1:19" ht="13.5" customHeight="1">
      <c r="A3353" s="203"/>
      <c r="B3353" s="189" t="s">
        <v>400</v>
      </c>
      <c r="C3353" s="501" t="s">
        <v>401</v>
      </c>
      <c r="D3353" s="501"/>
      <c r="E3353" s="501"/>
      <c r="F3353" s="501"/>
      <c r="G3353" s="501"/>
      <c r="H3353" s="190" t="s">
        <v>392</v>
      </c>
      <c r="I3353" s="201">
        <v>0.02</v>
      </c>
      <c r="J3353" s="201">
        <v>1.55</v>
      </c>
      <c r="K3353" s="192">
        <v>1.3364100000000001</v>
      </c>
      <c r="L3353" s="193"/>
      <c r="M3353" s="191"/>
      <c r="N3353" s="204">
        <v>777.91</v>
      </c>
      <c r="O3353" s="202">
        <v>1.0367</v>
      </c>
      <c r="P3353" s="194">
        <v>1077.76</v>
      </c>
      <c r="Q3353" s="143"/>
      <c r="R3353" s="143"/>
      <c r="S3353" s="143"/>
    </row>
    <row r="3354" spans="1:19" ht="27.75" customHeight="1">
      <c r="A3354" s="195"/>
      <c r="B3354" s="189" t="s">
        <v>402</v>
      </c>
      <c r="C3354" s="501" t="s">
        <v>403</v>
      </c>
      <c r="D3354" s="501"/>
      <c r="E3354" s="501"/>
      <c r="F3354" s="501"/>
      <c r="G3354" s="501"/>
      <c r="H3354" s="190" t="s">
        <v>399</v>
      </c>
      <c r="I3354" s="201">
        <v>0.02</v>
      </c>
      <c r="J3354" s="201">
        <v>1.55</v>
      </c>
      <c r="K3354" s="192">
        <v>1.3364100000000001</v>
      </c>
      <c r="L3354" s="198"/>
      <c r="M3354" s="199"/>
      <c r="N3354" s="200">
        <v>543.33000000000004</v>
      </c>
      <c r="O3354" s="202">
        <v>1.0367</v>
      </c>
      <c r="P3354" s="194">
        <v>752.76</v>
      </c>
      <c r="Q3354" s="143"/>
      <c r="R3354" s="143"/>
      <c r="S3354" s="143"/>
    </row>
    <row r="3355" spans="1:19" ht="45.75" customHeight="1">
      <c r="A3355" s="203"/>
      <c r="B3355" s="189" t="s">
        <v>404</v>
      </c>
      <c r="C3355" s="501" t="s">
        <v>405</v>
      </c>
      <c r="D3355" s="501"/>
      <c r="E3355" s="501"/>
      <c r="F3355" s="501"/>
      <c r="G3355" s="501"/>
      <c r="H3355" s="190" t="s">
        <v>392</v>
      </c>
      <c r="I3355" s="201">
        <v>0.02</v>
      </c>
      <c r="J3355" s="201">
        <v>1.55</v>
      </c>
      <c r="K3355" s="192">
        <v>1.3364100000000001</v>
      </c>
      <c r="L3355" s="193"/>
      <c r="M3355" s="191"/>
      <c r="N3355" s="204">
        <v>579.11</v>
      </c>
      <c r="O3355" s="202">
        <v>1.0367</v>
      </c>
      <c r="P3355" s="216">
        <v>802.33</v>
      </c>
      <c r="Q3355" s="143"/>
      <c r="R3355" s="143"/>
      <c r="S3355" s="143"/>
    </row>
    <row r="3356" spans="1:19" ht="27.75" customHeight="1">
      <c r="A3356" s="188"/>
      <c r="B3356" s="189" t="s">
        <v>180</v>
      </c>
      <c r="C3356" s="501" t="s">
        <v>410</v>
      </c>
      <c r="D3356" s="501"/>
      <c r="E3356" s="501"/>
      <c r="F3356" s="501"/>
      <c r="G3356" s="501"/>
      <c r="H3356" s="190"/>
      <c r="I3356" s="191"/>
      <c r="J3356" s="191"/>
      <c r="K3356" s="191"/>
      <c r="L3356" s="193"/>
      <c r="M3356" s="191"/>
      <c r="N3356" s="193"/>
      <c r="O3356" s="191"/>
      <c r="P3356" s="194">
        <v>4725.13</v>
      </c>
      <c r="Q3356" s="143"/>
      <c r="R3356" s="143"/>
      <c r="S3356" s="143"/>
    </row>
    <row r="3357" spans="1:19" ht="13.5" customHeight="1">
      <c r="A3357" s="195"/>
      <c r="B3357" s="189" t="s">
        <v>593</v>
      </c>
      <c r="C3357" s="501" t="s">
        <v>594</v>
      </c>
      <c r="D3357" s="501"/>
      <c r="E3357" s="501"/>
      <c r="F3357" s="501"/>
      <c r="G3357" s="501"/>
      <c r="H3357" s="190" t="s">
        <v>595</v>
      </c>
      <c r="I3357" s="201">
        <v>13.33</v>
      </c>
      <c r="J3357" s="191"/>
      <c r="K3357" s="202">
        <v>574.65629999999999</v>
      </c>
      <c r="L3357" s="205">
        <v>5.87</v>
      </c>
      <c r="M3357" s="206">
        <v>0.87</v>
      </c>
      <c r="N3357" s="200">
        <v>5.1100000000000003</v>
      </c>
      <c r="O3357" s="202">
        <v>1.0367</v>
      </c>
      <c r="P3357" s="194">
        <v>3044.26</v>
      </c>
      <c r="Q3357" s="143"/>
      <c r="R3357" s="143"/>
      <c r="S3357" s="143"/>
    </row>
    <row r="3358" spans="1:19" ht="13.5" customHeight="1">
      <c r="A3358" s="195"/>
      <c r="B3358" s="189" t="s">
        <v>1403</v>
      </c>
      <c r="C3358" s="501" t="s">
        <v>1404</v>
      </c>
      <c r="D3358" s="501"/>
      <c r="E3358" s="501"/>
      <c r="F3358" s="501"/>
      <c r="G3358" s="501"/>
      <c r="H3358" s="190" t="s">
        <v>1405</v>
      </c>
      <c r="I3358" s="201">
        <v>0.55000000000000004</v>
      </c>
      <c r="J3358" s="191"/>
      <c r="K3358" s="202">
        <v>23.7105</v>
      </c>
      <c r="L3358" s="205">
        <v>37.71</v>
      </c>
      <c r="M3358" s="206">
        <v>1.54</v>
      </c>
      <c r="N3358" s="200">
        <v>58.07</v>
      </c>
      <c r="O3358" s="202">
        <v>1.0367</v>
      </c>
      <c r="P3358" s="194">
        <v>1427.4</v>
      </c>
      <c r="Q3358" s="143"/>
      <c r="R3358" s="143"/>
      <c r="S3358" s="143"/>
    </row>
    <row r="3359" spans="1:19" ht="13.5" customHeight="1">
      <c r="A3359" s="195"/>
      <c r="B3359" s="189" t="s">
        <v>730</v>
      </c>
      <c r="C3359" s="501" t="s">
        <v>731</v>
      </c>
      <c r="D3359" s="501"/>
      <c r="E3359" s="501"/>
      <c r="F3359" s="501"/>
      <c r="G3359" s="501"/>
      <c r="H3359" s="190" t="s">
        <v>413</v>
      </c>
      <c r="I3359" s="201">
        <v>0.05</v>
      </c>
      <c r="J3359" s="191"/>
      <c r="K3359" s="202">
        <v>2.1555</v>
      </c>
      <c r="L3359" s="205">
        <v>79.88</v>
      </c>
      <c r="M3359" s="206">
        <v>1.42</v>
      </c>
      <c r="N3359" s="200">
        <v>113.43</v>
      </c>
      <c r="O3359" s="202">
        <v>1.0367</v>
      </c>
      <c r="P3359" s="194">
        <v>253.47</v>
      </c>
      <c r="Q3359" s="143"/>
      <c r="R3359" s="143"/>
      <c r="S3359" s="143"/>
    </row>
    <row r="3360" spans="1:19" ht="13.5" customHeight="1">
      <c r="A3360" s="210"/>
      <c r="B3360" s="187"/>
      <c r="C3360" s="500" t="s">
        <v>429</v>
      </c>
      <c r="D3360" s="500"/>
      <c r="E3360" s="500"/>
      <c r="F3360" s="500"/>
      <c r="G3360" s="500"/>
      <c r="H3360" s="180"/>
      <c r="I3360" s="181"/>
      <c r="J3360" s="181"/>
      <c r="K3360" s="181"/>
      <c r="L3360" s="183"/>
      <c r="M3360" s="181"/>
      <c r="N3360" s="211"/>
      <c r="O3360" s="181"/>
      <c r="P3360" s="212">
        <v>94378.97</v>
      </c>
      <c r="Q3360" s="143"/>
      <c r="R3360" s="143"/>
      <c r="S3360" s="143"/>
    </row>
    <row r="3361" spans="1:19" ht="13.5" customHeight="1">
      <c r="A3361" s="203" t="s">
        <v>1410</v>
      </c>
      <c r="B3361" s="189" t="s">
        <v>430</v>
      </c>
      <c r="C3361" s="501" t="s">
        <v>431</v>
      </c>
      <c r="D3361" s="501"/>
      <c r="E3361" s="501"/>
      <c r="F3361" s="501"/>
      <c r="G3361" s="501"/>
      <c r="H3361" s="190" t="s">
        <v>432</v>
      </c>
      <c r="I3361" s="209">
        <v>2</v>
      </c>
      <c r="J3361" s="191"/>
      <c r="K3361" s="209">
        <v>2</v>
      </c>
      <c r="L3361" s="193"/>
      <c r="M3361" s="191"/>
      <c r="N3361" s="193"/>
      <c r="O3361" s="202">
        <v>1.0367</v>
      </c>
      <c r="P3361" s="194">
        <v>1042.44</v>
      </c>
      <c r="Q3361" s="143"/>
      <c r="R3361" s="143"/>
      <c r="S3361" s="143"/>
    </row>
    <row r="3362" spans="1:19" ht="13.5" customHeight="1">
      <c r="A3362" s="203"/>
      <c r="B3362" s="189"/>
      <c r="C3362" s="501" t="s">
        <v>433</v>
      </c>
      <c r="D3362" s="501"/>
      <c r="E3362" s="501"/>
      <c r="F3362" s="501"/>
      <c r="G3362" s="501"/>
      <c r="H3362" s="190"/>
      <c r="I3362" s="191"/>
      <c r="J3362" s="191"/>
      <c r="K3362" s="191"/>
      <c r="L3362" s="193"/>
      <c r="M3362" s="191"/>
      <c r="N3362" s="193"/>
      <c r="O3362" s="191"/>
      <c r="P3362" s="194">
        <v>86708.86</v>
      </c>
      <c r="Q3362" s="143"/>
      <c r="R3362" s="143"/>
      <c r="S3362" s="143"/>
    </row>
    <row r="3363" spans="1:19" ht="13.5" customHeight="1">
      <c r="A3363" s="203"/>
      <c r="B3363" s="189" t="s">
        <v>603</v>
      </c>
      <c r="C3363" s="501" t="s">
        <v>604</v>
      </c>
      <c r="D3363" s="501"/>
      <c r="E3363" s="501"/>
      <c r="F3363" s="501"/>
      <c r="G3363" s="501"/>
      <c r="H3363" s="190" t="s">
        <v>432</v>
      </c>
      <c r="I3363" s="209">
        <v>97</v>
      </c>
      <c r="J3363" s="191"/>
      <c r="K3363" s="209">
        <v>97</v>
      </c>
      <c r="L3363" s="193"/>
      <c r="M3363" s="191"/>
      <c r="N3363" s="193"/>
      <c r="O3363" s="191"/>
      <c r="P3363" s="194">
        <v>84107.59</v>
      </c>
      <c r="Q3363" s="143"/>
      <c r="R3363" s="143"/>
      <c r="S3363" s="143"/>
    </row>
    <row r="3364" spans="1:19" ht="13.5" customHeight="1">
      <c r="A3364" s="203"/>
      <c r="B3364" s="189" t="s">
        <v>605</v>
      </c>
      <c r="C3364" s="501" t="s">
        <v>606</v>
      </c>
      <c r="D3364" s="501"/>
      <c r="E3364" s="501"/>
      <c r="F3364" s="501"/>
      <c r="G3364" s="501"/>
      <c r="H3364" s="190" t="s">
        <v>432</v>
      </c>
      <c r="I3364" s="209">
        <v>51</v>
      </c>
      <c r="J3364" s="191"/>
      <c r="K3364" s="209">
        <v>51</v>
      </c>
      <c r="L3364" s="193"/>
      <c r="M3364" s="191"/>
      <c r="N3364" s="193"/>
      <c r="O3364" s="191"/>
      <c r="P3364" s="194">
        <v>44221.52</v>
      </c>
      <c r="Q3364" s="143"/>
      <c r="R3364" s="143"/>
      <c r="S3364" s="143"/>
    </row>
    <row r="3365" spans="1:19" ht="13.5" customHeight="1">
      <c r="A3365" s="213"/>
      <c r="B3365" s="214"/>
      <c r="C3365" s="500" t="s">
        <v>438</v>
      </c>
      <c r="D3365" s="500"/>
      <c r="E3365" s="500"/>
      <c r="F3365" s="500"/>
      <c r="G3365" s="500"/>
      <c r="H3365" s="180"/>
      <c r="I3365" s="181"/>
      <c r="J3365" s="181"/>
      <c r="K3365" s="181"/>
      <c r="L3365" s="183"/>
      <c r="M3365" s="181"/>
      <c r="N3365" s="211">
        <v>5190.22</v>
      </c>
      <c r="O3365" s="181"/>
      <c r="P3365" s="212">
        <v>223750.52</v>
      </c>
      <c r="Q3365" s="143"/>
      <c r="R3365" s="143"/>
      <c r="S3365" s="143"/>
    </row>
    <row r="3366" spans="1:19" ht="13.5" customHeight="1">
      <c r="A3366" s="178" t="s">
        <v>1411</v>
      </c>
      <c r="B3366" s="179" t="s">
        <v>1412</v>
      </c>
      <c r="C3366" s="498" t="s">
        <v>1413</v>
      </c>
      <c r="D3366" s="498"/>
      <c r="E3366" s="498"/>
      <c r="F3366" s="498"/>
      <c r="G3366" s="498"/>
      <c r="H3366" s="180" t="s">
        <v>610</v>
      </c>
      <c r="I3366" s="181">
        <v>0.66</v>
      </c>
      <c r="J3366" s="182">
        <v>1</v>
      </c>
      <c r="K3366" s="219">
        <v>0.66</v>
      </c>
      <c r="L3366" s="183"/>
      <c r="M3366" s="181"/>
      <c r="N3366" s="184"/>
      <c r="O3366" s="181"/>
      <c r="P3366" s="185"/>
      <c r="Q3366" s="143"/>
      <c r="R3366" s="143"/>
      <c r="S3366" s="143"/>
    </row>
    <row r="3367" spans="1:19" ht="13.5" customHeight="1">
      <c r="A3367" s="186"/>
      <c r="B3367" s="187" t="s">
        <v>386</v>
      </c>
      <c r="C3367" s="499" t="s">
        <v>387</v>
      </c>
      <c r="D3367" s="499"/>
      <c r="E3367" s="499"/>
      <c r="F3367" s="499"/>
      <c r="G3367" s="499"/>
      <c r="H3367" s="499"/>
      <c r="I3367" s="499"/>
      <c r="J3367" s="499"/>
      <c r="K3367" s="499"/>
      <c r="L3367" s="499"/>
      <c r="M3367" s="499"/>
      <c r="N3367" s="499"/>
      <c r="O3367" s="499"/>
      <c r="P3367" s="499"/>
      <c r="Q3367" s="143"/>
      <c r="R3367" s="143"/>
      <c r="S3367" s="143"/>
    </row>
    <row r="3368" spans="1:19" ht="13.5" customHeight="1">
      <c r="A3368" s="186"/>
      <c r="B3368" s="187" t="s">
        <v>388</v>
      </c>
      <c r="C3368" s="499" t="s">
        <v>389</v>
      </c>
      <c r="D3368" s="499"/>
      <c r="E3368" s="499"/>
      <c r="F3368" s="499"/>
      <c r="G3368" s="499"/>
      <c r="H3368" s="499"/>
      <c r="I3368" s="499"/>
      <c r="J3368" s="499"/>
      <c r="K3368" s="499"/>
      <c r="L3368" s="499"/>
      <c r="M3368" s="499"/>
      <c r="N3368" s="499"/>
      <c r="O3368" s="499"/>
      <c r="P3368" s="499"/>
      <c r="Q3368" s="143"/>
      <c r="R3368" s="143"/>
      <c r="S3368" s="143"/>
    </row>
    <row r="3369" spans="1:19" ht="19.5" customHeight="1">
      <c r="A3369" s="186"/>
      <c r="B3369" s="187"/>
      <c r="C3369" s="499" t="s">
        <v>390</v>
      </c>
      <c r="D3369" s="499"/>
      <c r="E3369" s="499"/>
      <c r="F3369" s="499"/>
      <c r="G3369" s="499"/>
      <c r="H3369" s="499"/>
      <c r="I3369" s="499"/>
      <c r="J3369" s="499"/>
      <c r="K3369" s="499"/>
      <c r="L3369" s="499"/>
      <c r="M3369" s="499"/>
      <c r="N3369" s="499"/>
      <c r="O3369" s="499"/>
      <c r="P3369" s="499"/>
      <c r="Q3369" s="143"/>
      <c r="R3369" s="143"/>
      <c r="S3369" s="143"/>
    </row>
    <row r="3370" spans="1:19" ht="13.5" customHeight="1">
      <c r="A3370" s="188"/>
      <c r="B3370" s="189" t="s">
        <v>164</v>
      </c>
      <c r="C3370" s="501" t="s">
        <v>391</v>
      </c>
      <c r="D3370" s="501"/>
      <c r="E3370" s="501"/>
      <c r="F3370" s="501"/>
      <c r="G3370" s="501"/>
      <c r="H3370" s="190" t="s">
        <v>392</v>
      </c>
      <c r="I3370" s="191"/>
      <c r="J3370" s="191"/>
      <c r="K3370" s="215">
        <v>2.9907344</v>
      </c>
      <c r="L3370" s="193"/>
      <c r="M3370" s="191"/>
      <c r="N3370" s="193"/>
      <c r="O3370" s="191"/>
      <c r="P3370" s="194">
        <v>1693.17</v>
      </c>
      <c r="Q3370" s="143"/>
      <c r="R3370" s="143"/>
      <c r="S3370" s="143"/>
    </row>
    <row r="3371" spans="1:19" ht="13.5" customHeight="1">
      <c r="A3371" s="195"/>
      <c r="B3371" s="189" t="s">
        <v>393</v>
      </c>
      <c r="C3371" s="501" t="s">
        <v>394</v>
      </c>
      <c r="D3371" s="501"/>
      <c r="E3371" s="501"/>
      <c r="F3371" s="501"/>
      <c r="G3371" s="501"/>
      <c r="H3371" s="190" t="s">
        <v>392</v>
      </c>
      <c r="I3371" s="201">
        <v>2.82</v>
      </c>
      <c r="J3371" s="197">
        <v>1.6068849999999999</v>
      </c>
      <c r="K3371" s="215">
        <v>2.9907344</v>
      </c>
      <c r="L3371" s="198"/>
      <c r="M3371" s="199"/>
      <c r="N3371" s="200">
        <v>566.14</v>
      </c>
      <c r="O3371" s="191"/>
      <c r="P3371" s="194">
        <v>1693.17</v>
      </c>
      <c r="Q3371" s="143"/>
      <c r="R3371" s="143"/>
      <c r="S3371" s="143"/>
    </row>
    <row r="3372" spans="1:19" ht="13.5" customHeight="1">
      <c r="A3372" s="188"/>
      <c r="B3372" s="189" t="s">
        <v>167</v>
      </c>
      <c r="C3372" s="501" t="s">
        <v>395</v>
      </c>
      <c r="D3372" s="501"/>
      <c r="E3372" s="501"/>
      <c r="F3372" s="501"/>
      <c r="G3372" s="501"/>
      <c r="H3372" s="190"/>
      <c r="I3372" s="191"/>
      <c r="J3372" s="191"/>
      <c r="K3372" s="191"/>
      <c r="L3372" s="193"/>
      <c r="M3372" s="191"/>
      <c r="N3372" s="193"/>
      <c r="O3372" s="191"/>
      <c r="P3372" s="216">
        <v>202.89</v>
      </c>
      <c r="Q3372" s="143"/>
      <c r="R3372" s="143"/>
      <c r="S3372" s="143"/>
    </row>
    <row r="3373" spans="1:19" ht="13.5" customHeight="1">
      <c r="A3373" s="188"/>
      <c r="B3373" s="189"/>
      <c r="C3373" s="501" t="s">
        <v>396</v>
      </c>
      <c r="D3373" s="501"/>
      <c r="E3373" s="501"/>
      <c r="F3373" s="501"/>
      <c r="G3373" s="501"/>
      <c r="H3373" s="190" t="s">
        <v>392</v>
      </c>
      <c r="I3373" s="191"/>
      <c r="J3373" s="191"/>
      <c r="K3373" s="192">
        <v>0.18414</v>
      </c>
      <c r="L3373" s="193"/>
      <c r="M3373" s="191"/>
      <c r="N3373" s="193"/>
      <c r="O3373" s="191"/>
      <c r="P3373" s="216">
        <v>129.53</v>
      </c>
      <c r="Q3373" s="143"/>
      <c r="R3373" s="143"/>
      <c r="S3373" s="143"/>
    </row>
    <row r="3374" spans="1:19" ht="13.5" customHeight="1">
      <c r="A3374" s="195"/>
      <c r="B3374" s="189" t="s">
        <v>397</v>
      </c>
      <c r="C3374" s="501" t="s">
        <v>398</v>
      </c>
      <c r="D3374" s="501"/>
      <c r="E3374" s="501"/>
      <c r="F3374" s="501"/>
      <c r="G3374" s="501"/>
      <c r="H3374" s="190" t="s">
        <v>399</v>
      </c>
      <c r="I3374" s="201">
        <v>0.09</v>
      </c>
      <c r="J3374" s="201">
        <v>1.55</v>
      </c>
      <c r="K3374" s="192">
        <v>9.2069999999999999E-2</v>
      </c>
      <c r="L3374" s="198"/>
      <c r="M3374" s="199"/>
      <c r="N3374" s="200">
        <v>1582.31</v>
      </c>
      <c r="O3374" s="202">
        <v>1.0367</v>
      </c>
      <c r="P3374" s="194">
        <v>151.03</v>
      </c>
      <c r="Q3374" s="143"/>
      <c r="R3374" s="143"/>
      <c r="S3374" s="143"/>
    </row>
    <row r="3375" spans="1:19" ht="13.5" customHeight="1">
      <c r="A3375" s="203"/>
      <c r="B3375" s="189" t="s">
        <v>400</v>
      </c>
      <c r="C3375" s="501" t="s">
        <v>401</v>
      </c>
      <c r="D3375" s="501"/>
      <c r="E3375" s="501"/>
      <c r="F3375" s="501"/>
      <c r="G3375" s="501"/>
      <c r="H3375" s="190" t="s">
        <v>392</v>
      </c>
      <c r="I3375" s="201">
        <v>0.09</v>
      </c>
      <c r="J3375" s="201">
        <v>1.55</v>
      </c>
      <c r="K3375" s="192">
        <v>9.2069999999999999E-2</v>
      </c>
      <c r="L3375" s="193"/>
      <c r="M3375" s="191"/>
      <c r="N3375" s="204">
        <v>777.91</v>
      </c>
      <c r="O3375" s="202">
        <v>1.0367</v>
      </c>
      <c r="P3375" s="216">
        <v>74.25</v>
      </c>
      <c r="Q3375" s="143"/>
      <c r="R3375" s="143"/>
      <c r="S3375" s="143"/>
    </row>
    <row r="3376" spans="1:19" ht="19.5" customHeight="1">
      <c r="A3376" s="195"/>
      <c r="B3376" s="189" t="s">
        <v>402</v>
      </c>
      <c r="C3376" s="501" t="s">
        <v>403</v>
      </c>
      <c r="D3376" s="501"/>
      <c r="E3376" s="501"/>
      <c r="F3376" s="501"/>
      <c r="G3376" s="501"/>
      <c r="H3376" s="190" t="s">
        <v>399</v>
      </c>
      <c r="I3376" s="201">
        <v>0.09</v>
      </c>
      <c r="J3376" s="201">
        <v>1.55</v>
      </c>
      <c r="K3376" s="192">
        <v>9.2069999999999999E-2</v>
      </c>
      <c r="L3376" s="198"/>
      <c r="M3376" s="199"/>
      <c r="N3376" s="200">
        <v>543.33000000000004</v>
      </c>
      <c r="O3376" s="202">
        <v>1.0367</v>
      </c>
      <c r="P3376" s="194">
        <v>51.86</v>
      </c>
      <c r="Q3376" s="143"/>
      <c r="R3376" s="143"/>
      <c r="S3376" s="143"/>
    </row>
    <row r="3377" spans="1:19" ht="13.5" customHeight="1">
      <c r="A3377" s="203"/>
      <c r="B3377" s="189" t="s">
        <v>404</v>
      </c>
      <c r="C3377" s="501" t="s">
        <v>405</v>
      </c>
      <c r="D3377" s="501"/>
      <c r="E3377" s="501"/>
      <c r="F3377" s="501"/>
      <c r="G3377" s="501"/>
      <c r="H3377" s="190" t="s">
        <v>392</v>
      </c>
      <c r="I3377" s="201">
        <v>0.09</v>
      </c>
      <c r="J3377" s="201">
        <v>1.55</v>
      </c>
      <c r="K3377" s="192">
        <v>9.2069999999999999E-2</v>
      </c>
      <c r="L3377" s="193"/>
      <c r="M3377" s="191"/>
      <c r="N3377" s="204">
        <v>579.11</v>
      </c>
      <c r="O3377" s="202">
        <v>1.0367</v>
      </c>
      <c r="P3377" s="216">
        <v>55.28</v>
      </c>
      <c r="Q3377" s="143"/>
      <c r="R3377" s="143"/>
      <c r="S3377" s="143"/>
    </row>
    <row r="3378" spans="1:19" ht="13.5" customHeight="1">
      <c r="A3378" s="188"/>
      <c r="B3378" s="189" t="s">
        <v>180</v>
      </c>
      <c r="C3378" s="501" t="s">
        <v>410</v>
      </c>
      <c r="D3378" s="501"/>
      <c r="E3378" s="501"/>
      <c r="F3378" s="501"/>
      <c r="G3378" s="501"/>
      <c r="H3378" s="190"/>
      <c r="I3378" s="191"/>
      <c r="J3378" s="191"/>
      <c r="K3378" s="191"/>
      <c r="L3378" s="193"/>
      <c r="M3378" s="191"/>
      <c r="N3378" s="193"/>
      <c r="O3378" s="191"/>
      <c r="P3378" s="216">
        <v>74.33</v>
      </c>
      <c r="Q3378" s="143"/>
      <c r="R3378" s="143"/>
      <c r="S3378" s="143"/>
    </row>
    <row r="3379" spans="1:19" ht="27.75" customHeight="1">
      <c r="A3379" s="195"/>
      <c r="B3379" s="189" t="s">
        <v>593</v>
      </c>
      <c r="C3379" s="501" t="s">
        <v>594</v>
      </c>
      <c r="D3379" s="501"/>
      <c r="E3379" s="501"/>
      <c r="F3379" s="501"/>
      <c r="G3379" s="501"/>
      <c r="H3379" s="190" t="s">
        <v>595</v>
      </c>
      <c r="I3379" s="201">
        <v>13.33</v>
      </c>
      <c r="J3379" s="191"/>
      <c r="K3379" s="202">
        <v>8.7978000000000005</v>
      </c>
      <c r="L3379" s="205">
        <v>5.87</v>
      </c>
      <c r="M3379" s="206">
        <v>0.87</v>
      </c>
      <c r="N3379" s="200">
        <v>5.1100000000000003</v>
      </c>
      <c r="O3379" s="202">
        <v>1.0367</v>
      </c>
      <c r="P3379" s="194">
        <v>46.61</v>
      </c>
      <c r="Q3379" s="143"/>
      <c r="R3379" s="143"/>
      <c r="S3379" s="143"/>
    </row>
    <row r="3380" spans="1:19" ht="45.75" customHeight="1">
      <c r="A3380" s="195"/>
      <c r="B3380" s="189" t="s">
        <v>1403</v>
      </c>
      <c r="C3380" s="501" t="s">
        <v>1404</v>
      </c>
      <c r="D3380" s="501"/>
      <c r="E3380" s="501"/>
      <c r="F3380" s="501"/>
      <c r="G3380" s="501"/>
      <c r="H3380" s="190" t="s">
        <v>1405</v>
      </c>
      <c r="I3380" s="196">
        <v>0.6</v>
      </c>
      <c r="J3380" s="191"/>
      <c r="K3380" s="207">
        <v>0.39600000000000002</v>
      </c>
      <c r="L3380" s="205">
        <v>37.71</v>
      </c>
      <c r="M3380" s="206">
        <v>1.54</v>
      </c>
      <c r="N3380" s="200">
        <v>58.07</v>
      </c>
      <c r="O3380" s="202">
        <v>1.0367</v>
      </c>
      <c r="P3380" s="194">
        <v>23.84</v>
      </c>
      <c r="Q3380" s="143"/>
      <c r="R3380" s="143"/>
      <c r="S3380" s="143"/>
    </row>
    <row r="3381" spans="1:19" ht="27.75" customHeight="1">
      <c r="A3381" s="195"/>
      <c r="B3381" s="189" t="s">
        <v>730</v>
      </c>
      <c r="C3381" s="501" t="s">
        <v>731</v>
      </c>
      <c r="D3381" s="501"/>
      <c r="E3381" s="501"/>
      <c r="F3381" s="501"/>
      <c r="G3381" s="501"/>
      <c r="H3381" s="190" t="s">
        <v>413</v>
      </c>
      <c r="I3381" s="201">
        <v>0.05</v>
      </c>
      <c r="J3381" s="191"/>
      <c r="K3381" s="207">
        <v>3.3000000000000002E-2</v>
      </c>
      <c r="L3381" s="205">
        <v>79.88</v>
      </c>
      <c r="M3381" s="206">
        <v>1.42</v>
      </c>
      <c r="N3381" s="200">
        <v>113.43</v>
      </c>
      <c r="O3381" s="202">
        <v>1.0367</v>
      </c>
      <c r="P3381" s="194">
        <v>3.88</v>
      </c>
      <c r="Q3381" s="143"/>
      <c r="R3381" s="143"/>
      <c r="S3381" s="143"/>
    </row>
    <row r="3382" spans="1:19" ht="13.5" customHeight="1">
      <c r="A3382" s="210"/>
      <c r="B3382" s="187"/>
      <c r="C3382" s="500" t="s">
        <v>429</v>
      </c>
      <c r="D3382" s="500"/>
      <c r="E3382" s="500"/>
      <c r="F3382" s="500"/>
      <c r="G3382" s="500"/>
      <c r="H3382" s="180"/>
      <c r="I3382" s="181"/>
      <c r="J3382" s="181"/>
      <c r="K3382" s="181"/>
      <c r="L3382" s="183"/>
      <c r="M3382" s="181"/>
      <c r="N3382" s="211"/>
      <c r="O3382" s="181"/>
      <c r="P3382" s="212">
        <v>2099.92</v>
      </c>
      <c r="Q3382" s="143"/>
      <c r="R3382" s="143"/>
      <c r="S3382" s="143"/>
    </row>
    <row r="3383" spans="1:19" ht="13.5" customHeight="1">
      <c r="A3383" s="203" t="s">
        <v>1414</v>
      </c>
      <c r="B3383" s="189" t="s">
        <v>430</v>
      </c>
      <c r="C3383" s="501" t="s">
        <v>431</v>
      </c>
      <c r="D3383" s="501"/>
      <c r="E3383" s="501"/>
      <c r="F3383" s="501"/>
      <c r="G3383" s="501"/>
      <c r="H3383" s="190" t="s">
        <v>432</v>
      </c>
      <c r="I3383" s="209">
        <v>2</v>
      </c>
      <c r="J3383" s="191"/>
      <c r="K3383" s="209">
        <v>2</v>
      </c>
      <c r="L3383" s="193"/>
      <c r="M3383" s="191"/>
      <c r="N3383" s="193"/>
      <c r="O3383" s="202">
        <v>1.0367</v>
      </c>
      <c r="P3383" s="216">
        <v>21.85</v>
      </c>
      <c r="Q3383" s="143"/>
      <c r="R3383" s="143"/>
      <c r="S3383" s="143"/>
    </row>
    <row r="3384" spans="1:19" ht="13.5" customHeight="1">
      <c r="A3384" s="203"/>
      <c r="B3384" s="189"/>
      <c r="C3384" s="501" t="s">
        <v>433</v>
      </c>
      <c r="D3384" s="501"/>
      <c r="E3384" s="501"/>
      <c r="F3384" s="501"/>
      <c r="G3384" s="501"/>
      <c r="H3384" s="190"/>
      <c r="I3384" s="191"/>
      <c r="J3384" s="191"/>
      <c r="K3384" s="191"/>
      <c r="L3384" s="193"/>
      <c r="M3384" s="191"/>
      <c r="N3384" s="193"/>
      <c r="O3384" s="191"/>
      <c r="P3384" s="194">
        <v>1822.7</v>
      </c>
      <c r="Q3384" s="143"/>
      <c r="R3384" s="143"/>
      <c r="S3384" s="143"/>
    </row>
    <row r="3385" spans="1:19" ht="13.5" customHeight="1">
      <c r="A3385" s="203"/>
      <c r="B3385" s="189" t="s">
        <v>603</v>
      </c>
      <c r="C3385" s="501" t="s">
        <v>604</v>
      </c>
      <c r="D3385" s="501"/>
      <c r="E3385" s="501"/>
      <c r="F3385" s="501"/>
      <c r="G3385" s="501"/>
      <c r="H3385" s="190" t="s">
        <v>432</v>
      </c>
      <c r="I3385" s="209">
        <v>97</v>
      </c>
      <c r="J3385" s="191"/>
      <c r="K3385" s="209">
        <v>97</v>
      </c>
      <c r="L3385" s="193"/>
      <c r="M3385" s="191"/>
      <c r="N3385" s="193"/>
      <c r="O3385" s="191"/>
      <c r="P3385" s="194">
        <v>1768.02</v>
      </c>
      <c r="Q3385" s="143"/>
      <c r="R3385" s="143"/>
      <c r="S3385" s="143"/>
    </row>
    <row r="3386" spans="1:19" ht="13.5" customHeight="1">
      <c r="A3386" s="203"/>
      <c r="B3386" s="189" t="s">
        <v>605</v>
      </c>
      <c r="C3386" s="501" t="s">
        <v>606</v>
      </c>
      <c r="D3386" s="501"/>
      <c r="E3386" s="501"/>
      <c r="F3386" s="501"/>
      <c r="G3386" s="501"/>
      <c r="H3386" s="190" t="s">
        <v>432</v>
      </c>
      <c r="I3386" s="209">
        <v>51</v>
      </c>
      <c r="J3386" s="191"/>
      <c r="K3386" s="209">
        <v>51</v>
      </c>
      <c r="L3386" s="193"/>
      <c r="M3386" s="191"/>
      <c r="N3386" s="193"/>
      <c r="O3386" s="191"/>
      <c r="P3386" s="216">
        <v>929.58</v>
      </c>
      <c r="Q3386" s="143"/>
      <c r="R3386" s="143"/>
      <c r="S3386" s="143"/>
    </row>
    <row r="3387" spans="1:19" ht="13.5" customHeight="1">
      <c r="A3387" s="213"/>
      <c r="B3387" s="214"/>
      <c r="C3387" s="500" t="s">
        <v>438</v>
      </c>
      <c r="D3387" s="500"/>
      <c r="E3387" s="500"/>
      <c r="F3387" s="500"/>
      <c r="G3387" s="500"/>
      <c r="H3387" s="180"/>
      <c r="I3387" s="181"/>
      <c r="J3387" s="181"/>
      <c r="K3387" s="181"/>
      <c r="L3387" s="183"/>
      <c r="M3387" s="181"/>
      <c r="N3387" s="211">
        <v>7302.08</v>
      </c>
      <c r="O3387" s="181"/>
      <c r="P3387" s="212">
        <v>4819.37</v>
      </c>
      <c r="Q3387" s="143"/>
      <c r="R3387" s="143"/>
      <c r="S3387" s="143"/>
    </row>
    <row r="3388" spans="1:19" ht="13.5" customHeight="1">
      <c r="A3388" s="178" t="s">
        <v>1415</v>
      </c>
      <c r="B3388" s="179" t="s">
        <v>1416</v>
      </c>
      <c r="C3388" s="498" t="s">
        <v>1417</v>
      </c>
      <c r="D3388" s="498"/>
      <c r="E3388" s="498"/>
      <c r="F3388" s="498"/>
      <c r="G3388" s="498"/>
      <c r="H3388" s="180" t="s">
        <v>610</v>
      </c>
      <c r="I3388" s="181">
        <v>57.77</v>
      </c>
      <c r="J3388" s="182">
        <v>1</v>
      </c>
      <c r="K3388" s="219">
        <v>57.77</v>
      </c>
      <c r="L3388" s="183"/>
      <c r="M3388" s="181"/>
      <c r="N3388" s="184"/>
      <c r="O3388" s="181"/>
      <c r="P3388" s="185"/>
      <c r="Q3388" s="143"/>
      <c r="R3388" s="143"/>
      <c r="S3388" s="143"/>
    </row>
    <row r="3389" spans="1:19" ht="13.5" customHeight="1">
      <c r="A3389" s="186"/>
      <c r="B3389" s="187" t="s">
        <v>386</v>
      </c>
      <c r="C3389" s="499" t="s">
        <v>387</v>
      </c>
      <c r="D3389" s="499"/>
      <c r="E3389" s="499"/>
      <c r="F3389" s="499"/>
      <c r="G3389" s="499"/>
      <c r="H3389" s="499"/>
      <c r="I3389" s="499"/>
      <c r="J3389" s="499"/>
      <c r="K3389" s="499"/>
      <c r="L3389" s="499"/>
      <c r="M3389" s="499"/>
      <c r="N3389" s="499"/>
      <c r="O3389" s="499"/>
      <c r="P3389" s="499"/>
      <c r="Q3389" s="143"/>
      <c r="R3389" s="143"/>
      <c r="S3389" s="143"/>
    </row>
    <row r="3390" spans="1:19" ht="13.5" customHeight="1">
      <c r="A3390" s="186"/>
      <c r="B3390" s="187" t="s">
        <v>388</v>
      </c>
      <c r="C3390" s="499" t="s">
        <v>389</v>
      </c>
      <c r="D3390" s="499"/>
      <c r="E3390" s="499"/>
      <c r="F3390" s="499"/>
      <c r="G3390" s="499"/>
      <c r="H3390" s="499"/>
      <c r="I3390" s="499"/>
      <c r="J3390" s="499"/>
      <c r="K3390" s="499"/>
      <c r="L3390" s="499"/>
      <c r="M3390" s="499"/>
      <c r="N3390" s="499"/>
      <c r="O3390" s="499"/>
      <c r="P3390" s="499"/>
      <c r="Q3390" s="143"/>
      <c r="R3390" s="143"/>
      <c r="S3390" s="143"/>
    </row>
    <row r="3391" spans="1:19" ht="13.5" customHeight="1">
      <c r="A3391" s="186"/>
      <c r="B3391" s="187" t="s">
        <v>1401</v>
      </c>
      <c r="C3391" s="499" t="s">
        <v>1402</v>
      </c>
      <c r="D3391" s="499"/>
      <c r="E3391" s="499"/>
      <c r="F3391" s="499"/>
      <c r="G3391" s="499"/>
      <c r="H3391" s="499"/>
      <c r="I3391" s="499"/>
      <c r="J3391" s="499"/>
      <c r="K3391" s="499"/>
      <c r="L3391" s="499"/>
      <c r="M3391" s="499"/>
      <c r="N3391" s="499"/>
      <c r="O3391" s="499"/>
      <c r="P3391" s="499"/>
      <c r="Q3391" s="143"/>
      <c r="R3391" s="143"/>
      <c r="S3391" s="143"/>
    </row>
    <row r="3392" spans="1:19" ht="27.75" customHeight="1">
      <c r="A3392" s="186"/>
      <c r="B3392" s="187"/>
      <c r="C3392" s="499" t="s">
        <v>390</v>
      </c>
      <c r="D3392" s="499"/>
      <c r="E3392" s="499"/>
      <c r="F3392" s="499"/>
      <c r="G3392" s="499"/>
      <c r="H3392" s="499"/>
      <c r="I3392" s="499"/>
      <c r="J3392" s="499"/>
      <c r="K3392" s="499"/>
      <c r="L3392" s="499"/>
      <c r="M3392" s="499"/>
      <c r="N3392" s="499"/>
      <c r="O3392" s="499"/>
      <c r="P3392" s="499"/>
      <c r="Q3392" s="143"/>
      <c r="R3392" s="143"/>
      <c r="S3392" s="143"/>
    </row>
    <row r="3393" spans="1:19" ht="13.5" customHeight="1">
      <c r="A3393" s="188"/>
      <c r="B3393" s="189" t="s">
        <v>164</v>
      </c>
      <c r="C3393" s="501" t="s">
        <v>391</v>
      </c>
      <c r="D3393" s="501"/>
      <c r="E3393" s="501"/>
      <c r="F3393" s="501"/>
      <c r="G3393" s="501"/>
      <c r="H3393" s="190" t="s">
        <v>392</v>
      </c>
      <c r="I3393" s="191"/>
      <c r="J3393" s="191"/>
      <c r="K3393" s="215">
        <v>1520.5512919</v>
      </c>
      <c r="L3393" s="193"/>
      <c r="M3393" s="191"/>
      <c r="N3393" s="193"/>
      <c r="O3393" s="191"/>
      <c r="P3393" s="194">
        <v>812425.95</v>
      </c>
      <c r="Q3393" s="143"/>
      <c r="R3393" s="143"/>
      <c r="S3393" s="143"/>
    </row>
    <row r="3394" spans="1:19" ht="13.5" customHeight="1">
      <c r="A3394" s="195"/>
      <c r="B3394" s="189" t="s">
        <v>1418</v>
      </c>
      <c r="C3394" s="501" t="s">
        <v>1419</v>
      </c>
      <c r="D3394" s="501"/>
      <c r="E3394" s="501"/>
      <c r="F3394" s="501"/>
      <c r="G3394" s="501"/>
      <c r="H3394" s="190" t="s">
        <v>392</v>
      </c>
      <c r="I3394" s="201">
        <v>0.02</v>
      </c>
      <c r="J3394" s="215">
        <v>1.6872293</v>
      </c>
      <c r="K3394" s="215">
        <v>1.9494247</v>
      </c>
      <c r="L3394" s="198"/>
      <c r="M3394" s="199"/>
      <c r="N3394" s="200">
        <v>471.07</v>
      </c>
      <c r="O3394" s="191"/>
      <c r="P3394" s="194">
        <v>918.32</v>
      </c>
      <c r="Q3394" s="143"/>
      <c r="R3394" s="143"/>
      <c r="S3394" s="143"/>
    </row>
    <row r="3395" spans="1:19" ht="13.5" customHeight="1">
      <c r="A3395" s="195"/>
      <c r="B3395" s="189" t="s">
        <v>1420</v>
      </c>
      <c r="C3395" s="501" t="s">
        <v>1421</v>
      </c>
      <c r="D3395" s="501"/>
      <c r="E3395" s="501"/>
      <c r="F3395" s="501"/>
      <c r="G3395" s="501"/>
      <c r="H3395" s="190" t="s">
        <v>392</v>
      </c>
      <c r="I3395" s="201">
        <v>10.75</v>
      </c>
      <c r="J3395" s="215">
        <v>1.6872293</v>
      </c>
      <c r="K3395" s="215">
        <v>1047.8157940999999</v>
      </c>
      <c r="L3395" s="198"/>
      <c r="M3395" s="199"/>
      <c r="N3395" s="200">
        <v>514.28</v>
      </c>
      <c r="O3395" s="191"/>
      <c r="P3395" s="194">
        <v>538870.71</v>
      </c>
      <c r="Q3395" s="143"/>
      <c r="R3395" s="143"/>
      <c r="S3395" s="143"/>
    </row>
    <row r="3396" spans="1:19" ht="13.5" customHeight="1">
      <c r="A3396" s="195"/>
      <c r="B3396" s="189" t="s">
        <v>1422</v>
      </c>
      <c r="C3396" s="501" t="s">
        <v>1423</v>
      </c>
      <c r="D3396" s="501"/>
      <c r="E3396" s="501"/>
      <c r="F3396" s="501"/>
      <c r="G3396" s="501"/>
      <c r="H3396" s="190" t="s">
        <v>392</v>
      </c>
      <c r="I3396" s="201">
        <v>4.83</v>
      </c>
      <c r="J3396" s="215">
        <v>1.6872293</v>
      </c>
      <c r="K3396" s="215">
        <v>470.78607310000001</v>
      </c>
      <c r="L3396" s="198"/>
      <c r="M3396" s="199"/>
      <c r="N3396" s="200">
        <v>579.11</v>
      </c>
      <c r="O3396" s="191"/>
      <c r="P3396" s="194">
        <v>272636.92</v>
      </c>
      <c r="Q3396" s="143"/>
      <c r="R3396" s="143"/>
      <c r="S3396" s="143"/>
    </row>
    <row r="3397" spans="1:19" ht="13.5" customHeight="1">
      <c r="A3397" s="188"/>
      <c r="B3397" s="189" t="s">
        <v>167</v>
      </c>
      <c r="C3397" s="501" t="s">
        <v>395</v>
      </c>
      <c r="D3397" s="501"/>
      <c r="E3397" s="501"/>
      <c r="F3397" s="501"/>
      <c r="G3397" s="501"/>
      <c r="H3397" s="190"/>
      <c r="I3397" s="191"/>
      <c r="J3397" s="191"/>
      <c r="K3397" s="191"/>
      <c r="L3397" s="193"/>
      <c r="M3397" s="191"/>
      <c r="N3397" s="193"/>
      <c r="O3397" s="191"/>
      <c r="P3397" s="216">
        <v>504.37</v>
      </c>
      <c r="Q3397" s="143"/>
      <c r="R3397" s="143"/>
      <c r="S3397" s="143"/>
    </row>
    <row r="3398" spans="1:19" ht="13.5" customHeight="1">
      <c r="A3398" s="188"/>
      <c r="B3398" s="189"/>
      <c r="C3398" s="501" t="s">
        <v>396</v>
      </c>
      <c r="D3398" s="501"/>
      <c r="E3398" s="501"/>
      <c r="F3398" s="501"/>
      <c r="G3398" s="501"/>
      <c r="H3398" s="190" t="s">
        <v>392</v>
      </c>
      <c r="I3398" s="191"/>
      <c r="J3398" s="191"/>
      <c r="K3398" s="197">
        <v>0.89543499999999998</v>
      </c>
      <c r="L3398" s="193"/>
      <c r="M3398" s="191"/>
      <c r="N3398" s="193"/>
      <c r="O3398" s="191"/>
      <c r="P3398" s="216">
        <v>537.59</v>
      </c>
      <c r="Q3398" s="143"/>
      <c r="R3398" s="143"/>
      <c r="S3398" s="143"/>
    </row>
    <row r="3399" spans="1:19" ht="13.5" customHeight="1">
      <c r="A3399" s="195"/>
      <c r="B3399" s="189" t="s">
        <v>402</v>
      </c>
      <c r="C3399" s="501" t="s">
        <v>403</v>
      </c>
      <c r="D3399" s="501"/>
      <c r="E3399" s="501"/>
      <c r="F3399" s="501"/>
      <c r="G3399" s="501"/>
      <c r="H3399" s="190" t="s">
        <v>399</v>
      </c>
      <c r="I3399" s="201">
        <v>0.01</v>
      </c>
      <c r="J3399" s="201">
        <v>1.55</v>
      </c>
      <c r="K3399" s="197">
        <v>0.89543499999999998</v>
      </c>
      <c r="L3399" s="198"/>
      <c r="M3399" s="199"/>
      <c r="N3399" s="200">
        <v>543.33000000000004</v>
      </c>
      <c r="O3399" s="202">
        <v>1.0367</v>
      </c>
      <c r="P3399" s="194">
        <v>504.37</v>
      </c>
      <c r="Q3399" s="143"/>
      <c r="R3399" s="143"/>
      <c r="S3399" s="143"/>
    </row>
    <row r="3400" spans="1:19" ht="13.5" customHeight="1">
      <c r="A3400" s="203"/>
      <c r="B3400" s="189" t="s">
        <v>404</v>
      </c>
      <c r="C3400" s="501" t="s">
        <v>405</v>
      </c>
      <c r="D3400" s="501"/>
      <c r="E3400" s="501"/>
      <c r="F3400" s="501"/>
      <c r="G3400" s="501"/>
      <c r="H3400" s="190" t="s">
        <v>392</v>
      </c>
      <c r="I3400" s="201">
        <v>0.01</v>
      </c>
      <c r="J3400" s="201">
        <v>1.55</v>
      </c>
      <c r="K3400" s="197">
        <v>0.89543499999999998</v>
      </c>
      <c r="L3400" s="193"/>
      <c r="M3400" s="191"/>
      <c r="N3400" s="204">
        <v>579.11</v>
      </c>
      <c r="O3400" s="202">
        <v>1.0367</v>
      </c>
      <c r="P3400" s="216">
        <v>537.59</v>
      </c>
      <c r="Q3400" s="143"/>
      <c r="R3400" s="143"/>
      <c r="S3400" s="143"/>
    </row>
    <row r="3401" spans="1:19" ht="13.5" customHeight="1">
      <c r="A3401" s="188"/>
      <c r="B3401" s="189" t="s">
        <v>180</v>
      </c>
      <c r="C3401" s="501" t="s">
        <v>410</v>
      </c>
      <c r="D3401" s="501"/>
      <c r="E3401" s="501"/>
      <c r="F3401" s="501"/>
      <c r="G3401" s="501"/>
      <c r="H3401" s="190"/>
      <c r="I3401" s="191"/>
      <c r="J3401" s="191"/>
      <c r="K3401" s="191"/>
      <c r="L3401" s="193"/>
      <c r="M3401" s="191"/>
      <c r="N3401" s="193"/>
      <c r="O3401" s="191"/>
      <c r="P3401" s="194">
        <v>10164.67</v>
      </c>
      <c r="Q3401" s="143"/>
      <c r="R3401" s="143"/>
      <c r="S3401" s="143"/>
    </row>
    <row r="3402" spans="1:19" ht="13.5" customHeight="1">
      <c r="A3402" s="195"/>
      <c r="B3402" s="189" t="s">
        <v>590</v>
      </c>
      <c r="C3402" s="501" t="s">
        <v>591</v>
      </c>
      <c r="D3402" s="501"/>
      <c r="E3402" s="501"/>
      <c r="F3402" s="501"/>
      <c r="G3402" s="501"/>
      <c r="H3402" s="190" t="s">
        <v>592</v>
      </c>
      <c r="I3402" s="201">
        <v>4.42</v>
      </c>
      <c r="J3402" s="191"/>
      <c r="K3402" s="202">
        <v>255.3434</v>
      </c>
      <c r="L3402" s="198"/>
      <c r="M3402" s="199"/>
      <c r="N3402" s="200">
        <v>7.46</v>
      </c>
      <c r="O3402" s="202">
        <v>1.0367</v>
      </c>
      <c r="P3402" s="194">
        <v>1974.77</v>
      </c>
      <c r="Q3402" s="143"/>
      <c r="R3402" s="143"/>
      <c r="S3402" s="143"/>
    </row>
    <row r="3403" spans="1:19" ht="27.75" customHeight="1">
      <c r="A3403" s="195"/>
      <c r="B3403" s="189" t="s">
        <v>1424</v>
      </c>
      <c r="C3403" s="501" t="s">
        <v>1425</v>
      </c>
      <c r="D3403" s="501"/>
      <c r="E3403" s="501"/>
      <c r="F3403" s="501"/>
      <c r="G3403" s="501"/>
      <c r="H3403" s="190" t="s">
        <v>587</v>
      </c>
      <c r="I3403" s="201">
        <v>2.09</v>
      </c>
      <c r="J3403" s="191"/>
      <c r="K3403" s="202">
        <v>120.7393</v>
      </c>
      <c r="L3403" s="205">
        <v>52.34</v>
      </c>
      <c r="M3403" s="206">
        <v>1.25</v>
      </c>
      <c r="N3403" s="200">
        <v>65.430000000000007</v>
      </c>
      <c r="O3403" s="202">
        <v>1.0367</v>
      </c>
      <c r="P3403" s="194">
        <v>8189.9</v>
      </c>
      <c r="Q3403" s="143"/>
      <c r="R3403" s="143"/>
      <c r="S3403" s="143"/>
    </row>
    <row r="3404" spans="1:19" ht="45.75" customHeight="1">
      <c r="A3404" s="210"/>
      <c r="B3404" s="187"/>
      <c r="C3404" s="500" t="s">
        <v>429</v>
      </c>
      <c r="D3404" s="500"/>
      <c r="E3404" s="500"/>
      <c r="F3404" s="500"/>
      <c r="G3404" s="500"/>
      <c r="H3404" s="180"/>
      <c r="I3404" s="181"/>
      <c r="J3404" s="181"/>
      <c r="K3404" s="181"/>
      <c r="L3404" s="183"/>
      <c r="M3404" s="181"/>
      <c r="N3404" s="211"/>
      <c r="O3404" s="181"/>
      <c r="P3404" s="212">
        <v>823632.58</v>
      </c>
      <c r="Q3404" s="143"/>
      <c r="R3404" s="143"/>
      <c r="S3404" s="143"/>
    </row>
    <row r="3405" spans="1:19" ht="27.75" customHeight="1">
      <c r="A3405" s="203" t="s">
        <v>1426</v>
      </c>
      <c r="B3405" s="189" t="s">
        <v>430</v>
      </c>
      <c r="C3405" s="501" t="s">
        <v>431</v>
      </c>
      <c r="D3405" s="501"/>
      <c r="E3405" s="501"/>
      <c r="F3405" s="501"/>
      <c r="G3405" s="501"/>
      <c r="H3405" s="190" t="s">
        <v>432</v>
      </c>
      <c r="I3405" s="209">
        <v>2</v>
      </c>
      <c r="J3405" s="191"/>
      <c r="K3405" s="209">
        <v>2</v>
      </c>
      <c r="L3405" s="193"/>
      <c r="M3405" s="191"/>
      <c r="N3405" s="193"/>
      <c r="O3405" s="202">
        <v>1.0367</v>
      </c>
      <c r="P3405" s="194">
        <v>9983.73</v>
      </c>
      <c r="Q3405" s="143"/>
      <c r="R3405" s="143"/>
      <c r="S3405" s="143"/>
    </row>
    <row r="3406" spans="1:19" ht="13.5" customHeight="1">
      <c r="A3406" s="203"/>
      <c r="B3406" s="189"/>
      <c r="C3406" s="501" t="s">
        <v>433</v>
      </c>
      <c r="D3406" s="501"/>
      <c r="E3406" s="501"/>
      <c r="F3406" s="501"/>
      <c r="G3406" s="501"/>
      <c r="H3406" s="190"/>
      <c r="I3406" s="191"/>
      <c r="J3406" s="191"/>
      <c r="K3406" s="191"/>
      <c r="L3406" s="193"/>
      <c r="M3406" s="191"/>
      <c r="N3406" s="193"/>
      <c r="O3406" s="191"/>
      <c r="P3406" s="194">
        <v>812963.54</v>
      </c>
      <c r="Q3406" s="143"/>
      <c r="R3406" s="143"/>
      <c r="S3406" s="143"/>
    </row>
    <row r="3407" spans="1:19" ht="13.5" customHeight="1">
      <c r="A3407" s="203"/>
      <c r="B3407" s="189" t="s">
        <v>603</v>
      </c>
      <c r="C3407" s="501" t="s">
        <v>604</v>
      </c>
      <c r="D3407" s="501"/>
      <c r="E3407" s="501"/>
      <c r="F3407" s="501"/>
      <c r="G3407" s="501"/>
      <c r="H3407" s="190" t="s">
        <v>432</v>
      </c>
      <c r="I3407" s="209">
        <v>97</v>
      </c>
      <c r="J3407" s="191"/>
      <c r="K3407" s="209">
        <v>97</v>
      </c>
      <c r="L3407" s="193"/>
      <c r="M3407" s="191"/>
      <c r="N3407" s="193"/>
      <c r="O3407" s="191"/>
      <c r="P3407" s="194">
        <v>788574.63</v>
      </c>
      <c r="Q3407" s="143"/>
      <c r="R3407" s="143"/>
      <c r="S3407" s="143"/>
    </row>
    <row r="3408" spans="1:19" ht="13.5" customHeight="1">
      <c r="A3408" s="203"/>
      <c r="B3408" s="189" t="s">
        <v>605</v>
      </c>
      <c r="C3408" s="501" t="s">
        <v>606</v>
      </c>
      <c r="D3408" s="501"/>
      <c r="E3408" s="501"/>
      <c r="F3408" s="501"/>
      <c r="G3408" s="501"/>
      <c r="H3408" s="190" t="s">
        <v>432</v>
      </c>
      <c r="I3408" s="209">
        <v>51</v>
      </c>
      <c r="J3408" s="191"/>
      <c r="K3408" s="209">
        <v>51</v>
      </c>
      <c r="L3408" s="193"/>
      <c r="M3408" s="191"/>
      <c r="N3408" s="193"/>
      <c r="O3408" s="191"/>
      <c r="P3408" s="194">
        <v>414611.41</v>
      </c>
      <c r="Q3408" s="143"/>
      <c r="R3408" s="143"/>
      <c r="S3408" s="143"/>
    </row>
    <row r="3409" spans="1:19" ht="13.5" customHeight="1">
      <c r="A3409" s="213"/>
      <c r="B3409" s="214"/>
      <c r="C3409" s="500" t="s">
        <v>438</v>
      </c>
      <c r="D3409" s="500"/>
      <c r="E3409" s="500"/>
      <c r="F3409" s="500"/>
      <c r="G3409" s="500"/>
      <c r="H3409" s="180"/>
      <c r="I3409" s="181"/>
      <c r="J3409" s="181"/>
      <c r="K3409" s="181"/>
      <c r="L3409" s="183"/>
      <c r="M3409" s="181"/>
      <c r="N3409" s="211">
        <v>35257.089999999997</v>
      </c>
      <c r="O3409" s="181"/>
      <c r="P3409" s="212">
        <v>2036802.35</v>
      </c>
      <c r="Q3409" s="143"/>
      <c r="R3409" s="143"/>
      <c r="S3409" s="143"/>
    </row>
    <row r="3410" spans="1:19" ht="13.5" customHeight="1">
      <c r="A3410" s="178" t="s">
        <v>1427</v>
      </c>
      <c r="B3410" s="179" t="s">
        <v>1428</v>
      </c>
      <c r="C3410" s="498" t="s">
        <v>1429</v>
      </c>
      <c r="D3410" s="498"/>
      <c r="E3410" s="498"/>
      <c r="F3410" s="498"/>
      <c r="G3410" s="498"/>
      <c r="H3410" s="180" t="s">
        <v>595</v>
      </c>
      <c r="I3410" s="181">
        <v>5950.31</v>
      </c>
      <c r="J3410" s="182">
        <v>1</v>
      </c>
      <c r="K3410" s="219">
        <v>5950.31</v>
      </c>
      <c r="L3410" s="218">
        <v>33.32</v>
      </c>
      <c r="M3410" s="219">
        <v>0.92</v>
      </c>
      <c r="N3410" s="221">
        <v>30.65</v>
      </c>
      <c r="O3410" s="217">
        <v>1.0367</v>
      </c>
      <c r="P3410" s="212">
        <v>189070.24</v>
      </c>
      <c r="Q3410" s="143"/>
      <c r="R3410" s="143"/>
      <c r="S3410" s="143"/>
    </row>
    <row r="3411" spans="1:19" ht="13.5" customHeight="1">
      <c r="A3411" s="186"/>
      <c r="B3411" s="187"/>
      <c r="C3411" s="499" t="s">
        <v>390</v>
      </c>
      <c r="D3411" s="499"/>
      <c r="E3411" s="499"/>
      <c r="F3411" s="499"/>
      <c r="G3411" s="499"/>
      <c r="H3411" s="499"/>
      <c r="I3411" s="499"/>
      <c r="J3411" s="499"/>
      <c r="K3411" s="499"/>
      <c r="L3411" s="499"/>
      <c r="M3411" s="499"/>
      <c r="N3411" s="499"/>
      <c r="O3411" s="499"/>
      <c r="P3411" s="499"/>
      <c r="Q3411" s="143"/>
      <c r="R3411" s="143"/>
      <c r="S3411" s="143"/>
    </row>
    <row r="3412" spans="1:19" ht="13.5" customHeight="1">
      <c r="A3412" s="213"/>
      <c r="B3412" s="214"/>
      <c r="C3412" s="500" t="s">
        <v>438</v>
      </c>
      <c r="D3412" s="500"/>
      <c r="E3412" s="500"/>
      <c r="F3412" s="500"/>
      <c r="G3412" s="500"/>
      <c r="H3412" s="180"/>
      <c r="I3412" s="181"/>
      <c r="J3412" s="181"/>
      <c r="K3412" s="181"/>
      <c r="L3412" s="183"/>
      <c r="M3412" s="181"/>
      <c r="N3412" s="183"/>
      <c r="O3412" s="181"/>
      <c r="P3412" s="212">
        <v>189070.24</v>
      </c>
      <c r="Q3412" s="143"/>
      <c r="R3412" s="143"/>
      <c r="S3412" s="143"/>
    </row>
    <row r="3413" spans="1:19" ht="13.5" customHeight="1">
      <c r="A3413" s="178" t="s">
        <v>1430</v>
      </c>
      <c r="B3413" s="179" t="s">
        <v>1431</v>
      </c>
      <c r="C3413" s="498" t="s">
        <v>1432</v>
      </c>
      <c r="D3413" s="498"/>
      <c r="E3413" s="498"/>
      <c r="F3413" s="498"/>
      <c r="G3413" s="498"/>
      <c r="H3413" s="180" t="s">
        <v>610</v>
      </c>
      <c r="I3413" s="181">
        <v>2.2799999999999998</v>
      </c>
      <c r="J3413" s="182">
        <v>1</v>
      </c>
      <c r="K3413" s="219">
        <v>2.2799999999999998</v>
      </c>
      <c r="L3413" s="183"/>
      <c r="M3413" s="181"/>
      <c r="N3413" s="184"/>
      <c r="O3413" s="181"/>
      <c r="P3413" s="185"/>
      <c r="Q3413" s="143"/>
      <c r="R3413" s="143"/>
      <c r="S3413" s="143"/>
    </row>
    <row r="3414" spans="1:19" ht="13.5" customHeight="1">
      <c r="A3414" s="186"/>
      <c r="B3414" s="187" t="s">
        <v>386</v>
      </c>
      <c r="C3414" s="499" t="s">
        <v>387</v>
      </c>
      <c r="D3414" s="499"/>
      <c r="E3414" s="499"/>
      <c r="F3414" s="499"/>
      <c r="G3414" s="499"/>
      <c r="H3414" s="499"/>
      <c r="I3414" s="499"/>
      <c r="J3414" s="499"/>
      <c r="K3414" s="499"/>
      <c r="L3414" s="499"/>
      <c r="M3414" s="499"/>
      <c r="N3414" s="499"/>
      <c r="O3414" s="499"/>
      <c r="P3414" s="499"/>
      <c r="Q3414" s="143"/>
      <c r="R3414" s="143"/>
      <c r="S3414" s="143"/>
    </row>
    <row r="3415" spans="1:19" ht="13.5" customHeight="1">
      <c r="A3415" s="186"/>
      <c r="B3415" s="187" t="s">
        <v>388</v>
      </c>
      <c r="C3415" s="499" t="s">
        <v>389</v>
      </c>
      <c r="D3415" s="499"/>
      <c r="E3415" s="499"/>
      <c r="F3415" s="499"/>
      <c r="G3415" s="499"/>
      <c r="H3415" s="499"/>
      <c r="I3415" s="499"/>
      <c r="J3415" s="499"/>
      <c r="K3415" s="499"/>
      <c r="L3415" s="499"/>
      <c r="M3415" s="499"/>
      <c r="N3415" s="499"/>
      <c r="O3415" s="499"/>
      <c r="P3415" s="499"/>
      <c r="Q3415" s="143"/>
      <c r="R3415" s="143"/>
      <c r="S3415" s="143"/>
    </row>
    <row r="3416" spans="1:19" ht="27.75" customHeight="1">
      <c r="A3416" s="186"/>
      <c r="B3416" s="187"/>
      <c r="C3416" s="499" t="s">
        <v>390</v>
      </c>
      <c r="D3416" s="499"/>
      <c r="E3416" s="499"/>
      <c r="F3416" s="499"/>
      <c r="G3416" s="499"/>
      <c r="H3416" s="499"/>
      <c r="I3416" s="499"/>
      <c r="J3416" s="499"/>
      <c r="K3416" s="499"/>
      <c r="L3416" s="499"/>
      <c r="M3416" s="499"/>
      <c r="N3416" s="499"/>
      <c r="O3416" s="499"/>
      <c r="P3416" s="499"/>
      <c r="Q3416" s="143"/>
      <c r="R3416" s="143"/>
      <c r="S3416" s="143"/>
    </row>
    <row r="3417" spans="1:19" ht="13.5" customHeight="1">
      <c r="A3417" s="188"/>
      <c r="B3417" s="189" t="s">
        <v>164</v>
      </c>
      <c r="C3417" s="501" t="s">
        <v>391</v>
      </c>
      <c r="D3417" s="501"/>
      <c r="E3417" s="501"/>
      <c r="F3417" s="501"/>
      <c r="G3417" s="501"/>
      <c r="H3417" s="190" t="s">
        <v>392</v>
      </c>
      <c r="I3417" s="191"/>
      <c r="J3417" s="191"/>
      <c r="K3417" s="215">
        <v>16.4500031</v>
      </c>
      <c r="L3417" s="193"/>
      <c r="M3417" s="191"/>
      <c r="N3417" s="193"/>
      <c r="O3417" s="191"/>
      <c r="P3417" s="194">
        <v>9313</v>
      </c>
      <c r="Q3417" s="143"/>
      <c r="R3417" s="143"/>
      <c r="S3417" s="143"/>
    </row>
    <row r="3418" spans="1:19" ht="13.5" customHeight="1">
      <c r="A3418" s="195"/>
      <c r="B3418" s="189" t="s">
        <v>393</v>
      </c>
      <c r="C3418" s="501" t="s">
        <v>394</v>
      </c>
      <c r="D3418" s="501"/>
      <c r="E3418" s="501"/>
      <c r="F3418" s="501"/>
      <c r="G3418" s="501"/>
      <c r="H3418" s="190" t="s">
        <v>392</v>
      </c>
      <c r="I3418" s="201">
        <v>4.49</v>
      </c>
      <c r="J3418" s="197">
        <v>1.6068849999999999</v>
      </c>
      <c r="K3418" s="215">
        <v>16.4500031</v>
      </c>
      <c r="L3418" s="198"/>
      <c r="M3418" s="199"/>
      <c r="N3418" s="200">
        <v>566.14</v>
      </c>
      <c r="O3418" s="191"/>
      <c r="P3418" s="194">
        <v>9313</v>
      </c>
      <c r="Q3418" s="143"/>
      <c r="R3418" s="143"/>
      <c r="S3418" s="143"/>
    </row>
    <row r="3419" spans="1:19" ht="13.5" customHeight="1">
      <c r="A3419" s="188"/>
      <c r="B3419" s="189" t="s">
        <v>167</v>
      </c>
      <c r="C3419" s="501" t="s">
        <v>395</v>
      </c>
      <c r="D3419" s="501"/>
      <c r="E3419" s="501"/>
      <c r="F3419" s="501"/>
      <c r="G3419" s="501"/>
      <c r="H3419" s="190"/>
      <c r="I3419" s="191"/>
      <c r="J3419" s="191"/>
      <c r="K3419" s="191"/>
      <c r="L3419" s="193"/>
      <c r="M3419" s="191"/>
      <c r="N3419" s="193"/>
      <c r="O3419" s="191"/>
      <c r="P3419" s="216">
        <v>77.88</v>
      </c>
      <c r="Q3419" s="143"/>
      <c r="R3419" s="143"/>
      <c r="S3419" s="143"/>
    </row>
    <row r="3420" spans="1:19" ht="13.5" customHeight="1">
      <c r="A3420" s="188"/>
      <c r="B3420" s="189"/>
      <c r="C3420" s="501" t="s">
        <v>396</v>
      </c>
      <c r="D3420" s="501"/>
      <c r="E3420" s="501"/>
      <c r="F3420" s="501"/>
      <c r="G3420" s="501"/>
      <c r="H3420" s="190" t="s">
        <v>392</v>
      </c>
      <c r="I3420" s="191"/>
      <c r="J3420" s="191"/>
      <c r="K3420" s="192">
        <v>7.0680000000000007E-2</v>
      </c>
      <c r="L3420" s="193"/>
      <c r="M3420" s="191"/>
      <c r="N3420" s="193"/>
      <c r="O3420" s="191"/>
      <c r="P3420" s="216">
        <v>49.72</v>
      </c>
      <c r="Q3420" s="143"/>
      <c r="R3420" s="143"/>
      <c r="S3420" s="143"/>
    </row>
    <row r="3421" spans="1:19" ht="13.5" customHeight="1">
      <c r="A3421" s="195"/>
      <c r="B3421" s="189" t="s">
        <v>397</v>
      </c>
      <c r="C3421" s="501" t="s">
        <v>398</v>
      </c>
      <c r="D3421" s="501"/>
      <c r="E3421" s="501"/>
      <c r="F3421" s="501"/>
      <c r="G3421" s="501"/>
      <c r="H3421" s="190" t="s">
        <v>399</v>
      </c>
      <c r="I3421" s="201">
        <v>0.01</v>
      </c>
      <c r="J3421" s="201">
        <v>1.55</v>
      </c>
      <c r="K3421" s="192">
        <v>3.5340000000000003E-2</v>
      </c>
      <c r="L3421" s="198"/>
      <c r="M3421" s="199"/>
      <c r="N3421" s="200">
        <v>1582.31</v>
      </c>
      <c r="O3421" s="202">
        <v>1.0367</v>
      </c>
      <c r="P3421" s="194">
        <v>57.97</v>
      </c>
      <c r="Q3421" s="143"/>
      <c r="R3421" s="143"/>
      <c r="S3421" s="143"/>
    </row>
    <row r="3422" spans="1:19" ht="13.5" customHeight="1">
      <c r="A3422" s="203"/>
      <c r="B3422" s="189" t="s">
        <v>400</v>
      </c>
      <c r="C3422" s="501" t="s">
        <v>401</v>
      </c>
      <c r="D3422" s="501"/>
      <c r="E3422" s="501"/>
      <c r="F3422" s="501"/>
      <c r="G3422" s="501"/>
      <c r="H3422" s="190" t="s">
        <v>392</v>
      </c>
      <c r="I3422" s="201">
        <v>0.01</v>
      </c>
      <c r="J3422" s="201">
        <v>1.55</v>
      </c>
      <c r="K3422" s="192">
        <v>3.5340000000000003E-2</v>
      </c>
      <c r="L3422" s="193"/>
      <c r="M3422" s="191"/>
      <c r="N3422" s="204">
        <v>777.91</v>
      </c>
      <c r="O3422" s="202">
        <v>1.0367</v>
      </c>
      <c r="P3422" s="216">
        <v>28.5</v>
      </c>
      <c r="Q3422" s="143"/>
      <c r="R3422" s="143"/>
      <c r="S3422" s="143"/>
    </row>
    <row r="3423" spans="1:19" ht="13.5" customHeight="1">
      <c r="A3423" s="195"/>
      <c r="B3423" s="189" t="s">
        <v>402</v>
      </c>
      <c r="C3423" s="501" t="s">
        <v>403</v>
      </c>
      <c r="D3423" s="501"/>
      <c r="E3423" s="501"/>
      <c r="F3423" s="501"/>
      <c r="G3423" s="501"/>
      <c r="H3423" s="190" t="s">
        <v>399</v>
      </c>
      <c r="I3423" s="201">
        <v>0.01</v>
      </c>
      <c r="J3423" s="201">
        <v>1.55</v>
      </c>
      <c r="K3423" s="192">
        <v>3.5340000000000003E-2</v>
      </c>
      <c r="L3423" s="198"/>
      <c r="M3423" s="199"/>
      <c r="N3423" s="200">
        <v>543.33000000000004</v>
      </c>
      <c r="O3423" s="202">
        <v>1.0367</v>
      </c>
      <c r="P3423" s="194">
        <v>19.91</v>
      </c>
      <c r="Q3423" s="143"/>
      <c r="R3423" s="143"/>
      <c r="S3423" s="143"/>
    </row>
    <row r="3424" spans="1:19" ht="13.5" customHeight="1">
      <c r="A3424" s="203"/>
      <c r="B3424" s="189" t="s">
        <v>404</v>
      </c>
      <c r="C3424" s="501" t="s">
        <v>405</v>
      </c>
      <c r="D3424" s="501"/>
      <c r="E3424" s="501"/>
      <c r="F3424" s="501"/>
      <c r="G3424" s="501"/>
      <c r="H3424" s="190" t="s">
        <v>392</v>
      </c>
      <c r="I3424" s="201">
        <v>0.01</v>
      </c>
      <c r="J3424" s="201">
        <v>1.55</v>
      </c>
      <c r="K3424" s="192">
        <v>3.5340000000000003E-2</v>
      </c>
      <c r="L3424" s="193"/>
      <c r="M3424" s="191"/>
      <c r="N3424" s="204">
        <v>579.11</v>
      </c>
      <c r="O3424" s="202">
        <v>1.0367</v>
      </c>
      <c r="P3424" s="216">
        <v>21.22</v>
      </c>
      <c r="Q3424" s="143"/>
      <c r="R3424" s="143"/>
      <c r="S3424" s="143"/>
    </row>
    <row r="3425" spans="1:19" ht="13.5" customHeight="1">
      <c r="A3425" s="188"/>
      <c r="B3425" s="189" t="s">
        <v>180</v>
      </c>
      <c r="C3425" s="501" t="s">
        <v>410</v>
      </c>
      <c r="D3425" s="501"/>
      <c r="E3425" s="501"/>
      <c r="F3425" s="501"/>
      <c r="G3425" s="501"/>
      <c r="H3425" s="190"/>
      <c r="I3425" s="191"/>
      <c r="J3425" s="191"/>
      <c r="K3425" s="191"/>
      <c r="L3425" s="193"/>
      <c r="M3425" s="191"/>
      <c r="N3425" s="193"/>
      <c r="O3425" s="191"/>
      <c r="P3425" s="216">
        <v>341.96</v>
      </c>
      <c r="Q3425" s="143"/>
      <c r="R3425" s="143"/>
      <c r="S3425" s="143"/>
    </row>
    <row r="3426" spans="1:19" ht="13.5" customHeight="1">
      <c r="A3426" s="195"/>
      <c r="B3426" s="189" t="s">
        <v>593</v>
      </c>
      <c r="C3426" s="501" t="s">
        <v>594</v>
      </c>
      <c r="D3426" s="501"/>
      <c r="E3426" s="501"/>
      <c r="F3426" s="501"/>
      <c r="G3426" s="501"/>
      <c r="H3426" s="190" t="s">
        <v>595</v>
      </c>
      <c r="I3426" s="201">
        <v>13.33</v>
      </c>
      <c r="J3426" s="191"/>
      <c r="K3426" s="202">
        <v>30.392399999999999</v>
      </c>
      <c r="L3426" s="205">
        <v>5.87</v>
      </c>
      <c r="M3426" s="206">
        <v>0.87</v>
      </c>
      <c r="N3426" s="200">
        <v>5.1100000000000003</v>
      </c>
      <c r="O3426" s="202">
        <v>1.0367</v>
      </c>
      <c r="P3426" s="194">
        <v>161</v>
      </c>
      <c r="Q3426" s="143"/>
      <c r="R3426" s="143"/>
      <c r="S3426" s="143"/>
    </row>
    <row r="3427" spans="1:19" ht="27.75" customHeight="1">
      <c r="A3427" s="195"/>
      <c r="B3427" s="189" t="s">
        <v>1433</v>
      </c>
      <c r="C3427" s="501" t="s">
        <v>1434</v>
      </c>
      <c r="D3427" s="501"/>
      <c r="E3427" s="501"/>
      <c r="F3427" s="501"/>
      <c r="G3427" s="501"/>
      <c r="H3427" s="190" t="s">
        <v>418</v>
      </c>
      <c r="I3427" s="192">
        <v>4.2999999999999999E-4</v>
      </c>
      <c r="J3427" s="191"/>
      <c r="K3427" s="215">
        <v>9.8039999999999998E-4</v>
      </c>
      <c r="L3427" s="208">
        <v>43821.53</v>
      </c>
      <c r="M3427" s="206">
        <v>1.34</v>
      </c>
      <c r="N3427" s="200">
        <v>58720.85</v>
      </c>
      <c r="O3427" s="202">
        <v>1.0367</v>
      </c>
      <c r="P3427" s="194">
        <v>59.68</v>
      </c>
      <c r="Q3427" s="143"/>
      <c r="R3427" s="143"/>
      <c r="S3427" s="143"/>
    </row>
    <row r="3428" spans="1:19" ht="45.75" customHeight="1">
      <c r="A3428" s="195"/>
      <c r="B3428" s="189" t="s">
        <v>730</v>
      </c>
      <c r="C3428" s="501" t="s">
        <v>731</v>
      </c>
      <c r="D3428" s="501"/>
      <c r="E3428" s="501"/>
      <c r="F3428" s="501"/>
      <c r="G3428" s="501"/>
      <c r="H3428" s="190" t="s">
        <v>413</v>
      </c>
      <c r="I3428" s="201">
        <v>0.02</v>
      </c>
      <c r="J3428" s="191"/>
      <c r="K3428" s="202">
        <v>4.5600000000000002E-2</v>
      </c>
      <c r="L3428" s="205">
        <v>79.88</v>
      </c>
      <c r="M3428" s="206">
        <v>1.42</v>
      </c>
      <c r="N3428" s="200">
        <v>113.43</v>
      </c>
      <c r="O3428" s="202">
        <v>1.0367</v>
      </c>
      <c r="P3428" s="194">
        <v>5.36</v>
      </c>
      <c r="Q3428" s="143"/>
      <c r="R3428" s="143"/>
      <c r="S3428" s="143"/>
    </row>
    <row r="3429" spans="1:19" ht="27.75" customHeight="1">
      <c r="A3429" s="195"/>
      <c r="B3429" s="189" t="s">
        <v>1435</v>
      </c>
      <c r="C3429" s="501" t="s">
        <v>1436</v>
      </c>
      <c r="D3429" s="501"/>
      <c r="E3429" s="501"/>
      <c r="F3429" s="501"/>
      <c r="G3429" s="501"/>
      <c r="H3429" s="190" t="s">
        <v>587</v>
      </c>
      <c r="I3429" s="201">
        <v>0.05</v>
      </c>
      <c r="J3429" s="191"/>
      <c r="K3429" s="207">
        <v>0.114</v>
      </c>
      <c r="L3429" s="205">
        <v>412.93</v>
      </c>
      <c r="M3429" s="206">
        <v>1.29</v>
      </c>
      <c r="N3429" s="200">
        <v>532.67999999999995</v>
      </c>
      <c r="O3429" s="202">
        <v>1.0367</v>
      </c>
      <c r="P3429" s="194">
        <v>62.95</v>
      </c>
      <c r="Q3429" s="143"/>
      <c r="R3429" s="143"/>
      <c r="S3429" s="143"/>
    </row>
    <row r="3430" spans="1:19" ht="13.5" customHeight="1">
      <c r="A3430" s="195"/>
      <c r="B3430" s="189" t="s">
        <v>1437</v>
      </c>
      <c r="C3430" s="501" t="s">
        <v>1438</v>
      </c>
      <c r="D3430" s="501"/>
      <c r="E3430" s="501"/>
      <c r="F3430" s="501"/>
      <c r="G3430" s="501"/>
      <c r="H3430" s="190" t="s">
        <v>1124</v>
      </c>
      <c r="I3430" s="202">
        <v>1.2200000000000001E-2</v>
      </c>
      <c r="J3430" s="191"/>
      <c r="K3430" s="197">
        <v>2.7816E-2</v>
      </c>
      <c r="L3430" s="208">
        <v>1481.45</v>
      </c>
      <c r="M3430" s="206">
        <v>1.24</v>
      </c>
      <c r="N3430" s="200">
        <v>1837</v>
      </c>
      <c r="O3430" s="202">
        <v>1.0367</v>
      </c>
      <c r="P3430" s="194">
        <v>52.97</v>
      </c>
      <c r="Q3430" s="143"/>
      <c r="R3430" s="143"/>
      <c r="S3430" s="143"/>
    </row>
    <row r="3431" spans="1:19" ht="13.5" customHeight="1">
      <c r="A3431" s="210"/>
      <c r="B3431" s="187"/>
      <c r="C3431" s="500" t="s">
        <v>429</v>
      </c>
      <c r="D3431" s="500"/>
      <c r="E3431" s="500"/>
      <c r="F3431" s="500"/>
      <c r="G3431" s="500"/>
      <c r="H3431" s="180"/>
      <c r="I3431" s="181"/>
      <c r="J3431" s="181"/>
      <c r="K3431" s="181"/>
      <c r="L3431" s="183"/>
      <c r="M3431" s="181"/>
      <c r="N3431" s="211"/>
      <c r="O3431" s="181"/>
      <c r="P3431" s="212">
        <v>9782.56</v>
      </c>
      <c r="Q3431" s="143"/>
      <c r="R3431" s="143"/>
      <c r="S3431" s="143"/>
    </row>
    <row r="3432" spans="1:19" ht="13.5" customHeight="1">
      <c r="A3432" s="203" t="s">
        <v>1439</v>
      </c>
      <c r="B3432" s="189" t="s">
        <v>430</v>
      </c>
      <c r="C3432" s="501" t="s">
        <v>431</v>
      </c>
      <c r="D3432" s="501"/>
      <c r="E3432" s="501"/>
      <c r="F3432" s="501"/>
      <c r="G3432" s="501"/>
      <c r="H3432" s="190" t="s">
        <v>432</v>
      </c>
      <c r="I3432" s="209">
        <v>2</v>
      </c>
      <c r="J3432" s="191"/>
      <c r="K3432" s="209">
        <v>2</v>
      </c>
      <c r="L3432" s="193"/>
      <c r="M3432" s="191"/>
      <c r="N3432" s="193"/>
      <c r="O3432" s="202">
        <v>1.0367</v>
      </c>
      <c r="P3432" s="216">
        <v>120.17</v>
      </c>
      <c r="Q3432" s="143"/>
      <c r="R3432" s="143"/>
      <c r="S3432" s="143"/>
    </row>
    <row r="3433" spans="1:19" ht="13.5" customHeight="1">
      <c r="A3433" s="203"/>
      <c r="B3433" s="189"/>
      <c r="C3433" s="501" t="s">
        <v>433</v>
      </c>
      <c r="D3433" s="501"/>
      <c r="E3433" s="501"/>
      <c r="F3433" s="501"/>
      <c r="G3433" s="501"/>
      <c r="H3433" s="190"/>
      <c r="I3433" s="191"/>
      <c r="J3433" s="191"/>
      <c r="K3433" s="191"/>
      <c r="L3433" s="193"/>
      <c r="M3433" s="191"/>
      <c r="N3433" s="193"/>
      <c r="O3433" s="191"/>
      <c r="P3433" s="194">
        <v>9362.7199999999993</v>
      </c>
      <c r="Q3433" s="143"/>
      <c r="R3433" s="143"/>
      <c r="S3433" s="143"/>
    </row>
    <row r="3434" spans="1:19" ht="13.5" customHeight="1">
      <c r="A3434" s="203"/>
      <c r="B3434" s="189" t="s">
        <v>603</v>
      </c>
      <c r="C3434" s="501" t="s">
        <v>604</v>
      </c>
      <c r="D3434" s="501"/>
      <c r="E3434" s="501"/>
      <c r="F3434" s="501"/>
      <c r="G3434" s="501"/>
      <c r="H3434" s="190" t="s">
        <v>432</v>
      </c>
      <c r="I3434" s="209">
        <v>97</v>
      </c>
      <c r="J3434" s="191"/>
      <c r="K3434" s="209">
        <v>97</v>
      </c>
      <c r="L3434" s="193"/>
      <c r="M3434" s="191"/>
      <c r="N3434" s="193"/>
      <c r="O3434" s="191"/>
      <c r="P3434" s="194">
        <v>9081.84</v>
      </c>
      <c r="Q3434" s="143"/>
      <c r="R3434" s="143"/>
      <c r="S3434" s="143"/>
    </row>
    <row r="3435" spans="1:19" ht="13.5" customHeight="1">
      <c r="A3435" s="203"/>
      <c r="B3435" s="189" t="s">
        <v>605</v>
      </c>
      <c r="C3435" s="501" t="s">
        <v>606</v>
      </c>
      <c r="D3435" s="501"/>
      <c r="E3435" s="501"/>
      <c r="F3435" s="501"/>
      <c r="G3435" s="501"/>
      <c r="H3435" s="190" t="s">
        <v>432</v>
      </c>
      <c r="I3435" s="209">
        <v>51</v>
      </c>
      <c r="J3435" s="191"/>
      <c r="K3435" s="209">
        <v>51</v>
      </c>
      <c r="L3435" s="193"/>
      <c r="M3435" s="191"/>
      <c r="N3435" s="193"/>
      <c r="O3435" s="191"/>
      <c r="P3435" s="194">
        <v>4774.99</v>
      </c>
      <c r="Q3435" s="143"/>
      <c r="R3435" s="143"/>
      <c r="S3435" s="143"/>
    </row>
    <row r="3436" spans="1:19" ht="13.5" customHeight="1">
      <c r="A3436" s="213"/>
      <c r="B3436" s="214"/>
      <c r="C3436" s="500" t="s">
        <v>438</v>
      </c>
      <c r="D3436" s="500"/>
      <c r="E3436" s="500"/>
      <c r="F3436" s="500"/>
      <c r="G3436" s="500"/>
      <c r="H3436" s="180"/>
      <c r="I3436" s="181"/>
      <c r="J3436" s="181"/>
      <c r="K3436" s="181"/>
      <c r="L3436" s="183"/>
      <c r="M3436" s="181"/>
      <c r="N3436" s="211">
        <v>10420.86</v>
      </c>
      <c r="O3436" s="181"/>
      <c r="P3436" s="212">
        <v>23759.56</v>
      </c>
      <c r="Q3436" s="143"/>
      <c r="R3436" s="143"/>
      <c r="S3436" s="143"/>
    </row>
    <row r="3437" spans="1:19" ht="13.5" customHeight="1">
      <c r="A3437" s="178" t="s">
        <v>1440</v>
      </c>
      <c r="B3437" s="179" t="s">
        <v>1441</v>
      </c>
      <c r="C3437" s="498" t="s">
        <v>1442</v>
      </c>
      <c r="D3437" s="498"/>
      <c r="E3437" s="498"/>
      <c r="F3437" s="498"/>
      <c r="G3437" s="498"/>
      <c r="H3437" s="180" t="s">
        <v>610</v>
      </c>
      <c r="I3437" s="181">
        <v>17.98</v>
      </c>
      <c r="J3437" s="182">
        <v>1</v>
      </c>
      <c r="K3437" s="219">
        <v>17.98</v>
      </c>
      <c r="L3437" s="183"/>
      <c r="M3437" s="181"/>
      <c r="N3437" s="184"/>
      <c r="O3437" s="181"/>
      <c r="P3437" s="185"/>
      <c r="Q3437" s="143"/>
      <c r="R3437" s="143"/>
      <c r="S3437" s="143"/>
    </row>
    <row r="3438" spans="1:19" ht="13.5" customHeight="1">
      <c r="A3438" s="186"/>
      <c r="B3438" s="187" t="s">
        <v>386</v>
      </c>
      <c r="C3438" s="499" t="s">
        <v>387</v>
      </c>
      <c r="D3438" s="499"/>
      <c r="E3438" s="499"/>
      <c r="F3438" s="499"/>
      <c r="G3438" s="499"/>
      <c r="H3438" s="499"/>
      <c r="I3438" s="499"/>
      <c r="J3438" s="499"/>
      <c r="K3438" s="499"/>
      <c r="L3438" s="499"/>
      <c r="M3438" s="499"/>
      <c r="N3438" s="499"/>
      <c r="O3438" s="499"/>
      <c r="P3438" s="499"/>
      <c r="Q3438" s="143"/>
      <c r="R3438" s="143"/>
      <c r="S3438" s="143"/>
    </row>
    <row r="3439" spans="1:19" ht="13.5" customHeight="1">
      <c r="A3439" s="186"/>
      <c r="B3439" s="187" t="s">
        <v>388</v>
      </c>
      <c r="C3439" s="499" t="s">
        <v>389</v>
      </c>
      <c r="D3439" s="499"/>
      <c r="E3439" s="499"/>
      <c r="F3439" s="499"/>
      <c r="G3439" s="499"/>
      <c r="H3439" s="499"/>
      <c r="I3439" s="499"/>
      <c r="J3439" s="499"/>
      <c r="K3439" s="499"/>
      <c r="L3439" s="499"/>
      <c r="M3439" s="499"/>
      <c r="N3439" s="499"/>
      <c r="O3439" s="499"/>
      <c r="P3439" s="499"/>
      <c r="Q3439" s="143"/>
      <c r="R3439" s="143"/>
      <c r="S3439" s="143"/>
    </row>
    <row r="3440" spans="1:19" ht="27.75" customHeight="1">
      <c r="A3440" s="186"/>
      <c r="B3440" s="187"/>
      <c r="C3440" s="499" t="s">
        <v>390</v>
      </c>
      <c r="D3440" s="499"/>
      <c r="E3440" s="499"/>
      <c r="F3440" s="499"/>
      <c r="G3440" s="499"/>
      <c r="H3440" s="499"/>
      <c r="I3440" s="499"/>
      <c r="J3440" s="499"/>
      <c r="K3440" s="499"/>
      <c r="L3440" s="499"/>
      <c r="M3440" s="499"/>
      <c r="N3440" s="499"/>
      <c r="O3440" s="499"/>
      <c r="P3440" s="499"/>
      <c r="Q3440" s="143"/>
      <c r="R3440" s="143"/>
      <c r="S3440" s="143"/>
    </row>
    <row r="3441" spans="1:19" ht="13.5" customHeight="1">
      <c r="A3441" s="188"/>
      <c r="B3441" s="189" t="s">
        <v>164</v>
      </c>
      <c r="C3441" s="501" t="s">
        <v>391</v>
      </c>
      <c r="D3441" s="501"/>
      <c r="E3441" s="501"/>
      <c r="F3441" s="501"/>
      <c r="G3441" s="501"/>
      <c r="H3441" s="190" t="s">
        <v>392</v>
      </c>
      <c r="I3441" s="191"/>
      <c r="J3441" s="191"/>
      <c r="K3441" s="215">
        <v>155.72676050000001</v>
      </c>
      <c r="L3441" s="193"/>
      <c r="M3441" s="191"/>
      <c r="N3441" s="193"/>
      <c r="O3441" s="191"/>
      <c r="P3441" s="194">
        <v>88163.15</v>
      </c>
      <c r="Q3441" s="143"/>
      <c r="R3441" s="143"/>
      <c r="S3441" s="143"/>
    </row>
    <row r="3442" spans="1:19" ht="13.5" customHeight="1">
      <c r="A3442" s="195"/>
      <c r="B3442" s="189" t="s">
        <v>393</v>
      </c>
      <c r="C3442" s="501" t="s">
        <v>394</v>
      </c>
      <c r="D3442" s="501"/>
      <c r="E3442" s="501"/>
      <c r="F3442" s="501"/>
      <c r="G3442" s="501"/>
      <c r="H3442" s="190" t="s">
        <v>392</v>
      </c>
      <c r="I3442" s="201">
        <v>5.39</v>
      </c>
      <c r="J3442" s="197">
        <v>1.6068849999999999</v>
      </c>
      <c r="K3442" s="215">
        <v>155.72676050000001</v>
      </c>
      <c r="L3442" s="198"/>
      <c r="M3442" s="199"/>
      <c r="N3442" s="200">
        <v>566.14</v>
      </c>
      <c r="O3442" s="191"/>
      <c r="P3442" s="194">
        <v>88163.15</v>
      </c>
      <c r="Q3442" s="143"/>
      <c r="R3442" s="143"/>
      <c r="S3442" s="143"/>
    </row>
    <row r="3443" spans="1:19" ht="13.5" customHeight="1">
      <c r="A3443" s="188"/>
      <c r="B3443" s="189" t="s">
        <v>167</v>
      </c>
      <c r="C3443" s="501" t="s">
        <v>395</v>
      </c>
      <c r="D3443" s="501"/>
      <c r="E3443" s="501"/>
      <c r="F3443" s="501"/>
      <c r="G3443" s="501"/>
      <c r="H3443" s="190"/>
      <c r="I3443" s="191"/>
      <c r="J3443" s="191"/>
      <c r="K3443" s="191"/>
      <c r="L3443" s="193"/>
      <c r="M3443" s="191"/>
      <c r="N3443" s="193"/>
      <c r="O3443" s="191"/>
      <c r="P3443" s="194">
        <v>1228.28</v>
      </c>
      <c r="Q3443" s="143"/>
      <c r="R3443" s="143"/>
      <c r="S3443" s="143"/>
    </row>
    <row r="3444" spans="1:19" ht="13.5" customHeight="1">
      <c r="A3444" s="188"/>
      <c r="B3444" s="189"/>
      <c r="C3444" s="501" t="s">
        <v>396</v>
      </c>
      <c r="D3444" s="501"/>
      <c r="E3444" s="501"/>
      <c r="F3444" s="501"/>
      <c r="G3444" s="501"/>
      <c r="H3444" s="190" t="s">
        <v>392</v>
      </c>
      <c r="I3444" s="191"/>
      <c r="J3444" s="191"/>
      <c r="K3444" s="192">
        <v>1.11476</v>
      </c>
      <c r="L3444" s="193"/>
      <c r="M3444" s="191"/>
      <c r="N3444" s="193"/>
      <c r="O3444" s="191"/>
      <c r="P3444" s="216">
        <v>784.13</v>
      </c>
      <c r="Q3444" s="143"/>
      <c r="R3444" s="143"/>
      <c r="S3444" s="143"/>
    </row>
    <row r="3445" spans="1:19" ht="13.5" customHeight="1">
      <c r="A3445" s="195"/>
      <c r="B3445" s="189" t="s">
        <v>397</v>
      </c>
      <c r="C3445" s="501" t="s">
        <v>398</v>
      </c>
      <c r="D3445" s="501"/>
      <c r="E3445" s="501"/>
      <c r="F3445" s="501"/>
      <c r="G3445" s="501"/>
      <c r="H3445" s="190" t="s">
        <v>399</v>
      </c>
      <c r="I3445" s="201">
        <v>0.02</v>
      </c>
      <c r="J3445" s="201">
        <v>1.55</v>
      </c>
      <c r="K3445" s="192">
        <v>0.55737999999999999</v>
      </c>
      <c r="L3445" s="198"/>
      <c r="M3445" s="199"/>
      <c r="N3445" s="200">
        <v>1582.31</v>
      </c>
      <c r="O3445" s="202">
        <v>1.0367</v>
      </c>
      <c r="P3445" s="194">
        <v>914.32</v>
      </c>
      <c r="Q3445" s="143"/>
      <c r="R3445" s="143"/>
      <c r="S3445" s="143"/>
    </row>
    <row r="3446" spans="1:19" ht="13.5" customHeight="1">
      <c r="A3446" s="203"/>
      <c r="B3446" s="189" t="s">
        <v>400</v>
      </c>
      <c r="C3446" s="501" t="s">
        <v>401</v>
      </c>
      <c r="D3446" s="501"/>
      <c r="E3446" s="501"/>
      <c r="F3446" s="501"/>
      <c r="G3446" s="501"/>
      <c r="H3446" s="190" t="s">
        <v>392</v>
      </c>
      <c r="I3446" s="201">
        <v>0.02</v>
      </c>
      <c r="J3446" s="201">
        <v>1.55</v>
      </c>
      <c r="K3446" s="192">
        <v>0.55737999999999999</v>
      </c>
      <c r="L3446" s="193"/>
      <c r="M3446" s="191"/>
      <c r="N3446" s="204">
        <v>777.91</v>
      </c>
      <c r="O3446" s="202">
        <v>1.0367</v>
      </c>
      <c r="P3446" s="216">
        <v>449.5</v>
      </c>
      <c r="Q3446" s="143"/>
      <c r="R3446" s="143"/>
      <c r="S3446" s="143"/>
    </row>
    <row r="3447" spans="1:19" ht="13.5" customHeight="1">
      <c r="A3447" s="195"/>
      <c r="B3447" s="189" t="s">
        <v>402</v>
      </c>
      <c r="C3447" s="501" t="s">
        <v>403</v>
      </c>
      <c r="D3447" s="501"/>
      <c r="E3447" s="501"/>
      <c r="F3447" s="501"/>
      <c r="G3447" s="501"/>
      <c r="H3447" s="190" t="s">
        <v>399</v>
      </c>
      <c r="I3447" s="201">
        <v>0.02</v>
      </c>
      <c r="J3447" s="201">
        <v>1.55</v>
      </c>
      <c r="K3447" s="192">
        <v>0.55737999999999999</v>
      </c>
      <c r="L3447" s="198"/>
      <c r="M3447" s="199"/>
      <c r="N3447" s="200">
        <v>543.33000000000004</v>
      </c>
      <c r="O3447" s="202">
        <v>1.0367</v>
      </c>
      <c r="P3447" s="194">
        <v>313.95999999999998</v>
      </c>
      <c r="Q3447" s="143"/>
      <c r="R3447" s="143"/>
      <c r="S3447" s="143"/>
    </row>
    <row r="3448" spans="1:19" ht="13.5" customHeight="1">
      <c r="A3448" s="203"/>
      <c r="B3448" s="189" t="s">
        <v>404</v>
      </c>
      <c r="C3448" s="501" t="s">
        <v>405</v>
      </c>
      <c r="D3448" s="501"/>
      <c r="E3448" s="501"/>
      <c r="F3448" s="501"/>
      <c r="G3448" s="501"/>
      <c r="H3448" s="190" t="s">
        <v>392</v>
      </c>
      <c r="I3448" s="201">
        <v>0.02</v>
      </c>
      <c r="J3448" s="201">
        <v>1.55</v>
      </c>
      <c r="K3448" s="192">
        <v>0.55737999999999999</v>
      </c>
      <c r="L3448" s="193"/>
      <c r="M3448" s="191"/>
      <c r="N3448" s="204">
        <v>579.11</v>
      </c>
      <c r="O3448" s="202">
        <v>1.0367</v>
      </c>
      <c r="P3448" s="216">
        <v>334.63</v>
      </c>
      <c r="Q3448" s="143"/>
      <c r="R3448" s="143"/>
      <c r="S3448" s="143"/>
    </row>
    <row r="3449" spans="1:19" ht="13.5" customHeight="1">
      <c r="A3449" s="188"/>
      <c r="B3449" s="189" t="s">
        <v>180</v>
      </c>
      <c r="C3449" s="501" t="s">
        <v>410</v>
      </c>
      <c r="D3449" s="501"/>
      <c r="E3449" s="501"/>
      <c r="F3449" s="501"/>
      <c r="G3449" s="501"/>
      <c r="H3449" s="190"/>
      <c r="I3449" s="191"/>
      <c r="J3449" s="191"/>
      <c r="K3449" s="191"/>
      <c r="L3449" s="193"/>
      <c r="M3449" s="191"/>
      <c r="N3449" s="193"/>
      <c r="O3449" s="191"/>
      <c r="P3449" s="194">
        <v>3260.33</v>
      </c>
      <c r="Q3449" s="143"/>
      <c r="R3449" s="143"/>
      <c r="S3449" s="143"/>
    </row>
    <row r="3450" spans="1:19" ht="13.5" customHeight="1">
      <c r="A3450" s="195"/>
      <c r="B3450" s="189" t="s">
        <v>593</v>
      </c>
      <c r="C3450" s="501" t="s">
        <v>594</v>
      </c>
      <c r="D3450" s="501"/>
      <c r="E3450" s="501"/>
      <c r="F3450" s="501"/>
      <c r="G3450" s="501"/>
      <c r="H3450" s="190" t="s">
        <v>595</v>
      </c>
      <c r="I3450" s="201">
        <v>13.33</v>
      </c>
      <c r="J3450" s="191"/>
      <c r="K3450" s="202">
        <v>239.67339999999999</v>
      </c>
      <c r="L3450" s="205">
        <v>5.87</v>
      </c>
      <c r="M3450" s="206">
        <v>0.87</v>
      </c>
      <c r="N3450" s="200">
        <v>5.1100000000000003</v>
      </c>
      <c r="O3450" s="202">
        <v>1.0367</v>
      </c>
      <c r="P3450" s="194">
        <v>1269.68</v>
      </c>
      <c r="Q3450" s="143"/>
      <c r="R3450" s="143"/>
      <c r="S3450" s="143"/>
    </row>
    <row r="3451" spans="1:19" ht="27.75" customHeight="1">
      <c r="A3451" s="195"/>
      <c r="B3451" s="189" t="s">
        <v>1433</v>
      </c>
      <c r="C3451" s="501" t="s">
        <v>1434</v>
      </c>
      <c r="D3451" s="501"/>
      <c r="E3451" s="501"/>
      <c r="F3451" s="501"/>
      <c r="G3451" s="501"/>
      <c r="H3451" s="190" t="s">
        <v>418</v>
      </c>
      <c r="I3451" s="202">
        <v>5.9999999999999995E-4</v>
      </c>
      <c r="J3451" s="191"/>
      <c r="K3451" s="197">
        <v>1.0788000000000001E-2</v>
      </c>
      <c r="L3451" s="208">
        <v>43821.53</v>
      </c>
      <c r="M3451" s="206">
        <v>1.34</v>
      </c>
      <c r="N3451" s="200">
        <v>58720.85</v>
      </c>
      <c r="O3451" s="202">
        <v>1.0367</v>
      </c>
      <c r="P3451" s="194">
        <v>656.73</v>
      </c>
      <c r="Q3451" s="143"/>
      <c r="R3451" s="143"/>
      <c r="S3451" s="143"/>
    </row>
    <row r="3452" spans="1:19" ht="45.75" customHeight="1">
      <c r="A3452" s="195"/>
      <c r="B3452" s="189" t="s">
        <v>730</v>
      </c>
      <c r="C3452" s="501" t="s">
        <v>731</v>
      </c>
      <c r="D3452" s="501"/>
      <c r="E3452" s="501"/>
      <c r="F3452" s="501"/>
      <c r="G3452" s="501"/>
      <c r="H3452" s="190" t="s">
        <v>413</v>
      </c>
      <c r="I3452" s="201">
        <v>0.02</v>
      </c>
      <c r="J3452" s="191"/>
      <c r="K3452" s="202">
        <v>0.35959999999999998</v>
      </c>
      <c r="L3452" s="205">
        <v>79.88</v>
      </c>
      <c r="M3452" s="206">
        <v>1.42</v>
      </c>
      <c r="N3452" s="200">
        <v>113.43</v>
      </c>
      <c r="O3452" s="202">
        <v>1.0367</v>
      </c>
      <c r="P3452" s="194">
        <v>42.29</v>
      </c>
      <c r="Q3452" s="143"/>
      <c r="R3452" s="143"/>
      <c r="S3452" s="143"/>
    </row>
    <row r="3453" spans="1:19" ht="27.75" customHeight="1">
      <c r="A3453" s="195"/>
      <c r="B3453" s="189" t="s">
        <v>1443</v>
      </c>
      <c r="C3453" s="501" t="s">
        <v>1444</v>
      </c>
      <c r="D3453" s="501"/>
      <c r="E3453" s="501"/>
      <c r="F3453" s="501"/>
      <c r="G3453" s="501"/>
      <c r="H3453" s="190" t="s">
        <v>587</v>
      </c>
      <c r="I3453" s="201">
        <v>0.05</v>
      </c>
      <c r="J3453" s="191"/>
      <c r="K3453" s="207">
        <v>0.89900000000000002</v>
      </c>
      <c r="L3453" s="205">
        <v>696.63</v>
      </c>
      <c r="M3453" s="206">
        <v>1.29</v>
      </c>
      <c r="N3453" s="200">
        <v>898.65</v>
      </c>
      <c r="O3453" s="202">
        <v>1.0367</v>
      </c>
      <c r="P3453" s="194">
        <v>837.54</v>
      </c>
      <c r="Q3453" s="143"/>
      <c r="R3453" s="143"/>
      <c r="S3453" s="143"/>
    </row>
    <row r="3454" spans="1:19" ht="13.5" customHeight="1">
      <c r="A3454" s="195"/>
      <c r="B3454" s="189" t="s">
        <v>1445</v>
      </c>
      <c r="C3454" s="501" t="s">
        <v>1446</v>
      </c>
      <c r="D3454" s="501"/>
      <c r="E3454" s="501"/>
      <c r="F3454" s="501"/>
      <c r="G3454" s="501"/>
      <c r="H3454" s="190" t="s">
        <v>1124</v>
      </c>
      <c r="I3454" s="202">
        <v>1.2200000000000001E-2</v>
      </c>
      <c r="J3454" s="191"/>
      <c r="K3454" s="197">
        <v>0.219356</v>
      </c>
      <c r="L3454" s="208">
        <v>1610.33</v>
      </c>
      <c r="M3454" s="206">
        <v>1.24</v>
      </c>
      <c r="N3454" s="200">
        <v>1996.81</v>
      </c>
      <c r="O3454" s="202">
        <v>1.0367</v>
      </c>
      <c r="P3454" s="194">
        <v>454.09</v>
      </c>
      <c r="Q3454" s="143"/>
      <c r="R3454" s="143"/>
      <c r="S3454" s="143"/>
    </row>
    <row r="3455" spans="1:19" ht="13.5" customHeight="1">
      <c r="A3455" s="210"/>
      <c r="B3455" s="187"/>
      <c r="C3455" s="500" t="s">
        <v>429</v>
      </c>
      <c r="D3455" s="500"/>
      <c r="E3455" s="500"/>
      <c r="F3455" s="500"/>
      <c r="G3455" s="500"/>
      <c r="H3455" s="180"/>
      <c r="I3455" s="181"/>
      <c r="J3455" s="181"/>
      <c r="K3455" s="181"/>
      <c r="L3455" s="183"/>
      <c r="M3455" s="181"/>
      <c r="N3455" s="211"/>
      <c r="O3455" s="181"/>
      <c r="P3455" s="212">
        <v>93435.89</v>
      </c>
      <c r="Q3455" s="143"/>
      <c r="R3455" s="143"/>
      <c r="S3455" s="143"/>
    </row>
    <row r="3456" spans="1:19" ht="13.5" customHeight="1">
      <c r="A3456" s="203" t="s">
        <v>1447</v>
      </c>
      <c r="B3456" s="189" t="s">
        <v>430</v>
      </c>
      <c r="C3456" s="501" t="s">
        <v>431</v>
      </c>
      <c r="D3456" s="501"/>
      <c r="E3456" s="501"/>
      <c r="F3456" s="501"/>
      <c r="G3456" s="501"/>
      <c r="H3456" s="190" t="s">
        <v>432</v>
      </c>
      <c r="I3456" s="209">
        <v>2</v>
      </c>
      <c r="J3456" s="191"/>
      <c r="K3456" s="209">
        <v>2</v>
      </c>
      <c r="L3456" s="193"/>
      <c r="M3456" s="191"/>
      <c r="N3456" s="193"/>
      <c r="O3456" s="202">
        <v>1.0367</v>
      </c>
      <c r="P3456" s="194">
        <v>1137.5899999999999</v>
      </c>
      <c r="Q3456" s="143"/>
      <c r="R3456" s="143"/>
      <c r="S3456" s="143"/>
    </row>
    <row r="3457" spans="1:19" ht="13.5" customHeight="1">
      <c r="A3457" s="203"/>
      <c r="B3457" s="189"/>
      <c r="C3457" s="501" t="s">
        <v>433</v>
      </c>
      <c r="D3457" s="501"/>
      <c r="E3457" s="501"/>
      <c r="F3457" s="501"/>
      <c r="G3457" s="501"/>
      <c r="H3457" s="190"/>
      <c r="I3457" s="191"/>
      <c r="J3457" s="191"/>
      <c r="K3457" s="191"/>
      <c r="L3457" s="193"/>
      <c r="M3457" s="191"/>
      <c r="N3457" s="193"/>
      <c r="O3457" s="191"/>
      <c r="P3457" s="194">
        <v>88947.28</v>
      </c>
      <c r="Q3457" s="143"/>
      <c r="R3457" s="143"/>
      <c r="S3457" s="143"/>
    </row>
    <row r="3458" spans="1:19" ht="13.5" customHeight="1">
      <c r="A3458" s="203"/>
      <c r="B3458" s="189" t="s">
        <v>603</v>
      </c>
      <c r="C3458" s="501" t="s">
        <v>604</v>
      </c>
      <c r="D3458" s="501"/>
      <c r="E3458" s="501"/>
      <c r="F3458" s="501"/>
      <c r="G3458" s="501"/>
      <c r="H3458" s="190" t="s">
        <v>432</v>
      </c>
      <c r="I3458" s="209">
        <v>97</v>
      </c>
      <c r="J3458" s="191"/>
      <c r="K3458" s="209">
        <v>97</v>
      </c>
      <c r="L3458" s="193"/>
      <c r="M3458" s="191"/>
      <c r="N3458" s="193"/>
      <c r="O3458" s="191"/>
      <c r="P3458" s="194">
        <v>86278.86</v>
      </c>
      <c r="Q3458" s="143"/>
      <c r="R3458" s="143"/>
      <c r="S3458" s="143"/>
    </row>
    <row r="3459" spans="1:19" ht="13.5" customHeight="1">
      <c r="A3459" s="203"/>
      <c r="B3459" s="189" t="s">
        <v>605</v>
      </c>
      <c r="C3459" s="501" t="s">
        <v>606</v>
      </c>
      <c r="D3459" s="501"/>
      <c r="E3459" s="501"/>
      <c r="F3459" s="501"/>
      <c r="G3459" s="501"/>
      <c r="H3459" s="190" t="s">
        <v>432</v>
      </c>
      <c r="I3459" s="209">
        <v>51</v>
      </c>
      <c r="J3459" s="191"/>
      <c r="K3459" s="209">
        <v>51</v>
      </c>
      <c r="L3459" s="193"/>
      <c r="M3459" s="191"/>
      <c r="N3459" s="193"/>
      <c r="O3459" s="191"/>
      <c r="P3459" s="194">
        <v>45363.11</v>
      </c>
      <c r="Q3459" s="143"/>
      <c r="R3459" s="143"/>
      <c r="S3459" s="143"/>
    </row>
    <row r="3460" spans="1:19" ht="13.5" customHeight="1">
      <c r="A3460" s="213"/>
      <c r="B3460" s="214"/>
      <c r="C3460" s="500" t="s">
        <v>438</v>
      </c>
      <c r="D3460" s="500"/>
      <c r="E3460" s="500"/>
      <c r="F3460" s="500"/>
      <c r="G3460" s="500"/>
      <c r="H3460" s="180"/>
      <c r="I3460" s="181"/>
      <c r="J3460" s="181"/>
      <c r="K3460" s="181"/>
      <c r="L3460" s="183"/>
      <c r="M3460" s="181"/>
      <c r="N3460" s="211">
        <v>12581.5</v>
      </c>
      <c r="O3460" s="181"/>
      <c r="P3460" s="212">
        <v>226215.45</v>
      </c>
      <c r="Q3460" s="143"/>
      <c r="R3460" s="143"/>
      <c r="S3460" s="143"/>
    </row>
    <row r="3461" spans="1:19" ht="13.5" customHeight="1">
      <c r="A3461" s="178" t="s">
        <v>1448</v>
      </c>
      <c r="B3461" s="179" t="s">
        <v>1449</v>
      </c>
      <c r="C3461" s="498" t="s">
        <v>1450</v>
      </c>
      <c r="D3461" s="498"/>
      <c r="E3461" s="498"/>
      <c r="F3461" s="498"/>
      <c r="G3461" s="498"/>
      <c r="H3461" s="180" t="s">
        <v>610</v>
      </c>
      <c r="I3461" s="181">
        <v>6.01</v>
      </c>
      <c r="J3461" s="182">
        <v>1</v>
      </c>
      <c r="K3461" s="219">
        <v>6.01</v>
      </c>
      <c r="L3461" s="183"/>
      <c r="M3461" s="181"/>
      <c r="N3461" s="184"/>
      <c r="O3461" s="181"/>
      <c r="P3461" s="185"/>
      <c r="Q3461" s="143"/>
      <c r="R3461" s="143"/>
      <c r="S3461" s="143"/>
    </row>
    <row r="3462" spans="1:19" ht="13.5" customHeight="1">
      <c r="A3462" s="186"/>
      <c r="B3462" s="187" t="s">
        <v>386</v>
      </c>
      <c r="C3462" s="499" t="s">
        <v>387</v>
      </c>
      <c r="D3462" s="499"/>
      <c r="E3462" s="499"/>
      <c r="F3462" s="499"/>
      <c r="G3462" s="499"/>
      <c r="H3462" s="499"/>
      <c r="I3462" s="499"/>
      <c r="J3462" s="499"/>
      <c r="K3462" s="499"/>
      <c r="L3462" s="499"/>
      <c r="M3462" s="499"/>
      <c r="N3462" s="499"/>
      <c r="O3462" s="499"/>
      <c r="P3462" s="499"/>
      <c r="Q3462" s="143"/>
      <c r="R3462" s="143"/>
      <c r="S3462" s="143"/>
    </row>
    <row r="3463" spans="1:19" ht="13.5" customHeight="1">
      <c r="A3463" s="186"/>
      <c r="B3463" s="187" t="s">
        <v>388</v>
      </c>
      <c r="C3463" s="499" t="s">
        <v>389</v>
      </c>
      <c r="D3463" s="499"/>
      <c r="E3463" s="499"/>
      <c r="F3463" s="499"/>
      <c r="G3463" s="499"/>
      <c r="H3463" s="499"/>
      <c r="I3463" s="499"/>
      <c r="J3463" s="499"/>
      <c r="K3463" s="499"/>
      <c r="L3463" s="499"/>
      <c r="M3463" s="499"/>
      <c r="N3463" s="499"/>
      <c r="O3463" s="499"/>
      <c r="P3463" s="499"/>
      <c r="Q3463" s="143"/>
      <c r="R3463" s="143"/>
      <c r="S3463" s="143"/>
    </row>
    <row r="3464" spans="1:19" ht="27.75" customHeight="1">
      <c r="A3464" s="186"/>
      <c r="B3464" s="187"/>
      <c r="C3464" s="499" t="s">
        <v>390</v>
      </c>
      <c r="D3464" s="499"/>
      <c r="E3464" s="499"/>
      <c r="F3464" s="499"/>
      <c r="G3464" s="499"/>
      <c r="H3464" s="499"/>
      <c r="I3464" s="499"/>
      <c r="J3464" s="499"/>
      <c r="K3464" s="499"/>
      <c r="L3464" s="499"/>
      <c r="M3464" s="499"/>
      <c r="N3464" s="499"/>
      <c r="O3464" s="499"/>
      <c r="P3464" s="499"/>
      <c r="Q3464" s="143"/>
      <c r="R3464" s="143"/>
      <c r="S3464" s="143"/>
    </row>
    <row r="3465" spans="1:19" ht="13.5" customHeight="1">
      <c r="A3465" s="188"/>
      <c r="B3465" s="189" t="s">
        <v>164</v>
      </c>
      <c r="C3465" s="501" t="s">
        <v>391</v>
      </c>
      <c r="D3465" s="501"/>
      <c r="E3465" s="501"/>
      <c r="F3465" s="501"/>
      <c r="G3465" s="501"/>
      <c r="H3465" s="190" t="s">
        <v>392</v>
      </c>
      <c r="I3465" s="191"/>
      <c r="J3465" s="191"/>
      <c r="K3465" s="197">
        <v>60.744912999999997</v>
      </c>
      <c r="L3465" s="193"/>
      <c r="M3465" s="191"/>
      <c r="N3465" s="193"/>
      <c r="O3465" s="191"/>
      <c r="P3465" s="194">
        <v>34390.129999999997</v>
      </c>
      <c r="Q3465" s="143"/>
      <c r="R3465" s="143"/>
      <c r="S3465" s="143"/>
    </row>
    <row r="3466" spans="1:19" ht="13.5" customHeight="1">
      <c r="A3466" s="195"/>
      <c r="B3466" s="189" t="s">
        <v>393</v>
      </c>
      <c r="C3466" s="501" t="s">
        <v>394</v>
      </c>
      <c r="D3466" s="501"/>
      <c r="E3466" s="501"/>
      <c r="F3466" s="501"/>
      <c r="G3466" s="501"/>
      <c r="H3466" s="190" t="s">
        <v>392</v>
      </c>
      <c r="I3466" s="201">
        <v>6.29</v>
      </c>
      <c r="J3466" s="197">
        <v>1.6068849999999999</v>
      </c>
      <c r="K3466" s="197">
        <v>60.744912999999997</v>
      </c>
      <c r="L3466" s="198"/>
      <c r="M3466" s="199"/>
      <c r="N3466" s="200">
        <v>566.14</v>
      </c>
      <c r="O3466" s="191"/>
      <c r="P3466" s="194">
        <v>34390.129999999997</v>
      </c>
      <c r="Q3466" s="143"/>
      <c r="R3466" s="143"/>
      <c r="S3466" s="143"/>
    </row>
    <row r="3467" spans="1:19" ht="13.5" customHeight="1">
      <c r="A3467" s="188"/>
      <c r="B3467" s="189" t="s">
        <v>167</v>
      </c>
      <c r="C3467" s="501" t="s">
        <v>395</v>
      </c>
      <c r="D3467" s="501"/>
      <c r="E3467" s="501"/>
      <c r="F3467" s="501"/>
      <c r="G3467" s="501"/>
      <c r="H3467" s="190"/>
      <c r="I3467" s="191"/>
      <c r="J3467" s="191"/>
      <c r="K3467" s="191"/>
      <c r="L3467" s="193"/>
      <c r="M3467" s="191"/>
      <c r="N3467" s="193"/>
      <c r="O3467" s="191"/>
      <c r="P3467" s="216">
        <v>615.84</v>
      </c>
      <c r="Q3467" s="143"/>
      <c r="R3467" s="143"/>
      <c r="S3467" s="143"/>
    </row>
    <row r="3468" spans="1:19" ht="13.5" customHeight="1">
      <c r="A3468" s="188"/>
      <c r="B3468" s="189"/>
      <c r="C3468" s="501" t="s">
        <v>396</v>
      </c>
      <c r="D3468" s="501"/>
      <c r="E3468" s="501"/>
      <c r="F3468" s="501"/>
      <c r="G3468" s="501"/>
      <c r="H3468" s="190" t="s">
        <v>392</v>
      </c>
      <c r="I3468" s="191"/>
      <c r="J3468" s="191"/>
      <c r="K3468" s="192">
        <v>0.55893000000000004</v>
      </c>
      <c r="L3468" s="193"/>
      <c r="M3468" s="191"/>
      <c r="N3468" s="193"/>
      <c r="O3468" s="191"/>
      <c r="P3468" s="216">
        <v>393.16</v>
      </c>
      <c r="Q3468" s="143"/>
      <c r="R3468" s="143"/>
      <c r="S3468" s="143"/>
    </row>
    <row r="3469" spans="1:19" ht="13.5" customHeight="1">
      <c r="A3469" s="195"/>
      <c r="B3469" s="189" t="s">
        <v>397</v>
      </c>
      <c r="C3469" s="501" t="s">
        <v>398</v>
      </c>
      <c r="D3469" s="501"/>
      <c r="E3469" s="501"/>
      <c r="F3469" s="501"/>
      <c r="G3469" s="501"/>
      <c r="H3469" s="190" t="s">
        <v>399</v>
      </c>
      <c r="I3469" s="201">
        <v>0.03</v>
      </c>
      <c r="J3469" s="201">
        <v>1.55</v>
      </c>
      <c r="K3469" s="197">
        <v>0.27946500000000002</v>
      </c>
      <c r="L3469" s="198"/>
      <c r="M3469" s="199"/>
      <c r="N3469" s="200">
        <v>1582.31</v>
      </c>
      <c r="O3469" s="202">
        <v>1.0367</v>
      </c>
      <c r="P3469" s="194">
        <v>458.43</v>
      </c>
      <c r="Q3469" s="143"/>
      <c r="R3469" s="143"/>
      <c r="S3469" s="143"/>
    </row>
    <row r="3470" spans="1:19" ht="13.5" customHeight="1">
      <c r="A3470" s="203"/>
      <c r="B3470" s="189" t="s">
        <v>400</v>
      </c>
      <c r="C3470" s="501" t="s">
        <v>401</v>
      </c>
      <c r="D3470" s="501"/>
      <c r="E3470" s="501"/>
      <c r="F3470" s="501"/>
      <c r="G3470" s="501"/>
      <c r="H3470" s="190" t="s">
        <v>392</v>
      </c>
      <c r="I3470" s="201">
        <v>0.03</v>
      </c>
      <c r="J3470" s="201">
        <v>1.55</v>
      </c>
      <c r="K3470" s="197">
        <v>0.27946500000000002</v>
      </c>
      <c r="L3470" s="193"/>
      <c r="M3470" s="191"/>
      <c r="N3470" s="204">
        <v>777.91</v>
      </c>
      <c r="O3470" s="202">
        <v>1.0367</v>
      </c>
      <c r="P3470" s="216">
        <v>225.38</v>
      </c>
      <c r="Q3470" s="143"/>
      <c r="R3470" s="143"/>
      <c r="S3470" s="143"/>
    </row>
    <row r="3471" spans="1:19" ht="13.5" customHeight="1">
      <c r="A3471" s="195"/>
      <c r="B3471" s="189" t="s">
        <v>402</v>
      </c>
      <c r="C3471" s="501" t="s">
        <v>403</v>
      </c>
      <c r="D3471" s="501"/>
      <c r="E3471" s="501"/>
      <c r="F3471" s="501"/>
      <c r="G3471" s="501"/>
      <c r="H3471" s="190" t="s">
        <v>399</v>
      </c>
      <c r="I3471" s="201">
        <v>0.03</v>
      </c>
      <c r="J3471" s="201">
        <v>1.55</v>
      </c>
      <c r="K3471" s="197">
        <v>0.27946500000000002</v>
      </c>
      <c r="L3471" s="198"/>
      <c r="M3471" s="199"/>
      <c r="N3471" s="200">
        <v>543.33000000000004</v>
      </c>
      <c r="O3471" s="202">
        <v>1.0367</v>
      </c>
      <c r="P3471" s="194">
        <v>157.41</v>
      </c>
      <c r="Q3471" s="143"/>
      <c r="R3471" s="143"/>
      <c r="S3471" s="143"/>
    </row>
    <row r="3472" spans="1:19" ht="13.5" customHeight="1">
      <c r="A3472" s="203"/>
      <c r="B3472" s="189" t="s">
        <v>404</v>
      </c>
      <c r="C3472" s="501" t="s">
        <v>405</v>
      </c>
      <c r="D3472" s="501"/>
      <c r="E3472" s="501"/>
      <c r="F3472" s="501"/>
      <c r="G3472" s="501"/>
      <c r="H3472" s="190" t="s">
        <v>392</v>
      </c>
      <c r="I3472" s="201">
        <v>0.03</v>
      </c>
      <c r="J3472" s="201">
        <v>1.55</v>
      </c>
      <c r="K3472" s="197">
        <v>0.27946500000000002</v>
      </c>
      <c r="L3472" s="193"/>
      <c r="M3472" s="191"/>
      <c r="N3472" s="204">
        <v>579.11</v>
      </c>
      <c r="O3472" s="202">
        <v>1.0367</v>
      </c>
      <c r="P3472" s="216">
        <v>167.78</v>
      </c>
      <c r="Q3472" s="143"/>
      <c r="R3472" s="143"/>
      <c r="S3472" s="143"/>
    </row>
    <row r="3473" spans="1:19" ht="13.5" customHeight="1">
      <c r="A3473" s="188"/>
      <c r="B3473" s="189" t="s">
        <v>180</v>
      </c>
      <c r="C3473" s="501" t="s">
        <v>410</v>
      </c>
      <c r="D3473" s="501"/>
      <c r="E3473" s="501"/>
      <c r="F3473" s="501"/>
      <c r="G3473" s="501"/>
      <c r="H3473" s="190"/>
      <c r="I3473" s="191"/>
      <c r="J3473" s="191"/>
      <c r="K3473" s="191"/>
      <c r="L3473" s="193"/>
      <c r="M3473" s="191"/>
      <c r="N3473" s="193"/>
      <c r="O3473" s="191"/>
      <c r="P3473" s="194">
        <v>1964.08</v>
      </c>
      <c r="Q3473" s="143"/>
      <c r="R3473" s="143"/>
      <c r="S3473" s="143"/>
    </row>
    <row r="3474" spans="1:19" ht="13.5" customHeight="1">
      <c r="A3474" s="195"/>
      <c r="B3474" s="189" t="s">
        <v>593</v>
      </c>
      <c r="C3474" s="501" t="s">
        <v>594</v>
      </c>
      <c r="D3474" s="501"/>
      <c r="E3474" s="501"/>
      <c r="F3474" s="501"/>
      <c r="G3474" s="501"/>
      <c r="H3474" s="190" t="s">
        <v>595</v>
      </c>
      <c r="I3474" s="201">
        <v>26.67</v>
      </c>
      <c r="J3474" s="191"/>
      <c r="K3474" s="202">
        <v>160.2867</v>
      </c>
      <c r="L3474" s="205">
        <v>5.87</v>
      </c>
      <c r="M3474" s="206">
        <v>0.87</v>
      </c>
      <c r="N3474" s="200">
        <v>5.1100000000000003</v>
      </c>
      <c r="O3474" s="202">
        <v>1.0367</v>
      </c>
      <c r="P3474" s="194">
        <v>849.12</v>
      </c>
      <c r="Q3474" s="143"/>
      <c r="R3474" s="143"/>
      <c r="S3474" s="143"/>
    </row>
    <row r="3475" spans="1:19" ht="27.75" customHeight="1">
      <c r="A3475" s="195"/>
      <c r="B3475" s="189" t="s">
        <v>1433</v>
      </c>
      <c r="C3475" s="501" t="s">
        <v>1434</v>
      </c>
      <c r="D3475" s="501"/>
      <c r="E3475" s="501"/>
      <c r="F3475" s="501"/>
      <c r="G3475" s="501"/>
      <c r="H3475" s="190" t="s">
        <v>418</v>
      </c>
      <c r="I3475" s="192">
        <v>1.0499999999999999E-3</v>
      </c>
      <c r="J3475" s="191"/>
      <c r="K3475" s="215">
        <v>6.3105000000000001E-3</v>
      </c>
      <c r="L3475" s="208">
        <v>43821.53</v>
      </c>
      <c r="M3475" s="206">
        <v>1.34</v>
      </c>
      <c r="N3475" s="200">
        <v>58720.85</v>
      </c>
      <c r="O3475" s="202">
        <v>1.0367</v>
      </c>
      <c r="P3475" s="194">
        <v>384.16</v>
      </c>
      <c r="Q3475" s="143"/>
      <c r="R3475" s="143"/>
      <c r="S3475" s="143"/>
    </row>
    <row r="3476" spans="1:19" ht="45.75" customHeight="1">
      <c r="A3476" s="195"/>
      <c r="B3476" s="189" t="s">
        <v>730</v>
      </c>
      <c r="C3476" s="501" t="s">
        <v>731</v>
      </c>
      <c r="D3476" s="501"/>
      <c r="E3476" s="501"/>
      <c r="F3476" s="501"/>
      <c r="G3476" s="501"/>
      <c r="H3476" s="190" t="s">
        <v>413</v>
      </c>
      <c r="I3476" s="201">
        <v>0.02</v>
      </c>
      <c r="J3476" s="191"/>
      <c r="K3476" s="202">
        <v>0.1202</v>
      </c>
      <c r="L3476" s="205">
        <v>79.88</v>
      </c>
      <c r="M3476" s="206">
        <v>1.42</v>
      </c>
      <c r="N3476" s="200">
        <v>113.43</v>
      </c>
      <c r="O3476" s="202">
        <v>1.0367</v>
      </c>
      <c r="P3476" s="194">
        <v>14.13</v>
      </c>
      <c r="Q3476" s="143"/>
      <c r="R3476" s="143"/>
      <c r="S3476" s="143"/>
    </row>
    <row r="3477" spans="1:19" ht="27.75" customHeight="1">
      <c r="A3477" s="195"/>
      <c r="B3477" s="189" t="s">
        <v>1451</v>
      </c>
      <c r="C3477" s="501" t="s">
        <v>1452</v>
      </c>
      <c r="D3477" s="501"/>
      <c r="E3477" s="501"/>
      <c r="F3477" s="501"/>
      <c r="G3477" s="501"/>
      <c r="H3477" s="190" t="s">
        <v>587</v>
      </c>
      <c r="I3477" s="201">
        <v>0.05</v>
      </c>
      <c r="J3477" s="191"/>
      <c r="K3477" s="202">
        <v>0.30049999999999999</v>
      </c>
      <c r="L3477" s="208">
        <v>1239.94</v>
      </c>
      <c r="M3477" s="206">
        <v>1.29</v>
      </c>
      <c r="N3477" s="200">
        <v>1599.52</v>
      </c>
      <c r="O3477" s="202">
        <v>1.0367</v>
      </c>
      <c r="P3477" s="194">
        <v>498.3</v>
      </c>
      <c r="Q3477" s="143"/>
      <c r="R3477" s="143"/>
      <c r="S3477" s="143"/>
    </row>
    <row r="3478" spans="1:19" ht="13.5" customHeight="1">
      <c r="A3478" s="195"/>
      <c r="B3478" s="189" t="s">
        <v>1453</v>
      </c>
      <c r="C3478" s="501" t="s">
        <v>1454</v>
      </c>
      <c r="D3478" s="501"/>
      <c r="E3478" s="501"/>
      <c r="F3478" s="501"/>
      <c r="G3478" s="501"/>
      <c r="H3478" s="190" t="s">
        <v>1124</v>
      </c>
      <c r="I3478" s="202">
        <v>1.2200000000000001E-2</v>
      </c>
      <c r="J3478" s="191"/>
      <c r="K3478" s="197">
        <v>7.3321999999999998E-2</v>
      </c>
      <c r="L3478" s="208">
        <v>2316.7800000000002</v>
      </c>
      <c r="M3478" s="206">
        <v>1.24</v>
      </c>
      <c r="N3478" s="200">
        <v>2872.81</v>
      </c>
      <c r="O3478" s="202">
        <v>1.0367</v>
      </c>
      <c r="P3478" s="194">
        <v>218.37</v>
      </c>
      <c r="Q3478" s="143"/>
      <c r="R3478" s="143"/>
      <c r="S3478" s="143"/>
    </row>
    <row r="3479" spans="1:19" ht="13.5" customHeight="1">
      <c r="A3479" s="210"/>
      <c r="B3479" s="187"/>
      <c r="C3479" s="500" t="s">
        <v>429</v>
      </c>
      <c r="D3479" s="500"/>
      <c r="E3479" s="500"/>
      <c r="F3479" s="500"/>
      <c r="G3479" s="500"/>
      <c r="H3479" s="180"/>
      <c r="I3479" s="181"/>
      <c r="J3479" s="181"/>
      <c r="K3479" s="181"/>
      <c r="L3479" s="183"/>
      <c r="M3479" s="181"/>
      <c r="N3479" s="211"/>
      <c r="O3479" s="181"/>
      <c r="P3479" s="212">
        <v>37363.21</v>
      </c>
      <c r="Q3479" s="143"/>
      <c r="R3479" s="143"/>
      <c r="S3479" s="143"/>
    </row>
    <row r="3480" spans="1:19" ht="13.5" customHeight="1">
      <c r="A3480" s="203" t="s">
        <v>1455</v>
      </c>
      <c r="B3480" s="189" t="s">
        <v>430</v>
      </c>
      <c r="C3480" s="501" t="s">
        <v>431</v>
      </c>
      <c r="D3480" s="501"/>
      <c r="E3480" s="501"/>
      <c r="F3480" s="501"/>
      <c r="G3480" s="501"/>
      <c r="H3480" s="190" t="s">
        <v>432</v>
      </c>
      <c r="I3480" s="209">
        <v>2</v>
      </c>
      <c r="J3480" s="191"/>
      <c r="K3480" s="209">
        <v>2</v>
      </c>
      <c r="L3480" s="193"/>
      <c r="M3480" s="191"/>
      <c r="N3480" s="193"/>
      <c r="O3480" s="202">
        <v>1.0367</v>
      </c>
      <c r="P3480" s="216">
        <v>443.74</v>
      </c>
      <c r="Q3480" s="143"/>
      <c r="R3480" s="143"/>
      <c r="S3480" s="143"/>
    </row>
    <row r="3481" spans="1:19" ht="13.5" customHeight="1">
      <c r="A3481" s="203"/>
      <c r="B3481" s="189"/>
      <c r="C3481" s="501" t="s">
        <v>433</v>
      </c>
      <c r="D3481" s="501"/>
      <c r="E3481" s="501"/>
      <c r="F3481" s="501"/>
      <c r="G3481" s="501"/>
      <c r="H3481" s="190"/>
      <c r="I3481" s="191"/>
      <c r="J3481" s="191"/>
      <c r="K3481" s="191"/>
      <c r="L3481" s="193"/>
      <c r="M3481" s="191"/>
      <c r="N3481" s="193"/>
      <c r="O3481" s="191"/>
      <c r="P3481" s="194">
        <v>34783.29</v>
      </c>
      <c r="Q3481" s="143"/>
      <c r="R3481" s="143"/>
      <c r="S3481" s="143"/>
    </row>
    <row r="3482" spans="1:19" ht="13.5" customHeight="1">
      <c r="A3482" s="203"/>
      <c r="B3482" s="189" t="s">
        <v>603</v>
      </c>
      <c r="C3482" s="501" t="s">
        <v>604</v>
      </c>
      <c r="D3482" s="501"/>
      <c r="E3482" s="501"/>
      <c r="F3482" s="501"/>
      <c r="G3482" s="501"/>
      <c r="H3482" s="190" t="s">
        <v>432</v>
      </c>
      <c r="I3482" s="209">
        <v>97</v>
      </c>
      <c r="J3482" s="191"/>
      <c r="K3482" s="209">
        <v>97</v>
      </c>
      <c r="L3482" s="193"/>
      <c r="M3482" s="191"/>
      <c r="N3482" s="193"/>
      <c r="O3482" s="191"/>
      <c r="P3482" s="194">
        <v>33739.79</v>
      </c>
      <c r="Q3482" s="143"/>
      <c r="R3482" s="143"/>
      <c r="S3482" s="143"/>
    </row>
    <row r="3483" spans="1:19" ht="13.5" customHeight="1">
      <c r="A3483" s="203"/>
      <c r="B3483" s="189" t="s">
        <v>605</v>
      </c>
      <c r="C3483" s="501" t="s">
        <v>606</v>
      </c>
      <c r="D3483" s="501"/>
      <c r="E3483" s="501"/>
      <c r="F3483" s="501"/>
      <c r="G3483" s="501"/>
      <c r="H3483" s="190" t="s">
        <v>432</v>
      </c>
      <c r="I3483" s="209">
        <v>51</v>
      </c>
      <c r="J3483" s="191"/>
      <c r="K3483" s="209">
        <v>51</v>
      </c>
      <c r="L3483" s="193"/>
      <c r="M3483" s="191"/>
      <c r="N3483" s="193"/>
      <c r="O3483" s="191"/>
      <c r="P3483" s="194">
        <v>17739.48</v>
      </c>
      <c r="Q3483" s="143"/>
      <c r="R3483" s="143"/>
      <c r="S3483" s="143"/>
    </row>
    <row r="3484" spans="1:19" ht="13.5" customHeight="1">
      <c r="A3484" s="213"/>
      <c r="B3484" s="214"/>
      <c r="C3484" s="500" t="s">
        <v>438</v>
      </c>
      <c r="D3484" s="500"/>
      <c r="E3484" s="500"/>
      <c r="F3484" s="500"/>
      <c r="G3484" s="500"/>
      <c r="H3484" s="180"/>
      <c r="I3484" s="181"/>
      <c r="J3484" s="181"/>
      <c r="K3484" s="181"/>
      <c r="L3484" s="183"/>
      <c r="M3484" s="181"/>
      <c r="N3484" s="211">
        <v>14856.28</v>
      </c>
      <c r="O3484" s="181"/>
      <c r="P3484" s="212">
        <v>89286.22</v>
      </c>
      <c r="Q3484" s="143"/>
      <c r="R3484" s="143"/>
      <c r="S3484" s="143"/>
    </row>
    <row r="3485" spans="1:19" ht="13.5" customHeight="1">
      <c r="A3485" s="178" t="s">
        <v>1456</v>
      </c>
      <c r="B3485" s="179" t="s">
        <v>1457</v>
      </c>
      <c r="C3485" s="498" t="s">
        <v>1458</v>
      </c>
      <c r="D3485" s="498"/>
      <c r="E3485" s="498"/>
      <c r="F3485" s="498"/>
      <c r="G3485" s="498"/>
      <c r="H3485" s="180" t="s">
        <v>610</v>
      </c>
      <c r="I3485" s="181">
        <v>1.9</v>
      </c>
      <c r="J3485" s="182">
        <v>1</v>
      </c>
      <c r="K3485" s="222">
        <v>1.9</v>
      </c>
      <c r="L3485" s="183"/>
      <c r="M3485" s="181"/>
      <c r="N3485" s="184"/>
      <c r="O3485" s="181"/>
      <c r="P3485" s="185"/>
      <c r="Q3485" s="143"/>
      <c r="R3485" s="143"/>
      <c r="S3485" s="143"/>
    </row>
    <row r="3486" spans="1:19" ht="13.5" customHeight="1">
      <c r="A3486" s="186"/>
      <c r="B3486" s="187" t="s">
        <v>386</v>
      </c>
      <c r="C3486" s="499" t="s">
        <v>387</v>
      </c>
      <c r="D3486" s="499"/>
      <c r="E3486" s="499"/>
      <c r="F3486" s="499"/>
      <c r="G3486" s="499"/>
      <c r="H3486" s="499"/>
      <c r="I3486" s="499"/>
      <c r="J3486" s="499"/>
      <c r="K3486" s="499"/>
      <c r="L3486" s="499"/>
      <c r="M3486" s="499"/>
      <c r="N3486" s="499"/>
      <c r="O3486" s="499"/>
      <c r="P3486" s="499"/>
      <c r="Q3486" s="143"/>
      <c r="R3486" s="143"/>
      <c r="S3486" s="143"/>
    </row>
    <row r="3487" spans="1:19" ht="13.5" customHeight="1">
      <c r="A3487" s="186"/>
      <c r="B3487" s="187" t="s">
        <v>388</v>
      </c>
      <c r="C3487" s="499" t="s">
        <v>389</v>
      </c>
      <c r="D3487" s="499"/>
      <c r="E3487" s="499"/>
      <c r="F3487" s="499"/>
      <c r="G3487" s="499"/>
      <c r="H3487" s="499"/>
      <c r="I3487" s="499"/>
      <c r="J3487" s="499"/>
      <c r="K3487" s="499"/>
      <c r="L3487" s="499"/>
      <c r="M3487" s="499"/>
      <c r="N3487" s="499"/>
      <c r="O3487" s="499"/>
      <c r="P3487" s="499"/>
      <c r="Q3487" s="143"/>
      <c r="R3487" s="143"/>
      <c r="S3487" s="143"/>
    </row>
    <row r="3488" spans="1:19" ht="27.75" customHeight="1">
      <c r="A3488" s="186"/>
      <c r="B3488" s="187"/>
      <c r="C3488" s="499" t="s">
        <v>390</v>
      </c>
      <c r="D3488" s="499"/>
      <c r="E3488" s="499"/>
      <c r="F3488" s="499"/>
      <c r="G3488" s="499"/>
      <c r="H3488" s="499"/>
      <c r="I3488" s="499"/>
      <c r="J3488" s="499"/>
      <c r="K3488" s="499"/>
      <c r="L3488" s="499"/>
      <c r="M3488" s="499"/>
      <c r="N3488" s="499"/>
      <c r="O3488" s="499"/>
      <c r="P3488" s="499"/>
      <c r="Q3488" s="143"/>
      <c r="R3488" s="143"/>
      <c r="S3488" s="143"/>
    </row>
    <row r="3489" spans="1:19" ht="13.5" customHeight="1">
      <c r="A3489" s="188"/>
      <c r="B3489" s="189" t="s">
        <v>164</v>
      </c>
      <c r="C3489" s="501" t="s">
        <v>391</v>
      </c>
      <c r="D3489" s="501"/>
      <c r="E3489" s="501"/>
      <c r="F3489" s="501"/>
      <c r="G3489" s="501"/>
      <c r="H3489" s="190" t="s">
        <v>392</v>
      </c>
      <c r="I3489" s="191"/>
      <c r="J3489" s="191"/>
      <c r="K3489" s="215">
        <v>27.355610200000001</v>
      </c>
      <c r="L3489" s="193"/>
      <c r="M3489" s="191"/>
      <c r="N3489" s="193"/>
      <c r="O3489" s="191"/>
      <c r="P3489" s="194">
        <v>15487.11</v>
      </c>
      <c r="Q3489" s="143"/>
      <c r="R3489" s="143"/>
      <c r="S3489" s="143"/>
    </row>
    <row r="3490" spans="1:19" ht="13.5" customHeight="1">
      <c r="A3490" s="195"/>
      <c r="B3490" s="189" t="s">
        <v>393</v>
      </c>
      <c r="C3490" s="501" t="s">
        <v>394</v>
      </c>
      <c r="D3490" s="501"/>
      <c r="E3490" s="501"/>
      <c r="F3490" s="501"/>
      <c r="G3490" s="501"/>
      <c r="H3490" s="190" t="s">
        <v>392</v>
      </c>
      <c r="I3490" s="201">
        <v>8.9600000000000009</v>
      </c>
      <c r="J3490" s="197">
        <v>1.6068849999999999</v>
      </c>
      <c r="K3490" s="215">
        <v>27.355610200000001</v>
      </c>
      <c r="L3490" s="198"/>
      <c r="M3490" s="199"/>
      <c r="N3490" s="200">
        <v>566.14</v>
      </c>
      <c r="O3490" s="191"/>
      <c r="P3490" s="194">
        <v>15487.11</v>
      </c>
      <c r="Q3490" s="143"/>
      <c r="R3490" s="143"/>
      <c r="S3490" s="143"/>
    </row>
    <row r="3491" spans="1:19" ht="13.5" customHeight="1">
      <c r="A3491" s="188"/>
      <c r="B3491" s="189" t="s">
        <v>167</v>
      </c>
      <c r="C3491" s="501" t="s">
        <v>395</v>
      </c>
      <c r="D3491" s="501"/>
      <c r="E3491" s="501"/>
      <c r="F3491" s="501"/>
      <c r="G3491" s="501"/>
      <c r="H3491" s="190"/>
      <c r="I3491" s="191"/>
      <c r="J3491" s="191"/>
      <c r="K3491" s="191"/>
      <c r="L3491" s="193"/>
      <c r="M3491" s="191"/>
      <c r="N3491" s="193"/>
      <c r="O3491" s="191"/>
      <c r="P3491" s="216">
        <v>389.39</v>
      </c>
      <c r="Q3491" s="143"/>
      <c r="R3491" s="143"/>
      <c r="S3491" s="143"/>
    </row>
    <row r="3492" spans="1:19" ht="13.5" customHeight="1">
      <c r="A3492" s="188"/>
      <c r="B3492" s="189"/>
      <c r="C3492" s="501" t="s">
        <v>396</v>
      </c>
      <c r="D3492" s="501"/>
      <c r="E3492" s="501"/>
      <c r="F3492" s="501"/>
      <c r="G3492" s="501"/>
      <c r="H3492" s="190" t="s">
        <v>392</v>
      </c>
      <c r="I3492" s="191"/>
      <c r="J3492" s="191"/>
      <c r="K3492" s="202">
        <v>0.35339999999999999</v>
      </c>
      <c r="L3492" s="193"/>
      <c r="M3492" s="191"/>
      <c r="N3492" s="193"/>
      <c r="O3492" s="191"/>
      <c r="P3492" s="216">
        <v>248.58</v>
      </c>
      <c r="Q3492" s="143"/>
      <c r="R3492" s="143"/>
      <c r="S3492" s="143"/>
    </row>
    <row r="3493" spans="1:19" ht="13.5" customHeight="1">
      <c r="A3493" s="195"/>
      <c r="B3493" s="189" t="s">
        <v>397</v>
      </c>
      <c r="C3493" s="501" t="s">
        <v>398</v>
      </c>
      <c r="D3493" s="501"/>
      <c r="E3493" s="501"/>
      <c r="F3493" s="501"/>
      <c r="G3493" s="501"/>
      <c r="H3493" s="190" t="s">
        <v>399</v>
      </c>
      <c r="I3493" s="201">
        <v>0.06</v>
      </c>
      <c r="J3493" s="201">
        <v>1.55</v>
      </c>
      <c r="K3493" s="202">
        <v>0.1767</v>
      </c>
      <c r="L3493" s="198"/>
      <c r="M3493" s="199"/>
      <c r="N3493" s="200">
        <v>1582.31</v>
      </c>
      <c r="O3493" s="202">
        <v>1.0367</v>
      </c>
      <c r="P3493" s="194">
        <v>289.86</v>
      </c>
      <c r="Q3493" s="143"/>
      <c r="R3493" s="143"/>
      <c r="S3493" s="143"/>
    </row>
    <row r="3494" spans="1:19" ht="13.5" customHeight="1">
      <c r="A3494" s="203"/>
      <c r="B3494" s="189" t="s">
        <v>400</v>
      </c>
      <c r="C3494" s="501" t="s">
        <v>401</v>
      </c>
      <c r="D3494" s="501"/>
      <c r="E3494" s="501"/>
      <c r="F3494" s="501"/>
      <c r="G3494" s="501"/>
      <c r="H3494" s="190" t="s">
        <v>392</v>
      </c>
      <c r="I3494" s="201">
        <v>0.06</v>
      </c>
      <c r="J3494" s="201">
        <v>1.55</v>
      </c>
      <c r="K3494" s="202">
        <v>0.1767</v>
      </c>
      <c r="L3494" s="193"/>
      <c r="M3494" s="191"/>
      <c r="N3494" s="204">
        <v>777.91</v>
      </c>
      <c r="O3494" s="202">
        <v>1.0367</v>
      </c>
      <c r="P3494" s="216">
        <v>142.5</v>
      </c>
      <c r="Q3494" s="143"/>
      <c r="R3494" s="143"/>
      <c r="S3494" s="143"/>
    </row>
    <row r="3495" spans="1:19" ht="13.5" customHeight="1">
      <c r="A3495" s="195"/>
      <c r="B3495" s="189" t="s">
        <v>402</v>
      </c>
      <c r="C3495" s="501" t="s">
        <v>403</v>
      </c>
      <c r="D3495" s="501"/>
      <c r="E3495" s="501"/>
      <c r="F3495" s="501"/>
      <c r="G3495" s="501"/>
      <c r="H3495" s="190" t="s">
        <v>399</v>
      </c>
      <c r="I3495" s="201">
        <v>0.06</v>
      </c>
      <c r="J3495" s="201">
        <v>1.55</v>
      </c>
      <c r="K3495" s="202">
        <v>0.1767</v>
      </c>
      <c r="L3495" s="198"/>
      <c r="M3495" s="199"/>
      <c r="N3495" s="200">
        <v>543.33000000000004</v>
      </c>
      <c r="O3495" s="202">
        <v>1.0367</v>
      </c>
      <c r="P3495" s="194">
        <v>99.53</v>
      </c>
      <c r="Q3495" s="143"/>
      <c r="R3495" s="143"/>
      <c r="S3495" s="143"/>
    </row>
    <row r="3496" spans="1:19" ht="13.5" customHeight="1">
      <c r="A3496" s="203"/>
      <c r="B3496" s="189" t="s">
        <v>404</v>
      </c>
      <c r="C3496" s="501" t="s">
        <v>405</v>
      </c>
      <c r="D3496" s="501"/>
      <c r="E3496" s="501"/>
      <c r="F3496" s="501"/>
      <c r="G3496" s="501"/>
      <c r="H3496" s="190" t="s">
        <v>392</v>
      </c>
      <c r="I3496" s="201">
        <v>0.06</v>
      </c>
      <c r="J3496" s="201">
        <v>1.55</v>
      </c>
      <c r="K3496" s="202">
        <v>0.1767</v>
      </c>
      <c r="L3496" s="193"/>
      <c r="M3496" s="191"/>
      <c r="N3496" s="204">
        <v>579.11</v>
      </c>
      <c r="O3496" s="202">
        <v>1.0367</v>
      </c>
      <c r="P3496" s="216">
        <v>106.08</v>
      </c>
      <c r="Q3496" s="143"/>
      <c r="R3496" s="143"/>
      <c r="S3496" s="143"/>
    </row>
    <row r="3497" spans="1:19" ht="13.5" customHeight="1">
      <c r="A3497" s="188"/>
      <c r="B3497" s="189" t="s">
        <v>180</v>
      </c>
      <c r="C3497" s="501" t="s">
        <v>410</v>
      </c>
      <c r="D3497" s="501"/>
      <c r="E3497" s="501"/>
      <c r="F3497" s="501"/>
      <c r="G3497" s="501"/>
      <c r="H3497" s="190"/>
      <c r="I3497" s="191"/>
      <c r="J3497" s="191"/>
      <c r="K3497" s="191"/>
      <c r="L3497" s="193"/>
      <c r="M3497" s="191"/>
      <c r="N3497" s="193"/>
      <c r="O3497" s="191"/>
      <c r="P3497" s="216">
        <v>904.15</v>
      </c>
      <c r="Q3497" s="143"/>
      <c r="R3497" s="143"/>
      <c r="S3497" s="143"/>
    </row>
    <row r="3498" spans="1:19" ht="13.5" customHeight="1">
      <c r="A3498" s="195"/>
      <c r="B3498" s="189" t="s">
        <v>593</v>
      </c>
      <c r="C3498" s="501" t="s">
        <v>594</v>
      </c>
      <c r="D3498" s="501"/>
      <c r="E3498" s="501"/>
      <c r="F3498" s="501"/>
      <c r="G3498" s="501"/>
      <c r="H3498" s="190" t="s">
        <v>595</v>
      </c>
      <c r="I3498" s="201">
        <v>26.67</v>
      </c>
      <c r="J3498" s="191"/>
      <c r="K3498" s="207">
        <v>50.673000000000002</v>
      </c>
      <c r="L3498" s="205">
        <v>5.87</v>
      </c>
      <c r="M3498" s="206">
        <v>0.87</v>
      </c>
      <c r="N3498" s="200">
        <v>5.1100000000000003</v>
      </c>
      <c r="O3498" s="202">
        <v>1.0367</v>
      </c>
      <c r="P3498" s="194">
        <v>268.44</v>
      </c>
      <c r="Q3498" s="143"/>
      <c r="R3498" s="143"/>
      <c r="S3498" s="143"/>
    </row>
    <row r="3499" spans="1:19" ht="13.5" customHeight="1">
      <c r="A3499" s="195"/>
      <c r="B3499" s="189" t="s">
        <v>1433</v>
      </c>
      <c r="C3499" s="501" t="s">
        <v>1434</v>
      </c>
      <c r="D3499" s="501"/>
      <c r="E3499" s="501"/>
      <c r="F3499" s="501"/>
      <c r="G3499" s="501"/>
      <c r="H3499" s="190" t="s">
        <v>418</v>
      </c>
      <c r="I3499" s="192">
        <v>1.16E-3</v>
      </c>
      <c r="J3499" s="191"/>
      <c r="K3499" s="197">
        <v>2.2039999999999998E-3</v>
      </c>
      <c r="L3499" s="208">
        <v>43821.53</v>
      </c>
      <c r="M3499" s="206">
        <v>1.34</v>
      </c>
      <c r="N3499" s="200">
        <v>58720.85</v>
      </c>
      <c r="O3499" s="202">
        <v>1.0367</v>
      </c>
      <c r="P3499" s="194">
        <v>134.16999999999999</v>
      </c>
      <c r="Q3499" s="143"/>
      <c r="R3499" s="143"/>
      <c r="S3499" s="143"/>
    </row>
    <row r="3500" spans="1:19" ht="45.75" customHeight="1">
      <c r="A3500" s="195"/>
      <c r="B3500" s="189" t="s">
        <v>730</v>
      </c>
      <c r="C3500" s="501" t="s">
        <v>731</v>
      </c>
      <c r="D3500" s="501"/>
      <c r="E3500" s="501"/>
      <c r="F3500" s="501"/>
      <c r="G3500" s="501"/>
      <c r="H3500" s="190" t="s">
        <v>413</v>
      </c>
      <c r="I3500" s="201">
        <v>0.02</v>
      </c>
      <c r="J3500" s="191"/>
      <c r="K3500" s="207">
        <v>3.7999999999999999E-2</v>
      </c>
      <c r="L3500" s="205">
        <v>79.88</v>
      </c>
      <c r="M3500" s="206">
        <v>1.42</v>
      </c>
      <c r="N3500" s="200">
        <v>113.43</v>
      </c>
      <c r="O3500" s="202">
        <v>1.0367</v>
      </c>
      <c r="P3500" s="194">
        <v>4.47</v>
      </c>
      <c r="Q3500" s="143"/>
      <c r="R3500" s="143"/>
      <c r="S3500" s="143"/>
    </row>
    <row r="3501" spans="1:19" ht="27.75" customHeight="1">
      <c r="A3501" s="195"/>
      <c r="B3501" s="189" t="s">
        <v>1459</v>
      </c>
      <c r="C3501" s="501" t="s">
        <v>1460</v>
      </c>
      <c r="D3501" s="501"/>
      <c r="E3501" s="501"/>
      <c r="F3501" s="501"/>
      <c r="G3501" s="501"/>
      <c r="H3501" s="190" t="s">
        <v>587</v>
      </c>
      <c r="I3501" s="201">
        <v>0.05</v>
      </c>
      <c r="J3501" s="191"/>
      <c r="K3501" s="207">
        <v>9.5000000000000001E-2</v>
      </c>
      <c r="L3501" s="208">
        <v>3141.34</v>
      </c>
      <c r="M3501" s="206">
        <v>1.29</v>
      </c>
      <c r="N3501" s="200">
        <v>4052.33</v>
      </c>
      <c r="O3501" s="202">
        <v>1.0367</v>
      </c>
      <c r="P3501" s="194">
        <v>399.1</v>
      </c>
      <c r="Q3501" s="143"/>
      <c r="R3501" s="143"/>
      <c r="S3501" s="143"/>
    </row>
    <row r="3502" spans="1:19" ht="13.5" customHeight="1">
      <c r="A3502" s="195"/>
      <c r="B3502" s="189" t="s">
        <v>1461</v>
      </c>
      <c r="C3502" s="501" t="s">
        <v>1462</v>
      </c>
      <c r="D3502" s="501"/>
      <c r="E3502" s="501"/>
      <c r="F3502" s="501"/>
      <c r="G3502" s="501"/>
      <c r="H3502" s="190" t="s">
        <v>1124</v>
      </c>
      <c r="I3502" s="202">
        <v>1.2200000000000001E-2</v>
      </c>
      <c r="J3502" s="191"/>
      <c r="K3502" s="192">
        <v>2.3179999999999999E-2</v>
      </c>
      <c r="L3502" s="208">
        <v>3287.8</v>
      </c>
      <c r="M3502" s="206">
        <v>1.24</v>
      </c>
      <c r="N3502" s="200">
        <v>4076.87</v>
      </c>
      <c r="O3502" s="202">
        <v>1.0367</v>
      </c>
      <c r="P3502" s="194">
        <v>97.97</v>
      </c>
      <c r="Q3502" s="143"/>
      <c r="R3502" s="143"/>
      <c r="S3502" s="143"/>
    </row>
    <row r="3503" spans="1:19" ht="13.5" customHeight="1">
      <c r="A3503" s="210"/>
      <c r="B3503" s="187"/>
      <c r="C3503" s="500" t="s">
        <v>429</v>
      </c>
      <c r="D3503" s="500"/>
      <c r="E3503" s="500"/>
      <c r="F3503" s="500"/>
      <c r="G3503" s="500"/>
      <c r="H3503" s="180"/>
      <c r="I3503" s="181"/>
      <c r="J3503" s="181"/>
      <c r="K3503" s="181"/>
      <c r="L3503" s="183"/>
      <c r="M3503" s="181"/>
      <c r="N3503" s="211"/>
      <c r="O3503" s="181"/>
      <c r="P3503" s="212">
        <v>17029.23</v>
      </c>
      <c r="Q3503" s="143"/>
      <c r="R3503" s="143"/>
      <c r="S3503" s="143"/>
    </row>
    <row r="3504" spans="1:19" ht="13.5" customHeight="1">
      <c r="A3504" s="203" t="s">
        <v>1463</v>
      </c>
      <c r="B3504" s="189" t="s">
        <v>430</v>
      </c>
      <c r="C3504" s="501" t="s">
        <v>431</v>
      </c>
      <c r="D3504" s="501"/>
      <c r="E3504" s="501"/>
      <c r="F3504" s="501"/>
      <c r="G3504" s="501"/>
      <c r="H3504" s="190" t="s">
        <v>432</v>
      </c>
      <c r="I3504" s="209">
        <v>2</v>
      </c>
      <c r="J3504" s="191"/>
      <c r="K3504" s="209">
        <v>2</v>
      </c>
      <c r="L3504" s="193"/>
      <c r="M3504" s="191"/>
      <c r="N3504" s="193"/>
      <c r="O3504" s="202">
        <v>1.0367</v>
      </c>
      <c r="P3504" s="216">
        <v>199.83</v>
      </c>
      <c r="Q3504" s="143"/>
      <c r="R3504" s="143"/>
      <c r="S3504" s="143"/>
    </row>
    <row r="3505" spans="1:19" ht="13.5" customHeight="1">
      <c r="A3505" s="203"/>
      <c r="B3505" s="189"/>
      <c r="C3505" s="501" t="s">
        <v>433</v>
      </c>
      <c r="D3505" s="501"/>
      <c r="E3505" s="501"/>
      <c r="F3505" s="501"/>
      <c r="G3505" s="501"/>
      <c r="H3505" s="190"/>
      <c r="I3505" s="191"/>
      <c r="J3505" s="191"/>
      <c r="K3505" s="191"/>
      <c r="L3505" s="193"/>
      <c r="M3505" s="191"/>
      <c r="N3505" s="193"/>
      <c r="O3505" s="191"/>
      <c r="P3505" s="194">
        <v>15735.69</v>
      </c>
      <c r="Q3505" s="143"/>
      <c r="R3505" s="143"/>
      <c r="S3505" s="143"/>
    </row>
    <row r="3506" spans="1:19" ht="13.5" customHeight="1">
      <c r="A3506" s="203"/>
      <c r="B3506" s="189" t="s">
        <v>603</v>
      </c>
      <c r="C3506" s="501" t="s">
        <v>604</v>
      </c>
      <c r="D3506" s="501"/>
      <c r="E3506" s="501"/>
      <c r="F3506" s="501"/>
      <c r="G3506" s="501"/>
      <c r="H3506" s="190" t="s">
        <v>432</v>
      </c>
      <c r="I3506" s="209">
        <v>97</v>
      </c>
      <c r="J3506" s="191"/>
      <c r="K3506" s="209">
        <v>97</v>
      </c>
      <c r="L3506" s="193"/>
      <c r="M3506" s="191"/>
      <c r="N3506" s="193"/>
      <c r="O3506" s="191"/>
      <c r="P3506" s="194">
        <v>15263.62</v>
      </c>
      <c r="Q3506" s="143"/>
      <c r="R3506" s="143"/>
      <c r="S3506" s="143"/>
    </row>
    <row r="3507" spans="1:19" ht="13.5" customHeight="1">
      <c r="A3507" s="203"/>
      <c r="B3507" s="189" t="s">
        <v>605</v>
      </c>
      <c r="C3507" s="501" t="s">
        <v>606</v>
      </c>
      <c r="D3507" s="501"/>
      <c r="E3507" s="501"/>
      <c r="F3507" s="501"/>
      <c r="G3507" s="501"/>
      <c r="H3507" s="190" t="s">
        <v>432</v>
      </c>
      <c r="I3507" s="209">
        <v>51</v>
      </c>
      <c r="J3507" s="191"/>
      <c r="K3507" s="209">
        <v>51</v>
      </c>
      <c r="L3507" s="193"/>
      <c r="M3507" s="191"/>
      <c r="N3507" s="193"/>
      <c r="O3507" s="191"/>
      <c r="P3507" s="194">
        <v>8025.2</v>
      </c>
      <c r="Q3507" s="143"/>
      <c r="R3507" s="143"/>
      <c r="S3507" s="143"/>
    </row>
    <row r="3508" spans="1:19" ht="13.5" customHeight="1">
      <c r="A3508" s="213"/>
      <c r="B3508" s="214"/>
      <c r="C3508" s="500" t="s">
        <v>438</v>
      </c>
      <c r="D3508" s="500"/>
      <c r="E3508" s="500"/>
      <c r="F3508" s="500"/>
      <c r="G3508" s="500"/>
      <c r="H3508" s="180"/>
      <c r="I3508" s="181"/>
      <c r="J3508" s="181"/>
      <c r="K3508" s="181"/>
      <c r="L3508" s="183"/>
      <c r="M3508" s="181"/>
      <c r="N3508" s="211">
        <v>21325.200000000001</v>
      </c>
      <c r="O3508" s="181"/>
      <c r="P3508" s="212">
        <v>40517.879999999997</v>
      </c>
      <c r="Q3508" s="143"/>
      <c r="R3508" s="143"/>
      <c r="S3508" s="143"/>
    </row>
    <row r="3509" spans="1:19" ht="13.5" customHeight="1">
      <c r="A3509" s="178" t="s">
        <v>1464</v>
      </c>
      <c r="B3509" s="179" t="s">
        <v>1465</v>
      </c>
      <c r="C3509" s="498" t="s">
        <v>1466</v>
      </c>
      <c r="D3509" s="498"/>
      <c r="E3509" s="498"/>
      <c r="F3509" s="498"/>
      <c r="G3509" s="498"/>
      <c r="H3509" s="180" t="s">
        <v>610</v>
      </c>
      <c r="I3509" s="181">
        <v>0.12</v>
      </c>
      <c r="J3509" s="182">
        <v>1</v>
      </c>
      <c r="K3509" s="219">
        <v>0.12</v>
      </c>
      <c r="L3509" s="183"/>
      <c r="M3509" s="181"/>
      <c r="N3509" s="184"/>
      <c r="O3509" s="181"/>
      <c r="P3509" s="185"/>
      <c r="Q3509" s="143"/>
      <c r="R3509" s="143"/>
      <c r="S3509" s="143"/>
    </row>
    <row r="3510" spans="1:19" ht="13.5" customHeight="1">
      <c r="A3510" s="186"/>
      <c r="B3510" s="187" t="s">
        <v>386</v>
      </c>
      <c r="C3510" s="499" t="s">
        <v>387</v>
      </c>
      <c r="D3510" s="499"/>
      <c r="E3510" s="499"/>
      <c r="F3510" s="499"/>
      <c r="G3510" s="499"/>
      <c r="H3510" s="499"/>
      <c r="I3510" s="499"/>
      <c r="J3510" s="499"/>
      <c r="K3510" s="499"/>
      <c r="L3510" s="499"/>
      <c r="M3510" s="499"/>
      <c r="N3510" s="499"/>
      <c r="O3510" s="499"/>
      <c r="P3510" s="499"/>
      <c r="Q3510" s="143"/>
      <c r="R3510" s="143"/>
      <c r="S3510" s="143"/>
    </row>
    <row r="3511" spans="1:19" ht="13.5" customHeight="1">
      <c r="A3511" s="186"/>
      <c r="B3511" s="187" t="s">
        <v>388</v>
      </c>
      <c r="C3511" s="499" t="s">
        <v>389</v>
      </c>
      <c r="D3511" s="499"/>
      <c r="E3511" s="499"/>
      <c r="F3511" s="499"/>
      <c r="G3511" s="499"/>
      <c r="H3511" s="499"/>
      <c r="I3511" s="499"/>
      <c r="J3511" s="499"/>
      <c r="K3511" s="499"/>
      <c r="L3511" s="499"/>
      <c r="M3511" s="499"/>
      <c r="N3511" s="499"/>
      <c r="O3511" s="499"/>
      <c r="P3511" s="499"/>
      <c r="Q3511" s="143"/>
      <c r="R3511" s="143"/>
      <c r="S3511" s="143"/>
    </row>
    <row r="3512" spans="1:19" ht="13.5" customHeight="1">
      <c r="A3512" s="186"/>
      <c r="B3512" s="187"/>
      <c r="C3512" s="499" t="s">
        <v>390</v>
      </c>
      <c r="D3512" s="499"/>
      <c r="E3512" s="499"/>
      <c r="F3512" s="499"/>
      <c r="G3512" s="499"/>
      <c r="H3512" s="499"/>
      <c r="I3512" s="499"/>
      <c r="J3512" s="499"/>
      <c r="K3512" s="499"/>
      <c r="L3512" s="499"/>
      <c r="M3512" s="499"/>
      <c r="N3512" s="499"/>
      <c r="O3512" s="499"/>
      <c r="P3512" s="499"/>
      <c r="Q3512" s="143"/>
      <c r="R3512" s="143"/>
      <c r="S3512" s="143"/>
    </row>
    <row r="3513" spans="1:19" ht="27.75" customHeight="1">
      <c r="A3513" s="188"/>
      <c r="B3513" s="189" t="s">
        <v>164</v>
      </c>
      <c r="C3513" s="501" t="s">
        <v>391</v>
      </c>
      <c r="D3513" s="501"/>
      <c r="E3513" s="501"/>
      <c r="F3513" s="501"/>
      <c r="G3513" s="501"/>
      <c r="H3513" s="190" t="s">
        <v>392</v>
      </c>
      <c r="I3513" s="191"/>
      <c r="J3513" s="191"/>
      <c r="K3513" s="192">
        <v>2.2522099999999998</v>
      </c>
      <c r="L3513" s="193"/>
      <c r="M3513" s="191"/>
      <c r="N3513" s="193"/>
      <c r="O3513" s="191"/>
      <c r="P3513" s="194">
        <v>1275.07</v>
      </c>
      <c r="Q3513" s="143"/>
      <c r="R3513" s="143"/>
      <c r="S3513" s="143"/>
    </row>
    <row r="3514" spans="1:19" ht="19.5" customHeight="1">
      <c r="A3514" s="195"/>
      <c r="B3514" s="189" t="s">
        <v>393</v>
      </c>
      <c r="C3514" s="501" t="s">
        <v>394</v>
      </c>
      <c r="D3514" s="501"/>
      <c r="E3514" s="501"/>
      <c r="F3514" s="501"/>
      <c r="G3514" s="501"/>
      <c r="H3514" s="190" t="s">
        <v>392</v>
      </c>
      <c r="I3514" s="201">
        <v>11.68</v>
      </c>
      <c r="J3514" s="197">
        <v>1.6068849999999999</v>
      </c>
      <c r="K3514" s="192">
        <v>2.2522099999999998</v>
      </c>
      <c r="L3514" s="198"/>
      <c r="M3514" s="199"/>
      <c r="N3514" s="200">
        <v>566.14</v>
      </c>
      <c r="O3514" s="191"/>
      <c r="P3514" s="194">
        <v>1275.07</v>
      </c>
      <c r="Q3514" s="143"/>
      <c r="R3514" s="143"/>
      <c r="S3514" s="143"/>
    </row>
    <row r="3515" spans="1:19" ht="13.5" customHeight="1">
      <c r="A3515" s="188"/>
      <c r="B3515" s="189" t="s">
        <v>167</v>
      </c>
      <c r="C3515" s="501" t="s">
        <v>395</v>
      </c>
      <c r="D3515" s="501"/>
      <c r="E3515" s="501"/>
      <c r="F3515" s="501"/>
      <c r="G3515" s="501"/>
      <c r="H3515" s="190"/>
      <c r="I3515" s="191"/>
      <c r="J3515" s="191"/>
      <c r="K3515" s="191"/>
      <c r="L3515" s="193"/>
      <c r="M3515" s="191"/>
      <c r="N3515" s="193"/>
      <c r="O3515" s="191"/>
      <c r="P3515" s="216">
        <v>45.08</v>
      </c>
      <c r="Q3515" s="143"/>
      <c r="R3515" s="143"/>
      <c r="S3515" s="143"/>
    </row>
    <row r="3516" spans="1:19" ht="13.5" customHeight="1">
      <c r="A3516" s="188"/>
      <c r="B3516" s="189"/>
      <c r="C3516" s="501" t="s">
        <v>396</v>
      </c>
      <c r="D3516" s="501"/>
      <c r="E3516" s="501"/>
      <c r="F3516" s="501"/>
      <c r="G3516" s="501"/>
      <c r="H3516" s="190" t="s">
        <v>392</v>
      </c>
      <c r="I3516" s="191"/>
      <c r="J3516" s="191"/>
      <c r="K3516" s="192">
        <v>4.0919999999999998E-2</v>
      </c>
      <c r="L3516" s="193"/>
      <c r="M3516" s="191"/>
      <c r="N3516" s="193"/>
      <c r="O3516" s="191"/>
      <c r="P3516" s="216">
        <v>28.78</v>
      </c>
      <c r="Q3516" s="143"/>
      <c r="R3516" s="143"/>
      <c r="S3516" s="143"/>
    </row>
    <row r="3517" spans="1:19" ht="13.5" customHeight="1">
      <c r="A3517" s="195"/>
      <c r="B3517" s="189" t="s">
        <v>397</v>
      </c>
      <c r="C3517" s="501" t="s">
        <v>398</v>
      </c>
      <c r="D3517" s="501"/>
      <c r="E3517" s="501"/>
      <c r="F3517" s="501"/>
      <c r="G3517" s="501"/>
      <c r="H3517" s="190" t="s">
        <v>399</v>
      </c>
      <c r="I3517" s="201">
        <v>0.11</v>
      </c>
      <c r="J3517" s="201">
        <v>1.55</v>
      </c>
      <c r="K3517" s="192">
        <v>2.0459999999999999E-2</v>
      </c>
      <c r="L3517" s="198"/>
      <c r="M3517" s="199"/>
      <c r="N3517" s="200">
        <v>1582.31</v>
      </c>
      <c r="O3517" s="202">
        <v>1.0367</v>
      </c>
      <c r="P3517" s="194">
        <v>33.56</v>
      </c>
      <c r="Q3517" s="143"/>
      <c r="R3517" s="143"/>
      <c r="S3517" s="143"/>
    </row>
    <row r="3518" spans="1:19" ht="13.5" customHeight="1">
      <c r="A3518" s="203"/>
      <c r="B3518" s="189" t="s">
        <v>400</v>
      </c>
      <c r="C3518" s="501" t="s">
        <v>401</v>
      </c>
      <c r="D3518" s="501"/>
      <c r="E3518" s="501"/>
      <c r="F3518" s="501"/>
      <c r="G3518" s="501"/>
      <c r="H3518" s="190" t="s">
        <v>392</v>
      </c>
      <c r="I3518" s="201">
        <v>0.11</v>
      </c>
      <c r="J3518" s="201">
        <v>1.55</v>
      </c>
      <c r="K3518" s="192">
        <v>2.0459999999999999E-2</v>
      </c>
      <c r="L3518" s="193"/>
      <c r="M3518" s="191"/>
      <c r="N3518" s="204">
        <v>777.91</v>
      </c>
      <c r="O3518" s="202">
        <v>1.0367</v>
      </c>
      <c r="P3518" s="216">
        <v>16.5</v>
      </c>
      <c r="Q3518" s="143"/>
      <c r="R3518" s="143"/>
      <c r="S3518" s="143"/>
    </row>
    <row r="3519" spans="1:19" ht="13.5" customHeight="1">
      <c r="A3519" s="195"/>
      <c r="B3519" s="189" t="s">
        <v>402</v>
      </c>
      <c r="C3519" s="501" t="s">
        <v>403</v>
      </c>
      <c r="D3519" s="501"/>
      <c r="E3519" s="501"/>
      <c r="F3519" s="501"/>
      <c r="G3519" s="501"/>
      <c r="H3519" s="190" t="s">
        <v>399</v>
      </c>
      <c r="I3519" s="201">
        <v>0.11</v>
      </c>
      <c r="J3519" s="201">
        <v>1.55</v>
      </c>
      <c r="K3519" s="192">
        <v>2.0459999999999999E-2</v>
      </c>
      <c r="L3519" s="198"/>
      <c r="M3519" s="199"/>
      <c r="N3519" s="200">
        <v>543.33000000000004</v>
      </c>
      <c r="O3519" s="202">
        <v>1.0367</v>
      </c>
      <c r="P3519" s="194">
        <v>11.52</v>
      </c>
      <c r="Q3519" s="143"/>
      <c r="R3519" s="143"/>
      <c r="S3519" s="143"/>
    </row>
    <row r="3520" spans="1:19" ht="13.5" customHeight="1">
      <c r="A3520" s="203"/>
      <c r="B3520" s="189" t="s">
        <v>404</v>
      </c>
      <c r="C3520" s="501" t="s">
        <v>405</v>
      </c>
      <c r="D3520" s="501"/>
      <c r="E3520" s="501"/>
      <c r="F3520" s="501"/>
      <c r="G3520" s="501"/>
      <c r="H3520" s="190" t="s">
        <v>392</v>
      </c>
      <c r="I3520" s="201">
        <v>0.11</v>
      </c>
      <c r="J3520" s="201">
        <v>1.55</v>
      </c>
      <c r="K3520" s="192">
        <v>2.0459999999999999E-2</v>
      </c>
      <c r="L3520" s="193"/>
      <c r="M3520" s="191"/>
      <c r="N3520" s="204">
        <v>579.11</v>
      </c>
      <c r="O3520" s="202">
        <v>1.0367</v>
      </c>
      <c r="P3520" s="216">
        <v>12.28</v>
      </c>
      <c r="Q3520" s="143"/>
      <c r="R3520" s="143"/>
      <c r="S3520" s="143"/>
    </row>
    <row r="3521" spans="1:19" ht="13.5" customHeight="1">
      <c r="A3521" s="188"/>
      <c r="B3521" s="189" t="s">
        <v>180</v>
      </c>
      <c r="C3521" s="501" t="s">
        <v>410</v>
      </c>
      <c r="D3521" s="501"/>
      <c r="E3521" s="501"/>
      <c r="F3521" s="501"/>
      <c r="G3521" s="501"/>
      <c r="H3521" s="190"/>
      <c r="I3521" s="191"/>
      <c r="J3521" s="191"/>
      <c r="K3521" s="191"/>
      <c r="L3521" s="193"/>
      <c r="M3521" s="191"/>
      <c r="N3521" s="193"/>
      <c r="O3521" s="191"/>
      <c r="P3521" s="216">
        <v>71.61</v>
      </c>
      <c r="Q3521" s="143"/>
      <c r="R3521" s="143"/>
      <c r="S3521" s="143"/>
    </row>
    <row r="3522" spans="1:19" ht="13.5" customHeight="1">
      <c r="A3522" s="195"/>
      <c r="B3522" s="189" t="s">
        <v>593</v>
      </c>
      <c r="C3522" s="501" t="s">
        <v>594</v>
      </c>
      <c r="D3522" s="501"/>
      <c r="E3522" s="501"/>
      <c r="F3522" s="501"/>
      <c r="G3522" s="501"/>
      <c r="H3522" s="190" t="s">
        <v>595</v>
      </c>
      <c r="I3522" s="201">
        <v>33.33</v>
      </c>
      <c r="J3522" s="191"/>
      <c r="K3522" s="202">
        <v>3.9996</v>
      </c>
      <c r="L3522" s="205">
        <v>5.87</v>
      </c>
      <c r="M3522" s="206">
        <v>0.87</v>
      </c>
      <c r="N3522" s="200">
        <v>5.1100000000000003</v>
      </c>
      <c r="O3522" s="202">
        <v>1.0367</v>
      </c>
      <c r="P3522" s="194">
        <v>21.19</v>
      </c>
      <c r="Q3522" s="143"/>
      <c r="R3522" s="143"/>
      <c r="S3522" s="143"/>
    </row>
    <row r="3523" spans="1:19" ht="45.75" customHeight="1">
      <c r="A3523" s="195"/>
      <c r="B3523" s="189" t="s">
        <v>1433</v>
      </c>
      <c r="C3523" s="501" t="s">
        <v>1434</v>
      </c>
      <c r="D3523" s="501"/>
      <c r="E3523" s="501"/>
      <c r="F3523" s="501"/>
      <c r="G3523" s="501"/>
      <c r="H3523" s="190" t="s">
        <v>418</v>
      </c>
      <c r="I3523" s="192">
        <v>1.2600000000000001E-3</v>
      </c>
      <c r="J3523" s="191"/>
      <c r="K3523" s="215">
        <v>1.5119999999999999E-4</v>
      </c>
      <c r="L3523" s="208">
        <v>43821.53</v>
      </c>
      <c r="M3523" s="206">
        <v>1.34</v>
      </c>
      <c r="N3523" s="200">
        <v>58720.85</v>
      </c>
      <c r="O3523" s="202">
        <v>1.0367</v>
      </c>
      <c r="P3523" s="194">
        <v>9.1999999999999993</v>
      </c>
      <c r="Q3523" s="143"/>
      <c r="R3523" s="143"/>
      <c r="S3523" s="143"/>
    </row>
    <row r="3524" spans="1:19" ht="27.75" customHeight="1">
      <c r="A3524" s="195"/>
      <c r="B3524" s="189" t="s">
        <v>730</v>
      </c>
      <c r="C3524" s="501" t="s">
        <v>731</v>
      </c>
      <c r="D3524" s="501"/>
      <c r="E3524" s="501"/>
      <c r="F3524" s="501"/>
      <c r="G3524" s="501"/>
      <c r="H3524" s="190" t="s">
        <v>413</v>
      </c>
      <c r="I3524" s="201">
        <v>0.02</v>
      </c>
      <c r="J3524" s="191"/>
      <c r="K3524" s="202">
        <v>2.3999999999999998E-3</v>
      </c>
      <c r="L3524" s="205">
        <v>79.88</v>
      </c>
      <c r="M3524" s="206">
        <v>1.42</v>
      </c>
      <c r="N3524" s="200">
        <v>113.43</v>
      </c>
      <c r="O3524" s="202">
        <v>1.0367</v>
      </c>
      <c r="P3524" s="194">
        <v>0.28000000000000003</v>
      </c>
      <c r="Q3524" s="143"/>
      <c r="R3524" s="143"/>
      <c r="S3524" s="143"/>
    </row>
    <row r="3525" spans="1:19" ht="13.5" customHeight="1">
      <c r="A3525" s="195"/>
      <c r="B3525" s="189" t="s">
        <v>1467</v>
      </c>
      <c r="C3525" s="501" t="s">
        <v>1468</v>
      </c>
      <c r="D3525" s="501"/>
      <c r="E3525" s="501"/>
      <c r="F3525" s="501"/>
      <c r="G3525" s="501"/>
      <c r="H3525" s="190" t="s">
        <v>587</v>
      </c>
      <c r="I3525" s="201">
        <v>0.05</v>
      </c>
      <c r="J3525" s="191"/>
      <c r="K3525" s="207">
        <v>6.0000000000000001E-3</v>
      </c>
      <c r="L3525" s="208">
        <v>4133.67</v>
      </c>
      <c r="M3525" s="206">
        <v>1.29</v>
      </c>
      <c r="N3525" s="200">
        <v>5332.43</v>
      </c>
      <c r="O3525" s="202">
        <v>1.0367</v>
      </c>
      <c r="P3525" s="194">
        <v>33.17</v>
      </c>
      <c r="Q3525" s="143"/>
      <c r="R3525" s="143"/>
      <c r="S3525" s="143"/>
    </row>
    <row r="3526" spans="1:19" ht="13.5" customHeight="1">
      <c r="A3526" s="195"/>
      <c r="B3526" s="189" t="s">
        <v>1469</v>
      </c>
      <c r="C3526" s="501" t="s">
        <v>1470</v>
      </c>
      <c r="D3526" s="501"/>
      <c r="E3526" s="501"/>
      <c r="F3526" s="501"/>
      <c r="G3526" s="501"/>
      <c r="H3526" s="190" t="s">
        <v>1124</v>
      </c>
      <c r="I3526" s="202">
        <v>1.2200000000000001E-2</v>
      </c>
      <c r="J3526" s="191"/>
      <c r="K3526" s="197">
        <v>1.464E-3</v>
      </c>
      <c r="L3526" s="208">
        <v>4130.12</v>
      </c>
      <c r="M3526" s="206">
        <v>1.24</v>
      </c>
      <c r="N3526" s="200">
        <v>5121.3500000000004</v>
      </c>
      <c r="O3526" s="202">
        <v>1.0367</v>
      </c>
      <c r="P3526" s="194">
        <v>7.77</v>
      </c>
      <c r="Q3526" s="143"/>
      <c r="R3526" s="143"/>
      <c r="S3526" s="143"/>
    </row>
    <row r="3527" spans="1:19" ht="13.5" customHeight="1">
      <c r="A3527" s="210"/>
      <c r="B3527" s="187"/>
      <c r="C3527" s="500" t="s">
        <v>429</v>
      </c>
      <c r="D3527" s="500"/>
      <c r="E3527" s="500"/>
      <c r="F3527" s="500"/>
      <c r="G3527" s="500"/>
      <c r="H3527" s="180"/>
      <c r="I3527" s="181"/>
      <c r="J3527" s="181"/>
      <c r="K3527" s="181"/>
      <c r="L3527" s="183"/>
      <c r="M3527" s="181"/>
      <c r="N3527" s="211"/>
      <c r="O3527" s="181"/>
      <c r="P3527" s="212">
        <v>1420.54</v>
      </c>
      <c r="Q3527" s="143"/>
      <c r="R3527" s="143"/>
      <c r="S3527" s="143"/>
    </row>
    <row r="3528" spans="1:19" ht="13.5" customHeight="1">
      <c r="A3528" s="203" t="s">
        <v>1471</v>
      </c>
      <c r="B3528" s="189" t="s">
        <v>430</v>
      </c>
      <c r="C3528" s="501" t="s">
        <v>431</v>
      </c>
      <c r="D3528" s="501"/>
      <c r="E3528" s="501"/>
      <c r="F3528" s="501"/>
      <c r="G3528" s="501"/>
      <c r="H3528" s="190" t="s">
        <v>432</v>
      </c>
      <c r="I3528" s="209">
        <v>2</v>
      </c>
      <c r="J3528" s="191"/>
      <c r="K3528" s="209">
        <v>2</v>
      </c>
      <c r="L3528" s="193"/>
      <c r="M3528" s="191"/>
      <c r="N3528" s="193"/>
      <c r="O3528" s="202">
        <v>1.0367</v>
      </c>
      <c r="P3528" s="216">
        <v>16.45</v>
      </c>
      <c r="Q3528" s="143"/>
      <c r="R3528" s="143"/>
      <c r="S3528" s="143"/>
    </row>
    <row r="3529" spans="1:19" ht="13.5" customHeight="1">
      <c r="A3529" s="203"/>
      <c r="B3529" s="189"/>
      <c r="C3529" s="501" t="s">
        <v>433</v>
      </c>
      <c r="D3529" s="501"/>
      <c r="E3529" s="501"/>
      <c r="F3529" s="501"/>
      <c r="G3529" s="501"/>
      <c r="H3529" s="190"/>
      <c r="I3529" s="191"/>
      <c r="J3529" s="191"/>
      <c r="K3529" s="191"/>
      <c r="L3529" s="193"/>
      <c r="M3529" s="191"/>
      <c r="N3529" s="193"/>
      <c r="O3529" s="191"/>
      <c r="P3529" s="194">
        <v>1303.8499999999999</v>
      </c>
      <c r="Q3529" s="143"/>
      <c r="R3529" s="143"/>
      <c r="S3529" s="143"/>
    </row>
    <row r="3530" spans="1:19" ht="13.5" customHeight="1">
      <c r="A3530" s="203"/>
      <c r="B3530" s="189" t="s">
        <v>603</v>
      </c>
      <c r="C3530" s="501" t="s">
        <v>604</v>
      </c>
      <c r="D3530" s="501"/>
      <c r="E3530" s="501"/>
      <c r="F3530" s="501"/>
      <c r="G3530" s="501"/>
      <c r="H3530" s="190" t="s">
        <v>432</v>
      </c>
      <c r="I3530" s="209">
        <v>97</v>
      </c>
      <c r="J3530" s="191"/>
      <c r="K3530" s="209">
        <v>97</v>
      </c>
      <c r="L3530" s="193"/>
      <c r="M3530" s="191"/>
      <c r="N3530" s="193"/>
      <c r="O3530" s="191"/>
      <c r="P3530" s="194">
        <v>1264.73</v>
      </c>
      <c r="Q3530" s="143"/>
      <c r="R3530" s="143"/>
      <c r="S3530" s="143"/>
    </row>
    <row r="3531" spans="1:19" ht="13.5" customHeight="1">
      <c r="A3531" s="203"/>
      <c r="B3531" s="189" t="s">
        <v>605</v>
      </c>
      <c r="C3531" s="501" t="s">
        <v>606</v>
      </c>
      <c r="D3531" s="501"/>
      <c r="E3531" s="501"/>
      <c r="F3531" s="501"/>
      <c r="G3531" s="501"/>
      <c r="H3531" s="190" t="s">
        <v>432</v>
      </c>
      <c r="I3531" s="209">
        <v>51</v>
      </c>
      <c r="J3531" s="191"/>
      <c r="K3531" s="209">
        <v>51</v>
      </c>
      <c r="L3531" s="193"/>
      <c r="M3531" s="191"/>
      <c r="N3531" s="193"/>
      <c r="O3531" s="191"/>
      <c r="P3531" s="216">
        <v>664.96</v>
      </c>
      <c r="Q3531" s="143"/>
      <c r="R3531" s="143"/>
      <c r="S3531" s="143"/>
    </row>
    <row r="3532" spans="1:19" ht="13.5" customHeight="1">
      <c r="A3532" s="213"/>
      <c r="B3532" s="214"/>
      <c r="C3532" s="500" t="s">
        <v>438</v>
      </c>
      <c r="D3532" s="500"/>
      <c r="E3532" s="500"/>
      <c r="F3532" s="500"/>
      <c r="G3532" s="500"/>
      <c r="H3532" s="180"/>
      <c r="I3532" s="181"/>
      <c r="J3532" s="181"/>
      <c r="K3532" s="181"/>
      <c r="L3532" s="183"/>
      <c r="M3532" s="181"/>
      <c r="N3532" s="211">
        <v>28055.67</v>
      </c>
      <c r="O3532" s="181"/>
      <c r="P3532" s="212">
        <v>3366.68</v>
      </c>
      <c r="Q3532" s="143"/>
      <c r="R3532" s="143"/>
      <c r="S3532" s="143"/>
    </row>
    <row r="3533" spans="1:19" ht="13.5" customHeight="1">
      <c r="A3533" s="178" t="s">
        <v>1472</v>
      </c>
      <c r="B3533" s="179" t="s">
        <v>1473</v>
      </c>
      <c r="C3533" s="498" t="s">
        <v>1474</v>
      </c>
      <c r="D3533" s="498"/>
      <c r="E3533" s="498"/>
      <c r="F3533" s="498"/>
      <c r="G3533" s="498"/>
      <c r="H3533" s="180" t="s">
        <v>610</v>
      </c>
      <c r="I3533" s="181">
        <v>21.89</v>
      </c>
      <c r="J3533" s="182">
        <v>1</v>
      </c>
      <c r="K3533" s="219">
        <v>21.89</v>
      </c>
      <c r="L3533" s="183"/>
      <c r="M3533" s="181"/>
      <c r="N3533" s="184"/>
      <c r="O3533" s="181"/>
      <c r="P3533" s="185"/>
      <c r="Q3533" s="143"/>
      <c r="R3533" s="143"/>
      <c r="S3533" s="143"/>
    </row>
    <row r="3534" spans="1:19" ht="13.5" customHeight="1">
      <c r="A3534" s="186"/>
      <c r="B3534" s="187" t="s">
        <v>386</v>
      </c>
      <c r="C3534" s="499" t="s">
        <v>387</v>
      </c>
      <c r="D3534" s="499"/>
      <c r="E3534" s="499"/>
      <c r="F3534" s="499"/>
      <c r="G3534" s="499"/>
      <c r="H3534" s="499"/>
      <c r="I3534" s="499"/>
      <c r="J3534" s="499"/>
      <c r="K3534" s="499"/>
      <c r="L3534" s="499"/>
      <c r="M3534" s="499"/>
      <c r="N3534" s="499"/>
      <c r="O3534" s="499"/>
      <c r="P3534" s="499"/>
      <c r="Q3534" s="143"/>
      <c r="R3534" s="143"/>
      <c r="S3534" s="143"/>
    </row>
    <row r="3535" spans="1:19" ht="13.5" customHeight="1">
      <c r="A3535" s="186"/>
      <c r="B3535" s="187" t="s">
        <v>388</v>
      </c>
      <c r="C3535" s="499" t="s">
        <v>389</v>
      </c>
      <c r="D3535" s="499"/>
      <c r="E3535" s="499"/>
      <c r="F3535" s="499"/>
      <c r="G3535" s="499"/>
      <c r="H3535" s="499"/>
      <c r="I3535" s="499"/>
      <c r="J3535" s="499"/>
      <c r="K3535" s="499"/>
      <c r="L3535" s="499"/>
      <c r="M3535" s="499"/>
      <c r="N3535" s="499"/>
      <c r="O3535" s="499"/>
      <c r="P3535" s="499"/>
      <c r="Q3535" s="143"/>
      <c r="R3535" s="143"/>
      <c r="S3535" s="143"/>
    </row>
    <row r="3536" spans="1:19" ht="27.75" customHeight="1">
      <c r="A3536" s="186"/>
      <c r="B3536" s="187" t="s">
        <v>1401</v>
      </c>
      <c r="C3536" s="499" t="s">
        <v>1402</v>
      </c>
      <c r="D3536" s="499"/>
      <c r="E3536" s="499"/>
      <c r="F3536" s="499"/>
      <c r="G3536" s="499"/>
      <c r="H3536" s="499"/>
      <c r="I3536" s="499"/>
      <c r="J3536" s="499"/>
      <c r="K3536" s="499"/>
      <c r="L3536" s="499"/>
      <c r="M3536" s="499"/>
      <c r="N3536" s="499"/>
      <c r="O3536" s="499"/>
      <c r="P3536" s="499"/>
      <c r="Q3536" s="143"/>
      <c r="R3536" s="143"/>
      <c r="S3536" s="143"/>
    </row>
    <row r="3537" spans="1:19" ht="19.5" customHeight="1">
      <c r="A3537" s="186"/>
      <c r="B3537" s="187"/>
      <c r="C3537" s="499" t="s">
        <v>390</v>
      </c>
      <c r="D3537" s="499"/>
      <c r="E3537" s="499"/>
      <c r="F3537" s="499"/>
      <c r="G3537" s="499"/>
      <c r="H3537" s="499"/>
      <c r="I3537" s="499"/>
      <c r="J3537" s="499"/>
      <c r="K3537" s="499"/>
      <c r="L3537" s="499"/>
      <c r="M3537" s="499"/>
      <c r="N3537" s="499"/>
      <c r="O3537" s="499"/>
      <c r="P3537" s="499"/>
      <c r="Q3537" s="143"/>
      <c r="R3537" s="143"/>
      <c r="S3537" s="143"/>
    </row>
    <row r="3538" spans="1:19" ht="13.5" customHeight="1">
      <c r="A3538" s="188"/>
      <c r="B3538" s="189" t="s">
        <v>164</v>
      </c>
      <c r="C3538" s="501" t="s">
        <v>391</v>
      </c>
      <c r="D3538" s="501"/>
      <c r="E3538" s="501"/>
      <c r="F3538" s="501"/>
      <c r="G3538" s="501"/>
      <c r="H3538" s="190" t="s">
        <v>392</v>
      </c>
      <c r="I3538" s="191"/>
      <c r="J3538" s="191"/>
      <c r="K3538" s="215">
        <v>104.1523272</v>
      </c>
      <c r="L3538" s="193"/>
      <c r="M3538" s="191"/>
      <c r="N3538" s="193"/>
      <c r="O3538" s="191"/>
      <c r="P3538" s="194">
        <v>58964.800000000003</v>
      </c>
      <c r="Q3538" s="143"/>
      <c r="R3538" s="143"/>
      <c r="S3538" s="143"/>
    </row>
    <row r="3539" spans="1:19" ht="13.5" customHeight="1">
      <c r="A3539" s="195"/>
      <c r="B3539" s="189" t="s">
        <v>393</v>
      </c>
      <c r="C3539" s="501" t="s">
        <v>394</v>
      </c>
      <c r="D3539" s="501"/>
      <c r="E3539" s="501"/>
      <c r="F3539" s="501"/>
      <c r="G3539" s="501"/>
      <c r="H3539" s="190" t="s">
        <v>392</v>
      </c>
      <c r="I3539" s="201">
        <v>2.82</v>
      </c>
      <c r="J3539" s="215">
        <v>1.6872293</v>
      </c>
      <c r="K3539" s="215">
        <v>104.1523272</v>
      </c>
      <c r="L3539" s="198"/>
      <c r="M3539" s="199"/>
      <c r="N3539" s="200">
        <v>566.14</v>
      </c>
      <c r="O3539" s="191"/>
      <c r="P3539" s="194">
        <v>58964.800000000003</v>
      </c>
      <c r="Q3539" s="143"/>
      <c r="R3539" s="143"/>
      <c r="S3539" s="143"/>
    </row>
    <row r="3540" spans="1:19" ht="13.5" customHeight="1">
      <c r="A3540" s="188"/>
      <c r="B3540" s="189" t="s">
        <v>167</v>
      </c>
      <c r="C3540" s="501" t="s">
        <v>395</v>
      </c>
      <c r="D3540" s="501"/>
      <c r="E3540" s="501"/>
      <c r="F3540" s="501"/>
      <c r="G3540" s="501"/>
      <c r="H3540" s="190"/>
      <c r="I3540" s="191"/>
      <c r="J3540" s="191"/>
      <c r="K3540" s="191"/>
      <c r="L3540" s="193"/>
      <c r="M3540" s="191"/>
      <c r="N3540" s="193"/>
      <c r="O3540" s="191"/>
      <c r="P3540" s="216">
        <v>747.68</v>
      </c>
      <c r="Q3540" s="143"/>
      <c r="R3540" s="143"/>
      <c r="S3540" s="143"/>
    </row>
    <row r="3541" spans="1:19" ht="13.5" customHeight="1">
      <c r="A3541" s="188"/>
      <c r="B3541" s="189"/>
      <c r="C3541" s="501" t="s">
        <v>396</v>
      </c>
      <c r="D3541" s="501"/>
      <c r="E3541" s="501"/>
      <c r="F3541" s="501"/>
      <c r="G3541" s="501"/>
      <c r="H3541" s="190" t="s">
        <v>392</v>
      </c>
      <c r="I3541" s="191"/>
      <c r="J3541" s="191"/>
      <c r="K3541" s="192">
        <v>0.67859000000000003</v>
      </c>
      <c r="L3541" s="193"/>
      <c r="M3541" s="191"/>
      <c r="N3541" s="193"/>
      <c r="O3541" s="191"/>
      <c r="P3541" s="216">
        <v>477.33</v>
      </c>
      <c r="Q3541" s="143"/>
      <c r="R3541" s="143"/>
      <c r="S3541" s="143"/>
    </row>
    <row r="3542" spans="1:19" ht="13.5" customHeight="1">
      <c r="A3542" s="195"/>
      <c r="B3542" s="189" t="s">
        <v>397</v>
      </c>
      <c r="C3542" s="501" t="s">
        <v>398</v>
      </c>
      <c r="D3542" s="501"/>
      <c r="E3542" s="501"/>
      <c r="F3542" s="501"/>
      <c r="G3542" s="501"/>
      <c r="H3542" s="190" t="s">
        <v>399</v>
      </c>
      <c r="I3542" s="201">
        <v>0.01</v>
      </c>
      <c r="J3542" s="201">
        <v>1.55</v>
      </c>
      <c r="K3542" s="197">
        <v>0.33929500000000001</v>
      </c>
      <c r="L3542" s="198"/>
      <c r="M3542" s="199"/>
      <c r="N3542" s="200">
        <v>1582.31</v>
      </c>
      <c r="O3542" s="202">
        <v>1.0367</v>
      </c>
      <c r="P3542" s="194">
        <v>556.57000000000005</v>
      </c>
      <c r="Q3542" s="143"/>
      <c r="R3542" s="143"/>
      <c r="S3542" s="143"/>
    </row>
    <row r="3543" spans="1:19" ht="13.5" customHeight="1">
      <c r="A3543" s="203"/>
      <c r="B3543" s="189" t="s">
        <v>400</v>
      </c>
      <c r="C3543" s="501" t="s">
        <v>401</v>
      </c>
      <c r="D3543" s="501"/>
      <c r="E3543" s="501"/>
      <c r="F3543" s="501"/>
      <c r="G3543" s="501"/>
      <c r="H3543" s="190" t="s">
        <v>392</v>
      </c>
      <c r="I3543" s="201">
        <v>0.01</v>
      </c>
      <c r="J3543" s="201">
        <v>1.55</v>
      </c>
      <c r="K3543" s="197">
        <v>0.33929500000000001</v>
      </c>
      <c r="L3543" s="193"/>
      <c r="M3543" s="191"/>
      <c r="N3543" s="204">
        <v>777.91</v>
      </c>
      <c r="O3543" s="202">
        <v>1.0367</v>
      </c>
      <c r="P3543" s="216">
        <v>273.63</v>
      </c>
      <c r="Q3543" s="143"/>
      <c r="R3543" s="143"/>
      <c r="S3543" s="143"/>
    </row>
    <row r="3544" spans="1:19" ht="13.5" customHeight="1">
      <c r="A3544" s="195"/>
      <c r="B3544" s="189" t="s">
        <v>402</v>
      </c>
      <c r="C3544" s="501" t="s">
        <v>403</v>
      </c>
      <c r="D3544" s="501"/>
      <c r="E3544" s="501"/>
      <c r="F3544" s="501"/>
      <c r="G3544" s="501"/>
      <c r="H3544" s="190" t="s">
        <v>399</v>
      </c>
      <c r="I3544" s="201">
        <v>0.01</v>
      </c>
      <c r="J3544" s="201">
        <v>1.55</v>
      </c>
      <c r="K3544" s="197">
        <v>0.33929500000000001</v>
      </c>
      <c r="L3544" s="198"/>
      <c r="M3544" s="199"/>
      <c r="N3544" s="200">
        <v>543.33000000000004</v>
      </c>
      <c r="O3544" s="202">
        <v>1.0367</v>
      </c>
      <c r="P3544" s="194">
        <v>191.11</v>
      </c>
      <c r="Q3544" s="143"/>
      <c r="R3544" s="143"/>
      <c r="S3544" s="143"/>
    </row>
    <row r="3545" spans="1:19" ht="18.75" customHeight="1">
      <c r="A3545" s="203"/>
      <c r="B3545" s="189" t="s">
        <v>404</v>
      </c>
      <c r="C3545" s="501" t="s">
        <v>405</v>
      </c>
      <c r="D3545" s="501"/>
      <c r="E3545" s="501"/>
      <c r="F3545" s="501"/>
      <c r="G3545" s="501"/>
      <c r="H3545" s="190" t="s">
        <v>392</v>
      </c>
      <c r="I3545" s="201">
        <v>0.01</v>
      </c>
      <c r="J3545" s="201">
        <v>1.55</v>
      </c>
      <c r="K3545" s="197">
        <v>0.33929500000000001</v>
      </c>
      <c r="L3545" s="193"/>
      <c r="M3545" s="191"/>
      <c r="N3545" s="204">
        <v>579.11</v>
      </c>
      <c r="O3545" s="202">
        <v>1.0367</v>
      </c>
      <c r="P3545" s="216">
        <v>203.7</v>
      </c>
      <c r="Q3545" s="143"/>
      <c r="R3545" s="143"/>
      <c r="S3545" s="143"/>
    </row>
    <row r="3546" spans="1:19" ht="45.75" customHeight="1">
      <c r="A3546" s="188"/>
      <c r="B3546" s="189" t="s">
        <v>180</v>
      </c>
      <c r="C3546" s="501" t="s">
        <v>410</v>
      </c>
      <c r="D3546" s="501"/>
      <c r="E3546" s="501"/>
      <c r="F3546" s="501"/>
      <c r="G3546" s="501"/>
      <c r="H3546" s="190"/>
      <c r="I3546" s="191"/>
      <c r="J3546" s="191"/>
      <c r="K3546" s="191"/>
      <c r="L3546" s="193"/>
      <c r="M3546" s="191"/>
      <c r="N3546" s="193"/>
      <c r="O3546" s="191"/>
      <c r="P3546" s="194">
        <v>2333.4</v>
      </c>
      <c r="Q3546" s="143"/>
      <c r="R3546" s="143"/>
      <c r="S3546" s="143"/>
    </row>
    <row r="3547" spans="1:19" ht="27.75" customHeight="1">
      <c r="A3547" s="195"/>
      <c r="B3547" s="189" t="s">
        <v>593</v>
      </c>
      <c r="C3547" s="501" t="s">
        <v>594</v>
      </c>
      <c r="D3547" s="501"/>
      <c r="E3547" s="501"/>
      <c r="F3547" s="501"/>
      <c r="G3547" s="501"/>
      <c r="H3547" s="190" t="s">
        <v>595</v>
      </c>
      <c r="I3547" s="201">
        <v>13.33</v>
      </c>
      <c r="J3547" s="191"/>
      <c r="K3547" s="202">
        <v>291.7937</v>
      </c>
      <c r="L3547" s="205">
        <v>5.87</v>
      </c>
      <c r="M3547" s="206">
        <v>0.87</v>
      </c>
      <c r="N3547" s="200">
        <v>5.1100000000000003</v>
      </c>
      <c r="O3547" s="202">
        <v>1.0367</v>
      </c>
      <c r="P3547" s="194">
        <v>1545.79</v>
      </c>
      <c r="Q3547" s="143"/>
      <c r="R3547" s="143"/>
      <c r="S3547" s="143"/>
    </row>
    <row r="3548" spans="1:19" ht="13.5" customHeight="1">
      <c r="A3548" s="195"/>
      <c r="B3548" s="189" t="s">
        <v>1403</v>
      </c>
      <c r="C3548" s="501" t="s">
        <v>1404</v>
      </c>
      <c r="D3548" s="501"/>
      <c r="E3548" s="501"/>
      <c r="F3548" s="501"/>
      <c r="G3548" s="501"/>
      <c r="H3548" s="190" t="s">
        <v>1405</v>
      </c>
      <c r="I3548" s="196">
        <v>0.5</v>
      </c>
      <c r="J3548" s="191"/>
      <c r="K3548" s="207">
        <v>10.945</v>
      </c>
      <c r="L3548" s="205">
        <v>37.71</v>
      </c>
      <c r="M3548" s="206">
        <v>1.54</v>
      </c>
      <c r="N3548" s="200">
        <v>58.07</v>
      </c>
      <c r="O3548" s="202">
        <v>1.0367</v>
      </c>
      <c r="P3548" s="194">
        <v>658.9</v>
      </c>
      <c r="Q3548" s="143"/>
      <c r="R3548" s="143"/>
      <c r="S3548" s="143"/>
    </row>
    <row r="3549" spans="1:19" ht="13.5" customHeight="1">
      <c r="A3549" s="195"/>
      <c r="B3549" s="189" t="s">
        <v>730</v>
      </c>
      <c r="C3549" s="501" t="s">
        <v>731</v>
      </c>
      <c r="D3549" s="501"/>
      <c r="E3549" s="501"/>
      <c r="F3549" s="501"/>
      <c r="G3549" s="501"/>
      <c r="H3549" s="190" t="s">
        <v>413</v>
      </c>
      <c r="I3549" s="201">
        <v>0.05</v>
      </c>
      <c r="J3549" s="191"/>
      <c r="K3549" s="202">
        <v>1.0945</v>
      </c>
      <c r="L3549" s="205">
        <v>79.88</v>
      </c>
      <c r="M3549" s="206">
        <v>1.42</v>
      </c>
      <c r="N3549" s="200">
        <v>113.43</v>
      </c>
      <c r="O3549" s="202">
        <v>1.0367</v>
      </c>
      <c r="P3549" s="194">
        <v>128.71</v>
      </c>
      <c r="Q3549" s="143"/>
      <c r="R3549" s="143"/>
      <c r="S3549" s="143"/>
    </row>
    <row r="3550" spans="1:19" ht="13.5" customHeight="1">
      <c r="A3550" s="210"/>
      <c r="B3550" s="187"/>
      <c r="C3550" s="500" t="s">
        <v>429</v>
      </c>
      <c r="D3550" s="500"/>
      <c r="E3550" s="500"/>
      <c r="F3550" s="500"/>
      <c r="G3550" s="500"/>
      <c r="H3550" s="180"/>
      <c r="I3550" s="181"/>
      <c r="J3550" s="181"/>
      <c r="K3550" s="181"/>
      <c r="L3550" s="183"/>
      <c r="M3550" s="181"/>
      <c r="N3550" s="211"/>
      <c r="O3550" s="181"/>
      <c r="P3550" s="212">
        <v>62523.21</v>
      </c>
      <c r="Q3550" s="143"/>
      <c r="R3550" s="143"/>
      <c r="S3550" s="143"/>
    </row>
    <row r="3551" spans="1:19" ht="13.5" customHeight="1">
      <c r="A3551" s="203" t="s">
        <v>1475</v>
      </c>
      <c r="B3551" s="189" t="s">
        <v>430</v>
      </c>
      <c r="C3551" s="501" t="s">
        <v>431</v>
      </c>
      <c r="D3551" s="501"/>
      <c r="E3551" s="501"/>
      <c r="F3551" s="501"/>
      <c r="G3551" s="501"/>
      <c r="H3551" s="190" t="s">
        <v>432</v>
      </c>
      <c r="I3551" s="209">
        <v>2</v>
      </c>
      <c r="J3551" s="191"/>
      <c r="K3551" s="209">
        <v>2</v>
      </c>
      <c r="L3551" s="193"/>
      <c r="M3551" s="191"/>
      <c r="N3551" s="193"/>
      <c r="O3551" s="202">
        <v>1.0367</v>
      </c>
      <c r="P3551" s="216">
        <v>724.61</v>
      </c>
      <c r="Q3551" s="143"/>
      <c r="R3551" s="143"/>
      <c r="S3551" s="143"/>
    </row>
    <row r="3552" spans="1:19" ht="13.5" customHeight="1">
      <c r="A3552" s="203"/>
      <c r="B3552" s="189"/>
      <c r="C3552" s="501" t="s">
        <v>433</v>
      </c>
      <c r="D3552" s="501"/>
      <c r="E3552" s="501"/>
      <c r="F3552" s="501"/>
      <c r="G3552" s="501"/>
      <c r="H3552" s="190"/>
      <c r="I3552" s="191"/>
      <c r="J3552" s="191"/>
      <c r="K3552" s="191"/>
      <c r="L3552" s="193"/>
      <c r="M3552" s="191"/>
      <c r="N3552" s="193"/>
      <c r="O3552" s="191"/>
      <c r="P3552" s="194">
        <v>59442.13</v>
      </c>
      <c r="Q3552" s="143"/>
      <c r="R3552" s="143"/>
      <c r="S3552" s="143"/>
    </row>
    <row r="3553" spans="1:19" ht="13.5" customHeight="1">
      <c r="A3553" s="203"/>
      <c r="B3553" s="189" t="s">
        <v>603</v>
      </c>
      <c r="C3553" s="501" t="s">
        <v>604</v>
      </c>
      <c r="D3553" s="501"/>
      <c r="E3553" s="501"/>
      <c r="F3553" s="501"/>
      <c r="G3553" s="501"/>
      <c r="H3553" s="190" t="s">
        <v>432</v>
      </c>
      <c r="I3553" s="209">
        <v>97</v>
      </c>
      <c r="J3553" s="191"/>
      <c r="K3553" s="209">
        <v>97</v>
      </c>
      <c r="L3553" s="193"/>
      <c r="M3553" s="191"/>
      <c r="N3553" s="193"/>
      <c r="O3553" s="191"/>
      <c r="P3553" s="194">
        <v>57658.87</v>
      </c>
      <c r="Q3553" s="143"/>
      <c r="R3553" s="143"/>
      <c r="S3553" s="143"/>
    </row>
    <row r="3554" spans="1:19" ht="13.5" customHeight="1">
      <c r="A3554" s="203"/>
      <c r="B3554" s="189" t="s">
        <v>605</v>
      </c>
      <c r="C3554" s="501" t="s">
        <v>606</v>
      </c>
      <c r="D3554" s="501"/>
      <c r="E3554" s="501"/>
      <c r="F3554" s="501"/>
      <c r="G3554" s="501"/>
      <c r="H3554" s="190" t="s">
        <v>432</v>
      </c>
      <c r="I3554" s="209">
        <v>51</v>
      </c>
      <c r="J3554" s="191"/>
      <c r="K3554" s="209">
        <v>51</v>
      </c>
      <c r="L3554" s="193"/>
      <c r="M3554" s="191"/>
      <c r="N3554" s="193"/>
      <c r="O3554" s="191"/>
      <c r="P3554" s="194">
        <v>30315.49</v>
      </c>
      <c r="Q3554" s="143"/>
      <c r="R3554" s="143"/>
      <c r="S3554" s="143"/>
    </row>
    <row r="3555" spans="1:19" ht="13.5" customHeight="1">
      <c r="A3555" s="213"/>
      <c r="B3555" s="214"/>
      <c r="C3555" s="500" t="s">
        <v>438</v>
      </c>
      <c r="D3555" s="500"/>
      <c r="E3555" s="500"/>
      <c r="F3555" s="500"/>
      <c r="G3555" s="500"/>
      <c r="H3555" s="180"/>
      <c r="I3555" s="181"/>
      <c r="J3555" s="181"/>
      <c r="K3555" s="181"/>
      <c r="L3555" s="183"/>
      <c r="M3555" s="181"/>
      <c r="N3555" s="211">
        <v>6908.28</v>
      </c>
      <c r="O3555" s="181"/>
      <c r="P3555" s="212">
        <v>151222.18</v>
      </c>
      <c r="Q3555" s="143"/>
      <c r="R3555" s="143"/>
      <c r="S3555" s="143"/>
    </row>
    <row r="3556" spans="1:19" ht="13.5" customHeight="1">
      <c r="A3556" s="178" t="s">
        <v>1476</v>
      </c>
      <c r="B3556" s="179" t="s">
        <v>1477</v>
      </c>
      <c r="C3556" s="498" t="s">
        <v>1478</v>
      </c>
      <c r="D3556" s="498"/>
      <c r="E3556" s="498"/>
      <c r="F3556" s="498"/>
      <c r="G3556" s="498"/>
      <c r="H3556" s="180" t="s">
        <v>610</v>
      </c>
      <c r="I3556" s="181">
        <v>7.41</v>
      </c>
      <c r="J3556" s="182">
        <v>1</v>
      </c>
      <c r="K3556" s="219">
        <v>7.41</v>
      </c>
      <c r="L3556" s="183"/>
      <c r="M3556" s="181"/>
      <c r="N3556" s="184"/>
      <c r="O3556" s="181"/>
      <c r="P3556" s="185"/>
      <c r="Q3556" s="143"/>
      <c r="R3556" s="143"/>
      <c r="S3556" s="143"/>
    </row>
    <row r="3557" spans="1:19" ht="13.5" customHeight="1">
      <c r="A3557" s="186"/>
      <c r="B3557" s="187" t="s">
        <v>386</v>
      </c>
      <c r="C3557" s="499" t="s">
        <v>387</v>
      </c>
      <c r="D3557" s="499"/>
      <c r="E3557" s="499"/>
      <c r="F3557" s="499"/>
      <c r="G3557" s="499"/>
      <c r="H3557" s="499"/>
      <c r="I3557" s="499"/>
      <c r="J3557" s="499"/>
      <c r="K3557" s="499"/>
      <c r="L3557" s="499"/>
      <c r="M3557" s="499"/>
      <c r="N3557" s="499"/>
      <c r="O3557" s="499"/>
      <c r="P3557" s="499"/>
      <c r="Q3557" s="143"/>
      <c r="R3557" s="143"/>
      <c r="S3557" s="143"/>
    </row>
    <row r="3558" spans="1:19" ht="13.5" customHeight="1">
      <c r="A3558" s="186"/>
      <c r="B3558" s="187" t="s">
        <v>388</v>
      </c>
      <c r="C3558" s="499" t="s">
        <v>389</v>
      </c>
      <c r="D3558" s="499"/>
      <c r="E3558" s="499"/>
      <c r="F3558" s="499"/>
      <c r="G3558" s="499"/>
      <c r="H3558" s="499"/>
      <c r="I3558" s="499"/>
      <c r="J3558" s="499"/>
      <c r="K3558" s="499"/>
      <c r="L3558" s="499"/>
      <c r="M3558" s="499"/>
      <c r="N3558" s="499"/>
      <c r="O3558" s="499"/>
      <c r="P3558" s="499"/>
      <c r="Q3558" s="143"/>
      <c r="R3558" s="143"/>
      <c r="S3558" s="143"/>
    </row>
    <row r="3559" spans="1:19" ht="13.5" customHeight="1">
      <c r="A3559" s="186"/>
      <c r="B3559" s="187" t="s">
        <v>1401</v>
      </c>
      <c r="C3559" s="499" t="s">
        <v>1402</v>
      </c>
      <c r="D3559" s="499"/>
      <c r="E3559" s="499"/>
      <c r="F3559" s="499"/>
      <c r="G3559" s="499"/>
      <c r="H3559" s="499"/>
      <c r="I3559" s="499"/>
      <c r="J3559" s="499"/>
      <c r="K3559" s="499"/>
      <c r="L3559" s="499"/>
      <c r="M3559" s="499"/>
      <c r="N3559" s="499"/>
      <c r="O3559" s="499"/>
      <c r="P3559" s="499"/>
      <c r="Q3559" s="143"/>
      <c r="R3559" s="143"/>
      <c r="S3559" s="143"/>
    </row>
    <row r="3560" spans="1:19" ht="13.5" customHeight="1">
      <c r="A3560" s="186"/>
      <c r="B3560" s="187"/>
      <c r="C3560" s="499" t="s">
        <v>390</v>
      </c>
      <c r="D3560" s="499"/>
      <c r="E3560" s="499"/>
      <c r="F3560" s="499"/>
      <c r="G3560" s="499"/>
      <c r="H3560" s="499"/>
      <c r="I3560" s="499"/>
      <c r="J3560" s="499"/>
      <c r="K3560" s="499"/>
      <c r="L3560" s="499"/>
      <c r="M3560" s="499"/>
      <c r="N3560" s="499"/>
      <c r="O3560" s="499"/>
      <c r="P3560" s="499"/>
      <c r="Q3560" s="143"/>
      <c r="R3560" s="143"/>
      <c r="S3560" s="143"/>
    </row>
    <row r="3561" spans="1:19" ht="19.5" customHeight="1">
      <c r="A3561" s="188"/>
      <c r="B3561" s="189" t="s">
        <v>164</v>
      </c>
      <c r="C3561" s="501" t="s">
        <v>391</v>
      </c>
      <c r="D3561" s="501"/>
      <c r="E3561" s="501"/>
      <c r="F3561" s="501"/>
      <c r="G3561" s="501"/>
      <c r="H3561" s="190" t="s">
        <v>392</v>
      </c>
      <c r="I3561" s="191"/>
      <c r="J3561" s="191"/>
      <c r="K3561" s="215">
        <v>47.008907899999997</v>
      </c>
      <c r="L3561" s="193"/>
      <c r="M3561" s="191"/>
      <c r="N3561" s="193"/>
      <c r="O3561" s="191"/>
      <c r="P3561" s="194">
        <v>26613.62</v>
      </c>
      <c r="Q3561" s="143"/>
      <c r="R3561" s="143"/>
      <c r="S3561" s="143"/>
    </row>
    <row r="3562" spans="1:19" ht="45.75" customHeight="1">
      <c r="A3562" s="195"/>
      <c r="B3562" s="189" t="s">
        <v>393</v>
      </c>
      <c r="C3562" s="501" t="s">
        <v>394</v>
      </c>
      <c r="D3562" s="501"/>
      <c r="E3562" s="501"/>
      <c r="F3562" s="501"/>
      <c r="G3562" s="501"/>
      <c r="H3562" s="190" t="s">
        <v>392</v>
      </c>
      <c r="I3562" s="201">
        <v>3.76</v>
      </c>
      <c r="J3562" s="215">
        <v>1.6872293</v>
      </c>
      <c r="K3562" s="215">
        <v>47.008907899999997</v>
      </c>
      <c r="L3562" s="198"/>
      <c r="M3562" s="199"/>
      <c r="N3562" s="200">
        <v>566.14</v>
      </c>
      <c r="O3562" s="191"/>
      <c r="P3562" s="194">
        <v>26613.62</v>
      </c>
      <c r="Q3562" s="143"/>
      <c r="R3562" s="143"/>
      <c r="S3562" s="143"/>
    </row>
    <row r="3563" spans="1:19" ht="27.75" customHeight="1">
      <c r="A3563" s="188"/>
      <c r="B3563" s="189" t="s">
        <v>167</v>
      </c>
      <c r="C3563" s="501" t="s">
        <v>395</v>
      </c>
      <c r="D3563" s="501"/>
      <c r="E3563" s="501"/>
      <c r="F3563" s="501"/>
      <c r="G3563" s="501"/>
      <c r="H3563" s="190"/>
      <c r="I3563" s="191"/>
      <c r="J3563" s="191"/>
      <c r="K3563" s="191"/>
      <c r="L3563" s="193"/>
      <c r="M3563" s="191"/>
      <c r="N3563" s="193"/>
      <c r="O3563" s="191"/>
      <c r="P3563" s="216">
        <v>253.1</v>
      </c>
      <c r="Q3563" s="143"/>
      <c r="R3563" s="143"/>
      <c r="S3563" s="143"/>
    </row>
    <row r="3564" spans="1:19" ht="13.5" customHeight="1">
      <c r="A3564" s="188"/>
      <c r="B3564" s="189"/>
      <c r="C3564" s="501" t="s">
        <v>396</v>
      </c>
      <c r="D3564" s="501"/>
      <c r="E3564" s="501"/>
      <c r="F3564" s="501"/>
      <c r="G3564" s="501"/>
      <c r="H3564" s="190" t="s">
        <v>392</v>
      </c>
      <c r="I3564" s="191"/>
      <c r="J3564" s="191"/>
      <c r="K3564" s="192">
        <v>0.22971</v>
      </c>
      <c r="L3564" s="193"/>
      <c r="M3564" s="191"/>
      <c r="N3564" s="193"/>
      <c r="O3564" s="191"/>
      <c r="P3564" s="216">
        <v>161.58000000000001</v>
      </c>
      <c r="Q3564" s="143"/>
      <c r="R3564" s="143"/>
      <c r="S3564" s="143"/>
    </row>
    <row r="3565" spans="1:19" ht="13.5" customHeight="1">
      <c r="A3565" s="195"/>
      <c r="B3565" s="189" t="s">
        <v>397</v>
      </c>
      <c r="C3565" s="501" t="s">
        <v>398</v>
      </c>
      <c r="D3565" s="501"/>
      <c r="E3565" s="501"/>
      <c r="F3565" s="501"/>
      <c r="G3565" s="501"/>
      <c r="H3565" s="190" t="s">
        <v>399</v>
      </c>
      <c r="I3565" s="201">
        <v>0.01</v>
      </c>
      <c r="J3565" s="201">
        <v>1.55</v>
      </c>
      <c r="K3565" s="197">
        <v>0.114855</v>
      </c>
      <c r="L3565" s="198"/>
      <c r="M3565" s="199"/>
      <c r="N3565" s="200">
        <v>1582.31</v>
      </c>
      <c r="O3565" s="202">
        <v>1.0367</v>
      </c>
      <c r="P3565" s="194">
        <v>188.41</v>
      </c>
      <c r="Q3565" s="143"/>
      <c r="R3565" s="143"/>
      <c r="S3565" s="143"/>
    </row>
    <row r="3566" spans="1:19" ht="13.5" customHeight="1">
      <c r="A3566" s="203"/>
      <c r="B3566" s="189" t="s">
        <v>400</v>
      </c>
      <c r="C3566" s="501" t="s">
        <v>401</v>
      </c>
      <c r="D3566" s="501"/>
      <c r="E3566" s="501"/>
      <c r="F3566" s="501"/>
      <c r="G3566" s="501"/>
      <c r="H3566" s="190" t="s">
        <v>392</v>
      </c>
      <c r="I3566" s="201">
        <v>0.01</v>
      </c>
      <c r="J3566" s="201">
        <v>1.55</v>
      </c>
      <c r="K3566" s="197">
        <v>0.114855</v>
      </c>
      <c r="L3566" s="193"/>
      <c r="M3566" s="191"/>
      <c r="N3566" s="204">
        <v>777.91</v>
      </c>
      <c r="O3566" s="202">
        <v>1.0367</v>
      </c>
      <c r="P3566" s="216">
        <v>92.63</v>
      </c>
      <c r="Q3566" s="143"/>
      <c r="R3566" s="143"/>
      <c r="S3566" s="143"/>
    </row>
    <row r="3567" spans="1:19" ht="13.5" customHeight="1">
      <c r="A3567" s="195"/>
      <c r="B3567" s="189" t="s">
        <v>402</v>
      </c>
      <c r="C3567" s="501" t="s">
        <v>403</v>
      </c>
      <c r="D3567" s="501"/>
      <c r="E3567" s="501"/>
      <c r="F3567" s="501"/>
      <c r="G3567" s="501"/>
      <c r="H3567" s="190" t="s">
        <v>399</v>
      </c>
      <c r="I3567" s="201">
        <v>0.01</v>
      </c>
      <c r="J3567" s="201">
        <v>1.55</v>
      </c>
      <c r="K3567" s="197">
        <v>0.114855</v>
      </c>
      <c r="L3567" s="198"/>
      <c r="M3567" s="199"/>
      <c r="N3567" s="200">
        <v>543.33000000000004</v>
      </c>
      <c r="O3567" s="202">
        <v>1.0367</v>
      </c>
      <c r="P3567" s="194">
        <v>64.69</v>
      </c>
      <c r="Q3567" s="143"/>
      <c r="R3567" s="143"/>
      <c r="S3567" s="143"/>
    </row>
    <row r="3568" spans="1:19" ht="13.5" customHeight="1">
      <c r="A3568" s="203"/>
      <c r="B3568" s="189" t="s">
        <v>404</v>
      </c>
      <c r="C3568" s="501" t="s">
        <v>405</v>
      </c>
      <c r="D3568" s="501"/>
      <c r="E3568" s="501"/>
      <c r="F3568" s="501"/>
      <c r="G3568" s="501"/>
      <c r="H3568" s="190" t="s">
        <v>392</v>
      </c>
      <c r="I3568" s="201">
        <v>0.01</v>
      </c>
      <c r="J3568" s="201">
        <v>1.55</v>
      </c>
      <c r="K3568" s="197">
        <v>0.114855</v>
      </c>
      <c r="L3568" s="193"/>
      <c r="M3568" s="191"/>
      <c r="N3568" s="204">
        <v>579.11</v>
      </c>
      <c r="O3568" s="202">
        <v>1.0367</v>
      </c>
      <c r="P3568" s="216">
        <v>68.95</v>
      </c>
      <c r="Q3568" s="143"/>
      <c r="R3568" s="143"/>
      <c r="S3568" s="143"/>
    </row>
    <row r="3569" spans="1:19" ht="13.5" customHeight="1">
      <c r="A3569" s="188"/>
      <c r="B3569" s="189" t="s">
        <v>180</v>
      </c>
      <c r="C3569" s="501" t="s">
        <v>410</v>
      </c>
      <c r="D3569" s="501"/>
      <c r="E3569" s="501"/>
      <c r="F3569" s="501"/>
      <c r="G3569" s="501"/>
      <c r="H3569" s="190"/>
      <c r="I3569" s="191"/>
      <c r="J3569" s="191"/>
      <c r="K3569" s="191"/>
      <c r="L3569" s="193"/>
      <c r="M3569" s="191"/>
      <c r="N3569" s="193"/>
      <c r="O3569" s="191"/>
      <c r="P3569" s="216">
        <v>812.19</v>
      </c>
      <c r="Q3569" s="143"/>
      <c r="R3569" s="143"/>
      <c r="S3569" s="143"/>
    </row>
    <row r="3570" spans="1:19" ht="13.5" customHeight="1">
      <c r="A3570" s="195"/>
      <c r="B3570" s="189" t="s">
        <v>593</v>
      </c>
      <c r="C3570" s="501" t="s">
        <v>594</v>
      </c>
      <c r="D3570" s="501"/>
      <c r="E3570" s="501"/>
      <c r="F3570" s="501"/>
      <c r="G3570" s="501"/>
      <c r="H3570" s="190" t="s">
        <v>595</v>
      </c>
      <c r="I3570" s="201">
        <v>13.33</v>
      </c>
      <c r="J3570" s="191"/>
      <c r="K3570" s="202">
        <v>98.775300000000001</v>
      </c>
      <c r="L3570" s="205">
        <v>5.87</v>
      </c>
      <c r="M3570" s="206">
        <v>0.87</v>
      </c>
      <c r="N3570" s="200">
        <v>5.1100000000000003</v>
      </c>
      <c r="O3570" s="202">
        <v>1.0367</v>
      </c>
      <c r="P3570" s="194">
        <v>523.27</v>
      </c>
      <c r="Q3570" s="143"/>
      <c r="R3570" s="143"/>
      <c r="S3570" s="143"/>
    </row>
    <row r="3571" spans="1:19" ht="13.5" customHeight="1">
      <c r="A3571" s="195"/>
      <c r="B3571" s="189" t="s">
        <v>1403</v>
      </c>
      <c r="C3571" s="501" t="s">
        <v>1404</v>
      </c>
      <c r="D3571" s="501"/>
      <c r="E3571" s="501"/>
      <c r="F3571" s="501"/>
      <c r="G3571" s="501"/>
      <c r="H3571" s="190" t="s">
        <v>1405</v>
      </c>
      <c r="I3571" s="201">
        <v>0.55000000000000004</v>
      </c>
      <c r="J3571" s="191"/>
      <c r="K3571" s="202">
        <v>4.0754999999999999</v>
      </c>
      <c r="L3571" s="205">
        <v>37.71</v>
      </c>
      <c r="M3571" s="206">
        <v>1.54</v>
      </c>
      <c r="N3571" s="200">
        <v>58.07</v>
      </c>
      <c r="O3571" s="202">
        <v>1.0367</v>
      </c>
      <c r="P3571" s="194">
        <v>245.35</v>
      </c>
      <c r="Q3571" s="143"/>
      <c r="R3571" s="143"/>
      <c r="S3571" s="143"/>
    </row>
    <row r="3572" spans="1:19" ht="13.5" customHeight="1">
      <c r="A3572" s="195"/>
      <c r="B3572" s="189" t="s">
        <v>730</v>
      </c>
      <c r="C3572" s="501" t="s">
        <v>731</v>
      </c>
      <c r="D3572" s="501"/>
      <c r="E3572" s="501"/>
      <c r="F3572" s="501"/>
      <c r="G3572" s="501"/>
      <c r="H3572" s="190" t="s">
        <v>413</v>
      </c>
      <c r="I3572" s="201">
        <v>0.05</v>
      </c>
      <c r="J3572" s="191"/>
      <c r="K3572" s="202">
        <v>0.3705</v>
      </c>
      <c r="L3572" s="205">
        <v>79.88</v>
      </c>
      <c r="M3572" s="206">
        <v>1.42</v>
      </c>
      <c r="N3572" s="200">
        <v>113.43</v>
      </c>
      <c r="O3572" s="202">
        <v>1.0367</v>
      </c>
      <c r="P3572" s="194">
        <v>43.57</v>
      </c>
      <c r="Q3572" s="143"/>
      <c r="R3572" s="143"/>
      <c r="S3572" s="143"/>
    </row>
    <row r="3573" spans="1:19" ht="13.5" customHeight="1">
      <c r="A3573" s="210"/>
      <c r="B3573" s="187"/>
      <c r="C3573" s="500" t="s">
        <v>429</v>
      </c>
      <c r="D3573" s="500"/>
      <c r="E3573" s="500"/>
      <c r="F3573" s="500"/>
      <c r="G3573" s="500"/>
      <c r="H3573" s="180"/>
      <c r="I3573" s="181"/>
      <c r="J3573" s="181"/>
      <c r="K3573" s="181"/>
      <c r="L3573" s="183"/>
      <c r="M3573" s="181"/>
      <c r="N3573" s="211"/>
      <c r="O3573" s="181"/>
      <c r="P3573" s="212">
        <v>27840.49</v>
      </c>
      <c r="Q3573" s="143"/>
      <c r="R3573" s="143"/>
      <c r="S3573" s="143"/>
    </row>
    <row r="3574" spans="1:19" ht="13.5" customHeight="1">
      <c r="A3574" s="203" t="s">
        <v>1479</v>
      </c>
      <c r="B3574" s="189" t="s">
        <v>430</v>
      </c>
      <c r="C3574" s="501" t="s">
        <v>431</v>
      </c>
      <c r="D3574" s="501"/>
      <c r="E3574" s="501"/>
      <c r="F3574" s="501"/>
      <c r="G3574" s="501"/>
      <c r="H3574" s="190" t="s">
        <v>432</v>
      </c>
      <c r="I3574" s="209">
        <v>2</v>
      </c>
      <c r="J3574" s="191"/>
      <c r="K3574" s="209">
        <v>2</v>
      </c>
      <c r="L3574" s="193"/>
      <c r="M3574" s="191"/>
      <c r="N3574" s="193"/>
      <c r="O3574" s="202">
        <v>1.0367</v>
      </c>
      <c r="P3574" s="216">
        <v>327.05</v>
      </c>
      <c r="Q3574" s="143"/>
      <c r="R3574" s="143"/>
      <c r="S3574" s="143"/>
    </row>
    <row r="3575" spans="1:19" ht="13.5" customHeight="1">
      <c r="A3575" s="203"/>
      <c r="B3575" s="189"/>
      <c r="C3575" s="501" t="s">
        <v>433</v>
      </c>
      <c r="D3575" s="501"/>
      <c r="E3575" s="501"/>
      <c r="F3575" s="501"/>
      <c r="G3575" s="501"/>
      <c r="H3575" s="190"/>
      <c r="I3575" s="191"/>
      <c r="J3575" s="191"/>
      <c r="K3575" s="191"/>
      <c r="L3575" s="193"/>
      <c r="M3575" s="191"/>
      <c r="N3575" s="193"/>
      <c r="O3575" s="191"/>
      <c r="P3575" s="194">
        <v>26775.200000000001</v>
      </c>
      <c r="Q3575" s="143"/>
      <c r="R3575" s="143"/>
      <c r="S3575" s="143"/>
    </row>
    <row r="3576" spans="1:19" ht="18.75" customHeight="1">
      <c r="A3576" s="203"/>
      <c r="B3576" s="189" t="s">
        <v>603</v>
      </c>
      <c r="C3576" s="501" t="s">
        <v>604</v>
      </c>
      <c r="D3576" s="501"/>
      <c r="E3576" s="501"/>
      <c r="F3576" s="501"/>
      <c r="G3576" s="501"/>
      <c r="H3576" s="190" t="s">
        <v>432</v>
      </c>
      <c r="I3576" s="209">
        <v>97</v>
      </c>
      <c r="J3576" s="191"/>
      <c r="K3576" s="209">
        <v>97</v>
      </c>
      <c r="L3576" s="193"/>
      <c r="M3576" s="191"/>
      <c r="N3576" s="193"/>
      <c r="O3576" s="191"/>
      <c r="P3576" s="194">
        <v>25971.94</v>
      </c>
      <c r="Q3576" s="143"/>
      <c r="R3576" s="143"/>
      <c r="S3576" s="143"/>
    </row>
    <row r="3577" spans="1:19" ht="18.75" customHeight="1">
      <c r="A3577" s="203"/>
      <c r="B3577" s="189" t="s">
        <v>605</v>
      </c>
      <c r="C3577" s="501" t="s">
        <v>606</v>
      </c>
      <c r="D3577" s="501"/>
      <c r="E3577" s="501"/>
      <c r="F3577" s="501"/>
      <c r="G3577" s="501"/>
      <c r="H3577" s="190" t="s">
        <v>432</v>
      </c>
      <c r="I3577" s="209">
        <v>51</v>
      </c>
      <c r="J3577" s="191"/>
      <c r="K3577" s="209">
        <v>51</v>
      </c>
      <c r="L3577" s="193"/>
      <c r="M3577" s="191"/>
      <c r="N3577" s="193"/>
      <c r="O3577" s="191"/>
      <c r="P3577" s="194">
        <v>13655.35</v>
      </c>
      <c r="Q3577" s="143"/>
      <c r="R3577" s="143"/>
      <c r="S3577" s="143"/>
    </row>
    <row r="3578" spans="1:19" ht="13.5" customHeight="1">
      <c r="A3578" s="213"/>
      <c r="B3578" s="214"/>
      <c r="C3578" s="500" t="s">
        <v>438</v>
      </c>
      <c r="D3578" s="500"/>
      <c r="E3578" s="500"/>
      <c r="F3578" s="500"/>
      <c r="G3578" s="500"/>
      <c r="H3578" s="180"/>
      <c r="I3578" s="181"/>
      <c r="J3578" s="181"/>
      <c r="K3578" s="181"/>
      <c r="L3578" s="183"/>
      <c r="M3578" s="181"/>
      <c r="N3578" s="211">
        <v>9149.1</v>
      </c>
      <c r="O3578" s="181"/>
      <c r="P3578" s="212">
        <v>67794.83</v>
      </c>
      <c r="Q3578" s="143"/>
      <c r="R3578" s="143"/>
      <c r="S3578" s="143"/>
    </row>
    <row r="3579" spans="1:19" ht="13.5" customHeight="1">
      <c r="A3579" s="178" t="s">
        <v>1480</v>
      </c>
      <c r="B3579" s="179" t="s">
        <v>1481</v>
      </c>
      <c r="C3579" s="498" t="s">
        <v>1482</v>
      </c>
      <c r="D3579" s="498"/>
      <c r="E3579" s="498"/>
      <c r="F3579" s="498"/>
      <c r="G3579" s="498"/>
      <c r="H3579" s="180" t="s">
        <v>610</v>
      </c>
      <c r="I3579" s="181">
        <v>0.36</v>
      </c>
      <c r="J3579" s="182">
        <v>1</v>
      </c>
      <c r="K3579" s="219">
        <v>0.36</v>
      </c>
      <c r="L3579" s="183"/>
      <c r="M3579" s="181"/>
      <c r="N3579" s="184"/>
      <c r="O3579" s="181"/>
      <c r="P3579" s="185"/>
      <c r="Q3579" s="143"/>
      <c r="R3579" s="143"/>
      <c r="S3579" s="143"/>
    </row>
    <row r="3580" spans="1:19" ht="13.5" customHeight="1">
      <c r="A3580" s="186"/>
      <c r="B3580" s="187" t="s">
        <v>386</v>
      </c>
      <c r="C3580" s="499" t="s">
        <v>387</v>
      </c>
      <c r="D3580" s="499"/>
      <c r="E3580" s="499"/>
      <c r="F3580" s="499"/>
      <c r="G3580" s="499"/>
      <c r="H3580" s="499"/>
      <c r="I3580" s="499"/>
      <c r="J3580" s="499"/>
      <c r="K3580" s="499"/>
      <c r="L3580" s="499"/>
      <c r="M3580" s="499"/>
      <c r="N3580" s="499"/>
      <c r="O3580" s="499"/>
      <c r="P3580" s="499"/>
      <c r="Q3580" s="143"/>
      <c r="R3580" s="143"/>
      <c r="S3580" s="143"/>
    </row>
    <row r="3581" spans="1:19" ht="13.5" customHeight="1">
      <c r="A3581" s="186"/>
      <c r="B3581" s="187" t="s">
        <v>388</v>
      </c>
      <c r="C3581" s="499" t="s">
        <v>389</v>
      </c>
      <c r="D3581" s="499"/>
      <c r="E3581" s="499"/>
      <c r="F3581" s="499"/>
      <c r="G3581" s="499"/>
      <c r="H3581" s="499"/>
      <c r="I3581" s="499"/>
      <c r="J3581" s="499"/>
      <c r="K3581" s="499"/>
      <c r="L3581" s="499"/>
      <c r="M3581" s="499"/>
      <c r="N3581" s="499"/>
      <c r="O3581" s="499"/>
      <c r="P3581" s="499"/>
      <c r="Q3581" s="143"/>
      <c r="R3581" s="143"/>
      <c r="S3581" s="143"/>
    </row>
    <row r="3582" spans="1:19" ht="13.5" customHeight="1">
      <c r="A3582" s="186"/>
      <c r="B3582" s="187"/>
      <c r="C3582" s="499" t="s">
        <v>390</v>
      </c>
      <c r="D3582" s="499"/>
      <c r="E3582" s="499"/>
      <c r="F3582" s="499"/>
      <c r="G3582" s="499"/>
      <c r="H3582" s="499"/>
      <c r="I3582" s="499"/>
      <c r="J3582" s="499"/>
      <c r="K3582" s="499"/>
      <c r="L3582" s="499"/>
      <c r="M3582" s="499"/>
      <c r="N3582" s="499"/>
      <c r="O3582" s="499"/>
      <c r="P3582" s="499"/>
      <c r="Q3582" s="143"/>
      <c r="R3582" s="143"/>
      <c r="S3582" s="143"/>
    </row>
    <row r="3583" spans="1:19" ht="13.5" customHeight="1">
      <c r="A3583" s="188"/>
      <c r="B3583" s="189" t="s">
        <v>164</v>
      </c>
      <c r="C3583" s="501" t="s">
        <v>391</v>
      </c>
      <c r="D3583" s="501"/>
      <c r="E3583" s="501"/>
      <c r="F3583" s="501"/>
      <c r="G3583" s="501"/>
      <c r="H3583" s="190" t="s">
        <v>392</v>
      </c>
      <c r="I3583" s="191"/>
      <c r="J3583" s="191"/>
      <c r="K3583" s="215">
        <v>2.7188493999999999</v>
      </c>
      <c r="L3583" s="193"/>
      <c r="M3583" s="191"/>
      <c r="N3583" s="193"/>
      <c r="O3583" s="191"/>
      <c r="P3583" s="194">
        <v>1539.25</v>
      </c>
      <c r="Q3583" s="143"/>
      <c r="R3583" s="143"/>
      <c r="S3583" s="143"/>
    </row>
    <row r="3584" spans="1:19" ht="13.5" customHeight="1">
      <c r="A3584" s="195"/>
      <c r="B3584" s="189" t="s">
        <v>393</v>
      </c>
      <c r="C3584" s="501" t="s">
        <v>394</v>
      </c>
      <c r="D3584" s="501"/>
      <c r="E3584" s="501"/>
      <c r="F3584" s="501"/>
      <c r="G3584" s="501"/>
      <c r="H3584" s="190" t="s">
        <v>392</v>
      </c>
      <c r="I3584" s="196">
        <v>4.7</v>
      </c>
      <c r="J3584" s="197">
        <v>1.6068849999999999</v>
      </c>
      <c r="K3584" s="215">
        <v>2.7188493999999999</v>
      </c>
      <c r="L3584" s="198"/>
      <c r="M3584" s="199"/>
      <c r="N3584" s="200">
        <v>566.14</v>
      </c>
      <c r="O3584" s="191"/>
      <c r="P3584" s="194">
        <v>1539.25</v>
      </c>
      <c r="Q3584" s="143"/>
      <c r="R3584" s="143"/>
      <c r="S3584" s="143"/>
    </row>
    <row r="3585" spans="1:19" ht="13.5" customHeight="1">
      <c r="A3585" s="188"/>
      <c r="B3585" s="189" t="s">
        <v>167</v>
      </c>
      <c r="C3585" s="501" t="s">
        <v>395</v>
      </c>
      <c r="D3585" s="501"/>
      <c r="E3585" s="501"/>
      <c r="F3585" s="501"/>
      <c r="G3585" s="501"/>
      <c r="H3585" s="190"/>
      <c r="I3585" s="191"/>
      <c r="J3585" s="191"/>
      <c r="K3585" s="191"/>
      <c r="L3585" s="193"/>
      <c r="M3585" s="191"/>
      <c r="N3585" s="193"/>
      <c r="O3585" s="191"/>
      <c r="P3585" s="216">
        <v>12.29</v>
      </c>
      <c r="Q3585" s="143"/>
      <c r="R3585" s="143"/>
      <c r="S3585" s="143"/>
    </row>
    <row r="3586" spans="1:19" ht="19.5" customHeight="1">
      <c r="A3586" s="188"/>
      <c r="B3586" s="189"/>
      <c r="C3586" s="501" t="s">
        <v>396</v>
      </c>
      <c r="D3586" s="501"/>
      <c r="E3586" s="501"/>
      <c r="F3586" s="501"/>
      <c r="G3586" s="501"/>
      <c r="H3586" s="190" t="s">
        <v>392</v>
      </c>
      <c r="I3586" s="191"/>
      <c r="J3586" s="191"/>
      <c r="K3586" s="192">
        <v>1.116E-2</v>
      </c>
      <c r="L3586" s="193"/>
      <c r="M3586" s="191"/>
      <c r="N3586" s="193"/>
      <c r="O3586" s="191"/>
      <c r="P3586" s="216">
        <v>7.85</v>
      </c>
      <c r="Q3586" s="143"/>
      <c r="R3586" s="143"/>
      <c r="S3586" s="143"/>
    </row>
    <row r="3587" spans="1:19" ht="45.75" customHeight="1">
      <c r="A3587" s="195"/>
      <c r="B3587" s="189" t="s">
        <v>397</v>
      </c>
      <c r="C3587" s="501" t="s">
        <v>398</v>
      </c>
      <c r="D3587" s="501"/>
      <c r="E3587" s="501"/>
      <c r="F3587" s="501"/>
      <c r="G3587" s="501"/>
      <c r="H3587" s="190" t="s">
        <v>399</v>
      </c>
      <c r="I3587" s="201">
        <v>0.01</v>
      </c>
      <c r="J3587" s="201">
        <v>1.55</v>
      </c>
      <c r="K3587" s="192">
        <v>5.5799999999999999E-3</v>
      </c>
      <c r="L3587" s="198"/>
      <c r="M3587" s="199"/>
      <c r="N3587" s="200">
        <v>1582.31</v>
      </c>
      <c r="O3587" s="202">
        <v>1.0367</v>
      </c>
      <c r="P3587" s="194">
        <v>9.15</v>
      </c>
      <c r="Q3587" s="143"/>
      <c r="R3587" s="143"/>
      <c r="S3587" s="143"/>
    </row>
    <row r="3588" spans="1:19" ht="27.75" customHeight="1">
      <c r="A3588" s="203"/>
      <c r="B3588" s="189" t="s">
        <v>400</v>
      </c>
      <c r="C3588" s="501" t="s">
        <v>401</v>
      </c>
      <c r="D3588" s="501"/>
      <c r="E3588" s="501"/>
      <c r="F3588" s="501"/>
      <c r="G3588" s="501"/>
      <c r="H3588" s="190" t="s">
        <v>392</v>
      </c>
      <c r="I3588" s="201">
        <v>0.01</v>
      </c>
      <c r="J3588" s="201">
        <v>1.55</v>
      </c>
      <c r="K3588" s="192">
        <v>5.5799999999999999E-3</v>
      </c>
      <c r="L3588" s="193"/>
      <c r="M3588" s="191"/>
      <c r="N3588" s="204">
        <v>777.91</v>
      </c>
      <c r="O3588" s="202">
        <v>1.0367</v>
      </c>
      <c r="P3588" s="216">
        <v>4.5</v>
      </c>
      <c r="Q3588" s="143"/>
      <c r="R3588" s="143"/>
      <c r="S3588" s="143"/>
    </row>
    <row r="3589" spans="1:19" ht="13.5" customHeight="1">
      <c r="A3589" s="195"/>
      <c r="B3589" s="189" t="s">
        <v>402</v>
      </c>
      <c r="C3589" s="501" t="s">
        <v>403</v>
      </c>
      <c r="D3589" s="501"/>
      <c r="E3589" s="501"/>
      <c r="F3589" s="501"/>
      <c r="G3589" s="501"/>
      <c r="H3589" s="190" t="s">
        <v>399</v>
      </c>
      <c r="I3589" s="201">
        <v>0.01</v>
      </c>
      <c r="J3589" s="201">
        <v>1.55</v>
      </c>
      <c r="K3589" s="192">
        <v>5.5799999999999999E-3</v>
      </c>
      <c r="L3589" s="198"/>
      <c r="M3589" s="199"/>
      <c r="N3589" s="200">
        <v>543.33000000000004</v>
      </c>
      <c r="O3589" s="202">
        <v>1.0367</v>
      </c>
      <c r="P3589" s="194">
        <v>3.14</v>
      </c>
      <c r="Q3589" s="143"/>
      <c r="R3589" s="143"/>
      <c r="S3589" s="143"/>
    </row>
    <row r="3590" spans="1:19" ht="13.5" customHeight="1">
      <c r="A3590" s="203"/>
      <c r="B3590" s="189" t="s">
        <v>404</v>
      </c>
      <c r="C3590" s="501" t="s">
        <v>405</v>
      </c>
      <c r="D3590" s="501"/>
      <c r="E3590" s="501"/>
      <c r="F3590" s="501"/>
      <c r="G3590" s="501"/>
      <c r="H3590" s="190" t="s">
        <v>392</v>
      </c>
      <c r="I3590" s="201">
        <v>0.01</v>
      </c>
      <c r="J3590" s="201">
        <v>1.55</v>
      </c>
      <c r="K3590" s="192">
        <v>5.5799999999999999E-3</v>
      </c>
      <c r="L3590" s="193"/>
      <c r="M3590" s="191"/>
      <c r="N3590" s="204">
        <v>579.11</v>
      </c>
      <c r="O3590" s="202">
        <v>1.0367</v>
      </c>
      <c r="P3590" s="216">
        <v>3.35</v>
      </c>
      <c r="Q3590" s="143"/>
      <c r="R3590" s="143"/>
      <c r="S3590" s="143"/>
    </row>
    <row r="3591" spans="1:19" ht="13.5" customHeight="1">
      <c r="A3591" s="188"/>
      <c r="B3591" s="189" t="s">
        <v>180</v>
      </c>
      <c r="C3591" s="501" t="s">
        <v>410</v>
      </c>
      <c r="D3591" s="501"/>
      <c r="E3591" s="501"/>
      <c r="F3591" s="501"/>
      <c r="G3591" s="501"/>
      <c r="H3591" s="190"/>
      <c r="I3591" s="191"/>
      <c r="J3591" s="191"/>
      <c r="K3591" s="191"/>
      <c r="L3591" s="193"/>
      <c r="M3591" s="191"/>
      <c r="N3591" s="193"/>
      <c r="O3591" s="191"/>
      <c r="P3591" s="216">
        <v>40.54</v>
      </c>
      <c r="Q3591" s="143"/>
      <c r="R3591" s="143"/>
      <c r="S3591" s="143"/>
    </row>
    <row r="3592" spans="1:19" ht="13.5" customHeight="1">
      <c r="A3592" s="195"/>
      <c r="B3592" s="189" t="s">
        <v>593</v>
      </c>
      <c r="C3592" s="501" t="s">
        <v>594</v>
      </c>
      <c r="D3592" s="501"/>
      <c r="E3592" s="501"/>
      <c r="F3592" s="501"/>
      <c r="G3592" s="501"/>
      <c r="H3592" s="190" t="s">
        <v>595</v>
      </c>
      <c r="I3592" s="201">
        <v>13.33</v>
      </c>
      <c r="J3592" s="191"/>
      <c r="K3592" s="202">
        <v>4.7988</v>
      </c>
      <c r="L3592" s="205">
        <v>5.87</v>
      </c>
      <c r="M3592" s="206">
        <v>0.87</v>
      </c>
      <c r="N3592" s="200">
        <v>5.1100000000000003</v>
      </c>
      <c r="O3592" s="202">
        <v>1.0367</v>
      </c>
      <c r="P3592" s="194">
        <v>25.42</v>
      </c>
      <c r="Q3592" s="143"/>
      <c r="R3592" s="143"/>
      <c r="S3592" s="143"/>
    </row>
    <row r="3593" spans="1:19" ht="13.5" customHeight="1">
      <c r="A3593" s="195"/>
      <c r="B3593" s="189" t="s">
        <v>1403</v>
      </c>
      <c r="C3593" s="501" t="s">
        <v>1404</v>
      </c>
      <c r="D3593" s="501"/>
      <c r="E3593" s="501"/>
      <c r="F3593" s="501"/>
      <c r="G3593" s="501"/>
      <c r="H3593" s="190" t="s">
        <v>1405</v>
      </c>
      <c r="I3593" s="196">
        <v>0.6</v>
      </c>
      <c r="J3593" s="191"/>
      <c r="K3593" s="207">
        <v>0.216</v>
      </c>
      <c r="L3593" s="205">
        <v>37.71</v>
      </c>
      <c r="M3593" s="206">
        <v>1.54</v>
      </c>
      <c r="N3593" s="200">
        <v>58.07</v>
      </c>
      <c r="O3593" s="202">
        <v>1.0367</v>
      </c>
      <c r="P3593" s="194">
        <v>13</v>
      </c>
      <c r="Q3593" s="143"/>
      <c r="R3593" s="143"/>
      <c r="S3593" s="143"/>
    </row>
    <row r="3594" spans="1:19" ht="13.5" customHeight="1">
      <c r="A3594" s="195"/>
      <c r="B3594" s="189" t="s">
        <v>730</v>
      </c>
      <c r="C3594" s="501" t="s">
        <v>731</v>
      </c>
      <c r="D3594" s="501"/>
      <c r="E3594" s="501"/>
      <c r="F3594" s="501"/>
      <c r="G3594" s="501"/>
      <c r="H3594" s="190" t="s">
        <v>413</v>
      </c>
      <c r="I3594" s="201">
        <v>0.05</v>
      </c>
      <c r="J3594" s="191"/>
      <c r="K3594" s="207">
        <v>1.7999999999999999E-2</v>
      </c>
      <c r="L3594" s="205">
        <v>79.88</v>
      </c>
      <c r="M3594" s="206">
        <v>1.42</v>
      </c>
      <c r="N3594" s="200">
        <v>113.43</v>
      </c>
      <c r="O3594" s="202">
        <v>1.0367</v>
      </c>
      <c r="P3594" s="194">
        <v>2.12</v>
      </c>
      <c r="Q3594" s="143"/>
      <c r="R3594" s="143"/>
      <c r="S3594" s="143"/>
    </row>
    <row r="3595" spans="1:19" ht="13.5" customHeight="1">
      <c r="A3595" s="210"/>
      <c r="B3595" s="187"/>
      <c r="C3595" s="500" t="s">
        <v>429</v>
      </c>
      <c r="D3595" s="500"/>
      <c r="E3595" s="500"/>
      <c r="F3595" s="500"/>
      <c r="G3595" s="500"/>
      <c r="H3595" s="180"/>
      <c r="I3595" s="181"/>
      <c r="J3595" s="181"/>
      <c r="K3595" s="181"/>
      <c r="L3595" s="183"/>
      <c r="M3595" s="181"/>
      <c r="N3595" s="211"/>
      <c r="O3595" s="181"/>
      <c r="P3595" s="212">
        <v>1599.93</v>
      </c>
      <c r="Q3595" s="143"/>
      <c r="R3595" s="143"/>
      <c r="S3595" s="143"/>
    </row>
    <row r="3596" spans="1:19" ht="13.5" customHeight="1">
      <c r="A3596" s="203" t="s">
        <v>1483</v>
      </c>
      <c r="B3596" s="189" t="s">
        <v>430</v>
      </c>
      <c r="C3596" s="501" t="s">
        <v>431</v>
      </c>
      <c r="D3596" s="501"/>
      <c r="E3596" s="501"/>
      <c r="F3596" s="501"/>
      <c r="G3596" s="501"/>
      <c r="H3596" s="190" t="s">
        <v>432</v>
      </c>
      <c r="I3596" s="209">
        <v>2</v>
      </c>
      <c r="J3596" s="191"/>
      <c r="K3596" s="209">
        <v>2</v>
      </c>
      <c r="L3596" s="193"/>
      <c r="M3596" s="191"/>
      <c r="N3596" s="193"/>
      <c r="O3596" s="202">
        <v>1.0367</v>
      </c>
      <c r="P3596" s="216">
        <v>19.86</v>
      </c>
      <c r="Q3596" s="143"/>
      <c r="R3596" s="143"/>
      <c r="S3596" s="143"/>
    </row>
    <row r="3597" spans="1:19" ht="13.5" customHeight="1">
      <c r="A3597" s="203"/>
      <c r="B3597" s="189"/>
      <c r="C3597" s="501" t="s">
        <v>433</v>
      </c>
      <c r="D3597" s="501"/>
      <c r="E3597" s="501"/>
      <c r="F3597" s="501"/>
      <c r="G3597" s="501"/>
      <c r="H3597" s="190"/>
      <c r="I3597" s="191"/>
      <c r="J3597" s="191"/>
      <c r="K3597" s="191"/>
      <c r="L3597" s="193"/>
      <c r="M3597" s="191"/>
      <c r="N3597" s="193"/>
      <c r="O3597" s="191"/>
      <c r="P3597" s="194">
        <v>1547.1</v>
      </c>
      <c r="Q3597" s="143"/>
      <c r="R3597" s="143"/>
      <c r="S3597" s="143"/>
    </row>
    <row r="3598" spans="1:19" ht="13.5" customHeight="1">
      <c r="A3598" s="203"/>
      <c r="B3598" s="189" t="s">
        <v>603</v>
      </c>
      <c r="C3598" s="501" t="s">
        <v>604</v>
      </c>
      <c r="D3598" s="501"/>
      <c r="E3598" s="501"/>
      <c r="F3598" s="501"/>
      <c r="G3598" s="501"/>
      <c r="H3598" s="190" t="s">
        <v>432</v>
      </c>
      <c r="I3598" s="209">
        <v>97</v>
      </c>
      <c r="J3598" s="191"/>
      <c r="K3598" s="209">
        <v>97</v>
      </c>
      <c r="L3598" s="193"/>
      <c r="M3598" s="191"/>
      <c r="N3598" s="193"/>
      <c r="O3598" s="191"/>
      <c r="P3598" s="194">
        <v>1500.69</v>
      </c>
      <c r="Q3598" s="143"/>
      <c r="R3598" s="143"/>
      <c r="S3598" s="143"/>
    </row>
    <row r="3599" spans="1:19" ht="13.5" customHeight="1">
      <c r="A3599" s="203"/>
      <c r="B3599" s="189" t="s">
        <v>605</v>
      </c>
      <c r="C3599" s="501" t="s">
        <v>606</v>
      </c>
      <c r="D3599" s="501"/>
      <c r="E3599" s="501"/>
      <c r="F3599" s="501"/>
      <c r="G3599" s="501"/>
      <c r="H3599" s="190" t="s">
        <v>432</v>
      </c>
      <c r="I3599" s="209">
        <v>51</v>
      </c>
      <c r="J3599" s="191"/>
      <c r="K3599" s="209">
        <v>51</v>
      </c>
      <c r="L3599" s="193"/>
      <c r="M3599" s="191"/>
      <c r="N3599" s="193"/>
      <c r="O3599" s="191"/>
      <c r="P3599" s="216">
        <v>789.02</v>
      </c>
      <c r="Q3599" s="143"/>
      <c r="R3599" s="143"/>
      <c r="S3599" s="143"/>
    </row>
    <row r="3600" spans="1:19" ht="13.5" customHeight="1">
      <c r="A3600" s="213"/>
      <c r="B3600" s="214"/>
      <c r="C3600" s="500" t="s">
        <v>438</v>
      </c>
      <c r="D3600" s="500"/>
      <c r="E3600" s="500"/>
      <c r="F3600" s="500"/>
      <c r="G3600" s="500"/>
      <c r="H3600" s="180"/>
      <c r="I3600" s="181"/>
      <c r="J3600" s="181"/>
      <c r="K3600" s="181"/>
      <c r="L3600" s="183"/>
      <c r="M3600" s="181"/>
      <c r="N3600" s="211">
        <v>10859.72</v>
      </c>
      <c r="O3600" s="181"/>
      <c r="P3600" s="212">
        <v>3909.5</v>
      </c>
      <c r="Q3600" s="143"/>
      <c r="R3600" s="143"/>
      <c r="S3600" s="143"/>
    </row>
    <row r="3601" spans="1:19" ht="19.5" customHeight="1">
      <c r="A3601" s="178" t="s">
        <v>1484</v>
      </c>
      <c r="B3601" s="179" t="s">
        <v>608</v>
      </c>
      <c r="C3601" s="498" t="s">
        <v>1312</v>
      </c>
      <c r="D3601" s="498"/>
      <c r="E3601" s="498"/>
      <c r="F3601" s="498"/>
      <c r="G3601" s="498"/>
      <c r="H3601" s="180" t="s">
        <v>610</v>
      </c>
      <c r="I3601" s="181">
        <v>53.54</v>
      </c>
      <c r="J3601" s="182">
        <v>1</v>
      </c>
      <c r="K3601" s="219">
        <v>53.54</v>
      </c>
      <c r="L3601" s="183"/>
      <c r="M3601" s="181"/>
      <c r="N3601" s="184"/>
      <c r="O3601" s="181"/>
      <c r="P3601" s="185"/>
      <c r="Q3601" s="143"/>
      <c r="R3601" s="143"/>
      <c r="S3601" s="143"/>
    </row>
    <row r="3602" spans="1:19" ht="13.5" customHeight="1">
      <c r="A3602" s="186"/>
      <c r="B3602" s="187" t="s">
        <v>386</v>
      </c>
      <c r="C3602" s="499" t="s">
        <v>387</v>
      </c>
      <c r="D3602" s="499"/>
      <c r="E3602" s="499"/>
      <c r="F3602" s="499"/>
      <c r="G3602" s="499"/>
      <c r="H3602" s="499"/>
      <c r="I3602" s="499"/>
      <c r="J3602" s="499"/>
      <c r="K3602" s="499"/>
      <c r="L3602" s="499"/>
      <c r="M3602" s="499"/>
      <c r="N3602" s="499"/>
      <c r="O3602" s="499"/>
      <c r="P3602" s="499"/>
      <c r="Q3602" s="143"/>
      <c r="R3602" s="143"/>
      <c r="S3602" s="143"/>
    </row>
    <row r="3603" spans="1:19" ht="13.5" customHeight="1">
      <c r="A3603" s="186"/>
      <c r="B3603" s="187" t="s">
        <v>388</v>
      </c>
      <c r="C3603" s="499" t="s">
        <v>389</v>
      </c>
      <c r="D3603" s="499"/>
      <c r="E3603" s="499"/>
      <c r="F3603" s="499"/>
      <c r="G3603" s="499"/>
      <c r="H3603" s="499"/>
      <c r="I3603" s="499"/>
      <c r="J3603" s="499"/>
      <c r="K3603" s="499"/>
      <c r="L3603" s="499"/>
      <c r="M3603" s="499"/>
      <c r="N3603" s="499"/>
      <c r="O3603" s="499"/>
      <c r="P3603" s="499"/>
      <c r="Q3603" s="143"/>
      <c r="R3603" s="143"/>
      <c r="S3603" s="143"/>
    </row>
    <row r="3604" spans="1:19" ht="13.5" customHeight="1">
      <c r="A3604" s="186"/>
      <c r="B3604" s="187"/>
      <c r="C3604" s="499" t="s">
        <v>390</v>
      </c>
      <c r="D3604" s="499"/>
      <c r="E3604" s="499"/>
      <c r="F3604" s="499"/>
      <c r="G3604" s="499"/>
      <c r="H3604" s="499"/>
      <c r="I3604" s="499"/>
      <c r="J3604" s="499"/>
      <c r="K3604" s="499"/>
      <c r="L3604" s="499"/>
      <c r="M3604" s="499"/>
      <c r="N3604" s="499"/>
      <c r="O3604" s="499"/>
      <c r="P3604" s="499"/>
      <c r="Q3604" s="143"/>
      <c r="R3604" s="143"/>
      <c r="S3604" s="143"/>
    </row>
    <row r="3605" spans="1:19" ht="13.5" customHeight="1">
      <c r="A3605" s="188"/>
      <c r="B3605" s="189" t="s">
        <v>164</v>
      </c>
      <c r="C3605" s="501" t="s">
        <v>391</v>
      </c>
      <c r="D3605" s="501"/>
      <c r="E3605" s="501"/>
      <c r="F3605" s="501"/>
      <c r="G3605" s="501"/>
      <c r="H3605" s="190" t="s">
        <v>392</v>
      </c>
      <c r="I3605" s="191"/>
      <c r="J3605" s="191"/>
      <c r="K3605" s="215">
        <v>797.52241430000004</v>
      </c>
      <c r="L3605" s="193"/>
      <c r="M3605" s="191"/>
      <c r="N3605" s="193"/>
      <c r="O3605" s="191"/>
      <c r="P3605" s="194">
        <v>530783.06999999995</v>
      </c>
      <c r="Q3605" s="143"/>
      <c r="R3605" s="143"/>
      <c r="S3605" s="143"/>
    </row>
    <row r="3606" spans="1:19" ht="13.5" customHeight="1">
      <c r="A3606" s="195"/>
      <c r="B3606" s="189" t="s">
        <v>611</v>
      </c>
      <c r="C3606" s="501" t="s">
        <v>612</v>
      </c>
      <c r="D3606" s="501"/>
      <c r="E3606" s="501"/>
      <c r="F3606" s="501"/>
      <c r="G3606" s="501"/>
      <c r="H3606" s="190" t="s">
        <v>392</v>
      </c>
      <c r="I3606" s="201">
        <v>9.27</v>
      </c>
      <c r="J3606" s="197">
        <v>1.6068849999999999</v>
      </c>
      <c r="K3606" s="215">
        <v>797.52241430000004</v>
      </c>
      <c r="L3606" s="198"/>
      <c r="M3606" s="199"/>
      <c r="N3606" s="200">
        <v>665.54</v>
      </c>
      <c r="O3606" s="191"/>
      <c r="P3606" s="194">
        <v>530783.06999999995</v>
      </c>
      <c r="Q3606" s="143"/>
      <c r="R3606" s="143"/>
      <c r="S3606" s="143"/>
    </row>
    <row r="3607" spans="1:19" ht="13.5" customHeight="1">
      <c r="A3607" s="188"/>
      <c r="B3607" s="189" t="s">
        <v>180</v>
      </c>
      <c r="C3607" s="501" t="s">
        <v>410</v>
      </c>
      <c r="D3607" s="501"/>
      <c r="E3607" s="501"/>
      <c r="F3607" s="501"/>
      <c r="G3607" s="501"/>
      <c r="H3607" s="190"/>
      <c r="I3607" s="191"/>
      <c r="J3607" s="191"/>
      <c r="K3607" s="191"/>
      <c r="L3607" s="193"/>
      <c r="M3607" s="191"/>
      <c r="N3607" s="193"/>
      <c r="O3607" s="191"/>
      <c r="P3607" s="194">
        <v>5550.38</v>
      </c>
      <c r="Q3607" s="143"/>
      <c r="R3607" s="143"/>
      <c r="S3607" s="143"/>
    </row>
    <row r="3608" spans="1:19" ht="13.5" customHeight="1">
      <c r="A3608" s="195"/>
      <c r="B3608" s="189" t="s">
        <v>613</v>
      </c>
      <c r="C3608" s="501" t="s">
        <v>614</v>
      </c>
      <c r="D3608" s="501"/>
      <c r="E3608" s="501"/>
      <c r="F3608" s="501"/>
      <c r="G3608" s="501"/>
      <c r="H3608" s="190" t="s">
        <v>413</v>
      </c>
      <c r="I3608" s="196">
        <v>0.2</v>
      </c>
      <c r="J3608" s="191"/>
      <c r="K3608" s="207">
        <v>10.708</v>
      </c>
      <c r="L3608" s="205">
        <v>138.5</v>
      </c>
      <c r="M3608" s="206">
        <v>1.44</v>
      </c>
      <c r="N3608" s="200">
        <v>199.44</v>
      </c>
      <c r="O3608" s="202">
        <v>1.0367</v>
      </c>
      <c r="P3608" s="194">
        <v>2213.98</v>
      </c>
      <c r="Q3608" s="143"/>
      <c r="R3608" s="143"/>
      <c r="S3608" s="143"/>
    </row>
    <row r="3609" spans="1:19" ht="13.5" customHeight="1">
      <c r="A3609" s="195"/>
      <c r="B3609" s="189" t="s">
        <v>615</v>
      </c>
      <c r="C3609" s="501" t="s">
        <v>616</v>
      </c>
      <c r="D3609" s="501"/>
      <c r="E3609" s="501"/>
      <c r="F3609" s="501"/>
      <c r="G3609" s="501"/>
      <c r="H3609" s="190" t="s">
        <v>587</v>
      </c>
      <c r="I3609" s="201">
        <v>0.25</v>
      </c>
      <c r="J3609" s="191"/>
      <c r="K3609" s="207">
        <v>13.385</v>
      </c>
      <c r="L3609" s="205">
        <v>235.73</v>
      </c>
      <c r="M3609" s="206">
        <v>1.02</v>
      </c>
      <c r="N3609" s="200">
        <v>240.44</v>
      </c>
      <c r="O3609" s="202">
        <v>1.0367</v>
      </c>
      <c r="P3609" s="194">
        <v>3336.4</v>
      </c>
      <c r="Q3609" s="143"/>
      <c r="R3609" s="143"/>
      <c r="S3609" s="143"/>
    </row>
    <row r="3610" spans="1:19" ht="13.5" customHeight="1">
      <c r="A3610" s="210"/>
      <c r="B3610" s="187"/>
      <c r="C3610" s="500" t="s">
        <v>429</v>
      </c>
      <c r="D3610" s="500"/>
      <c r="E3610" s="500"/>
      <c r="F3610" s="500"/>
      <c r="G3610" s="500"/>
      <c r="H3610" s="180"/>
      <c r="I3610" s="181"/>
      <c r="J3610" s="181"/>
      <c r="K3610" s="181"/>
      <c r="L3610" s="183"/>
      <c r="M3610" s="181"/>
      <c r="N3610" s="211"/>
      <c r="O3610" s="181"/>
      <c r="P3610" s="212">
        <v>536333.44999999995</v>
      </c>
      <c r="Q3610" s="143"/>
      <c r="R3610" s="143"/>
      <c r="S3610" s="143"/>
    </row>
    <row r="3611" spans="1:19" ht="13.5" customHeight="1">
      <c r="A3611" s="203" t="s">
        <v>1485</v>
      </c>
      <c r="B3611" s="189" t="s">
        <v>430</v>
      </c>
      <c r="C3611" s="501" t="s">
        <v>431</v>
      </c>
      <c r="D3611" s="501"/>
      <c r="E3611" s="501"/>
      <c r="F3611" s="501"/>
      <c r="G3611" s="501"/>
      <c r="H3611" s="190" t="s">
        <v>432</v>
      </c>
      <c r="I3611" s="209">
        <v>2</v>
      </c>
      <c r="J3611" s="191"/>
      <c r="K3611" s="209">
        <v>2</v>
      </c>
      <c r="L3611" s="193"/>
      <c r="M3611" s="191"/>
      <c r="N3611" s="193"/>
      <c r="O3611" s="202">
        <v>1.0367</v>
      </c>
      <c r="P3611" s="194">
        <v>6848.81</v>
      </c>
      <c r="Q3611" s="143"/>
      <c r="R3611" s="143"/>
      <c r="S3611" s="143"/>
    </row>
    <row r="3612" spans="1:19" ht="45.75" customHeight="1">
      <c r="A3612" s="203"/>
      <c r="B3612" s="189"/>
      <c r="C3612" s="501" t="s">
        <v>433</v>
      </c>
      <c r="D3612" s="501"/>
      <c r="E3612" s="501"/>
      <c r="F3612" s="501"/>
      <c r="G3612" s="501"/>
      <c r="H3612" s="190"/>
      <c r="I3612" s="191"/>
      <c r="J3612" s="191"/>
      <c r="K3612" s="191"/>
      <c r="L3612" s="193"/>
      <c r="M3612" s="191"/>
      <c r="N3612" s="193"/>
      <c r="O3612" s="191"/>
      <c r="P3612" s="194">
        <v>530783.06999999995</v>
      </c>
      <c r="Q3612" s="143"/>
      <c r="R3612" s="143"/>
      <c r="S3612" s="143"/>
    </row>
    <row r="3613" spans="1:19" ht="27.75" customHeight="1">
      <c r="A3613" s="203"/>
      <c r="B3613" s="189" t="s">
        <v>434</v>
      </c>
      <c r="C3613" s="501" t="s">
        <v>435</v>
      </c>
      <c r="D3613" s="501"/>
      <c r="E3613" s="501"/>
      <c r="F3613" s="501"/>
      <c r="G3613" s="501"/>
      <c r="H3613" s="190" t="s">
        <v>432</v>
      </c>
      <c r="I3613" s="209">
        <v>90</v>
      </c>
      <c r="J3613" s="191"/>
      <c r="K3613" s="209">
        <v>90</v>
      </c>
      <c r="L3613" s="193"/>
      <c r="M3613" s="191"/>
      <c r="N3613" s="193"/>
      <c r="O3613" s="191"/>
      <c r="P3613" s="194">
        <v>477704.76</v>
      </c>
      <c r="Q3613" s="143"/>
      <c r="R3613" s="143"/>
      <c r="S3613" s="143"/>
    </row>
    <row r="3614" spans="1:19" ht="13.5" customHeight="1">
      <c r="A3614" s="203"/>
      <c r="B3614" s="189" t="s">
        <v>436</v>
      </c>
      <c r="C3614" s="501" t="s">
        <v>437</v>
      </c>
      <c r="D3614" s="501"/>
      <c r="E3614" s="501"/>
      <c r="F3614" s="501"/>
      <c r="G3614" s="501"/>
      <c r="H3614" s="190" t="s">
        <v>432</v>
      </c>
      <c r="I3614" s="209">
        <v>46</v>
      </c>
      <c r="J3614" s="191"/>
      <c r="K3614" s="209">
        <v>46</v>
      </c>
      <c r="L3614" s="193"/>
      <c r="M3614" s="191"/>
      <c r="N3614" s="193"/>
      <c r="O3614" s="191"/>
      <c r="P3614" s="194">
        <v>244160.21</v>
      </c>
      <c r="Q3614" s="143"/>
      <c r="R3614" s="143"/>
      <c r="S3614" s="143"/>
    </row>
    <row r="3615" spans="1:19" ht="13.5" customHeight="1">
      <c r="A3615" s="213"/>
      <c r="B3615" s="214"/>
      <c r="C3615" s="500" t="s">
        <v>438</v>
      </c>
      <c r="D3615" s="500"/>
      <c r="E3615" s="500"/>
      <c r="F3615" s="500"/>
      <c r="G3615" s="500"/>
      <c r="H3615" s="180"/>
      <c r="I3615" s="181"/>
      <c r="J3615" s="181"/>
      <c r="K3615" s="181"/>
      <c r="L3615" s="183"/>
      <c r="M3615" s="181"/>
      <c r="N3615" s="211">
        <v>23628.080000000002</v>
      </c>
      <c r="O3615" s="181"/>
      <c r="P3615" s="212">
        <v>1265047.23</v>
      </c>
      <c r="Q3615" s="143"/>
      <c r="R3615" s="143"/>
      <c r="S3615" s="143"/>
    </row>
    <row r="3616" spans="1:19" ht="13.5" customHeight="1">
      <c r="A3616" s="497" t="s">
        <v>1486</v>
      </c>
      <c r="B3616" s="497"/>
      <c r="C3616" s="497"/>
      <c r="D3616" s="497"/>
      <c r="E3616" s="497"/>
      <c r="F3616" s="497"/>
      <c r="G3616" s="497"/>
      <c r="H3616" s="497"/>
      <c r="I3616" s="497"/>
      <c r="J3616" s="497"/>
      <c r="K3616" s="497"/>
      <c r="L3616" s="497"/>
      <c r="M3616" s="497"/>
      <c r="N3616" s="497"/>
      <c r="O3616" s="497"/>
      <c r="P3616" s="497"/>
      <c r="Q3616" s="143"/>
      <c r="R3616" s="143"/>
      <c r="S3616" s="143"/>
    </row>
    <row r="3617" spans="1:19" ht="13.5" customHeight="1">
      <c r="A3617" s="497" t="s">
        <v>1487</v>
      </c>
      <c r="B3617" s="497"/>
      <c r="C3617" s="497"/>
      <c r="D3617" s="497"/>
      <c r="E3617" s="497"/>
      <c r="F3617" s="497"/>
      <c r="G3617" s="497"/>
      <c r="H3617" s="497"/>
      <c r="I3617" s="497"/>
      <c r="J3617" s="497"/>
      <c r="K3617" s="497"/>
      <c r="L3617" s="497"/>
      <c r="M3617" s="497"/>
      <c r="N3617" s="497"/>
      <c r="O3617" s="497"/>
      <c r="P3617" s="497"/>
      <c r="Q3617" s="143"/>
      <c r="R3617" s="143"/>
      <c r="S3617" s="143"/>
    </row>
    <row r="3618" spans="1:19" ht="13.5" customHeight="1">
      <c r="A3618" s="178" t="s">
        <v>1488</v>
      </c>
      <c r="B3618" s="179" t="s">
        <v>1399</v>
      </c>
      <c r="C3618" s="498" t="s">
        <v>1400</v>
      </c>
      <c r="D3618" s="498"/>
      <c r="E3618" s="498"/>
      <c r="F3618" s="498"/>
      <c r="G3618" s="498"/>
      <c r="H3618" s="180" t="s">
        <v>610</v>
      </c>
      <c r="I3618" s="181">
        <v>143.41999999999999</v>
      </c>
      <c r="J3618" s="182">
        <v>1</v>
      </c>
      <c r="K3618" s="219">
        <v>143.41999999999999</v>
      </c>
      <c r="L3618" s="183"/>
      <c r="M3618" s="181"/>
      <c r="N3618" s="184"/>
      <c r="O3618" s="181"/>
      <c r="P3618" s="185"/>
      <c r="Q3618" s="143"/>
      <c r="R3618" s="143"/>
      <c r="S3618" s="143"/>
    </row>
    <row r="3619" spans="1:19" ht="13.5" customHeight="1">
      <c r="A3619" s="186"/>
      <c r="B3619" s="187" t="s">
        <v>386</v>
      </c>
      <c r="C3619" s="499" t="s">
        <v>387</v>
      </c>
      <c r="D3619" s="499"/>
      <c r="E3619" s="499"/>
      <c r="F3619" s="499"/>
      <c r="G3619" s="499"/>
      <c r="H3619" s="499"/>
      <c r="I3619" s="499"/>
      <c r="J3619" s="499"/>
      <c r="K3619" s="499"/>
      <c r="L3619" s="499"/>
      <c r="M3619" s="499"/>
      <c r="N3619" s="499"/>
      <c r="O3619" s="499"/>
      <c r="P3619" s="499"/>
      <c r="Q3619" s="143"/>
      <c r="R3619" s="143"/>
      <c r="S3619" s="143"/>
    </row>
    <row r="3620" spans="1:19" ht="13.5" customHeight="1">
      <c r="A3620" s="186"/>
      <c r="B3620" s="187" t="s">
        <v>388</v>
      </c>
      <c r="C3620" s="499" t="s">
        <v>389</v>
      </c>
      <c r="D3620" s="499"/>
      <c r="E3620" s="499"/>
      <c r="F3620" s="499"/>
      <c r="G3620" s="499"/>
      <c r="H3620" s="499"/>
      <c r="I3620" s="499"/>
      <c r="J3620" s="499"/>
      <c r="K3620" s="499"/>
      <c r="L3620" s="499"/>
      <c r="M3620" s="499"/>
      <c r="N3620" s="499"/>
      <c r="O3620" s="499"/>
      <c r="P3620" s="499"/>
      <c r="Q3620" s="143"/>
      <c r="R3620" s="143"/>
      <c r="S3620" s="143"/>
    </row>
    <row r="3621" spans="1:19" ht="13.5" customHeight="1">
      <c r="A3621" s="186"/>
      <c r="B3621" s="187" t="s">
        <v>1401</v>
      </c>
      <c r="C3621" s="499" t="s">
        <v>1402</v>
      </c>
      <c r="D3621" s="499"/>
      <c r="E3621" s="499"/>
      <c r="F3621" s="499"/>
      <c r="G3621" s="499"/>
      <c r="H3621" s="499"/>
      <c r="I3621" s="499"/>
      <c r="J3621" s="499"/>
      <c r="K3621" s="499"/>
      <c r="L3621" s="499"/>
      <c r="M3621" s="499"/>
      <c r="N3621" s="499"/>
      <c r="O3621" s="499"/>
      <c r="P3621" s="499"/>
      <c r="Q3621" s="143"/>
      <c r="R3621" s="143"/>
      <c r="S3621" s="143"/>
    </row>
    <row r="3622" spans="1:19" ht="13.5" customHeight="1">
      <c r="A3622" s="186"/>
      <c r="B3622" s="187"/>
      <c r="C3622" s="499" t="s">
        <v>390</v>
      </c>
      <c r="D3622" s="499"/>
      <c r="E3622" s="499"/>
      <c r="F3622" s="499"/>
      <c r="G3622" s="499"/>
      <c r="H3622" s="499"/>
      <c r="I3622" s="499"/>
      <c r="J3622" s="499"/>
      <c r="K3622" s="499"/>
      <c r="L3622" s="499"/>
      <c r="M3622" s="499"/>
      <c r="N3622" s="499"/>
      <c r="O3622" s="499"/>
      <c r="P3622" s="499"/>
      <c r="Q3622" s="143"/>
      <c r="R3622" s="143"/>
      <c r="S3622" s="143"/>
    </row>
    <row r="3623" spans="1:19" ht="13.5" customHeight="1">
      <c r="A3623" s="188"/>
      <c r="B3623" s="189" t="s">
        <v>164</v>
      </c>
      <c r="C3623" s="501" t="s">
        <v>391</v>
      </c>
      <c r="D3623" s="501"/>
      <c r="E3623" s="501"/>
      <c r="F3623" s="501"/>
      <c r="G3623" s="501"/>
      <c r="H3623" s="190" t="s">
        <v>392</v>
      </c>
      <c r="I3623" s="191"/>
      <c r="J3623" s="191"/>
      <c r="K3623" s="197">
        <v>249.24189899999999</v>
      </c>
      <c r="L3623" s="193"/>
      <c r="M3623" s="191"/>
      <c r="N3623" s="193"/>
      <c r="O3623" s="191"/>
      <c r="P3623" s="194">
        <v>141105.81</v>
      </c>
      <c r="Q3623" s="143"/>
      <c r="R3623" s="143"/>
      <c r="S3623" s="143"/>
    </row>
    <row r="3624" spans="1:19" ht="13.5" customHeight="1">
      <c r="A3624" s="195"/>
      <c r="B3624" s="189" t="s">
        <v>393</v>
      </c>
      <c r="C3624" s="501" t="s">
        <v>394</v>
      </c>
      <c r="D3624" s="501"/>
      <c r="E3624" s="501"/>
      <c r="F3624" s="501"/>
      <c r="G3624" s="501"/>
      <c r="H3624" s="190" t="s">
        <v>392</v>
      </c>
      <c r="I3624" s="201">
        <v>1.03</v>
      </c>
      <c r="J3624" s="215">
        <v>1.6872293</v>
      </c>
      <c r="K3624" s="197">
        <v>249.24189899999999</v>
      </c>
      <c r="L3624" s="198"/>
      <c r="M3624" s="199"/>
      <c r="N3624" s="200">
        <v>566.14</v>
      </c>
      <c r="O3624" s="191"/>
      <c r="P3624" s="194">
        <v>141105.81</v>
      </c>
      <c r="Q3624" s="143"/>
      <c r="R3624" s="143"/>
      <c r="S3624" s="143"/>
    </row>
    <row r="3625" spans="1:19" ht="27.75" customHeight="1">
      <c r="A3625" s="188"/>
      <c r="B3625" s="189" t="s">
        <v>167</v>
      </c>
      <c r="C3625" s="501" t="s">
        <v>395</v>
      </c>
      <c r="D3625" s="501"/>
      <c r="E3625" s="501"/>
      <c r="F3625" s="501"/>
      <c r="G3625" s="501"/>
      <c r="H3625" s="190"/>
      <c r="I3625" s="191"/>
      <c r="J3625" s="191"/>
      <c r="K3625" s="191"/>
      <c r="L3625" s="193"/>
      <c r="M3625" s="191"/>
      <c r="N3625" s="193"/>
      <c r="O3625" s="191"/>
      <c r="P3625" s="194">
        <v>4898.74</v>
      </c>
      <c r="Q3625" s="143"/>
      <c r="R3625" s="143"/>
      <c r="S3625" s="143"/>
    </row>
    <row r="3626" spans="1:19" ht="19.5" customHeight="1">
      <c r="A3626" s="188"/>
      <c r="B3626" s="189"/>
      <c r="C3626" s="501" t="s">
        <v>396</v>
      </c>
      <c r="D3626" s="501"/>
      <c r="E3626" s="501"/>
      <c r="F3626" s="501"/>
      <c r="G3626" s="501"/>
      <c r="H3626" s="190" t="s">
        <v>392</v>
      </c>
      <c r="I3626" s="191"/>
      <c r="J3626" s="191"/>
      <c r="K3626" s="192">
        <v>4.4460199999999999</v>
      </c>
      <c r="L3626" s="193"/>
      <c r="M3626" s="191"/>
      <c r="N3626" s="193"/>
      <c r="O3626" s="191"/>
      <c r="P3626" s="194">
        <v>3127.38</v>
      </c>
      <c r="Q3626" s="143"/>
      <c r="R3626" s="143"/>
      <c r="S3626" s="143"/>
    </row>
    <row r="3627" spans="1:19" ht="13.5" customHeight="1">
      <c r="A3627" s="195"/>
      <c r="B3627" s="189" t="s">
        <v>397</v>
      </c>
      <c r="C3627" s="501" t="s">
        <v>398</v>
      </c>
      <c r="D3627" s="501"/>
      <c r="E3627" s="501"/>
      <c r="F3627" s="501"/>
      <c r="G3627" s="501"/>
      <c r="H3627" s="190" t="s">
        <v>399</v>
      </c>
      <c r="I3627" s="201">
        <v>0.01</v>
      </c>
      <c r="J3627" s="201">
        <v>1.55</v>
      </c>
      <c r="K3627" s="192">
        <v>2.2230099999999999</v>
      </c>
      <c r="L3627" s="198"/>
      <c r="M3627" s="199"/>
      <c r="N3627" s="200">
        <v>1582.31</v>
      </c>
      <c r="O3627" s="202">
        <v>1.0367</v>
      </c>
      <c r="P3627" s="194">
        <v>3646.58</v>
      </c>
      <c r="Q3627" s="143"/>
      <c r="R3627" s="143"/>
      <c r="S3627" s="143"/>
    </row>
    <row r="3628" spans="1:19" ht="13.5" customHeight="1">
      <c r="A3628" s="203"/>
      <c r="B3628" s="189" t="s">
        <v>400</v>
      </c>
      <c r="C3628" s="501" t="s">
        <v>401</v>
      </c>
      <c r="D3628" s="501"/>
      <c r="E3628" s="501"/>
      <c r="F3628" s="501"/>
      <c r="G3628" s="501"/>
      <c r="H3628" s="190" t="s">
        <v>392</v>
      </c>
      <c r="I3628" s="201">
        <v>0.01</v>
      </c>
      <c r="J3628" s="201">
        <v>1.55</v>
      </c>
      <c r="K3628" s="192">
        <v>2.2230099999999999</v>
      </c>
      <c r="L3628" s="193"/>
      <c r="M3628" s="191"/>
      <c r="N3628" s="204">
        <v>777.91</v>
      </c>
      <c r="O3628" s="202">
        <v>1.0367</v>
      </c>
      <c r="P3628" s="194">
        <v>1792.77</v>
      </c>
      <c r="Q3628" s="143"/>
      <c r="R3628" s="143"/>
      <c r="S3628" s="143"/>
    </row>
    <row r="3629" spans="1:19" ht="13.5" customHeight="1">
      <c r="A3629" s="195"/>
      <c r="B3629" s="189" t="s">
        <v>402</v>
      </c>
      <c r="C3629" s="501" t="s">
        <v>403</v>
      </c>
      <c r="D3629" s="501"/>
      <c r="E3629" s="501"/>
      <c r="F3629" s="501"/>
      <c r="G3629" s="501"/>
      <c r="H3629" s="190" t="s">
        <v>399</v>
      </c>
      <c r="I3629" s="201">
        <v>0.01</v>
      </c>
      <c r="J3629" s="201">
        <v>1.55</v>
      </c>
      <c r="K3629" s="192">
        <v>2.2230099999999999</v>
      </c>
      <c r="L3629" s="198"/>
      <c r="M3629" s="199"/>
      <c r="N3629" s="200">
        <v>543.33000000000004</v>
      </c>
      <c r="O3629" s="202">
        <v>1.0367</v>
      </c>
      <c r="P3629" s="194">
        <v>1252.1600000000001</v>
      </c>
      <c r="Q3629" s="143"/>
      <c r="R3629" s="143"/>
      <c r="S3629" s="143"/>
    </row>
    <row r="3630" spans="1:19" ht="13.5" customHeight="1">
      <c r="A3630" s="203"/>
      <c r="B3630" s="189" t="s">
        <v>404</v>
      </c>
      <c r="C3630" s="501" t="s">
        <v>405</v>
      </c>
      <c r="D3630" s="501"/>
      <c r="E3630" s="501"/>
      <c r="F3630" s="501"/>
      <c r="G3630" s="501"/>
      <c r="H3630" s="190" t="s">
        <v>392</v>
      </c>
      <c r="I3630" s="201">
        <v>0.01</v>
      </c>
      <c r="J3630" s="201">
        <v>1.55</v>
      </c>
      <c r="K3630" s="192">
        <v>2.2230099999999999</v>
      </c>
      <c r="L3630" s="193"/>
      <c r="M3630" s="191"/>
      <c r="N3630" s="204">
        <v>579.11</v>
      </c>
      <c r="O3630" s="202">
        <v>1.0367</v>
      </c>
      <c r="P3630" s="194">
        <v>1334.61</v>
      </c>
      <c r="Q3630" s="143"/>
      <c r="R3630" s="143"/>
      <c r="S3630" s="143"/>
    </row>
    <row r="3631" spans="1:19" ht="13.5" customHeight="1">
      <c r="A3631" s="188"/>
      <c r="B3631" s="189" t="s">
        <v>180</v>
      </c>
      <c r="C3631" s="501" t="s">
        <v>410</v>
      </c>
      <c r="D3631" s="501"/>
      <c r="E3631" s="501"/>
      <c r="F3631" s="501"/>
      <c r="G3631" s="501"/>
      <c r="H3631" s="190"/>
      <c r="I3631" s="191"/>
      <c r="J3631" s="191"/>
      <c r="K3631" s="191"/>
      <c r="L3631" s="193"/>
      <c r="M3631" s="191"/>
      <c r="N3631" s="193"/>
      <c r="O3631" s="191"/>
      <c r="P3631" s="194">
        <v>15288.06</v>
      </c>
      <c r="Q3631" s="143"/>
      <c r="R3631" s="143"/>
      <c r="S3631" s="143"/>
    </row>
    <row r="3632" spans="1:19" ht="13.5" customHeight="1">
      <c r="A3632" s="195"/>
      <c r="B3632" s="189" t="s">
        <v>593</v>
      </c>
      <c r="C3632" s="501" t="s">
        <v>594</v>
      </c>
      <c r="D3632" s="501"/>
      <c r="E3632" s="501"/>
      <c r="F3632" s="501"/>
      <c r="G3632" s="501"/>
      <c r="H3632" s="190" t="s">
        <v>595</v>
      </c>
      <c r="I3632" s="201">
        <v>13.33</v>
      </c>
      <c r="J3632" s="191"/>
      <c r="K3632" s="202">
        <v>1911.7886000000001</v>
      </c>
      <c r="L3632" s="205">
        <v>5.87</v>
      </c>
      <c r="M3632" s="206">
        <v>0.87</v>
      </c>
      <c r="N3632" s="200">
        <v>5.1100000000000003</v>
      </c>
      <c r="O3632" s="202">
        <v>1.0367</v>
      </c>
      <c r="P3632" s="194">
        <v>10127.77</v>
      </c>
      <c r="Q3632" s="143"/>
      <c r="R3632" s="143"/>
      <c r="S3632" s="143"/>
    </row>
    <row r="3633" spans="1:19" ht="13.5" customHeight="1">
      <c r="A3633" s="195"/>
      <c r="B3633" s="189" t="s">
        <v>1403</v>
      </c>
      <c r="C3633" s="501" t="s">
        <v>1404</v>
      </c>
      <c r="D3633" s="501"/>
      <c r="E3633" s="501"/>
      <c r="F3633" s="501"/>
      <c r="G3633" s="501"/>
      <c r="H3633" s="190" t="s">
        <v>1405</v>
      </c>
      <c r="I3633" s="196">
        <v>0.5</v>
      </c>
      <c r="J3633" s="191"/>
      <c r="K3633" s="201">
        <v>71.709999999999994</v>
      </c>
      <c r="L3633" s="205">
        <v>37.71</v>
      </c>
      <c r="M3633" s="206">
        <v>1.54</v>
      </c>
      <c r="N3633" s="200">
        <v>58.07</v>
      </c>
      <c r="O3633" s="202">
        <v>1.0367</v>
      </c>
      <c r="P3633" s="194">
        <v>4317.03</v>
      </c>
      <c r="Q3633" s="143"/>
      <c r="R3633" s="143"/>
      <c r="S3633" s="143"/>
    </row>
    <row r="3634" spans="1:19" ht="13.5" customHeight="1">
      <c r="A3634" s="195"/>
      <c r="B3634" s="189" t="s">
        <v>730</v>
      </c>
      <c r="C3634" s="501" t="s">
        <v>731</v>
      </c>
      <c r="D3634" s="501"/>
      <c r="E3634" s="501"/>
      <c r="F3634" s="501"/>
      <c r="G3634" s="501"/>
      <c r="H3634" s="190" t="s">
        <v>413</v>
      </c>
      <c r="I3634" s="201">
        <v>0.05</v>
      </c>
      <c r="J3634" s="191"/>
      <c r="K3634" s="207">
        <v>7.1710000000000003</v>
      </c>
      <c r="L3634" s="205">
        <v>79.88</v>
      </c>
      <c r="M3634" s="206">
        <v>1.42</v>
      </c>
      <c r="N3634" s="200">
        <v>113.43</v>
      </c>
      <c r="O3634" s="202">
        <v>1.0367</v>
      </c>
      <c r="P3634" s="194">
        <v>843.26</v>
      </c>
      <c r="Q3634" s="143"/>
      <c r="R3634" s="143"/>
      <c r="S3634" s="143"/>
    </row>
    <row r="3635" spans="1:19" ht="45.75" customHeight="1">
      <c r="A3635" s="210"/>
      <c r="B3635" s="187"/>
      <c r="C3635" s="500" t="s">
        <v>429</v>
      </c>
      <c r="D3635" s="500"/>
      <c r="E3635" s="500"/>
      <c r="F3635" s="500"/>
      <c r="G3635" s="500"/>
      <c r="H3635" s="180"/>
      <c r="I3635" s="181"/>
      <c r="J3635" s="181"/>
      <c r="K3635" s="181"/>
      <c r="L3635" s="183"/>
      <c r="M3635" s="181"/>
      <c r="N3635" s="211"/>
      <c r="O3635" s="181"/>
      <c r="P3635" s="212">
        <v>164419.99</v>
      </c>
      <c r="Q3635" s="143"/>
      <c r="R3635" s="143"/>
      <c r="S3635" s="143"/>
    </row>
    <row r="3636" spans="1:19" ht="27.75" customHeight="1">
      <c r="A3636" s="203" t="s">
        <v>1489</v>
      </c>
      <c r="B3636" s="189" t="s">
        <v>430</v>
      </c>
      <c r="C3636" s="501" t="s">
        <v>431</v>
      </c>
      <c r="D3636" s="501"/>
      <c r="E3636" s="501"/>
      <c r="F3636" s="501"/>
      <c r="G3636" s="501"/>
      <c r="H3636" s="190" t="s">
        <v>432</v>
      </c>
      <c r="I3636" s="209">
        <v>2</v>
      </c>
      <c r="J3636" s="191"/>
      <c r="K3636" s="209">
        <v>2</v>
      </c>
      <c r="L3636" s="193"/>
      <c r="M3636" s="191"/>
      <c r="N3636" s="193"/>
      <c r="O3636" s="202">
        <v>1.0367</v>
      </c>
      <c r="P3636" s="194">
        <v>1734.02</v>
      </c>
      <c r="Q3636" s="143"/>
      <c r="R3636" s="143"/>
      <c r="S3636" s="143"/>
    </row>
    <row r="3637" spans="1:19" ht="13.5" customHeight="1">
      <c r="A3637" s="203"/>
      <c r="B3637" s="189"/>
      <c r="C3637" s="501" t="s">
        <v>433</v>
      </c>
      <c r="D3637" s="501"/>
      <c r="E3637" s="501"/>
      <c r="F3637" s="501"/>
      <c r="G3637" s="501"/>
      <c r="H3637" s="190"/>
      <c r="I3637" s="191"/>
      <c r="J3637" s="191"/>
      <c r="K3637" s="191"/>
      <c r="L3637" s="193"/>
      <c r="M3637" s="191"/>
      <c r="N3637" s="193"/>
      <c r="O3637" s="191"/>
      <c r="P3637" s="194">
        <v>144233.19</v>
      </c>
      <c r="Q3637" s="143"/>
      <c r="R3637" s="143"/>
      <c r="S3637" s="143"/>
    </row>
    <row r="3638" spans="1:19" ht="13.5" customHeight="1">
      <c r="A3638" s="203"/>
      <c r="B3638" s="189" t="s">
        <v>603</v>
      </c>
      <c r="C3638" s="501" t="s">
        <v>604</v>
      </c>
      <c r="D3638" s="501"/>
      <c r="E3638" s="501"/>
      <c r="F3638" s="501"/>
      <c r="G3638" s="501"/>
      <c r="H3638" s="190" t="s">
        <v>432</v>
      </c>
      <c r="I3638" s="209">
        <v>97</v>
      </c>
      <c r="J3638" s="191"/>
      <c r="K3638" s="209">
        <v>97</v>
      </c>
      <c r="L3638" s="193"/>
      <c r="M3638" s="191"/>
      <c r="N3638" s="193"/>
      <c r="O3638" s="191"/>
      <c r="P3638" s="194">
        <v>139906.19</v>
      </c>
      <c r="Q3638" s="143"/>
      <c r="R3638" s="143"/>
      <c r="S3638" s="143"/>
    </row>
    <row r="3639" spans="1:19" ht="13.5" customHeight="1">
      <c r="A3639" s="203"/>
      <c r="B3639" s="189" t="s">
        <v>605</v>
      </c>
      <c r="C3639" s="501" t="s">
        <v>606</v>
      </c>
      <c r="D3639" s="501"/>
      <c r="E3639" s="501"/>
      <c r="F3639" s="501"/>
      <c r="G3639" s="501"/>
      <c r="H3639" s="190" t="s">
        <v>432</v>
      </c>
      <c r="I3639" s="209">
        <v>51</v>
      </c>
      <c r="J3639" s="191"/>
      <c r="K3639" s="209">
        <v>51</v>
      </c>
      <c r="L3639" s="193"/>
      <c r="M3639" s="191"/>
      <c r="N3639" s="193"/>
      <c r="O3639" s="191"/>
      <c r="P3639" s="194">
        <v>73558.929999999993</v>
      </c>
      <c r="Q3639" s="143"/>
      <c r="R3639" s="143"/>
      <c r="S3639" s="143"/>
    </row>
    <row r="3640" spans="1:19" ht="13.5" customHeight="1">
      <c r="A3640" s="213"/>
      <c r="B3640" s="214"/>
      <c r="C3640" s="500" t="s">
        <v>438</v>
      </c>
      <c r="D3640" s="500"/>
      <c r="E3640" s="500"/>
      <c r="F3640" s="500"/>
      <c r="G3640" s="500"/>
      <c r="H3640" s="180"/>
      <c r="I3640" s="181"/>
      <c r="J3640" s="181"/>
      <c r="K3640" s="181"/>
      <c r="L3640" s="183"/>
      <c r="M3640" s="181"/>
      <c r="N3640" s="211">
        <v>2646.91</v>
      </c>
      <c r="O3640" s="181"/>
      <c r="P3640" s="212">
        <v>379619.13</v>
      </c>
      <c r="Q3640" s="143"/>
      <c r="R3640" s="143"/>
      <c r="S3640" s="143"/>
    </row>
    <row r="3641" spans="1:19" ht="13.5" customHeight="1">
      <c r="A3641" s="178" t="s">
        <v>1490</v>
      </c>
      <c r="B3641" s="179" t="s">
        <v>1408</v>
      </c>
      <c r="C3641" s="498" t="s">
        <v>1409</v>
      </c>
      <c r="D3641" s="498"/>
      <c r="E3641" s="498"/>
      <c r="F3641" s="498"/>
      <c r="G3641" s="498"/>
      <c r="H3641" s="180" t="s">
        <v>610</v>
      </c>
      <c r="I3641" s="181">
        <v>41.41</v>
      </c>
      <c r="J3641" s="182">
        <v>1</v>
      </c>
      <c r="K3641" s="219">
        <v>41.41</v>
      </c>
      <c r="L3641" s="183"/>
      <c r="M3641" s="181"/>
      <c r="N3641" s="184"/>
      <c r="O3641" s="181"/>
      <c r="P3641" s="185"/>
      <c r="Q3641" s="143"/>
      <c r="R3641" s="143"/>
      <c r="S3641" s="143"/>
    </row>
    <row r="3642" spans="1:19" ht="13.5" customHeight="1">
      <c r="A3642" s="186"/>
      <c r="B3642" s="187" t="s">
        <v>386</v>
      </c>
      <c r="C3642" s="499" t="s">
        <v>387</v>
      </c>
      <c r="D3642" s="499"/>
      <c r="E3642" s="499"/>
      <c r="F3642" s="499"/>
      <c r="G3642" s="499"/>
      <c r="H3642" s="499"/>
      <c r="I3642" s="499"/>
      <c r="J3642" s="499"/>
      <c r="K3642" s="499"/>
      <c r="L3642" s="499"/>
      <c r="M3642" s="499"/>
      <c r="N3642" s="499"/>
      <c r="O3642" s="499"/>
      <c r="P3642" s="499"/>
      <c r="Q3642" s="143"/>
      <c r="R3642" s="143"/>
      <c r="S3642" s="143"/>
    </row>
    <row r="3643" spans="1:19" ht="13.5" customHeight="1">
      <c r="A3643" s="186"/>
      <c r="B3643" s="187" t="s">
        <v>388</v>
      </c>
      <c r="C3643" s="499" t="s">
        <v>389</v>
      </c>
      <c r="D3643" s="499"/>
      <c r="E3643" s="499"/>
      <c r="F3643" s="499"/>
      <c r="G3643" s="499"/>
      <c r="H3643" s="499"/>
      <c r="I3643" s="499"/>
      <c r="J3643" s="499"/>
      <c r="K3643" s="499"/>
      <c r="L3643" s="499"/>
      <c r="M3643" s="499"/>
      <c r="N3643" s="499"/>
      <c r="O3643" s="499"/>
      <c r="P3643" s="499"/>
      <c r="Q3643" s="143"/>
      <c r="R3643" s="143"/>
      <c r="S3643" s="143"/>
    </row>
    <row r="3644" spans="1:19" ht="13.5" customHeight="1">
      <c r="A3644" s="186"/>
      <c r="B3644" s="187" t="s">
        <v>1401</v>
      </c>
      <c r="C3644" s="499" t="s">
        <v>1402</v>
      </c>
      <c r="D3644" s="499"/>
      <c r="E3644" s="499"/>
      <c r="F3644" s="499"/>
      <c r="G3644" s="499"/>
      <c r="H3644" s="499"/>
      <c r="I3644" s="499"/>
      <c r="J3644" s="499"/>
      <c r="K3644" s="499"/>
      <c r="L3644" s="499"/>
      <c r="M3644" s="499"/>
      <c r="N3644" s="499"/>
      <c r="O3644" s="499"/>
      <c r="P3644" s="499"/>
      <c r="Q3644" s="143"/>
      <c r="R3644" s="143"/>
      <c r="S3644" s="143"/>
    </row>
    <row r="3645" spans="1:19" ht="13.5" customHeight="1">
      <c r="A3645" s="186"/>
      <c r="B3645" s="187"/>
      <c r="C3645" s="499" t="s">
        <v>390</v>
      </c>
      <c r="D3645" s="499"/>
      <c r="E3645" s="499"/>
      <c r="F3645" s="499"/>
      <c r="G3645" s="499"/>
      <c r="H3645" s="499"/>
      <c r="I3645" s="499"/>
      <c r="J3645" s="499"/>
      <c r="K3645" s="499"/>
      <c r="L3645" s="499"/>
      <c r="M3645" s="499"/>
      <c r="N3645" s="499"/>
      <c r="O3645" s="499"/>
      <c r="P3645" s="499"/>
      <c r="Q3645" s="143"/>
      <c r="R3645" s="143"/>
      <c r="S3645" s="143"/>
    </row>
    <row r="3646" spans="1:19" ht="13.5" customHeight="1">
      <c r="A3646" s="188"/>
      <c r="B3646" s="189" t="s">
        <v>164</v>
      </c>
      <c r="C3646" s="501" t="s">
        <v>391</v>
      </c>
      <c r="D3646" s="501"/>
      <c r="E3646" s="501"/>
      <c r="F3646" s="501"/>
      <c r="G3646" s="501"/>
      <c r="H3646" s="190" t="s">
        <v>392</v>
      </c>
      <c r="I3646" s="191"/>
      <c r="J3646" s="191"/>
      <c r="K3646" s="215">
        <v>143.92842049999999</v>
      </c>
      <c r="L3646" s="193"/>
      <c r="M3646" s="191"/>
      <c r="N3646" s="193"/>
      <c r="O3646" s="191"/>
      <c r="P3646" s="194">
        <v>81483.64</v>
      </c>
      <c r="Q3646" s="143"/>
      <c r="R3646" s="143"/>
      <c r="S3646" s="143"/>
    </row>
    <row r="3647" spans="1:19" ht="13.5" customHeight="1">
      <c r="A3647" s="195"/>
      <c r="B3647" s="189" t="s">
        <v>393</v>
      </c>
      <c r="C3647" s="501" t="s">
        <v>394</v>
      </c>
      <c r="D3647" s="501"/>
      <c r="E3647" s="501"/>
      <c r="F3647" s="501"/>
      <c r="G3647" s="501"/>
      <c r="H3647" s="190" t="s">
        <v>392</v>
      </c>
      <c r="I3647" s="201">
        <v>2.06</v>
      </c>
      <c r="J3647" s="215">
        <v>1.6872293</v>
      </c>
      <c r="K3647" s="215">
        <v>143.92842049999999</v>
      </c>
      <c r="L3647" s="198"/>
      <c r="M3647" s="199"/>
      <c r="N3647" s="200">
        <v>566.14</v>
      </c>
      <c r="O3647" s="191"/>
      <c r="P3647" s="194">
        <v>81483.64</v>
      </c>
      <c r="Q3647" s="143"/>
      <c r="R3647" s="143"/>
      <c r="S3647" s="143"/>
    </row>
    <row r="3648" spans="1:19" ht="27.75" customHeight="1">
      <c r="A3648" s="188"/>
      <c r="B3648" s="189" t="s">
        <v>167</v>
      </c>
      <c r="C3648" s="501" t="s">
        <v>395</v>
      </c>
      <c r="D3648" s="501"/>
      <c r="E3648" s="501"/>
      <c r="F3648" s="501"/>
      <c r="G3648" s="501"/>
      <c r="H3648" s="190"/>
      <c r="I3648" s="191"/>
      <c r="J3648" s="191"/>
      <c r="K3648" s="191"/>
      <c r="L3648" s="193"/>
      <c r="M3648" s="191"/>
      <c r="N3648" s="193"/>
      <c r="O3648" s="191"/>
      <c r="P3648" s="194">
        <v>2828.85</v>
      </c>
      <c r="Q3648" s="143"/>
      <c r="R3648" s="143"/>
      <c r="S3648" s="143"/>
    </row>
    <row r="3649" spans="1:19" ht="19.5" customHeight="1">
      <c r="A3649" s="188"/>
      <c r="B3649" s="189"/>
      <c r="C3649" s="501" t="s">
        <v>396</v>
      </c>
      <c r="D3649" s="501"/>
      <c r="E3649" s="501"/>
      <c r="F3649" s="501"/>
      <c r="G3649" s="501"/>
      <c r="H3649" s="190" t="s">
        <v>392</v>
      </c>
      <c r="I3649" s="191"/>
      <c r="J3649" s="191"/>
      <c r="K3649" s="192">
        <v>2.5674199999999998</v>
      </c>
      <c r="L3649" s="193"/>
      <c r="M3649" s="191"/>
      <c r="N3649" s="193"/>
      <c r="O3649" s="191"/>
      <c r="P3649" s="194">
        <v>1805.95</v>
      </c>
      <c r="Q3649" s="143"/>
      <c r="R3649" s="143"/>
      <c r="S3649" s="143"/>
    </row>
    <row r="3650" spans="1:19" ht="13.5" customHeight="1">
      <c r="A3650" s="195"/>
      <c r="B3650" s="189" t="s">
        <v>397</v>
      </c>
      <c r="C3650" s="501" t="s">
        <v>398</v>
      </c>
      <c r="D3650" s="501"/>
      <c r="E3650" s="501"/>
      <c r="F3650" s="501"/>
      <c r="G3650" s="501"/>
      <c r="H3650" s="190" t="s">
        <v>399</v>
      </c>
      <c r="I3650" s="201">
        <v>0.02</v>
      </c>
      <c r="J3650" s="201">
        <v>1.55</v>
      </c>
      <c r="K3650" s="192">
        <v>1.2837099999999999</v>
      </c>
      <c r="L3650" s="198"/>
      <c r="M3650" s="199"/>
      <c r="N3650" s="200">
        <v>1582.31</v>
      </c>
      <c r="O3650" s="202">
        <v>1.0367</v>
      </c>
      <c r="P3650" s="194">
        <v>2105.77</v>
      </c>
      <c r="Q3650" s="143"/>
      <c r="R3650" s="143"/>
      <c r="S3650" s="143"/>
    </row>
    <row r="3651" spans="1:19" ht="13.5" customHeight="1">
      <c r="A3651" s="203"/>
      <c r="B3651" s="189" t="s">
        <v>400</v>
      </c>
      <c r="C3651" s="501" t="s">
        <v>401</v>
      </c>
      <c r="D3651" s="501"/>
      <c r="E3651" s="501"/>
      <c r="F3651" s="501"/>
      <c r="G3651" s="501"/>
      <c r="H3651" s="190" t="s">
        <v>392</v>
      </c>
      <c r="I3651" s="201">
        <v>0.02</v>
      </c>
      <c r="J3651" s="201">
        <v>1.55</v>
      </c>
      <c r="K3651" s="192">
        <v>1.2837099999999999</v>
      </c>
      <c r="L3651" s="193"/>
      <c r="M3651" s="191"/>
      <c r="N3651" s="204">
        <v>777.91</v>
      </c>
      <c r="O3651" s="202">
        <v>1.0367</v>
      </c>
      <c r="P3651" s="194">
        <v>1035.26</v>
      </c>
      <c r="Q3651" s="143"/>
      <c r="R3651" s="143"/>
      <c r="S3651" s="143"/>
    </row>
    <row r="3652" spans="1:19" ht="13.5" customHeight="1">
      <c r="A3652" s="195"/>
      <c r="B3652" s="189" t="s">
        <v>402</v>
      </c>
      <c r="C3652" s="501" t="s">
        <v>403</v>
      </c>
      <c r="D3652" s="501"/>
      <c r="E3652" s="501"/>
      <c r="F3652" s="501"/>
      <c r="G3652" s="501"/>
      <c r="H3652" s="190" t="s">
        <v>399</v>
      </c>
      <c r="I3652" s="201">
        <v>0.02</v>
      </c>
      <c r="J3652" s="201">
        <v>1.55</v>
      </c>
      <c r="K3652" s="192">
        <v>1.2837099999999999</v>
      </c>
      <c r="L3652" s="198"/>
      <c r="M3652" s="199"/>
      <c r="N3652" s="200">
        <v>543.33000000000004</v>
      </c>
      <c r="O3652" s="202">
        <v>1.0367</v>
      </c>
      <c r="P3652" s="194">
        <v>723.08</v>
      </c>
      <c r="Q3652" s="143"/>
      <c r="R3652" s="143"/>
      <c r="S3652" s="143"/>
    </row>
    <row r="3653" spans="1:19" ht="13.5" customHeight="1">
      <c r="A3653" s="203"/>
      <c r="B3653" s="189" t="s">
        <v>404</v>
      </c>
      <c r="C3653" s="501" t="s">
        <v>405</v>
      </c>
      <c r="D3653" s="501"/>
      <c r="E3653" s="501"/>
      <c r="F3653" s="501"/>
      <c r="G3653" s="501"/>
      <c r="H3653" s="190" t="s">
        <v>392</v>
      </c>
      <c r="I3653" s="201">
        <v>0.02</v>
      </c>
      <c r="J3653" s="201">
        <v>1.55</v>
      </c>
      <c r="K3653" s="192">
        <v>1.2837099999999999</v>
      </c>
      <c r="L3653" s="193"/>
      <c r="M3653" s="191"/>
      <c r="N3653" s="204">
        <v>579.11</v>
      </c>
      <c r="O3653" s="202">
        <v>1.0367</v>
      </c>
      <c r="P3653" s="216">
        <v>770.69</v>
      </c>
      <c r="Q3653" s="143"/>
      <c r="R3653" s="143"/>
      <c r="S3653" s="143"/>
    </row>
    <row r="3654" spans="1:19" ht="13.5" customHeight="1">
      <c r="A3654" s="188"/>
      <c r="B3654" s="189" t="s">
        <v>180</v>
      </c>
      <c r="C3654" s="501" t="s">
        <v>410</v>
      </c>
      <c r="D3654" s="501"/>
      <c r="E3654" s="501"/>
      <c r="F3654" s="501"/>
      <c r="G3654" s="501"/>
      <c r="H3654" s="190"/>
      <c r="I3654" s="191"/>
      <c r="J3654" s="191"/>
      <c r="K3654" s="191"/>
      <c r="L3654" s="193"/>
      <c r="M3654" s="191"/>
      <c r="N3654" s="193"/>
      <c r="O3654" s="191"/>
      <c r="P3654" s="194">
        <v>4538.8100000000004</v>
      </c>
      <c r="Q3654" s="143"/>
      <c r="R3654" s="143"/>
      <c r="S3654" s="143"/>
    </row>
    <row r="3655" spans="1:19" ht="13.5" customHeight="1">
      <c r="A3655" s="195"/>
      <c r="B3655" s="189" t="s">
        <v>593</v>
      </c>
      <c r="C3655" s="501" t="s">
        <v>594</v>
      </c>
      <c r="D3655" s="501"/>
      <c r="E3655" s="501"/>
      <c r="F3655" s="501"/>
      <c r="G3655" s="501"/>
      <c r="H3655" s="190" t="s">
        <v>595</v>
      </c>
      <c r="I3655" s="201">
        <v>13.33</v>
      </c>
      <c r="J3655" s="191"/>
      <c r="K3655" s="202">
        <v>551.99530000000004</v>
      </c>
      <c r="L3655" s="205">
        <v>5.87</v>
      </c>
      <c r="M3655" s="206">
        <v>0.87</v>
      </c>
      <c r="N3655" s="200">
        <v>5.1100000000000003</v>
      </c>
      <c r="O3655" s="202">
        <v>1.0367</v>
      </c>
      <c r="P3655" s="194">
        <v>2924.22</v>
      </c>
      <c r="Q3655" s="143"/>
      <c r="R3655" s="143"/>
      <c r="S3655" s="143"/>
    </row>
    <row r="3656" spans="1:19" ht="13.5" customHeight="1">
      <c r="A3656" s="195"/>
      <c r="B3656" s="189" t="s">
        <v>1403</v>
      </c>
      <c r="C3656" s="501" t="s">
        <v>1404</v>
      </c>
      <c r="D3656" s="501"/>
      <c r="E3656" s="501"/>
      <c r="F3656" s="501"/>
      <c r="G3656" s="501"/>
      <c r="H3656" s="190" t="s">
        <v>1405</v>
      </c>
      <c r="I3656" s="201">
        <v>0.55000000000000004</v>
      </c>
      <c r="J3656" s="191"/>
      <c r="K3656" s="202">
        <v>22.775500000000001</v>
      </c>
      <c r="L3656" s="205">
        <v>37.71</v>
      </c>
      <c r="M3656" s="206">
        <v>1.54</v>
      </c>
      <c r="N3656" s="200">
        <v>58.07</v>
      </c>
      <c r="O3656" s="202">
        <v>1.0367</v>
      </c>
      <c r="P3656" s="194">
        <v>1371.11</v>
      </c>
      <c r="Q3656" s="143"/>
      <c r="R3656" s="143"/>
      <c r="S3656" s="143"/>
    </row>
    <row r="3657" spans="1:19" ht="19.5" customHeight="1">
      <c r="A3657" s="195"/>
      <c r="B3657" s="189" t="s">
        <v>730</v>
      </c>
      <c r="C3657" s="501" t="s">
        <v>731</v>
      </c>
      <c r="D3657" s="501"/>
      <c r="E3657" s="501"/>
      <c r="F3657" s="501"/>
      <c r="G3657" s="501"/>
      <c r="H3657" s="190" t="s">
        <v>413</v>
      </c>
      <c r="I3657" s="201">
        <v>0.05</v>
      </c>
      <c r="J3657" s="191"/>
      <c r="K3657" s="202">
        <v>2.0705</v>
      </c>
      <c r="L3657" s="205">
        <v>79.88</v>
      </c>
      <c r="M3657" s="206">
        <v>1.42</v>
      </c>
      <c r="N3657" s="200">
        <v>113.43</v>
      </c>
      <c r="O3657" s="202">
        <v>1.0367</v>
      </c>
      <c r="P3657" s="194">
        <v>243.48</v>
      </c>
      <c r="Q3657" s="143"/>
      <c r="R3657" s="143"/>
      <c r="S3657" s="143"/>
    </row>
    <row r="3658" spans="1:19" ht="45.75" customHeight="1">
      <c r="A3658" s="210"/>
      <c r="B3658" s="187"/>
      <c r="C3658" s="500" t="s">
        <v>429</v>
      </c>
      <c r="D3658" s="500"/>
      <c r="E3658" s="500"/>
      <c r="F3658" s="500"/>
      <c r="G3658" s="500"/>
      <c r="H3658" s="180"/>
      <c r="I3658" s="181"/>
      <c r="J3658" s="181"/>
      <c r="K3658" s="181"/>
      <c r="L3658" s="183"/>
      <c r="M3658" s="181"/>
      <c r="N3658" s="211"/>
      <c r="O3658" s="181"/>
      <c r="P3658" s="212">
        <v>90657.25</v>
      </c>
      <c r="Q3658" s="143"/>
      <c r="R3658" s="143"/>
      <c r="S3658" s="143"/>
    </row>
    <row r="3659" spans="1:19" ht="27.75" customHeight="1">
      <c r="A3659" s="203" t="s">
        <v>1491</v>
      </c>
      <c r="B3659" s="189" t="s">
        <v>430</v>
      </c>
      <c r="C3659" s="501" t="s">
        <v>431</v>
      </c>
      <c r="D3659" s="501"/>
      <c r="E3659" s="501"/>
      <c r="F3659" s="501"/>
      <c r="G3659" s="501"/>
      <c r="H3659" s="190" t="s">
        <v>432</v>
      </c>
      <c r="I3659" s="209">
        <v>2</v>
      </c>
      <c r="J3659" s="191"/>
      <c r="K3659" s="209">
        <v>2</v>
      </c>
      <c r="L3659" s="193"/>
      <c r="M3659" s="191"/>
      <c r="N3659" s="193"/>
      <c r="O3659" s="202">
        <v>1.0367</v>
      </c>
      <c r="P3659" s="194">
        <v>1001.34</v>
      </c>
      <c r="Q3659" s="143"/>
      <c r="R3659" s="143"/>
      <c r="S3659" s="143"/>
    </row>
    <row r="3660" spans="1:19" ht="13.5" customHeight="1">
      <c r="A3660" s="203"/>
      <c r="B3660" s="189"/>
      <c r="C3660" s="501" t="s">
        <v>433</v>
      </c>
      <c r="D3660" s="501"/>
      <c r="E3660" s="501"/>
      <c r="F3660" s="501"/>
      <c r="G3660" s="501"/>
      <c r="H3660" s="190"/>
      <c r="I3660" s="191"/>
      <c r="J3660" s="191"/>
      <c r="K3660" s="191"/>
      <c r="L3660" s="193"/>
      <c r="M3660" s="191"/>
      <c r="N3660" s="193"/>
      <c r="O3660" s="191"/>
      <c r="P3660" s="194">
        <v>83289.59</v>
      </c>
      <c r="Q3660" s="143"/>
      <c r="R3660" s="143"/>
      <c r="S3660" s="143"/>
    </row>
    <row r="3661" spans="1:19" ht="13.5" customHeight="1">
      <c r="A3661" s="203"/>
      <c r="B3661" s="189" t="s">
        <v>603</v>
      </c>
      <c r="C3661" s="501" t="s">
        <v>604</v>
      </c>
      <c r="D3661" s="501"/>
      <c r="E3661" s="501"/>
      <c r="F3661" s="501"/>
      <c r="G3661" s="501"/>
      <c r="H3661" s="190" t="s">
        <v>432</v>
      </c>
      <c r="I3661" s="209">
        <v>97</v>
      </c>
      <c r="J3661" s="191"/>
      <c r="K3661" s="209">
        <v>97</v>
      </c>
      <c r="L3661" s="193"/>
      <c r="M3661" s="191"/>
      <c r="N3661" s="193"/>
      <c r="O3661" s="191"/>
      <c r="P3661" s="194">
        <v>80790.899999999994</v>
      </c>
      <c r="Q3661" s="143"/>
      <c r="R3661" s="143"/>
      <c r="S3661" s="143"/>
    </row>
    <row r="3662" spans="1:19" ht="13.5" customHeight="1">
      <c r="A3662" s="203"/>
      <c r="B3662" s="189" t="s">
        <v>605</v>
      </c>
      <c r="C3662" s="501" t="s">
        <v>606</v>
      </c>
      <c r="D3662" s="501"/>
      <c r="E3662" s="501"/>
      <c r="F3662" s="501"/>
      <c r="G3662" s="501"/>
      <c r="H3662" s="190" t="s">
        <v>432</v>
      </c>
      <c r="I3662" s="209">
        <v>51</v>
      </c>
      <c r="J3662" s="191"/>
      <c r="K3662" s="209">
        <v>51</v>
      </c>
      <c r="L3662" s="193"/>
      <c r="M3662" s="191"/>
      <c r="N3662" s="193"/>
      <c r="O3662" s="191"/>
      <c r="P3662" s="194">
        <v>42477.69</v>
      </c>
      <c r="Q3662" s="143"/>
      <c r="R3662" s="143"/>
      <c r="S3662" s="143"/>
    </row>
    <row r="3663" spans="1:19" ht="13.5" customHeight="1">
      <c r="A3663" s="213"/>
      <c r="B3663" s="214"/>
      <c r="C3663" s="500" t="s">
        <v>438</v>
      </c>
      <c r="D3663" s="500"/>
      <c r="E3663" s="500"/>
      <c r="F3663" s="500"/>
      <c r="G3663" s="500"/>
      <c r="H3663" s="180"/>
      <c r="I3663" s="181"/>
      <c r="J3663" s="181"/>
      <c r="K3663" s="181"/>
      <c r="L3663" s="183"/>
      <c r="M3663" s="181"/>
      <c r="N3663" s="211">
        <v>5190.22</v>
      </c>
      <c r="O3663" s="181"/>
      <c r="P3663" s="212">
        <v>214927.18</v>
      </c>
      <c r="Q3663" s="143"/>
      <c r="R3663" s="143"/>
      <c r="S3663" s="143"/>
    </row>
    <row r="3664" spans="1:19" ht="13.5" customHeight="1">
      <c r="A3664" s="178" t="s">
        <v>1492</v>
      </c>
      <c r="B3664" s="179" t="s">
        <v>1493</v>
      </c>
      <c r="C3664" s="498" t="s">
        <v>1494</v>
      </c>
      <c r="D3664" s="498"/>
      <c r="E3664" s="498"/>
      <c r="F3664" s="498"/>
      <c r="G3664" s="498"/>
      <c r="H3664" s="180" t="s">
        <v>1495</v>
      </c>
      <c r="I3664" s="181">
        <v>29.48</v>
      </c>
      <c r="J3664" s="182">
        <v>1</v>
      </c>
      <c r="K3664" s="219">
        <v>29.48</v>
      </c>
      <c r="L3664" s="183"/>
      <c r="M3664" s="181"/>
      <c r="N3664" s="184"/>
      <c r="O3664" s="181"/>
      <c r="P3664" s="185"/>
      <c r="Q3664" s="143"/>
      <c r="R3664" s="143"/>
      <c r="S3664" s="143"/>
    </row>
    <row r="3665" spans="1:19" ht="13.5" customHeight="1">
      <c r="A3665" s="186"/>
      <c r="B3665" s="187" t="s">
        <v>386</v>
      </c>
      <c r="C3665" s="499" t="s">
        <v>387</v>
      </c>
      <c r="D3665" s="499"/>
      <c r="E3665" s="499"/>
      <c r="F3665" s="499"/>
      <c r="G3665" s="499"/>
      <c r="H3665" s="499"/>
      <c r="I3665" s="499"/>
      <c r="J3665" s="499"/>
      <c r="K3665" s="499"/>
      <c r="L3665" s="499"/>
      <c r="M3665" s="499"/>
      <c r="N3665" s="499"/>
      <c r="O3665" s="499"/>
      <c r="P3665" s="499"/>
      <c r="Q3665" s="143"/>
      <c r="R3665" s="143"/>
      <c r="S3665" s="143"/>
    </row>
    <row r="3666" spans="1:19" ht="19.5" customHeight="1">
      <c r="A3666" s="186"/>
      <c r="B3666" s="187" t="s">
        <v>388</v>
      </c>
      <c r="C3666" s="499" t="s">
        <v>389</v>
      </c>
      <c r="D3666" s="499"/>
      <c r="E3666" s="499"/>
      <c r="F3666" s="499"/>
      <c r="G3666" s="499"/>
      <c r="H3666" s="499"/>
      <c r="I3666" s="499"/>
      <c r="J3666" s="499"/>
      <c r="K3666" s="499"/>
      <c r="L3666" s="499"/>
      <c r="M3666" s="499"/>
      <c r="N3666" s="499"/>
      <c r="O3666" s="499"/>
      <c r="P3666" s="499"/>
      <c r="Q3666" s="143"/>
      <c r="R3666" s="143"/>
      <c r="S3666" s="143"/>
    </row>
    <row r="3667" spans="1:19" ht="13.5" customHeight="1">
      <c r="A3667" s="186"/>
      <c r="B3667" s="187" t="s">
        <v>1401</v>
      </c>
      <c r="C3667" s="499" t="s">
        <v>1402</v>
      </c>
      <c r="D3667" s="499"/>
      <c r="E3667" s="499"/>
      <c r="F3667" s="499"/>
      <c r="G3667" s="499"/>
      <c r="H3667" s="499"/>
      <c r="I3667" s="499"/>
      <c r="J3667" s="499"/>
      <c r="K3667" s="499"/>
      <c r="L3667" s="499"/>
      <c r="M3667" s="499"/>
      <c r="N3667" s="499"/>
      <c r="O3667" s="499"/>
      <c r="P3667" s="499"/>
      <c r="Q3667" s="143"/>
      <c r="R3667" s="143"/>
      <c r="S3667" s="143"/>
    </row>
    <row r="3668" spans="1:19" ht="13.5" customHeight="1">
      <c r="A3668" s="186"/>
      <c r="B3668" s="187"/>
      <c r="C3668" s="499" t="s">
        <v>390</v>
      </c>
      <c r="D3668" s="499"/>
      <c r="E3668" s="499"/>
      <c r="F3668" s="499"/>
      <c r="G3668" s="499"/>
      <c r="H3668" s="499"/>
      <c r="I3668" s="499"/>
      <c r="J3668" s="499"/>
      <c r="K3668" s="499"/>
      <c r="L3668" s="499"/>
      <c r="M3668" s="499"/>
      <c r="N3668" s="499"/>
      <c r="O3668" s="499"/>
      <c r="P3668" s="499"/>
      <c r="Q3668" s="143"/>
      <c r="R3668" s="143"/>
      <c r="S3668" s="143"/>
    </row>
    <row r="3669" spans="1:19" ht="19.5" customHeight="1">
      <c r="A3669" s="188"/>
      <c r="B3669" s="189" t="s">
        <v>164</v>
      </c>
      <c r="C3669" s="501" t="s">
        <v>391</v>
      </c>
      <c r="D3669" s="501"/>
      <c r="E3669" s="501"/>
      <c r="F3669" s="501"/>
      <c r="G3669" s="501"/>
      <c r="H3669" s="190" t="s">
        <v>392</v>
      </c>
      <c r="I3669" s="191"/>
      <c r="J3669" s="191"/>
      <c r="K3669" s="215">
        <v>746.09279649999996</v>
      </c>
      <c r="L3669" s="193"/>
      <c r="M3669" s="191"/>
      <c r="N3669" s="193"/>
      <c r="O3669" s="191"/>
      <c r="P3669" s="194">
        <v>464308.47</v>
      </c>
      <c r="Q3669" s="143"/>
      <c r="R3669" s="143"/>
      <c r="S3669" s="143"/>
    </row>
    <row r="3670" spans="1:19" ht="27.75" customHeight="1">
      <c r="A3670" s="195"/>
      <c r="B3670" s="189" t="s">
        <v>1496</v>
      </c>
      <c r="C3670" s="501" t="s">
        <v>1497</v>
      </c>
      <c r="D3670" s="501"/>
      <c r="E3670" s="501"/>
      <c r="F3670" s="501"/>
      <c r="G3670" s="501"/>
      <c r="H3670" s="190" t="s">
        <v>392</v>
      </c>
      <c r="I3670" s="209">
        <v>15</v>
      </c>
      <c r="J3670" s="215">
        <v>1.6872293</v>
      </c>
      <c r="K3670" s="215">
        <v>746.09279649999996</v>
      </c>
      <c r="L3670" s="198"/>
      <c r="M3670" s="199"/>
      <c r="N3670" s="200">
        <v>622.32000000000005</v>
      </c>
      <c r="O3670" s="191"/>
      <c r="P3670" s="194">
        <v>464308.47</v>
      </c>
      <c r="Q3670" s="143"/>
      <c r="R3670" s="143"/>
      <c r="S3670" s="143"/>
    </row>
    <row r="3671" spans="1:19" ht="13.5" customHeight="1">
      <c r="A3671" s="188"/>
      <c r="B3671" s="189" t="s">
        <v>167</v>
      </c>
      <c r="C3671" s="501" t="s">
        <v>395</v>
      </c>
      <c r="D3671" s="501"/>
      <c r="E3671" s="501"/>
      <c r="F3671" s="501"/>
      <c r="G3671" s="501"/>
      <c r="H3671" s="190"/>
      <c r="I3671" s="191"/>
      <c r="J3671" s="191"/>
      <c r="K3671" s="191"/>
      <c r="L3671" s="193"/>
      <c r="M3671" s="191"/>
      <c r="N3671" s="193"/>
      <c r="O3671" s="191"/>
      <c r="P3671" s="194">
        <v>168331.86</v>
      </c>
      <c r="Q3671" s="143"/>
      <c r="R3671" s="143"/>
      <c r="S3671" s="143"/>
    </row>
    <row r="3672" spans="1:19" ht="13.5" customHeight="1">
      <c r="A3672" s="188"/>
      <c r="B3672" s="189"/>
      <c r="C3672" s="501" t="s">
        <v>396</v>
      </c>
      <c r="D3672" s="501"/>
      <c r="E3672" s="501"/>
      <c r="F3672" s="501"/>
      <c r="G3672" s="501"/>
      <c r="H3672" s="190" t="s">
        <v>392</v>
      </c>
      <c r="I3672" s="191"/>
      <c r="J3672" s="191"/>
      <c r="K3672" s="202">
        <v>134.79730000000001</v>
      </c>
      <c r="L3672" s="193"/>
      <c r="M3672" s="191"/>
      <c r="N3672" s="193"/>
      <c r="O3672" s="191"/>
      <c r="P3672" s="194">
        <v>93005.46</v>
      </c>
      <c r="Q3672" s="143"/>
      <c r="R3672" s="143"/>
      <c r="S3672" s="143"/>
    </row>
    <row r="3673" spans="1:19" ht="13.5" customHeight="1">
      <c r="A3673" s="195"/>
      <c r="B3673" s="189" t="s">
        <v>1498</v>
      </c>
      <c r="C3673" s="501" t="s">
        <v>1499</v>
      </c>
      <c r="D3673" s="501"/>
      <c r="E3673" s="501"/>
      <c r="F3673" s="501"/>
      <c r="G3673" s="501"/>
      <c r="H3673" s="190" t="s">
        <v>399</v>
      </c>
      <c r="I3673" s="201">
        <v>2.95</v>
      </c>
      <c r="J3673" s="201">
        <v>1.55</v>
      </c>
      <c r="K3673" s="202">
        <v>134.79730000000001</v>
      </c>
      <c r="L3673" s="205">
        <v>995.51</v>
      </c>
      <c r="M3673" s="206">
        <v>1.21</v>
      </c>
      <c r="N3673" s="200">
        <v>1204.57</v>
      </c>
      <c r="O3673" s="202">
        <v>1.0367</v>
      </c>
      <c r="P3673" s="194">
        <v>168331.86</v>
      </c>
      <c r="Q3673" s="143"/>
      <c r="R3673" s="143"/>
      <c r="S3673" s="143"/>
    </row>
    <row r="3674" spans="1:19" ht="13.5" customHeight="1">
      <c r="A3674" s="203"/>
      <c r="B3674" s="189" t="s">
        <v>1500</v>
      </c>
      <c r="C3674" s="501" t="s">
        <v>1501</v>
      </c>
      <c r="D3674" s="501"/>
      <c r="E3674" s="501"/>
      <c r="F3674" s="501"/>
      <c r="G3674" s="501"/>
      <c r="H3674" s="190" t="s">
        <v>392</v>
      </c>
      <c r="I3674" s="201">
        <v>2.95</v>
      </c>
      <c r="J3674" s="201">
        <v>1.55</v>
      </c>
      <c r="K3674" s="202">
        <v>134.79730000000001</v>
      </c>
      <c r="L3674" s="193"/>
      <c r="M3674" s="191"/>
      <c r="N3674" s="204">
        <v>665.54</v>
      </c>
      <c r="O3674" s="202">
        <v>1.0367</v>
      </c>
      <c r="P3674" s="194">
        <v>93005.46</v>
      </c>
      <c r="Q3674" s="143"/>
      <c r="R3674" s="143"/>
      <c r="S3674" s="143"/>
    </row>
    <row r="3675" spans="1:19" ht="13.5" customHeight="1">
      <c r="A3675" s="188"/>
      <c r="B3675" s="189" t="s">
        <v>180</v>
      </c>
      <c r="C3675" s="501" t="s">
        <v>410</v>
      </c>
      <c r="D3675" s="501"/>
      <c r="E3675" s="501"/>
      <c r="F3675" s="501"/>
      <c r="G3675" s="501"/>
      <c r="H3675" s="190"/>
      <c r="I3675" s="191"/>
      <c r="J3675" s="191"/>
      <c r="K3675" s="191"/>
      <c r="L3675" s="193"/>
      <c r="M3675" s="191"/>
      <c r="N3675" s="193"/>
      <c r="O3675" s="191"/>
      <c r="P3675" s="194">
        <v>2190.84</v>
      </c>
      <c r="Q3675" s="143"/>
      <c r="R3675" s="143"/>
      <c r="S3675" s="143"/>
    </row>
    <row r="3676" spans="1:19" ht="13.5" customHeight="1">
      <c r="A3676" s="195"/>
      <c r="B3676" s="189" t="s">
        <v>1502</v>
      </c>
      <c r="C3676" s="501" t="s">
        <v>1503</v>
      </c>
      <c r="D3676" s="501"/>
      <c r="E3676" s="501"/>
      <c r="F3676" s="501"/>
      <c r="G3676" s="501"/>
      <c r="H3676" s="190" t="s">
        <v>413</v>
      </c>
      <c r="I3676" s="207">
        <v>1E-3</v>
      </c>
      <c r="J3676" s="191"/>
      <c r="K3676" s="192">
        <v>2.9479999999999999E-2</v>
      </c>
      <c r="L3676" s="205">
        <v>675.01</v>
      </c>
      <c r="M3676" s="206">
        <v>1.54</v>
      </c>
      <c r="N3676" s="200">
        <v>1039.52</v>
      </c>
      <c r="O3676" s="202">
        <v>1.0367</v>
      </c>
      <c r="P3676" s="194">
        <v>31.77</v>
      </c>
      <c r="Q3676" s="143"/>
      <c r="R3676" s="143"/>
      <c r="S3676" s="143"/>
    </row>
    <row r="3677" spans="1:19" ht="13.5" customHeight="1">
      <c r="A3677" s="195"/>
      <c r="B3677" s="189" t="s">
        <v>593</v>
      </c>
      <c r="C3677" s="501" t="s">
        <v>594</v>
      </c>
      <c r="D3677" s="501"/>
      <c r="E3677" s="501"/>
      <c r="F3677" s="501"/>
      <c r="G3677" s="501"/>
      <c r="H3677" s="190" t="s">
        <v>595</v>
      </c>
      <c r="I3677" s="201">
        <v>0.83</v>
      </c>
      <c r="J3677" s="191"/>
      <c r="K3677" s="202">
        <v>24.468399999999999</v>
      </c>
      <c r="L3677" s="205">
        <v>5.87</v>
      </c>
      <c r="M3677" s="206">
        <v>0.87</v>
      </c>
      <c r="N3677" s="200">
        <v>5.1100000000000003</v>
      </c>
      <c r="O3677" s="202">
        <v>1.0367</v>
      </c>
      <c r="P3677" s="194">
        <v>129.62</v>
      </c>
      <c r="Q3677" s="143"/>
      <c r="R3677" s="143"/>
      <c r="S3677" s="143"/>
    </row>
    <row r="3678" spans="1:19" ht="13.5" customHeight="1">
      <c r="A3678" s="195"/>
      <c r="B3678" s="189" t="s">
        <v>1504</v>
      </c>
      <c r="C3678" s="501" t="s">
        <v>1505</v>
      </c>
      <c r="D3678" s="501"/>
      <c r="E3678" s="501"/>
      <c r="F3678" s="501"/>
      <c r="G3678" s="501"/>
      <c r="H3678" s="190" t="s">
        <v>418</v>
      </c>
      <c r="I3678" s="207">
        <v>1E-3</v>
      </c>
      <c r="J3678" s="191"/>
      <c r="K3678" s="192">
        <v>2.9479999999999999E-2</v>
      </c>
      <c r="L3678" s="208">
        <v>79053.06</v>
      </c>
      <c r="M3678" s="206">
        <v>0.84</v>
      </c>
      <c r="N3678" s="200">
        <v>66404.570000000007</v>
      </c>
      <c r="O3678" s="202">
        <v>1.0367</v>
      </c>
      <c r="P3678" s="194">
        <v>2029.45</v>
      </c>
      <c r="Q3678" s="143"/>
      <c r="R3678" s="143"/>
      <c r="S3678" s="143"/>
    </row>
    <row r="3679" spans="1:19" ht="45.75" customHeight="1">
      <c r="A3679" s="210"/>
      <c r="B3679" s="187"/>
      <c r="C3679" s="500" t="s">
        <v>429</v>
      </c>
      <c r="D3679" s="500"/>
      <c r="E3679" s="500"/>
      <c r="F3679" s="500"/>
      <c r="G3679" s="500"/>
      <c r="H3679" s="180"/>
      <c r="I3679" s="181"/>
      <c r="J3679" s="181"/>
      <c r="K3679" s="181"/>
      <c r="L3679" s="183"/>
      <c r="M3679" s="181"/>
      <c r="N3679" s="211"/>
      <c r="O3679" s="181"/>
      <c r="P3679" s="212">
        <v>727836.63</v>
      </c>
      <c r="Q3679" s="143"/>
      <c r="R3679" s="143"/>
      <c r="S3679" s="143"/>
    </row>
    <row r="3680" spans="1:19" ht="27.75" customHeight="1">
      <c r="A3680" s="203" t="s">
        <v>1506</v>
      </c>
      <c r="B3680" s="189" t="s">
        <v>430</v>
      </c>
      <c r="C3680" s="501" t="s">
        <v>431</v>
      </c>
      <c r="D3680" s="501"/>
      <c r="E3680" s="501"/>
      <c r="F3680" s="501"/>
      <c r="G3680" s="501"/>
      <c r="H3680" s="190" t="s">
        <v>432</v>
      </c>
      <c r="I3680" s="209">
        <v>2</v>
      </c>
      <c r="J3680" s="191"/>
      <c r="K3680" s="209">
        <v>2</v>
      </c>
      <c r="L3680" s="193"/>
      <c r="M3680" s="191"/>
      <c r="N3680" s="193"/>
      <c r="O3680" s="202">
        <v>1.0367</v>
      </c>
      <c r="P3680" s="194">
        <v>5705.79</v>
      </c>
      <c r="Q3680" s="143"/>
      <c r="R3680" s="143"/>
      <c r="S3680" s="143"/>
    </row>
    <row r="3681" spans="1:19" ht="13.5" customHeight="1">
      <c r="A3681" s="203"/>
      <c r="B3681" s="189"/>
      <c r="C3681" s="501" t="s">
        <v>433</v>
      </c>
      <c r="D3681" s="501"/>
      <c r="E3681" s="501"/>
      <c r="F3681" s="501"/>
      <c r="G3681" s="501"/>
      <c r="H3681" s="190"/>
      <c r="I3681" s="191"/>
      <c r="J3681" s="191"/>
      <c r="K3681" s="191"/>
      <c r="L3681" s="193"/>
      <c r="M3681" s="191"/>
      <c r="N3681" s="193"/>
      <c r="O3681" s="191"/>
      <c r="P3681" s="194">
        <v>557313.93000000005</v>
      </c>
      <c r="Q3681" s="143"/>
      <c r="R3681" s="143"/>
      <c r="S3681" s="143"/>
    </row>
    <row r="3682" spans="1:19" ht="13.5" customHeight="1">
      <c r="A3682" s="203"/>
      <c r="B3682" s="189" t="s">
        <v>653</v>
      </c>
      <c r="C3682" s="501" t="s">
        <v>654</v>
      </c>
      <c r="D3682" s="501"/>
      <c r="E3682" s="501"/>
      <c r="F3682" s="501"/>
      <c r="G3682" s="501"/>
      <c r="H3682" s="190" t="s">
        <v>432</v>
      </c>
      <c r="I3682" s="209">
        <v>90</v>
      </c>
      <c r="J3682" s="191"/>
      <c r="K3682" s="209">
        <v>90</v>
      </c>
      <c r="L3682" s="193"/>
      <c r="M3682" s="191"/>
      <c r="N3682" s="193"/>
      <c r="O3682" s="191"/>
      <c r="P3682" s="194">
        <v>501582.54</v>
      </c>
      <c r="Q3682" s="143"/>
      <c r="R3682" s="143"/>
      <c r="S3682" s="143"/>
    </row>
    <row r="3683" spans="1:19" ht="13.5" customHeight="1">
      <c r="A3683" s="203"/>
      <c r="B3683" s="189" t="s">
        <v>655</v>
      </c>
      <c r="C3683" s="501" t="s">
        <v>656</v>
      </c>
      <c r="D3683" s="501"/>
      <c r="E3683" s="501"/>
      <c r="F3683" s="501"/>
      <c r="G3683" s="501"/>
      <c r="H3683" s="190" t="s">
        <v>432</v>
      </c>
      <c r="I3683" s="209">
        <v>46</v>
      </c>
      <c r="J3683" s="191"/>
      <c r="K3683" s="209">
        <v>46</v>
      </c>
      <c r="L3683" s="193"/>
      <c r="M3683" s="191"/>
      <c r="N3683" s="193"/>
      <c r="O3683" s="191"/>
      <c r="P3683" s="194">
        <v>256364.41</v>
      </c>
      <c r="Q3683" s="143"/>
      <c r="R3683" s="143"/>
      <c r="S3683" s="143"/>
    </row>
    <row r="3684" spans="1:19" ht="13.5" customHeight="1">
      <c r="A3684" s="213"/>
      <c r="B3684" s="214"/>
      <c r="C3684" s="500" t="s">
        <v>438</v>
      </c>
      <c r="D3684" s="500"/>
      <c r="E3684" s="500"/>
      <c r="F3684" s="500"/>
      <c r="G3684" s="500"/>
      <c r="H3684" s="180"/>
      <c r="I3684" s="181"/>
      <c r="J3684" s="181"/>
      <c r="K3684" s="181"/>
      <c r="L3684" s="183"/>
      <c r="M3684" s="181"/>
      <c r="N3684" s="211">
        <v>50593.26</v>
      </c>
      <c r="O3684" s="181"/>
      <c r="P3684" s="212">
        <v>1491489.37</v>
      </c>
      <c r="Q3684" s="143"/>
      <c r="R3684" s="143"/>
      <c r="S3684" s="143"/>
    </row>
    <row r="3685" spans="1:19" ht="13.5" customHeight="1">
      <c r="A3685" s="178" t="s">
        <v>1507</v>
      </c>
      <c r="B3685" s="179" t="s">
        <v>1473</v>
      </c>
      <c r="C3685" s="498" t="s">
        <v>1474</v>
      </c>
      <c r="D3685" s="498"/>
      <c r="E3685" s="498"/>
      <c r="F3685" s="498"/>
      <c r="G3685" s="498"/>
      <c r="H3685" s="180" t="s">
        <v>610</v>
      </c>
      <c r="I3685" s="181">
        <v>13.11</v>
      </c>
      <c r="J3685" s="182">
        <v>1</v>
      </c>
      <c r="K3685" s="219">
        <v>13.11</v>
      </c>
      <c r="L3685" s="183"/>
      <c r="M3685" s="181"/>
      <c r="N3685" s="184"/>
      <c r="O3685" s="181"/>
      <c r="P3685" s="185"/>
      <c r="Q3685" s="143"/>
      <c r="R3685" s="143"/>
      <c r="S3685" s="143"/>
    </row>
    <row r="3686" spans="1:19" ht="13.5" customHeight="1">
      <c r="A3686" s="186"/>
      <c r="B3686" s="187" t="s">
        <v>386</v>
      </c>
      <c r="C3686" s="499" t="s">
        <v>387</v>
      </c>
      <c r="D3686" s="499"/>
      <c r="E3686" s="499"/>
      <c r="F3686" s="499"/>
      <c r="G3686" s="499"/>
      <c r="H3686" s="499"/>
      <c r="I3686" s="499"/>
      <c r="J3686" s="499"/>
      <c r="K3686" s="499"/>
      <c r="L3686" s="499"/>
      <c r="M3686" s="499"/>
      <c r="N3686" s="499"/>
      <c r="O3686" s="499"/>
      <c r="P3686" s="499"/>
      <c r="Q3686" s="143"/>
      <c r="R3686" s="143"/>
      <c r="S3686" s="143"/>
    </row>
    <row r="3687" spans="1:19" ht="13.5" customHeight="1">
      <c r="A3687" s="186"/>
      <c r="B3687" s="187" t="s">
        <v>388</v>
      </c>
      <c r="C3687" s="499" t="s">
        <v>389</v>
      </c>
      <c r="D3687" s="499"/>
      <c r="E3687" s="499"/>
      <c r="F3687" s="499"/>
      <c r="G3687" s="499"/>
      <c r="H3687" s="499"/>
      <c r="I3687" s="499"/>
      <c r="J3687" s="499"/>
      <c r="K3687" s="499"/>
      <c r="L3687" s="499"/>
      <c r="M3687" s="499"/>
      <c r="N3687" s="499"/>
      <c r="O3687" s="499"/>
      <c r="P3687" s="499"/>
      <c r="Q3687" s="143"/>
      <c r="R3687" s="143"/>
      <c r="S3687" s="143"/>
    </row>
    <row r="3688" spans="1:19" ht="13.5" customHeight="1">
      <c r="A3688" s="186"/>
      <c r="B3688" s="187" t="s">
        <v>1401</v>
      </c>
      <c r="C3688" s="499" t="s">
        <v>1402</v>
      </c>
      <c r="D3688" s="499"/>
      <c r="E3688" s="499"/>
      <c r="F3688" s="499"/>
      <c r="G3688" s="499"/>
      <c r="H3688" s="499"/>
      <c r="I3688" s="499"/>
      <c r="J3688" s="499"/>
      <c r="K3688" s="499"/>
      <c r="L3688" s="499"/>
      <c r="M3688" s="499"/>
      <c r="N3688" s="499"/>
      <c r="O3688" s="499"/>
      <c r="P3688" s="499"/>
      <c r="Q3688" s="143"/>
      <c r="R3688" s="143"/>
      <c r="S3688" s="143"/>
    </row>
    <row r="3689" spans="1:19" ht="13.5" customHeight="1">
      <c r="A3689" s="186"/>
      <c r="B3689" s="187"/>
      <c r="C3689" s="499" t="s">
        <v>390</v>
      </c>
      <c r="D3689" s="499"/>
      <c r="E3689" s="499"/>
      <c r="F3689" s="499"/>
      <c r="G3689" s="499"/>
      <c r="H3689" s="499"/>
      <c r="I3689" s="499"/>
      <c r="J3689" s="499"/>
      <c r="K3689" s="499"/>
      <c r="L3689" s="499"/>
      <c r="M3689" s="499"/>
      <c r="N3689" s="499"/>
      <c r="O3689" s="499"/>
      <c r="P3689" s="499"/>
      <c r="Q3689" s="143"/>
      <c r="R3689" s="143"/>
      <c r="S3689" s="143"/>
    </row>
    <row r="3690" spans="1:19" ht="13.5" customHeight="1">
      <c r="A3690" s="188"/>
      <c r="B3690" s="189" t="s">
        <v>164</v>
      </c>
      <c r="C3690" s="501" t="s">
        <v>391</v>
      </c>
      <c r="D3690" s="501"/>
      <c r="E3690" s="501"/>
      <c r="F3690" s="501"/>
      <c r="G3690" s="501"/>
      <c r="H3690" s="190" t="s">
        <v>392</v>
      </c>
      <c r="I3690" s="191"/>
      <c r="J3690" s="191"/>
      <c r="K3690" s="215">
        <v>62.3772047</v>
      </c>
      <c r="L3690" s="193"/>
      <c r="M3690" s="191"/>
      <c r="N3690" s="193"/>
      <c r="O3690" s="191"/>
      <c r="P3690" s="194">
        <v>35314.230000000003</v>
      </c>
      <c r="Q3690" s="143"/>
      <c r="R3690" s="143"/>
      <c r="S3690" s="143"/>
    </row>
    <row r="3691" spans="1:19" ht="13.5" customHeight="1">
      <c r="A3691" s="195"/>
      <c r="B3691" s="189" t="s">
        <v>393</v>
      </c>
      <c r="C3691" s="501" t="s">
        <v>394</v>
      </c>
      <c r="D3691" s="501"/>
      <c r="E3691" s="501"/>
      <c r="F3691" s="501"/>
      <c r="G3691" s="501"/>
      <c r="H3691" s="190" t="s">
        <v>392</v>
      </c>
      <c r="I3691" s="201">
        <v>2.82</v>
      </c>
      <c r="J3691" s="215">
        <v>1.6872293</v>
      </c>
      <c r="K3691" s="215">
        <v>62.3772047</v>
      </c>
      <c r="L3691" s="198"/>
      <c r="M3691" s="199"/>
      <c r="N3691" s="200">
        <v>566.14</v>
      </c>
      <c r="O3691" s="191"/>
      <c r="P3691" s="194">
        <v>35314.230000000003</v>
      </c>
      <c r="Q3691" s="143"/>
      <c r="R3691" s="143"/>
      <c r="S3691" s="143"/>
    </row>
    <row r="3692" spans="1:19" ht="27.75" customHeight="1">
      <c r="A3692" s="188"/>
      <c r="B3692" s="189" t="s">
        <v>167</v>
      </c>
      <c r="C3692" s="501" t="s">
        <v>395</v>
      </c>
      <c r="D3692" s="501"/>
      <c r="E3692" s="501"/>
      <c r="F3692" s="501"/>
      <c r="G3692" s="501"/>
      <c r="H3692" s="190"/>
      <c r="I3692" s="191"/>
      <c r="J3692" s="191"/>
      <c r="K3692" s="191"/>
      <c r="L3692" s="193"/>
      <c r="M3692" s="191"/>
      <c r="N3692" s="193"/>
      <c r="O3692" s="191"/>
      <c r="P3692" s="216">
        <v>447.79</v>
      </c>
      <c r="Q3692" s="143"/>
      <c r="R3692" s="143"/>
      <c r="S3692" s="143"/>
    </row>
    <row r="3693" spans="1:19" ht="19.5" customHeight="1">
      <c r="A3693" s="188"/>
      <c r="B3693" s="189"/>
      <c r="C3693" s="501" t="s">
        <v>396</v>
      </c>
      <c r="D3693" s="501"/>
      <c r="E3693" s="501"/>
      <c r="F3693" s="501"/>
      <c r="G3693" s="501"/>
      <c r="H3693" s="190" t="s">
        <v>392</v>
      </c>
      <c r="I3693" s="191"/>
      <c r="J3693" s="191"/>
      <c r="K3693" s="192">
        <v>0.40640999999999999</v>
      </c>
      <c r="L3693" s="193"/>
      <c r="M3693" s="191"/>
      <c r="N3693" s="193"/>
      <c r="O3693" s="191"/>
      <c r="P3693" s="216">
        <v>285.88</v>
      </c>
      <c r="Q3693" s="143"/>
      <c r="R3693" s="143"/>
      <c r="S3693" s="143"/>
    </row>
    <row r="3694" spans="1:19" ht="13.5" customHeight="1">
      <c r="A3694" s="195"/>
      <c r="B3694" s="189" t="s">
        <v>397</v>
      </c>
      <c r="C3694" s="501" t="s">
        <v>398</v>
      </c>
      <c r="D3694" s="501"/>
      <c r="E3694" s="501"/>
      <c r="F3694" s="501"/>
      <c r="G3694" s="501"/>
      <c r="H3694" s="190" t="s">
        <v>399</v>
      </c>
      <c r="I3694" s="201">
        <v>0.01</v>
      </c>
      <c r="J3694" s="201">
        <v>1.55</v>
      </c>
      <c r="K3694" s="197">
        <v>0.203205</v>
      </c>
      <c r="L3694" s="198"/>
      <c r="M3694" s="199"/>
      <c r="N3694" s="200">
        <v>1582.31</v>
      </c>
      <c r="O3694" s="202">
        <v>1.0367</v>
      </c>
      <c r="P3694" s="194">
        <v>333.33</v>
      </c>
      <c r="Q3694" s="143"/>
      <c r="R3694" s="143"/>
      <c r="S3694" s="143"/>
    </row>
    <row r="3695" spans="1:19" ht="13.5" customHeight="1">
      <c r="A3695" s="203"/>
      <c r="B3695" s="189" t="s">
        <v>400</v>
      </c>
      <c r="C3695" s="501" t="s">
        <v>401</v>
      </c>
      <c r="D3695" s="501"/>
      <c r="E3695" s="501"/>
      <c r="F3695" s="501"/>
      <c r="G3695" s="501"/>
      <c r="H3695" s="190" t="s">
        <v>392</v>
      </c>
      <c r="I3695" s="201">
        <v>0.01</v>
      </c>
      <c r="J3695" s="201">
        <v>1.55</v>
      </c>
      <c r="K3695" s="197">
        <v>0.203205</v>
      </c>
      <c r="L3695" s="193"/>
      <c r="M3695" s="191"/>
      <c r="N3695" s="204">
        <v>777.91</v>
      </c>
      <c r="O3695" s="202">
        <v>1.0367</v>
      </c>
      <c r="P3695" s="216">
        <v>163.88</v>
      </c>
      <c r="Q3695" s="143"/>
      <c r="R3695" s="143"/>
      <c r="S3695" s="143"/>
    </row>
    <row r="3696" spans="1:19" ht="13.5" customHeight="1">
      <c r="A3696" s="195"/>
      <c r="B3696" s="189" t="s">
        <v>402</v>
      </c>
      <c r="C3696" s="501" t="s">
        <v>403</v>
      </c>
      <c r="D3696" s="501"/>
      <c r="E3696" s="501"/>
      <c r="F3696" s="501"/>
      <c r="G3696" s="501"/>
      <c r="H3696" s="190" t="s">
        <v>399</v>
      </c>
      <c r="I3696" s="201">
        <v>0.01</v>
      </c>
      <c r="J3696" s="201">
        <v>1.55</v>
      </c>
      <c r="K3696" s="197">
        <v>0.203205</v>
      </c>
      <c r="L3696" s="198"/>
      <c r="M3696" s="199"/>
      <c r="N3696" s="200">
        <v>543.33000000000004</v>
      </c>
      <c r="O3696" s="202">
        <v>1.0367</v>
      </c>
      <c r="P3696" s="194">
        <v>114.46</v>
      </c>
      <c r="Q3696" s="143"/>
      <c r="R3696" s="143"/>
      <c r="S3696" s="143"/>
    </row>
    <row r="3697" spans="1:19" ht="13.5" customHeight="1">
      <c r="A3697" s="203"/>
      <c r="B3697" s="189" t="s">
        <v>404</v>
      </c>
      <c r="C3697" s="501" t="s">
        <v>405</v>
      </c>
      <c r="D3697" s="501"/>
      <c r="E3697" s="501"/>
      <c r="F3697" s="501"/>
      <c r="G3697" s="501"/>
      <c r="H3697" s="190" t="s">
        <v>392</v>
      </c>
      <c r="I3697" s="201">
        <v>0.01</v>
      </c>
      <c r="J3697" s="201">
        <v>1.55</v>
      </c>
      <c r="K3697" s="197">
        <v>0.203205</v>
      </c>
      <c r="L3697" s="193"/>
      <c r="M3697" s="191"/>
      <c r="N3697" s="204">
        <v>579.11</v>
      </c>
      <c r="O3697" s="202">
        <v>1.0367</v>
      </c>
      <c r="P3697" s="216">
        <v>122</v>
      </c>
      <c r="Q3697" s="143"/>
      <c r="R3697" s="143"/>
      <c r="S3697" s="143"/>
    </row>
    <row r="3698" spans="1:19" ht="13.5" customHeight="1">
      <c r="A3698" s="188"/>
      <c r="B3698" s="189" t="s">
        <v>180</v>
      </c>
      <c r="C3698" s="501" t="s">
        <v>410</v>
      </c>
      <c r="D3698" s="501"/>
      <c r="E3698" s="501"/>
      <c r="F3698" s="501"/>
      <c r="G3698" s="501"/>
      <c r="H3698" s="190"/>
      <c r="I3698" s="191"/>
      <c r="J3698" s="191"/>
      <c r="K3698" s="191"/>
      <c r="L3698" s="193"/>
      <c r="M3698" s="191"/>
      <c r="N3698" s="193"/>
      <c r="O3698" s="191"/>
      <c r="P3698" s="194">
        <v>1397.48</v>
      </c>
      <c r="Q3698" s="143"/>
      <c r="R3698" s="143"/>
      <c r="S3698" s="143"/>
    </row>
    <row r="3699" spans="1:19" ht="13.5" customHeight="1">
      <c r="A3699" s="195"/>
      <c r="B3699" s="189" t="s">
        <v>593</v>
      </c>
      <c r="C3699" s="501" t="s">
        <v>594</v>
      </c>
      <c r="D3699" s="501"/>
      <c r="E3699" s="501"/>
      <c r="F3699" s="501"/>
      <c r="G3699" s="501"/>
      <c r="H3699" s="190" t="s">
        <v>595</v>
      </c>
      <c r="I3699" s="201">
        <v>13.33</v>
      </c>
      <c r="J3699" s="191"/>
      <c r="K3699" s="202">
        <v>174.75630000000001</v>
      </c>
      <c r="L3699" s="205">
        <v>5.87</v>
      </c>
      <c r="M3699" s="206">
        <v>0.87</v>
      </c>
      <c r="N3699" s="200">
        <v>5.1100000000000003</v>
      </c>
      <c r="O3699" s="202">
        <v>1.0367</v>
      </c>
      <c r="P3699" s="194">
        <v>925.78</v>
      </c>
      <c r="Q3699" s="143"/>
      <c r="R3699" s="143"/>
      <c r="S3699" s="143"/>
    </row>
    <row r="3700" spans="1:19" ht="13.5" customHeight="1">
      <c r="A3700" s="195"/>
      <c r="B3700" s="189" t="s">
        <v>1403</v>
      </c>
      <c r="C3700" s="501" t="s">
        <v>1404</v>
      </c>
      <c r="D3700" s="501"/>
      <c r="E3700" s="501"/>
      <c r="F3700" s="501"/>
      <c r="G3700" s="501"/>
      <c r="H3700" s="190" t="s">
        <v>1405</v>
      </c>
      <c r="I3700" s="196">
        <v>0.5</v>
      </c>
      <c r="J3700" s="191"/>
      <c r="K3700" s="207">
        <v>6.5549999999999997</v>
      </c>
      <c r="L3700" s="205">
        <v>37.71</v>
      </c>
      <c r="M3700" s="206">
        <v>1.54</v>
      </c>
      <c r="N3700" s="200">
        <v>58.07</v>
      </c>
      <c r="O3700" s="202">
        <v>1.0367</v>
      </c>
      <c r="P3700" s="194">
        <v>394.62</v>
      </c>
      <c r="Q3700" s="143"/>
      <c r="R3700" s="143"/>
      <c r="S3700" s="143"/>
    </row>
    <row r="3701" spans="1:19" ht="13.5" customHeight="1">
      <c r="A3701" s="195"/>
      <c r="B3701" s="189" t="s">
        <v>730</v>
      </c>
      <c r="C3701" s="501" t="s">
        <v>731</v>
      </c>
      <c r="D3701" s="501"/>
      <c r="E3701" s="501"/>
      <c r="F3701" s="501"/>
      <c r="G3701" s="501"/>
      <c r="H3701" s="190" t="s">
        <v>413</v>
      </c>
      <c r="I3701" s="201">
        <v>0.05</v>
      </c>
      <c r="J3701" s="191"/>
      <c r="K3701" s="202">
        <v>0.65549999999999997</v>
      </c>
      <c r="L3701" s="205">
        <v>79.88</v>
      </c>
      <c r="M3701" s="206">
        <v>1.42</v>
      </c>
      <c r="N3701" s="200">
        <v>113.43</v>
      </c>
      <c r="O3701" s="202">
        <v>1.0367</v>
      </c>
      <c r="P3701" s="194">
        <v>77.08</v>
      </c>
      <c r="Q3701" s="143"/>
      <c r="R3701" s="143"/>
      <c r="S3701" s="143"/>
    </row>
    <row r="3702" spans="1:19" ht="45.75" customHeight="1">
      <c r="A3702" s="210"/>
      <c r="B3702" s="187"/>
      <c r="C3702" s="500" t="s">
        <v>429</v>
      </c>
      <c r="D3702" s="500"/>
      <c r="E3702" s="500"/>
      <c r="F3702" s="500"/>
      <c r="G3702" s="500"/>
      <c r="H3702" s="180"/>
      <c r="I3702" s="181"/>
      <c r="J3702" s="181"/>
      <c r="K3702" s="181"/>
      <c r="L3702" s="183"/>
      <c r="M3702" s="181"/>
      <c r="N3702" s="211"/>
      <c r="O3702" s="181"/>
      <c r="P3702" s="212">
        <v>37445.379999999997</v>
      </c>
      <c r="Q3702" s="143"/>
      <c r="R3702" s="143"/>
      <c r="S3702" s="143"/>
    </row>
    <row r="3703" spans="1:19" ht="27.75" customHeight="1">
      <c r="A3703" s="203" t="s">
        <v>1508</v>
      </c>
      <c r="B3703" s="189" t="s">
        <v>430</v>
      </c>
      <c r="C3703" s="501" t="s">
        <v>431</v>
      </c>
      <c r="D3703" s="501"/>
      <c r="E3703" s="501"/>
      <c r="F3703" s="501"/>
      <c r="G3703" s="501"/>
      <c r="H3703" s="190" t="s">
        <v>432</v>
      </c>
      <c r="I3703" s="209">
        <v>2</v>
      </c>
      <c r="J3703" s="191"/>
      <c r="K3703" s="209">
        <v>2</v>
      </c>
      <c r="L3703" s="193"/>
      <c r="M3703" s="191"/>
      <c r="N3703" s="193"/>
      <c r="O3703" s="202">
        <v>1.0367</v>
      </c>
      <c r="P3703" s="216">
        <v>433.97</v>
      </c>
      <c r="Q3703" s="143"/>
      <c r="R3703" s="143"/>
      <c r="S3703" s="143"/>
    </row>
    <row r="3704" spans="1:19" ht="13.5" customHeight="1">
      <c r="A3704" s="203"/>
      <c r="B3704" s="189"/>
      <c r="C3704" s="501" t="s">
        <v>433</v>
      </c>
      <c r="D3704" s="501"/>
      <c r="E3704" s="501"/>
      <c r="F3704" s="501"/>
      <c r="G3704" s="501"/>
      <c r="H3704" s="190"/>
      <c r="I3704" s="191"/>
      <c r="J3704" s="191"/>
      <c r="K3704" s="191"/>
      <c r="L3704" s="193"/>
      <c r="M3704" s="191"/>
      <c r="N3704" s="193"/>
      <c r="O3704" s="191"/>
      <c r="P3704" s="194">
        <v>35600.11</v>
      </c>
      <c r="Q3704" s="143"/>
      <c r="R3704" s="143"/>
      <c r="S3704" s="143"/>
    </row>
    <row r="3705" spans="1:19" ht="13.5" customHeight="1">
      <c r="A3705" s="203"/>
      <c r="B3705" s="189" t="s">
        <v>603</v>
      </c>
      <c r="C3705" s="501" t="s">
        <v>604</v>
      </c>
      <c r="D3705" s="501"/>
      <c r="E3705" s="501"/>
      <c r="F3705" s="501"/>
      <c r="G3705" s="501"/>
      <c r="H3705" s="190" t="s">
        <v>432</v>
      </c>
      <c r="I3705" s="209">
        <v>97</v>
      </c>
      <c r="J3705" s="191"/>
      <c r="K3705" s="209">
        <v>97</v>
      </c>
      <c r="L3705" s="193"/>
      <c r="M3705" s="191"/>
      <c r="N3705" s="193"/>
      <c r="O3705" s="191"/>
      <c r="P3705" s="194">
        <v>34532.11</v>
      </c>
      <c r="Q3705" s="143"/>
      <c r="R3705" s="143"/>
      <c r="S3705" s="143"/>
    </row>
    <row r="3706" spans="1:19" ht="13.5" customHeight="1">
      <c r="A3706" s="203"/>
      <c r="B3706" s="189" t="s">
        <v>605</v>
      </c>
      <c r="C3706" s="501" t="s">
        <v>606</v>
      </c>
      <c r="D3706" s="501"/>
      <c r="E3706" s="501"/>
      <c r="F3706" s="501"/>
      <c r="G3706" s="501"/>
      <c r="H3706" s="190" t="s">
        <v>432</v>
      </c>
      <c r="I3706" s="209">
        <v>51</v>
      </c>
      <c r="J3706" s="191"/>
      <c r="K3706" s="209">
        <v>51</v>
      </c>
      <c r="L3706" s="193"/>
      <c r="M3706" s="191"/>
      <c r="N3706" s="193"/>
      <c r="O3706" s="191"/>
      <c r="P3706" s="194">
        <v>18156.060000000001</v>
      </c>
      <c r="Q3706" s="143"/>
      <c r="R3706" s="143"/>
      <c r="S3706" s="143"/>
    </row>
    <row r="3707" spans="1:19" ht="13.5" customHeight="1">
      <c r="A3707" s="213"/>
      <c r="B3707" s="214"/>
      <c r="C3707" s="500" t="s">
        <v>438</v>
      </c>
      <c r="D3707" s="500"/>
      <c r="E3707" s="500"/>
      <c r="F3707" s="500"/>
      <c r="G3707" s="500"/>
      <c r="H3707" s="180"/>
      <c r="I3707" s="181"/>
      <c r="J3707" s="181"/>
      <c r="K3707" s="181"/>
      <c r="L3707" s="183"/>
      <c r="M3707" s="181"/>
      <c r="N3707" s="211">
        <v>6908.28</v>
      </c>
      <c r="O3707" s="181"/>
      <c r="P3707" s="212">
        <v>90567.52</v>
      </c>
      <c r="Q3707" s="143"/>
      <c r="R3707" s="143"/>
      <c r="S3707" s="143"/>
    </row>
    <row r="3708" spans="1:19" ht="13.5" customHeight="1">
      <c r="A3708" s="178" t="s">
        <v>1509</v>
      </c>
      <c r="B3708" s="179" t="s">
        <v>1477</v>
      </c>
      <c r="C3708" s="498" t="s">
        <v>1478</v>
      </c>
      <c r="D3708" s="498"/>
      <c r="E3708" s="498"/>
      <c r="F3708" s="498"/>
      <c r="G3708" s="498"/>
      <c r="H3708" s="180" t="s">
        <v>610</v>
      </c>
      <c r="I3708" s="181">
        <v>46.17</v>
      </c>
      <c r="J3708" s="182">
        <v>1</v>
      </c>
      <c r="K3708" s="219">
        <v>46.17</v>
      </c>
      <c r="L3708" s="183"/>
      <c r="M3708" s="181"/>
      <c r="N3708" s="184"/>
      <c r="O3708" s="181"/>
      <c r="P3708" s="185"/>
      <c r="Q3708" s="143"/>
      <c r="R3708" s="143"/>
      <c r="S3708" s="143"/>
    </row>
    <row r="3709" spans="1:19" ht="13.5" customHeight="1">
      <c r="A3709" s="186"/>
      <c r="B3709" s="187" t="s">
        <v>386</v>
      </c>
      <c r="C3709" s="499" t="s">
        <v>387</v>
      </c>
      <c r="D3709" s="499"/>
      <c r="E3709" s="499"/>
      <c r="F3709" s="499"/>
      <c r="G3709" s="499"/>
      <c r="H3709" s="499"/>
      <c r="I3709" s="499"/>
      <c r="J3709" s="499"/>
      <c r="K3709" s="499"/>
      <c r="L3709" s="499"/>
      <c r="M3709" s="499"/>
      <c r="N3709" s="499"/>
      <c r="O3709" s="499"/>
      <c r="P3709" s="499"/>
      <c r="Q3709" s="143"/>
      <c r="R3709" s="143"/>
      <c r="S3709" s="143"/>
    </row>
    <row r="3710" spans="1:19" ht="13.5" customHeight="1">
      <c r="A3710" s="186"/>
      <c r="B3710" s="187" t="s">
        <v>388</v>
      </c>
      <c r="C3710" s="499" t="s">
        <v>389</v>
      </c>
      <c r="D3710" s="499"/>
      <c r="E3710" s="499"/>
      <c r="F3710" s="499"/>
      <c r="G3710" s="499"/>
      <c r="H3710" s="499"/>
      <c r="I3710" s="499"/>
      <c r="J3710" s="499"/>
      <c r="K3710" s="499"/>
      <c r="L3710" s="499"/>
      <c r="M3710" s="499"/>
      <c r="N3710" s="499"/>
      <c r="O3710" s="499"/>
      <c r="P3710" s="499"/>
      <c r="Q3710" s="143"/>
      <c r="R3710" s="143"/>
      <c r="S3710" s="143"/>
    </row>
    <row r="3711" spans="1:19" ht="13.5" customHeight="1">
      <c r="A3711" s="186"/>
      <c r="B3711" s="187" t="s">
        <v>1401</v>
      </c>
      <c r="C3711" s="499" t="s">
        <v>1402</v>
      </c>
      <c r="D3711" s="499"/>
      <c r="E3711" s="499"/>
      <c r="F3711" s="499"/>
      <c r="G3711" s="499"/>
      <c r="H3711" s="499"/>
      <c r="I3711" s="499"/>
      <c r="J3711" s="499"/>
      <c r="K3711" s="499"/>
      <c r="L3711" s="499"/>
      <c r="M3711" s="499"/>
      <c r="N3711" s="499"/>
      <c r="O3711" s="499"/>
      <c r="P3711" s="499"/>
      <c r="Q3711" s="143"/>
      <c r="R3711" s="143"/>
      <c r="S3711" s="143"/>
    </row>
    <row r="3712" spans="1:19" ht="13.5" customHeight="1">
      <c r="A3712" s="186"/>
      <c r="B3712" s="187"/>
      <c r="C3712" s="499" t="s">
        <v>390</v>
      </c>
      <c r="D3712" s="499"/>
      <c r="E3712" s="499"/>
      <c r="F3712" s="499"/>
      <c r="G3712" s="499"/>
      <c r="H3712" s="499"/>
      <c r="I3712" s="499"/>
      <c r="J3712" s="499"/>
      <c r="K3712" s="499"/>
      <c r="L3712" s="499"/>
      <c r="M3712" s="499"/>
      <c r="N3712" s="499"/>
      <c r="O3712" s="499"/>
      <c r="P3712" s="499"/>
      <c r="Q3712" s="143"/>
      <c r="R3712" s="143"/>
      <c r="S3712" s="143"/>
    </row>
    <row r="3713" spans="1:19" ht="13.5" customHeight="1">
      <c r="A3713" s="188"/>
      <c r="B3713" s="189" t="s">
        <v>164</v>
      </c>
      <c r="C3713" s="501" t="s">
        <v>391</v>
      </c>
      <c r="D3713" s="501"/>
      <c r="E3713" s="501"/>
      <c r="F3713" s="501"/>
      <c r="G3713" s="501"/>
      <c r="H3713" s="190" t="s">
        <v>392</v>
      </c>
      <c r="I3713" s="191"/>
      <c r="J3713" s="191"/>
      <c r="K3713" s="215">
        <v>292.90165669999999</v>
      </c>
      <c r="L3713" s="193"/>
      <c r="M3713" s="191"/>
      <c r="N3713" s="193"/>
      <c r="O3713" s="191"/>
      <c r="P3713" s="194">
        <v>165823.34</v>
      </c>
      <c r="Q3713" s="143"/>
      <c r="R3713" s="143"/>
      <c r="S3713" s="143"/>
    </row>
    <row r="3714" spans="1:19" ht="13.5" customHeight="1">
      <c r="A3714" s="195"/>
      <c r="B3714" s="189" t="s">
        <v>393</v>
      </c>
      <c r="C3714" s="501" t="s">
        <v>394</v>
      </c>
      <c r="D3714" s="501"/>
      <c r="E3714" s="501"/>
      <c r="F3714" s="501"/>
      <c r="G3714" s="501"/>
      <c r="H3714" s="190" t="s">
        <v>392</v>
      </c>
      <c r="I3714" s="201">
        <v>3.76</v>
      </c>
      <c r="J3714" s="215">
        <v>1.6872293</v>
      </c>
      <c r="K3714" s="215">
        <v>292.90165669999999</v>
      </c>
      <c r="L3714" s="198"/>
      <c r="M3714" s="199"/>
      <c r="N3714" s="200">
        <v>566.14</v>
      </c>
      <c r="O3714" s="191"/>
      <c r="P3714" s="194">
        <v>165823.34</v>
      </c>
      <c r="Q3714" s="143"/>
      <c r="R3714" s="143"/>
      <c r="S3714" s="143"/>
    </row>
    <row r="3715" spans="1:19" ht="27.75" customHeight="1">
      <c r="A3715" s="188"/>
      <c r="B3715" s="189" t="s">
        <v>167</v>
      </c>
      <c r="C3715" s="501" t="s">
        <v>395</v>
      </c>
      <c r="D3715" s="501"/>
      <c r="E3715" s="501"/>
      <c r="F3715" s="501"/>
      <c r="G3715" s="501"/>
      <c r="H3715" s="190"/>
      <c r="I3715" s="191"/>
      <c r="J3715" s="191"/>
      <c r="K3715" s="191"/>
      <c r="L3715" s="193"/>
      <c r="M3715" s="191"/>
      <c r="N3715" s="193"/>
      <c r="O3715" s="191"/>
      <c r="P3715" s="194">
        <v>1577.01</v>
      </c>
      <c r="Q3715" s="143"/>
      <c r="R3715" s="143"/>
      <c r="S3715" s="143"/>
    </row>
    <row r="3716" spans="1:19" ht="19.5" customHeight="1">
      <c r="A3716" s="188"/>
      <c r="B3716" s="189"/>
      <c r="C3716" s="501" t="s">
        <v>396</v>
      </c>
      <c r="D3716" s="501"/>
      <c r="E3716" s="501"/>
      <c r="F3716" s="501"/>
      <c r="G3716" s="501"/>
      <c r="H3716" s="190" t="s">
        <v>392</v>
      </c>
      <c r="I3716" s="191"/>
      <c r="J3716" s="191"/>
      <c r="K3716" s="192">
        <v>1.43127</v>
      </c>
      <c r="L3716" s="193"/>
      <c r="M3716" s="191"/>
      <c r="N3716" s="193"/>
      <c r="O3716" s="191"/>
      <c r="P3716" s="194">
        <v>1006.77</v>
      </c>
      <c r="Q3716" s="143"/>
      <c r="R3716" s="143"/>
      <c r="S3716" s="143"/>
    </row>
    <row r="3717" spans="1:19" ht="13.5" customHeight="1">
      <c r="A3717" s="195"/>
      <c r="B3717" s="189" t="s">
        <v>397</v>
      </c>
      <c r="C3717" s="501" t="s">
        <v>398</v>
      </c>
      <c r="D3717" s="501"/>
      <c r="E3717" s="501"/>
      <c r="F3717" s="501"/>
      <c r="G3717" s="501"/>
      <c r="H3717" s="190" t="s">
        <v>399</v>
      </c>
      <c r="I3717" s="201">
        <v>0.01</v>
      </c>
      <c r="J3717" s="201">
        <v>1.55</v>
      </c>
      <c r="K3717" s="197">
        <v>0.71563500000000002</v>
      </c>
      <c r="L3717" s="198"/>
      <c r="M3717" s="199"/>
      <c r="N3717" s="200">
        <v>1582.31</v>
      </c>
      <c r="O3717" s="202">
        <v>1.0367</v>
      </c>
      <c r="P3717" s="194">
        <v>1173.9100000000001</v>
      </c>
      <c r="Q3717" s="143"/>
      <c r="R3717" s="143"/>
      <c r="S3717" s="143"/>
    </row>
    <row r="3718" spans="1:19" ht="13.5" customHeight="1">
      <c r="A3718" s="203"/>
      <c r="B3718" s="189" t="s">
        <v>400</v>
      </c>
      <c r="C3718" s="501" t="s">
        <v>401</v>
      </c>
      <c r="D3718" s="501"/>
      <c r="E3718" s="501"/>
      <c r="F3718" s="501"/>
      <c r="G3718" s="501"/>
      <c r="H3718" s="190" t="s">
        <v>392</v>
      </c>
      <c r="I3718" s="201">
        <v>0.01</v>
      </c>
      <c r="J3718" s="201">
        <v>1.55</v>
      </c>
      <c r="K3718" s="197">
        <v>0.71563500000000002</v>
      </c>
      <c r="L3718" s="193"/>
      <c r="M3718" s="191"/>
      <c r="N3718" s="204">
        <v>777.91</v>
      </c>
      <c r="O3718" s="202">
        <v>1.0367</v>
      </c>
      <c r="P3718" s="216">
        <v>577.13</v>
      </c>
      <c r="Q3718" s="143"/>
      <c r="R3718" s="143"/>
      <c r="S3718" s="143"/>
    </row>
    <row r="3719" spans="1:19" ht="13.5" customHeight="1">
      <c r="A3719" s="195"/>
      <c r="B3719" s="189" t="s">
        <v>402</v>
      </c>
      <c r="C3719" s="501" t="s">
        <v>403</v>
      </c>
      <c r="D3719" s="501"/>
      <c r="E3719" s="501"/>
      <c r="F3719" s="501"/>
      <c r="G3719" s="501"/>
      <c r="H3719" s="190" t="s">
        <v>399</v>
      </c>
      <c r="I3719" s="201">
        <v>0.01</v>
      </c>
      <c r="J3719" s="201">
        <v>1.55</v>
      </c>
      <c r="K3719" s="197">
        <v>0.71563500000000002</v>
      </c>
      <c r="L3719" s="198"/>
      <c r="M3719" s="199"/>
      <c r="N3719" s="200">
        <v>543.33000000000004</v>
      </c>
      <c r="O3719" s="202">
        <v>1.0367</v>
      </c>
      <c r="P3719" s="194">
        <v>403.1</v>
      </c>
      <c r="Q3719" s="143"/>
      <c r="R3719" s="143"/>
      <c r="S3719" s="143"/>
    </row>
    <row r="3720" spans="1:19" ht="13.5" customHeight="1">
      <c r="A3720" s="203"/>
      <c r="B3720" s="189" t="s">
        <v>404</v>
      </c>
      <c r="C3720" s="501" t="s">
        <v>405</v>
      </c>
      <c r="D3720" s="501"/>
      <c r="E3720" s="501"/>
      <c r="F3720" s="501"/>
      <c r="G3720" s="501"/>
      <c r="H3720" s="190" t="s">
        <v>392</v>
      </c>
      <c r="I3720" s="201">
        <v>0.01</v>
      </c>
      <c r="J3720" s="201">
        <v>1.55</v>
      </c>
      <c r="K3720" s="197">
        <v>0.71563500000000002</v>
      </c>
      <c r="L3720" s="193"/>
      <c r="M3720" s="191"/>
      <c r="N3720" s="204">
        <v>579.11</v>
      </c>
      <c r="O3720" s="202">
        <v>1.0367</v>
      </c>
      <c r="P3720" s="216">
        <v>429.64</v>
      </c>
      <c r="Q3720" s="143"/>
      <c r="R3720" s="143"/>
      <c r="S3720" s="143"/>
    </row>
    <row r="3721" spans="1:19" ht="13.5" customHeight="1">
      <c r="A3721" s="188"/>
      <c r="B3721" s="189" t="s">
        <v>180</v>
      </c>
      <c r="C3721" s="501" t="s">
        <v>410</v>
      </c>
      <c r="D3721" s="501"/>
      <c r="E3721" s="501"/>
      <c r="F3721" s="501"/>
      <c r="G3721" s="501"/>
      <c r="H3721" s="190"/>
      <c r="I3721" s="191"/>
      <c r="J3721" s="191"/>
      <c r="K3721" s="191"/>
      <c r="L3721" s="193"/>
      <c r="M3721" s="191"/>
      <c r="N3721" s="193"/>
      <c r="O3721" s="191"/>
      <c r="P3721" s="194">
        <v>5060.53</v>
      </c>
      <c r="Q3721" s="143"/>
      <c r="R3721" s="143"/>
      <c r="S3721" s="143"/>
    </row>
    <row r="3722" spans="1:19" ht="13.5" customHeight="1">
      <c r="A3722" s="195"/>
      <c r="B3722" s="189" t="s">
        <v>593</v>
      </c>
      <c r="C3722" s="501" t="s">
        <v>594</v>
      </c>
      <c r="D3722" s="501"/>
      <c r="E3722" s="501"/>
      <c r="F3722" s="501"/>
      <c r="G3722" s="501"/>
      <c r="H3722" s="190" t="s">
        <v>595</v>
      </c>
      <c r="I3722" s="201">
        <v>13.33</v>
      </c>
      <c r="J3722" s="191"/>
      <c r="K3722" s="202">
        <v>615.4461</v>
      </c>
      <c r="L3722" s="205">
        <v>5.87</v>
      </c>
      <c r="M3722" s="206">
        <v>0.87</v>
      </c>
      <c r="N3722" s="200">
        <v>5.1100000000000003</v>
      </c>
      <c r="O3722" s="202">
        <v>1.0367</v>
      </c>
      <c r="P3722" s="194">
        <v>3260.35</v>
      </c>
      <c r="Q3722" s="143"/>
      <c r="R3722" s="143"/>
      <c r="S3722" s="143"/>
    </row>
    <row r="3723" spans="1:19" ht="13.5" customHeight="1">
      <c r="A3723" s="195"/>
      <c r="B3723" s="189" t="s">
        <v>1403</v>
      </c>
      <c r="C3723" s="501" t="s">
        <v>1404</v>
      </c>
      <c r="D3723" s="501"/>
      <c r="E3723" s="501"/>
      <c r="F3723" s="501"/>
      <c r="G3723" s="501"/>
      <c r="H3723" s="190" t="s">
        <v>1405</v>
      </c>
      <c r="I3723" s="201">
        <v>0.55000000000000004</v>
      </c>
      <c r="J3723" s="191"/>
      <c r="K3723" s="202">
        <v>25.3935</v>
      </c>
      <c r="L3723" s="205">
        <v>37.71</v>
      </c>
      <c r="M3723" s="206">
        <v>1.54</v>
      </c>
      <c r="N3723" s="200">
        <v>58.07</v>
      </c>
      <c r="O3723" s="202">
        <v>1.0367</v>
      </c>
      <c r="P3723" s="194">
        <v>1528.72</v>
      </c>
      <c r="Q3723" s="143"/>
      <c r="R3723" s="143"/>
      <c r="S3723" s="143"/>
    </row>
    <row r="3724" spans="1:19" ht="18.75" customHeight="1">
      <c r="A3724" s="195"/>
      <c r="B3724" s="189" t="s">
        <v>730</v>
      </c>
      <c r="C3724" s="501" t="s">
        <v>731</v>
      </c>
      <c r="D3724" s="501"/>
      <c r="E3724" s="501"/>
      <c r="F3724" s="501"/>
      <c r="G3724" s="501"/>
      <c r="H3724" s="190" t="s">
        <v>413</v>
      </c>
      <c r="I3724" s="201">
        <v>0.05</v>
      </c>
      <c r="J3724" s="191"/>
      <c r="K3724" s="202">
        <v>2.3085</v>
      </c>
      <c r="L3724" s="205">
        <v>79.88</v>
      </c>
      <c r="M3724" s="206">
        <v>1.42</v>
      </c>
      <c r="N3724" s="200">
        <v>113.43</v>
      </c>
      <c r="O3724" s="202">
        <v>1.0367</v>
      </c>
      <c r="P3724" s="194">
        <v>271.45999999999998</v>
      </c>
      <c r="Q3724" s="143"/>
      <c r="R3724" s="143"/>
      <c r="S3724" s="143"/>
    </row>
    <row r="3725" spans="1:19" ht="45.75" customHeight="1">
      <c r="A3725" s="210"/>
      <c r="B3725" s="187"/>
      <c r="C3725" s="500" t="s">
        <v>429</v>
      </c>
      <c r="D3725" s="500"/>
      <c r="E3725" s="500"/>
      <c r="F3725" s="500"/>
      <c r="G3725" s="500"/>
      <c r="H3725" s="180"/>
      <c r="I3725" s="181"/>
      <c r="J3725" s="181"/>
      <c r="K3725" s="181"/>
      <c r="L3725" s="183"/>
      <c r="M3725" s="181"/>
      <c r="N3725" s="211"/>
      <c r="O3725" s="181"/>
      <c r="P3725" s="212">
        <v>173467.65</v>
      </c>
      <c r="Q3725" s="143"/>
      <c r="R3725" s="143"/>
      <c r="S3725" s="143"/>
    </row>
    <row r="3726" spans="1:19" ht="27.75" customHeight="1">
      <c r="A3726" s="203" t="s">
        <v>1510</v>
      </c>
      <c r="B3726" s="189" t="s">
        <v>430</v>
      </c>
      <c r="C3726" s="501" t="s">
        <v>431</v>
      </c>
      <c r="D3726" s="501"/>
      <c r="E3726" s="501"/>
      <c r="F3726" s="501"/>
      <c r="G3726" s="501"/>
      <c r="H3726" s="190" t="s">
        <v>432</v>
      </c>
      <c r="I3726" s="209">
        <v>2</v>
      </c>
      <c r="J3726" s="191"/>
      <c r="K3726" s="209">
        <v>2</v>
      </c>
      <c r="L3726" s="193"/>
      <c r="M3726" s="191"/>
      <c r="N3726" s="193"/>
      <c r="O3726" s="202">
        <v>1.0367</v>
      </c>
      <c r="P3726" s="194">
        <v>2037.77</v>
      </c>
      <c r="Q3726" s="143"/>
      <c r="R3726" s="143"/>
      <c r="S3726" s="143"/>
    </row>
    <row r="3727" spans="1:19" ht="13.5" customHeight="1">
      <c r="A3727" s="203"/>
      <c r="B3727" s="189"/>
      <c r="C3727" s="501" t="s">
        <v>433</v>
      </c>
      <c r="D3727" s="501"/>
      <c r="E3727" s="501"/>
      <c r="F3727" s="501"/>
      <c r="G3727" s="501"/>
      <c r="H3727" s="190"/>
      <c r="I3727" s="191"/>
      <c r="J3727" s="191"/>
      <c r="K3727" s="191"/>
      <c r="L3727" s="193"/>
      <c r="M3727" s="191"/>
      <c r="N3727" s="193"/>
      <c r="O3727" s="191"/>
      <c r="P3727" s="194">
        <v>166830.10999999999</v>
      </c>
      <c r="Q3727" s="143"/>
      <c r="R3727" s="143"/>
      <c r="S3727" s="143"/>
    </row>
    <row r="3728" spans="1:19" ht="13.5" customHeight="1">
      <c r="A3728" s="203"/>
      <c r="B3728" s="189" t="s">
        <v>603</v>
      </c>
      <c r="C3728" s="501" t="s">
        <v>604</v>
      </c>
      <c r="D3728" s="501"/>
      <c r="E3728" s="501"/>
      <c r="F3728" s="501"/>
      <c r="G3728" s="501"/>
      <c r="H3728" s="190" t="s">
        <v>432</v>
      </c>
      <c r="I3728" s="209">
        <v>97</v>
      </c>
      <c r="J3728" s="191"/>
      <c r="K3728" s="209">
        <v>97</v>
      </c>
      <c r="L3728" s="193"/>
      <c r="M3728" s="191"/>
      <c r="N3728" s="193"/>
      <c r="O3728" s="191"/>
      <c r="P3728" s="194">
        <v>161825.21</v>
      </c>
      <c r="Q3728" s="143"/>
      <c r="R3728" s="143"/>
      <c r="S3728" s="143"/>
    </row>
    <row r="3729" spans="1:19" ht="13.5" customHeight="1">
      <c r="A3729" s="203"/>
      <c r="B3729" s="189" t="s">
        <v>605</v>
      </c>
      <c r="C3729" s="501" t="s">
        <v>606</v>
      </c>
      <c r="D3729" s="501"/>
      <c r="E3729" s="501"/>
      <c r="F3729" s="501"/>
      <c r="G3729" s="501"/>
      <c r="H3729" s="190" t="s">
        <v>432</v>
      </c>
      <c r="I3729" s="209">
        <v>51</v>
      </c>
      <c r="J3729" s="191"/>
      <c r="K3729" s="209">
        <v>51</v>
      </c>
      <c r="L3729" s="193"/>
      <c r="M3729" s="191"/>
      <c r="N3729" s="193"/>
      <c r="O3729" s="191"/>
      <c r="P3729" s="194">
        <v>85083.36</v>
      </c>
      <c r="Q3729" s="143"/>
      <c r="R3729" s="143"/>
      <c r="S3729" s="143"/>
    </row>
    <row r="3730" spans="1:19" ht="13.5" customHeight="1">
      <c r="A3730" s="213"/>
      <c r="B3730" s="214"/>
      <c r="C3730" s="500" t="s">
        <v>438</v>
      </c>
      <c r="D3730" s="500"/>
      <c r="E3730" s="500"/>
      <c r="F3730" s="500"/>
      <c r="G3730" s="500"/>
      <c r="H3730" s="180"/>
      <c r="I3730" s="181"/>
      <c r="J3730" s="181"/>
      <c r="K3730" s="181"/>
      <c r="L3730" s="183"/>
      <c r="M3730" s="181"/>
      <c r="N3730" s="211">
        <v>9149.1</v>
      </c>
      <c r="O3730" s="181"/>
      <c r="P3730" s="212">
        <v>422413.99</v>
      </c>
      <c r="Q3730" s="143"/>
      <c r="R3730" s="143"/>
      <c r="S3730" s="143"/>
    </row>
    <row r="3731" spans="1:19" ht="13.5" customHeight="1">
      <c r="A3731" s="178" t="s">
        <v>1511</v>
      </c>
      <c r="B3731" s="179" t="s">
        <v>608</v>
      </c>
      <c r="C3731" s="498" t="s">
        <v>1312</v>
      </c>
      <c r="D3731" s="498"/>
      <c r="E3731" s="498"/>
      <c r="F3731" s="498"/>
      <c r="G3731" s="498"/>
      <c r="H3731" s="180" t="s">
        <v>610</v>
      </c>
      <c r="I3731" s="181">
        <v>31</v>
      </c>
      <c r="J3731" s="182">
        <v>1</v>
      </c>
      <c r="K3731" s="182">
        <v>31</v>
      </c>
      <c r="L3731" s="183"/>
      <c r="M3731" s="181"/>
      <c r="N3731" s="184"/>
      <c r="O3731" s="181"/>
      <c r="P3731" s="185"/>
      <c r="Q3731" s="143"/>
      <c r="R3731" s="143"/>
      <c r="S3731" s="143"/>
    </row>
    <row r="3732" spans="1:19" ht="13.5" customHeight="1">
      <c r="A3732" s="186"/>
      <c r="B3732" s="187" t="s">
        <v>386</v>
      </c>
      <c r="C3732" s="499" t="s">
        <v>387</v>
      </c>
      <c r="D3732" s="499"/>
      <c r="E3732" s="499"/>
      <c r="F3732" s="499"/>
      <c r="G3732" s="499"/>
      <c r="H3732" s="499"/>
      <c r="I3732" s="499"/>
      <c r="J3732" s="499"/>
      <c r="K3732" s="499"/>
      <c r="L3732" s="499"/>
      <c r="M3732" s="499"/>
      <c r="N3732" s="499"/>
      <c r="O3732" s="499"/>
      <c r="P3732" s="499"/>
      <c r="Q3732" s="143"/>
      <c r="R3732" s="143"/>
      <c r="S3732" s="143"/>
    </row>
    <row r="3733" spans="1:19" ht="13.5" customHeight="1">
      <c r="A3733" s="186"/>
      <c r="B3733" s="187" t="s">
        <v>388</v>
      </c>
      <c r="C3733" s="499" t="s">
        <v>389</v>
      </c>
      <c r="D3733" s="499"/>
      <c r="E3733" s="499"/>
      <c r="F3733" s="499"/>
      <c r="G3733" s="499"/>
      <c r="H3733" s="499"/>
      <c r="I3733" s="499"/>
      <c r="J3733" s="499"/>
      <c r="K3733" s="499"/>
      <c r="L3733" s="499"/>
      <c r="M3733" s="499"/>
      <c r="N3733" s="499"/>
      <c r="O3733" s="499"/>
      <c r="P3733" s="499"/>
      <c r="Q3733" s="143"/>
      <c r="R3733" s="143"/>
      <c r="S3733" s="143"/>
    </row>
    <row r="3734" spans="1:19" ht="13.5" customHeight="1">
      <c r="A3734" s="186"/>
      <c r="B3734" s="187"/>
      <c r="C3734" s="499" t="s">
        <v>390</v>
      </c>
      <c r="D3734" s="499"/>
      <c r="E3734" s="499"/>
      <c r="F3734" s="499"/>
      <c r="G3734" s="499"/>
      <c r="H3734" s="499"/>
      <c r="I3734" s="499"/>
      <c r="J3734" s="499"/>
      <c r="K3734" s="499"/>
      <c r="L3734" s="499"/>
      <c r="M3734" s="499"/>
      <c r="N3734" s="499"/>
      <c r="O3734" s="499"/>
      <c r="P3734" s="499"/>
      <c r="Q3734" s="143"/>
      <c r="R3734" s="143"/>
      <c r="S3734" s="143"/>
    </row>
    <row r="3735" spans="1:19" ht="13.5" customHeight="1">
      <c r="A3735" s="188"/>
      <c r="B3735" s="189" t="s">
        <v>164</v>
      </c>
      <c r="C3735" s="501" t="s">
        <v>391</v>
      </c>
      <c r="D3735" s="501"/>
      <c r="E3735" s="501"/>
      <c r="F3735" s="501"/>
      <c r="G3735" s="501"/>
      <c r="H3735" s="190" t="s">
        <v>392</v>
      </c>
      <c r="I3735" s="191"/>
      <c r="J3735" s="191"/>
      <c r="K3735" s="215">
        <v>461.77054249999998</v>
      </c>
      <c r="L3735" s="193"/>
      <c r="M3735" s="191"/>
      <c r="N3735" s="193"/>
      <c r="O3735" s="191"/>
      <c r="P3735" s="194">
        <v>307326.77</v>
      </c>
      <c r="Q3735" s="143"/>
      <c r="R3735" s="143"/>
      <c r="S3735" s="143"/>
    </row>
    <row r="3736" spans="1:19" ht="13.5" customHeight="1">
      <c r="A3736" s="195"/>
      <c r="B3736" s="189" t="s">
        <v>611</v>
      </c>
      <c r="C3736" s="501" t="s">
        <v>612</v>
      </c>
      <c r="D3736" s="501"/>
      <c r="E3736" s="501"/>
      <c r="F3736" s="501"/>
      <c r="G3736" s="501"/>
      <c r="H3736" s="190" t="s">
        <v>392</v>
      </c>
      <c r="I3736" s="201">
        <v>9.27</v>
      </c>
      <c r="J3736" s="197">
        <v>1.6068849999999999</v>
      </c>
      <c r="K3736" s="215">
        <v>461.77054249999998</v>
      </c>
      <c r="L3736" s="198"/>
      <c r="M3736" s="199"/>
      <c r="N3736" s="200">
        <v>665.54</v>
      </c>
      <c r="O3736" s="191"/>
      <c r="P3736" s="194">
        <v>307326.77</v>
      </c>
      <c r="Q3736" s="143"/>
      <c r="R3736" s="143"/>
      <c r="S3736" s="143"/>
    </row>
    <row r="3737" spans="1:19" ht="13.5" customHeight="1">
      <c r="A3737" s="188"/>
      <c r="B3737" s="189" t="s">
        <v>180</v>
      </c>
      <c r="C3737" s="501" t="s">
        <v>410</v>
      </c>
      <c r="D3737" s="501"/>
      <c r="E3737" s="501"/>
      <c r="F3737" s="501"/>
      <c r="G3737" s="501"/>
      <c r="H3737" s="190"/>
      <c r="I3737" s="191"/>
      <c r="J3737" s="191"/>
      <c r="K3737" s="191"/>
      <c r="L3737" s="193"/>
      <c r="M3737" s="191"/>
      <c r="N3737" s="193"/>
      <c r="O3737" s="191"/>
      <c r="P3737" s="194">
        <v>3213.71</v>
      </c>
      <c r="Q3737" s="143"/>
      <c r="R3737" s="143"/>
      <c r="S3737" s="143"/>
    </row>
    <row r="3738" spans="1:19" ht="13.5" customHeight="1">
      <c r="A3738" s="195"/>
      <c r="B3738" s="189" t="s">
        <v>613</v>
      </c>
      <c r="C3738" s="501" t="s">
        <v>614</v>
      </c>
      <c r="D3738" s="501"/>
      <c r="E3738" s="501"/>
      <c r="F3738" s="501"/>
      <c r="G3738" s="501"/>
      <c r="H3738" s="190" t="s">
        <v>413</v>
      </c>
      <c r="I3738" s="196">
        <v>0.2</v>
      </c>
      <c r="J3738" s="191"/>
      <c r="K3738" s="196">
        <v>6.2</v>
      </c>
      <c r="L3738" s="205">
        <v>138.5</v>
      </c>
      <c r="M3738" s="206">
        <v>1.44</v>
      </c>
      <c r="N3738" s="200">
        <v>199.44</v>
      </c>
      <c r="O3738" s="202">
        <v>1.0367</v>
      </c>
      <c r="P3738" s="194">
        <v>1281.9100000000001</v>
      </c>
      <c r="Q3738" s="143"/>
      <c r="R3738" s="143"/>
      <c r="S3738" s="143"/>
    </row>
    <row r="3739" spans="1:19" ht="19.5" customHeight="1">
      <c r="A3739" s="195"/>
      <c r="B3739" s="189" t="s">
        <v>615</v>
      </c>
      <c r="C3739" s="501" t="s">
        <v>616</v>
      </c>
      <c r="D3739" s="501"/>
      <c r="E3739" s="501"/>
      <c r="F3739" s="501"/>
      <c r="G3739" s="501"/>
      <c r="H3739" s="190" t="s">
        <v>587</v>
      </c>
      <c r="I3739" s="201">
        <v>0.25</v>
      </c>
      <c r="J3739" s="191"/>
      <c r="K3739" s="201">
        <v>7.75</v>
      </c>
      <c r="L3739" s="205">
        <v>235.73</v>
      </c>
      <c r="M3739" s="206">
        <v>1.02</v>
      </c>
      <c r="N3739" s="200">
        <v>240.44</v>
      </c>
      <c r="O3739" s="202">
        <v>1.0367</v>
      </c>
      <c r="P3739" s="194">
        <v>1931.8</v>
      </c>
      <c r="Q3739" s="143"/>
      <c r="R3739" s="143"/>
      <c r="S3739" s="143"/>
    </row>
    <row r="3740" spans="1:19" ht="45.75" customHeight="1">
      <c r="A3740" s="210"/>
      <c r="B3740" s="187"/>
      <c r="C3740" s="500" t="s">
        <v>429</v>
      </c>
      <c r="D3740" s="500"/>
      <c r="E3740" s="500"/>
      <c r="F3740" s="500"/>
      <c r="G3740" s="500"/>
      <c r="H3740" s="180"/>
      <c r="I3740" s="181"/>
      <c r="J3740" s="181"/>
      <c r="K3740" s="181"/>
      <c r="L3740" s="183"/>
      <c r="M3740" s="181"/>
      <c r="N3740" s="211"/>
      <c r="O3740" s="181"/>
      <c r="P3740" s="212">
        <v>310540.48</v>
      </c>
      <c r="Q3740" s="143"/>
      <c r="R3740" s="143"/>
      <c r="S3740" s="143"/>
    </row>
    <row r="3741" spans="1:19" ht="27.75" customHeight="1">
      <c r="A3741" s="203" t="s">
        <v>1512</v>
      </c>
      <c r="B3741" s="189" t="s">
        <v>430</v>
      </c>
      <c r="C3741" s="501" t="s">
        <v>431</v>
      </c>
      <c r="D3741" s="501"/>
      <c r="E3741" s="501"/>
      <c r="F3741" s="501"/>
      <c r="G3741" s="501"/>
      <c r="H3741" s="190" t="s">
        <v>432</v>
      </c>
      <c r="I3741" s="209">
        <v>2</v>
      </c>
      <c r="J3741" s="191"/>
      <c r="K3741" s="209">
        <v>2</v>
      </c>
      <c r="L3741" s="193"/>
      <c r="M3741" s="191"/>
      <c r="N3741" s="193"/>
      <c r="O3741" s="202">
        <v>1.0367</v>
      </c>
      <c r="P3741" s="194">
        <v>3965.51</v>
      </c>
      <c r="Q3741" s="143"/>
      <c r="R3741" s="143"/>
      <c r="S3741" s="143"/>
    </row>
    <row r="3742" spans="1:19" ht="13.5" customHeight="1">
      <c r="A3742" s="203"/>
      <c r="B3742" s="189"/>
      <c r="C3742" s="501" t="s">
        <v>433</v>
      </c>
      <c r="D3742" s="501"/>
      <c r="E3742" s="501"/>
      <c r="F3742" s="501"/>
      <c r="G3742" s="501"/>
      <c r="H3742" s="190"/>
      <c r="I3742" s="191"/>
      <c r="J3742" s="191"/>
      <c r="K3742" s="191"/>
      <c r="L3742" s="193"/>
      <c r="M3742" s="191"/>
      <c r="N3742" s="193"/>
      <c r="O3742" s="191"/>
      <c r="P3742" s="194">
        <v>307326.77</v>
      </c>
      <c r="Q3742" s="143"/>
      <c r="R3742" s="143"/>
      <c r="S3742" s="143"/>
    </row>
    <row r="3743" spans="1:19" ht="13.5" customHeight="1">
      <c r="A3743" s="203"/>
      <c r="B3743" s="189" t="s">
        <v>434</v>
      </c>
      <c r="C3743" s="501" t="s">
        <v>435</v>
      </c>
      <c r="D3743" s="501"/>
      <c r="E3743" s="501"/>
      <c r="F3743" s="501"/>
      <c r="G3743" s="501"/>
      <c r="H3743" s="190" t="s">
        <v>432</v>
      </c>
      <c r="I3743" s="209">
        <v>90</v>
      </c>
      <c r="J3743" s="191"/>
      <c r="K3743" s="209">
        <v>90</v>
      </c>
      <c r="L3743" s="193"/>
      <c r="M3743" s="191"/>
      <c r="N3743" s="193"/>
      <c r="O3743" s="191"/>
      <c r="P3743" s="194">
        <v>276594.09000000003</v>
      </c>
      <c r="Q3743" s="143"/>
      <c r="R3743" s="143"/>
      <c r="S3743" s="143"/>
    </row>
    <row r="3744" spans="1:19" ht="13.5" customHeight="1">
      <c r="A3744" s="203"/>
      <c r="B3744" s="189" t="s">
        <v>436</v>
      </c>
      <c r="C3744" s="501" t="s">
        <v>437</v>
      </c>
      <c r="D3744" s="501"/>
      <c r="E3744" s="501"/>
      <c r="F3744" s="501"/>
      <c r="G3744" s="501"/>
      <c r="H3744" s="190" t="s">
        <v>432</v>
      </c>
      <c r="I3744" s="209">
        <v>46</v>
      </c>
      <c r="J3744" s="191"/>
      <c r="K3744" s="209">
        <v>46</v>
      </c>
      <c r="L3744" s="193"/>
      <c r="M3744" s="191"/>
      <c r="N3744" s="193"/>
      <c r="O3744" s="191"/>
      <c r="P3744" s="194">
        <v>141370.31</v>
      </c>
      <c r="Q3744" s="143"/>
      <c r="R3744" s="143"/>
      <c r="S3744" s="143"/>
    </row>
    <row r="3745" spans="1:19" ht="13.5" customHeight="1">
      <c r="A3745" s="213"/>
      <c r="B3745" s="214"/>
      <c r="C3745" s="500" t="s">
        <v>438</v>
      </c>
      <c r="D3745" s="500"/>
      <c r="E3745" s="500"/>
      <c r="F3745" s="500"/>
      <c r="G3745" s="500"/>
      <c r="H3745" s="180"/>
      <c r="I3745" s="181"/>
      <c r="J3745" s="181"/>
      <c r="K3745" s="181"/>
      <c r="L3745" s="183"/>
      <c r="M3745" s="181"/>
      <c r="N3745" s="211">
        <v>23628.080000000002</v>
      </c>
      <c r="O3745" s="181"/>
      <c r="P3745" s="212">
        <v>732470.39</v>
      </c>
      <c r="Q3745" s="143"/>
      <c r="R3745" s="143"/>
      <c r="S3745" s="143"/>
    </row>
    <row r="3746" spans="1:19" ht="13.5" customHeight="1">
      <c r="A3746" s="178" t="s">
        <v>1513</v>
      </c>
      <c r="B3746" s="179" t="s">
        <v>1514</v>
      </c>
      <c r="C3746" s="498" t="s">
        <v>1515</v>
      </c>
      <c r="D3746" s="498"/>
      <c r="E3746" s="498"/>
      <c r="F3746" s="498"/>
      <c r="G3746" s="498"/>
      <c r="H3746" s="180" t="s">
        <v>142</v>
      </c>
      <c r="I3746" s="181">
        <v>269</v>
      </c>
      <c r="J3746" s="182">
        <v>1</v>
      </c>
      <c r="K3746" s="182">
        <v>269</v>
      </c>
      <c r="L3746" s="183"/>
      <c r="M3746" s="181"/>
      <c r="N3746" s="184"/>
      <c r="O3746" s="181"/>
      <c r="P3746" s="185"/>
      <c r="Q3746" s="143"/>
      <c r="R3746" s="143"/>
      <c r="S3746" s="143"/>
    </row>
    <row r="3747" spans="1:19" ht="13.5" customHeight="1">
      <c r="A3747" s="186"/>
      <c r="B3747" s="187" t="s">
        <v>386</v>
      </c>
      <c r="C3747" s="499" t="s">
        <v>387</v>
      </c>
      <c r="D3747" s="499"/>
      <c r="E3747" s="499"/>
      <c r="F3747" s="499"/>
      <c r="G3747" s="499"/>
      <c r="H3747" s="499"/>
      <c r="I3747" s="499"/>
      <c r="J3747" s="499"/>
      <c r="K3747" s="499"/>
      <c r="L3747" s="499"/>
      <c r="M3747" s="499"/>
      <c r="N3747" s="499"/>
      <c r="O3747" s="499"/>
      <c r="P3747" s="499"/>
      <c r="Q3747" s="143"/>
      <c r="R3747" s="143"/>
      <c r="S3747" s="143"/>
    </row>
    <row r="3748" spans="1:19" ht="13.5" customHeight="1">
      <c r="A3748" s="186"/>
      <c r="B3748" s="187" t="s">
        <v>388</v>
      </c>
      <c r="C3748" s="499" t="s">
        <v>389</v>
      </c>
      <c r="D3748" s="499"/>
      <c r="E3748" s="499"/>
      <c r="F3748" s="499"/>
      <c r="G3748" s="499"/>
      <c r="H3748" s="499"/>
      <c r="I3748" s="499"/>
      <c r="J3748" s="499"/>
      <c r="K3748" s="499"/>
      <c r="L3748" s="499"/>
      <c r="M3748" s="499"/>
      <c r="N3748" s="499"/>
      <c r="O3748" s="499"/>
      <c r="P3748" s="499"/>
      <c r="Q3748" s="143"/>
      <c r="R3748" s="143"/>
      <c r="S3748" s="143"/>
    </row>
    <row r="3749" spans="1:19" ht="13.5" customHeight="1">
      <c r="A3749" s="186"/>
      <c r="B3749" s="187"/>
      <c r="C3749" s="499" t="s">
        <v>390</v>
      </c>
      <c r="D3749" s="499"/>
      <c r="E3749" s="499"/>
      <c r="F3749" s="499"/>
      <c r="G3749" s="499"/>
      <c r="H3749" s="499"/>
      <c r="I3749" s="499"/>
      <c r="J3749" s="499"/>
      <c r="K3749" s="499"/>
      <c r="L3749" s="499"/>
      <c r="M3749" s="499"/>
      <c r="N3749" s="499"/>
      <c r="O3749" s="499"/>
      <c r="P3749" s="499"/>
      <c r="Q3749" s="143"/>
      <c r="R3749" s="143"/>
      <c r="S3749" s="143"/>
    </row>
    <row r="3750" spans="1:19" ht="13.5" customHeight="1">
      <c r="A3750" s="188"/>
      <c r="B3750" s="189" t="s">
        <v>164</v>
      </c>
      <c r="C3750" s="501" t="s">
        <v>391</v>
      </c>
      <c r="D3750" s="501"/>
      <c r="E3750" s="501"/>
      <c r="F3750" s="501"/>
      <c r="G3750" s="501"/>
      <c r="H3750" s="190" t="s">
        <v>392</v>
      </c>
      <c r="I3750" s="191"/>
      <c r="J3750" s="191"/>
      <c r="K3750" s="215">
        <v>773.73119640000004</v>
      </c>
      <c r="L3750" s="193"/>
      <c r="M3750" s="191"/>
      <c r="N3750" s="193"/>
      <c r="O3750" s="191"/>
      <c r="P3750" s="194">
        <v>663753.04</v>
      </c>
      <c r="Q3750" s="143"/>
      <c r="R3750" s="143"/>
      <c r="S3750" s="143"/>
    </row>
    <row r="3751" spans="1:19" ht="13.5" customHeight="1">
      <c r="A3751" s="195"/>
      <c r="B3751" s="189" t="s">
        <v>642</v>
      </c>
      <c r="C3751" s="501" t="s">
        <v>643</v>
      </c>
      <c r="D3751" s="501"/>
      <c r="E3751" s="501"/>
      <c r="F3751" s="501"/>
      <c r="G3751" s="501"/>
      <c r="H3751" s="190" t="s">
        <v>392</v>
      </c>
      <c r="I3751" s="201">
        <v>1.79</v>
      </c>
      <c r="J3751" s="197">
        <v>1.6068849999999999</v>
      </c>
      <c r="K3751" s="215">
        <v>773.73119640000004</v>
      </c>
      <c r="L3751" s="198"/>
      <c r="M3751" s="199"/>
      <c r="N3751" s="200">
        <v>857.86</v>
      </c>
      <c r="O3751" s="191"/>
      <c r="P3751" s="194">
        <v>663753.04</v>
      </c>
      <c r="Q3751" s="143"/>
      <c r="R3751" s="143"/>
      <c r="S3751" s="143"/>
    </row>
    <row r="3752" spans="1:19" ht="13.5" customHeight="1">
      <c r="A3752" s="188"/>
      <c r="B3752" s="189" t="s">
        <v>167</v>
      </c>
      <c r="C3752" s="501" t="s">
        <v>395</v>
      </c>
      <c r="D3752" s="501"/>
      <c r="E3752" s="501"/>
      <c r="F3752" s="501"/>
      <c r="G3752" s="501"/>
      <c r="H3752" s="190"/>
      <c r="I3752" s="191"/>
      <c r="J3752" s="191"/>
      <c r="K3752" s="191"/>
      <c r="L3752" s="193"/>
      <c r="M3752" s="191"/>
      <c r="N3752" s="193"/>
      <c r="O3752" s="191"/>
      <c r="P3752" s="194">
        <v>9654.61</v>
      </c>
      <c r="Q3752" s="143"/>
      <c r="R3752" s="143"/>
      <c r="S3752" s="143"/>
    </row>
    <row r="3753" spans="1:19" ht="13.5" customHeight="1">
      <c r="A3753" s="195"/>
      <c r="B3753" s="189" t="s">
        <v>644</v>
      </c>
      <c r="C3753" s="501" t="s">
        <v>645</v>
      </c>
      <c r="D3753" s="501"/>
      <c r="E3753" s="501"/>
      <c r="F3753" s="501"/>
      <c r="G3753" s="501"/>
      <c r="H3753" s="190" t="s">
        <v>399</v>
      </c>
      <c r="I3753" s="201">
        <v>0.12</v>
      </c>
      <c r="J3753" s="201">
        <v>1.55</v>
      </c>
      <c r="K3753" s="207">
        <v>50.033999999999999</v>
      </c>
      <c r="L3753" s="205">
        <v>32.6</v>
      </c>
      <c r="M3753" s="206">
        <v>1.41</v>
      </c>
      <c r="N3753" s="200">
        <v>45.97</v>
      </c>
      <c r="O3753" s="202">
        <v>1.0367</v>
      </c>
      <c r="P3753" s="194">
        <v>2384.48</v>
      </c>
      <c r="Q3753" s="143"/>
      <c r="R3753" s="143"/>
      <c r="S3753" s="143"/>
    </row>
    <row r="3754" spans="1:19" ht="13.5" customHeight="1">
      <c r="A3754" s="195"/>
      <c r="B3754" s="189" t="s">
        <v>646</v>
      </c>
      <c r="C3754" s="501" t="s">
        <v>647</v>
      </c>
      <c r="D3754" s="501"/>
      <c r="E3754" s="501"/>
      <c r="F3754" s="501"/>
      <c r="G3754" s="501"/>
      <c r="H3754" s="190" t="s">
        <v>399</v>
      </c>
      <c r="I3754" s="201">
        <v>0.18</v>
      </c>
      <c r="J3754" s="201">
        <v>1.55</v>
      </c>
      <c r="K3754" s="207">
        <v>75.051000000000002</v>
      </c>
      <c r="L3754" s="205">
        <v>75.97</v>
      </c>
      <c r="M3754" s="206">
        <v>1.23</v>
      </c>
      <c r="N3754" s="200">
        <v>93.44</v>
      </c>
      <c r="O3754" s="202">
        <v>1.0367</v>
      </c>
      <c r="P3754" s="194">
        <v>7270.13</v>
      </c>
      <c r="Q3754" s="143"/>
      <c r="R3754" s="143"/>
      <c r="S3754" s="143"/>
    </row>
    <row r="3755" spans="1:19" ht="13.5" customHeight="1">
      <c r="A3755" s="188"/>
      <c r="B3755" s="189" t="s">
        <v>180</v>
      </c>
      <c r="C3755" s="501" t="s">
        <v>410</v>
      </c>
      <c r="D3755" s="501"/>
      <c r="E3755" s="501"/>
      <c r="F3755" s="501"/>
      <c r="G3755" s="501"/>
      <c r="H3755" s="190"/>
      <c r="I3755" s="191"/>
      <c r="J3755" s="191"/>
      <c r="K3755" s="191"/>
      <c r="L3755" s="193"/>
      <c r="M3755" s="191"/>
      <c r="N3755" s="193"/>
      <c r="O3755" s="191"/>
      <c r="P3755" s="194">
        <v>5613.37</v>
      </c>
      <c r="Q3755" s="143"/>
      <c r="R3755" s="143"/>
      <c r="S3755" s="143"/>
    </row>
    <row r="3756" spans="1:19" ht="13.5" customHeight="1">
      <c r="A3756" s="195"/>
      <c r="B3756" s="189" t="s">
        <v>648</v>
      </c>
      <c r="C3756" s="501" t="s">
        <v>649</v>
      </c>
      <c r="D3756" s="501"/>
      <c r="E3756" s="501"/>
      <c r="F3756" s="501"/>
      <c r="G3756" s="501"/>
      <c r="H3756" s="190" t="s">
        <v>413</v>
      </c>
      <c r="I3756" s="201">
        <v>0.02</v>
      </c>
      <c r="J3756" s="191"/>
      <c r="K3756" s="201">
        <v>5.38</v>
      </c>
      <c r="L3756" s="205">
        <v>596.80999999999995</v>
      </c>
      <c r="M3756" s="206">
        <v>1.43</v>
      </c>
      <c r="N3756" s="200">
        <v>853.44</v>
      </c>
      <c r="O3756" s="202">
        <v>1.0367</v>
      </c>
      <c r="P3756" s="194">
        <v>4760.0200000000004</v>
      </c>
      <c r="Q3756" s="143"/>
      <c r="R3756" s="143"/>
      <c r="S3756" s="143"/>
    </row>
    <row r="3757" spans="1:19" ht="19.5" customHeight="1">
      <c r="A3757" s="195"/>
      <c r="B3757" s="189" t="s">
        <v>650</v>
      </c>
      <c r="C3757" s="501" t="s">
        <v>651</v>
      </c>
      <c r="D3757" s="501"/>
      <c r="E3757" s="501"/>
      <c r="F3757" s="501"/>
      <c r="G3757" s="501"/>
      <c r="H3757" s="190" t="s">
        <v>142</v>
      </c>
      <c r="I3757" s="209">
        <v>3</v>
      </c>
      <c r="J3757" s="191"/>
      <c r="K3757" s="209">
        <v>807</v>
      </c>
      <c r="L3757" s="205">
        <v>0.64</v>
      </c>
      <c r="M3757" s="220">
        <v>1.6</v>
      </c>
      <c r="N3757" s="200">
        <v>1.02</v>
      </c>
      <c r="O3757" s="202">
        <v>1.0367</v>
      </c>
      <c r="P3757" s="194">
        <v>853.35</v>
      </c>
      <c r="Q3757" s="143"/>
      <c r="R3757" s="143"/>
      <c r="S3757" s="143"/>
    </row>
    <row r="3758" spans="1:19" ht="45.75" customHeight="1">
      <c r="A3758" s="210"/>
      <c r="B3758" s="187"/>
      <c r="C3758" s="500" t="s">
        <v>429</v>
      </c>
      <c r="D3758" s="500"/>
      <c r="E3758" s="500"/>
      <c r="F3758" s="500"/>
      <c r="G3758" s="500"/>
      <c r="H3758" s="180"/>
      <c r="I3758" s="181"/>
      <c r="J3758" s="181"/>
      <c r="K3758" s="181"/>
      <c r="L3758" s="183"/>
      <c r="M3758" s="181"/>
      <c r="N3758" s="211"/>
      <c r="O3758" s="181"/>
      <c r="P3758" s="212">
        <v>679021.02</v>
      </c>
      <c r="Q3758" s="143"/>
      <c r="R3758" s="143"/>
      <c r="S3758" s="143"/>
    </row>
    <row r="3759" spans="1:19" ht="27.75" customHeight="1">
      <c r="A3759" s="203" t="s">
        <v>1516</v>
      </c>
      <c r="B3759" s="189" t="s">
        <v>430</v>
      </c>
      <c r="C3759" s="501" t="s">
        <v>431</v>
      </c>
      <c r="D3759" s="501"/>
      <c r="E3759" s="501"/>
      <c r="F3759" s="501"/>
      <c r="G3759" s="501"/>
      <c r="H3759" s="190" t="s">
        <v>432</v>
      </c>
      <c r="I3759" s="209">
        <v>2</v>
      </c>
      <c r="J3759" s="191"/>
      <c r="K3759" s="209">
        <v>2</v>
      </c>
      <c r="L3759" s="193"/>
      <c r="M3759" s="191"/>
      <c r="N3759" s="193"/>
      <c r="O3759" s="202">
        <v>1.0367</v>
      </c>
      <c r="P3759" s="194">
        <v>8564.56</v>
      </c>
      <c r="Q3759" s="143"/>
      <c r="R3759" s="143"/>
      <c r="S3759" s="143"/>
    </row>
    <row r="3760" spans="1:19" ht="13.5" customHeight="1">
      <c r="A3760" s="203"/>
      <c r="B3760" s="189"/>
      <c r="C3760" s="501" t="s">
        <v>433</v>
      </c>
      <c r="D3760" s="501"/>
      <c r="E3760" s="501"/>
      <c r="F3760" s="501"/>
      <c r="G3760" s="501"/>
      <c r="H3760" s="190"/>
      <c r="I3760" s="191"/>
      <c r="J3760" s="191"/>
      <c r="K3760" s="191"/>
      <c r="L3760" s="193"/>
      <c r="M3760" s="191"/>
      <c r="N3760" s="193"/>
      <c r="O3760" s="191"/>
      <c r="P3760" s="194">
        <v>663753.04</v>
      </c>
      <c r="Q3760" s="143"/>
      <c r="R3760" s="143"/>
      <c r="S3760" s="143"/>
    </row>
    <row r="3761" spans="1:19" ht="13.5" customHeight="1">
      <c r="A3761" s="203"/>
      <c r="B3761" s="189" t="s">
        <v>653</v>
      </c>
      <c r="C3761" s="501" t="s">
        <v>654</v>
      </c>
      <c r="D3761" s="501"/>
      <c r="E3761" s="501"/>
      <c r="F3761" s="501"/>
      <c r="G3761" s="501"/>
      <c r="H3761" s="190" t="s">
        <v>432</v>
      </c>
      <c r="I3761" s="209">
        <v>90</v>
      </c>
      <c r="J3761" s="191"/>
      <c r="K3761" s="209">
        <v>90</v>
      </c>
      <c r="L3761" s="193"/>
      <c r="M3761" s="191"/>
      <c r="N3761" s="193"/>
      <c r="O3761" s="191"/>
      <c r="P3761" s="194">
        <v>597377.74</v>
      </c>
      <c r="Q3761" s="143"/>
      <c r="R3761" s="143"/>
      <c r="S3761" s="143"/>
    </row>
    <row r="3762" spans="1:19" ht="13.5" customHeight="1">
      <c r="A3762" s="203"/>
      <c r="B3762" s="189" t="s">
        <v>655</v>
      </c>
      <c r="C3762" s="501" t="s">
        <v>656</v>
      </c>
      <c r="D3762" s="501"/>
      <c r="E3762" s="501"/>
      <c r="F3762" s="501"/>
      <c r="G3762" s="501"/>
      <c r="H3762" s="190" t="s">
        <v>432</v>
      </c>
      <c r="I3762" s="209">
        <v>46</v>
      </c>
      <c r="J3762" s="191"/>
      <c r="K3762" s="209">
        <v>46</v>
      </c>
      <c r="L3762" s="193"/>
      <c r="M3762" s="191"/>
      <c r="N3762" s="193"/>
      <c r="O3762" s="191"/>
      <c r="P3762" s="194">
        <v>305326.40000000002</v>
      </c>
      <c r="Q3762" s="143"/>
      <c r="R3762" s="143"/>
      <c r="S3762" s="143"/>
    </row>
    <row r="3763" spans="1:19" ht="13.5" customHeight="1">
      <c r="A3763" s="213"/>
      <c r="B3763" s="214"/>
      <c r="C3763" s="500" t="s">
        <v>438</v>
      </c>
      <c r="D3763" s="500"/>
      <c r="E3763" s="500"/>
      <c r="F3763" s="500"/>
      <c r="G3763" s="500"/>
      <c r="H3763" s="180"/>
      <c r="I3763" s="181"/>
      <c r="J3763" s="181"/>
      <c r="K3763" s="181"/>
      <c r="L3763" s="183"/>
      <c r="M3763" s="181"/>
      <c r="N3763" s="211">
        <v>5911.86</v>
      </c>
      <c r="O3763" s="181"/>
      <c r="P3763" s="212">
        <v>1590289.72</v>
      </c>
      <c r="Q3763" s="143"/>
      <c r="R3763" s="143"/>
      <c r="S3763" s="143"/>
    </row>
    <row r="3764" spans="1:19" ht="13.5" customHeight="1">
      <c r="A3764" s="178" t="s">
        <v>1517</v>
      </c>
      <c r="B3764" s="179" t="s">
        <v>640</v>
      </c>
      <c r="C3764" s="498" t="s">
        <v>641</v>
      </c>
      <c r="D3764" s="498"/>
      <c r="E3764" s="498"/>
      <c r="F3764" s="498"/>
      <c r="G3764" s="498"/>
      <c r="H3764" s="180" t="s">
        <v>142</v>
      </c>
      <c r="I3764" s="181">
        <v>96</v>
      </c>
      <c r="J3764" s="182">
        <v>1</v>
      </c>
      <c r="K3764" s="182">
        <v>96</v>
      </c>
      <c r="L3764" s="183"/>
      <c r="M3764" s="181"/>
      <c r="N3764" s="184"/>
      <c r="O3764" s="181"/>
      <c r="P3764" s="185"/>
      <c r="Q3764" s="143"/>
      <c r="R3764" s="143"/>
      <c r="S3764" s="143"/>
    </row>
    <row r="3765" spans="1:19" ht="13.5" customHeight="1">
      <c r="A3765" s="186"/>
      <c r="B3765" s="187" t="s">
        <v>386</v>
      </c>
      <c r="C3765" s="499" t="s">
        <v>387</v>
      </c>
      <c r="D3765" s="499"/>
      <c r="E3765" s="499"/>
      <c r="F3765" s="499"/>
      <c r="G3765" s="499"/>
      <c r="H3765" s="499"/>
      <c r="I3765" s="499"/>
      <c r="J3765" s="499"/>
      <c r="K3765" s="499"/>
      <c r="L3765" s="499"/>
      <c r="M3765" s="499"/>
      <c r="N3765" s="499"/>
      <c r="O3765" s="499"/>
      <c r="P3765" s="499"/>
      <c r="Q3765" s="143"/>
      <c r="R3765" s="143"/>
      <c r="S3765" s="143"/>
    </row>
    <row r="3766" spans="1:19" ht="13.5" customHeight="1">
      <c r="A3766" s="186"/>
      <c r="B3766" s="187" t="s">
        <v>388</v>
      </c>
      <c r="C3766" s="499" t="s">
        <v>389</v>
      </c>
      <c r="D3766" s="499"/>
      <c r="E3766" s="499"/>
      <c r="F3766" s="499"/>
      <c r="G3766" s="499"/>
      <c r="H3766" s="499"/>
      <c r="I3766" s="499"/>
      <c r="J3766" s="499"/>
      <c r="K3766" s="499"/>
      <c r="L3766" s="499"/>
      <c r="M3766" s="499"/>
      <c r="N3766" s="499"/>
      <c r="O3766" s="499"/>
      <c r="P3766" s="499"/>
      <c r="Q3766" s="143"/>
      <c r="R3766" s="143"/>
      <c r="S3766" s="143"/>
    </row>
    <row r="3767" spans="1:19" ht="13.5" customHeight="1">
      <c r="A3767" s="186"/>
      <c r="B3767" s="187"/>
      <c r="C3767" s="499" t="s">
        <v>390</v>
      </c>
      <c r="D3767" s="499"/>
      <c r="E3767" s="499"/>
      <c r="F3767" s="499"/>
      <c r="G3767" s="499"/>
      <c r="H3767" s="499"/>
      <c r="I3767" s="499"/>
      <c r="J3767" s="499"/>
      <c r="K3767" s="499"/>
      <c r="L3767" s="499"/>
      <c r="M3767" s="499"/>
      <c r="N3767" s="499"/>
      <c r="O3767" s="499"/>
      <c r="P3767" s="499"/>
      <c r="Q3767" s="143"/>
      <c r="R3767" s="143"/>
      <c r="S3767" s="143"/>
    </row>
    <row r="3768" spans="1:19" ht="13.5" customHeight="1">
      <c r="A3768" s="188"/>
      <c r="B3768" s="189" t="s">
        <v>164</v>
      </c>
      <c r="C3768" s="501" t="s">
        <v>391</v>
      </c>
      <c r="D3768" s="501"/>
      <c r="E3768" s="501"/>
      <c r="F3768" s="501"/>
      <c r="G3768" s="501"/>
      <c r="H3768" s="190" t="s">
        <v>392</v>
      </c>
      <c r="I3768" s="191"/>
      <c r="J3768" s="191"/>
      <c r="K3768" s="215">
        <v>368.68369439999998</v>
      </c>
      <c r="L3768" s="193"/>
      <c r="M3768" s="191"/>
      <c r="N3768" s="193"/>
      <c r="O3768" s="191"/>
      <c r="P3768" s="194">
        <v>316278.99</v>
      </c>
      <c r="Q3768" s="143"/>
      <c r="R3768" s="143"/>
      <c r="S3768" s="143"/>
    </row>
    <row r="3769" spans="1:19" ht="13.5" customHeight="1">
      <c r="A3769" s="195"/>
      <c r="B3769" s="189" t="s">
        <v>642</v>
      </c>
      <c r="C3769" s="501" t="s">
        <v>643</v>
      </c>
      <c r="D3769" s="501"/>
      <c r="E3769" s="501"/>
      <c r="F3769" s="501"/>
      <c r="G3769" s="501"/>
      <c r="H3769" s="190" t="s">
        <v>392</v>
      </c>
      <c r="I3769" s="201">
        <v>2.39</v>
      </c>
      <c r="J3769" s="197">
        <v>1.6068849999999999</v>
      </c>
      <c r="K3769" s="215">
        <v>368.68369439999998</v>
      </c>
      <c r="L3769" s="198"/>
      <c r="M3769" s="199"/>
      <c r="N3769" s="200">
        <v>857.86</v>
      </c>
      <c r="O3769" s="191"/>
      <c r="P3769" s="194">
        <v>316278.99</v>
      </c>
      <c r="Q3769" s="143"/>
      <c r="R3769" s="143"/>
      <c r="S3769" s="143"/>
    </row>
    <row r="3770" spans="1:19" ht="13.5" customHeight="1">
      <c r="A3770" s="188"/>
      <c r="B3770" s="189" t="s">
        <v>167</v>
      </c>
      <c r="C3770" s="501" t="s">
        <v>395</v>
      </c>
      <c r="D3770" s="501"/>
      <c r="E3770" s="501"/>
      <c r="F3770" s="501"/>
      <c r="G3770" s="501"/>
      <c r="H3770" s="190"/>
      <c r="I3770" s="191"/>
      <c r="J3770" s="191"/>
      <c r="K3770" s="191"/>
      <c r="L3770" s="193"/>
      <c r="M3770" s="191"/>
      <c r="N3770" s="193"/>
      <c r="O3770" s="191"/>
      <c r="P3770" s="194">
        <v>5449.61</v>
      </c>
      <c r="Q3770" s="143"/>
      <c r="R3770" s="143"/>
      <c r="S3770" s="143"/>
    </row>
    <row r="3771" spans="1:19" ht="13.5" customHeight="1">
      <c r="A3771" s="195"/>
      <c r="B3771" s="189" t="s">
        <v>644</v>
      </c>
      <c r="C3771" s="501" t="s">
        <v>645</v>
      </c>
      <c r="D3771" s="501"/>
      <c r="E3771" s="501"/>
      <c r="F3771" s="501"/>
      <c r="G3771" s="501"/>
      <c r="H3771" s="190" t="s">
        <v>399</v>
      </c>
      <c r="I3771" s="201">
        <v>0.24</v>
      </c>
      <c r="J3771" s="201">
        <v>1.55</v>
      </c>
      <c r="K3771" s="207">
        <v>35.712000000000003</v>
      </c>
      <c r="L3771" s="205">
        <v>32.6</v>
      </c>
      <c r="M3771" s="206">
        <v>1.41</v>
      </c>
      <c r="N3771" s="200">
        <v>45.97</v>
      </c>
      <c r="O3771" s="202">
        <v>1.0367</v>
      </c>
      <c r="P3771" s="194">
        <v>1701.93</v>
      </c>
      <c r="Q3771" s="143"/>
      <c r="R3771" s="143"/>
      <c r="S3771" s="143"/>
    </row>
    <row r="3772" spans="1:19" ht="13.5" customHeight="1">
      <c r="A3772" s="195"/>
      <c r="B3772" s="189" t="s">
        <v>646</v>
      </c>
      <c r="C3772" s="501" t="s">
        <v>647</v>
      </c>
      <c r="D3772" s="501"/>
      <c r="E3772" s="501"/>
      <c r="F3772" s="501"/>
      <c r="G3772" s="501"/>
      <c r="H3772" s="190" t="s">
        <v>399</v>
      </c>
      <c r="I3772" s="201">
        <v>0.26</v>
      </c>
      <c r="J3772" s="201">
        <v>1.55</v>
      </c>
      <c r="K3772" s="207">
        <v>38.688000000000002</v>
      </c>
      <c r="L3772" s="205">
        <v>75.97</v>
      </c>
      <c r="M3772" s="206">
        <v>1.23</v>
      </c>
      <c r="N3772" s="200">
        <v>93.44</v>
      </c>
      <c r="O3772" s="202">
        <v>1.0367</v>
      </c>
      <c r="P3772" s="194">
        <v>3747.68</v>
      </c>
      <c r="Q3772" s="143"/>
      <c r="R3772" s="143"/>
      <c r="S3772" s="143"/>
    </row>
    <row r="3773" spans="1:19" ht="13.5" customHeight="1">
      <c r="A3773" s="188"/>
      <c r="B3773" s="189" t="s">
        <v>180</v>
      </c>
      <c r="C3773" s="501" t="s">
        <v>410</v>
      </c>
      <c r="D3773" s="501"/>
      <c r="E3773" s="501"/>
      <c r="F3773" s="501"/>
      <c r="G3773" s="501"/>
      <c r="H3773" s="190"/>
      <c r="I3773" s="191"/>
      <c r="J3773" s="191"/>
      <c r="K3773" s="191"/>
      <c r="L3773" s="193"/>
      <c r="M3773" s="191"/>
      <c r="N3773" s="193"/>
      <c r="O3773" s="191"/>
      <c r="P3773" s="194">
        <v>3327.07</v>
      </c>
      <c r="Q3773" s="143"/>
      <c r="R3773" s="143"/>
      <c r="S3773" s="143"/>
    </row>
    <row r="3774" spans="1:19" ht="13.5" customHeight="1">
      <c r="A3774" s="195"/>
      <c r="B3774" s="189" t="s">
        <v>648</v>
      </c>
      <c r="C3774" s="501" t="s">
        <v>649</v>
      </c>
      <c r="D3774" s="501"/>
      <c r="E3774" s="501"/>
      <c r="F3774" s="501"/>
      <c r="G3774" s="501"/>
      <c r="H3774" s="190" t="s">
        <v>413</v>
      </c>
      <c r="I3774" s="207">
        <v>3.2000000000000001E-2</v>
      </c>
      <c r="J3774" s="191"/>
      <c r="K3774" s="207">
        <v>3.0720000000000001</v>
      </c>
      <c r="L3774" s="205">
        <v>596.80999999999995</v>
      </c>
      <c r="M3774" s="206">
        <v>1.43</v>
      </c>
      <c r="N3774" s="200">
        <v>853.44</v>
      </c>
      <c r="O3774" s="202">
        <v>1.0367</v>
      </c>
      <c r="P3774" s="194">
        <v>2717.99</v>
      </c>
      <c r="Q3774" s="143"/>
      <c r="R3774" s="143"/>
      <c r="S3774" s="143"/>
    </row>
    <row r="3775" spans="1:19" ht="19.5" customHeight="1">
      <c r="A3775" s="195"/>
      <c r="B3775" s="189" t="s">
        <v>650</v>
      </c>
      <c r="C3775" s="501" t="s">
        <v>651</v>
      </c>
      <c r="D3775" s="501"/>
      <c r="E3775" s="501"/>
      <c r="F3775" s="501"/>
      <c r="G3775" s="501"/>
      <c r="H3775" s="190" t="s">
        <v>142</v>
      </c>
      <c r="I3775" s="209">
        <v>6</v>
      </c>
      <c r="J3775" s="191"/>
      <c r="K3775" s="209">
        <v>576</v>
      </c>
      <c r="L3775" s="205">
        <v>0.64</v>
      </c>
      <c r="M3775" s="220">
        <v>1.6</v>
      </c>
      <c r="N3775" s="200">
        <v>1.02</v>
      </c>
      <c r="O3775" s="202">
        <v>1.0367</v>
      </c>
      <c r="P3775" s="194">
        <v>609.08000000000004</v>
      </c>
      <c r="Q3775" s="143"/>
      <c r="R3775" s="143"/>
      <c r="S3775" s="143"/>
    </row>
    <row r="3776" spans="1:19" ht="45.75" customHeight="1">
      <c r="A3776" s="210"/>
      <c r="B3776" s="187"/>
      <c r="C3776" s="500" t="s">
        <v>429</v>
      </c>
      <c r="D3776" s="500"/>
      <c r="E3776" s="500"/>
      <c r="F3776" s="500"/>
      <c r="G3776" s="500"/>
      <c r="H3776" s="180"/>
      <c r="I3776" s="181"/>
      <c r="J3776" s="181"/>
      <c r="K3776" s="181"/>
      <c r="L3776" s="183"/>
      <c r="M3776" s="181"/>
      <c r="N3776" s="211"/>
      <c r="O3776" s="181"/>
      <c r="P3776" s="212">
        <v>325055.67</v>
      </c>
      <c r="Q3776" s="143"/>
      <c r="R3776" s="143"/>
      <c r="S3776" s="143"/>
    </row>
    <row r="3777" spans="1:19" ht="27.75" customHeight="1">
      <c r="A3777" s="203" t="s">
        <v>1518</v>
      </c>
      <c r="B3777" s="189" t="s">
        <v>430</v>
      </c>
      <c r="C3777" s="501" t="s">
        <v>431</v>
      </c>
      <c r="D3777" s="501"/>
      <c r="E3777" s="501"/>
      <c r="F3777" s="501"/>
      <c r="G3777" s="501"/>
      <c r="H3777" s="190" t="s">
        <v>432</v>
      </c>
      <c r="I3777" s="209">
        <v>2</v>
      </c>
      <c r="J3777" s="191"/>
      <c r="K3777" s="209">
        <v>2</v>
      </c>
      <c r="L3777" s="193"/>
      <c r="M3777" s="191"/>
      <c r="N3777" s="193"/>
      <c r="O3777" s="202">
        <v>1.0367</v>
      </c>
      <c r="P3777" s="194">
        <v>4081.02</v>
      </c>
      <c r="Q3777" s="143"/>
      <c r="R3777" s="143"/>
      <c r="S3777" s="143"/>
    </row>
    <row r="3778" spans="1:19" ht="13.5" customHeight="1">
      <c r="A3778" s="203"/>
      <c r="B3778" s="189"/>
      <c r="C3778" s="501" t="s">
        <v>433</v>
      </c>
      <c r="D3778" s="501"/>
      <c r="E3778" s="501"/>
      <c r="F3778" s="501"/>
      <c r="G3778" s="501"/>
      <c r="H3778" s="190"/>
      <c r="I3778" s="191"/>
      <c r="J3778" s="191"/>
      <c r="K3778" s="191"/>
      <c r="L3778" s="193"/>
      <c r="M3778" s="191"/>
      <c r="N3778" s="193"/>
      <c r="O3778" s="191"/>
      <c r="P3778" s="194">
        <v>316278.99</v>
      </c>
      <c r="Q3778" s="143"/>
      <c r="R3778" s="143"/>
      <c r="S3778" s="143"/>
    </row>
    <row r="3779" spans="1:19" ht="13.5" customHeight="1">
      <c r="A3779" s="203"/>
      <c r="B3779" s="189" t="s">
        <v>653</v>
      </c>
      <c r="C3779" s="501" t="s">
        <v>654</v>
      </c>
      <c r="D3779" s="501"/>
      <c r="E3779" s="501"/>
      <c r="F3779" s="501"/>
      <c r="G3779" s="501"/>
      <c r="H3779" s="190" t="s">
        <v>432</v>
      </c>
      <c r="I3779" s="209">
        <v>90</v>
      </c>
      <c r="J3779" s="191"/>
      <c r="K3779" s="209">
        <v>90</v>
      </c>
      <c r="L3779" s="193"/>
      <c r="M3779" s="191"/>
      <c r="N3779" s="193"/>
      <c r="O3779" s="191"/>
      <c r="P3779" s="194">
        <v>284651.09000000003</v>
      </c>
      <c r="Q3779" s="143"/>
      <c r="R3779" s="143"/>
      <c r="S3779" s="143"/>
    </row>
    <row r="3780" spans="1:19" ht="13.5" customHeight="1">
      <c r="A3780" s="203"/>
      <c r="B3780" s="189" t="s">
        <v>655</v>
      </c>
      <c r="C3780" s="501" t="s">
        <v>656</v>
      </c>
      <c r="D3780" s="501"/>
      <c r="E3780" s="501"/>
      <c r="F3780" s="501"/>
      <c r="G3780" s="501"/>
      <c r="H3780" s="190" t="s">
        <v>432</v>
      </c>
      <c r="I3780" s="209">
        <v>46</v>
      </c>
      <c r="J3780" s="191"/>
      <c r="K3780" s="209">
        <v>46</v>
      </c>
      <c r="L3780" s="193"/>
      <c r="M3780" s="191"/>
      <c r="N3780" s="193"/>
      <c r="O3780" s="191"/>
      <c r="P3780" s="194">
        <v>145488.34</v>
      </c>
      <c r="Q3780" s="143"/>
      <c r="R3780" s="143"/>
      <c r="S3780" s="143"/>
    </row>
    <row r="3781" spans="1:19" ht="13.5" customHeight="1">
      <c r="A3781" s="213"/>
      <c r="B3781" s="214"/>
      <c r="C3781" s="500" t="s">
        <v>438</v>
      </c>
      <c r="D3781" s="500"/>
      <c r="E3781" s="500"/>
      <c r="F3781" s="500"/>
      <c r="G3781" s="500"/>
      <c r="H3781" s="180"/>
      <c r="I3781" s="181"/>
      <c r="J3781" s="181"/>
      <c r="K3781" s="181"/>
      <c r="L3781" s="183"/>
      <c r="M3781" s="181"/>
      <c r="N3781" s="211">
        <v>7909.13</v>
      </c>
      <c r="O3781" s="181"/>
      <c r="P3781" s="212">
        <v>759276.12</v>
      </c>
      <c r="Q3781" s="143"/>
      <c r="R3781" s="143"/>
      <c r="S3781" s="143"/>
    </row>
    <row r="3782" spans="1:19" ht="13.5" customHeight="1">
      <c r="A3782" s="178" t="s">
        <v>1519</v>
      </c>
      <c r="B3782" s="179" t="s">
        <v>1520</v>
      </c>
      <c r="C3782" s="498" t="s">
        <v>1521</v>
      </c>
      <c r="D3782" s="498"/>
      <c r="E3782" s="498"/>
      <c r="F3782" s="498"/>
      <c r="G3782" s="498"/>
      <c r="H3782" s="180" t="s">
        <v>142</v>
      </c>
      <c r="I3782" s="181">
        <v>30</v>
      </c>
      <c r="J3782" s="182">
        <v>1</v>
      </c>
      <c r="K3782" s="182">
        <v>30</v>
      </c>
      <c r="L3782" s="183"/>
      <c r="M3782" s="181"/>
      <c r="N3782" s="184"/>
      <c r="O3782" s="181"/>
      <c r="P3782" s="185"/>
      <c r="Q3782" s="143"/>
      <c r="R3782" s="143"/>
      <c r="S3782" s="143"/>
    </row>
    <row r="3783" spans="1:19" ht="13.5" customHeight="1">
      <c r="A3783" s="186"/>
      <c r="B3783" s="187" t="s">
        <v>386</v>
      </c>
      <c r="C3783" s="499" t="s">
        <v>387</v>
      </c>
      <c r="D3783" s="499"/>
      <c r="E3783" s="499"/>
      <c r="F3783" s="499"/>
      <c r="G3783" s="499"/>
      <c r="H3783" s="499"/>
      <c r="I3783" s="499"/>
      <c r="J3783" s="499"/>
      <c r="K3783" s="499"/>
      <c r="L3783" s="499"/>
      <c r="M3783" s="499"/>
      <c r="N3783" s="499"/>
      <c r="O3783" s="499"/>
      <c r="P3783" s="499"/>
      <c r="Q3783" s="143"/>
      <c r="R3783" s="143"/>
      <c r="S3783" s="143"/>
    </row>
    <row r="3784" spans="1:19" ht="13.5" customHeight="1">
      <c r="A3784" s="186"/>
      <c r="B3784" s="187" t="s">
        <v>388</v>
      </c>
      <c r="C3784" s="499" t="s">
        <v>389</v>
      </c>
      <c r="D3784" s="499"/>
      <c r="E3784" s="499"/>
      <c r="F3784" s="499"/>
      <c r="G3784" s="499"/>
      <c r="H3784" s="499"/>
      <c r="I3784" s="499"/>
      <c r="J3784" s="499"/>
      <c r="K3784" s="499"/>
      <c r="L3784" s="499"/>
      <c r="M3784" s="499"/>
      <c r="N3784" s="499"/>
      <c r="O3784" s="499"/>
      <c r="P3784" s="499"/>
      <c r="Q3784" s="143"/>
      <c r="R3784" s="143"/>
      <c r="S3784" s="143"/>
    </row>
    <row r="3785" spans="1:19" ht="13.5" customHeight="1">
      <c r="A3785" s="186"/>
      <c r="B3785" s="187"/>
      <c r="C3785" s="499" t="s">
        <v>390</v>
      </c>
      <c r="D3785" s="499"/>
      <c r="E3785" s="499"/>
      <c r="F3785" s="499"/>
      <c r="G3785" s="499"/>
      <c r="H3785" s="499"/>
      <c r="I3785" s="499"/>
      <c r="J3785" s="499"/>
      <c r="K3785" s="499"/>
      <c r="L3785" s="499"/>
      <c r="M3785" s="499"/>
      <c r="N3785" s="499"/>
      <c r="O3785" s="499"/>
      <c r="P3785" s="499"/>
      <c r="Q3785" s="143"/>
      <c r="R3785" s="143"/>
      <c r="S3785" s="143"/>
    </row>
    <row r="3786" spans="1:19" ht="13.5" customHeight="1">
      <c r="A3786" s="188"/>
      <c r="B3786" s="189" t="s">
        <v>164</v>
      </c>
      <c r="C3786" s="501" t="s">
        <v>391</v>
      </c>
      <c r="D3786" s="501"/>
      <c r="E3786" s="501"/>
      <c r="F3786" s="501"/>
      <c r="G3786" s="501"/>
      <c r="H3786" s="190" t="s">
        <v>392</v>
      </c>
      <c r="I3786" s="191"/>
      <c r="J3786" s="191"/>
      <c r="K3786" s="215">
        <v>154.74302549999999</v>
      </c>
      <c r="L3786" s="193"/>
      <c r="M3786" s="191"/>
      <c r="N3786" s="193"/>
      <c r="O3786" s="191"/>
      <c r="P3786" s="194">
        <v>132747.85</v>
      </c>
      <c r="Q3786" s="143"/>
      <c r="R3786" s="143"/>
      <c r="S3786" s="143"/>
    </row>
    <row r="3787" spans="1:19" ht="13.5" customHeight="1">
      <c r="A3787" s="195"/>
      <c r="B3787" s="189" t="s">
        <v>642</v>
      </c>
      <c r="C3787" s="501" t="s">
        <v>643</v>
      </c>
      <c r="D3787" s="501"/>
      <c r="E3787" s="501"/>
      <c r="F3787" s="501"/>
      <c r="G3787" s="501"/>
      <c r="H3787" s="190" t="s">
        <v>392</v>
      </c>
      <c r="I3787" s="201">
        <v>3.21</v>
      </c>
      <c r="J3787" s="197">
        <v>1.6068849999999999</v>
      </c>
      <c r="K3787" s="215">
        <v>154.74302549999999</v>
      </c>
      <c r="L3787" s="198"/>
      <c r="M3787" s="199"/>
      <c r="N3787" s="200">
        <v>857.86</v>
      </c>
      <c r="O3787" s="191"/>
      <c r="P3787" s="194">
        <v>132747.85</v>
      </c>
      <c r="Q3787" s="143"/>
      <c r="R3787" s="143"/>
      <c r="S3787" s="143"/>
    </row>
    <row r="3788" spans="1:19" ht="13.5" customHeight="1">
      <c r="A3788" s="188"/>
      <c r="B3788" s="189" t="s">
        <v>167</v>
      </c>
      <c r="C3788" s="501" t="s">
        <v>395</v>
      </c>
      <c r="D3788" s="501"/>
      <c r="E3788" s="501"/>
      <c r="F3788" s="501"/>
      <c r="G3788" s="501"/>
      <c r="H3788" s="190"/>
      <c r="I3788" s="191"/>
      <c r="J3788" s="191"/>
      <c r="K3788" s="191"/>
      <c r="L3788" s="193"/>
      <c r="M3788" s="191"/>
      <c r="N3788" s="193"/>
      <c r="O3788" s="191"/>
      <c r="P3788" s="194">
        <v>2329.2800000000002</v>
      </c>
      <c r="Q3788" s="143"/>
      <c r="R3788" s="143"/>
      <c r="S3788" s="143"/>
    </row>
    <row r="3789" spans="1:19" ht="13.5" customHeight="1">
      <c r="A3789" s="195"/>
      <c r="B3789" s="189" t="s">
        <v>644</v>
      </c>
      <c r="C3789" s="501" t="s">
        <v>645</v>
      </c>
      <c r="D3789" s="501"/>
      <c r="E3789" s="501"/>
      <c r="F3789" s="501"/>
      <c r="G3789" s="501"/>
      <c r="H3789" s="190" t="s">
        <v>399</v>
      </c>
      <c r="I3789" s="201">
        <v>0.36</v>
      </c>
      <c r="J3789" s="201">
        <v>1.55</v>
      </c>
      <c r="K3789" s="201">
        <v>16.739999999999998</v>
      </c>
      <c r="L3789" s="205">
        <v>32.6</v>
      </c>
      <c r="M3789" s="206">
        <v>1.41</v>
      </c>
      <c r="N3789" s="200">
        <v>45.97</v>
      </c>
      <c r="O3789" s="202">
        <v>1.0367</v>
      </c>
      <c r="P3789" s="194">
        <v>797.78</v>
      </c>
      <c r="Q3789" s="143"/>
      <c r="R3789" s="143"/>
      <c r="S3789" s="143"/>
    </row>
    <row r="3790" spans="1:19" ht="13.5" customHeight="1">
      <c r="A3790" s="195"/>
      <c r="B3790" s="189" t="s">
        <v>646</v>
      </c>
      <c r="C3790" s="501" t="s">
        <v>647</v>
      </c>
      <c r="D3790" s="501"/>
      <c r="E3790" s="501"/>
      <c r="F3790" s="501"/>
      <c r="G3790" s="501"/>
      <c r="H3790" s="190" t="s">
        <v>399</v>
      </c>
      <c r="I3790" s="201">
        <v>0.34</v>
      </c>
      <c r="J3790" s="201">
        <v>1.55</v>
      </c>
      <c r="K3790" s="201">
        <v>15.81</v>
      </c>
      <c r="L3790" s="205">
        <v>75.97</v>
      </c>
      <c r="M3790" s="206">
        <v>1.23</v>
      </c>
      <c r="N3790" s="200">
        <v>93.44</v>
      </c>
      <c r="O3790" s="202">
        <v>1.0367</v>
      </c>
      <c r="P3790" s="194">
        <v>1531.5</v>
      </c>
      <c r="Q3790" s="143"/>
      <c r="R3790" s="143"/>
      <c r="S3790" s="143"/>
    </row>
    <row r="3791" spans="1:19" ht="13.5" customHeight="1">
      <c r="A3791" s="188"/>
      <c r="B3791" s="189" t="s">
        <v>180</v>
      </c>
      <c r="C3791" s="501" t="s">
        <v>410</v>
      </c>
      <c r="D3791" s="501"/>
      <c r="E3791" s="501"/>
      <c r="F3791" s="501"/>
      <c r="G3791" s="501"/>
      <c r="H3791" s="190"/>
      <c r="I3791" s="191"/>
      <c r="J3791" s="191"/>
      <c r="K3791" s="191"/>
      <c r="L3791" s="193"/>
      <c r="M3791" s="191"/>
      <c r="N3791" s="193"/>
      <c r="O3791" s="191"/>
      <c r="P3791" s="194">
        <v>1665.74</v>
      </c>
      <c r="Q3791" s="143"/>
      <c r="R3791" s="143"/>
      <c r="S3791" s="143"/>
    </row>
    <row r="3792" spans="1:19" ht="13.5" customHeight="1">
      <c r="A3792" s="195"/>
      <c r="B3792" s="189" t="s">
        <v>648</v>
      </c>
      <c r="C3792" s="501" t="s">
        <v>649</v>
      </c>
      <c r="D3792" s="501"/>
      <c r="E3792" s="501"/>
      <c r="F3792" s="501"/>
      <c r="G3792" s="501"/>
      <c r="H3792" s="190" t="s">
        <v>413</v>
      </c>
      <c r="I3792" s="207">
        <v>5.1999999999999998E-2</v>
      </c>
      <c r="J3792" s="191"/>
      <c r="K3792" s="201">
        <v>1.56</v>
      </c>
      <c r="L3792" s="205">
        <v>596.80999999999995</v>
      </c>
      <c r="M3792" s="206">
        <v>1.43</v>
      </c>
      <c r="N3792" s="200">
        <v>853.44</v>
      </c>
      <c r="O3792" s="202">
        <v>1.0367</v>
      </c>
      <c r="P3792" s="194">
        <v>1380.23</v>
      </c>
      <c r="Q3792" s="143"/>
      <c r="R3792" s="143"/>
      <c r="S3792" s="143"/>
    </row>
    <row r="3793" spans="1:19" ht="19.5" customHeight="1">
      <c r="A3793" s="195"/>
      <c r="B3793" s="189" t="s">
        <v>650</v>
      </c>
      <c r="C3793" s="501" t="s">
        <v>651</v>
      </c>
      <c r="D3793" s="501"/>
      <c r="E3793" s="501"/>
      <c r="F3793" s="501"/>
      <c r="G3793" s="501"/>
      <c r="H3793" s="190" t="s">
        <v>142</v>
      </c>
      <c r="I3793" s="209">
        <v>9</v>
      </c>
      <c r="J3793" s="191"/>
      <c r="K3793" s="209">
        <v>270</v>
      </c>
      <c r="L3793" s="205">
        <v>0.64</v>
      </c>
      <c r="M3793" s="220">
        <v>1.6</v>
      </c>
      <c r="N3793" s="200">
        <v>1.02</v>
      </c>
      <c r="O3793" s="202">
        <v>1.0367</v>
      </c>
      <c r="P3793" s="194">
        <v>285.51</v>
      </c>
      <c r="Q3793" s="143"/>
      <c r="R3793" s="143"/>
      <c r="S3793" s="143"/>
    </row>
    <row r="3794" spans="1:19" ht="45.75" customHeight="1">
      <c r="A3794" s="210"/>
      <c r="B3794" s="187"/>
      <c r="C3794" s="500" t="s">
        <v>429</v>
      </c>
      <c r="D3794" s="500"/>
      <c r="E3794" s="500"/>
      <c r="F3794" s="500"/>
      <c r="G3794" s="500"/>
      <c r="H3794" s="180"/>
      <c r="I3794" s="181"/>
      <c r="J3794" s="181"/>
      <c r="K3794" s="181"/>
      <c r="L3794" s="183"/>
      <c r="M3794" s="181"/>
      <c r="N3794" s="211"/>
      <c r="O3794" s="181"/>
      <c r="P3794" s="212">
        <v>136742.87</v>
      </c>
      <c r="Q3794" s="143"/>
      <c r="R3794" s="143"/>
      <c r="S3794" s="143"/>
    </row>
    <row r="3795" spans="1:19" ht="27.75" customHeight="1">
      <c r="A3795" s="203" t="s">
        <v>1522</v>
      </c>
      <c r="B3795" s="189" t="s">
        <v>430</v>
      </c>
      <c r="C3795" s="501" t="s">
        <v>431</v>
      </c>
      <c r="D3795" s="501"/>
      <c r="E3795" s="501"/>
      <c r="F3795" s="501"/>
      <c r="G3795" s="501"/>
      <c r="H3795" s="190" t="s">
        <v>432</v>
      </c>
      <c r="I3795" s="209">
        <v>2</v>
      </c>
      <c r="J3795" s="191"/>
      <c r="K3795" s="209">
        <v>2</v>
      </c>
      <c r="L3795" s="193"/>
      <c r="M3795" s="191"/>
      <c r="N3795" s="193"/>
      <c r="O3795" s="202">
        <v>1.0367</v>
      </c>
      <c r="P3795" s="194">
        <v>1712.88</v>
      </c>
      <c r="Q3795" s="143"/>
      <c r="R3795" s="143"/>
      <c r="S3795" s="143"/>
    </row>
    <row r="3796" spans="1:19" ht="13.5" customHeight="1">
      <c r="A3796" s="203"/>
      <c r="B3796" s="189"/>
      <c r="C3796" s="501" t="s">
        <v>433</v>
      </c>
      <c r="D3796" s="501"/>
      <c r="E3796" s="501"/>
      <c r="F3796" s="501"/>
      <c r="G3796" s="501"/>
      <c r="H3796" s="190"/>
      <c r="I3796" s="191"/>
      <c r="J3796" s="191"/>
      <c r="K3796" s="191"/>
      <c r="L3796" s="193"/>
      <c r="M3796" s="191"/>
      <c r="N3796" s="193"/>
      <c r="O3796" s="191"/>
      <c r="P3796" s="194">
        <v>132747.85</v>
      </c>
      <c r="Q3796" s="143"/>
      <c r="R3796" s="143"/>
      <c r="S3796" s="143"/>
    </row>
    <row r="3797" spans="1:19" ht="13.5" customHeight="1">
      <c r="A3797" s="203"/>
      <c r="B3797" s="189" t="s">
        <v>653</v>
      </c>
      <c r="C3797" s="501" t="s">
        <v>654</v>
      </c>
      <c r="D3797" s="501"/>
      <c r="E3797" s="501"/>
      <c r="F3797" s="501"/>
      <c r="G3797" s="501"/>
      <c r="H3797" s="190" t="s">
        <v>432</v>
      </c>
      <c r="I3797" s="209">
        <v>90</v>
      </c>
      <c r="J3797" s="191"/>
      <c r="K3797" s="209">
        <v>90</v>
      </c>
      <c r="L3797" s="193"/>
      <c r="M3797" s="191"/>
      <c r="N3797" s="193"/>
      <c r="O3797" s="191"/>
      <c r="P3797" s="194">
        <v>119473.07</v>
      </c>
      <c r="Q3797" s="143"/>
      <c r="R3797" s="143"/>
      <c r="S3797" s="143"/>
    </row>
    <row r="3798" spans="1:19" ht="13.5" customHeight="1">
      <c r="A3798" s="203"/>
      <c r="B3798" s="189" t="s">
        <v>655</v>
      </c>
      <c r="C3798" s="501" t="s">
        <v>656</v>
      </c>
      <c r="D3798" s="501"/>
      <c r="E3798" s="501"/>
      <c r="F3798" s="501"/>
      <c r="G3798" s="501"/>
      <c r="H3798" s="190" t="s">
        <v>432</v>
      </c>
      <c r="I3798" s="209">
        <v>46</v>
      </c>
      <c r="J3798" s="191"/>
      <c r="K3798" s="209">
        <v>46</v>
      </c>
      <c r="L3798" s="193"/>
      <c r="M3798" s="191"/>
      <c r="N3798" s="193"/>
      <c r="O3798" s="191"/>
      <c r="P3798" s="194">
        <v>61064.01</v>
      </c>
      <c r="Q3798" s="143"/>
      <c r="R3798" s="143"/>
      <c r="S3798" s="143"/>
    </row>
    <row r="3799" spans="1:19" ht="13.5" customHeight="1">
      <c r="A3799" s="213"/>
      <c r="B3799" s="214"/>
      <c r="C3799" s="500" t="s">
        <v>438</v>
      </c>
      <c r="D3799" s="500"/>
      <c r="E3799" s="500"/>
      <c r="F3799" s="500"/>
      <c r="G3799" s="500"/>
      <c r="H3799" s="180"/>
      <c r="I3799" s="181"/>
      <c r="J3799" s="181"/>
      <c r="K3799" s="181"/>
      <c r="L3799" s="183"/>
      <c r="M3799" s="181"/>
      <c r="N3799" s="211">
        <v>10633.09</v>
      </c>
      <c r="O3799" s="181"/>
      <c r="P3799" s="212">
        <v>318992.83</v>
      </c>
      <c r="Q3799" s="143"/>
      <c r="R3799" s="143"/>
      <c r="S3799" s="143"/>
    </row>
    <row r="3800" spans="1:19" ht="13.5" customHeight="1">
      <c r="A3800" s="178" t="s">
        <v>1523</v>
      </c>
      <c r="B3800" s="179" t="s">
        <v>1524</v>
      </c>
      <c r="C3800" s="498" t="s">
        <v>1525</v>
      </c>
      <c r="D3800" s="498"/>
      <c r="E3800" s="498"/>
      <c r="F3800" s="498"/>
      <c r="G3800" s="498"/>
      <c r="H3800" s="180" t="s">
        <v>142</v>
      </c>
      <c r="I3800" s="181">
        <v>2</v>
      </c>
      <c r="J3800" s="182">
        <v>1</v>
      </c>
      <c r="K3800" s="182">
        <v>2</v>
      </c>
      <c r="L3800" s="183"/>
      <c r="M3800" s="181"/>
      <c r="N3800" s="184"/>
      <c r="O3800" s="181"/>
      <c r="P3800" s="185"/>
      <c r="Q3800" s="143"/>
      <c r="R3800" s="143"/>
      <c r="S3800" s="143"/>
    </row>
    <row r="3801" spans="1:19" ht="13.5" customHeight="1">
      <c r="A3801" s="186"/>
      <c r="B3801" s="187" t="s">
        <v>386</v>
      </c>
      <c r="C3801" s="499" t="s">
        <v>387</v>
      </c>
      <c r="D3801" s="499"/>
      <c r="E3801" s="499"/>
      <c r="F3801" s="499"/>
      <c r="G3801" s="499"/>
      <c r="H3801" s="499"/>
      <c r="I3801" s="499"/>
      <c r="J3801" s="499"/>
      <c r="K3801" s="499"/>
      <c r="L3801" s="499"/>
      <c r="M3801" s="499"/>
      <c r="N3801" s="499"/>
      <c r="O3801" s="499"/>
      <c r="P3801" s="499"/>
      <c r="Q3801" s="143"/>
      <c r="R3801" s="143"/>
      <c r="S3801" s="143"/>
    </row>
    <row r="3802" spans="1:19" ht="13.5" customHeight="1">
      <c r="A3802" s="186"/>
      <c r="B3802" s="187" t="s">
        <v>388</v>
      </c>
      <c r="C3802" s="499" t="s">
        <v>389</v>
      </c>
      <c r="D3802" s="499"/>
      <c r="E3802" s="499"/>
      <c r="F3802" s="499"/>
      <c r="G3802" s="499"/>
      <c r="H3802" s="499"/>
      <c r="I3802" s="499"/>
      <c r="J3802" s="499"/>
      <c r="K3802" s="499"/>
      <c r="L3802" s="499"/>
      <c r="M3802" s="499"/>
      <c r="N3802" s="499"/>
      <c r="O3802" s="499"/>
      <c r="P3802" s="499"/>
      <c r="Q3802" s="143"/>
      <c r="R3802" s="143"/>
      <c r="S3802" s="143"/>
    </row>
    <row r="3803" spans="1:19" ht="13.5" customHeight="1">
      <c r="A3803" s="186"/>
      <c r="B3803" s="187"/>
      <c r="C3803" s="499" t="s">
        <v>390</v>
      </c>
      <c r="D3803" s="499"/>
      <c r="E3803" s="499"/>
      <c r="F3803" s="499"/>
      <c r="G3803" s="499"/>
      <c r="H3803" s="499"/>
      <c r="I3803" s="499"/>
      <c r="J3803" s="499"/>
      <c r="K3803" s="499"/>
      <c r="L3803" s="499"/>
      <c r="M3803" s="499"/>
      <c r="N3803" s="499"/>
      <c r="O3803" s="499"/>
      <c r="P3803" s="499"/>
      <c r="Q3803" s="143"/>
      <c r="R3803" s="143"/>
      <c r="S3803" s="143"/>
    </row>
    <row r="3804" spans="1:19" ht="13.5" customHeight="1">
      <c r="A3804" s="188"/>
      <c r="B3804" s="189" t="s">
        <v>164</v>
      </c>
      <c r="C3804" s="501" t="s">
        <v>391</v>
      </c>
      <c r="D3804" s="501"/>
      <c r="E3804" s="501"/>
      <c r="F3804" s="501"/>
      <c r="G3804" s="501"/>
      <c r="H3804" s="190" t="s">
        <v>392</v>
      </c>
      <c r="I3804" s="191"/>
      <c r="J3804" s="191"/>
      <c r="K3804" s="197">
        <v>12.212325999999999</v>
      </c>
      <c r="L3804" s="193"/>
      <c r="M3804" s="191"/>
      <c r="N3804" s="193"/>
      <c r="O3804" s="191"/>
      <c r="P3804" s="194">
        <v>10476.469999999999</v>
      </c>
      <c r="Q3804" s="143"/>
      <c r="R3804" s="143"/>
      <c r="S3804" s="143"/>
    </row>
    <row r="3805" spans="1:19" ht="13.5" customHeight="1">
      <c r="A3805" s="195"/>
      <c r="B3805" s="189" t="s">
        <v>642</v>
      </c>
      <c r="C3805" s="501" t="s">
        <v>643</v>
      </c>
      <c r="D3805" s="501"/>
      <c r="E3805" s="501"/>
      <c r="F3805" s="501"/>
      <c r="G3805" s="501"/>
      <c r="H3805" s="190" t="s">
        <v>392</v>
      </c>
      <c r="I3805" s="196">
        <v>3.8</v>
      </c>
      <c r="J3805" s="197">
        <v>1.6068849999999999</v>
      </c>
      <c r="K3805" s="197">
        <v>12.212325999999999</v>
      </c>
      <c r="L3805" s="198"/>
      <c r="M3805" s="199"/>
      <c r="N3805" s="200">
        <v>857.86</v>
      </c>
      <c r="O3805" s="191"/>
      <c r="P3805" s="194">
        <v>10476.469999999999</v>
      </c>
      <c r="Q3805" s="143"/>
      <c r="R3805" s="143"/>
      <c r="S3805" s="143"/>
    </row>
    <row r="3806" spans="1:19" ht="13.5" customHeight="1">
      <c r="A3806" s="188"/>
      <c r="B3806" s="189" t="s">
        <v>167</v>
      </c>
      <c r="C3806" s="501" t="s">
        <v>395</v>
      </c>
      <c r="D3806" s="501"/>
      <c r="E3806" s="501"/>
      <c r="F3806" s="501"/>
      <c r="G3806" s="501"/>
      <c r="H3806" s="190"/>
      <c r="I3806" s="191"/>
      <c r="J3806" s="191"/>
      <c r="K3806" s="191"/>
      <c r="L3806" s="193"/>
      <c r="M3806" s="191"/>
      <c r="N3806" s="193"/>
      <c r="O3806" s="191"/>
      <c r="P3806" s="216">
        <v>197.03</v>
      </c>
      <c r="Q3806" s="143"/>
      <c r="R3806" s="143"/>
      <c r="S3806" s="143"/>
    </row>
    <row r="3807" spans="1:19" ht="13.5" customHeight="1">
      <c r="A3807" s="195"/>
      <c r="B3807" s="189" t="s">
        <v>644</v>
      </c>
      <c r="C3807" s="501" t="s">
        <v>645</v>
      </c>
      <c r="D3807" s="501"/>
      <c r="E3807" s="501"/>
      <c r="F3807" s="501"/>
      <c r="G3807" s="501"/>
      <c r="H3807" s="190" t="s">
        <v>399</v>
      </c>
      <c r="I3807" s="201">
        <v>0.48</v>
      </c>
      <c r="J3807" s="201">
        <v>1.55</v>
      </c>
      <c r="K3807" s="207">
        <v>1.488</v>
      </c>
      <c r="L3807" s="205">
        <v>32.6</v>
      </c>
      <c r="M3807" s="206">
        <v>1.41</v>
      </c>
      <c r="N3807" s="200">
        <v>45.97</v>
      </c>
      <c r="O3807" s="202">
        <v>1.0367</v>
      </c>
      <c r="P3807" s="194">
        <v>70.91</v>
      </c>
      <c r="Q3807" s="143"/>
      <c r="R3807" s="143"/>
      <c r="S3807" s="143"/>
    </row>
    <row r="3808" spans="1:19" ht="13.5" customHeight="1">
      <c r="A3808" s="195"/>
      <c r="B3808" s="189" t="s">
        <v>646</v>
      </c>
      <c r="C3808" s="501" t="s">
        <v>647</v>
      </c>
      <c r="D3808" s="501"/>
      <c r="E3808" s="501"/>
      <c r="F3808" s="501"/>
      <c r="G3808" s="501"/>
      <c r="H3808" s="190" t="s">
        <v>399</v>
      </c>
      <c r="I3808" s="201">
        <v>0.42</v>
      </c>
      <c r="J3808" s="201">
        <v>1.55</v>
      </c>
      <c r="K3808" s="207">
        <v>1.302</v>
      </c>
      <c r="L3808" s="205">
        <v>75.97</v>
      </c>
      <c r="M3808" s="206">
        <v>1.23</v>
      </c>
      <c r="N3808" s="200">
        <v>93.44</v>
      </c>
      <c r="O3808" s="202">
        <v>1.0367</v>
      </c>
      <c r="P3808" s="194">
        <v>126.12</v>
      </c>
      <c r="Q3808" s="143"/>
      <c r="R3808" s="143"/>
      <c r="S3808" s="143"/>
    </row>
    <row r="3809" spans="1:19" ht="13.5" customHeight="1">
      <c r="A3809" s="188"/>
      <c r="B3809" s="189" t="s">
        <v>180</v>
      </c>
      <c r="C3809" s="501" t="s">
        <v>410</v>
      </c>
      <c r="D3809" s="501"/>
      <c r="E3809" s="501"/>
      <c r="F3809" s="501"/>
      <c r="G3809" s="501"/>
      <c r="H3809" s="190"/>
      <c r="I3809" s="191"/>
      <c r="J3809" s="191"/>
      <c r="K3809" s="191"/>
      <c r="L3809" s="193"/>
      <c r="M3809" s="191"/>
      <c r="N3809" s="193"/>
      <c r="O3809" s="191"/>
      <c r="P3809" s="216">
        <v>138.63</v>
      </c>
      <c r="Q3809" s="143"/>
      <c r="R3809" s="143"/>
      <c r="S3809" s="143"/>
    </row>
    <row r="3810" spans="1:19" ht="13.5" customHeight="1">
      <c r="A3810" s="195"/>
      <c r="B3810" s="189" t="s">
        <v>648</v>
      </c>
      <c r="C3810" s="501" t="s">
        <v>649</v>
      </c>
      <c r="D3810" s="501"/>
      <c r="E3810" s="501"/>
      <c r="F3810" s="501"/>
      <c r="G3810" s="501"/>
      <c r="H3810" s="190" t="s">
        <v>413</v>
      </c>
      <c r="I3810" s="207">
        <v>6.4000000000000001E-2</v>
      </c>
      <c r="J3810" s="191"/>
      <c r="K3810" s="207">
        <v>0.128</v>
      </c>
      <c r="L3810" s="205">
        <v>596.80999999999995</v>
      </c>
      <c r="M3810" s="206">
        <v>1.43</v>
      </c>
      <c r="N3810" s="200">
        <v>853.44</v>
      </c>
      <c r="O3810" s="202">
        <v>1.0367</v>
      </c>
      <c r="P3810" s="194">
        <v>113.25</v>
      </c>
      <c r="Q3810" s="143"/>
      <c r="R3810" s="143"/>
      <c r="S3810" s="143"/>
    </row>
    <row r="3811" spans="1:19" ht="19.5" customHeight="1">
      <c r="A3811" s="195"/>
      <c r="B3811" s="189" t="s">
        <v>650</v>
      </c>
      <c r="C3811" s="501" t="s">
        <v>651</v>
      </c>
      <c r="D3811" s="501"/>
      <c r="E3811" s="501"/>
      <c r="F3811" s="501"/>
      <c r="G3811" s="501"/>
      <c r="H3811" s="190" t="s">
        <v>142</v>
      </c>
      <c r="I3811" s="209">
        <v>12</v>
      </c>
      <c r="J3811" s="191"/>
      <c r="K3811" s="209">
        <v>24</v>
      </c>
      <c r="L3811" s="205">
        <v>0.64</v>
      </c>
      <c r="M3811" s="220">
        <v>1.6</v>
      </c>
      <c r="N3811" s="200">
        <v>1.02</v>
      </c>
      <c r="O3811" s="202">
        <v>1.0367</v>
      </c>
      <c r="P3811" s="194">
        <v>25.38</v>
      </c>
      <c r="Q3811" s="143"/>
      <c r="R3811" s="143"/>
      <c r="S3811" s="143"/>
    </row>
    <row r="3812" spans="1:19" ht="45.75" customHeight="1">
      <c r="A3812" s="210"/>
      <c r="B3812" s="187"/>
      <c r="C3812" s="500" t="s">
        <v>429</v>
      </c>
      <c r="D3812" s="500"/>
      <c r="E3812" s="500"/>
      <c r="F3812" s="500"/>
      <c r="G3812" s="500"/>
      <c r="H3812" s="180"/>
      <c r="I3812" s="181"/>
      <c r="J3812" s="181"/>
      <c r="K3812" s="181"/>
      <c r="L3812" s="183"/>
      <c r="M3812" s="181"/>
      <c r="N3812" s="211"/>
      <c r="O3812" s="181"/>
      <c r="P3812" s="212">
        <v>10812.13</v>
      </c>
      <c r="Q3812" s="143"/>
      <c r="R3812" s="143"/>
      <c r="S3812" s="143"/>
    </row>
    <row r="3813" spans="1:19" ht="27.75" customHeight="1">
      <c r="A3813" s="203" t="s">
        <v>1526</v>
      </c>
      <c r="B3813" s="189" t="s">
        <v>430</v>
      </c>
      <c r="C3813" s="501" t="s">
        <v>431</v>
      </c>
      <c r="D3813" s="501"/>
      <c r="E3813" s="501"/>
      <c r="F3813" s="501"/>
      <c r="G3813" s="501"/>
      <c r="H3813" s="190" t="s">
        <v>432</v>
      </c>
      <c r="I3813" s="209">
        <v>2</v>
      </c>
      <c r="J3813" s="191"/>
      <c r="K3813" s="209">
        <v>2</v>
      </c>
      <c r="L3813" s="193"/>
      <c r="M3813" s="191"/>
      <c r="N3813" s="193"/>
      <c r="O3813" s="202">
        <v>1.0367</v>
      </c>
      <c r="P3813" s="216">
        <v>135.18</v>
      </c>
      <c r="Q3813" s="143"/>
      <c r="R3813" s="143"/>
      <c r="S3813" s="143"/>
    </row>
    <row r="3814" spans="1:19" ht="13.5" customHeight="1">
      <c r="A3814" s="203"/>
      <c r="B3814" s="189"/>
      <c r="C3814" s="501" t="s">
        <v>433</v>
      </c>
      <c r="D3814" s="501"/>
      <c r="E3814" s="501"/>
      <c r="F3814" s="501"/>
      <c r="G3814" s="501"/>
      <c r="H3814" s="190"/>
      <c r="I3814" s="191"/>
      <c r="J3814" s="191"/>
      <c r="K3814" s="191"/>
      <c r="L3814" s="193"/>
      <c r="M3814" s="191"/>
      <c r="N3814" s="193"/>
      <c r="O3814" s="191"/>
      <c r="P3814" s="194">
        <v>10476.469999999999</v>
      </c>
      <c r="Q3814" s="143"/>
      <c r="R3814" s="143"/>
      <c r="S3814" s="143"/>
    </row>
    <row r="3815" spans="1:19" ht="13.5" customHeight="1">
      <c r="A3815" s="203"/>
      <c r="B3815" s="189" t="s">
        <v>653</v>
      </c>
      <c r="C3815" s="501" t="s">
        <v>654</v>
      </c>
      <c r="D3815" s="501"/>
      <c r="E3815" s="501"/>
      <c r="F3815" s="501"/>
      <c r="G3815" s="501"/>
      <c r="H3815" s="190" t="s">
        <v>432</v>
      </c>
      <c r="I3815" s="209">
        <v>90</v>
      </c>
      <c r="J3815" s="191"/>
      <c r="K3815" s="209">
        <v>90</v>
      </c>
      <c r="L3815" s="193"/>
      <c r="M3815" s="191"/>
      <c r="N3815" s="193"/>
      <c r="O3815" s="191"/>
      <c r="P3815" s="194">
        <v>9428.82</v>
      </c>
      <c r="Q3815" s="143"/>
      <c r="R3815" s="143"/>
      <c r="S3815" s="143"/>
    </row>
    <row r="3816" spans="1:19" ht="13.5" customHeight="1">
      <c r="A3816" s="203"/>
      <c r="B3816" s="189" t="s">
        <v>655</v>
      </c>
      <c r="C3816" s="501" t="s">
        <v>656</v>
      </c>
      <c r="D3816" s="501"/>
      <c r="E3816" s="501"/>
      <c r="F3816" s="501"/>
      <c r="G3816" s="501"/>
      <c r="H3816" s="190" t="s">
        <v>432</v>
      </c>
      <c r="I3816" s="209">
        <v>46</v>
      </c>
      <c r="J3816" s="191"/>
      <c r="K3816" s="209">
        <v>46</v>
      </c>
      <c r="L3816" s="193"/>
      <c r="M3816" s="191"/>
      <c r="N3816" s="193"/>
      <c r="O3816" s="191"/>
      <c r="P3816" s="194">
        <v>4819.18</v>
      </c>
      <c r="Q3816" s="143"/>
      <c r="R3816" s="143"/>
      <c r="S3816" s="143"/>
    </row>
    <row r="3817" spans="1:19" ht="13.5" customHeight="1">
      <c r="A3817" s="213"/>
      <c r="B3817" s="214"/>
      <c r="C3817" s="500" t="s">
        <v>438</v>
      </c>
      <c r="D3817" s="500"/>
      <c r="E3817" s="500"/>
      <c r="F3817" s="500"/>
      <c r="G3817" s="500"/>
      <c r="H3817" s="180"/>
      <c r="I3817" s="181"/>
      <c r="J3817" s="181"/>
      <c r="K3817" s="181"/>
      <c r="L3817" s="183"/>
      <c r="M3817" s="181"/>
      <c r="N3817" s="211">
        <v>12597.66</v>
      </c>
      <c r="O3817" s="181"/>
      <c r="P3817" s="212">
        <v>25195.31</v>
      </c>
      <c r="Q3817" s="143"/>
      <c r="R3817" s="143"/>
      <c r="S3817" s="143"/>
    </row>
    <row r="3818" spans="1:19" ht="13.5" customHeight="1">
      <c r="A3818" s="178" t="s">
        <v>1527</v>
      </c>
      <c r="B3818" s="179" t="s">
        <v>1528</v>
      </c>
      <c r="C3818" s="498" t="s">
        <v>1529</v>
      </c>
      <c r="D3818" s="498"/>
      <c r="E3818" s="498"/>
      <c r="F3818" s="498"/>
      <c r="G3818" s="498"/>
      <c r="H3818" s="180" t="s">
        <v>142</v>
      </c>
      <c r="I3818" s="181">
        <v>10</v>
      </c>
      <c r="J3818" s="182">
        <v>1</v>
      </c>
      <c r="K3818" s="182">
        <v>10</v>
      </c>
      <c r="L3818" s="183"/>
      <c r="M3818" s="181"/>
      <c r="N3818" s="184"/>
      <c r="O3818" s="181"/>
      <c r="P3818" s="185"/>
      <c r="Q3818" s="143"/>
      <c r="R3818" s="143"/>
      <c r="S3818" s="143"/>
    </row>
    <row r="3819" spans="1:19" ht="13.5" customHeight="1">
      <c r="A3819" s="186"/>
      <c r="B3819" s="187" t="s">
        <v>386</v>
      </c>
      <c r="C3819" s="499" t="s">
        <v>387</v>
      </c>
      <c r="D3819" s="499"/>
      <c r="E3819" s="499"/>
      <c r="F3819" s="499"/>
      <c r="G3819" s="499"/>
      <c r="H3819" s="499"/>
      <c r="I3819" s="499"/>
      <c r="J3819" s="499"/>
      <c r="K3819" s="499"/>
      <c r="L3819" s="499"/>
      <c r="M3819" s="499"/>
      <c r="N3819" s="499"/>
      <c r="O3819" s="499"/>
      <c r="P3819" s="499"/>
      <c r="Q3819" s="143"/>
      <c r="R3819" s="143"/>
      <c r="S3819" s="143"/>
    </row>
    <row r="3820" spans="1:19" ht="13.5" customHeight="1">
      <c r="A3820" s="186"/>
      <c r="B3820" s="187" t="s">
        <v>388</v>
      </c>
      <c r="C3820" s="499" t="s">
        <v>389</v>
      </c>
      <c r="D3820" s="499"/>
      <c r="E3820" s="499"/>
      <c r="F3820" s="499"/>
      <c r="G3820" s="499"/>
      <c r="H3820" s="499"/>
      <c r="I3820" s="499"/>
      <c r="J3820" s="499"/>
      <c r="K3820" s="499"/>
      <c r="L3820" s="499"/>
      <c r="M3820" s="499"/>
      <c r="N3820" s="499"/>
      <c r="O3820" s="499"/>
      <c r="P3820" s="499"/>
      <c r="Q3820" s="143"/>
      <c r="R3820" s="143"/>
      <c r="S3820" s="143"/>
    </row>
    <row r="3821" spans="1:19" ht="13.5" customHeight="1">
      <c r="A3821" s="186"/>
      <c r="B3821" s="187"/>
      <c r="C3821" s="499" t="s">
        <v>390</v>
      </c>
      <c r="D3821" s="499"/>
      <c r="E3821" s="499"/>
      <c r="F3821" s="499"/>
      <c r="G3821" s="499"/>
      <c r="H3821" s="499"/>
      <c r="I3821" s="499"/>
      <c r="J3821" s="499"/>
      <c r="K3821" s="499"/>
      <c r="L3821" s="499"/>
      <c r="M3821" s="499"/>
      <c r="N3821" s="499"/>
      <c r="O3821" s="499"/>
      <c r="P3821" s="499"/>
      <c r="Q3821" s="143"/>
      <c r="R3821" s="143"/>
      <c r="S3821" s="143"/>
    </row>
    <row r="3822" spans="1:19" ht="13.5" customHeight="1">
      <c r="A3822" s="188"/>
      <c r="B3822" s="189" t="s">
        <v>164</v>
      </c>
      <c r="C3822" s="501" t="s">
        <v>391</v>
      </c>
      <c r="D3822" s="501"/>
      <c r="E3822" s="501"/>
      <c r="F3822" s="501"/>
      <c r="G3822" s="501"/>
      <c r="H3822" s="190" t="s">
        <v>392</v>
      </c>
      <c r="I3822" s="191"/>
      <c r="J3822" s="191"/>
      <c r="K3822" s="215">
        <v>83.718708500000005</v>
      </c>
      <c r="L3822" s="193"/>
      <c r="M3822" s="191"/>
      <c r="N3822" s="193"/>
      <c r="O3822" s="191"/>
      <c r="P3822" s="194">
        <v>71818.929999999993</v>
      </c>
      <c r="Q3822" s="143"/>
      <c r="R3822" s="143"/>
      <c r="S3822" s="143"/>
    </row>
    <row r="3823" spans="1:19" ht="13.5" customHeight="1">
      <c r="A3823" s="195"/>
      <c r="B3823" s="189" t="s">
        <v>642</v>
      </c>
      <c r="C3823" s="501" t="s">
        <v>643</v>
      </c>
      <c r="D3823" s="501"/>
      <c r="E3823" s="501"/>
      <c r="F3823" s="501"/>
      <c r="G3823" s="501"/>
      <c r="H3823" s="190" t="s">
        <v>392</v>
      </c>
      <c r="I3823" s="201">
        <v>5.21</v>
      </c>
      <c r="J3823" s="197">
        <v>1.6068849999999999</v>
      </c>
      <c r="K3823" s="215">
        <v>83.718708500000005</v>
      </c>
      <c r="L3823" s="198"/>
      <c r="M3823" s="199"/>
      <c r="N3823" s="200">
        <v>857.86</v>
      </c>
      <c r="O3823" s="191"/>
      <c r="P3823" s="194">
        <v>71818.929999999993</v>
      </c>
      <c r="Q3823" s="143"/>
      <c r="R3823" s="143"/>
      <c r="S3823" s="143"/>
    </row>
    <row r="3824" spans="1:19" ht="13.5" customHeight="1">
      <c r="A3824" s="188"/>
      <c r="B3824" s="189" t="s">
        <v>167</v>
      </c>
      <c r="C3824" s="501" t="s">
        <v>395</v>
      </c>
      <c r="D3824" s="501"/>
      <c r="E3824" s="501"/>
      <c r="F3824" s="501"/>
      <c r="G3824" s="501"/>
      <c r="H3824" s="190"/>
      <c r="I3824" s="191"/>
      <c r="J3824" s="191"/>
      <c r="K3824" s="191"/>
      <c r="L3824" s="193"/>
      <c r="M3824" s="191"/>
      <c r="N3824" s="193"/>
      <c r="O3824" s="191"/>
      <c r="P3824" s="194">
        <v>1402.7</v>
      </c>
      <c r="Q3824" s="143"/>
      <c r="R3824" s="143"/>
      <c r="S3824" s="143"/>
    </row>
    <row r="3825" spans="1:19" ht="13.5" customHeight="1">
      <c r="A3825" s="195"/>
      <c r="B3825" s="189" t="s">
        <v>644</v>
      </c>
      <c r="C3825" s="501" t="s">
        <v>645</v>
      </c>
      <c r="D3825" s="501"/>
      <c r="E3825" s="501"/>
      <c r="F3825" s="501"/>
      <c r="G3825" s="501"/>
      <c r="H3825" s="190" t="s">
        <v>399</v>
      </c>
      <c r="I3825" s="201">
        <v>0.72</v>
      </c>
      <c r="J3825" s="201">
        <v>1.55</v>
      </c>
      <c r="K3825" s="201">
        <v>11.16</v>
      </c>
      <c r="L3825" s="205">
        <v>32.6</v>
      </c>
      <c r="M3825" s="206">
        <v>1.41</v>
      </c>
      <c r="N3825" s="200">
        <v>45.97</v>
      </c>
      <c r="O3825" s="202">
        <v>1.0367</v>
      </c>
      <c r="P3825" s="194">
        <v>531.85</v>
      </c>
      <c r="Q3825" s="143"/>
      <c r="R3825" s="143"/>
      <c r="S3825" s="143"/>
    </row>
    <row r="3826" spans="1:19" ht="13.5" customHeight="1">
      <c r="A3826" s="195"/>
      <c r="B3826" s="189" t="s">
        <v>646</v>
      </c>
      <c r="C3826" s="501" t="s">
        <v>647</v>
      </c>
      <c r="D3826" s="501"/>
      <c r="E3826" s="501"/>
      <c r="F3826" s="501"/>
      <c r="G3826" s="501"/>
      <c r="H3826" s="190" t="s">
        <v>399</v>
      </c>
      <c r="I3826" s="201">
        <v>0.57999999999999996</v>
      </c>
      <c r="J3826" s="201">
        <v>1.55</v>
      </c>
      <c r="K3826" s="201">
        <v>8.99</v>
      </c>
      <c r="L3826" s="205">
        <v>75.97</v>
      </c>
      <c r="M3826" s="206">
        <v>1.23</v>
      </c>
      <c r="N3826" s="200">
        <v>93.44</v>
      </c>
      <c r="O3826" s="202">
        <v>1.0367</v>
      </c>
      <c r="P3826" s="194">
        <v>870.85</v>
      </c>
      <c r="Q3826" s="143"/>
      <c r="R3826" s="143"/>
      <c r="S3826" s="143"/>
    </row>
    <row r="3827" spans="1:19" ht="13.5" customHeight="1">
      <c r="A3827" s="188"/>
      <c r="B3827" s="189" t="s">
        <v>180</v>
      </c>
      <c r="C3827" s="501" t="s">
        <v>410</v>
      </c>
      <c r="D3827" s="501"/>
      <c r="E3827" s="501"/>
      <c r="F3827" s="501"/>
      <c r="G3827" s="501"/>
      <c r="H3827" s="190"/>
      <c r="I3827" s="191"/>
      <c r="J3827" s="191"/>
      <c r="K3827" s="191"/>
      <c r="L3827" s="193"/>
      <c r="M3827" s="191"/>
      <c r="N3827" s="193"/>
      <c r="O3827" s="191"/>
      <c r="P3827" s="194">
        <v>1039.71</v>
      </c>
      <c r="Q3827" s="143"/>
      <c r="R3827" s="143"/>
      <c r="S3827" s="143"/>
    </row>
    <row r="3828" spans="1:19" ht="13.5" customHeight="1">
      <c r="A3828" s="195"/>
      <c r="B3828" s="189" t="s">
        <v>648</v>
      </c>
      <c r="C3828" s="501" t="s">
        <v>649</v>
      </c>
      <c r="D3828" s="501"/>
      <c r="E3828" s="501"/>
      <c r="F3828" s="501"/>
      <c r="G3828" s="501"/>
      <c r="H3828" s="190" t="s">
        <v>413</v>
      </c>
      <c r="I3828" s="207">
        <v>9.6000000000000002E-2</v>
      </c>
      <c r="J3828" s="191"/>
      <c r="K3828" s="201">
        <v>0.96</v>
      </c>
      <c r="L3828" s="205">
        <v>596.80999999999995</v>
      </c>
      <c r="M3828" s="206">
        <v>1.43</v>
      </c>
      <c r="N3828" s="200">
        <v>853.44</v>
      </c>
      <c r="O3828" s="202">
        <v>1.0367</v>
      </c>
      <c r="P3828" s="194">
        <v>849.37</v>
      </c>
      <c r="Q3828" s="143"/>
      <c r="R3828" s="143"/>
      <c r="S3828" s="143"/>
    </row>
    <row r="3829" spans="1:19" ht="27.75" customHeight="1">
      <c r="A3829" s="195"/>
      <c r="B3829" s="189" t="s">
        <v>650</v>
      </c>
      <c r="C3829" s="501" t="s">
        <v>651</v>
      </c>
      <c r="D3829" s="501"/>
      <c r="E3829" s="501"/>
      <c r="F3829" s="501"/>
      <c r="G3829" s="501"/>
      <c r="H3829" s="190" t="s">
        <v>142</v>
      </c>
      <c r="I3829" s="209">
        <v>18</v>
      </c>
      <c r="J3829" s="191"/>
      <c r="K3829" s="209">
        <v>180</v>
      </c>
      <c r="L3829" s="205">
        <v>0.64</v>
      </c>
      <c r="M3829" s="220">
        <v>1.6</v>
      </c>
      <c r="N3829" s="200">
        <v>1.02</v>
      </c>
      <c r="O3829" s="202">
        <v>1.0367</v>
      </c>
      <c r="P3829" s="194">
        <v>190.34</v>
      </c>
      <c r="Q3829" s="143"/>
      <c r="R3829" s="143"/>
      <c r="S3829" s="143"/>
    </row>
    <row r="3830" spans="1:19" ht="45.75" customHeight="1">
      <c r="A3830" s="210"/>
      <c r="B3830" s="187"/>
      <c r="C3830" s="500" t="s">
        <v>429</v>
      </c>
      <c r="D3830" s="500"/>
      <c r="E3830" s="500"/>
      <c r="F3830" s="500"/>
      <c r="G3830" s="500"/>
      <c r="H3830" s="180"/>
      <c r="I3830" s="181"/>
      <c r="J3830" s="181"/>
      <c r="K3830" s="181"/>
      <c r="L3830" s="183"/>
      <c r="M3830" s="181"/>
      <c r="N3830" s="211"/>
      <c r="O3830" s="181"/>
      <c r="P3830" s="212">
        <v>74261.34</v>
      </c>
      <c r="Q3830" s="143"/>
      <c r="R3830" s="143"/>
      <c r="S3830" s="143"/>
    </row>
    <row r="3831" spans="1:19" ht="27.75" customHeight="1">
      <c r="A3831" s="203" t="s">
        <v>1530</v>
      </c>
      <c r="B3831" s="189" t="s">
        <v>430</v>
      </c>
      <c r="C3831" s="501" t="s">
        <v>431</v>
      </c>
      <c r="D3831" s="501"/>
      <c r="E3831" s="501"/>
      <c r="F3831" s="501"/>
      <c r="G3831" s="501"/>
      <c r="H3831" s="190" t="s">
        <v>432</v>
      </c>
      <c r="I3831" s="209">
        <v>2</v>
      </c>
      <c r="J3831" s="191"/>
      <c r="K3831" s="209">
        <v>2</v>
      </c>
      <c r="L3831" s="193"/>
      <c r="M3831" s="191"/>
      <c r="N3831" s="193"/>
      <c r="O3831" s="202">
        <v>1.0367</v>
      </c>
      <c r="P3831" s="216">
        <v>926.7</v>
      </c>
      <c r="Q3831" s="143"/>
      <c r="R3831" s="143"/>
      <c r="S3831" s="143"/>
    </row>
    <row r="3832" spans="1:19" ht="13.5" customHeight="1">
      <c r="A3832" s="203"/>
      <c r="B3832" s="189"/>
      <c r="C3832" s="501" t="s">
        <v>433</v>
      </c>
      <c r="D3832" s="501"/>
      <c r="E3832" s="501"/>
      <c r="F3832" s="501"/>
      <c r="G3832" s="501"/>
      <c r="H3832" s="190"/>
      <c r="I3832" s="191"/>
      <c r="J3832" s="191"/>
      <c r="K3832" s="191"/>
      <c r="L3832" s="193"/>
      <c r="M3832" s="191"/>
      <c r="N3832" s="193"/>
      <c r="O3832" s="191"/>
      <c r="P3832" s="194">
        <v>71818.929999999993</v>
      </c>
      <c r="Q3832" s="143"/>
      <c r="R3832" s="143"/>
      <c r="S3832" s="143"/>
    </row>
    <row r="3833" spans="1:19" ht="13.5" customHeight="1">
      <c r="A3833" s="203"/>
      <c r="B3833" s="189" t="s">
        <v>653</v>
      </c>
      <c r="C3833" s="501" t="s">
        <v>654</v>
      </c>
      <c r="D3833" s="501"/>
      <c r="E3833" s="501"/>
      <c r="F3833" s="501"/>
      <c r="G3833" s="501"/>
      <c r="H3833" s="190" t="s">
        <v>432</v>
      </c>
      <c r="I3833" s="209">
        <v>90</v>
      </c>
      <c r="J3833" s="191"/>
      <c r="K3833" s="209">
        <v>90</v>
      </c>
      <c r="L3833" s="193"/>
      <c r="M3833" s="191"/>
      <c r="N3833" s="193"/>
      <c r="O3833" s="191"/>
      <c r="P3833" s="194">
        <v>64637.04</v>
      </c>
      <c r="Q3833" s="143"/>
      <c r="R3833" s="143"/>
      <c r="S3833" s="143"/>
    </row>
    <row r="3834" spans="1:19" ht="13.5" customHeight="1">
      <c r="A3834" s="203"/>
      <c r="B3834" s="189" t="s">
        <v>655</v>
      </c>
      <c r="C3834" s="501" t="s">
        <v>656</v>
      </c>
      <c r="D3834" s="501"/>
      <c r="E3834" s="501"/>
      <c r="F3834" s="501"/>
      <c r="G3834" s="501"/>
      <c r="H3834" s="190" t="s">
        <v>432</v>
      </c>
      <c r="I3834" s="209">
        <v>46</v>
      </c>
      <c r="J3834" s="191"/>
      <c r="K3834" s="209">
        <v>46</v>
      </c>
      <c r="L3834" s="193"/>
      <c r="M3834" s="191"/>
      <c r="N3834" s="193"/>
      <c r="O3834" s="191"/>
      <c r="P3834" s="194">
        <v>33036.71</v>
      </c>
      <c r="Q3834" s="143"/>
      <c r="R3834" s="143"/>
      <c r="S3834" s="143"/>
    </row>
    <row r="3835" spans="1:19" ht="13.5" customHeight="1">
      <c r="A3835" s="213"/>
      <c r="B3835" s="214"/>
      <c r="C3835" s="500" t="s">
        <v>438</v>
      </c>
      <c r="D3835" s="500"/>
      <c r="E3835" s="500"/>
      <c r="F3835" s="500"/>
      <c r="G3835" s="500"/>
      <c r="H3835" s="180"/>
      <c r="I3835" s="181"/>
      <c r="J3835" s="181"/>
      <c r="K3835" s="181"/>
      <c r="L3835" s="183"/>
      <c r="M3835" s="181"/>
      <c r="N3835" s="211">
        <v>17286.18</v>
      </c>
      <c r="O3835" s="181"/>
      <c r="P3835" s="212">
        <v>172861.79</v>
      </c>
      <c r="Q3835" s="143"/>
      <c r="R3835" s="143"/>
      <c r="S3835" s="143"/>
    </row>
    <row r="3836" spans="1:19" ht="13.5" customHeight="1">
      <c r="A3836" s="178" t="s">
        <v>1531</v>
      </c>
      <c r="B3836" s="179" t="s">
        <v>1532</v>
      </c>
      <c r="C3836" s="498" t="s">
        <v>1533</v>
      </c>
      <c r="D3836" s="498"/>
      <c r="E3836" s="498"/>
      <c r="F3836" s="498"/>
      <c r="G3836" s="498"/>
      <c r="H3836" s="180" t="s">
        <v>1534</v>
      </c>
      <c r="I3836" s="181">
        <v>269</v>
      </c>
      <c r="J3836" s="182">
        <v>1</v>
      </c>
      <c r="K3836" s="182">
        <v>269</v>
      </c>
      <c r="L3836" s="183"/>
      <c r="M3836" s="181"/>
      <c r="N3836" s="184"/>
      <c r="O3836" s="181"/>
      <c r="P3836" s="185"/>
      <c r="Q3836" s="143"/>
      <c r="R3836" s="143"/>
      <c r="S3836" s="143"/>
    </row>
    <row r="3837" spans="1:19" ht="13.5" customHeight="1">
      <c r="A3837" s="186"/>
      <c r="B3837" s="187" t="s">
        <v>386</v>
      </c>
      <c r="C3837" s="499" t="s">
        <v>387</v>
      </c>
      <c r="D3837" s="499"/>
      <c r="E3837" s="499"/>
      <c r="F3837" s="499"/>
      <c r="G3837" s="499"/>
      <c r="H3837" s="499"/>
      <c r="I3837" s="499"/>
      <c r="J3837" s="499"/>
      <c r="K3837" s="499"/>
      <c r="L3837" s="499"/>
      <c r="M3837" s="499"/>
      <c r="N3837" s="499"/>
      <c r="O3837" s="499"/>
      <c r="P3837" s="499"/>
      <c r="Q3837" s="143"/>
      <c r="R3837" s="143"/>
      <c r="S3837" s="143"/>
    </row>
    <row r="3838" spans="1:19" ht="13.5" customHeight="1">
      <c r="A3838" s="186"/>
      <c r="B3838" s="187" t="s">
        <v>388</v>
      </c>
      <c r="C3838" s="499" t="s">
        <v>389</v>
      </c>
      <c r="D3838" s="499"/>
      <c r="E3838" s="499"/>
      <c r="F3838" s="499"/>
      <c r="G3838" s="499"/>
      <c r="H3838" s="499"/>
      <c r="I3838" s="499"/>
      <c r="J3838" s="499"/>
      <c r="K3838" s="499"/>
      <c r="L3838" s="499"/>
      <c r="M3838" s="499"/>
      <c r="N3838" s="499"/>
      <c r="O3838" s="499"/>
      <c r="P3838" s="499"/>
      <c r="Q3838" s="143"/>
      <c r="R3838" s="143"/>
      <c r="S3838" s="143"/>
    </row>
    <row r="3839" spans="1:19" ht="13.5" customHeight="1">
      <c r="A3839" s="186"/>
      <c r="B3839" s="187"/>
      <c r="C3839" s="499" t="s">
        <v>390</v>
      </c>
      <c r="D3839" s="499"/>
      <c r="E3839" s="499"/>
      <c r="F3839" s="499"/>
      <c r="G3839" s="499"/>
      <c r="H3839" s="499"/>
      <c r="I3839" s="499"/>
      <c r="J3839" s="499"/>
      <c r="K3839" s="499"/>
      <c r="L3839" s="499"/>
      <c r="M3839" s="499"/>
      <c r="N3839" s="499"/>
      <c r="O3839" s="499"/>
      <c r="P3839" s="499"/>
      <c r="Q3839" s="143"/>
      <c r="R3839" s="143"/>
      <c r="S3839" s="143"/>
    </row>
    <row r="3840" spans="1:19" ht="13.5" customHeight="1">
      <c r="A3840" s="188"/>
      <c r="B3840" s="189" t="s">
        <v>164</v>
      </c>
      <c r="C3840" s="501" t="s">
        <v>391</v>
      </c>
      <c r="D3840" s="501"/>
      <c r="E3840" s="501"/>
      <c r="F3840" s="501"/>
      <c r="G3840" s="501"/>
      <c r="H3840" s="190" t="s">
        <v>392</v>
      </c>
      <c r="I3840" s="191"/>
      <c r="J3840" s="191"/>
      <c r="K3840" s="215">
        <v>743.47355189999996</v>
      </c>
      <c r="L3840" s="193"/>
      <c r="M3840" s="191"/>
      <c r="N3840" s="193"/>
      <c r="O3840" s="191"/>
      <c r="P3840" s="194">
        <v>741248.45</v>
      </c>
      <c r="Q3840" s="143"/>
      <c r="R3840" s="143"/>
      <c r="S3840" s="143"/>
    </row>
    <row r="3841" spans="1:19" ht="13.5" customHeight="1">
      <c r="A3841" s="195"/>
      <c r="B3841" s="189" t="s">
        <v>1535</v>
      </c>
      <c r="C3841" s="501" t="s">
        <v>1536</v>
      </c>
      <c r="D3841" s="501"/>
      <c r="E3841" s="501"/>
      <c r="F3841" s="501"/>
      <c r="G3841" s="501"/>
      <c r="H3841" s="190" t="s">
        <v>392</v>
      </c>
      <c r="I3841" s="201">
        <v>0.08</v>
      </c>
      <c r="J3841" s="197">
        <v>1.6068849999999999</v>
      </c>
      <c r="K3841" s="215">
        <v>34.580165200000003</v>
      </c>
      <c r="L3841" s="198"/>
      <c r="M3841" s="199"/>
      <c r="N3841" s="200">
        <v>777.91</v>
      </c>
      <c r="O3841" s="191"/>
      <c r="P3841" s="194">
        <v>26900.26</v>
      </c>
      <c r="Q3841" s="143"/>
      <c r="R3841" s="143"/>
      <c r="S3841" s="143"/>
    </row>
    <row r="3842" spans="1:19" ht="13.5" customHeight="1">
      <c r="A3842" s="195"/>
      <c r="B3842" s="189" t="s">
        <v>1537</v>
      </c>
      <c r="C3842" s="501" t="s">
        <v>1538</v>
      </c>
      <c r="D3842" s="501"/>
      <c r="E3842" s="501"/>
      <c r="F3842" s="501"/>
      <c r="G3842" s="501"/>
      <c r="H3842" s="190" t="s">
        <v>392</v>
      </c>
      <c r="I3842" s="201">
        <v>0.15</v>
      </c>
      <c r="J3842" s="197">
        <v>1.6068849999999999</v>
      </c>
      <c r="K3842" s="215">
        <v>64.837809800000002</v>
      </c>
      <c r="L3842" s="198"/>
      <c r="M3842" s="199"/>
      <c r="N3842" s="200">
        <v>929.17</v>
      </c>
      <c r="O3842" s="191"/>
      <c r="P3842" s="194">
        <v>60245.35</v>
      </c>
      <c r="Q3842" s="143"/>
      <c r="R3842" s="143"/>
      <c r="S3842" s="143"/>
    </row>
    <row r="3843" spans="1:19" ht="13.5" customHeight="1">
      <c r="A3843" s="195"/>
      <c r="B3843" s="189" t="s">
        <v>1539</v>
      </c>
      <c r="C3843" s="501" t="s">
        <v>1540</v>
      </c>
      <c r="D3843" s="501"/>
      <c r="E3843" s="501"/>
      <c r="F3843" s="501"/>
      <c r="G3843" s="501"/>
      <c r="H3843" s="190" t="s">
        <v>392</v>
      </c>
      <c r="I3843" s="201">
        <v>1.49</v>
      </c>
      <c r="J3843" s="197">
        <v>1.6068849999999999</v>
      </c>
      <c r="K3843" s="215">
        <v>644.05557690000001</v>
      </c>
      <c r="L3843" s="198"/>
      <c r="M3843" s="199"/>
      <c r="N3843" s="200">
        <v>1015.6</v>
      </c>
      <c r="O3843" s="191"/>
      <c r="P3843" s="194">
        <v>654102.84</v>
      </c>
      <c r="Q3843" s="143"/>
      <c r="R3843" s="143"/>
      <c r="S3843" s="143"/>
    </row>
    <row r="3844" spans="1:19" ht="13.5" customHeight="1">
      <c r="A3844" s="188"/>
      <c r="B3844" s="189" t="s">
        <v>167</v>
      </c>
      <c r="C3844" s="501" t="s">
        <v>395</v>
      </c>
      <c r="D3844" s="501"/>
      <c r="E3844" s="501"/>
      <c r="F3844" s="501"/>
      <c r="G3844" s="501"/>
      <c r="H3844" s="190"/>
      <c r="I3844" s="191"/>
      <c r="J3844" s="191"/>
      <c r="K3844" s="191"/>
      <c r="L3844" s="193"/>
      <c r="M3844" s="191"/>
      <c r="N3844" s="193"/>
      <c r="O3844" s="191"/>
      <c r="P3844" s="194">
        <v>9289.6200000000008</v>
      </c>
      <c r="Q3844" s="143"/>
      <c r="R3844" s="143"/>
      <c r="S3844" s="143"/>
    </row>
    <row r="3845" spans="1:19" ht="27.75" customHeight="1">
      <c r="A3845" s="195"/>
      <c r="B3845" s="189" t="s">
        <v>646</v>
      </c>
      <c r="C3845" s="501" t="s">
        <v>647</v>
      </c>
      <c r="D3845" s="501"/>
      <c r="E3845" s="501"/>
      <c r="F3845" s="501"/>
      <c r="G3845" s="501"/>
      <c r="H3845" s="190" t="s">
        <v>399</v>
      </c>
      <c r="I3845" s="201">
        <v>0.23</v>
      </c>
      <c r="J3845" s="201">
        <v>1.55</v>
      </c>
      <c r="K3845" s="202">
        <v>95.898499999999999</v>
      </c>
      <c r="L3845" s="205">
        <v>75.97</v>
      </c>
      <c r="M3845" s="206">
        <v>1.23</v>
      </c>
      <c r="N3845" s="200">
        <v>93.44</v>
      </c>
      <c r="O3845" s="202">
        <v>1.0367</v>
      </c>
      <c r="P3845" s="194">
        <v>9289.6200000000008</v>
      </c>
      <c r="Q3845" s="143"/>
      <c r="R3845" s="143"/>
      <c r="S3845" s="143"/>
    </row>
    <row r="3846" spans="1:19" ht="45.75" customHeight="1">
      <c r="A3846" s="210"/>
      <c r="B3846" s="187"/>
      <c r="C3846" s="500" t="s">
        <v>429</v>
      </c>
      <c r="D3846" s="500"/>
      <c r="E3846" s="500"/>
      <c r="F3846" s="500"/>
      <c r="G3846" s="500"/>
      <c r="H3846" s="180"/>
      <c r="I3846" s="181"/>
      <c r="J3846" s="181"/>
      <c r="K3846" s="181"/>
      <c r="L3846" s="183"/>
      <c r="M3846" s="181"/>
      <c r="N3846" s="211"/>
      <c r="O3846" s="181"/>
      <c r="P3846" s="212">
        <v>750538.07</v>
      </c>
      <c r="Q3846" s="143"/>
      <c r="R3846" s="143"/>
      <c r="S3846" s="143"/>
    </row>
    <row r="3847" spans="1:19" ht="27.75" customHeight="1">
      <c r="A3847" s="203" t="s">
        <v>1541</v>
      </c>
      <c r="B3847" s="189" t="s">
        <v>430</v>
      </c>
      <c r="C3847" s="501" t="s">
        <v>431</v>
      </c>
      <c r="D3847" s="501"/>
      <c r="E3847" s="501"/>
      <c r="F3847" s="501"/>
      <c r="G3847" s="501"/>
      <c r="H3847" s="190" t="s">
        <v>432</v>
      </c>
      <c r="I3847" s="209">
        <v>2</v>
      </c>
      <c r="J3847" s="191"/>
      <c r="K3847" s="209">
        <v>2</v>
      </c>
      <c r="L3847" s="193"/>
      <c r="M3847" s="191"/>
      <c r="N3847" s="193"/>
      <c r="O3847" s="202">
        <v>1.0367</v>
      </c>
      <c r="P3847" s="194">
        <v>9564.5</v>
      </c>
      <c r="Q3847" s="143"/>
      <c r="R3847" s="143"/>
      <c r="S3847" s="143"/>
    </row>
    <row r="3848" spans="1:19" ht="13.5" customHeight="1">
      <c r="A3848" s="203"/>
      <c r="B3848" s="189"/>
      <c r="C3848" s="501" t="s">
        <v>433</v>
      </c>
      <c r="D3848" s="501"/>
      <c r="E3848" s="501"/>
      <c r="F3848" s="501"/>
      <c r="G3848" s="501"/>
      <c r="H3848" s="190"/>
      <c r="I3848" s="191"/>
      <c r="J3848" s="191"/>
      <c r="K3848" s="191"/>
      <c r="L3848" s="193"/>
      <c r="M3848" s="191"/>
      <c r="N3848" s="193"/>
      <c r="O3848" s="191"/>
      <c r="P3848" s="194">
        <v>741248.45</v>
      </c>
      <c r="Q3848" s="143"/>
      <c r="R3848" s="143"/>
      <c r="S3848" s="143"/>
    </row>
    <row r="3849" spans="1:19" ht="13.5" customHeight="1">
      <c r="A3849" s="203"/>
      <c r="B3849" s="189" t="s">
        <v>653</v>
      </c>
      <c r="C3849" s="501" t="s">
        <v>654</v>
      </c>
      <c r="D3849" s="501"/>
      <c r="E3849" s="501"/>
      <c r="F3849" s="501"/>
      <c r="G3849" s="501"/>
      <c r="H3849" s="190" t="s">
        <v>432</v>
      </c>
      <c r="I3849" s="209">
        <v>90</v>
      </c>
      <c r="J3849" s="191"/>
      <c r="K3849" s="209">
        <v>90</v>
      </c>
      <c r="L3849" s="193"/>
      <c r="M3849" s="191"/>
      <c r="N3849" s="193"/>
      <c r="O3849" s="191"/>
      <c r="P3849" s="194">
        <v>667123.61</v>
      </c>
      <c r="Q3849" s="143"/>
      <c r="R3849" s="143"/>
      <c r="S3849" s="143"/>
    </row>
    <row r="3850" spans="1:19" ht="13.5" customHeight="1">
      <c r="A3850" s="203"/>
      <c r="B3850" s="189" t="s">
        <v>655</v>
      </c>
      <c r="C3850" s="501" t="s">
        <v>656</v>
      </c>
      <c r="D3850" s="501"/>
      <c r="E3850" s="501"/>
      <c r="F3850" s="501"/>
      <c r="G3850" s="501"/>
      <c r="H3850" s="190" t="s">
        <v>432</v>
      </c>
      <c r="I3850" s="209">
        <v>46</v>
      </c>
      <c r="J3850" s="191"/>
      <c r="K3850" s="209">
        <v>46</v>
      </c>
      <c r="L3850" s="193"/>
      <c r="M3850" s="191"/>
      <c r="N3850" s="193"/>
      <c r="O3850" s="191"/>
      <c r="P3850" s="194">
        <v>340974.29</v>
      </c>
      <c r="Q3850" s="143"/>
      <c r="R3850" s="143"/>
      <c r="S3850" s="143"/>
    </row>
    <row r="3851" spans="1:19" ht="13.5" customHeight="1">
      <c r="A3851" s="213"/>
      <c r="B3851" s="214"/>
      <c r="C3851" s="500" t="s">
        <v>438</v>
      </c>
      <c r="D3851" s="500"/>
      <c r="E3851" s="500"/>
      <c r="F3851" s="500"/>
      <c r="G3851" s="500"/>
      <c r="H3851" s="180"/>
      <c r="I3851" s="181"/>
      <c r="J3851" s="181"/>
      <c r="K3851" s="181"/>
      <c r="L3851" s="183"/>
      <c r="M3851" s="181"/>
      <c r="N3851" s="211">
        <v>6573.24</v>
      </c>
      <c r="O3851" s="181"/>
      <c r="P3851" s="212">
        <v>1768200.47</v>
      </c>
      <c r="Q3851" s="143"/>
      <c r="R3851" s="143"/>
      <c r="S3851" s="143"/>
    </row>
    <row r="3852" spans="1:19" ht="13.5" customHeight="1">
      <c r="A3852" s="178" t="s">
        <v>1542</v>
      </c>
      <c r="B3852" s="179" t="s">
        <v>1543</v>
      </c>
      <c r="C3852" s="498" t="s">
        <v>1544</v>
      </c>
      <c r="D3852" s="498"/>
      <c r="E3852" s="498"/>
      <c r="F3852" s="498"/>
      <c r="G3852" s="498"/>
      <c r="H3852" s="180" t="s">
        <v>1534</v>
      </c>
      <c r="I3852" s="181">
        <v>96</v>
      </c>
      <c r="J3852" s="182">
        <v>1</v>
      </c>
      <c r="K3852" s="182">
        <v>96</v>
      </c>
      <c r="L3852" s="183"/>
      <c r="M3852" s="181"/>
      <c r="N3852" s="184"/>
      <c r="O3852" s="181"/>
      <c r="P3852" s="185"/>
      <c r="Q3852" s="143"/>
      <c r="R3852" s="143"/>
      <c r="S3852" s="143"/>
    </row>
    <row r="3853" spans="1:19" ht="13.5" customHeight="1">
      <c r="A3853" s="186"/>
      <c r="B3853" s="187" t="s">
        <v>386</v>
      </c>
      <c r="C3853" s="499" t="s">
        <v>387</v>
      </c>
      <c r="D3853" s="499"/>
      <c r="E3853" s="499"/>
      <c r="F3853" s="499"/>
      <c r="G3853" s="499"/>
      <c r="H3853" s="499"/>
      <c r="I3853" s="499"/>
      <c r="J3853" s="499"/>
      <c r="K3853" s="499"/>
      <c r="L3853" s="499"/>
      <c r="M3853" s="499"/>
      <c r="N3853" s="499"/>
      <c r="O3853" s="499"/>
      <c r="P3853" s="499"/>
      <c r="Q3853" s="143"/>
      <c r="R3853" s="143"/>
      <c r="S3853" s="143"/>
    </row>
    <row r="3854" spans="1:19" ht="13.5" customHeight="1">
      <c r="A3854" s="186"/>
      <c r="B3854" s="187" t="s">
        <v>388</v>
      </c>
      <c r="C3854" s="499" t="s">
        <v>389</v>
      </c>
      <c r="D3854" s="499"/>
      <c r="E3854" s="499"/>
      <c r="F3854" s="499"/>
      <c r="G3854" s="499"/>
      <c r="H3854" s="499"/>
      <c r="I3854" s="499"/>
      <c r="J3854" s="499"/>
      <c r="K3854" s="499"/>
      <c r="L3854" s="499"/>
      <c r="M3854" s="499"/>
      <c r="N3854" s="499"/>
      <c r="O3854" s="499"/>
      <c r="P3854" s="499"/>
      <c r="Q3854" s="143"/>
      <c r="R3854" s="143"/>
      <c r="S3854" s="143"/>
    </row>
    <row r="3855" spans="1:19" ht="13.5" customHeight="1">
      <c r="A3855" s="186"/>
      <c r="B3855" s="187"/>
      <c r="C3855" s="499" t="s">
        <v>390</v>
      </c>
      <c r="D3855" s="499"/>
      <c r="E3855" s="499"/>
      <c r="F3855" s="499"/>
      <c r="G3855" s="499"/>
      <c r="H3855" s="499"/>
      <c r="I3855" s="499"/>
      <c r="J3855" s="499"/>
      <c r="K3855" s="499"/>
      <c r="L3855" s="499"/>
      <c r="M3855" s="499"/>
      <c r="N3855" s="499"/>
      <c r="O3855" s="499"/>
      <c r="P3855" s="499"/>
      <c r="Q3855" s="143"/>
      <c r="R3855" s="143"/>
      <c r="S3855" s="143"/>
    </row>
    <row r="3856" spans="1:19" ht="13.5" customHeight="1">
      <c r="A3856" s="188"/>
      <c r="B3856" s="189" t="s">
        <v>164</v>
      </c>
      <c r="C3856" s="501" t="s">
        <v>391</v>
      </c>
      <c r="D3856" s="501"/>
      <c r="E3856" s="501"/>
      <c r="F3856" s="501"/>
      <c r="G3856" s="501"/>
      <c r="H3856" s="190" t="s">
        <v>392</v>
      </c>
      <c r="I3856" s="191"/>
      <c r="J3856" s="191"/>
      <c r="K3856" s="197">
        <v>300.80887200000001</v>
      </c>
      <c r="L3856" s="193"/>
      <c r="M3856" s="191"/>
      <c r="N3856" s="193"/>
      <c r="O3856" s="191"/>
      <c r="P3856" s="194">
        <v>295868.38</v>
      </c>
      <c r="Q3856" s="143"/>
      <c r="R3856" s="143"/>
      <c r="S3856" s="143"/>
    </row>
    <row r="3857" spans="1:19" ht="13.5" customHeight="1">
      <c r="A3857" s="195"/>
      <c r="B3857" s="189" t="s">
        <v>1535</v>
      </c>
      <c r="C3857" s="501" t="s">
        <v>1536</v>
      </c>
      <c r="D3857" s="501"/>
      <c r="E3857" s="501"/>
      <c r="F3857" s="501"/>
      <c r="G3857" s="501"/>
      <c r="H3857" s="190" t="s">
        <v>392</v>
      </c>
      <c r="I3857" s="201">
        <v>0.15</v>
      </c>
      <c r="J3857" s="197">
        <v>1.6068849999999999</v>
      </c>
      <c r="K3857" s="197">
        <v>23.139144000000002</v>
      </c>
      <c r="L3857" s="198"/>
      <c r="M3857" s="199"/>
      <c r="N3857" s="200">
        <v>777.91</v>
      </c>
      <c r="O3857" s="191"/>
      <c r="P3857" s="194">
        <v>18000.169999999998</v>
      </c>
      <c r="Q3857" s="143"/>
      <c r="R3857" s="143"/>
      <c r="S3857" s="143"/>
    </row>
    <row r="3858" spans="1:19" ht="13.5" customHeight="1">
      <c r="A3858" s="195"/>
      <c r="B3858" s="189" t="s">
        <v>1537</v>
      </c>
      <c r="C3858" s="501" t="s">
        <v>1538</v>
      </c>
      <c r="D3858" s="501"/>
      <c r="E3858" s="501"/>
      <c r="F3858" s="501"/>
      <c r="G3858" s="501"/>
      <c r="H3858" s="190" t="s">
        <v>392</v>
      </c>
      <c r="I3858" s="201">
        <v>0.31</v>
      </c>
      <c r="J3858" s="197">
        <v>1.6068849999999999</v>
      </c>
      <c r="K3858" s="215">
        <v>47.820897600000002</v>
      </c>
      <c r="L3858" s="198"/>
      <c r="M3858" s="199"/>
      <c r="N3858" s="200">
        <v>929.17</v>
      </c>
      <c r="O3858" s="191"/>
      <c r="P3858" s="194">
        <v>44433.74</v>
      </c>
      <c r="Q3858" s="143"/>
      <c r="R3858" s="143"/>
      <c r="S3858" s="143"/>
    </row>
    <row r="3859" spans="1:19" ht="13.5" customHeight="1">
      <c r="A3859" s="195"/>
      <c r="B3859" s="189" t="s">
        <v>1539</v>
      </c>
      <c r="C3859" s="501" t="s">
        <v>1540</v>
      </c>
      <c r="D3859" s="501"/>
      <c r="E3859" s="501"/>
      <c r="F3859" s="501"/>
      <c r="G3859" s="501"/>
      <c r="H3859" s="190" t="s">
        <v>392</v>
      </c>
      <c r="I3859" s="201">
        <v>1.49</v>
      </c>
      <c r="J3859" s="197">
        <v>1.6068849999999999</v>
      </c>
      <c r="K3859" s="215">
        <v>229.8488304</v>
      </c>
      <c r="L3859" s="198"/>
      <c r="M3859" s="199"/>
      <c r="N3859" s="200">
        <v>1015.6</v>
      </c>
      <c r="O3859" s="191"/>
      <c r="P3859" s="194">
        <v>233434.47</v>
      </c>
      <c r="Q3859" s="143"/>
      <c r="R3859" s="143"/>
      <c r="S3859" s="143"/>
    </row>
    <row r="3860" spans="1:19" ht="13.5" customHeight="1">
      <c r="A3860" s="188"/>
      <c r="B3860" s="189" t="s">
        <v>167</v>
      </c>
      <c r="C3860" s="501" t="s">
        <v>395</v>
      </c>
      <c r="D3860" s="501"/>
      <c r="E3860" s="501"/>
      <c r="F3860" s="501"/>
      <c r="G3860" s="501"/>
      <c r="H3860" s="190"/>
      <c r="I3860" s="191"/>
      <c r="J3860" s="191"/>
      <c r="K3860" s="191"/>
      <c r="L3860" s="193"/>
      <c r="M3860" s="191"/>
      <c r="N3860" s="193"/>
      <c r="O3860" s="191"/>
      <c r="P3860" s="194">
        <v>6774.65</v>
      </c>
      <c r="Q3860" s="143"/>
      <c r="R3860" s="143"/>
      <c r="S3860" s="143"/>
    </row>
    <row r="3861" spans="1:19" ht="27.75" customHeight="1">
      <c r="A3861" s="195"/>
      <c r="B3861" s="189" t="s">
        <v>646</v>
      </c>
      <c r="C3861" s="501" t="s">
        <v>647</v>
      </c>
      <c r="D3861" s="501"/>
      <c r="E3861" s="501"/>
      <c r="F3861" s="501"/>
      <c r="G3861" s="501"/>
      <c r="H3861" s="190" t="s">
        <v>399</v>
      </c>
      <c r="I3861" s="201">
        <v>0.47</v>
      </c>
      <c r="J3861" s="201">
        <v>1.55</v>
      </c>
      <c r="K3861" s="207">
        <v>69.936000000000007</v>
      </c>
      <c r="L3861" s="205">
        <v>75.97</v>
      </c>
      <c r="M3861" s="206">
        <v>1.23</v>
      </c>
      <c r="N3861" s="200">
        <v>93.44</v>
      </c>
      <c r="O3861" s="202">
        <v>1.0367</v>
      </c>
      <c r="P3861" s="194">
        <v>6774.65</v>
      </c>
      <c r="Q3861" s="143"/>
      <c r="R3861" s="143"/>
      <c r="S3861" s="143"/>
    </row>
    <row r="3862" spans="1:19" ht="45.75" customHeight="1">
      <c r="A3862" s="210"/>
      <c r="B3862" s="187"/>
      <c r="C3862" s="500" t="s">
        <v>429</v>
      </c>
      <c r="D3862" s="500"/>
      <c r="E3862" s="500"/>
      <c r="F3862" s="500"/>
      <c r="G3862" s="500"/>
      <c r="H3862" s="180"/>
      <c r="I3862" s="181"/>
      <c r="J3862" s="181"/>
      <c r="K3862" s="181"/>
      <c r="L3862" s="183"/>
      <c r="M3862" s="181"/>
      <c r="N3862" s="211"/>
      <c r="O3862" s="181"/>
      <c r="P3862" s="212">
        <v>302643.03000000003</v>
      </c>
      <c r="Q3862" s="143"/>
      <c r="R3862" s="143"/>
      <c r="S3862" s="143"/>
    </row>
    <row r="3863" spans="1:19" ht="27.75" customHeight="1">
      <c r="A3863" s="203" t="s">
        <v>1545</v>
      </c>
      <c r="B3863" s="189" t="s">
        <v>430</v>
      </c>
      <c r="C3863" s="501" t="s">
        <v>431</v>
      </c>
      <c r="D3863" s="501"/>
      <c r="E3863" s="501"/>
      <c r="F3863" s="501"/>
      <c r="G3863" s="501"/>
      <c r="H3863" s="190" t="s">
        <v>432</v>
      </c>
      <c r="I3863" s="209">
        <v>2</v>
      </c>
      <c r="J3863" s="191"/>
      <c r="K3863" s="209">
        <v>2</v>
      </c>
      <c r="L3863" s="193"/>
      <c r="M3863" s="191"/>
      <c r="N3863" s="193"/>
      <c r="O3863" s="202">
        <v>1.0367</v>
      </c>
      <c r="P3863" s="194">
        <v>3817.66</v>
      </c>
      <c r="Q3863" s="143"/>
      <c r="R3863" s="143"/>
      <c r="S3863" s="143"/>
    </row>
    <row r="3864" spans="1:19" ht="13.5" customHeight="1">
      <c r="A3864" s="203"/>
      <c r="B3864" s="189"/>
      <c r="C3864" s="501" t="s">
        <v>433</v>
      </c>
      <c r="D3864" s="501"/>
      <c r="E3864" s="501"/>
      <c r="F3864" s="501"/>
      <c r="G3864" s="501"/>
      <c r="H3864" s="190"/>
      <c r="I3864" s="191"/>
      <c r="J3864" s="191"/>
      <c r="K3864" s="191"/>
      <c r="L3864" s="193"/>
      <c r="M3864" s="191"/>
      <c r="N3864" s="193"/>
      <c r="O3864" s="191"/>
      <c r="P3864" s="194">
        <v>295868.38</v>
      </c>
      <c r="Q3864" s="143"/>
      <c r="R3864" s="143"/>
      <c r="S3864" s="143"/>
    </row>
    <row r="3865" spans="1:19" ht="13.5" customHeight="1">
      <c r="A3865" s="203"/>
      <c r="B3865" s="189" t="s">
        <v>653</v>
      </c>
      <c r="C3865" s="501" t="s">
        <v>654</v>
      </c>
      <c r="D3865" s="501"/>
      <c r="E3865" s="501"/>
      <c r="F3865" s="501"/>
      <c r="G3865" s="501"/>
      <c r="H3865" s="190" t="s">
        <v>432</v>
      </c>
      <c r="I3865" s="209">
        <v>90</v>
      </c>
      <c r="J3865" s="191"/>
      <c r="K3865" s="209">
        <v>90</v>
      </c>
      <c r="L3865" s="193"/>
      <c r="M3865" s="191"/>
      <c r="N3865" s="193"/>
      <c r="O3865" s="191"/>
      <c r="P3865" s="194">
        <v>266281.53999999998</v>
      </c>
      <c r="Q3865" s="143"/>
      <c r="R3865" s="143"/>
      <c r="S3865" s="143"/>
    </row>
    <row r="3866" spans="1:19" ht="13.5" customHeight="1">
      <c r="A3866" s="203"/>
      <c r="B3866" s="189" t="s">
        <v>655</v>
      </c>
      <c r="C3866" s="501" t="s">
        <v>656</v>
      </c>
      <c r="D3866" s="501"/>
      <c r="E3866" s="501"/>
      <c r="F3866" s="501"/>
      <c r="G3866" s="501"/>
      <c r="H3866" s="190" t="s">
        <v>432</v>
      </c>
      <c r="I3866" s="209">
        <v>46</v>
      </c>
      <c r="J3866" s="191"/>
      <c r="K3866" s="209">
        <v>46</v>
      </c>
      <c r="L3866" s="193"/>
      <c r="M3866" s="191"/>
      <c r="N3866" s="193"/>
      <c r="O3866" s="191"/>
      <c r="P3866" s="194">
        <v>136099.45000000001</v>
      </c>
      <c r="Q3866" s="143"/>
      <c r="R3866" s="143"/>
      <c r="S3866" s="143"/>
    </row>
    <row r="3867" spans="1:19" ht="13.5" customHeight="1">
      <c r="A3867" s="213"/>
      <c r="B3867" s="214"/>
      <c r="C3867" s="500" t="s">
        <v>438</v>
      </c>
      <c r="D3867" s="500"/>
      <c r="E3867" s="500"/>
      <c r="F3867" s="500"/>
      <c r="G3867" s="500"/>
      <c r="H3867" s="180"/>
      <c r="I3867" s="181"/>
      <c r="J3867" s="181"/>
      <c r="K3867" s="181"/>
      <c r="L3867" s="183"/>
      <c r="M3867" s="181"/>
      <c r="N3867" s="211">
        <v>7383.77</v>
      </c>
      <c r="O3867" s="181"/>
      <c r="P3867" s="212">
        <v>708841.68</v>
      </c>
      <c r="Q3867" s="143"/>
      <c r="R3867" s="143"/>
      <c r="S3867" s="143"/>
    </row>
    <row r="3868" spans="1:19" ht="13.5" customHeight="1">
      <c r="A3868" s="178" t="s">
        <v>1546</v>
      </c>
      <c r="B3868" s="179" t="s">
        <v>1547</v>
      </c>
      <c r="C3868" s="498" t="s">
        <v>1548</v>
      </c>
      <c r="D3868" s="498"/>
      <c r="E3868" s="498"/>
      <c r="F3868" s="498"/>
      <c r="G3868" s="498"/>
      <c r="H3868" s="180" t="s">
        <v>1534</v>
      </c>
      <c r="I3868" s="181">
        <v>30</v>
      </c>
      <c r="J3868" s="182">
        <v>1</v>
      </c>
      <c r="K3868" s="182">
        <v>30</v>
      </c>
      <c r="L3868" s="183"/>
      <c r="M3868" s="181"/>
      <c r="N3868" s="184"/>
      <c r="O3868" s="181"/>
      <c r="P3868" s="185"/>
      <c r="Q3868" s="143"/>
      <c r="R3868" s="143"/>
      <c r="S3868" s="143"/>
    </row>
    <row r="3869" spans="1:19" ht="13.5" customHeight="1">
      <c r="A3869" s="186"/>
      <c r="B3869" s="187" t="s">
        <v>386</v>
      </c>
      <c r="C3869" s="499" t="s">
        <v>387</v>
      </c>
      <c r="D3869" s="499"/>
      <c r="E3869" s="499"/>
      <c r="F3869" s="499"/>
      <c r="G3869" s="499"/>
      <c r="H3869" s="499"/>
      <c r="I3869" s="499"/>
      <c r="J3869" s="499"/>
      <c r="K3869" s="499"/>
      <c r="L3869" s="499"/>
      <c r="M3869" s="499"/>
      <c r="N3869" s="499"/>
      <c r="O3869" s="499"/>
      <c r="P3869" s="499"/>
      <c r="Q3869" s="143"/>
      <c r="R3869" s="143"/>
      <c r="S3869" s="143"/>
    </row>
    <row r="3870" spans="1:19" ht="13.5" customHeight="1">
      <c r="A3870" s="186"/>
      <c r="B3870" s="187" t="s">
        <v>388</v>
      </c>
      <c r="C3870" s="499" t="s">
        <v>389</v>
      </c>
      <c r="D3870" s="499"/>
      <c r="E3870" s="499"/>
      <c r="F3870" s="499"/>
      <c r="G3870" s="499"/>
      <c r="H3870" s="499"/>
      <c r="I3870" s="499"/>
      <c r="J3870" s="499"/>
      <c r="K3870" s="499"/>
      <c r="L3870" s="499"/>
      <c r="M3870" s="499"/>
      <c r="N3870" s="499"/>
      <c r="O3870" s="499"/>
      <c r="P3870" s="499"/>
      <c r="Q3870" s="143"/>
      <c r="R3870" s="143"/>
      <c r="S3870" s="143"/>
    </row>
    <row r="3871" spans="1:19" ht="13.5" customHeight="1">
      <c r="A3871" s="186"/>
      <c r="B3871" s="187"/>
      <c r="C3871" s="499" t="s">
        <v>390</v>
      </c>
      <c r="D3871" s="499"/>
      <c r="E3871" s="499"/>
      <c r="F3871" s="499"/>
      <c r="G3871" s="499"/>
      <c r="H3871" s="499"/>
      <c r="I3871" s="499"/>
      <c r="J3871" s="499"/>
      <c r="K3871" s="499"/>
      <c r="L3871" s="499"/>
      <c r="M3871" s="499"/>
      <c r="N3871" s="499"/>
      <c r="O3871" s="499"/>
      <c r="P3871" s="499"/>
      <c r="Q3871" s="143"/>
      <c r="R3871" s="143"/>
      <c r="S3871" s="143"/>
    </row>
    <row r="3872" spans="1:19" ht="13.5" customHeight="1">
      <c r="A3872" s="188"/>
      <c r="B3872" s="189" t="s">
        <v>164</v>
      </c>
      <c r="C3872" s="501" t="s">
        <v>391</v>
      </c>
      <c r="D3872" s="501"/>
      <c r="E3872" s="501"/>
      <c r="F3872" s="501"/>
      <c r="G3872" s="501"/>
      <c r="H3872" s="190" t="s">
        <v>392</v>
      </c>
      <c r="I3872" s="191"/>
      <c r="J3872" s="191"/>
      <c r="K3872" s="197">
        <v>104.126148</v>
      </c>
      <c r="L3872" s="193"/>
      <c r="M3872" s="191"/>
      <c r="N3872" s="193"/>
      <c r="O3872" s="191"/>
      <c r="P3872" s="194">
        <v>101281.87</v>
      </c>
      <c r="Q3872" s="143"/>
      <c r="R3872" s="143"/>
      <c r="S3872" s="143"/>
    </row>
    <row r="3873" spans="1:19" ht="13.5" customHeight="1">
      <c r="A3873" s="195"/>
      <c r="B3873" s="189" t="s">
        <v>1535</v>
      </c>
      <c r="C3873" s="501" t="s">
        <v>1536</v>
      </c>
      <c r="D3873" s="501"/>
      <c r="E3873" s="501"/>
      <c r="F3873" s="501"/>
      <c r="G3873" s="501"/>
      <c r="H3873" s="190" t="s">
        <v>392</v>
      </c>
      <c r="I3873" s="201">
        <v>0.23</v>
      </c>
      <c r="J3873" s="197">
        <v>1.6068849999999999</v>
      </c>
      <c r="K3873" s="215">
        <v>11.0875065</v>
      </c>
      <c r="L3873" s="198"/>
      <c r="M3873" s="199"/>
      <c r="N3873" s="200">
        <v>777.91</v>
      </c>
      <c r="O3873" s="191"/>
      <c r="P3873" s="194">
        <v>8625.08</v>
      </c>
      <c r="Q3873" s="143"/>
      <c r="R3873" s="143"/>
      <c r="S3873" s="143"/>
    </row>
    <row r="3874" spans="1:19" ht="13.5" customHeight="1">
      <c r="A3874" s="195"/>
      <c r="B3874" s="189" t="s">
        <v>1537</v>
      </c>
      <c r="C3874" s="501" t="s">
        <v>1538</v>
      </c>
      <c r="D3874" s="501"/>
      <c r="E3874" s="501"/>
      <c r="F3874" s="501"/>
      <c r="G3874" s="501"/>
      <c r="H3874" s="190" t="s">
        <v>392</v>
      </c>
      <c r="I3874" s="201">
        <v>0.44</v>
      </c>
      <c r="J3874" s="197">
        <v>1.6068849999999999</v>
      </c>
      <c r="K3874" s="197">
        <v>21.210882000000002</v>
      </c>
      <c r="L3874" s="198"/>
      <c r="M3874" s="199"/>
      <c r="N3874" s="200">
        <v>929.17</v>
      </c>
      <c r="O3874" s="191"/>
      <c r="P3874" s="194">
        <v>19708.52</v>
      </c>
      <c r="Q3874" s="143"/>
      <c r="R3874" s="143"/>
      <c r="S3874" s="143"/>
    </row>
    <row r="3875" spans="1:19" ht="13.5" customHeight="1">
      <c r="A3875" s="195"/>
      <c r="B3875" s="189" t="s">
        <v>1539</v>
      </c>
      <c r="C3875" s="501" t="s">
        <v>1540</v>
      </c>
      <c r="D3875" s="501"/>
      <c r="E3875" s="501"/>
      <c r="F3875" s="501"/>
      <c r="G3875" s="501"/>
      <c r="H3875" s="190" t="s">
        <v>392</v>
      </c>
      <c r="I3875" s="201">
        <v>1.49</v>
      </c>
      <c r="J3875" s="197">
        <v>1.6068849999999999</v>
      </c>
      <c r="K3875" s="215">
        <v>71.827759499999999</v>
      </c>
      <c r="L3875" s="198"/>
      <c r="M3875" s="199"/>
      <c r="N3875" s="200">
        <v>1015.6</v>
      </c>
      <c r="O3875" s="191"/>
      <c r="P3875" s="194">
        <v>72948.27</v>
      </c>
      <c r="Q3875" s="143"/>
      <c r="R3875" s="143"/>
      <c r="S3875" s="143"/>
    </row>
    <row r="3876" spans="1:19" ht="13.5" customHeight="1">
      <c r="A3876" s="188"/>
      <c r="B3876" s="189" t="s">
        <v>167</v>
      </c>
      <c r="C3876" s="501" t="s">
        <v>395</v>
      </c>
      <c r="D3876" s="501"/>
      <c r="E3876" s="501"/>
      <c r="F3876" s="501"/>
      <c r="G3876" s="501"/>
      <c r="H3876" s="190"/>
      <c r="I3876" s="191"/>
      <c r="J3876" s="191"/>
      <c r="K3876" s="191"/>
      <c r="L3876" s="193"/>
      <c r="M3876" s="191"/>
      <c r="N3876" s="193"/>
      <c r="O3876" s="191"/>
      <c r="P3876" s="194">
        <v>3063.01</v>
      </c>
      <c r="Q3876" s="143"/>
      <c r="R3876" s="143"/>
      <c r="S3876" s="143"/>
    </row>
    <row r="3877" spans="1:19" ht="27.75" customHeight="1">
      <c r="A3877" s="195"/>
      <c r="B3877" s="189" t="s">
        <v>646</v>
      </c>
      <c r="C3877" s="501" t="s">
        <v>647</v>
      </c>
      <c r="D3877" s="501"/>
      <c r="E3877" s="501"/>
      <c r="F3877" s="501"/>
      <c r="G3877" s="501"/>
      <c r="H3877" s="190" t="s">
        <v>399</v>
      </c>
      <c r="I3877" s="201">
        <v>0.68</v>
      </c>
      <c r="J3877" s="201">
        <v>1.55</v>
      </c>
      <c r="K3877" s="201">
        <v>31.62</v>
      </c>
      <c r="L3877" s="205">
        <v>75.97</v>
      </c>
      <c r="M3877" s="206">
        <v>1.23</v>
      </c>
      <c r="N3877" s="200">
        <v>93.44</v>
      </c>
      <c r="O3877" s="202">
        <v>1.0367</v>
      </c>
      <c r="P3877" s="194">
        <v>3063.01</v>
      </c>
      <c r="Q3877" s="143"/>
      <c r="R3877" s="143"/>
      <c r="S3877" s="143"/>
    </row>
    <row r="3878" spans="1:19" ht="45.75" customHeight="1">
      <c r="A3878" s="210"/>
      <c r="B3878" s="187"/>
      <c r="C3878" s="500" t="s">
        <v>429</v>
      </c>
      <c r="D3878" s="500"/>
      <c r="E3878" s="500"/>
      <c r="F3878" s="500"/>
      <c r="G3878" s="500"/>
      <c r="H3878" s="180"/>
      <c r="I3878" s="181"/>
      <c r="J3878" s="181"/>
      <c r="K3878" s="181"/>
      <c r="L3878" s="183"/>
      <c r="M3878" s="181"/>
      <c r="N3878" s="211"/>
      <c r="O3878" s="181"/>
      <c r="P3878" s="212">
        <v>104344.88</v>
      </c>
      <c r="Q3878" s="143"/>
      <c r="R3878" s="143"/>
      <c r="S3878" s="143"/>
    </row>
    <row r="3879" spans="1:19" ht="27.75" customHeight="1">
      <c r="A3879" s="203" t="s">
        <v>1549</v>
      </c>
      <c r="B3879" s="189" t="s">
        <v>430</v>
      </c>
      <c r="C3879" s="501" t="s">
        <v>431</v>
      </c>
      <c r="D3879" s="501"/>
      <c r="E3879" s="501"/>
      <c r="F3879" s="501"/>
      <c r="G3879" s="501"/>
      <c r="H3879" s="190" t="s">
        <v>432</v>
      </c>
      <c r="I3879" s="209">
        <v>2</v>
      </c>
      <c r="J3879" s="191"/>
      <c r="K3879" s="209">
        <v>2</v>
      </c>
      <c r="L3879" s="193"/>
      <c r="M3879" s="191"/>
      <c r="N3879" s="193"/>
      <c r="O3879" s="202">
        <v>1.0367</v>
      </c>
      <c r="P3879" s="194">
        <v>1306.8599999999999</v>
      </c>
      <c r="Q3879" s="143"/>
      <c r="R3879" s="143"/>
      <c r="S3879" s="143"/>
    </row>
    <row r="3880" spans="1:19" ht="13.5" customHeight="1">
      <c r="A3880" s="203"/>
      <c r="B3880" s="189"/>
      <c r="C3880" s="501" t="s">
        <v>433</v>
      </c>
      <c r="D3880" s="501"/>
      <c r="E3880" s="501"/>
      <c r="F3880" s="501"/>
      <c r="G3880" s="501"/>
      <c r="H3880" s="190"/>
      <c r="I3880" s="191"/>
      <c r="J3880" s="191"/>
      <c r="K3880" s="191"/>
      <c r="L3880" s="193"/>
      <c r="M3880" s="191"/>
      <c r="N3880" s="193"/>
      <c r="O3880" s="191"/>
      <c r="P3880" s="194">
        <v>101281.87</v>
      </c>
      <c r="Q3880" s="143"/>
      <c r="R3880" s="143"/>
      <c r="S3880" s="143"/>
    </row>
    <row r="3881" spans="1:19" ht="13.5" customHeight="1">
      <c r="A3881" s="203"/>
      <c r="B3881" s="189" t="s">
        <v>653</v>
      </c>
      <c r="C3881" s="501" t="s">
        <v>654</v>
      </c>
      <c r="D3881" s="501"/>
      <c r="E3881" s="501"/>
      <c r="F3881" s="501"/>
      <c r="G3881" s="501"/>
      <c r="H3881" s="190" t="s">
        <v>432</v>
      </c>
      <c r="I3881" s="209">
        <v>90</v>
      </c>
      <c r="J3881" s="191"/>
      <c r="K3881" s="209">
        <v>90</v>
      </c>
      <c r="L3881" s="193"/>
      <c r="M3881" s="191"/>
      <c r="N3881" s="193"/>
      <c r="O3881" s="191"/>
      <c r="P3881" s="194">
        <v>91153.68</v>
      </c>
      <c r="Q3881" s="143"/>
      <c r="R3881" s="143"/>
      <c r="S3881" s="143"/>
    </row>
    <row r="3882" spans="1:19" ht="13.5" customHeight="1">
      <c r="A3882" s="203"/>
      <c r="B3882" s="189" t="s">
        <v>655</v>
      </c>
      <c r="C3882" s="501" t="s">
        <v>656</v>
      </c>
      <c r="D3882" s="501"/>
      <c r="E3882" s="501"/>
      <c r="F3882" s="501"/>
      <c r="G3882" s="501"/>
      <c r="H3882" s="190" t="s">
        <v>432</v>
      </c>
      <c r="I3882" s="209">
        <v>46</v>
      </c>
      <c r="J3882" s="191"/>
      <c r="K3882" s="209">
        <v>46</v>
      </c>
      <c r="L3882" s="193"/>
      <c r="M3882" s="191"/>
      <c r="N3882" s="193"/>
      <c r="O3882" s="191"/>
      <c r="P3882" s="194">
        <v>46589.66</v>
      </c>
      <c r="Q3882" s="143"/>
      <c r="R3882" s="143"/>
      <c r="S3882" s="143"/>
    </row>
    <row r="3883" spans="1:19" ht="13.5" customHeight="1">
      <c r="A3883" s="213"/>
      <c r="B3883" s="214"/>
      <c r="C3883" s="500" t="s">
        <v>438</v>
      </c>
      <c r="D3883" s="500"/>
      <c r="E3883" s="500"/>
      <c r="F3883" s="500"/>
      <c r="G3883" s="500"/>
      <c r="H3883" s="180"/>
      <c r="I3883" s="181"/>
      <c r="J3883" s="181"/>
      <c r="K3883" s="181"/>
      <c r="L3883" s="183"/>
      <c r="M3883" s="181"/>
      <c r="N3883" s="211">
        <v>8113.17</v>
      </c>
      <c r="O3883" s="181"/>
      <c r="P3883" s="212">
        <v>243395.08</v>
      </c>
      <c r="Q3883" s="143"/>
      <c r="R3883" s="143"/>
      <c r="S3883" s="143"/>
    </row>
    <row r="3884" spans="1:19" ht="13.5" customHeight="1">
      <c r="A3884" s="178" t="s">
        <v>1550</v>
      </c>
      <c r="B3884" s="179" t="s">
        <v>1551</v>
      </c>
      <c r="C3884" s="498" t="s">
        <v>1552</v>
      </c>
      <c r="D3884" s="498"/>
      <c r="E3884" s="498"/>
      <c r="F3884" s="498"/>
      <c r="G3884" s="498"/>
      <c r="H3884" s="180" t="s">
        <v>1534</v>
      </c>
      <c r="I3884" s="181">
        <v>2</v>
      </c>
      <c r="J3884" s="182">
        <v>1</v>
      </c>
      <c r="K3884" s="182">
        <v>2</v>
      </c>
      <c r="L3884" s="183"/>
      <c r="M3884" s="181"/>
      <c r="N3884" s="184"/>
      <c r="O3884" s="181"/>
      <c r="P3884" s="185"/>
      <c r="Q3884" s="143"/>
      <c r="R3884" s="143"/>
      <c r="S3884" s="143"/>
    </row>
    <row r="3885" spans="1:19" ht="13.5" customHeight="1">
      <c r="A3885" s="186"/>
      <c r="B3885" s="187" t="s">
        <v>386</v>
      </c>
      <c r="C3885" s="499" t="s">
        <v>387</v>
      </c>
      <c r="D3885" s="499"/>
      <c r="E3885" s="499"/>
      <c r="F3885" s="499"/>
      <c r="G3885" s="499"/>
      <c r="H3885" s="499"/>
      <c r="I3885" s="499"/>
      <c r="J3885" s="499"/>
      <c r="K3885" s="499"/>
      <c r="L3885" s="499"/>
      <c r="M3885" s="499"/>
      <c r="N3885" s="499"/>
      <c r="O3885" s="499"/>
      <c r="P3885" s="499"/>
      <c r="Q3885" s="143"/>
      <c r="R3885" s="143"/>
      <c r="S3885" s="143"/>
    </row>
    <row r="3886" spans="1:19" ht="13.5" customHeight="1">
      <c r="A3886" s="186"/>
      <c r="B3886" s="187" t="s">
        <v>388</v>
      </c>
      <c r="C3886" s="499" t="s">
        <v>389</v>
      </c>
      <c r="D3886" s="499"/>
      <c r="E3886" s="499"/>
      <c r="F3886" s="499"/>
      <c r="G3886" s="499"/>
      <c r="H3886" s="499"/>
      <c r="I3886" s="499"/>
      <c r="J3886" s="499"/>
      <c r="K3886" s="499"/>
      <c r="L3886" s="499"/>
      <c r="M3886" s="499"/>
      <c r="N3886" s="499"/>
      <c r="O3886" s="499"/>
      <c r="P3886" s="499"/>
      <c r="Q3886" s="143"/>
      <c r="R3886" s="143"/>
      <c r="S3886" s="143"/>
    </row>
    <row r="3887" spans="1:19" ht="13.5" customHeight="1">
      <c r="A3887" s="186"/>
      <c r="B3887" s="187"/>
      <c r="C3887" s="499" t="s">
        <v>390</v>
      </c>
      <c r="D3887" s="499"/>
      <c r="E3887" s="499"/>
      <c r="F3887" s="499"/>
      <c r="G3887" s="499"/>
      <c r="H3887" s="499"/>
      <c r="I3887" s="499"/>
      <c r="J3887" s="499"/>
      <c r="K3887" s="499"/>
      <c r="L3887" s="499"/>
      <c r="M3887" s="499"/>
      <c r="N3887" s="499"/>
      <c r="O3887" s="499"/>
      <c r="P3887" s="499"/>
      <c r="Q3887" s="143"/>
      <c r="R3887" s="143"/>
      <c r="S3887" s="143"/>
    </row>
    <row r="3888" spans="1:19" ht="13.5" customHeight="1">
      <c r="A3888" s="188"/>
      <c r="B3888" s="189" t="s">
        <v>164</v>
      </c>
      <c r="C3888" s="501" t="s">
        <v>391</v>
      </c>
      <c r="D3888" s="501"/>
      <c r="E3888" s="501"/>
      <c r="F3888" s="501"/>
      <c r="G3888" s="501"/>
      <c r="H3888" s="190" t="s">
        <v>392</v>
      </c>
      <c r="I3888" s="191"/>
      <c r="J3888" s="191"/>
      <c r="K3888" s="215">
        <v>7.6809102999999999</v>
      </c>
      <c r="L3888" s="193"/>
      <c r="M3888" s="191"/>
      <c r="N3888" s="193"/>
      <c r="O3888" s="191"/>
      <c r="P3888" s="194">
        <v>7400.05</v>
      </c>
      <c r="Q3888" s="143"/>
      <c r="R3888" s="143"/>
      <c r="S3888" s="143"/>
    </row>
    <row r="3889" spans="1:19" ht="13.5" customHeight="1">
      <c r="A3889" s="195"/>
      <c r="B3889" s="189" t="s">
        <v>1535</v>
      </c>
      <c r="C3889" s="501" t="s">
        <v>1536</v>
      </c>
      <c r="D3889" s="501"/>
      <c r="E3889" s="501"/>
      <c r="F3889" s="501"/>
      <c r="G3889" s="501"/>
      <c r="H3889" s="190" t="s">
        <v>392</v>
      </c>
      <c r="I3889" s="201">
        <v>0.31</v>
      </c>
      <c r="J3889" s="197">
        <v>1.6068849999999999</v>
      </c>
      <c r="K3889" s="215">
        <v>0.99626870000000001</v>
      </c>
      <c r="L3889" s="198"/>
      <c r="M3889" s="199"/>
      <c r="N3889" s="200">
        <v>777.91</v>
      </c>
      <c r="O3889" s="191"/>
      <c r="P3889" s="194">
        <v>775.01</v>
      </c>
      <c r="Q3889" s="143"/>
      <c r="R3889" s="143"/>
      <c r="S3889" s="143"/>
    </row>
    <row r="3890" spans="1:19" ht="13.5" customHeight="1">
      <c r="A3890" s="195"/>
      <c r="B3890" s="189" t="s">
        <v>1537</v>
      </c>
      <c r="C3890" s="501" t="s">
        <v>1538</v>
      </c>
      <c r="D3890" s="501"/>
      <c r="E3890" s="501"/>
      <c r="F3890" s="501"/>
      <c r="G3890" s="501"/>
      <c r="H3890" s="190" t="s">
        <v>392</v>
      </c>
      <c r="I3890" s="201">
        <v>0.59</v>
      </c>
      <c r="J3890" s="197">
        <v>1.6068849999999999</v>
      </c>
      <c r="K3890" s="215">
        <v>1.8961243000000001</v>
      </c>
      <c r="L3890" s="198"/>
      <c r="M3890" s="199"/>
      <c r="N3890" s="200">
        <v>929.17</v>
      </c>
      <c r="O3890" s="191"/>
      <c r="P3890" s="194">
        <v>1761.82</v>
      </c>
      <c r="Q3890" s="143"/>
      <c r="R3890" s="143"/>
      <c r="S3890" s="143"/>
    </row>
    <row r="3891" spans="1:19" ht="13.5" customHeight="1">
      <c r="A3891" s="195"/>
      <c r="B3891" s="189" t="s">
        <v>1539</v>
      </c>
      <c r="C3891" s="501" t="s">
        <v>1540</v>
      </c>
      <c r="D3891" s="501"/>
      <c r="E3891" s="501"/>
      <c r="F3891" s="501"/>
      <c r="G3891" s="501"/>
      <c r="H3891" s="190" t="s">
        <v>392</v>
      </c>
      <c r="I3891" s="201">
        <v>1.49</v>
      </c>
      <c r="J3891" s="197">
        <v>1.6068849999999999</v>
      </c>
      <c r="K3891" s="215">
        <v>4.7885172999999996</v>
      </c>
      <c r="L3891" s="198"/>
      <c r="M3891" s="199"/>
      <c r="N3891" s="200">
        <v>1015.6</v>
      </c>
      <c r="O3891" s="191"/>
      <c r="P3891" s="194">
        <v>4863.22</v>
      </c>
      <c r="Q3891" s="143"/>
      <c r="R3891" s="143"/>
      <c r="S3891" s="143"/>
    </row>
    <row r="3892" spans="1:19" ht="13.5" customHeight="1">
      <c r="A3892" s="188"/>
      <c r="B3892" s="189" t="s">
        <v>167</v>
      </c>
      <c r="C3892" s="501" t="s">
        <v>395</v>
      </c>
      <c r="D3892" s="501"/>
      <c r="E3892" s="501"/>
      <c r="F3892" s="501"/>
      <c r="G3892" s="501"/>
      <c r="H3892" s="190"/>
      <c r="I3892" s="191"/>
      <c r="J3892" s="191"/>
      <c r="K3892" s="191"/>
      <c r="L3892" s="193"/>
      <c r="M3892" s="191"/>
      <c r="N3892" s="193"/>
      <c r="O3892" s="191"/>
      <c r="P3892" s="216">
        <v>273.27</v>
      </c>
      <c r="Q3892" s="143"/>
      <c r="R3892" s="143"/>
      <c r="S3892" s="143"/>
    </row>
    <row r="3893" spans="1:19" ht="27.75" customHeight="1">
      <c r="A3893" s="195"/>
      <c r="B3893" s="189" t="s">
        <v>646</v>
      </c>
      <c r="C3893" s="501" t="s">
        <v>647</v>
      </c>
      <c r="D3893" s="501"/>
      <c r="E3893" s="501"/>
      <c r="F3893" s="501"/>
      <c r="G3893" s="501"/>
      <c r="H3893" s="190" t="s">
        <v>399</v>
      </c>
      <c r="I3893" s="201">
        <v>0.91</v>
      </c>
      <c r="J3893" s="201">
        <v>1.55</v>
      </c>
      <c r="K3893" s="207">
        <v>2.8210000000000002</v>
      </c>
      <c r="L3893" s="205">
        <v>75.97</v>
      </c>
      <c r="M3893" s="206">
        <v>1.23</v>
      </c>
      <c r="N3893" s="200">
        <v>93.44</v>
      </c>
      <c r="O3893" s="202">
        <v>1.0367</v>
      </c>
      <c r="P3893" s="194">
        <v>273.27</v>
      </c>
      <c r="Q3893" s="143"/>
      <c r="R3893" s="143"/>
      <c r="S3893" s="143"/>
    </row>
    <row r="3894" spans="1:19" ht="45.75" customHeight="1">
      <c r="A3894" s="210"/>
      <c r="B3894" s="187"/>
      <c r="C3894" s="500" t="s">
        <v>429</v>
      </c>
      <c r="D3894" s="500"/>
      <c r="E3894" s="500"/>
      <c r="F3894" s="500"/>
      <c r="G3894" s="500"/>
      <c r="H3894" s="180"/>
      <c r="I3894" s="181"/>
      <c r="J3894" s="181"/>
      <c r="K3894" s="181"/>
      <c r="L3894" s="183"/>
      <c r="M3894" s="181"/>
      <c r="N3894" s="211"/>
      <c r="O3894" s="181"/>
      <c r="P3894" s="212">
        <v>7673.32</v>
      </c>
      <c r="Q3894" s="143"/>
      <c r="R3894" s="143"/>
      <c r="S3894" s="143"/>
    </row>
    <row r="3895" spans="1:19" ht="27.75" customHeight="1">
      <c r="A3895" s="203" t="s">
        <v>1553</v>
      </c>
      <c r="B3895" s="189" t="s">
        <v>430</v>
      </c>
      <c r="C3895" s="501" t="s">
        <v>431</v>
      </c>
      <c r="D3895" s="501"/>
      <c r="E3895" s="501"/>
      <c r="F3895" s="501"/>
      <c r="G3895" s="501"/>
      <c r="H3895" s="190" t="s">
        <v>432</v>
      </c>
      <c r="I3895" s="209">
        <v>2</v>
      </c>
      <c r="J3895" s="191"/>
      <c r="K3895" s="209">
        <v>2</v>
      </c>
      <c r="L3895" s="193"/>
      <c r="M3895" s="191"/>
      <c r="N3895" s="193"/>
      <c r="O3895" s="202">
        <v>1.0367</v>
      </c>
      <c r="P3895" s="216">
        <v>95.48</v>
      </c>
      <c r="Q3895" s="143"/>
      <c r="R3895" s="143"/>
      <c r="S3895" s="143"/>
    </row>
    <row r="3896" spans="1:19" ht="13.5" customHeight="1">
      <c r="A3896" s="203"/>
      <c r="B3896" s="189"/>
      <c r="C3896" s="501" t="s">
        <v>433</v>
      </c>
      <c r="D3896" s="501"/>
      <c r="E3896" s="501"/>
      <c r="F3896" s="501"/>
      <c r="G3896" s="501"/>
      <c r="H3896" s="190"/>
      <c r="I3896" s="191"/>
      <c r="J3896" s="191"/>
      <c r="K3896" s="191"/>
      <c r="L3896" s="193"/>
      <c r="M3896" s="191"/>
      <c r="N3896" s="193"/>
      <c r="O3896" s="191"/>
      <c r="P3896" s="194">
        <v>7400.05</v>
      </c>
      <c r="Q3896" s="143"/>
      <c r="R3896" s="143"/>
      <c r="S3896" s="143"/>
    </row>
    <row r="3897" spans="1:19" ht="13.5" customHeight="1">
      <c r="A3897" s="203"/>
      <c r="B3897" s="189" t="s">
        <v>653</v>
      </c>
      <c r="C3897" s="501" t="s">
        <v>654</v>
      </c>
      <c r="D3897" s="501"/>
      <c r="E3897" s="501"/>
      <c r="F3897" s="501"/>
      <c r="G3897" s="501"/>
      <c r="H3897" s="190" t="s">
        <v>432</v>
      </c>
      <c r="I3897" s="209">
        <v>90</v>
      </c>
      <c r="J3897" s="191"/>
      <c r="K3897" s="209">
        <v>90</v>
      </c>
      <c r="L3897" s="193"/>
      <c r="M3897" s="191"/>
      <c r="N3897" s="193"/>
      <c r="O3897" s="191"/>
      <c r="P3897" s="194">
        <v>6660.05</v>
      </c>
      <c r="Q3897" s="143"/>
      <c r="R3897" s="143"/>
      <c r="S3897" s="143"/>
    </row>
    <row r="3898" spans="1:19" ht="13.5" customHeight="1">
      <c r="A3898" s="203"/>
      <c r="B3898" s="189" t="s">
        <v>655</v>
      </c>
      <c r="C3898" s="501" t="s">
        <v>656</v>
      </c>
      <c r="D3898" s="501"/>
      <c r="E3898" s="501"/>
      <c r="F3898" s="501"/>
      <c r="G3898" s="501"/>
      <c r="H3898" s="190" t="s">
        <v>432</v>
      </c>
      <c r="I3898" s="209">
        <v>46</v>
      </c>
      <c r="J3898" s="191"/>
      <c r="K3898" s="209">
        <v>46</v>
      </c>
      <c r="L3898" s="193"/>
      <c r="M3898" s="191"/>
      <c r="N3898" s="193"/>
      <c r="O3898" s="191"/>
      <c r="P3898" s="194">
        <v>3404.02</v>
      </c>
      <c r="Q3898" s="143"/>
      <c r="R3898" s="143"/>
      <c r="S3898" s="143"/>
    </row>
    <row r="3899" spans="1:19" ht="13.5" customHeight="1">
      <c r="A3899" s="213"/>
      <c r="B3899" s="214"/>
      <c r="C3899" s="500" t="s">
        <v>438</v>
      </c>
      <c r="D3899" s="500"/>
      <c r="E3899" s="500"/>
      <c r="F3899" s="500"/>
      <c r="G3899" s="500"/>
      <c r="H3899" s="180"/>
      <c r="I3899" s="181"/>
      <c r="J3899" s="181"/>
      <c r="K3899" s="181"/>
      <c r="L3899" s="183"/>
      <c r="M3899" s="181"/>
      <c r="N3899" s="211">
        <v>8916.44</v>
      </c>
      <c r="O3899" s="181"/>
      <c r="P3899" s="212">
        <v>17832.87</v>
      </c>
      <c r="Q3899" s="143"/>
      <c r="R3899" s="143"/>
      <c r="S3899" s="143"/>
    </row>
    <row r="3900" spans="1:19" ht="13.5" customHeight="1">
      <c r="A3900" s="178" t="s">
        <v>1554</v>
      </c>
      <c r="B3900" s="179" t="s">
        <v>1555</v>
      </c>
      <c r="C3900" s="498" t="s">
        <v>1556</v>
      </c>
      <c r="D3900" s="498"/>
      <c r="E3900" s="498"/>
      <c r="F3900" s="498"/>
      <c r="G3900" s="498"/>
      <c r="H3900" s="180" t="s">
        <v>1534</v>
      </c>
      <c r="I3900" s="181">
        <v>10</v>
      </c>
      <c r="J3900" s="182">
        <v>1</v>
      </c>
      <c r="K3900" s="182">
        <v>10</v>
      </c>
      <c r="L3900" s="183"/>
      <c r="M3900" s="181"/>
      <c r="N3900" s="184"/>
      <c r="O3900" s="181"/>
      <c r="P3900" s="185"/>
      <c r="Q3900" s="143"/>
      <c r="R3900" s="143"/>
      <c r="S3900" s="143"/>
    </row>
    <row r="3901" spans="1:19" ht="13.5" customHeight="1">
      <c r="A3901" s="186"/>
      <c r="B3901" s="187" t="s">
        <v>386</v>
      </c>
      <c r="C3901" s="499" t="s">
        <v>387</v>
      </c>
      <c r="D3901" s="499"/>
      <c r="E3901" s="499"/>
      <c r="F3901" s="499"/>
      <c r="G3901" s="499"/>
      <c r="H3901" s="499"/>
      <c r="I3901" s="499"/>
      <c r="J3901" s="499"/>
      <c r="K3901" s="499"/>
      <c r="L3901" s="499"/>
      <c r="M3901" s="499"/>
      <c r="N3901" s="499"/>
      <c r="O3901" s="499"/>
      <c r="P3901" s="499"/>
      <c r="Q3901" s="143"/>
      <c r="R3901" s="143"/>
      <c r="S3901" s="143"/>
    </row>
    <row r="3902" spans="1:19" ht="13.5" customHeight="1">
      <c r="A3902" s="186"/>
      <c r="B3902" s="187" t="s">
        <v>388</v>
      </c>
      <c r="C3902" s="499" t="s">
        <v>389</v>
      </c>
      <c r="D3902" s="499"/>
      <c r="E3902" s="499"/>
      <c r="F3902" s="499"/>
      <c r="G3902" s="499"/>
      <c r="H3902" s="499"/>
      <c r="I3902" s="499"/>
      <c r="J3902" s="499"/>
      <c r="K3902" s="499"/>
      <c r="L3902" s="499"/>
      <c r="M3902" s="499"/>
      <c r="N3902" s="499"/>
      <c r="O3902" s="499"/>
      <c r="P3902" s="499"/>
      <c r="Q3902" s="143"/>
      <c r="R3902" s="143"/>
      <c r="S3902" s="143"/>
    </row>
    <row r="3903" spans="1:19" ht="13.5" customHeight="1">
      <c r="A3903" s="186"/>
      <c r="B3903" s="187"/>
      <c r="C3903" s="499" t="s">
        <v>390</v>
      </c>
      <c r="D3903" s="499"/>
      <c r="E3903" s="499"/>
      <c r="F3903" s="499"/>
      <c r="G3903" s="499"/>
      <c r="H3903" s="499"/>
      <c r="I3903" s="499"/>
      <c r="J3903" s="499"/>
      <c r="K3903" s="499"/>
      <c r="L3903" s="499"/>
      <c r="M3903" s="499"/>
      <c r="N3903" s="499"/>
      <c r="O3903" s="499"/>
      <c r="P3903" s="499"/>
      <c r="Q3903" s="143"/>
      <c r="R3903" s="143"/>
      <c r="S3903" s="143"/>
    </row>
    <row r="3904" spans="1:19" ht="13.5" customHeight="1">
      <c r="A3904" s="188"/>
      <c r="B3904" s="189" t="s">
        <v>164</v>
      </c>
      <c r="C3904" s="501" t="s">
        <v>391</v>
      </c>
      <c r="D3904" s="501"/>
      <c r="E3904" s="501"/>
      <c r="F3904" s="501"/>
      <c r="G3904" s="501"/>
      <c r="H3904" s="190" t="s">
        <v>392</v>
      </c>
      <c r="I3904" s="191"/>
      <c r="J3904" s="191"/>
      <c r="K3904" s="215">
        <v>45.474845500000001</v>
      </c>
      <c r="L3904" s="193"/>
      <c r="M3904" s="191"/>
      <c r="N3904" s="193"/>
      <c r="O3904" s="191"/>
      <c r="P3904" s="194">
        <v>43229.46</v>
      </c>
      <c r="Q3904" s="143"/>
      <c r="R3904" s="143"/>
      <c r="S3904" s="143"/>
    </row>
    <row r="3905" spans="1:19" ht="13.5" customHeight="1">
      <c r="A3905" s="195"/>
      <c r="B3905" s="189" t="s">
        <v>1535</v>
      </c>
      <c r="C3905" s="501" t="s">
        <v>1536</v>
      </c>
      <c r="D3905" s="501"/>
      <c r="E3905" s="501"/>
      <c r="F3905" s="501"/>
      <c r="G3905" s="501"/>
      <c r="H3905" s="190" t="s">
        <v>392</v>
      </c>
      <c r="I3905" s="201">
        <v>0.45</v>
      </c>
      <c r="J3905" s="197">
        <v>1.6068849999999999</v>
      </c>
      <c r="K3905" s="215">
        <v>7.2309824999999996</v>
      </c>
      <c r="L3905" s="198"/>
      <c r="M3905" s="199"/>
      <c r="N3905" s="200">
        <v>777.91</v>
      </c>
      <c r="O3905" s="191"/>
      <c r="P3905" s="194">
        <v>5625.05</v>
      </c>
      <c r="Q3905" s="143"/>
      <c r="R3905" s="143"/>
      <c r="S3905" s="143"/>
    </row>
    <row r="3906" spans="1:19" ht="13.5" customHeight="1">
      <c r="A3906" s="195"/>
      <c r="B3906" s="189" t="s">
        <v>1537</v>
      </c>
      <c r="C3906" s="501" t="s">
        <v>1538</v>
      </c>
      <c r="D3906" s="501"/>
      <c r="E3906" s="501"/>
      <c r="F3906" s="501"/>
      <c r="G3906" s="501"/>
      <c r="H3906" s="190" t="s">
        <v>392</v>
      </c>
      <c r="I3906" s="201">
        <v>0.89</v>
      </c>
      <c r="J3906" s="197">
        <v>1.6068849999999999</v>
      </c>
      <c r="K3906" s="215">
        <v>14.3012765</v>
      </c>
      <c r="L3906" s="198"/>
      <c r="M3906" s="199"/>
      <c r="N3906" s="200">
        <v>929.17</v>
      </c>
      <c r="O3906" s="191"/>
      <c r="P3906" s="194">
        <v>13288.32</v>
      </c>
      <c r="Q3906" s="143"/>
      <c r="R3906" s="143"/>
      <c r="S3906" s="143"/>
    </row>
    <row r="3907" spans="1:19" ht="13.5" customHeight="1">
      <c r="A3907" s="195"/>
      <c r="B3907" s="189" t="s">
        <v>1539</v>
      </c>
      <c r="C3907" s="501" t="s">
        <v>1540</v>
      </c>
      <c r="D3907" s="501"/>
      <c r="E3907" s="501"/>
      <c r="F3907" s="501"/>
      <c r="G3907" s="501"/>
      <c r="H3907" s="190" t="s">
        <v>392</v>
      </c>
      <c r="I3907" s="201">
        <v>1.49</v>
      </c>
      <c r="J3907" s="197">
        <v>1.6068849999999999</v>
      </c>
      <c r="K3907" s="215">
        <v>23.942586500000001</v>
      </c>
      <c r="L3907" s="198"/>
      <c r="M3907" s="199"/>
      <c r="N3907" s="200">
        <v>1015.6</v>
      </c>
      <c r="O3907" s="191"/>
      <c r="P3907" s="194">
        <v>24316.09</v>
      </c>
      <c r="Q3907" s="143"/>
      <c r="R3907" s="143"/>
      <c r="S3907" s="143"/>
    </row>
    <row r="3908" spans="1:19" ht="13.5" customHeight="1">
      <c r="A3908" s="188"/>
      <c r="B3908" s="189" t="s">
        <v>167</v>
      </c>
      <c r="C3908" s="501" t="s">
        <v>395</v>
      </c>
      <c r="D3908" s="501"/>
      <c r="E3908" s="501"/>
      <c r="F3908" s="501"/>
      <c r="G3908" s="501"/>
      <c r="H3908" s="190"/>
      <c r="I3908" s="191"/>
      <c r="J3908" s="191"/>
      <c r="K3908" s="191"/>
      <c r="L3908" s="193"/>
      <c r="M3908" s="191"/>
      <c r="N3908" s="193"/>
      <c r="O3908" s="191"/>
      <c r="P3908" s="194">
        <v>2026.99</v>
      </c>
      <c r="Q3908" s="143"/>
      <c r="R3908" s="143"/>
      <c r="S3908" s="143"/>
    </row>
    <row r="3909" spans="1:19" ht="1.5" customHeight="1">
      <c r="A3909" s="195"/>
      <c r="B3909" s="189" t="s">
        <v>646</v>
      </c>
      <c r="C3909" s="501" t="s">
        <v>647</v>
      </c>
      <c r="D3909" s="501"/>
      <c r="E3909" s="501"/>
      <c r="F3909" s="501"/>
      <c r="G3909" s="501"/>
      <c r="H3909" s="190" t="s">
        <v>399</v>
      </c>
      <c r="I3909" s="201">
        <v>1.35</v>
      </c>
      <c r="J3909" s="201">
        <v>1.55</v>
      </c>
      <c r="K3909" s="207">
        <v>20.925000000000001</v>
      </c>
      <c r="L3909" s="205">
        <v>75.97</v>
      </c>
      <c r="M3909" s="206">
        <v>1.23</v>
      </c>
      <c r="N3909" s="200">
        <v>93.44</v>
      </c>
      <c r="O3909" s="202">
        <v>1.0367</v>
      </c>
      <c r="P3909" s="194">
        <v>2026.99</v>
      </c>
      <c r="Q3909" s="143"/>
      <c r="R3909" s="143"/>
      <c r="S3909" s="143"/>
    </row>
    <row r="3910" spans="1:19" ht="13.5" customHeight="1">
      <c r="A3910" s="210"/>
      <c r="B3910" s="187"/>
      <c r="C3910" s="500" t="s">
        <v>429</v>
      </c>
      <c r="D3910" s="500"/>
      <c r="E3910" s="500"/>
      <c r="F3910" s="500"/>
      <c r="G3910" s="500"/>
      <c r="H3910" s="180"/>
      <c r="I3910" s="181"/>
      <c r="J3910" s="181"/>
      <c r="K3910" s="181"/>
      <c r="L3910" s="183"/>
      <c r="M3910" s="181"/>
      <c r="N3910" s="211"/>
      <c r="O3910" s="181"/>
      <c r="P3910" s="212">
        <v>45256.45</v>
      </c>
      <c r="Q3910" s="143"/>
      <c r="R3910" s="143"/>
      <c r="S3910" s="143"/>
    </row>
    <row r="3911" spans="1:19" ht="13.5" customHeight="1">
      <c r="A3911" s="203" t="s">
        <v>1557</v>
      </c>
      <c r="B3911" s="189" t="s">
        <v>430</v>
      </c>
      <c r="C3911" s="501" t="s">
        <v>431</v>
      </c>
      <c r="D3911" s="501"/>
      <c r="E3911" s="501"/>
      <c r="F3911" s="501"/>
      <c r="G3911" s="501"/>
      <c r="H3911" s="190" t="s">
        <v>432</v>
      </c>
      <c r="I3911" s="209">
        <v>2</v>
      </c>
      <c r="J3911" s="191"/>
      <c r="K3911" s="209">
        <v>2</v>
      </c>
      <c r="L3911" s="193"/>
      <c r="M3911" s="191"/>
      <c r="N3911" s="193"/>
      <c r="O3911" s="202">
        <v>1.0367</v>
      </c>
      <c r="P3911" s="216">
        <v>557.79999999999995</v>
      </c>
      <c r="Q3911" s="143"/>
      <c r="R3911" s="143"/>
      <c r="S3911" s="143"/>
    </row>
    <row r="3912" spans="1:19" ht="13.5" customHeight="1">
      <c r="A3912" s="203"/>
      <c r="B3912" s="189"/>
      <c r="C3912" s="501" t="s">
        <v>433</v>
      </c>
      <c r="D3912" s="501"/>
      <c r="E3912" s="501"/>
      <c r="F3912" s="501"/>
      <c r="G3912" s="501"/>
      <c r="H3912" s="190"/>
      <c r="I3912" s="191"/>
      <c r="J3912" s="191"/>
      <c r="K3912" s="191"/>
      <c r="L3912" s="193"/>
      <c r="M3912" s="191"/>
      <c r="N3912" s="193"/>
      <c r="O3912" s="191"/>
      <c r="P3912" s="194">
        <v>43229.46</v>
      </c>
      <c r="Q3912" s="143"/>
      <c r="R3912" s="143"/>
      <c r="S3912" s="143"/>
    </row>
    <row r="3913" spans="1:19" ht="13.5" customHeight="1">
      <c r="A3913" s="203"/>
      <c r="B3913" s="189" t="s">
        <v>653</v>
      </c>
      <c r="C3913" s="501" t="s">
        <v>654</v>
      </c>
      <c r="D3913" s="501"/>
      <c r="E3913" s="501"/>
      <c r="F3913" s="501"/>
      <c r="G3913" s="501"/>
      <c r="H3913" s="190" t="s">
        <v>432</v>
      </c>
      <c r="I3913" s="209">
        <v>90</v>
      </c>
      <c r="J3913" s="191"/>
      <c r="K3913" s="209">
        <v>90</v>
      </c>
      <c r="L3913" s="193"/>
      <c r="M3913" s="191"/>
      <c r="N3913" s="193"/>
      <c r="O3913" s="191"/>
      <c r="P3913" s="194">
        <v>38906.51</v>
      </c>
      <c r="Q3913" s="143"/>
      <c r="R3913" s="143"/>
      <c r="S3913" s="143"/>
    </row>
    <row r="3914" spans="1:19" ht="13.5" customHeight="1">
      <c r="A3914" s="203"/>
      <c r="B3914" s="189" t="s">
        <v>655</v>
      </c>
      <c r="C3914" s="501" t="s">
        <v>656</v>
      </c>
      <c r="D3914" s="501"/>
      <c r="E3914" s="501"/>
      <c r="F3914" s="501"/>
      <c r="G3914" s="501"/>
      <c r="H3914" s="190" t="s">
        <v>432</v>
      </c>
      <c r="I3914" s="209">
        <v>46</v>
      </c>
      <c r="J3914" s="191"/>
      <c r="K3914" s="209">
        <v>46</v>
      </c>
      <c r="L3914" s="193"/>
      <c r="M3914" s="191"/>
      <c r="N3914" s="193"/>
      <c r="O3914" s="191"/>
      <c r="P3914" s="194">
        <v>19885.55</v>
      </c>
      <c r="Q3914" s="143"/>
      <c r="R3914" s="143"/>
      <c r="S3914" s="143"/>
    </row>
    <row r="3915" spans="1:19" ht="13.5" customHeight="1">
      <c r="A3915" s="213"/>
      <c r="B3915" s="214"/>
      <c r="C3915" s="500" t="s">
        <v>438</v>
      </c>
      <c r="D3915" s="500"/>
      <c r="E3915" s="500"/>
      <c r="F3915" s="500"/>
      <c r="G3915" s="500"/>
      <c r="H3915" s="180"/>
      <c r="I3915" s="181"/>
      <c r="J3915" s="181"/>
      <c r="K3915" s="181"/>
      <c r="L3915" s="183"/>
      <c r="M3915" s="181"/>
      <c r="N3915" s="211">
        <v>10460.629999999999</v>
      </c>
      <c r="O3915" s="181"/>
      <c r="P3915" s="212">
        <v>104606.31</v>
      </c>
      <c r="Q3915" s="143"/>
      <c r="R3915" s="143"/>
      <c r="S3915" s="143"/>
    </row>
    <row r="3916" spans="1:19" ht="13.5" customHeight="1">
      <c r="A3916" s="223"/>
      <c r="B3916" s="224"/>
      <c r="C3916" s="224"/>
      <c r="D3916" s="224"/>
      <c r="E3916" s="224"/>
      <c r="F3916" s="225"/>
      <c r="G3916" s="225"/>
      <c r="H3916" s="225"/>
      <c r="I3916" s="225"/>
      <c r="J3916" s="226"/>
      <c r="K3916" s="225"/>
      <c r="L3916" s="226"/>
      <c r="M3916" s="227"/>
      <c r="N3916" s="226"/>
      <c r="O3916" s="228"/>
      <c r="P3916" s="229"/>
      <c r="Q3916" s="143"/>
      <c r="R3916" s="143"/>
      <c r="S3916" s="143"/>
    </row>
    <row r="3917" spans="1:19" ht="13.5" customHeight="1">
      <c r="A3917" s="210"/>
      <c r="B3917" s="230"/>
      <c r="C3917" s="496" t="s">
        <v>1558</v>
      </c>
      <c r="D3917" s="496"/>
      <c r="E3917" s="496"/>
      <c r="F3917" s="496"/>
      <c r="G3917" s="496"/>
      <c r="H3917" s="496"/>
      <c r="I3917" s="496"/>
      <c r="J3917" s="496"/>
      <c r="K3917" s="496"/>
      <c r="L3917" s="496"/>
      <c r="M3917" s="496"/>
      <c r="N3917" s="496"/>
      <c r="O3917" s="496"/>
      <c r="P3917" s="232"/>
      <c r="Q3917" s="143"/>
      <c r="R3917" s="143"/>
      <c r="S3917" s="143"/>
    </row>
    <row r="3918" spans="1:19" ht="13.5" customHeight="1">
      <c r="A3918" s="210"/>
      <c r="B3918" s="187"/>
      <c r="C3918" s="495" t="s">
        <v>675</v>
      </c>
      <c r="D3918" s="495"/>
      <c r="E3918" s="495"/>
      <c r="F3918" s="495"/>
      <c r="G3918" s="495"/>
      <c r="H3918" s="495"/>
      <c r="I3918" s="495"/>
      <c r="J3918" s="495"/>
      <c r="K3918" s="495"/>
      <c r="L3918" s="495"/>
      <c r="M3918" s="495"/>
      <c r="N3918" s="495"/>
      <c r="O3918" s="495"/>
      <c r="P3918" s="234">
        <v>6023010.9199999999</v>
      </c>
      <c r="Q3918" s="143"/>
      <c r="R3918" s="143"/>
      <c r="S3918" s="143"/>
    </row>
    <row r="3919" spans="1:19" ht="13.5" customHeight="1">
      <c r="A3919" s="210"/>
      <c r="B3919" s="187"/>
      <c r="C3919" s="495" t="s">
        <v>676</v>
      </c>
      <c r="D3919" s="495"/>
      <c r="E3919" s="495"/>
      <c r="F3919" s="495"/>
      <c r="G3919" s="495"/>
      <c r="H3919" s="495"/>
      <c r="I3919" s="495"/>
      <c r="J3919" s="495"/>
      <c r="K3919" s="495"/>
      <c r="L3919" s="495"/>
      <c r="M3919" s="495"/>
      <c r="N3919" s="495"/>
      <c r="O3919" s="495"/>
      <c r="P3919" s="235"/>
      <c r="Q3919" s="143"/>
      <c r="R3919" s="143"/>
      <c r="S3919" s="143"/>
    </row>
    <row r="3920" spans="1:19" ht="13.5" customHeight="1">
      <c r="A3920" s="210"/>
      <c r="B3920" s="187"/>
      <c r="C3920" s="495" t="s">
        <v>677</v>
      </c>
      <c r="D3920" s="495"/>
      <c r="E3920" s="495"/>
      <c r="F3920" s="495"/>
      <c r="G3920" s="495"/>
      <c r="H3920" s="495"/>
      <c r="I3920" s="495"/>
      <c r="J3920" s="495"/>
      <c r="K3920" s="495"/>
      <c r="L3920" s="495"/>
      <c r="M3920" s="495"/>
      <c r="N3920" s="495"/>
      <c r="O3920" s="495"/>
      <c r="P3920" s="234">
        <v>5346221.82</v>
      </c>
      <c r="Q3920" s="143"/>
      <c r="R3920" s="143"/>
      <c r="S3920" s="143"/>
    </row>
    <row r="3921" spans="1:19" ht="13.5" customHeight="1">
      <c r="A3921" s="210"/>
      <c r="B3921" s="187"/>
      <c r="C3921" s="495" t="s">
        <v>678</v>
      </c>
      <c r="D3921" s="495"/>
      <c r="E3921" s="495"/>
      <c r="F3921" s="495"/>
      <c r="G3921" s="495"/>
      <c r="H3921" s="495"/>
      <c r="I3921" s="495"/>
      <c r="J3921" s="495"/>
      <c r="K3921" s="495"/>
      <c r="L3921" s="495"/>
      <c r="M3921" s="495"/>
      <c r="N3921" s="495"/>
      <c r="O3921" s="495"/>
      <c r="P3921" s="234">
        <v>229082.88</v>
      </c>
      <c r="Q3921" s="143"/>
      <c r="R3921" s="143"/>
      <c r="S3921" s="143"/>
    </row>
    <row r="3922" spans="1:19" ht="13.5" customHeight="1">
      <c r="A3922" s="210"/>
      <c r="B3922" s="187"/>
      <c r="C3922" s="495" t="s">
        <v>679</v>
      </c>
      <c r="D3922" s="495"/>
      <c r="E3922" s="495"/>
      <c r="F3922" s="495"/>
      <c r="G3922" s="495"/>
      <c r="H3922" s="495"/>
      <c r="I3922" s="495"/>
      <c r="J3922" s="495"/>
      <c r="K3922" s="495"/>
      <c r="L3922" s="495"/>
      <c r="M3922" s="495"/>
      <c r="N3922" s="495"/>
      <c r="O3922" s="495"/>
      <c r="P3922" s="234">
        <v>106174.46</v>
      </c>
      <c r="Q3922" s="143"/>
      <c r="R3922" s="143"/>
      <c r="S3922" s="143"/>
    </row>
    <row r="3923" spans="1:19" ht="13.5" customHeight="1">
      <c r="A3923" s="210"/>
      <c r="B3923" s="187"/>
      <c r="C3923" s="495" t="s">
        <v>680</v>
      </c>
      <c r="D3923" s="495"/>
      <c r="E3923" s="495"/>
      <c r="F3923" s="495"/>
      <c r="G3923" s="495"/>
      <c r="H3923" s="495"/>
      <c r="I3923" s="495"/>
      <c r="J3923" s="495"/>
      <c r="K3923" s="495"/>
      <c r="L3923" s="495"/>
      <c r="M3923" s="495"/>
      <c r="N3923" s="495"/>
      <c r="O3923" s="495"/>
      <c r="P3923" s="234">
        <v>341531.76</v>
      </c>
      <c r="Q3923" s="143"/>
      <c r="R3923" s="143"/>
      <c r="S3923" s="143"/>
    </row>
    <row r="3924" spans="1:19" ht="13.5" customHeight="1">
      <c r="A3924" s="210"/>
      <c r="B3924" s="187"/>
      <c r="C3924" s="495" t="s">
        <v>681</v>
      </c>
      <c r="D3924" s="495"/>
      <c r="E3924" s="495"/>
      <c r="F3924" s="495"/>
      <c r="G3924" s="495"/>
      <c r="H3924" s="495"/>
      <c r="I3924" s="495"/>
      <c r="J3924" s="495"/>
      <c r="K3924" s="495"/>
      <c r="L3924" s="495"/>
      <c r="M3924" s="495"/>
      <c r="N3924" s="495"/>
      <c r="O3924" s="495"/>
      <c r="P3924" s="234">
        <v>13639014.16</v>
      </c>
      <c r="Q3924" s="143"/>
      <c r="R3924" s="143"/>
      <c r="S3924" s="143"/>
    </row>
    <row r="3925" spans="1:19" ht="13.5" customHeight="1">
      <c r="A3925" s="210"/>
      <c r="B3925" s="187"/>
      <c r="C3925" s="495" t="s">
        <v>676</v>
      </c>
      <c r="D3925" s="495"/>
      <c r="E3925" s="495"/>
      <c r="F3925" s="495"/>
      <c r="G3925" s="495"/>
      <c r="H3925" s="495"/>
      <c r="I3925" s="495"/>
      <c r="J3925" s="495"/>
      <c r="K3925" s="495"/>
      <c r="L3925" s="495"/>
      <c r="M3925" s="495"/>
      <c r="N3925" s="495"/>
      <c r="O3925" s="495"/>
      <c r="P3925" s="235"/>
      <c r="Q3925" s="143"/>
      <c r="R3925" s="143"/>
      <c r="S3925" s="143"/>
    </row>
    <row r="3926" spans="1:19" ht="13.5" customHeight="1">
      <c r="A3926" s="210"/>
      <c r="B3926" s="187"/>
      <c r="C3926" s="495" t="s">
        <v>682</v>
      </c>
      <c r="D3926" s="495"/>
      <c r="E3926" s="495"/>
      <c r="F3926" s="495"/>
      <c r="G3926" s="495"/>
      <c r="H3926" s="495"/>
      <c r="I3926" s="495"/>
      <c r="J3926" s="495"/>
      <c r="K3926" s="495"/>
      <c r="L3926" s="495"/>
      <c r="M3926" s="495"/>
      <c r="N3926" s="495"/>
      <c r="O3926" s="495"/>
      <c r="P3926" s="234">
        <v>5346221.82</v>
      </c>
      <c r="Q3926" s="143"/>
      <c r="R3926" s="143"/>
      <c r="S3926" s="143"/>
    </row>
    <row r="3927" spans="1:19" ht="13.5" customHeight="1">
      <c r="A3927" s="210"/>
      <c r="B3927" s="187"/>
      <c r="C3927" s="495" t="s">
        <v>683</v>
      </c>
      <c r="D3927" s="495"/>
      <c r="E3927" s="495"/>
      <c r="F3927" s="495"/>
      <c r="G3927" s="495"/>
      <c r="H3927" s="495"/>
      <c r="I3927" s="495"/>
      <c r="J3927" s="495"/>
      <c r="K3927" s="495"/>
      <c r="L3927" s="495"/>
      <c r="M3927" s="495"/>
      <c r="N3927" s="495"/>
      <c r="O3927" s="495"/>
      <c r="P3927" s="234">
        <v>229082.88</v>
      </c>
      <c r="Q3927" s="143"/>
      <c r="R3927" s="143"/>
      <c r="S3927" s="143"/>
    </row>
    <row r="3928" spans="1:19" ht="13.5" customHeight="1">
      <c r="A3928" s="210"/>
      <c r="B3928" s="187"/>
      <c r="C3928" s="495" t="s">
        <v>684</v>
      </c>
      <c r="D3928" s="495"/>
      <c r="E3928" s="495"/>
      <c r="F3928" s="495"/>
      <c r="G3928" s="495"/>
      <c r="H3928" s="495"/>
      <c r="I3928" s="495"/>
      <c r="J3928" s="495"/>
      <c r="K3928" s="495"/>
      <c r="L3928" s="495"/>
      <c r="M3928" s="495"/>
      <c r="N3928" s="495"/>
      <c r="O3928" s="495"/>
      <c r="P3928" s="234">
        <v>106174.46</v>
      </c>
      <c r="Q3928" s="143"/>
      <c r="R3928" s="143"/>
      <c r="S3928" s="143"/>
    </row>
    <row r="3929" spans="1:19" ht="13.5" customHeight="1">
      <c r="A3929" s="210"/>
      <c r="B3929" s="187"/>
      <c r="C3929" s="495" t="s">
        <v>685</v>
      </c>
      <c r="D3929" s="495"/>
      <c r="E3929" s="495"/>
      <c r="F3929" s="495"/>
      <c r="G3929" s="495"/>
      <c r="H3929" s="495"/>
      <c r="I3929" s="495"/>
      <c r="J3929" s="495"/>
      <c r="K3929" s="495"/>
      <c r="L3929" s="495"/>
      <c r="M3929" s="495"/>
      <c r="N3929" s="495"/>
      <c r="O3929" s="495"/>
      <c r="P3929" s="234">
        <v>341531.76</v>
      </c>
      <c r="Q3929" s="143"/>
      <c r="R3929" s="143"/>
      <c r="S3929" s="143"/>
    </row>
    <row r="3930" spans="1:19" ht="13.5" customHeight="1">
      <c r="A3930" s="210"/>
      <c r="B3930" s="187"/>
      <c r="C3930" s="495" t="s">
        <v>686</v>
      </c>
      <c r="D3930" s="495"/>
      <c r="E3930" s="495"/>
      <c r="F3930" s="495"/>
      <c r="G3930" s="495"/>
      <c r="H3930" s="495"/>
      <c r="I3930" s="495"/>
      <c r="J3930" s="495"/>
      <c r="K3930" s="495"/>
      <c r="L3930" s="495"/>
      <c r="M3930" s="495"/>
      <c r="N3930" s="495"/>
      <c r="O3930" s="495"/>
      <c r="P3930" s="234">
        <v>5024257.4800000004</v>
      </c>
      <c r="Q3930" s="143"/>
      <c r="R3930" s="143"/>
      <c r="S3930" s="143"/>
    </row>
    <row r="3931" spans="1:19" ht="13.5" customHeight="1">
      <c r="A3931" s="210"/>
      <c r="B3931" s="187"/>
      <c r="C3931" s="495" t="s">
        <v>687</v>
      </c>
      <c r="D3931" s="495"/>
      <c r="E3931" s="495"/>
      <c r="F3931" s="495"/>
      <c r="G3931" s="495"/>
      <c r="H3931" s="495"/>
      <c r="I3931" s="495"/>
      <c r="J3931" s="495"/>
      <c r="K3931" s="495"/>
      <c r="L3931" s="495"/>
      <c r="M3931" s="495"/>
      <c r="N3931" s="495"/>
      <c r="O3931" s="495"/>
      <c r="P3931" s="234">
        <v>2591745.7599999998</v>
      </c>
      <c r="Q3931" s="143"/>
      <c r="R3931" s="143"/>
      <c r="S3931" s="143"/>
    </row>
    <row r="3932" spans="1:19" ht="13.5" customHeight="1">
      <c r="A3932" s="210"/>
      <c r="B3932" s="187"/>
      <c r="C3932" s="495" t="s">
        <v>688</v>
      </c>
      <c r="D3932" s="495"/>
      <c r="E3932" s="495"/>
      <c r="F3932" s="495"/>
      <c r="G3932" s="495"/>
      <c r="H3932" s="495"/>
      <c r="I3932" s="495"/>
      <c r="J3932" s="495"/>
      <c r="K3932" s="495"/>
      <c r="L3932" s="495"/>
      <c r="M3932" s="495"/>
      <c r="N3932" s="495"/>
      <c r="O3932" s="495"/>
      <c r="P3932" s="234">
        <v>5452396.2800000003</v>
      </c>
      <c r="Q3932" s="143"/>
      <c r="R3932" s="143"/>
      <c r="S3932" s="143"/>
    </row>
    <row r="3933" spans="1:19" ht="19.5" customHeight="1">
      <c r="A3933" s="210"/>
      <c r="B3933" s="187"/>
      <c r="C3933" s="495" t="s">
        <v>689</v>
      </c>
      <c r="D3933" s="495"/>
      <c r="E3933" s="495"/>
      <c r="F3933" s="495"/>
      <c r="G3933" s="495"/>
      <c r="H3933" s="495"/>
      <c r="I3933" s="495"/>
      <c r="J3933" s="495"/>
      <c r="K3933" s="495"/>
      <c r="L3933" s="495"/>
      <c r="M3933" s="495"/>
      <c r="N3933" s="495"/>
      <c r="O3933" s="495"/>
      <c r="P3933" s="234">
        <v>5024257.4800000004</v>
      </c>
      <c r="Q3933" s="143"/>
      <c r="R3933" s="143"/>
      <c r="S3933" s="143"/>
    </row>
    <row r="3934" spans="1:19" ht="45.75" customHeight="1">
      <c r="A3934" s="210"/>
      <c r="B3934" s="187"/>
      <c r="C3934" s="495" t="s">
        <v>690</v>
      </c>
      <c r="D3934" s="495"/>
      <c r="E3934" s="495"/>
      <c r="F3934" s="495"/>
      <c r="G3934" s="495"/>
      <c r="H3934" s="495"/>
      <c r="I3934" s="495"/>
      <c r="J3934" s="495"/>
      <c r="K3934" s="495"/>
      <c r="L3934" s="495"/>
      <c r="M3934" s="495"/>
      <c r="N3934" s="495"/>
      <c r="O3934" s="495"/>
      <c r="P3934" s="234">
        <v>2591745.7599999998</v>
      </c>
      <c r="Q3934" s="143"/>
      <c r="R3934" s="143"/>
      <c r="S3934" s="143"/>
    </row>
    <row r="3935" spans="1:19" ht="13.5" customHeight="1">
      <c r="A3935" s="210"/>
      <c r="B3935" s="230"/>
      <c r="C3935" s="496" t="s">
        <v>1559</v>
      </c>
      <c r="D3935" s="496"/>
      <c r="E3935" s="496"/>
      <c r="F3935" s="496"/>
      <c r="G3935" s="496"/>
      <c r="H3935" s="496"/>
      <c r="I3935" s="496"/>
      <c r="J3935" s="496"/>
      <c r="K3935" s="496"/>
      <c r="L3935" s="496"/>
      <c r="M3935" s="496"/>
      <c r="N3935" s="496"/>
      <c r="O3935" s="496"/>
      <c r="P3935" s="236">
        <v>13639014.16</v>
      </c>
      <c r="Q3935" s="143"/>
      <c r="R3935" s="143"/>
      <c r="S3935" s="143"/>
    </row>
    <row r="3936" spans="1:19" ht="13.5" customHeight="1">
      <c r="A3936" s="210"/>
      <c r="B3936" s="187"/>
      <c r="C3936" s="495" t="s">
        <v>692</v>
      </c>
      <c r="D3936" s="495"/>
      <c r="E3936" s="495"/>
      <c r="F3936" s="495"/>
      <c r="G3936" s="495"/>
      <c r="H3936" s="495"/>
      <c r="I3936" s="495"/>
      <c r="J3936" s="495"/>
      <c r="K3936" s="495"/>
      <c r="L3936" s="495"/>
      <c r="M3936" s="495"/>
      <c r="N3936" s="495"/>
      <c r="O3936" s="495"/>
      <c r="P3936" s="235"/>
      <c r="Q3936" s="143"/>
      <c r="R3936" s="143"/>
      <c r="S3936" s="143"/>
    </row>
    <row r="3937" spans="1:19" ht="13.5" customHeight="1">
      <c r="A3937" s="210"/>
      <c r="B3937" s="187"/>
      <c r="C3937" s="495" t="s">
        <v>694</v>
      </c>
      <c r="D3937" s="495"/>
      <c r="E3937" s="495"/>
      <c r="F3937" s="495"/>
      <c r="G3937" s="495"/>
      <c r="H3937" s="495"/>
      <c r="I3937" s="495"/>
      <c r="J3937" s="495"/>
      <c r="K3937" s="237" t="s">
        <v>1560</v>
      </c>
      <c r="L3937" s="231"/>
      <c r="M3937" s="231"/>
      <c r="N3937" s="143"/>
      <c r="O3937" s="238"/>
      <c r="P3937" s="235"/>
      <c r="Q3937" s="143"/>
      <c r="R3937" s="143"/>
      <c r="S3937" s="143"/>
    </row>
    <row r="3938" spans="1:19" ht="13.5" customHeight="1">
      <c r="A3938" s="210"/>
      <c r="B3938" s="187"/>
      <c r="C3938" s="495" t="s">
        <v>696</v>
      </c>
      <c r="D3938" s="495"/>
      <c r="E3938" s="495"/>
      <c r="F3938" s="495"/>
      <c r="G3938" s="495"/>
      <c r="H3938" s="495"/>
      <c r="I3938" s="495"/>
      <c r="J3938" s="495"/>
      <c r="K3938" s="237" t="s">
        <v>1561</v>
      </c>
      <c r="L3938" s="231"/>
      <c r="M3938" s="231"/>
      <c r="N3938" s="143"/>
      <c r="O3938" s="238"/>
      <c r="P3938" s="235"/>
      <c r="Q3938" s="143"/>
      <c r="R3938" s="143"/>
      <c r="S3938" s="143"/>
    </row>
    <row r="3939" spans="1:19" ht="13.5" customHeight="1">
      <c r="A3939" s="497" t="s">
        <v>1562</v>
      </c>
      <c r="B3939" s="497"/>
      <c r="C3939" s="497"/>
      <c r="D3939" s="497"/>
      <c r="E3939" s="497"/>
      <c r="F3939" s="497"/>
      <c r="G3939" s="497"/>
      <c r="H3939" s="497"/>
      <c r="I3939" s="497"/>
      <c r="J3939" s="497"/>
      <c r="K3939" s="497"/>
      <c r="L3939" s="497"/>
      <c r="M3939" s="497"/>
      <c r="N3939" s="497"/>
      <c r="O3939" s="497"/>
      <c r="P3939" s="497"/>
      <c r="Q3939" s="143"/>
      <c r="R3939" s="143"/>
      <c r="S3939" s="143"/>
    </row>
    <row r="3940" spans="1:19" ht="13.5" customHeight="1">
      <c r="A3940" s="178" t="s">
        <v>1563</v>
      </c>
      <c r="B3940" s="179" t="s">
        <v>1564</v>
      </c>
      <c r="C3940" s="498" t="s">
        <v>1565</v>
      </c>
      <c r="D3940" s="498"/>
      <c r="E3940" s="498"/>
      <c r="F3940" s="498"/>
      <c r="G3940" s="498"/>
      <c r="H3940" s="180" t="s">
        <v>610</v>
      </c>
      <c r="I3940" s="181">
        <v>36.47</v>
      </c>
      <c r="J3940" s="182">
        <v>1</v>
      </c>
      <c r="K3940" s="219">
        <v>36.47</v>
      </c>
      <c r="L3940" s="183"/>
      <c r="M3940" s="181"/>
      <c r="N3940" s="184"/>
      <c r="O3940" s="181"/>
      <c r="P3940" s="185"/>
      <c r="Q3940" s="143"/>
      <c r="R3940" s="143"/>
      <c r="S3940" s="143"/>
    </row>
    <row r="3941" spans="1:19" ht="13.5" customHeight="1">
      <c r="A3941" s="186"/>
      <c r="B3941" s="187" t="s">
        <v>1566</v>
      </c>
      <c r="C3941" s="499" t="s">
        <v>1567</v>
      </c>
      <c r="D3941" s="499"/>
      <c r="E3941" s="499"/>
      <c r="F3941" s="499"/>
      <c r="G3941" s="499"/>
      <c r="H3941" s="499"/>
      <c r="I3941" s="499"/>
      <c r="J3941" s="499"/>
      <c r="K3941" s="499"/>
      <c r="L3941" s="499"/>
      <c r="M3941" s="499"/>
      <c r="N3941" s="499"/>
      <c r="O3941" s="499"/>
      <c r="P3941" s="499"/>
      <c r="Q3941" s="143"/>
      <c r="R3941" s="143"/>
      <c r="S3941" s="143"/>
    </row>
    <row r="3942" spans="1:19" ht="13.5" customHeight="1">
      <c r="A3942" s="186"/>
      <c r="B3942" s="187"/>
      <c r="C3942" s="499" t="s">
        <v>390</v>
      </c>
      <c r="D3942" s="499"/>
      <c r="E3942" s="499"/>
      <c r="F3942" s="499"/>
      <c r="G3942" s="499"/>
      <c r="H3942" s="499"/>
      <c r="I3942" s="499"/>
      <c r="J3942" s="499"/>
      <c r="K3942" s="499"/>
      <c r="L3942" s="499"/>
      <c r="M3942" s="499"/>
      <c r="N3942" s="499"/>
      <c r="O3942" s="499"/>
      <c r="P3942" s="499"/>
      <c r="Q3942" s="143"/>
      <c r="R3942" s="143"/>
      <c r="S3942" s="143"/>
    </row>
    <row r="3943" spans="1:19" ht="13.5" customHeight="1">
      <c r="A3943" s="188"/>
      <c r="B3943" s="189" t="s">
        <v>164</v>
      </c>
      <c r="C3943" s="501" t="s">
        <v>391</v>
      </c>
      <c r="D3943" s="501"/>
      <c r="E3943" s="501"/>
      <c r="F3943" s="501"/>
      <c r="G3943" s="501"/>
      <c r="H3943" s="190" t="s">
        <v>392</v>
      </c>
      <c r="I3943" s="191"/>
      <c r="J3943" s="191"/>
      <c r="K3943" s="215">
        <v>612.1944062</v>
      </c>
      <c r="L3943" s="193"/>
      <c r="M3943" s="191"/>
      <c r="N3943" s="193"/>
      <c r="O3943" s="191"/>
      <c r="P3943" s="194">
        <v>346587.74</v>
      </c>
      <c r="Q3943" s="143"/>
      <c r="R3943" s="143"/>
      <c r="S3943" s="143"/>
    </row>
    <row r="3944" spans="1:19" ht="13.5" customHeight="1">
      <c r="A3944" s="195"/>
      <c r="B3944" s="189" t="s">
        <v>393</v>
      </c>
      <c r="C3944" s="501" t="s">
        <v>394</v>
      </c>
      <c r="D3944" s="501"/>
      <c r="E3944" s="501"/>
      <c r="F3944" s="501"/>
      <c r="G3944" s="501"/>
      <c r="H3944" s="190" t="s">
        <v>392</v>
      </c>
      <c r="I3944" s="201">
        <v>14.08</v>
      </c>
      <c r="J3944" s="197">
        <v>1.192205</v>
      </c>
      <c r="K3944" s="215">
        <v>612.1944062</v>
      </c>
      <c r="L3944" s="198"/>
      <c r="M3944" s="199"/>
      <c r="N3944" s="200">
        <v>566.14</v>
      </c>
      <c r="O3944" s="191"/>
      <c r="P3944" s="194">
        <v>346587.74</v>
      </c>
      <c r="Q3944" s="143"/>
      <c r="R3944" s="143"/>
      <c r="S3944" s="143"/>
    </row>
    <row r="3945" spans="1:19" ht="13.5" customHeight="1">
      <c r="A3945" s="188"/>
      <c r="B3945" s="189" t="s">
        <v>167</v>
      </c>
      <c r="C3945" s="501" t="s">
        <v>395</v>
      </c>
      <c r="D3945" s="501"/>
      <c r="E3945" s="501"/>
      <c r="F3945" s="501"/>
      <c r="G3945" s="501"/>
      <c r="H3945" s="190"/>
      <c r="I3945" s="191"/>
      <c r="J3945" s="191"/>
      <c r="K3945" s="191"/>
      <c r="L3945" s="193"/>
      <c r="M3945" s="191"/>
      <c r="N3945" s="193"/>
      <c r="O3945" s="191"/>
      <c r="P3945" s="194">
        <v>20822.53</v>
      </c>
      <c r="Q3945" s="143"/>
      <c r="R3945" s="143"/>
      <c r="S3945" s="143"/>
    </row>
    <row r="3946" spans="1:19" ht="13.5" customHeight="1">
      <c r="A3946" s="188"/>
      <c r="B3946" s="189"/>
      <c r="C3946" s="501" t="s">
        <v>396</v>
      </c>
      <c r="D3946" s="501"/>
      <c r="E3946" s="501"/>
      <c r="F3946" s="501"/>
      <c r="G3946" s="501"/>
      <c r="H3946" s="190" t="s">
        <v>392</v>
      </c>
      <c r="I3946" s="191"/>
      <c r="J3946" s="191"/>
      <c r="K3946" s="202">
        <v>16.776199999999999</v>
      </c>
      <c r="L3946" s="193"/>
      <c r="M3946" s="191"/>
      <c r="N3946" s="193"/>
      <c r="O3946" s="191"/>
      <c r="P3946" s="194">
        <v>11800.57</v>
      </c>
      <c r="Q3946" s="143"/>
      <c r="R3946" s="143"/>
      <c r="S3946" s="143"/>
    </row>
    <row r="3947" spans="1:19" ht="18.75" customHeight="1">
      <c r="A3947" s="195"/>
      <c r="B3947" s="189" t="s">
        <v>397</v>
      </c>
      <c r="C3947" s="501" t="s">
        <v>398</v>
      </c>
      <c r="D3947" s="501"/>
      <c r="E3947" s="501"/>
      <c r="F3947" s="501"/>
      <c r="G3947" s="501"/>
      <c r="H3947" s="190" t="s">
        <v>399</v>
      </c>
      <c r="I3947" s="196">
        <v>0.2</v>
      </c>
      <c r="J3947" s="201">
        <v>1.1499999999999999</v>
      </c>
      <c r="K3947" s="202">
        <v>8.3880999999999997</v>
      </c>
      <c r="L3947" s="198"/>
      <c r="M3947" s="199"/>
      <c r="N3947" s="200">
        <v>1582.31</v>
      </c>
      <c r="O3947" s="202">
        <v>1.0367</v>
      </c>
      <c r="P3947" s="194">
        <v>13759.68</v>
      </c>
      <c r="Q3947" s="143"/>
      <c r="R3947" s="143"/>
      <c r="S3947" s="143"/>
    </row>
    <row r="3948" spans="1:19" ht="18.75" customHeight="1">
      <c r="A3948" s="203"/>
      <c r="B3948" s="189" t="s">
        <v>400</v>
      </c>
      <c r="C3948" s="501" t="s">
        <v>401</v>
      </c>
      <c r="D3948" s="501"/>
      <c r="E3948" s="501"/>
      <c r="F3948" s="501"/>
      <c r="G3948" s="501"/>
      <c r="H3948" s="190" t="s">
        <v>392</v>
      </c>
      <c r="I3948" s="196">
        <v>0.2</v>
      </c>
      <c r="J3948" s="201">
        <v>1.1499999999999999</v>
      </c>
      <c r="K3948" s="202">
        <v>8.3880999999999997</v>
      </c>
      <c r="L3948" s="193"/>
      <c r="M3948" s="191"/>
      <c r="N3948" s="204">
        <v>777.91</v>
      </c>
      <c r="O3948" s="202">
        <v>1.0367</v>
      </c>
      <c r="P3948" s="194">
        <v>6764.66</v>
      </c>
      <c r="Q3948" s="143"/>
      <c r="R3948" s="143"/>
      <c r="S3948" s="143"/>
    </row>
    <row r="3949" spans="1:19" ht="13.5" customHeight="1">
      <c r="A3949" s="195"/>
      <c r="B3949" s="189" t="s">
        <v>1568</v>
      </c>
      <c r="C3949" s="501" t="s">
        <v>1569</v>
      </c>
      <c r="D3949" s="501"/>
      <c r="E3949" s="501"/>
      <c r="F3949" s="501"/>
      <c r="G3949" s="501"/>
      <c r="H3949" s="190" t="s">
        <v>399</v>
      </c>
      <c r="I3949" s="201">
        <v>3.34</v>
      </c>
      <c r="J3949" s="201">
        <v>1.1499999999999999</v>
      </c>
      <c r="K3949" s="192">
        <v>140.08126999999999</v>
      </c>
      <c r="L3949" s="205">
        <v>1.75</v>
      </c>
      <c r="M3949" s="206">
        <v>1.57</v>
      </c>
      <c r="N3949" s="200">
        <v>2.75</v>
      </c>
      <c r="O3949" s="202">
        <v>1.0367</v>
      </c>
      <c r="P3949" s="194">
        <v>399.36</v>
      </c>
      <c r="Q3949" s="143"/>
      <c r="R3949" s="143"/>
      <c r="S3949" s="143"/>
    </row>
    <row r="3950" spans="1:19" ht="13.5" customHeight="1">
      <c r="A3950" s="195"/>
      <c r="B3950" s="189" t="s">
        <v>1570</v>
      </c>
      <c r="C3950" s="501" t="s">
        <v>1571</v>
      </c>
      <c r="D3950" s="501"/>
      <c r="E3950" s="501"/>
      <c r="F3950" s="501"/>
      <c r="G3950" s="501"/>
      <c r="H3950" s="190" t="s">
        <v>399</v>
      </c>
      <c r="I3950" s="201">
        <v>3.34</v>
      </c>
      <c r="J3950" s="201">
        <v>1.1499999999999999</v>
      </c>
      <c r="K3950" s="192">
        <v>140.08126999999999</v>
      </c>
      <c r="L3950" s="205">
        <v>8.84</v>
      </c>
      <c r="M3950" s="206">
        <v>1.51</v>
      </c>
      <c r="N3950" s="200">
        <v>13.35</v>
      </c>
      <c r="O3950" s="202">
        <v>1.0367</v>
      </c>
      <c r="P3950" s="194">
        <v>1938.72</v>
      </c>
      <c r="Q3950" s="143"/>
      <c r="R3950" s="143"/>
      <c r="S3950" s="143"/>
    </row>
    <row r="3951" spans="1:19" ht="13.5" customHeight="1">
      <c r="A3951" s="195"/>
      <c r="B3951" s="189" t="s">
        <v>402</v>
      </c>
      <c r="C3951" s="501" t="s">
        <v>403</v>
      </c>
      <c r="D3951" s="501"/>
      <c r="E3951" s="501"/>
      <c r="F3951" s="501"/>
      <c r="G3951" s="501"/>
      <c r="H3951" s="190" t="s">
        <v>399</v>
      </c>
      <c r="I3951" s="196">
        <v>0.2</v>
      </c>
      <c r="J3951" s="201">
        <v>1.1499999999999999</v>
      </c>
      <c r="K3951" s="202">
        <v>8.3880999999999997</v>
      </c>
      <c r="L3951" s="198"/>
      <c r="M3951" s="199"/>
      <c r="N3951" s="200">
        <v>543.33000000000004</v>
      </c>
      <c r="O3951" s="202">
        <v>1.0367</v>
      </c>
      <c r="P3951" s="194">
        <v>4724.7700000000004</v>
      </c>
      <c r="Q3951" s="143"/>
      <c r="R3951" s="143"/>
      <c r="S3951" s="143"/>
    </row>
    <row r="3952" spans="1:19" ht="13.5" customHeight="1">
      <c r="A3952" s="203"/>
      <c r="B3952" s="189" t="s">
        <v>404</v>
      </c>
      <c r="C3952" s="501" t="s">
        <v>405</v>
      </c>
      <c r="D3952" s="501"/>
      <c r="E3952" s="501"/>
      <c r="F3952" s="501"/>
      <c r="G3952" s="501"/>
      <c r="H3952" s="190" t="s">
        <v>392</v>
      </c>
      <c r="I3952" s="196">
        <v>0.2</v>
      </c>
      <c r="J3952" s="201">
        <v>1.1499999999999999</v>
      </c>
      <c r="K3952" s="202">
        <v>8.3880999999999997</v>
      </c>
      <c r="L3952" s="193"/>
      <c r="M3952" s="191"/>
      <c r="N3952" s="204">
        <v>579.11</v>
      </c>
      <c r="O3952" s="202">
        <v>1.0367</v>
      </c>
      <c r="P3952" s="194">
        <v>5035.91</v>
      </c>
      <c r="Q3952" s="143"/>
      <c r="R3952" s="143"/>
      <c r="S3952" s="143"/>
    </row>
    <row r="3953" spans="1:19" ht="13.5" customHeight="1">
      <c r="A3953" s="188"/>
      <c r="B3953" s="189" t="s">
        <v>180</v>
      </c>
      <c r="C3953" s="501" t="s">
        <v>410</v>
      </c>
      <c r="D3953" s="501"/>
      <c r="E3953" s="501"/>
      <c r="F3953" s="501"/>
      <c r="G3953" s="501"/>
      <c r="H3953" s="190"/>
      <c r="I3953" s="191"/>
      <c r="J3953" s="191"/>
      <c r="K3953" s="191"/>
      <c r="L3953" s="193"/>
      <c r="M3953" s="191"/>
      <c r="N3953" s="193"/>
      <c r="O3953" s="191"/>
      <c r="P3953" s="194">
        <v>20589.23</v>
      </c>
      <c r="Q3953" s="143"/>
      <c r="R3953" s="143"/>
      <c r="S3953" s="143"/>
    </row>
    <row r="3954" spans="1:19" ht="13.5" customHeight="1">
      <c r="A3954" s="195"/>
      <c r="B3954" s="189" t="s">
        <v>1403</v>
      </c>
      <c r="C3954" s="501" t="s">
        <v>1404</v>
      </c>
      <c r="D3954" s="501"/>
      <c r="E3954" s="501"/>
      <c r="F3954" s="501"/>
      <c r="G3954" s="501"/>
      <c r="H3954" s="190" t="s">
        <v>1405</v>
      </c>
      <c r="I3954" s="207">
        <v>0.245</v>
      </c>
      <c r="J3954" s="191"/>
      <c r="K3954" s="192">
        <v>8.9351500000000001</v>
      </c>
      <c r="L3954" s="205">
        <v>37.71</v>
      </c>
      <c r="M3954" s="206">
        <v>1.54</v>
      </c>
      <c r="N3954" s="200">
        <v>58.07</v>
      </c>
      <c r="O3954" s="202">
        <v>1.0367</v>
      </c>
      <c r="P3954" s="194">
        <v>537.91</v>
      </c>
      <c r="Q3954" s="143"/>
      <c r="R3954" s="143"/>
      <c r="S3954" s="143"/>
    </row>
    <row r="3955" spans="1:19" ht="13.5" customHeight="1">
      <c r="A3955" s="195"/>
      <c r="B3955" s="189" t="s">
        <v>600</v>
      </c>
      <c r="C3955" s="501" t="s">
        <v>601</v>
      </c>
      <c r="D3955" s="501"/>
      <c r="E3955" s="501"/>
      <c r="F3955" s="501"/>
      <c r="G3955" s="501"/>
      <c r="H3955" s="190" t="s">
        <v>418</v>
      </c>
      <c r="I3955" s="192">
        <v>6.2E-4</v>
      </c>
      <c r="J3955" s="191"/>
      <c r="K3955" s="215">
        <v>2.26114E-2</v>
      </c>
      <c r="L3955" s="208">
        <v>99190.96</v>
      </c>
      <c r="M3955" s="220">
        <v>1.3</v>
      </c>
      <c r="N3955" s="200">
        <v>128948.25</v>
      </c>
      <c r="O3955" s="202">
        <v>1.0367</v>
      </c>
      <c r="P3955" s="194">
        <v>3022.71</v>
      </c>
      <c r="Q3955" s="143"/>
      <c r="R3955" s="143"/>
      <c r="S3955" s="143"/>
    </row>
    <row r="3956" spans="1:19" ht="13.5" customHeight="1">
      <c r="A3956" s="195"/>
      <c r="B3956" s="189" t="s">
        <v>1572</v>
      </c>
      <c r="C3956" s="501" t="s">
        <v>1573</v>
      </c>
      <c r="D3956" s="501"/>
      <c r="E3956" s="501"/>
      <c r="F3956" s="501"/>
      <c r="G3956" s="501"/>
      <c r="H3956" s="190" t="s">
        <v>413</v>
      </c>
      <c r="I3956" s="201">
        <v>0.25</v>
      </c>
      <c r="J3956" s="191"/>
      <c r="K3956" s="202">
        <v>9.1174999999999997</v>
      </c>
      <c r="L3956" s="205">
        <v>931.11</v>
      </c>
      <c r="M3956" s="206">
        <v>1.61</v>
      </c>
      <c r="N3956" s="200">
        <v>1499.09</v>
      </c>
      <c r="O3956" s="202">
        <v>1.0367</v>
      </c>
      <c r="P3956" s="194">
        <v>14169.57</v>
      </c>
      <c r="Q3956" s="143"/>
      <c r="R3956" s="143"/>
      <c r="S3956" s="143"/>
    </row>
    <row r="3957" spans="1:19" ht="19.5" customHeight="1">
      <c r="A3957" s="195"/>
      <c r="B3957" s="189" t="s">
        <v>1574</v>
      </c>
      <c r="C3957" s="501" t="s">
        <v>1575</v>
      </c>
      <c r="D3957" s="501"/>
      <c r="E3957" s="501"/>
      <c r="F3957" s="501"/>
      <c r="G3957" s="501"/>
      <c r="H3957" s="190" t="s">
        <v>418</v>
      </c>
      <c r="I3957" s="192">
        <v>7.2000000000000005E-4</v>
      </c>
      <c r="J3957" s="191"/>
      <c r="K3957" s="215">
        <v>2.6258400000000001E-2</v>
      </c>
      <c r="L3957" s="208">
        <v>82698.14</v>
      </c>
      <c r="M3957" s="206">
        <v>1.27</v>
      </c>
      <c r="N3957" s="200">
        <v>105026.64</v>
      </c>
      <c r="O3957" s="202">
        <v>1.0367</v>
      </c>
      <c r="P3957" s="194">
        <v>2859.04</v>
      </c>
      <c r="Q3957" s="143"/>
      <c r="R3957" s="143"/>
      <c r="S3957" s="143"/>
    </row>
    <row r="3958" spans="1:19" ht="45.75" customHeight="1">
      <c r="A3958" s="210"/>
      <c r="B3958" s="187"/>
      <c r="C3958" s="500" t="s">
        <v>429</v>
      </c>
      <c r="D3958" s="500"/>
      <c r="E3958" s="500"/>
      <c r="F3958" s="500"/>
      <c r="G3958" s="500"/>
      <c r="H3958" s="180"/>
      <c r="I3958" s="181"/>
      <c r="J3958" s="181"/>
      <c r="K3958" s="181"/>
      <c r="L3958" s="183"/>
      <c r="M3958" s="181"/>
      <c r="N3958" s="211"/>
      <c r="O3958" s="181"/>
      <c r="P3958" s="212">
        <v>399800.07</v>
      </c>
      <c r="Q3958" s="143"/>
      <c r="R3958" s="143"/>
      <c r="S3958" s="143"/>
    </row>
    <row r="3959" spans="1:19" ht="13.5" customHeight="1">
      <c r="A3959" s="203" t="s">
        <v>1576</v>
      </c>
      <c r="B3959" s="189" t="s">
        <v>430</v>
      </c>
      <c r="C3959" s="501" t="s">
        <v>431</v>
      </c>
      <c r="D3959" s="501"/>
      <c r="E3959" s="501"/>
      <c r="F3959" s="501"/>
      <c r="G3959" s="501"/>
      <c r="H3959" s="190" t="s">
        <v>432</v>
      </c>
      <c r="I3959" s="209">
        <v>2</v>
      </c>
      <c r="J3959" s="191"/>
      <c r="K3959" s="209">
        <v>2</v>
      </c>
      <c r="L3959" s="193"/>
      <c r="M3959" s="191"/>
      <c r="N3959" s="193"/>
      <c r="O3959" s="202">
        <v>1.0367</v>
      </c>
      <c r="P3959" s="194">
        <v>6027.61</v>
      </c>
      <c r="Q3959" s="143"/>
      <c r="R3959" s="143"/>
      <c r="S3959" s="143"/>
    </row>
    <row r="3960" spans="1:19" ht="13.5" customHeight="1">
      <c r="A3960" s="203"/>
      <c r="B3960" s="189"/>
      <c r="C3960" s="501" t="s">
        <v>433</v>
      </c>
      <c r="D3960" s="501"/>
      <c r="E3960" s="501"/>
      <c r="F3960" s="501"/>
      <c r="G3960" s="501"/>
      <c r="H3960" s="190"/>
      <c r="I3960" s="191"/>
      <c r="J3960" s="191"/>
      <c r="K3960" s="191"/>
      <c r="L3960" s="193"/>
      <c r="M3960" s="191"/>
      <c r="N3960" s="193"/>
      <c r="O3960" s="191"/>
      <c r="P3960" s="194">
        <v>358388.31</v>
      </c>
      <c r="Q3960" s="143"/>
      <c r="R3960" s="143"/>
      <c r="S3960" s="143"/>
    </row>
    <row r="3961" spans="1:19" ht="13.5" customHeight="1">
      <c r="A3961" s="203"/>
      <c r="B3961" s="189" t="s">
        <v>603</v>
      </c>
      <c r="C3961" s="501" t="s">
        <v>604</v>
      </c>
      <c r="D3961" s="501"/>
      <c r="E3961" s="501"/>
      <c r="F3961" s="501"/>
      <c r="G3961" s="501"/>
      <c r="H3961" s="190" t="s">
        <v>432</v>
      </c>
      <c r="I3961" s="209">
        <v>97</v>
      </c>
      <c r="J3961" s="191"/>
      <c r="K3961" s="209">
        <v>97</v>
      </c>
      <c r="L3961" s="193"/>
      <c r="M3961" s="191"/>
      <c r="N3961" s="193"/>
      <c r="O3961" s="191"/>
      <c r="P3961" s="194">
        <v>347636.66</v>
      </c>
      <c r="Q3961" s="143"/>
      <c r="R3961" s="143"/>
      <c r="S3961" s="143"/>
    </row>
    <row r="3962" spans="1:19" ht="13.5" customHeight="1">
      <c r="A3962" s="203"/>
      <c r="B3962" s="189" t="s">
        <v>605</v>
      </c>
      <c r="C3962" s="501" t="s">
        <v>606</v>
      </c>
      <c r="D3962" s="501"/>
      <c r="E3962" s="501"/>
      <c r="F3962" s="501"/>
      <c r="G3962" s="501"/>
      <c r="H3962" s="190" t="s">
        <v>432</v>
      </c>
      <c r="I3962" s="209">
        <v>51</v>
      </c>
      <c r="J3962" s="191"/>
      <c r="K3962" s="209">
        <v>51</v>
      </c>
      <c r="L3962" s="193"/>
      <c r="M3962" s="191"/>
      <c r="N3962" s="193"/>
      <c r="O3962" s="191"/>
      <c r="P3962" s="194">
        <v>182778.04</v>
      </c>
      <c r="Q3962" s="143"/>
      <c r="R3962" s="143"/>
      <c r="S3962" s="143"/>
    </row>
    <row r="3963" spans="1:19" ht="13.5" customHeight="1">
      <c r="A3963" s="213"/>
      <c r="B3963" s="214"/>
      <c r="C3963" s="500" t="s">
        <v>438</v>
      </c>
      <c r="D3963" s="500"/>
      <c r="E3963" s="500"/>
      <c r="F3963" s="500"/>
      <c r="G3963" s="500"/>
      <c r="H3963" s="180"/>
      <c r="I3963" s="181"/>
      <c r="J3963" s="181"/>
      <c r="K3963" s="181"/>
      <c r="L3963" s="183"/>
      <c r="M3963" s="181"/>
      <c r="N3963" s="211">
        <v>25671.58</v>
      </c>
      <c r="O3963" s="181"/>
      <c r="P3963" s="212">
        <v>936242.38</v>
      </c>
      <c r="Q3963" s="143"/>
      <c r="R3963" s="143"/>
      <c r="S3963" s="143"/>
    </row>
    <row r="3964" spans="1:19" ht="13.5" customHeight="1">
      <c r="A3964" s="178" t="s">
        <v>1577</v>
      </c>
      <c r="B3964" s="179" t="s">
        <v>1578</v>
      </c>
      <c r="C3964" s="498" t="s">
        <v>1579</v>
      </c>
      <c r="D3964" s="498"/>
      <c r="E3964" s="498"/>
      <c r="F3964" s="498"/>
      <c r="G3964" s="498"/>
      <c r="H3964" s="180" t="s">
        <v>610</v>
      </c>
      <c r="I3964" s="181">
        <v>1.9</v>
      </c>
      <c r="J3964" s="182">
        <v>1</v>
      </c>
      <c r="K3964" s="222">
        <v>1.9</v>
      </c>
      <c r="L3964" s="183"/>
      <c r="M3964" s="181"/>
      <c r="N3964" s="184"/>
      <c r="O3964" s="181"/>
      <c r="P3964" s="185"/>
      <c r="Q3964" s="143"/>
      <c r="R3964" s="143"/>
      <c r="S3964" s="143"/>
    </row>
    <row r="3965" spans="1:19" ht="13.5" customHeight="1">
      <c r="A3965" s="186"/>
      <c r="B3965" s="187" t="s">
        <v>1566</v>
      </c>
      <c r="C3965" s="499" t="s">
        <v>1567</v>
      </c>
      <c r="D3965" s="499"/>
      <c r="E3965" s="499"/>
      <c r="F3965" s="499"/>
      <c r="G3965" s="499"/>
      <c r="H3965" s="499"/>
      <c r="I3965" s="499"/>
      <c r="J3965" s="499"/>
      <c r="K3965" s="499"/>
      <c r="L3965" s="499"/>
      <c r="M3965" s="499"/>
      <c r="N3965" s="499"/>
      <c r="O3965" s="499"/>
      <c r="P3965" s="499"/>
      <c r="Q3965" s="143"/>
      <c r="R3965" s="143"/>
      <c r="S3965" s="143"/>
    </row>
    <row r="3966" spans="1:19" ht="13.5" customHeight="1">
      <c r="A3966" s="186"/>
      <c r="B3966" s="187"/>
      <c r="C3966" s="499" t="s">
        <v>390</v>
      </c>
      <c r="D3966" s="499"/>
      <c r="E3966" s="499"/>
      <c r="F3966" s="499"/>
      <c r="G3966" s="499"/>
      <c r="H3966" s="499"/>
      <c r="I3966" s="499"/>
      <c r="J3966" s="499"/>
      <c r="K3966" s="499"/>
      <c r="L3966" s="499"/>
      <c r="M3966" s="499"/>
      <c r="N3966" s="499"/>
      <c r="O3966" s="499"/>
      <c r="P3966" s="499"/>
      <c r="Q3966" s="143"/>
      <c r="R3966" s="143"/>
      <c r="S3966" s="143"/>
    </row>
    <row r="3967" spans="1:19" ht="13.5" customHeight="1">
      <c r="A3967" s="188"/>
      <c r="B3967" s="189" t="s">
        <v>164</v>
      </c>
      <c r="C3967" s="501" t="s">
        <v>391</v>
      </c>
      <c r="D3967" s="501"/>
      <c r="E3967" s="501"/>
      <c r="F3967" s="501"/>
      <c r="G3967" s="501"/>
      <c r="H3967" s="190" t="s">
        <v>392</v>
      </c>
      <c r="I3967" s="191"/>
      <c r="J3967" s="191"/>
      <c r="K3967" s="215">
        <v>22.470679799999999</v>
      </c>
      <c r="L3967" s="193"/>
      <c r="M3967" s="191"/>
      <c r="N3967" s="193"/>
      <c r="O3967" s="191"/>
      <c r="P3967" s="194">
        <v>12721.55</v>
      </c>
      <c r="Q3967" s="143"/>
      <c r="R3967" s="143"/>
      <c r="S3967" s="143"/>
    </row>
    <row r="3968" spans="1:19" ht="13.5" customHeight="1">
      <c r="A3968" s="195"/>
      <c r="B3968" s="189" t="s">
        <v>393</v>
      </c>
      <c r="C3968" s="501" t="s">
        <v>394</v>
      </c>
      <c r="D3968" s="501"/>
      <c r="E3968" s="501"/>
      <c r="F3968" s="501"/>
      <c r="G3968" s="501"/>
      <c r="H3968" s="190" t="s">
        <v>392</v>
      </c>
      <c r="I3968" s="201">
        <v>9.92</v>
      </c>
      <c r="J3968" s="197">
        <v>1.192205</v>
      </c>
      <c r="K3968" s="215">
        <v>22.470679799999999</v>
      </c>
      <c r="L3968" s="198"/>
      <c r="M3968" s="199"/>
      <c r="N3968" s="200">
        <v>566.14</v>
      </c>
      <c r="O3968" s="191"/>
      <c r="P3968" s="194">
        <v>12721.55</v>
      </c>
      <c r="Q3968" s="143"/>
      <c r="R3968" s="143"/>
      <c r="S3968" s="143"/>
    </row>
    <row r="3969" spans="1:19" ht="13.5" customHeight="1">
      <c r="A3969" s="188"/>
      <c r="B3969" s="189" t="s">
        <v>167</v>
      </c>
      <c r="C3969" s="501" t="s">
        <v>395</v>
      </c>
      <c r="D3969" s="501"/>
      <c r="E3969" s="501"/>
      <c r="F3969" s="501"/>
      <c r="G3969" s="501"/>
      <c r="H3969" s="190"/>
      <c r="I3969" s="191"/>
      <c r="J3969" s="191"/>
      <c r="K3969" s="191"/>
      <c r="L3969" s="193"/>
      <c r="M3969" s="191"/>
      <c r="N3969" s="193"/>
      <c r="O3969" s="191"/>
      <c r="P3969" s="194">
        <v>1050.53</v>
      </c>
      <c r="Q3969" s="143"/>
      <c r="R3969" s="143"/>
      <c r="S3969" s="143"/>
    </row>
    <row r="3970" spans="1:19" ht="13.5" customHeight="1">
      <c r="A3970" s="188"/>
      <c r="B3970" s="189"/>
      <c r="C3970" s="501" t="s">
        <v>396</v>
      </c>
      <c r="D3970" s="501"/>
      <c r="E3970" s="501"/>
      <c r="F3970" s="501"/>
      <c r="G3970" s="501"/>
      <c r="H3970" s="190" t="s">
        <v>392</v>
      </c>
      <c r="I3970" s="191"/>
      <c r="J3970" s="191"/>
      <c r="K3970" s="207">
        <v>0.874</v>
      </c>
      <c r="L3970" s="193"/>
      <c r="M3970" s="191"/>
      <c r="N3970" s="193"/>
      <c r="O3970" s="191"/>
      <c r="P3970" s="216">
        <v>614.78</v>
      </c>
      <c r="Q3970" s="143"/>
      <c r="R3970" s="143"/>
      <c r="S3970" s="143"/>
    </row>
    <row r="3971" spans="1:19" ht="19.5" customHeight="1">
      <c r="A3971" s="195"/>
      <c r="B3971" s="189" t="s">
        <v>397</v>
      </c>
      <c r="C3971" s="501" t="s">
        <v>398</v>
      </c>
      <c r="D3971" s="501"/>
      <c r="E3971" s="501"/>
      <c r="F3971" s="501"/>
      <c r="G3971" s="501"/>
      <c r="H3971" s="190" t="s">
        <v>399</v>
      </c>
      <c r="I3971" s="196">
        <v>0.2</v>
      </c>
      <c r="J3971" s="201">
        <v>1.1499999999999999</v>
      </c>
      <c r="K3971" s="207">
        <v>0.437</v>
      </c>
      <c r="L3971" s="198"/>
      <c r="M3971" s="199"/>
      <c r="N3971" s="200">
        <v>1582.31</v>
      </c>
      <c r="O3971" s="202">
        <v>1.0367</v>
      </c>
      <c r="P3971" s="194">
        <v>716.85</v>
      </c>
      <c r="Q3971" s="143"/>
      <c r="R3971" s="143"/>
      <c r="S3971" s="143"/>
    </row>
    <row r="3972" spans="1:19" ht="13.5" customHeight="1">
      <c r="A3972" s="203"/>
      <c r="B3972" s="189" t="s">
        <v>400</v>
      </c>
      <c r="C3972" s="501" t="s">
        <v>401</v>
      </c>
      <c r="D3972" s="501"/>
      <c r="E3972" s="501"/>
      <c r="F3972" s="501"/>
      <c r="G3972" s="501"/>
      <c r="H3972" s="190" t="s">
        <v>392</v>
      </c>
      <c r="I3972" s="196">
        <v>0.2</v>
      </c>
      <c r="J3972" s="201">
        <v>1.1499999999999999</v>
      </c>
      <c r="K3972" s="207">
        <v>0.437</v>
      </c>
      <c r="L3972" s="193"/>
      <c r="M3972" s="191"/>
      <c r="N3972" s="204">
        <v>777.91</v>
      </c>
      <c r="O3972" s="202">
        <v>1.0367</v>
      </c>
      <c r="P3972" s="216">
        <v>352.42</v>
      </c>
      <c r="Q3972" s="143"/>
      <c r="R3972" s="143"/>
      <c r="S3972" s="143"/>
    </row>
    <row r="3973" spans="1:19" ht="13.5" customHeight="1">
      <c r="A3973" s="195"/>
      <c r="B3973" s="189" t="s">
        <v>1568</v>
      </c>
      <c r="C3973" s="501" t="s">
        <v>1569</v>
      </c>
      <c r="D3973" s="501"/>
      <c r="E3973" s="501"/>
      <c r="F3973" s="501"/>
      <c r="G3973" s="501"/>
      <c r="H3973" s="190" t="s">
        <v>399</v>
      </c>
      <c r="I3973" s="196">
        <v>2.4</v>
      </c>
      <c r="J3973" s="201">
        <v>1.1499999999999999</v>
      </c>
      <c r="K3973" s="207">
        <v>5.2439999999999998</v>
      </c>
      <c r="L3973" s="205">
        <v>1.75</v>
      </c>
      <c r="M3973" s="206">
        <v>1.57</v>
      </c>
      <c r="N3973" s="200">
        <v>2.75</v>
      </c>
      <c r="O3973" s="202">
        <v>1.0367</v>
      </c>
      <c r="P3973" s="194">
        <v>14.95</v>
      </c>
      <c r="Q3973" s="143"/>
      <c r="R3973" s="143"/>
      <c r="S3973" s="143"/>
    </row>
    <row r="3974" spans="1:19" ht="13.5" customHeight="1">
      <c r="A3974" s="195"/>
      <c r="B3974" s="189" t="s">
        <v>1570</v>
      </c>
      <c r="C3974" s="501" t="s">
        <v>1571</v>
      </c>
      <c r="D3974" s="501"/>
      <c r="E3974" s="501"/>
      <c r="F3974" s="501"/>
      <c r="G3974" s="501"/>
      <c r="H3974" s="190" t="s">
        <v>399</v>
      </c>
      <c r="I3974" s="196">
        <v>2.4</v>
      </c>
      <c r="J3974" s="201">
        <v>1.1499999999999999</v>
      </c>
      <c r="K3974" s="207">
        <v>5.2439999999999998</v>
      </c>
      <c r="L3974" s="205">
        <v>8.84</v>
      </c>
      <c r="M3974" s="206">
        <v>1.51</v>
      </c>
      <c r="N3974" s="200">
        <v>13.35</v>
      </c>
      <c r="O3974" s="202">
        <v>1.0367</v>
      </c>
      <c r="P3974" s="194">
        <v>72.58</v>
      </c>
      <c r="Q3974" s="143"/>
      <c r="R3974" s="143"/>
      <c r="S3974" s="143"/>
    </row>
    <row r="3975" spans="1:19" ht="13.5" customHeight="1">
      <c r="A3975" s="195"/>
      <c r="B3975" s="189" t="s">
        <v>402</v>
      </c>
      <c r="C3975" s="501" t="s">
        <v>403</v>
      </c>
      <c r="D3975" s="501"/>
      <c r="E3975" s="501"/>
      <c r="F3975" s="501"/>
      <c r="G3975" s="501"/>
      <c r="H3975" s="190" t="s">
        <v>399</v>
      </c>
      <c r="I3975" s="196">
        <v>0.2</v>
      </c>
      <c r="J3975" s="201">
        <v>1.1499999999999999</v>
      </c>
      <c r="K3975" s="207">
        <v>0.437</v>
      </c>
      <c r="L3975" s="198"/>
      <c r="M3975" s="199"/>
      <c r="N3975" s="200">
        <v>543.33000000000004</v>
      </c>
      <c r="O3975" s="202">
        <v>1.0367</v>
      </c>
      <c r="P3975" s="194">
        <v>246.15</v>
      </c>
      <c r="Q3975" s="143"/>
      <c r="R3975" s="143"/>
      <c r="S3975" s="143"/>
    </row>
    <row r="3976" spans="1:19" ht="13.5" customHeight="1">
      <c r="A3976" s="203"/>
      <c r="B3976" s="189" t="s">
        <v>404</v>
      </c>
      <c r="C3976" s="501" t="s">
        <v>405</v>
      </c>
      <c r="D3976" s="501"/>
      <c r="E3976" s="501"/>
      <c r="F3976" s="501"/>
      <c r="G3976" s="501"/>
      <c r="H3976" s="190" t="s">
        <v>392</v>
      </c>
      <c r="I3976" s="196">
        <v>0.2</v>
      </c>
      <c r="J3976" s="201">
        <v>1.1499999999999999</v>
      </c>
      <c r="K3976" s="207">
        <v>0.437</v>
      </c>
      <c r="L3976" s="193"/>
      <c r="M3976" s="191"/>
      <c r="N3976" s="204">
        <v>579.11</v>
      </c>
      <c r="O3976" s="202">
        <v>1.0367</v>
      </c>
      <c r="P3976" s="216">
        <v>262.36</v>
      </c>
      <c r="Q3976" s="143"/>
      <c r="R3976" s="143"/>
      <c r="S3976" s="143"/>
    </row>
    <row r="3977" spans="1:19" ht="13.5" customHeight="1">
      <c r="A3977" s="188"/>
      <c r="B3977" s="189" t="s">
        <v>180</v>
      </c>
      <c r="C3977" s="501" t="s">
        <v>410</v>
      </c>
      <c r="D3977" s="501"/>
      <c r="E3977" s="501"/>
      <c r="F3977" s="501"/>
      <c r="G3977" s="501"/>
      <c r="H3977" s="190"/>
      <c r="I3977" s="191"/>
      <c r="J3977" s="191"/>
      <c r="K3977" s="191"/>
      <c r="L3977" s="193"/>
      <c r="M3977" s="191"/>
      <c r="N3977" s="193"/>
      <c r="O3977" s="191"/>
      <c r="P3977" s="194">
        <v>1499.79</v>
      </c>
      <c r="Q3977" s="143"/>
      <c r="R3977" s="143"/>
      <c r="S3977" s="143"/>
    </row>
    <row r="3978" spans="1:19" ht="13.5" customHeight="1">
      <c r="A3978" s="195"/>
      <c r="B3978" s="189" t="s">
        <v>1403</v>
      </c>
      <c r="C3978" s="501" t="s">
        <v>1404</v>
      </c>
      <c r="D3978" s="501"/>
      <c r="E3978" s="501"/>
      <c r="F3978" s="501"/>
      <c r="G3978" s="501"/>
      <c r="H3978" s="190" t="s">
        <v>1405</v>
      </c>
      <c r="I3978" s="207">
        <v>9.6000000000000002E-2</v>
      </c>
      <c r="J3978" s="191"/>
      <c r="K3978" s="202">
        <v>0.18240000000000001</v>
      </c>
      <c r="L3978" s="205">
        <v>37.71</v>
      </c>
      <c r="M3978" s="206">
        <v>1.54</v>
      </c>
      <c r="N3978" s="200">
        <v>58.07</v>
      </c>
      <c r="O3978" s="202">
        <v>1.0367</v>
      </c>
      <c r="P3978" s="194">
        <v>10.98</v>
      </c>
      <c r="Q3978" s="143"/>
      <c r="R3978" s="143"/>
      <c r="S3978" s="143"/>
    </row>
    <row r="3979" spans="1:19" ht="13.5" customHeight="1">
      <c r="A3979" s="195"/>
      <c r="B3979" s="189" t="s">
        <v>1572</v>
      </c>
      <c r="C3979" s="501" t="s">
        <v>1573</v>
      </c>
      <c r="D3979" s="501"/>
      <c r="E3979" s="501"/>
      <c r="F3979" s="501"/>
      <c r="G3979" s="501"/>
      <c r="H3979" s="190" t="s">
        <v>413</v>
      </c>
      <c r="I3979" s="196">
        <v>0.5</v>
      </c>
      <c r="J3979" s="191"/>
      <c r="K3979" s="201">
        <v>0.95</v>
      </c>
      <c r="L3979" s="205">
        <v>931.11</v>
      </c>
      <c r="M3979" s="206">
        <v>1.61</v>
      </c>
      <c r="N3979" s="200">
        <v>1499.09</v>
      </c>
      <c r="O3979" s="202">
        <v>1.0367</v>
      </c>
      <c r="P3979" s="194">
        <v>1476.4</v>
      </c>
      <c r="Q3979" s="143"/>
      <c r="R3979" s="143"/>
      <c r="S3979" s="143"/>
    </row>
    <row r="3980" spans="1:19" ht="13.5" customHeight="1">
      <c r="A3980" s="195"/>
      <c r="B3980" s="189" t="s">
        <v>1574</v>
      </c>
      <c r="C3980" s="501" t="s">
        <v>1575</v>
      </c>
      <c r="D3980" s="501"/>
      <c r="E3980" s="501"/>
      <c r="F3980" s="501"/>
      <c r="G3980" s="501"/>
      <c r="H3980" s="190" t="s">
        <v>418</v>
      </c>
      <c r="I3980" s="192">
        <v>6.0000000000000002E-5</v>
      </c>
      <c r="J3980" s="191"/>
      <c r="K3980" s="197">
        <v>1.1400000000000001E-4</v>
      </c>
      <c r="L3980" s="208">
        <v>82698.14</v>
      </c>
      <c r="M3980" s="206">
        <v>1.27</v>
      </c>
      <c r="N3980" s="200">
        <v>105026.64</v>
      </c>
      <c r="O3980" s="202">
        <v>1.0367</v>
      </c>
      <c r="P3980" s="194">
        <v>12.41</v>
      </c>
      <c r="Q3980" s="143"/>
      <c r="R3980" s="143"/>
      <c r="S3980" s="143"/>
    </row>
    <row r="3981" spans="1:19" ht="19.5" customHeight="1">
      <c r="A3981" s="210"/>
      <c r="B3981" s="187"/>
      <c r="C3981" s="500" t="s">
        <v>429</v>
      </c>
      <c r="D3981" s="500"/>
      <c r="E3981" s="500"/>
      <c r="F3981" s="500"/>
      <c r="G3981" s="500"/>
      <c r="H3981" s="180"/>
      <c r="I3981" s="181"/>
      <c r="J3981" s="181"/>
      <c r="K3981" s="181"/>
      <c r="L3981" s="183"/>
      <c r="M3981" s="181"/>
      <c r="N3981" s="211"/>
      <c r="O3981" s="181"/>
      <c r="P3981" s="212">
        <v>15886.65</v>
      </c>
      <c r="Q3981" s="143"/>
      <c r="R3981" s="143"/>
      <c r="S3981" s="143"/>
    </row>
    <row r="3982" spans="1:19" ht="45.75" customHeight="1">
      <c r="A3982" s="203" t="s">
        <v>1580</v>
      </c>
      <c r="B3982" s="189" t="s">
        <v>430</v>
      </c>
      <c r="C3982" s="501" t="s">
        <v>431</v>
      </c>
      <c r="D3982" s="501"/>
      <c r="E3982" s="501"/>
      <c r="F3982" s="501"/>
      <c r="G3982" s="501"/>
      <c r="H3982" s="190" t="s">
        <v>432</v>
      </c>
      <c r="I3982" s="209">
        <v>2</v>
      </c>
      <c r="J3982" s="191"/>
      <c r="K3982" s="209">
        <v>2</v>
      </c>
      <c r="L3982" s="193"/>
      <c r="M3982" s="191"/>
      <c r="N3982" s="193"/>
      <c r="O3982" s="202">
        <v>1.0367</v>
      </c>
      <c r="P3982" s="216">
        <v>221.24</v>
      </c>
      <c r="Q3982" s="143"/>
      <c r="R3982" s="143"/>
      <c r="S3982" s="143"/>
    </row>
    <row r="3983" spans="1:19" ht="13.5" customHeight="1">
      <c r="A3983" s="203"/>
      <c r="B3983" s="189"/>
      <c r="C3983" s="501" t="s">
        <v>433</v>
      </c>
      <c r="D3983" s="501"/>
      <c r="E3983" s="501"/>
      <c r="F3983" s="501"/>
      <c r="G3983" s="501"/>
      <c r="H3983" s="190"/>
      <c r="I3983" s="191"/>
      <c r="J3983" s="191"/>
      <c r="K3983" s="191"/>
      <c r="L3983" s="193"/>
      <c r="M3983" s="191"/>
      <c r="N3983" s="193"/>
      <c r="O3983" s="191"/>
      <c r="P3983" s="194">
        <v>13336.33</v>
      </c>
      <c r="Q3983" s="143"/>
      <c r="R3983" s="143"/>
      <c r="S3983" s="143"/>
    </row>
    <row r="3984" spans="1:19" ht="13.5" customHeight="1">
      <c r="A3984" s="203"/>
      <c r="B3984" s="189" t="s">
        <v>603</v>
      </c>
      <c r="C3984" s="501" t="s">
        <v>604</v>
      </c>
      <c r="D3984" s="501"/>
      <c r="E3984" s="501"/>
      <c r="F3984" s="501"/>
      <c r="G3984" s="501"/>
      <c r="H3984" s="190" t="s">
        <v>432</v>
      </c>
      <c r="I3984" s="209">
        <v>97</v>
      </c>
      <c r="J3984" s="191"/>
      <c r="K3984" s="209">
        <v>97</v>
      </c>
      <c r="L3984" s="193"/>
      <c r="M3984" s="191"/>
      <c r="N3984" s="193"/>
      <c r="O3984" s="191"/>
      <c r="P3984" s="194">
        <v>12936.24</v>
      </c>
      <c r="Q3984" s="143"/>
      <c r="R3984" s="143"/>
      <c r="S3984" s="143"/>
    </row>
    <row r="3985" spans="1:19" ht="13.5" customHeight="1">
      <c r="A3985" s="203"/>
      <c r="B3985" s="189" t="s">
        <v>605</v>
      </c>
      <c r="C3985" s="501" t="s">
        <v>606</v>
      </c>
      <c r="D3985" s="501"/>
      <c r="E3985" s="501"/>
      <c r="F3985" s="501"/>
      <c r="G3985" s="501"/>
      <c r="H3985" s="190" t="s">
        <v>432</v>
      </c>
      <c r="I3985" s="209">
        <v>51</v>
      </c>
      <c r="J3985" s="191"/>
      <c r="K3985" s="209">
        <v>51</v>
      </c>
      <c r="L3985" s="193"/>
      <c r="M3985" s="191"/>
      <c r="N3985" s="193"/>
      <c r="O3985" s="191"/>
      <c r="P3985" s="194">
        <v>6801.53</v>
      </c>
      <c r="Q3985" s="143"/>
      <c r="R3985" s="143"/>
      <c r="S3985" s="143"/>
    </row>
    <row r="3986" spans="1:19" ht="13.5" customHeight="1">
      <c r="A3986" s="213"/>
      <c r="B3986" s="214"/>
      <c r="C3986" s="500" t="s">
        <v>438</v>
      </c>
      <c r="D3986" s="500"/>
      <c r="E3986" s="500"/>
      <c r="F3986" s="500"/>
      <c r="G3986" s="500"/>
      <c r="H3986" s="180"/>
      <c r="I3986" s="181"/>
      <c r="J3986" s="181"/>
      <c r="K3986" s="181"/>
      <c r="L3986" s="183"/>
      <c r="M3986" s="181"/>
      <c r="N3986" s="211">
        <v>18866.14</v>
      </c>
      <c r="O3986" s="181"/>
      <c r="P3986" s="212">
        <v>35845.660000000003</v>
      </c>
      <c r="Q3986" s="143"/>
      <c r="R3986" s="143"/>
      <c r="S3986" s="143"/>
    </row>
    <row r="3987" spans="1:19" ht="13.5" customHeight="1">
      <c r="A3987" s="497" t="s">
        <v>1487</v>
      </c>
      <c r="B3987" s="497"/>
      <c r="C3987" s="497"/>
      <c r="D3987" s="497"/>
      <c r="E3987" s="497"/>
      <c r="F3987" s="497"/>
      <c r="G3987" s="497"/>
      <c r="H3987" s="497"/>
      <c r="I3987" s="497"/>
      <c r="J3987" s="497"/>
      <c r="K3987" s="497"/>
      <c r="L3987" s="497"/>
      <c r="M3987" s="497"/>
      <c r="N3987" s="497"/>
      <c r="O3987" s="497"/>
      <c r="P3987" s="497"/>
      <c r="Q3987" s="143"/>
      <c r="R3987" s="143"/>
      <c r="S3987" s="143"/>
    </row>
    <row r="3988" spans="1:19" ht="13.5" customHeight="1">
      <c r="A3988" s="178" t="s">
        <v>1581</v>
      </c>
      <c r="B3988" s="179" t="s">
        <v>1564</v>
      </c>
      <c r="C3988" s="498" t="s">
        <v>1565</v>
      </c>
      <c r="D3988" s="498"/>
      <c r="E3988" s="498"/>
      <c r="F3988" s="498"/>
      <c r="G3988" s="498"/>
      <c r="H3988" s="180" t="s">
        <v>610</v>
      </c>
      <c r="I3988" s="181">
        <v>186.05</v>
      </c>
      <c r="J3988" s="182">
        <v>1</v>
      </c>
      <c r="K3988" s="219">
        <v>186.05</v>
      </c>
      <c r="L3988" s="183"/>
      <c r="M3988" s="181"/>
      <c r="N3988" s="184"/>
      <c r="O3988" s="181"/>
      <c r="P3988" s="185"/>
      <c r="Q3988" s="143"/>
      <c r="R3988" s="143"/>
      <c r="S3988" s="143"/>
    </row>
    <row r="3989" spans="1:19" ht="13.5" customHeight="1">
      <c r="A3989" s="186"/>
      <c r="B3989" s="187" t="s">
        <v>1566</v>
      </c>
      <c r="C3989" s="499" t="s">
        <v>1567</v>
      </c>
      <c r="D3989" s="499"/>
      <c r="E3989" s="499"/>
      <c r="F3989" s="499"/>
      <c r="G3989" s="499"/>
      <c r="H3989" s="499"/>
      <c r="I3989" s="499"/>
      <c r="J3989" s="499"/>
      <c r="K3989" s="499"/>
      <c r="L3989" s="499"/>
      <c r="M3989" s="499"/>
      <c r="N3989" s="499"/>
      <c r="O3989" s="499"/>
      <c r="P3989" s="499"/>
      <c r="Q3989" s="143"/>
      <c r="R3989" s="143"/>
      <c r="S3989" s="143"/>
    </row>
    <row r="3990" spans="1:19" ht="13.5" customHeight="1">
      <c r="A3990" s="186"/>
      <c r="B3990" s="187"/>
      <c r="C3990" s="499" t="s">
        <v>390</v>
      </c>
      <c r="D3990" s="499"/>
      <c r="E3990" s="499"/>
      <c r="F3990" s="499"/>
      <c r="G3990" s="499"/>
      <c r="H3990" s="499"/>
      <c r="I3990" s="499"/>
      <c r="J3990" s="499"/>
      <c r="K3990" s="499"/>
      <c r="L3990" s="499"/>
      <c r="M3990" s="499"/>
      <c r="N3990" s="499"/>
      <c r="O3990" s="499"/>
      <c r="P3990" s="499"/>
      <c r="Q3990" s="143"/>
      <c r="R3990" s="143"/>
      <c r="S3990" s="143"/>
    </row>
    <row r="3991" spans="1:19" ht="13.5" customHeight="1">
      <c r="A3991" s="188"/>
      <c r="B3991" s="189" t="s">
        <v>164</v>
      </c>
      <c r="C3991" s="501" t="s">
        <v>391</v>
      </c>
      <c r="D3991" s="501"/>
      <c r="E3991" s="501"/>
      <c r="F3991" s="501"/>
      <c r="G3991" s="501"/>
      <c r="H3991" s="190" t="s">
        <v>392</v>
      </c>
      <c r="I3991" s="191"/>
      <c r="J3991" s="191"/>
      <c r="K3991" s="215">
        <v>3123.0811426999999</v>
      </c>
      <c r="L3991" s="193"/>
      <c r="M3991" s="191"/>
      <c r="N3991" s="193"/>
      <c r="O3991" s="191"/>
      <c r="P3991" s="194">
        <v>1768101.16</v>
      </c>
      <c r="Q3991" s="143"/>
      <c r="R3991" s="143"/>
      <c r="S3991" s="143"/>
    </row>
    <row r="3992" spans="1:19" ht="13.5" customHeight="1">
      <c r="A3992" s="195"/>
      <c r="B3992" s="189" t="s">
        <v>393</v>
      </c>
      <c r="C3992" s="501" t="s">
        <v>394</v>
      </c>
      <c r="D3992" s="501"/>
      <c r="E3992" s="501"/>
      <c r="F3992" s="501"/>
      <c r="G3992" s="501"/>
      <c r="H3992" s="190" t="s">
        <v>392</v>
      </c>
      <c r="I3992" s="201">
        <v>14.08</v>
      </c>
      <c r="J3992" s="197">
        <v>1.192205</v>
      </c>
      <c r="K3992" s="215">
        <v>3123.0811426999999</v>
      </c>
      <c r="L3992" s="198"/>
      <c r="M3992" s="199"/>
      <c r="N3992" s="200">
        <v>566.14</v>
      </c>
      <c r="O3992" s="191"/>
      <c r="P3992" s="194">
        <v>1768101.16</v>
      </c>
      <c r="Q3992" s="143"/>
      <c r="R3992" s="143"/>
      <c r="S3992" s="143"/>
    </row>
    <row r="3993" spans="1:19" ht="13.5" customHeight="1">
      <c r="A3993" s="188"/>
      <c r="B3993" s="189" t="s">
        <v>167</v>
      </c>
      <c r="C3993" s="501" t="s">
        <v>395</v>
      </c>
      <c r="D3993" s="501"/>
      <c r="E3993" s="501"/>
      <c r="F3993" s="501"/>
      <c r="G3993" s="501"/>
      <c r="H3993" s="190"/>
      <c r="I3993" s="191"/>
      <c r="J3993" s="191"/>
      <c r="K3993" s="191"/>
      <c r="L3993" s="193"/>
      <c r="M3993" s="191"/>
      <c r="N3993" s="193"/>
      <c r="O3993" s="191"/>
      <c r="P3993" s="194">
        <v>106225.12</v>
      </c>
      <c r="Q3993" s="143"/>
      <c r="R3993" s="143"/>
      <c r="S3993" s="143"/>
    </row>
    <row r="3994" spans="1:19" ht="13.5" customHeight="1">
      <c r="A3994" s="188"/>
      <c r="B3994" s="189"/>
      <c r="C3994" s="501" t="s">
        <v>396</v>
      </c>
      <c r="D3994" s="501"/>
      <c r="E3994" s="501"/>
      <c r="F3994" s="501"/>
      <c r="G3994" s="501"/>
      <c r="H3994" s="190" t="s">
        <v>392</v>
      </c>
      <c r="I3994" s="191"/>
      <c r="J3994" s="191"/>
      <c r="K3994" s="207">
        <v>85.582999999999998</v>
      </c>
      <c r="L3994" s="193"/>
      <c r="M3994" s="191"/>
      <c r="N3994" s="193"/>
      <c r="O3994" s="191"/>
      <c r="P3994" s="194">
        <v>60200.05</v>
      </c>
      <c r="Q3994" s="143"/>
      <c r="R3994" s="143"/>
      <c r="S3994" s="143"/>
    </row>
    <row r="3995" spans="1:19" ht="18.75" customHeight="1">
      <c r="A3995" s="195"/>
      <c r="B3995" s="189" t="s">
        <v>397</v>
      </c>
      <c r="C3995" s="501" t="s">
        <v>398</v>
      </c>
      <c r="D3995" s="501"/>
      <c r="E3995" s="501"/>
      <c r="F3995" s="501"/>
      <c r="G3995" s="501"/>
      <c r="H3995" s="190" t="s">
        <v>399</v>
      </c>
      <c r="I3995" s="196">
        <v>0.2</v>
      </c>
      <c r="J3995" s="201">
        <v>1.1499999999999999</v>
      </c>
      <c r="K3995" s="202">
        <v>42.791499999999999</v>
      </c>
      <c r="L3995" s="198"/>
      <c r="M3995" s="199"/>
      <c r="N3995" s="200">
        <v>1582.31</v>
      </c>
      <c r="O3995" s="202">
        <v>1.0367</v>
      </c>
      <c r="P3995" s="194">
        <v>70194.350000000006</v>
      </c>
      <c r="Q3995" s="143"/>
      <c r="R3995" s="143"/>
      <c r="S3995" s="143"/>
    </row>
    <row r="3996" spans="1:19" ht="18.75" customHeight="1">
      <c r="A3996" s="203"/>
      <c r="B3996" s="189" t="s">
        <v>400</v>
      </c>
      <c r="C3996" s="501" t="s">
        <v>401</v>
      </c>
      <c r="D3996" s="501"/>
      <c r="E3996" s="501"/>
      <c r="F3996" s="501"/>
      <c r="G3996" s="501"/>
      <c r="H3996" s="190" t="s">
        <v>392</v>
      </c>
      <c r="I3996" s="196">
        <v>0.2</v>
      </c>
      <c r="J3996" s="201">
        <v>1.1499999999999999</v>
      </c>
      <c r="K3996" s="202">
        <v>42.791499999999999</v>
      </c>
      <c r="L3996" s="193"/>
      <c r="M3996" s="191"/>
      <c r="N3996" s="204">
        <v>777.91</v>
      </c>
      <c r="O3996" s="202">
        <v>1.0367</v>
      </c>
      <c r="P3996" s="194">
        <v>34509.599999999999</v>
      </c>
      <c r="Q3996" s="143"/>
      <c r="R3996" s="143"/>
      <c r="S3996" s="143"/>
    </row>
    <row r="3997" spans="1:19" ht="13.5" customHeight="1">
      <c r="A3997" s="195"/>
      <c r="B3997" s="189" t="s">
        <v>1568</v>
      </c>
      <c r="C3997" s="501" t="s">
        <v>1569</v>
      </c>
      <c r="D3997" s="501"/>
      <c r="E3997" s="501"/>
      <c r="F3997" s="501"/>
      <c r="G3997" s="501"/>
      <c r="H3997" s="190" t="s">
        <v>399</v>
      </c>
      <c r="I3997" s="201">
        <v>3.34</v>
      </c>
      <c r="J3997" s="201">
        <v>1.1499999999999999</v>
      </c>
      <c r="K3997" s="192">
        <v>714.61805000000004</v>
      </c>
      <c r="L3997" s="205">
        <v>1.75</v>
      </c>
      <c r="M3997" s="206">
        <v>1.57</v>
      </c>
      <c r="N3997" s="200">
        <v>2.75</v>
      </c>
      <c r="O3997" s="202">
        <v>1.0367</v>
      </c>
      <c r="P3997" s="194">
        <v>2037.32</v>
      </c>
      <c r="Q3997" s="143"/>
      <c r="R3997" s="143"/>
      <c r="S3997" s="143"/>
    </row>
    <row r="3998" spans="1:19" ht="13.5" customHeight="1">
      <c r="A3998" s="195"/>
      <c r="B3998" s="189" t="s">
        <v>1570</v>
      </c>
      <c r="C3998" s="501" t="s">
        <v>1571</v>
      </c>
      <c r="D3998" s="501"/>
      <c r="E3998" s="501"/>
      <c r="F3998" s="501"/>
      <c r="G3998" s="501"/>
      <c r="H3998" s="190" t="s">
        <v>399</v>
      </c>
      <c r="I3998" s="201">
        <v>3.34</v>
      </c>
      <c r="J3998" s="201">
        <v>1.1499999999999999</v>
      </c>
      <c r="K3998" s="192">
        <v>714.61805000000004</v>
      </c>
      <c r="L3998" s="205">
        <v>8.84</v>
      </c>
      <c r="M3998" s="206">
        <v>1.51</v>
      </c>
      <c r="N3998" s="200">
        <v>13.35</v>
      </c>
      <c r="O3998" s="202">
        <v>1.0367</v>
      </c>
      <c r="P3998" s="194">
        <v>9890.27</v>
      </c>
      <c r="Q3998" s="143"/>
      <c r="R3998" s="143"/>
      <c r="S3998" s="143"/>
    </row>
    <row r="3999" spans="1:19" ht="13.5" customHeight="1">
      <c r="A3999" s="195"/>
      <c r="B3999" s="189" t="s">
        <v>402</v>
      </c>
      <c r="C3999" s="501" t="s">
        <v>403</v>
      </c>
      <c r="D3999" s="501"/>
      <c r="E3999" s="501"/>
      <c r="F3999" s="501"/>
      <c r="G3999" s="501"/>
      <c r="H3999" s="190" t="s">
        <v>399</v>
      </c>
      <c r="I3999" s="196">
        <v>0.2</v>
      </c>
      <c r="J3999" s="201">
        <v>1.1499999999999999</v>
      </c>
      <c r="K3999" s="202">
        <v>42.791499999999999</v>
      </c>
      <c r="L3999" s="198"/>
      <c r="M3999" s="199"/>
      <c r="N3999" s="200">
        <v>543.33000000000004</v>
      </c>
      <c r="O3999" s="202">
        <v>1.0367</v>
      </c>
      <c r="P3999" s="194">
        <v>24103.18</v>
      </c>
      <c r="Q3999" s="143"/>
      <c r="R3999" s="143"/>
      <c r="S3999" s="143"/>
    </row>
    <row r="4000" spans="1:19" ht="13.5" customHeight="1">
      <c r="A4000" s="203"/>
      <c r="B4000" s="189" t="s">
        <v>404</v>
      </c>
      <c r="C4000" s="501" t="s">
        <v>405</v>
      </c>
      <c r="D4000" s="501"/>
      <c r="E4000" s="501"/>
      <c r="F4000" s="501"/>
      <c r="G4000" s="501"/>
      <c r="H4000" s="190" t="s">
        <v>392</v>
      </c>
      <c r="I4000" s="196">
        <v>0.2</v>
      </c>
      <c r="J4000" s="201">
        <v>1.1499999999999999</v>
      </c>
      <c r="K4000" s="202">
        <v>42.791499999999999</v>
      </c>
      <c r="L4000" s="193"/>
      <c r="M4000" s="191"/>
      <c r="N4000" s="204">
        <v>579.11</v>
      </c>
      <c r="O4000" s="202">
        <v>1.0367</v>
      </c>
      <c r="P4000" s="194">
        <v>25690.45</v>
      </c>
      <c r="Q4000" s="143"/>
      <c r="R4000" s="143"/>
      <c r="S4000" s="143"/>
    </row>
    <row r="4001" spans="1:19" ht="13.5" customHeight="1">
      <c r="A4001" s="188"/>
      <c r="B4001" s="189" t="s">
        <v>180</v>
      </c>
      <c r="C4001" s="501" t="s">
        <v>410</v>
      </c>
      <c r="D4001" s="501"/>
      <c r="E4001" s="501"/>
      <c r="F4001" s="501"/>
      <c r="G4001" s="501"/>
      <c r="H4001" s="190"/>
      <c r="I4001" s="191"/>
      <c r="J4001" s="191"/>
      <c r="K4001" s="191"/>
      <c r="L4001" s="193"/>
      <c r="M4001" s="191"/>
      <c r="N4001" s="193"/>
      <c r="O4001" s="191"/>
      <c r="P4001" s="194">
        <v>105034.96</v>
      </c>
      <c r="Q4001" s="143"/>
      <c r="R4001" s="143"/>
      <c r="S4001" s="143"/>
    </row>
    <row r="4002" spans="1:19" ht="13.5" customHeight="1">
      <c r="A4002" s="195"/>
      <c r="B4002" s="189" t="s">
        <v>1403</v>
      </c>
      <c r="C4002" s="501" t="s">
        <v>1404</v>
      </c>
      <c r="D4002" s="501"/>
      <c r="E4002" s="501"/>
      <c r="F4002" s="501"/>
      <c r="G4002" s="501"/>
      <c r="H4002" s="190" t="s">
        <v>1405</v>
      </c>
      <c r="I4002" s="207">
        <v>0.245</v>
      </c>
      <c r="J4002" s="191"/>
      <c r="K4002" s="192">
        <v>45.582250000000002</v>
      </c>
      <c r="L4002" s="205">
        <v>37.71</v>
      </c>
      <c r="M4002" s="206">
        <v>1.54</v>
      </c>
      <c r="N4002" s="200">
        <v>58.07</v>
      </c>
      <c r="O4002" s="202">
        <v>1.0367</v>
      </c>
      <c r="P4002" s="194">
        <v>2744.1</v>
      </c>
      <c r="Q4002" s="143"/>
      <c r="R4002" s="143"/>
      <c r="S4002" s="143"/>
    </row>
    <row r="4003" spans="1:19" ht="13.5" customHeight="1">
      <c r="A4003" s="195"/>
      <c r="B4003" s="189" t="s">
        <v>600</v>
      </c>
      <c r="C4003" s="501" t="s">
        <v>601</v>
      </c>
      <c r="D4003" s="501"/>
      <c r="E4003" s="501"/>
      <c r="F4003" s="501"/>
      <c r="G4003" s="501"/>
      <c r="H4003" s="190" t="s">
        <v>418</v>
      </c>
      <c r="I4003" s="192">
        <v>6.2E-4</v>
      </c>
      <c r="J4003" s="191"/>
      <c r="K4003" s="197">
        <v>0.115351</v>
      </c>
      <c r="L4003" s="208">
        <v>99190.96</v>
      </c>
      <c r="M4003" s="220">
        <v>1.3</v>
      </c>
      <c r="N4003" s="200">
        <v>128948.25</v>
      </c>
      <c r="O4003" s="202">
        <v>1.0367</v>
      </c>
      <c r="P4003" s="194">
        <v>15420.2</v>
      </c>
      <c r="Q4003" s="143"/>
      <c r="R4003" s="143"/>
      <c r="S4003" s="143"/>
    </row>
    <row r="4004" spans="1:19" ht="13.5" customHeight="1">
      <c r="A4004" s="195"/>
      <c r="B4004" s="189" t="s">
        <v>1572</v>
      </c>
      <c r="C4004" s="501" t="s">
        <v>1573</v>
      </c>
      <c r="D4004" s="501"/>
      <c r="E4004" s="501"/>
      <c r="F4004" s="501"/>
      <c r="G4004" s="501"/>
      <c r="H4004" s="190" t="s">
        <v>413</v>
      </c>
      <c r="I4004" s="201">
        <v>0.25</v>
      </c>
      <c r="J4004" s="191"/>
      <c r="K4004" s="202">
        <v>46.512500000000003</v>
      </c>
      <c r="L4004" s="205">
        <v>931.11</v>
      </c>
      <c r="M4004" s="206">
        <v>1.61</v>
      </c>
      <c r="N4004" s="200">
        <v>1499.09</v>
      </c>
      <c r="O4004" s="202">
        <v>1.0367</v>
      </c>
      <c r="P4004" s="194">
        <v>72285.38</v>
      </c>
      <c r="Q4004" s="143"/>
      <c r="R4004" s="143"/>
      <c r="S4004" s="143"/>
    </row>
    <row r="4005" spans="1:19" ht="19.5" customHeight="1">
      <c r="A4005" s="195"/>
      <c r="B4005" s="189" t="s">
        <v>1574</v>
      </c>
      <c r="C4005" s="501" t="s">
        <v>1575</v>
      </c>
      <c r="D4005" s="501"/>
      <c r="E4005" s="501"/>
      <c r="F4005" s="501"/>
      <c r="G4005" s="501"/>
      <c r="H4005" s="190" t="s">
        <v>418</v>
      </c>
      <c r="I4005" s="192">
        <v>7.2000000000000005E-4</v>
      </c>
      <c r="J4005" s="191"/>
      <c r="K4005" s="197">
        <v>0.13395599999999999</v>
      </c>
      <c r="L4005" s="208">
        <v>82698.14</v>
      </c>
      <c r="M4005" s="206">
        <v>1.27</v>
      </c>
      <c r="N4005" s="200">
        <v>105026.64</v>
      </c>
      <c r="O4005" s="202">
        <v>1.0367</v>
      </c>
      <c r="P4005" s="194">
        <v>14585.28</v>
      </c>
      <c r="Q4005" s="143"/>
      <c r="R4005" s="143"/>
      <c r="S4005" s="143"/>
    </row>
    <row r="4006" spans="1:19" ht="45.75" customHeight="1">
      <c r="A4006" s="210"/>
      <c r="B4006" s="187"/>
      <c r="C4006" s="500" t="s">
        <v>429</v>
      </c>
      <c r="D4006" s="500"/>
      <c r="E4006" s="500"/>
      <c r="F4006" s="500"/>
      <c r="G4006" s="500"/>
      <c r="H4006" s="180"/>
      <c r="I4006" s="181"/>
      <c r="J4006" s="181"/>
      <c r="K4006" s="181"/>
      <c r="L4006" s="183"/>
      <c r="M4006" s="181"/>
      <c r="N4006" s="211"/>
      <c r="O4006" s="181"/>
      <c r="P4006" s="212">
        <v>2039561.29</v>
      </c>
      <c r="Q4006" s="143"/>
      <c r="R4006" s="143"/>
      <c r="S4006" s="143"/>
    </row>
    <row r="4007" spans="1:19" ht="13.5" customHeight="1">
      <c r="A4007" s="203" t="s">
        <v>1582</v>
      </c>
      <c r="B4007" s="189" t="s">
        <v>430</v>
      </c>
      <c r="C4007" s="501" t="s">
        <v>431</v>
      </c>
      <c r="D4007" s="501"/>
      <c r="E4007" s="501"/>
      <c r="F4007" s="501"/>
      <c r="G4007" s="501"/>
      <c r="H4007" s="190" t="s">
        <v>432</v>
      </c>
      <c r="I4007" s="209">
        <v>2</v>
      </c>
      <c r="J4007" s="191"/>
      <c r="K4007" s="209">
        <v>2</v>
      </c>
      <c r="L4007" s="193"/>
      <c r="M4007" s="191"/>
      <c r="N4007" s="193"/>
      <c r="O4007" s="202">
        <v>1.0367</v>
      </c>
      <c r="P4007" s="194">
        <v>30749.59</v>
      </c>
      <c r="Q4007" s="143"/>
      <c r="R4007" s="143"/>
      <c r="S4007" s="143"/>
    </row>
    <row r="4008" spans="1:19" ht="13.5" customHeight="1">
      <c r="A4008" s="203"/>
      <c r="B4008" s="189"/>
      <c r="C4008" s="501" t="s">
        <v>433</v>
      </c>
      <c r="D4008" s="501"/>
      <c r="E4008" s="501"/>
      <c r="F4008" s="501"/>
      <c r="G4008" s="501"/>
      <c r="H4008" s="190"/>
      <c r="I4008" s="191"/>
      <c r="J4008" s="191"/>
      <c r="K4008" s="191"/>
      <c r="L4008" s="193"/>
      <c r="M4008" s="191"/>
      <c r="N4008" s="193"/>
      <c r="O4008" s="191"/>
      <c r="P4008" s="194">
        <v>1828301.21</v>
      </c>
      <c r="Q4008" s="143"/>
      <c r="R4008" s="143"/>
      <c r="S4008" s="143"/>
    </row>
    <row r="4009" spans="1:19" ht="13.5" customHeight="1">
      <c r="A4009" s="203"/>
      <c r="B4009" s="189" t="s">
        <v>603</v>
      </c>
      <c r="C4009" s="501" t="s">
        <v>604</v>
      </c>
      <c r="D4009" s="501"/>
      <c r="E4009" s="501"/>
      <c r="F4009" s="501"/>
      <c r="G4009" s="501"/>
      <c r="H4009" s="190" t="s">
        <v>432</v>
      </c>
      <c r="I4009" s="209">
        <v>97</v>
      </c>
      <c r="J4009" s="191"/>
      <c r="K4009" s="209">
        <v>97</v>
      </c>
      <c r="L4009" s="193"/>
      <c r="M4009" s="191"/>
      <c r="N4009" s="193"/>
      <c r="O4009" s="191"/>
      <c r="P4009" s="194">
        <v>1773452.17</v>
      </c>
      <c r="Q4009" s="143"/>
      <c r="R4009" s="143"/>
      <c r="S4009" s="143"/>
    </row>
    <row r="4010" spans="1:19" ht="13.5" customHeight="1">
      <c r="A4010" s="203"/>
      <c r="B4010" s="189" t="s">
        <v>605</v>
      </c>
      <c r="C4010" s="501" t="s">
        <v>606</v>
      </c>
      <c r="D4010" s="501"/>
      <c r="E4010" s="501"/>
      <c r="F4010" s="501"/>
      <c r="G4010" s="501"/>
      <c r="H4010" s="190" t="s">
        <v>432</v>
      </c>
      <c r="I4010" s="209">
        <v>51</v>
      </c>
      <c r="J4010" s="191"/>
      <c r="K4010" s="209">
        <v>51</v>
      </c>
      <c r="L4010" s="193"/>
      <c r="M4010" s="191"/>
      <c r="N4010" s="193"/>
      <c r="O4010" s="191"/>
      <c r="P4010" s="194">
        <v>932433.62</v>
      </c>
      <c r="Q4010" s="143"/>
      <c r="R4010" s="143"/>
      <c r="S4010" s="143"/>
    </row>
    <row r="4011" spans="1:19" ht="13.5" customHeight="1">
      <c r="A4011" s="213"/>
      <c r="B4011" s="214"/>
      <c r="C4011" s="500" t="s">
        <v>438</v>
      </c>
      <c r="D4011" s="500"/>
      <c r="E4011" s="500"/>
      <c r="F4011" s="500"/>
      <c r="G4011" s="500"/>
      <c r="H4011" s="180"/>
      <c r="I4011" s="181"/>
      <c r="J4011" s="181"/>
      <c r="K4011" s="181"/>
      <c r="L4011" s="183"/>
      <c r="M4011" s="181"/>
      <c r="N4011" s="211">
        <v>25671.58</v>
      </c>
      <c r="O4011" s="181"/>
      <c r="P4011" s="212">
        <v>4776196.67</v>
      </c>
      <c r="Q4011" s="143"/>
      <c r="R4011" s="143"/>
      <c r="S4011" s="143"/>
    </row>
    <row r="4012" spans="1:19" ht="19.5" customHeight="1">
      <c r="A4012" s="178" t="s">
        <v>1583</v>
      </c>
      <c r="B4012" s="179" t="s">
        <v>1584</v>
      </c>
      <c r="C4012" s="498" t="s">
        <v>1585</v>
      </c>
      <c r="D4012" s="498"/>
      <c r="E4012" s="498"/>
      <c r="F4012" s="498"/>
      <c r="G4012" s="498"/>
      <c r="H4012" s="180" t="s">
        <v>1495</v>
      </c>
      <c r="I4012" s="181">
        <v>10.6</v>
      </c>
      <c r="J4012" s="182">
        <v>1</v>
      </c>
      <c r="K4012" s="222">
        <v>10.6</v>
      </c>
      <c r="L4012" s="183"/>
      <c r="M4012" s="181"/>
      <c r="N4012" s="184"/>
      <c r="O4012" s="181"/>
      <c r="P4012" s="185"/>
      <c r="Q4012" s="143"/>
      <c r="R4012" s="143"/>
      <c r="S4012" s="143"/>
    </row>
    <row r="4013" spans="1:19" ht="13.5" customHeight="1">
      <c r="A4013" s="186"/>
      <c r="B4013" s="187" t="s">
        <v>1566</v>
      </c>
      <c r="C4013" s="499" t="s">
        <v>1567</v>
      </c>
      <c r="D4013" s="499"/>
      <c r="E4013" s="499"/>
      <c r="F4013" s="499"/>
      <c r="G4013" s="499"/>
      <c r="H4013" s="499"/>
      <c r="I4013" s="499"/>
      <c r="J4013" s="499"/>
      <c r="K4013" s="499"/>
      <c r="L4013" s="499"/>
      <c r="M4013" s="499"/>
      <c r="N4013" s="499"/>
      <c r="O4013" s="499"/>
      <c r="P4013" s="499"/>
      <c r="Q4013" s="143"/>
      <c r="R4013" s="143"/>
      <c r="S4013" s="143"/>
    </row>
    <row r="4014" spans="1:19" ht="13.5" customHeight="1">
      <c r="A4014" s="186"/>
      <c r="B4014" s="187"/>
      <c r="C4014" s="499" t="s">
        <v>390</v>
      </c>
      <c r="D4014" s="499"/>
      <c r="E4014" s="499"/>
      <c r="F4014" s="499"/>
      <c r="G4014" s="499"/>
      <c r="H4014" s="499"/>
      <c r="I4014" s="499"/>
      <c r="J4014" s="499"/>
      <c r="K4014" s="499"/>
      <c r="L4014" s="499"/>
      <c r="M4014" s="499"/>
      <c r="N4014" s="499"/>
      <c r="O4014" s="499"/>
      <c r="P4014" s="499"/>
      <c r="Q4014" s="143"/>
      <c r="R4014" s="143"/>
      <c r="S4014" s="143"/>
    </row>
    <row r="4015" spans="1:19" ht="19.5" customHeight="1">
      <c r="A4015" s="188"/>
      <c r="B4015" s="189" t="s">
        <v>164</v>
      </c>
      <c r="C4015" s="501" t="s">
        <v>391</v>
      </c>
      <c r="D4015" s="501"/>
      <c r="E4015" s="501"/>
      <c r="F4015" s="501"/>
      <c r="G4015" s="501"/>
      <c r="H4015" s="190" t="s">
        <v>392</v>
      </c>
      <c r="I4015" s="191"/>
      <c r="J4015" s="191"/>
      <c r="K4015" s="197">
        <v>240.11008699999999</v>
      </c>
      <c r="L4015" s="193"/>
      <c r="M4015" s="191"/>
      <c r="N4015" s="193"/>
      <c r="O4015" s="191"/>
      <c r="P4015" s="194">
        <v>149425.31</v>
      </c>
      <c r="Q4015" s="143"/>
      <c r="R4015" s="143"/>
      <c r="S4015" s="143"/>
    </row>
    <row r="4016" spans="1:19" ht="27.75" customHeight="1">
      <c r="A4016" s="195"/>
      <c r="B4016" s="189" t="s">
        <v>1496</v>
      </c>
      <c r="C4016" s="501" t="s">
        <v>1497</v>
      </c>
      <c r="D4016" s="501"/>
      <c r="E4016" s="501"/>
      <c r="F4016" s="501"/>
      <c r="G4016" s="501"/>
      <c r="H4016" s="190" t="s">
        <v>392</v>
      </c>
      <c r="I4016" s="209">
        <v>19</v>
      </c>
      <c r="J4016" s="197">
        <v>1.192205</v>
      </c>
      <c r="K4016" s="197">
        <v>240.11008699999999</v>
      </c>
      <c r="L4016" s="198"/>
      <c r="M4016" s="199"/>
      <c r="N4016" s="200">
        <v>622.32000000000005</v>
      </c>
      <c r="O4016" s="191"/>
      <c r="P4016" s="194">
        <v>149425.31</v>
      </c>
      <c r="Q4016" s="143"/>
      <c r="R4016" s="143"/>
      <c r="S4016" s="143"/>
    </row>
    <row r="4017" spans="1:19" ht="13.5" customHeight="1">
      <c r="A4017" s="188"/>
      <c r="B4017" s="189" t="s">
        <v>167</v>
      </c>
      <c r="C4017" s="501" t="s">
        <v>395</v>
      </c>
      <c r="D4017" s="501"/>
      <c r="E4017" s="501"/>
      <c r="F4017" s="501"/>
      <c r="G4017" s="501"/>
      <c r="H4017" s="190"/>
      <c r="I4017" s="191"/>
      <c r="J4017" s="191"/>
      <c r="K4017" s="191"/>
      <c r="L4017" s="193"/>
      <c r="M4017" s="191"/>
      <c r="N4017" s="193"/>
      <c r="O4017" s="191"/>
      <c r="P4017" s="194">
        <v>58150.33</v>
      </c>
      <c r="Q4017" s="143"/>
      <c r="R4017" s="143"/>
      <c r="S4017" s="143"/>
    </row>
    <row r="4018" spans="1:19" ht="13.5" customHeight="1">
      <c r="A4018" s="188"/>
      <c r="B4018" s="189"/>
      <c r="C4018" s="501" t="s">
        <v>396</v>
      </c>
      <c r="D4018" s="501"/>
      <c r="E4018" s="501"/>
      <c r="F4018" s="501"/>
      <c r="G4018" s="501"/>
      <c r="H4018" s="190" t="s">
        <v>392</v>
      </c>
      <c r="I4018" s="191"/>
      <c r="J4018" s="191"/>
      <c r="K4018" s="202">
        <v>46.565800000000003</v>
      </c>
      <c r="L4018" s="193"/>
      <c r="M4018" s="191"/>
      <c r="N4018" s="193"/>
      <c r="O4018" s="191"/>
      <c r="P4018" s="194">
        <v>32128.79</v>
      </c>
      <c r="Q4018" s="143"/>
      <c r="R4018" s="143"/>
      <c r="S4018" s="143"/>
    </row>
    <row r="4019" spans="1:19" ht="13.5" customHeight="1">
      <c r="A4019" s="195"/>
      <c r="B4019" s="189" t="s">
        <v>1498</v>
      </c>
      <c r="C4019" s="501" t="s">
        <v>1499</v>
      </c>
      <c r="D4019" s="501"/>
      <c r="E4019" s="501"/>
      <c r="F4019" s="501"/>
      <c r="G4019" s="501"/>
      <c r="H4019" s="190" t="s">
        <v>399</v>
      </c>
      <c r="I4019" s="201">
        <v>3.82</v>
      </c>
      <c r="J4019" s="201">
        <v>1.1499999999999999</v>
      </c>
      <c r="K4019" s="202">
        <v>46.565800000000003</v>
      </c>
      <c r="L4019" s="205">
        <v>995.51</v>
      </c>
      <c r="M4019" s="206">
        <v>1.21</v>
      </c>
      <c r="N4019" s="200">
        <v>1204.57</v>
      </c>
      <c r="O4019" s="202">
        <v>1.0367</v>
      </c>
      <c r="P4019" s="194">
        <v>58150.33</v>
      </c>
      <c r="Q4019" s="143"/>
      <c r="R4019" s="143"/>
      <c r="S4019" s="143"/>
    </row>
    <row r="4020" spans="1:19" ht="13.5" customHeight="1">
      <c r="A4020" s="203"/>
      <c r="B4020" s="189" t="s">
        <v>1500</v>
      </c>
      <c r="C4020" s="501" t="s">
        <v>1501</v>
      </c>
      <c r="D4020" s="501"/>
      <c r="E4020" s="501"/>
      <c r="F4020" s="501"/>
      <c r="G4020" s="501"/>
      <c r="H4020" s="190" t="s">
        <v>392</v>
      </c>
      <c r="I4020" s="201">
        <v>3.82</v>
      </c>
      <c r="J4020" s="201">
        <v>1.1499999999999999</v>
      </c>
      <c r="K4020" s="202">
        <v>46.565800000000003</v>
      </c>
      <c r="L4020" s="193"/>
      <c r="M4020" s="191"/>
      <c r="N4020" s="204">
        <v>665.54</v>
      </c>
      <c r="O4020" s="202">
        <v>1.0367</v>
      </c>
      <c r="P4020" s="194">
        <v>32128.79</v>
      </c>
      <c r="Q4020" s="143"/>
      <c r="R4020" s="143"/>
      <c r="S4020" s="143"/>
    </row>
    <row r="4021" spans="1:19" ht="13.5" customHeight="1">
      <c r="A4021" s="188"/>
      <c r="B4021" s="189" t="s">
        <v>180</v>
      </c>
      <c r="C4021" s="501" t="s">
        <v>410</v>
      </c>
      <c r="D4021" s="501"/>
      <c r="E4021" s="501"/>
      <c r="F4021" s="501"/>
      <c r="G4021" s="501"/>
      <c r="H4021" s="190"/>
      <c r="I4021" s="191"/>
      <c r="J4021" s="191"/>
      <c r="K4021" s="191"/>
      <c r="L4021" s="193"/>
      <c r="M4021" s="191"/>
      <c r="N4021" s="193"/>
      <c r="O4021" s="191"/>
      <c r="P4021" s="216">
        <v>787.75</v>
      </c>
      <c r="Q4021" s="143"/>
      <c r="R4021" s="143"/>
      <c r="S4021" s="143"/>
    </row>
    <row r="4022" spans="1:19" ht="13.5" customHeight="1">
      <c r="A4022" s="195"/>
      <c r="B4022" s="189" t="s">
        <v>1502</v>
      </c>
      <c r="C4022" s="501" t="s">
        <v>1503</v>
      </c>
      <c r="D4022" s="501"/>
      <c r="E4022" s="501"/>
      <c r="F4022" s="501"/>
      <c r="G4022" s="501"/>
      <c r="H4022" s="190" t="s">
        <v>413</v>
      </c>
      <c r="I4022" s="207">
        <v>1E-3</v>
      </c>
      <c r="J4022" s="191"/>
      <c r="K4022" s="202">
        <v>1.06E-2</v>
      </c>
      <c r="L4022" s="205">
        <v>675.01</v>
      </c>
      <c r="M4022" s="206">
        <v>1.54</v>
      </c>
      <c r="N4022" s="200">
        <v>1039.52</v>
      </c>
      <c r="O4022" s="202">
        <v>1.0367</v>
      </c>
      <c r="P4022" s="194">
        <v>11.42</v>
      </c>
      <c r="Q4022" s="143"/>
      <c r="R4022" s="143"/>
      <c r="S4022" s="143"/>
    </row>
    <row r="4023" spans="1:19" ht="13.5" customHeight="1">
      <c r="A4023" s="195"/>
      <c r="B4023" s="189" t="s">
        <v>593</v>
      </c>
      <c r="C4023" s="501" t="s">
        <v>594</v>
      </c>
      <c r="D4023" s="501"/>
      <c r="E4023" s="501"/>
      <c r="F4023" s="501"/>
      <c r="G4023" s="501"/>
      <c r="H4023" s="190" t="s">
        <v>595</v>
      </c>
      <c r="I4023" s="201">
        <v>0.83</v>
      </c>
      <c r="J4023" s="191"/>
      <c r="K4023" s="207">
        <v>8.798</v>
      </c>
      <c r="L4023" s="205">
        <v>5.87</v>
      </c>
      <c r="M4023" s="206">
        <v>0.87</v>
      </c>
      <c r="N4023" s="200">
        <v>5.1100000000000003</v>
      </c>
      <c r="O4023" s="202">
        <v>1.0367</v>
      </c>
      <c r="P4023" s="194">
        <v>46.61</v>
      </c>
      <c r="Q4023" s="143"/>
      <c r="R4023" s="143"/>
      <c r="S4023" s="143"/>
    </row>
    <row r="4024" spans="1:19" ht="1.5" customHeight="1">
      <c r="A4024" s="195"/>
      <c r="B4024" s="189" t="s">
        <v>1504</v>
      </c>
      <c r="C4024" s="501" t="s">
        <v>1505</v>
      </c>
      <c r="D4024" s="501"/>
      <c r="E4024" s="501"/>
      <c r="F4024" s="501"/>
      <c r="G4024" s="501"/>
      <c r="H4024" s="190" t="s">
        <v>418</v>
      </c>
      <c r="I4024" s="207">
        <v>1E-3</v>
      </c>
      <c r="J4024" s="191"/>
      <c r="K4024" s="202">
        <v>1.06E-2</v>
      </c>
      <c r="L4024" s="208">
        <v>79053.06</v>
      </c>
      <c r="M4024" s="206">
        <v>0.84</v>
      </c>
      <c r="N4024" s="200">
        <v>66404.570000000007</v>
      </c>
      <c r="O4024" s="202">
        <v>1.0367</v>
      </c>
      <c r="P4024" s="194">
        <v>729.72</v>
      </c>
      <c r="Q4024" s="143"/>
      <c r="R4024" s="143"/>
      <c r="S4024" s="143"/>
    </row>
    <row r="4025" spans="1:19" ht="13.5" customHeight="1">
      <c r="A4025" s="210"/>
      <c r="B4025" s="187"/>
      <c r="C4025" s="500" t="s">
        <v>429</v>
      </c>
      <c r="D4025" s="500"/>
      <c r="E4025" s="500"/>
      <c r="F4025" s="500"/>
      <c r="G4025" s="500"/>
      <c r="H4025" s="180"/>
      <c r="I4025" s="181"/>
      <c r="J4025" s="181"/>
      <c r="K4025" s="181"/>
      <c r="L4025" s="183"/>
      <c r="M4025" s="181"/>
      <c r="N4025" s="211"/>
      <c r="O4025" s="181"/>
      <c r="P4025" s="212">
        <v>240492.18</v>
      </c>
      <c r="Q4025" s="143"/>
      <c r="R4025" s="143"/>
      <c r="S4025" s="143"/>
    </row>
    <row r="4026" spans="1:19" ht="13.5" customHeight="1">
      <c r="A4026" s="203" t="s">
        <v>1586</v>
      </c>
      <c r="B4026" s="189" t="s">
        <v>430</v>
      </c>
      <c r="C4026" s="501" t="s">
        <v>431</v>
      </c>
      <c r="D4026" s="501"/>
      <c r="E4026" s="501"/>
      <c r="F4026" s="501"/>
      <c r="G4026" s="501"/>
      <c r="H4026" s="190" t="s">
        <v>432</v>
      </c>
      <c r="I4026" s="209">
        <v>2</v>
      </c>
      <c r="J4026" s="191"/>
      <c r="K4026" s="209">
        <v>2</v>
      </c>
      <c r="L4026" s="193"/>
      <c r="M4026" s="191"/>
      <c r="N4026" s="193"/>
      <c r="O4026" s="202">
        <v>1.0367</v>
      </c>
      <c r="P4026" s="194">
        <v>2598.6999999999998</v>
      </c>
      <c r="Q4026" s="143"/>
      <c r="R4026" s="143"/>
      <c r="S4026" s="143"/>
    </row>
    <row r="4027" spans="1:19" ht="13.5" customHeight="1">
      <c r="A4027" s="203"/>
      <c r="B4027" s="189"/>
      <c r="C4027" s="501" t="s">
        <v>433</v>
      </c>
      <c r="D4027" s="501"/>
      <c r="E4027" s="501"/>
      <c r="F4027" s="501"/>
      <c r="G4027" s="501"/>
      <c r="H4027" s="190"/>
      <c r="I4027" s="191"/>
      <c r="J4027" s="191"/>
      <c r="K4027" s="191"/>
      <c r="L4027" s="193"/>
      <c r="M4027" s="191"/>
      <c r="N4027" s="193"/>
      <c r="O4027" s="191"/>
      <c r="P4027" s="194">
        <v>181554.1</v>
      </c>
      <c r="Q4027" s="143"/>
      <c r="R4027" s="143"/>
      <c r="S4027" s="143"/>
    </row>
    <row r="4028" spans="1:19" ht="13.5" customHeight="1">
      <c r="A4028" s="203"/>
      <c r="B4028" s="189" t="s">
        <v>653</v>
      </c>
      <c r="C4028" s="501" t="s">
        <v>654</v>
      </c>
      <c r="D4028" s="501"/>
      <c r="E4028" s="501"/>
      <c r="F4028" s="501"/>
      <c r="G4028" s="501"/>
      <c r="H4028" s="190" t="s">
        <v>432</v>
      </c>
      <c r="I4028" s="209">
        <v>90</v>
      </c>
      <c r="J4028" s="191"/>
      <c r="K4028" s="209">
        <v>90</v>
      </c>
      <c r="L4028" s="193"/>
      <c r="M4028" s="191"/>
      <c r="N4028" s="193"/>
      <c r="O4028" s="191"/>
      <c r="P4028" s="194">
        <v>163398.69</v>
      </c>
      <c r="Q4028" s="143"/>
      <c r="R4028" s="143"/>
      <c r="S4028" s="143"/>
    </row>
    <row r="4029" spans="1:19" ht="13.5" customHeight="1">
      <c r="A4029" s="203"/>
      <c r="B4029" s="189" t="s">
        <v>655</v>
      </c>
      <c r="C4029" s="501" t="s">
        <v>656</v>
      </c>
      <c r="D4029" s="501"/>
      <c r="E4029" s="501"/>
      <c r="F4029" s="501"/>
      <c r="G4029" s="501"/>
      <c r="H4029" s="190" t="s">
        <v>432</v>
      </c>
      <c r="I4029" s="209">
        <v>46</v>
      </c>
      <c r="J4029" s="191"/>
      <c r="K4029" s="209">
        <v>46</v>
      </c>
      <c r="L4029" s="193"/>
      <c r="M4029" s="191"/>
      <c r="N4029" s="193"/>
      <c r="O4029" s="191"/>
      <c r="P4029" s="194">
        <v>83514.89</v>
      </c>
      <c r="Q4029" s="143"/>
      <c r="R4029" s="143"/>
      <c r="S4029" s="143"/>
    </row>
    <row r="4030" spans="1:19" ht="13.5" customHeight="1">
      <c r="A4030" s="213"/>
      <c r="B4030" s="214"/>
      <c r="C4030" s="500" t="s">
        <v>438</v>
      </c>
      <c r="D4030" s="500"/>
      <c r="E4030" s="500"/>
      <c r="F4030" s="500"/>
      <c r="G4030" s="500"/>
      <c r="H4030" s="180"/>
      <c r="I4030" s="181"/>
      <c r="J4030" s="181"/>
      <c r="K4030" s="181"/>
      <c r="L4030" s="183"/>
      <c r="M4030" s="181"/>
      <c r="N4030" s="211">
        <v>46226.84</v>
      </c>
      <c r="O4030" s="181"/>
      <c r="P4030" s="212">
        <v>490004.46</v>
      </c>
      <c r="Q4030" s="143"/>
      <c r="R4030" s="143"/>
      <c r="S4030" s="143"/>
    </row>
    <row r="4031" spans="1:19" ht="13.5" customHeight="1">
      <c r="A4031" s="223"/>
      <c r="B4031" s="224"/>
      <c r="C4031" s="224"/>
      <c r="D4031" s="224"/>
      <c r="E4031" s="224"/>
      <c r="F4031" s="225"/>
      <c r="G4031" s="225"/>
      <c r="H4031" s="225"/>
      <c r="I4031" s="225"/>
      <c r="J4031" s="226"/>
      <c r="K4031" s="225"/>
      <c r="L4031" s="226"/>
      <c r="M4031" s="227"/>
      <c r="N4031" s="226"/>
      <c r="O4031" s="228"/>
      <c r="P4031" s="229"/>
      <c r="Q4031" s="143"/>
      <c r="R4031" s="143"/>
      <c r="S4031" s="143"/>
    </row>
    <row r="4032" spans="1:19" ht="13.5" customHeight="1">
      <c r="A4032" s="210"/>
      <c r="B4032" s="230"/>
      <c r="C4032" s="496" t="s">
        <v>1587</v>
      </c>
      <c r="D4032" s="496"/>
      <c r="E4032" s="496"/>
      <c r="F4032" s="496"/>
      <c r="G4032" s="496"/>
      <c r="H4032" s="496"/>
      <c r="I4032" s="496"/>
      <c r="J4032" s="496"/>
      <c r="K4032" s="496"/>
      <c r="L4032" s="496"/>
      <c r="M4032" s="496"/>
      <c r="N4032" s="496"/>
      <c r="O4032" s="496"/>
      <c r="P4032" s="232"/>
      <c r="Q4032" s="143"/>
      <c r="R4032" s="143"/>
      <c r="S4032" s="143"/>
    </row>
    <row r="4033" spans="1:19" ht="13.5" customHeight="1">
      <c r="A4033" s="210"/>
      <c r="B4033" s="187"/>
      <c r="C4033" s="495" t="s">
        <v>675</v>
      </c>
      <c r="D4033" s="495"/>
      <c r="E4033" s="495"/>
      <c r="F4033" s="495"/>
      <c r="G4033" s="495"/>
      <c r="H4033" s="495"/>
      <c r="I4033" s="495"/>
      <c r="J4033" s="495"/>
      <c r="K4033" s="495"/>
      <c r="L4033" s="495"/>
      <c r="M4033" s="495"/>
      <c r="N4033" s="495"/>
      <c r="O4033" s="495"/>
      <c r="P4033" s="234">
        <v>2735337.33</v>
      </c>
      <c r="Q4033" s="143"/>
      <c r="R4033" s="143"/>
      <c r="S4033" s="143"/>
    </row>
    <row r="4034" spans="1:19" ht="13.5" customHeight="1">
      <c r="A4034" s="210"/>
      <c r="B4034" s="187"/>
      <c r="C4034" s="495" t="s">
        <v>676</v>
      </c>
      <c r="D4034" s="495"/>
      <c r="E4034" s="495"/>
      <c r="F4034" s="495"/>
      <c r="G4034" s="495"/>
      <c r="H4034" s="495"/>
      <c r="I4034" s="495"/>
      <c r="J4034" s="495"/>
      <c r="K4034" s="495"/>
      <c r="L4034" s="495"/>
      <c r="M4034" s="495"/>
      <c r="N4034" s="495"/>
      <c r="O4034" s="495"/>
      <c r="P4034" s="235"/>
      <c r="Q4034" s="143"/>
      <c r="R4034" s="143"/>
      <c r="S4034" s="143"/>
    </row>
    <row r="4035" spans="1:19" ht="13.5" customHeight="1">
      <c r="A4035" s="210"/>
      <c r="B4035" s="187"/>
      <c r="C4035" s="495" t="s">
        <v>677</v>
      </c>
      <c r="D4035" s="495"/>
      <c r="E4035" s="495"/>
      <c r="F4035" s="495"/>
      <c r="G4035" s="495"/>
      <c r="H4035" s="495"/>
      <c r="I4035" s="495"/>
      <c r="J4035" s="495"/>
      <c r="K4035" s="495"/>
      <c r="L4035" s="495"/>
      <c r="M4035" s="495"/>
      <c r="N4035" s="495"/>
      <c r="O4035" s="495"/>
      <c r="P4035" s="234">
        <v>2276835.7599999998</v>
      </c>
      <c r="Q4035" s="143"/>
      <c r="R4035" s="143"/>
      <c r="S4035" s="143"/>
    </row>
    <row r="4036" spans="1:19" ht="13.5" customHeight="1">
      <c r="A4036" s="210"/>
      <c r="B4036" s="187"/>
      <c r="C4036" s="495" t="s">
        <v>678</v>
      </c>
      <c r="D4036" s="495"/>
      <c r="E4036" s="495"/>
      <c r="F4036" s="495"/>
      <c r="G4036" s="495"/>
      <c r="H4036" s="495"/>
      <c r="I4036" s="495"/>
      <c r="J4036" s="495"/>
      <c r="K4036" s="495"/>
      <c r="L4036" s="495"/>
      <c r="M4036" s="495"/>
      <c r="N4036" s="495"/>
      <c r="O4036" s="495"/>
      <c r="P4036" s="234">
        <v>186248.51</v>
      </c>
      <c r="Q4036" s="143"/>
      <c r="R4036" s="143"/>
      <c r="S4036" s="143"/>
    </row>
    <row r="4037" spans="1:19" ht="13.5" customHeight="1">
      <c r="A4037" s="210"/>
      <c r="B4037" s="187"/>
      <c r="C4037" s="495" t="s">
        <v>679</v>
      </c>
      <c r="D4037" s="495"/>
      <c r="E4037" s="495"/>
      <c r="F4037" s="495"/>
      <c r="G4037" s="495"/>
      <c r="H4037" s="495"/>
      <c r="I4037" s="495"/>
      <c r="J4037" s="495"/>
      <c r="K4037" s="495"/>
      <c r="L4037" s="495"/>
      <c r="M4037" s="495"/>
      <c r="N4037" s="495"/>
      <c r="O4037" s="495"/>
      <c r="P4037" s="234">
        <v>104744.19</v>
      </c>
      <c r="Q4037" s="143"/>
      <c r="R4037" s="143"/>
      <c r="S4037" s="143"/>
    </row>
    <row r="4038" spans="1:19" ht="13.5" customHeight="1">
      <c r="A4038" s="210"/>
      <c r="B4038" s="187"/>
      <c r="C4038" s="495" t="s">
        <v>680</v>
      </c>
      <c r="D4038" s="495"/>
      <c r="E4038" s="495"/>
      <c r="F4038" s="495"/>
      <c r="G4038" s="495"/>
      <c r="H4038" s="495"/>
      <c r="I4038" s="495"/>
      <c r="J4038" s="495"/>
      <c r="K4038" s="495"/>
      <c r="L4038" s="495"/>
      <c r="M4038" s="495"/>
      <c r="N4038" s="495"/>
      <c r="O4038" s="495"/>
      <c r="P4038" s="234">
        <v>167508.87</v>
      </c>
      <c r="Q4038" s="143"/>
      <c r="R4038" s="143"/>
      <c r="S4038" s="143"/>
    </row>
    <row r="4039" spans="1:19" ht="13.5" customHeight="1">
      <c r="A4039" s="210"/>
      <c r="B4039" s="187"/>
      <c r="C4039" s="495" t="s">
        <v>681</v>
      </c>
      <c r="D4039" s="495"/>
      <c r="E4039" s="495"/>
      <c r="F4039" s="495"/>
      <c r="G4039" s="495"/>
      <c r="H4039" s="495"/>
      <c r="I4039" s="495"/>
      <c r="J4039" s="495"/>
      <c r="K4039" s="495"/>
      <c r="L4039" s="495"/>
      <c r="M4039" s="495"/>
      <c r="N4039" s="495"/>
      <c r="O4039" s="495"/>
      <c r="P4039" s="234">
        <v>6238289.1699999999</v>
      </c>
      <c r="Q4039" s="143"/>
      <c r="R4039" s="143"/>
      <c r="S4039" s="143"/>
    </row>
    <row r="4040" spans="1:19" ht="13.5" customHeight="1">
      <c r="A4040" s="210"/>
      <c r="B4040" s="187"/>
      <c r="C4040" s="495" t="s">
        <v>676</v>
      </c>
      <c r="D4040" s="495"/>
      <c r="E4040" s="495"/>
      <c r="F4040" s="495"/>
      <c r="G4040" s="495"/>
      <c r="H4040" s="495"/>
      <c r="I4040" s="495"/>
      <c r="J4040" s="495"/>
      <c r="K4040" s="495"/>
      <c r="L4040" s="495"/>
      <c r="M4040" s="495"/>
      <c r="N4040" s="495"/>
      <c r="O4040" s="495"/>
      <c r="P4040" s="235"/>
      <c r="Q4040" s="143"/>
      <c r="R4040" s="143"/>
      <c r="S4040" s="143"/>
    </row>
    <row r="4041" spans="1:19" ht="13.5" customHeight="1">
      <c r="A4041" s="210"/>
      <c r="B4041" s="187"/>
      <c r="C4041" s="495" t="s">
        <v>682</v>
      </c>
      <c r="D4041" s="495"/>
      <c r="E4041" s="495"/>
      <c r="F4041" s="495"/>
      <c r="G4041" s="495"/>
      <c r="H4041" s="495"/>
      <c r="I4041" s="495"/>
      <c r="J4041" s="495"/>
      <c r="K4041" s="495"/>
      <c r="L4041" s="495"/>
      <c r="M4041" s="495"/>
      <c r="N4041" s="495"/>
      <c r="O4041" s="495"/>
      <c r="P4041" s="234">
        <v>2276835.7599999998</v>
      </c>
      <c r="Q4041" s="143"/>
      <c r="R4041" s="143"/>
      <c r="S4041" s="143"/>
    </row>
    <row r="4042" spans="1:19" ht="13.5" customHeight="1">
      <c r="A4042" s="210"/>
      <c r="B4042" s="187"/>
      <c r="C4042" s="495" t="s">
        <v>683</v>
      </c>
      <c r="D4042" s="495"/>
      <c r="E4042" s="495"/>
      <c r="F4042" s="495"/>
      <c r="G4042" s="495"/>
      <c r="H4042" s="495"/>
      <c r="I4042" s="495"/>
      <c r="J4042" s="495"/>
      <c r="K4042" s="495"/>
      <c r="L4042" s="495"/>
      <c r="M4042" s="495"/>
      <c r="N4042" s="495"/>
      <c r="O4042" s="495"/>
      <c r="P4042" s="234">
        <v>186248.51</v>
      </c>
      <c r="Q4042" s="143"/>
      <c r="R4042" s="143"/>
      <c r="S4042" s="143"/>
    </row>
    <row r="4043" spans="1:19" ht="13.5" customHeight="1">
      <c r="A4043" s="210"/>
      <c r="B4043" s="187"/>
      <c r="C4043" s="495" t="s">
        <v>684</v>
      </c>
      <c r="D4043" s="495"/>
      <c r="E4043" s="495"/>
      <c r="F4043" s="495"/>
      <c r="G4043" s="495"/>
      <c r="H4043" s="495"/>
      <c r="I4043" s="495"/>
      <c r="J4043" s="495"/>
      <c r="K4043" s="495"/>
      <c r="L4043" s="495"/>
      <c r="M4043" s="495"/>
      <c r="N4043" s="495"/>
      <c r="O4043" s="495"/>
      <c r="P4043" s="234">
        <v>104744.19</v>
      </c>
      <c r="Q4043" s="143"/>
      <c r="R4043" s="143"/>
      <c r="S4043" s="143"/>
    </row>
    <row r="4044" spans="1:19" ht="13.5" customHeight="1">
      <c r="A4044" s="210"/>
      <c r="B4044" s="187"/>
      <c r="C4044" s="495" t="s">
        <v>685</v>
      </c>
      <c r="D4044" s="495"/>
      <c r="E4044" s="495"/>
      <c r="F4044" s="495"/>
      <c r="G4044" s="495"/>
      <c r="H4044" s="495"/>
      <c r="I4044" s="495"/>
      <c r="J4044" s="495"/>
      <c r="K4044" s="495"/>
      <c r="L4044" s="495"/>
      <c r="M4044" s="495"/>
      <c r="N4044" s="495"/>
      <c r="O4044" s="495"/>
      <c r="P4044" s="234">
        <v>167508.87</v>
      </c>
      <c r="Q4044" s="143"/>
      <c r="R4044" s="143"/>
      <c r="S4044" s="143"/>
    </row>
    <row r="4045" spans="1:19" ht="13.5" customHeight="1">
      <c r="A4045" s="210"/>
      <c r="B4045" s="187"/>
      <c r="C4045" s="495" t="s">
        <v>686</v>
      </c>
      <c r="D4045" s="495"/>
      <c r="E4045" s="495"/>
      <c r="F4045" s="495"/>
      <c r="G4045" s="495"/>
      <c r="H4045" s="495"/>
      <c r="I4045" s="495"/>
      <c r="J4045" s="495"/>
      <c r="K4045" s="495"/>
      <c r="L4045" s="495"/>
      <c r="M4045" s="495"/>
      <c r="N4045" s="495"/>
      <c r="O4045" s="495"/>
      <c r="P4045" s="234">
        <v>2297423.7599999998</v>
      </c>
      <c r="Q4045" s="143"/>
      <c r="R4045" s="143"/>
      <c r="S4045" s="143"/>
    </row>
    <row r="4046" spans="1:19" ht="13.5" customHeight="1">
      <c r="A4046" s="210"/>
      <c r="B4046" s="187"/>
      <c r="C4046" s="495" t="s">
        <v>687</v>
      </c>
      <c r="D4046" s="495"/>
      <c r="E4046" s="495"/>
      <c r="F4046" s="495"/>
      <c r="G4046" s="495"/>
      <c r="H4046" s="495"/>
      <c r="I4046" s="495"/>
      <c r="J4046" s="495"/>
      <c r="K4046" s="495"/>
      <c r="L4046" s="495"/>
      <c r="M4046" s="495"/>
      <c r="N4046" s="495"/>
      <c r="O4046" s="495"/>
      <c r="P4046" s="234">
        <v>1205528.08</v>
      </c>
      <c r="Q4046" s="143"/>
      <c r="R4046" s="143"/>
      <c r="S4046" s="143"/>
    </row>
    <row r="4047" spans="1:19" ht="13.5" customHeight="1">
      <c r="A4047" s="210"/>
      <c r="B4047" s="187"/>
      <c r="C4047" s="495" t="s">
        <v>688</v>
      </c>
      <c r="D4047" s="495"/>
      <c r="E4047" s="495"/>
      <c r="F4047" s="495"/>
      <c r="G4047" s="495"/>
      <c r="H4047" s="495"/>
      <c r="I4047" s="495"/>
      <c r="J4047" s="495"/>
      <c r="K4047" s="495"/>
      <c r="L4047" s="495"/>
      <c r="M4047" s="495"/>
      <c r="N4047" s="495"/>
      <c r="O4047" s="495"/>
      <c r="P4047" s="234">
        <v>2381579.9500000002</v>
      </c>
      <c r="Q4047" s="143"/>
      <c r="R4047" s="143"/>
      <c r="S4047" s="143"/>
    </row>
    <row r="4048" spans="1:19" ht="19.5" customHeight="1">
      <c r="A4048" s="210"/>
      <c r="B4048" s="187"/>
      <c r="C4048" s="495" t="s">
        <v>689</v>
      </c>
      <c r="D4048" s="495"/>
      <c r="E4048" s="495"/>
      <c r="F4048" s="495"/>
      <c r="G4048" s="495"/>
      <c r="H4048" s="495"/>
      <c r="I4048" s="495"/>
      <c r="J4048" s="495"/>
      <c r="K4048" s="495"/>
      <c r="L4048" s="495"/>
      <c r="M4048" s="495"/>
      <c r="N4048" s="495"/>
      <c r="O4048" s="495"/>
      <c r="P4048" s="234">
        <v>2297423.7599999998</v>
      </c>
      <c r="Q4048" s="143"/>
      <c r="R4048" s="143"/>
      <c r="S4048" s="143"/>
    </row>
    <row r="4049" spans="1:19" ht="13.5" customHeight="1">
      <c r="A4049" s="210"/>
      <c r="B4049" s="187"/>
      <c r="C4049" s="495" t="s">
        <v>690</v>
      </c>
      <c r="D4049" s="495"/>
      <c r="E4049" s="495"/>
      <c r="F4049" s="495"/>
      <c r="G4049" s="495"/>
      <c r="H4049" s="495"/>
      <c r="I4049" s="495"/>
      <c r="J4049" s="495"/>
      <c r="K4049" s="495"/>
      <c r="L4049" s="495"/>
      <c r="M4049" s="495"/>
      <c r="N4049" s="495"/>
      <c r="O4049" s="495"/>
      <c r="P4049" s="234">
        <v>1205528.08</v>
      </c>
      <c r="Q4049" s="143"/>
      <c r="R4049" s="143"/>
      <c r="S4049" s="143"/>
    </row>
    <row r="4050" spans="1:19" ht="13.5" customHeight="1">
      <c r="A4050" s="210"/>
      <c r="B4050" s="230"/>
      <c r="C4050" s="496" t="s">
        <v>1588</v>
      </c>
      <c r="D4050" s="496"/>
      <c r="E4050" s="496"/>
      <c r="F4050" s="496"/>
      <c r="G4050" s="496"/>
      <c r="H4050" s="496"/>
      <c r="I4050" s="496"/>
      <c r="J4050" s="496"/>
      <c r="K4050" s="496"/>
      <c r="L4050" s="496"/>
      <c r="M4050" s="496"/>
      <c r="N4050" s="496"/>
      <c r="O4050" s="496"/>
      <c r="P4050" s="236">
        <v>6238289.1699999999</v>
      </c>
      <c r="Q4050" s="143"/>
      <c r="R4050" s="143"/>
      <c r="S4050" s="143"/>
    </row>
    <row r="4051" spans="1:19" ht="13.5" customHeight="1">
      <c r="A4051" s="210"/>
      <c r="B4051" s="187"/>
      <c r="C4051" s="495" t="s">
        <v>692</v>
      </c>
      <c r="D4051" s="495"/>
      <c r="E4051" s="495"/>
      <c r="F4051" s="495"/>
      <c r="G4051" s="495"/>
      <c r="H4051" s="495"/>
      <c r="I4051" s="495"/>
      <c r="J4051" s="495"/>
      <c r="K4051" s="495"/>
      <c r="L4051" s="495"/>
      <c r="M4051" s="495"/>
      <c r="N4051" s="495"/>
      <c r="O4051" s="495"/>
      <c r="P4051" s="235"/>
      <c r="Q4051" s="143"/>
      <c r="R4051" s="143"/>
      <c r="S4051" s="143"/>
    </row>
    <row r="4052" spans="1:19" ht="13.5" customHeight="1">
      <c r="A4052" s="210"/>
      <c r="B4052" s="187"/>
      <c r="C4052" s="495" t="s">
        <v>694</v>
      </c>
      <c r="D4052" s="495"/>
      <c r="E4052" s="495"/>
      <c r="F4052" s="495"/>
      <c r="G4052" s="495"/>
      <c r="H4052" s="495"/>
      <c r="I4052" s="495"/>
      <c r="J4052" s="495"/>
      <c r="K4052" s="237" t="s">
        <v>1589</v>
      </c>
      <c r="L4052" s="231"/>
      <c r="M4052" s="231"/>
      <c r="N4052" s="143"/>
      <c r="O4052" s="238"/>
      <c r="P4052" s="235"/>
      <c r="Q4052" s="143"/>
      <c r="R4052" s="143"/>
      <c r="S4052" s="143"/>
    </row>
    <row r="4053" spans="1:19" ht="13.5" customHeight="1">
      <c r="A4053" s="210"/>
      <c r="B4053" s="187"/>
      <c r="C4053" s="495" t="s">
        <v>696</v>
      </c>
      <c r="D4053" s="495"/>
      <c r="E4053" s="495"/>
      <c r="F4053" s="495"/>
      <c r="G4053" s="495"/>
      <c r="H4053" s="495"/>
      <c r="I4053" s="495"/>
      <c r="J4053" s="495"/>
      <c r="K4053" s="237" t="s">
        <v>1590</v>
      </c>
      <c r="L4053" s="231"/>
      <c r="M4053" s="231"/>
      <c r="N4053" s="143"/>
      <c r="O4053" s="238"/>
      <c r="P4053" s="235"/>
      <c r="Q4053" s="143"/>
      <c r="R4053" s="143"/>
      <c r="S4053" s="143"/>
    </row>
    <row r="4054" spans="1:19" ht="13.5" customHeight="1">
      <c r="A4054" s="497" t="s">
        <v>1591</v>
      </c>
      <c r="B4054" s="497"/>
      <c r="C4054" s="497"/>
      <c r="D4054" s="497"/>
      <c r="E4054" s="497"/>
      <c r="F4054" s="497"/>
      <c r="G4054" s="497"/>
      <c r="H4054" s="497"/>
      <c r="I4054" s="497"/>
      <c r="J4054" s="497"/>
      <c r="K4054" s="497"/>
      <c r="L4054" s="497"/>
      <c r="M4054" s="497"/>
      <c r="N4054" s="497"/>
      <c r="O4054" s="497"/>
      <c r="P4054" s="497"/>
      <c r="Q4054" s="143"/>
      <c r="R4054" s="143"/>
      <c r="S4054" s="143"/>
    </row>
    <row r="4055" spans="1:19" ht="13.5" customHeight="1">
      <c r="A4055" s="178" t="s">
        <v>1592</v>
      </c>
      <c r="B4055" s="179" t="s">
        <v>581</v>
      </c>
      <c r="C4055" s="498" t="s">
        <v>1593</v>
      </c>
      <c r="D4055" s="498"/>
      <c r="E4055" s="498"/>
      <c r="F4055" s="498"/>
      <c r="G4055" s="498"/>
      <c r="H4055" s="180" t="s">
        <v>142</v>
      </c>
      <c r="I4055" s="181">
        <v>6064</v>
      </c>
      <c r="J4055" s="182">
        <v>1</v>
      </c>
      <c r="K4055" s="182">
        <v>6064</v>
      </c>
      <c r="L4055" s="183"/>
      <c r="M4055" s="181"/>
      <c r="N4055" s="184"/>
      <c r="O4055" s="181"/>
      <c r="P4055" s="185"/>
      <c r="Q4055" s="143"/>
      <c r="R4055" s="143"/>
      <c r="S4055" s="143"/>
    </row>
    <row r="4056" spans="1:19" ht="13.5" customHeight="1">
      <c r="A4056" s="186"/>
      <c r="B4056" s="187"/>
      <c r="C4056" s="499" t="s">
        <v>390</v>
      </c>
      <c r="D4056" s="499"/>
      <c r="E4056" s="499"/>
      <c r="F4056" s="499"/>
      <c r="G4056" s="499"/>
      <c r="H4056" s="499"/>
      <c r="I4056" s="499"/>
      <c r="J4056" s="499"/>
      <c r="K4056" s="499"/>
      <c r="L4056" s="499"/>
      <c r="M4056" s="499"/>
      <c r="N4056" s="499"/>
      <c r="O4056" s="499"/>
      <c r="P4056" s="499"/>
      <c r="Q4056" s="143"/>
      <c r="R4056" s="143"/>
      <c r="S4056" s="143"/>
    </row>
    <row r="4057" spans="1:19" ht="13.5" customHeight="1">
      <c r="A4057" s="188"/>
      <c r="B4057" s="189" t="s">
        <v>164</v>
      </c>
      <c r="C4057" s="501" t="s">
        <v>391</v>
      </c>
      <c r="D4057" s="501"/>
      <c r="E4057" s="501"/>
      <c r="F4057" s="501"/>
      <c r="G4057" s="501"/>
      <c r="H4057" s="190" t="s">
        <v>392</v>
      </c>
      <c r="I4057" s="191"/>
      <c r="J4057" s="191"/>
      <c r="K4057" s="197">
        <v>1383.0407359999999</v>
      </c>
      <c r="L4057" s="193"/>
      <c r="M4057" s="191"/>
      <c r="N4057" s="193"/>
      <c r="O4057" s="191"/>
      <c r="P4057" s="194">
        <v>782994.68</v>
      </c>
      <c r="Q4057" s="143"/>
      <c r="R4057" s="143"/>
      <c r="S4057" s="143"/>
    </row>
    <row r="4058" spans="1:19" ht="13.5" customHeight="1">
      <c r="A4058" s="195"/>
      <c r="B4058" s="189" t="s">
        <v>393</v>
      </c>
      <c r="C4058" s="501" t="s">
        <v>394</v>
      </c>
      <c r="D4058" s="501"/>
      <c r="E4058" s="501"/>
      <c r="F4058" s="501"/>
      <c r="G4058" s="501"/>
      <c r="H4058" s="190" t="s">
        <v>392</v>
      </c>
      <c r="I4058" s="201">
        <v>0.22</v>
      </c>
      <c r="J4058" s="202">
        <v>1.0367</v>
      </c>
      <c r="K4058" s="197">
        <v>1383.0407359999999</v>
      </c>
      <c r="L4058" s="198"/>
      <c r="M4058" s="199"/>
      <c r="N4058" s="200">
        <v>566.14</v>
      </c>
      <c r="O4058" s="191"/>
      <c r="P4058" s="194">
        <v>782994.68</v>
      </c>
      <c r="Q4058" s="143"/>
      <c r="R4058" s="143"/>
      <c r="S4058" s="143"/>
    </row>
    <row r="4059" spans="1:19" ht="13.5" customHeight="1">
      <c r="A4059" s="210"/>
      <c r="B4059" s="187"/>
      <c r="C4059" s="500" t="s">
        <v>429</v>
      </c>
      <c r="D4059" s="500"/>
      <c r="E4059" s="500"/>
      <c r="F4059" s="500"/>
      <c r="G4059" s="500"/>
      <c r="H4059" s="180"/>
      <c r="I4059" s="181"/>
      <c r="J4059" s="181"/>
      <c r="K4059" s="181"/>
      <c r="L4059" s="183"/>
      <c r="M4059" s="181"/>
      <c r="N4059" s="211"/>
      <c r="O4059" s="181"/>
      <c r="P4059" s="212">
        <v>782994.68</v>
      </c>
      <c r="Q4059" s="143"/>
      <c r="R4059" s="143"/>
      <c r="S4059" s="143"/>
    </row>
    <row r="4060" spans="1:19" ht="13.5" customHeight="1">
      <c r="A4060" s="203" t="s">
        <v>1594</v>
      </c>
      <c r="B4060" s="189" t="s">
        <v>430</v>
      </c>
      <c r="C4060" s="501" t="s">
        <v>431</v>
      </c>
      <c r="D4060" s="501"/>
      <c r="E4060" s="501"/>
      <c r="F4060" s="501"/>
      <c r="G4060" s="501"/>
      <c r="H4060" s="190" t="s">
        <v>432</v>
      </c>
      <c r="I4060" s="209">
        <v>2</v>
      </c>
      <c r="J4060" s="191"/>
      <c r="K4060" s="209">
        <v>2</v>
      </c>
      <c r="L4060" s="193"/>
      <c r="M4060" s="191"/>
      <c r="N4060" s="193"/>
      <c r="O4060" s="202">
        <v>1.0367</v>
      </c>
      <c r="P4060" s="194">
        <v>15659.89</v>
      </c>
      <c r="Q4060" s="143"/>
      <c r="R4060" s="143"/>
      <c r="S4060" s="143"/>
    </row>
    <row r="4061" spans="1:19" ht="27.75" customHeight="1">
      <c r="A4061" s="203"/>
      <c r="B4061" s="189"/>
      <c r="C4061" s="501" t="s">
        <v>433</v>
      </c>
      <c r="D4061" s="501"/>
      <c r="E4061" s="501"/>
      <c r="F4061" s="501"/>
      <c r="G4061" s="501"/>
      <c r="H4061" s="190"/>
      <c r="I4061" s="191"/>
      <c r="J4061" s="191"/>
      <c r="K4061" s="191"/>
      <c r="L4061" s="193"/>
      <c r="M4061" s="191"/>
      <c r="N4061" s="193"/>
      <c r="O4061" s="191"/>
      <c r="P4061" s="194">
        <v>782994.68</v>
      </c>
      <c r="Q4061" s="143"/>
      <c r="R4061" s="143"/>
      <c r="S4061" s="143"/>
    </row>
    <row r="4062" spans="1:19" ht="19.5" customHeight="1">
      <c r="A4062" s="203"/>
      <c r="B4062" s="189" t="s">
        <v>434</v>
      </c>
      <c r="C4062" s="501" t="s">
        <v>435</v>
      </c>
      <c r="D4062" s="501"/>
      <c r="E4062" s="501"/>
      <c r="F4062" s="501"/>
      <c r="G4062" s="501"/>
      <c r="H4062" s="190" t="s">
        <v>432</v>
      </c>
      <c r="I4062" s="209">
        <v>90</v>
      </c>
      <c r="J4062" s="191"/>
      <c r="K4062" s="209">
        <v>90</v>
      </c>
      <c r="L4062" s="193"/>
      <c r="M4062" s="191"/>
      <c r="N4062" s="193"/>
      <c r="O4062" s="191"/>
      <c r="P4062" s="194">
        <v>704695.21</v>
      </c>
      <c r="Q4062" s="143"/>
      <c r="R4062" s="143"/>
      <c r="S4062" s="143"/>
    </row>
    <row r="4063" spans="1:19" ht="13.5" customHeight="1">
      <c r="A4063" s="203"/>
      <c r="B4063" s="189" t="s">
        <v>436</v>
      </c>
      <c r="C4063" s="501" t="s">
        <v>437</v>
      </c>
      <c r="D4063" s="501"/>
      <c r="E4063" s="501"/>
      <c r="F4063" s="501"/>
      <c r="G4063" s="501"/>
      <c r="H4063" s="190" t="s">
        <v>432</v>
      </c>
      <c r="I4063" s="209">
        <v>46</v>
      </c>
      <c r="J4063" s="191"/>
      <c r="K4063" s="209">
        <v>46</v>
      </c>
      <c r="L4063" s="193"/>
      <c r="M4063" s="191"/>
      <c r="N4063" s="193"/>
      <c r="O4063" s="191"/>
      <c r="P4063" s="194">
        <v>360177.55</v>
      </c>
      <c r="Q4063" s="143"/>
      <c r="R4063" s="143"/>
      <c r="S4063" s="143"/>
    </row>
    <row r="4064" spans="1:19" ht="13.5" customHeight="1">
      <c r="A4064" s="213"/>
      <c r="B4064" s="214"/>
      <c r="C4064" s="500" t="s">
        <v>438</v>
      </c>
      <c r="D4064" s="500"/>
      <c r="E4064" s="500"/>
      <c r="F4064" s="500"/>
      <c r="G4064" s="500"/>
      <c r="H4064" s="180"/>
      <c r="I4064" s="181"/>
      <c r="J4064" s="181"/>
      <c r="K4064" s="181"/>
      <c r="L4064" s="183"/>
      <c r="M4064" s="181"/>
      <c r="N4064" s="218">
        <v>307.31</v>
      </c>
      <c r="O4064" s="181"/>
      <c r="P4064" s="212">
        <v>1863527.33</v>
      </c>
      <c r="Q4064" s="143"/>
      <c r="R4064" s="143"/>
      <c r="S4064" s="143"/>
    </row>
    <row r="4065" spans="1:19" ht="18.75" customHeight="1">
      <c r="A4065" s="178" t="s">
        <v>1595</v>
      </c>
      <c r="B4065" s="179" t="s">
        <v>1596</v>
      </c>
      <c r="C4065" s="498" t="s">
        <v>1597</v>
      </c>
      <c r="D4065" s="498"/>
      <c r="E4065" s="498"/>
      <c r="F4065" s="498"/>
      <c r="G4065" s="498"/>
      <c r="H4065" s="180" t="s">
        <v>587</v>
      </c>
      <c r="I4065" s="181">
        <v>40.380000000000003</v>
      </c>
      <c r="J4065" s="182">
        <v>1</v>
      </c>
      <c r="K4065" s="219">
        <v>40.380000000000003</v>
      </c>
      <c r="L4065" s="183"/>
      <c r="M4065" s="181"/>
      <c r="N4065" s="184"/>
      <c r="O4065" s="181"/>
      <c r="P4065" s="185"/>
      <c r="Q4065" s="143"/>
      <c r="R4065" s="143"/>
      <c r="S4065" s="143"/>
    </row>
    <row r="4066" spans="1:19" ht="13.5" customHeight="1">
      <c r="A4066" s="186"/>
      <c r="B4066" s="187"/>
      <c r="C4066" s="499" t="s">
        <v>390</v>
      </c>
      <c r="D4066" s="499"/>
      <c r="E4066" s="499"/>
      <c r="F4066" s="499"/>
      <c r="G4066" s="499"/>
      <c r="H4066" s="499"/>
      <c r="I4066" s="499"/>
      <c r="J4066" s="499"/>
      <c r="K4066" s="499"/>
      <c r="L4066" s="499"/>
      <c r="M4066" s="499"/>
      <c r="N4066" s="499"/>
      <c r="O4066" s="499"/>
      <c r="P4066" s="499"/>
      <c r="Q4066" s="143"/>
      <c r="R4066" s="143"/>
      <c r="S4066" s="143"/>
    </row>
    <row r="4067" spans="1:19" ht="13.5" customHeight="1">
      <c r="A4067" s="188"/>
      <c r="B4067" s="189" t="s">
        <v>164</v>
      </c>
      <c r="C4067" s="501" t="s">
        <v>391</v>
      </c>
      <c r="D4067" s="501"/>
      <c r="E4067" s="501"/>
      <c r="F4067" s="501"/>
      <c r="G4067" s="501"/>
      <c r="H4067" s="190" t="s">
        <v>392</v>
      </c>
      <c r="I4067" s="191"/>
      <c r="J4067" s="191"/>
      <c r="K4067" s="215">
        <v>431.17804380000001</v>
      </c>
      <c r="L4067" s="193"/>
      <c r="M4067" s="191"/>
      <c r="N4067" s="193"/>
      <c r="O4067" s="191"/>
      <c r="P4067" s="194">
        <v>264605.34000000003</v>
      </c>
      <c r="Q4067" s="143"/>
      <c r="R4067" s="143"/>
      <c r="S4067" s="143"/>
    </row>
    <row r="4068" spans="1:19" ht="13.5" customHeight="1">
      <c r="A4068" s="195"/>
      <c r="B4068" s="189" t="s">
        <v>1598</v>
      </c>
      <c r="C4068" s="501" t="s">
        <v>1599</v>
      </c>
      <c r="D4068" s="501"/>
      <c r="E4068" s="501"/>
      <c r="F4068" s="501"/>
      <c r="G4068" s="501"/>
      <c r="H4068" s="190" t="s">
        <v>392</v>
      </c>
      <c r="I4068" s="196">
        <v>10.3</v>
      </c>
      <c r="J4068" s="202">
        <v>1.0367</v>
      </c>
      <c r="K4068" s="215">
        <v>431.17804380000001</v>
      </c>
      <c r="L4068" s="198"/>
      <c r="M4068" s="199"/>
      <c r="N4068" s="200">
        <v>613.67999999999995</v>
      </c>
      <c r="O4068" s="191"/>
      <c r="P4068" s="194">
        <v>264605.34000000003</v>
      </c>
      <c r="Q4068" s="143"/>
      <c r="R4068" s="143"/>
      <c r="S4068" s="143"/>
    </row>
    <row r="4069" spans="1:19" ht="13.5" customHeight="1">
      <c r="A4069" s="188"/>
      <c r="B4069" s="189" t="s">
        <v>180</v>
      </c>
      <c r="C4069" s="501" t="s">
        <v>410</v>
      </c>
      <c r="D4069" s="501"/>
      <c r="E4069" s="501"/>
      <c r="F4069" s="501"/>
      <c r="G4069" s="501"/>
      <c r="H4069" s="190"/>
      <c r="I4069" s="191"/>
      <c r="J4069" s="191"/>
      <c r="K4069" s="191"/>
      <c r="L4069" s="193"/>
      <c r="M4069" s="191"/>
      <c r="N4069" s="193"/>
      <c r="O4069" s="191"/>
      <c r="P4069" s="194">
        <v>20463.38</v>
      </c>
      <c r="Q4069" s="143"/>
      <c r="R4069" s="143"/>
      <c r="S4069" s="143"/>
    </row>
    <row r="4070" spans="1:19" ht="13.5" customHeight="1">
      <c r="A4070" s="195"/>
      <c r="B4070" s="189" t="s">
        <v>648</v>
      </c>
      <c r="C4070" s="501" t="s">
        <v>649</v>
      </c>
      <c r="D4070" s="501"/>
      <c r="E4070" s="501"/>
      <c r="F4070" s="501"/>
      <c r="G4070" s="501"/>
      <c r="H4070" s="190" t="s">
        <v>413</v>
      </c>
      <c r="I4070" s="207">
        <v>2.9000000000000001E-2</v>
      </c>
      <c r="J4070" s="191"/>
      <c r="K4070" s="192">
        <v>1.1710199999999999</v>
      </c>
      <c r="L4070" s="205">
        <v>596.80999999999995</v>
      </c>
      <c r="M4070" s="206">
        <v>1.43</v>
      </c>
      <c r="N4070" s="200">
        <v>853.44</v>
      </c>
      <c r="O4070" s="202">
        <v>1.0367</v>
      </c>
      <c r="P4070" s="194">
        <v>1036.07</v>
      </c>
      <c r="Q4070" s="143"/>
      <c r="R4070" s="143"/>
      <c r="S4070" s="143"/>
    </row>
    <row r="4071" spans="1:19" ht="13.5" customHeight="1">
      <c r="A4071" s="195"/>
      <c r="B4071" s="189" t="s">
        <v>1600</v>
      </c>
      <c r="C4071" s="501" t="s">
        <v>1601</v>
      </c>
      <c r="D4071" s="501"/>
      <c r="E4071" s="501"/>
      <c r="F4071" s="501"/>
      <c r="G4071" s="501"/>
      <c r="H4071" s="190" t="s">
        <v>418</v>
      </c>
      <c r="I4071" s="192">
        <v>2.0000000000000002E-5</v>
      </c>
      <c r="J4071" s="191"/>
      <c r="K4071" s="215">
        <v>8.0760000000000001E-4</v>
      </c>
      <c r="L4071" s="208">
        <v>134934.21</v>
      </c>
      <c r="M4071" s="206">
        <v>1.43</v>
      </c>
      <c r="N4071" s="200">
        <v>192955.92</v>
      </c>
      <c r="O4071" s="202">
        <v>1.0367</v>
      </c>
      <c r="P4071" s="194">
        <v>161.55000000000001</v>
      </c>
      <c r="Q4071" s="143"/>
      <c r="R4071" s="143"/>
      <c r="S4071" s="143"/>
    </row>
    <row r="4072" spans="1:19" ht="13.5" customHeight="1">
      <c r="A4072" s="195"/>
      <c r="B4072" s="189" t="s">
        <v>1602</v>
      </c>
      <c r="C4072" s="501" t="s">
        <v>1603</v>
      </c>
      <c r="D4072" s="501"/>
      <c r="E4072" s="501"/>
      <c r="F4072" s="501"/>
      <c r="G4072" s="501"/>
      <c r="H4072" s="190" t="s">
        <v>413</v>
      </c>
      <c r="I4072" s="207">
        <v>1.9E-2</v>
      </c>
      <c r="J4072" s="191"/>
      <c r="K4072" s="192">
        <v>0.76722000000000001</v>
      </c>
      <c r="L4072" s="205">
        <v>284.14999999999998</v>
      </c>
      <c r="M4072" s="206">
        <v>1.43</v>
      </c>
      <c r="N4072" s="200">
        <v>406.33</v>
      </c>
      <c r="O4072" s="202">
        <v>1.0367</v>
      </c>
      <c r="P4072" s="194">
        <v>323.19</v>
      </c>
      <c r="Q4072" s="143"/>
      <c r="R4072" s="143"/>
      <c r="S4072" s="143"/>
    </row>
    <row r="4073" spans="1:19" ht="19.5" customHeight="1">
      <c r="A4073" s="195"/>
      <c r="B4073" s="189" t="s">
        <v>1604</v>
      </c>
      <c r="C4073" s="501" t="s">
        <v>1605</v>
      </c>
      <c r="D4073" s="501"/>
      <c r="E4073" s="501"/>
      <c r="F4073" s="501"/>
      <c r="G4073" s="501"/>
      <c r="H4073" s="190" t="s">
        <v>413</v>
      </c>
      <c r="I4073" s="201">
        <v>0.08</v>
      </c>
      <c r="J4073" s="191"/>
      <c r="K4073" s="202">
        <v>3.2303999999999999</v>
      </c>
      <c r="L4073" s="208">
        <v>1562.87</v>
      </c>
      <c r="M4073" s="206">
        <v>1.61</v>
      </c>
      <c r="N4073" s="200">
        <v>2516.2199999999998</v>
      </c>
      <c r="O4073" s="202">
        <v>1.0367</v>
      </c>
      <c r="P4073" s="194">
        <v>8426.7099999999991</v>
      </c>
      <c r="Q4073" s="143"/>
      <c r="R4073" s="143"/>
      <c r="S4073" s="143"/>
    </row>
    <row r="4074" spans="1:19" ht="13.5" customHeight="1">
      <c r="A4074" s="195"/>
      <c r="B4074" s="189" t="s">
        <v>1606</v>
      </c>
      <c r="C4074" s="501" t="s">
        <v>1607</v>
      </c>
      <c r="D4074" s="501"/>
      <c r="E4074" s="501"/>
      <c r="F4074" s="501"/>
      <c r="G4074" s="501"/>
      <c r="H4074" s="190" t="s">
        <v>413</v>
      </c>
      <c r="I4074" s="201">
        <v>0.04</v>
      </c>
      <c r="J4074" s="191"/>
      <c r="K4074" s="202">
        <v>1.6152</v>
      </c>
      <c r="L4074" s="205">
        <v>196.41</v>
      </c>
      <c r="M4074" s="206">
        <v>1.37</v>
      </c>
      <c r="N4074" s="200">
        <v>269.08</v>
      </c>
      <c r="O4074" s="202">
        <v>1.0367</v>
      </c>
      <c r="P4074" s="194">
        <v>450.57</v>
      </c>
      <c r="Q4074" s="143"/>
      <c r="R4074" s="143"/>
      <c r="S4074" s="143"/>
    </row>
    <row r="4075" spans="1:19" ht="13.5" customHeight="1">
      <c r="A4075" s="195"/>
      <c r="B4075" s="189" t="s">
        <v>615</v>
      </c>
      <c r="C4075" s="501" t="s">
        <v>616</v>
      </c>
      <c r="D4075" s="501"/>
      <c r="E4075" s="501"/>
      <c r="F4075" s="501"/>
      <c r="G4075" s="501"/>
      <c r="H4075" s="190" t="s">
        <v>587</v>
      </c>
      <c r="I4075" s="209">
        <v>1</v>
      </c>
      <c r="J4075" s="191"/>
      <c r="K4075" s="201">
        <v>40.380000000000003</v>
      </c>
      <c r="L4075" s="205">
        <v>235.73</v>
      </c>
      <c r="M4075" s="206">
        <v>1.02</v>
      </c>
      <c r="N4075" s="200">
        <v>240.44</v>
      </c>
      <c r="O4075" s="202">
        <v>1.0367</v>
      </c>
      <c r="P4075" s="194">
        <v>10065.290000000001</v>
      </c>
      <c r="Q4075" s="143"/>
      <c r="R4075" s="143"/>
      <c r="S4075" s="143"/>
    </row>
    <row r="4076" spans="1:19" ht="13.5" customHeight="1">
      <c r="A4076" s="210"/>
      <c r="B4076" s="187"/>
      <c r="C4076" s="500" t="s">
        <v>429</v>
      </c>
      <c r="D4076" s="500"/>
      <c r="E4076" s="500"/>
      <c r="F4076" s="500"/>
      <c r="G4076" s="500"/>
      <c r="H4076" s="180"/>
      <c r="I4076" s="181"/>
      <c r="J4076" s="181"/>
      <c r="K4076" s="181"/>
      <c r="L4076" s="183"/>
      <c r="M4076" s="181"/>
      <c r="N4076" s="211"/>
      <c r="O4076" s="181"/>
      <c r="P4076" s="212">
        <v>285068.71999999997</v>
      </c>
      <c r="Q4076" s="143"/>
      <c r="R4076" s="143"/>
      <c r="S4076" s="143"/>
    </row>
    <row r="4077" spans="1:19" ht="13.5" customHeight="1">
      <c r="A4077" s="203" t="s">
        <v>1608</v>
      </c>
      <c r="B4077" s="189" t="s">
        <v>430</v>
      </c>
      <c r="C4077" s="501" t="s">
        <v>431</v>
      </c>
      <c r="D4077" s="501"/>
      <c r="E4077" s="501"/>
      <c r="F4077" s="501"/>
      <c r="G4077" s="501"/>
      <c r="H4077" s="190" t="s">
        <v>432</v>
      </c>
      <c r="I4077" s="209">
        <v>2</v>
      </c>
      <c r="J4077" s="191"/>
      <c r="K4077" s="209">
        <v>2</v>
      </c>
      <c r="L4077" s="193"/>
      <c r="M4077" s="191"/>
      <c r="N4077" s="193"/>
      <c r="O4077" s="202">
        <v>1.0367</v>
      </c>
      <c r="P4077" s="194">
        <v>5292.11</v>
      </c>
      <c r="Q4077" s="143"/>
      <c r="R4077" s="143"/>
      <c r="S4077" s="143"/>
    </row>
    <row r="4078" spans="1:19" ht="13.5" customHeight="1">
      <c r="A4078" s="203"/>
      <c r="B4078" s="189"/>
      <c r="C4078" s="501" t="s">
        <v>433</v>
      </c>
      <c r="D4078" s="501"/>
      <c r="E4078" s="501"/>
      <c r="F4078" s="501"/>
      <c r="G4078" s="501"/>
      <c r="H4078" s="190"/>
      <c r="I4078" s="191"/>
      <c r="J4078" s="191"/>
      <c r="K4078" s="191"/>
      <c r="L4078" s="193"/>
      <c r="M4078" s="191"/>
      <c r="N4078" s="193"/>
      <c r="O4078" s="191"/>
      <c r="P4078" s="194">
        <v>264605.34000000003</v>
      </c>
      <c r="Q4078" s="143"/>
      <c r="R4078" s="143"/>
      <c r="S4078" s="143"/>
    </row>
    <row r="4079" spans="1:19" ht="13.5" customHeight="1">
      <c r="A4079" s="203"/>
      <c r="B4079" s="189" t="s">
        <v>434</v>
      </c>
      <c r="C4079" s="501" t="s">
        <v>435</v>
      </c>
      <c r="D4079" s="501"/>
      <c r="E4079" s="501"/>
      <c r="F4079" s="501"/>
      <c r="G4079" s="501"/>
      <c r="H4079" s="190" t="s">
        <v>432</v>
      </c>
      <c r="I4079" s="209">
        <v>90</v>
      </c>
      <c r="J4079" s="191"/>
      <c r="K4079" s="209">
        <v>90</v>
      </c>
      <c r="L4079" s="193"/>
      <c r="M4079" s="191"/>
      <c r="N4079" s="193"/>
      <c r="O4079" s="191"/>
      <c r="P4079" s="194">
        <v>238144.81</v>
      </c>
      <c r="Q4079" s="143"/>
      <c r="R4079" s="143"/>
      <c r="S4079" s="143"/>
    </row>
    <row r="4080" spans="1:19" ht="13.5" customHeight="1">
      <c r="A4080" s="203"/>
      <c r="B4080" s="189" t="s">
        <v>436</v>
      </c>
      <c r="C4080" s="501" t="s">
        <v>437</v>
      </c>
      <c r="D4080" s="501"/>
      <c r="E4080" s="501"/>
      <c r="F4080" s="501"/>
      <c r="G4080" s="501"/>
      <c r="H4080" s="190" t="s">
        <v>432</v>
      </c>
      <c r="I4080" s="209">
        <v>46</v>
      </c>
      <c r="J4080" s="191"/>
      <c r="K4080" s="209">
        <v>46</v>
      </c>
      <c r="L4080" s="193"/>
      <c r="M4080" s="191"/>
      <c r="N4080" s="193"/>
      <c r="O4080" s="191"/>
      <c r="P4080" s="194">
        <v>121718.46</v>
      </c>
      <c r="Q4080" s="143"/>
      <c r="R4080" s="143"/>
      <c r="S4080" s="143"/>
    </row>
    <row r="4081" spans="1:19" ht="13.5" customHeight="1">
      <c r="A4081" s="213"/>
      <c r="B4081" s="214"/>
      <c r="C4081" s="500" t="s">
        <v>438</v>
      </c>
      <c r="D4081" s="500"/>
      <c r="E4081" s="500"/>
      <c r="F4081" s="500"/>
      <c r="G4081" s="500"/>
      <c r="H4081" s="180"/>
      <c r="I4081" s="181"/>
      <c r="J4081" s="181"/>
      <c r="K4081" s="181"/>
      <c r="L4081" s="183"/>
      <c r="M4081" s="181"/>
      <c r="N4081" s="211">
        <v>16102.63</v>
      </c>
      <c r="O4081" s="181"/>
      <c r="P4081" s="212">
        <v>650224.1</v>
      </c>
      <c r="Q4081" s="143"/>
      <c r="R4081" s="143"/>
      <c r="S4081" s="143"/>
    </row>
    <row r="4082" spans="1:19" ht="13.5" customHeight="1">
      <c r="A4082" s="178" t="s">
        <v>1609</v>
      </c>
      <c r="B4082" s="179" t="s">
        <v>1610</v>
      </c>
      <c r="C4082" s="498" t="s">
        <v>1611</v>
      </c>
      <c r="D4082" s="498"/>
      <c r="E4082" s="498"/>
      <c r="F4082" s="498"/>
      <c r="G4082" s="498"/>
      <c r="H4082" s="180" t="s">
        <v>587</v>
      </c>
      <c r="I4082" s="181">
        <v>4.4000000000000004</v>
      </c>
      <c r="J4082" s="182">
        <v>1</v>
      </c>
      <c r="K4082" s="222">
        <v>4.4000000000000004</v>
      </c>
      <c r="L4082" s="183"/>
      <c r="M4082" s="181"/>
      <c r="N4082" s="184"/>
      <c r="O4082" s="181"/>
      <c r="P4082" s="185"/>
      <c r="Q4082" s="143"/>
      <c r="R4082" s="143"/>
      <c r="S4082" s="143"/>
    </row>
    <row r="4083" spans="1:19" ht="13.5" customHeight="1">
      <c r="A4083" s="186"/>
      <c r="B4083" s="187"/>
      <c r="C4083" s="499" t="s">
        <v>390</v>
      </c>
      <c r="D4083" s="499"/>
      <c r="E4083" s="499"/>
      <c r="F4083" s="499"/>
      <c r="G4083" s="499"/>
      <c r="H4083" s="499"/>
      <c r="I4083" s="499"/>
      <c r="J4083" s="499"/>
      <c r="K4083" s="499"/>
      <c r="L4083" s="499"/>
      <c r="M4083" s="499"/>
      <c r="N4083" s="499"/>
      <c r="O4083" s="499"/>
      <c r="P4083" s="499"/>
      <c r="Q4083" s="143"/>
      <c r="R4083" s="143"/>
      <c r="S4083" s="143"/>
    </row>
    <row r="4084" spans="1:19" ht="13.5" customHeight="1">
      <c r="A4084" s="188"/>
      <c r="B4084" s="189" t="s">
        <v>164</v>
      </c>
      <c r="C4084" s="501" t="s">
        <v>391</v>
      </c>
      <c r="D4084" s="501"/>
      <c r="E4084" s="501"/>
      <c r="F4084" s="501"/>
      <c r="G4084" s="501"/>
      <c r="H4084" s="190" t="s">
        <v>392</v>
      </c>
      <c r="I4084" s="191"/>
      <c r="J4084" s="191"/>
      <c r="K4084" s="197">
        <v>70.474866000000006</v>
      </c>
      <c r="L4084" s="193"/>
      <c r="M4084" s="191"/>
      <c r="N4084" s="193"/>
      <c r="O4084" s="191"/>
      <c r="P4084" s="194">
        <v>42030.51</v>
      </c>
      <c r="Q4084" s="143"/>
      <c r="R4084" s="143"/>
      <c r="S4084" s="143"/>
    </row>
    <row r="4085" spans="1:19" ht="13.5" customHeight="1">
      <c r="A4085" s="195"/>
      <c r="B4085" s="189" t="s">
        <v>588</v>
      </c>
      <c r="C4085" s="501" t="s">
        <v>589</v>
      </c>
      <c r="D4085" s="501"/>
      <c r="E4085" s="501"/>
      <c r="F4085" s="501"/>
      <c r="G4085" s="501"/>
      <c r="H4085" s="190" t="s">
        <v>392</v>
      </c>
      <c r="I4085" s="201">
        <v>15.45</v>
      </c>
      <c r="J4085" s="202">
        <v>1.0367</v>
      </c>
      <c r="K4085" s="197">
        <v>70.474866000000006</v>
      </c>
      <c r="L4085" s="198"/>
      <c r="M4085" s="199"/>
      <c r="N4085" s="200">
        <v>596.39</v>
      </c>
      <c r="O4085" s="191"/>
      <c r="P4085" s="194">
        <v>42030.51</v>
      </c>
      <c r="Q4085" s="143"/>
      <c r="R4085" s="143"/>
      <c r="S4085" s="143"/>
    </row>
    <row r="4086" spans="1:19" ht="13.5" customHeight="1">
      <c r="A4086" s="188"/>
      <c r="B4086" s="189" t="s">
        <v>167</v>
      </c>
      <c r="C4086" s="501" t="s">
        <v>395</v>
      </c>
      <c r="D4086" s="501"/>
      <c r="E4086" s="501"/>
      <c r="F4086" s="501"/>
      <c r="G4086" s="501"/>
      <c r="H4086" s="190"/>
      <c r="I4086" s="191"/>
      <c r="J4086" s="191"/>
      <c r="K4086" s="191"/>
      <c r="L4086" s="193"/>
      <c r="M4086" s="191"/>
      <c r="N4086" s="193"/>
      <c r="O4086" s="191"/>
      <c r="P4086" s="216">
        <v>96.96</v>
      </c>
      <c r="Q4086" s="143"/>
      <c r="R4086" s="143"/>
      <c r="S4086" s="143"/>
    </row>
    <row r="4087" spans="1:19" ht="27.75" customHeight="1">
      <c r="A4087" s="188"/>
      <c r="B4087" s="189"/>
      <c r="C4087" s="501" t="s">
        <v>396</v>
      </c>
      <c r="D4087" s="501"/>
      <c r="E4087" s="501"/>
      <c r="F4087" s="501"/>
      <c r="G4087" s="501"/>
      <c r="H4087" s="190" t="s">
        <v>392</v>
      </c>
      <c r="I4087" s="191"/>
      <c r="J4087" s="191"/>
      <c r="K4087" s="207">
        <v>8.7999999999999995E-2</v>
      </c>
      <c r="L4087" s="193"/>
      <c r="M4087" s="191"/>
      <c r="N4087" s="193"/>
      <c r="O4087" s="191"/>
      <c r="P4087" s="216">
        <v>61.9</v>
      </c>
      <c r="Q4087" s="143"/>
      <c r="R4087" s="143"/>
      <c r="S4087" s="143"/>
    </row>
    <row r="4088" spans="1:19" ht="19.5" customHeight="1">
      <c r="A4088" s="195"/>
      <c r="B4088" s="189" t="s">
        <v>397</v>
      </c>
      <c r="C4088" s="501" t="s">
        <v>398</v>
      </c>
      <c r="D4088" s="501"/>
      <c r="E4088" s="501"/>
      <c r="F4088" s="501"/>
      <c r="G4088" s="501"/>
      <c r="H4088" s="190" t="s">
        <v>399</v>
      </c>
      <c r="I4088" s="201">
        <v>0.01</v>
      </c>
      <c r="J4088" s="191"/>
      <c r="K4088" s="207">
        <v>4.3999999999999997E-2</v>
      </c>
      <c r="L4088" s="198"/>
      <c r="M4088" s="199"/>
      <c r="N4088" s="200">
        <v>1582.31</v>
      </c>
      <c r="O4088" s="202">
        <v>1.0367</v>
      </c>
      <c r="P4088" s="194">
        <v>72.180000000000007</v>
      </c>
      <c r="Q4088" s="143"/>
      <c r="R4088" s="143"/>
      <c r="S4088" s="143"/>
    </row>
    <row r="4089" spans="1:19" ht="13.5" customHeight="1">
      <c r="A4089" s="203"/>
      <c r="B4089" s="189" t="s">
        <v>400</v>
      </c>
      <c r="C4089" s="501" t="s">
        <v>401</v>
      </c>
      <c r="D4089" s="501"/>
      <c r="E4089" s="501"/>
      <c r="F4089" s="501"/>
      <c r="G4089" s="501"/>
      <c r="H4089" s="190" t="s">
        <v>392</v>
      </c>
      <c r="I4089" s="201">
        <v>0.01</v>
      </c>
      <c r="J4089" s="191"/>
      <c r="K4089" s="207">
        <v>4.3999999999999997E-2</v>
      </c>
      <c r="L4089" s="193"/>
      <c r="M4089" s="191"/>
      <c r="N4089" s="204">
        <v>777.91</v>
      </c>
      <c r="O4089" s="202">
        <v>1.0367</v>
      </c>
      <c r="P4089" s="216">
        <v>35.479999999999997</v>
      </c>
      <c r="Q4089" s="143"/>
      <c r="R4089" s="143"/>
      <c r="S4089" s="143"/>
    </row>
    <row r="4090" spans="1:19" ht="13.5" customHeight="1">
      <c r="A4090" s="195"/>
      <c r="B4090" s="189" t="s">
        <v>402</v>
      </c>
      <c r="C4090" s="501" t="s">
        <v>403</v>
      </c>
      <c r="D4090" s="501"/>
      <c r="E4090" s="501"/>
      <c r="F4090" s="501"/>
      <c r="G4090" s="501"/>
      <c r="H4090" s="190" t="s">
        <v>399</v>
      </c>
      <c r="I4090" s="201">
        <v>0.01</v>
      </c>
      <c r="J4090" s="191"/>
      <c r="K4090" s="207">
        <v>4.3999999999999997E-2</v>
      </c>
      <c r="L4090" s="198"/>
      <c r="M4090" s="199"/>
      <c r="N4090" s="200">
        <v>543.33000000000004</v>
      </c>
      <c r="O4090" s="202">
        <v>1.0367</v>
      </c>
      <c r="P4090" s="194">
        <v>24.78</v>
      </c>
      <c r="Q4090" s="143"/>
      <c r="R4090" s="143"/>
      <c r="S4090" s="143"/>
    </row>
    <row r="4091" spans="1:19" ht="13.5" customHeight="1">
      <c r="A4091" s="203"/>
      <c r="B4091" s="189" t="s">
        <v>404</v>
      </c>
      <c r="C4091" s="501" t="s">
        <v>405</v>
      </c>
      <c r="D4091" s="501"/>
      <c r="E4091" s="501"/>
      <c r="F4091" s="501"/>
      <c r="G4091" s="501"/>
      <c r="H4091" s="190" t="s">
        <v>392</v>
      </c>
      <c r="I4091" s="201">
        <v>0.01</v>
      </c>
      <c r="J4091" s="191"/>
      <c r="K4091" s="207">
        <v>4.3999999999999997E-2</v>
      </c>
      <c r="L4091" s="193"/>
      <c r="M4091" s="191"/>
      <c r="N4091" s="204">
        <v>579.11</v>
      </c>
      <c r="O4091" s="202">
        <v>1.0367</v>
      </c>
      <c r="P4091" s="216">
        <v>26.42</v>
      </c>
      <c r="Q4091" s="143"/>
      <c r="R4091" s="143"/>
      <c r="S4091" s="143"/>
    </row>
    <row r="4092" spans="1:19" ht="13.5" customHeight="1">
      <c r="A4092" s="188"/>
      <c r="B4092" s="189" t="s">
        <v>180</v>
      </c>
      <c r="C4092" s="501" t="s">
        <v>410</v>
      </c>
      <c r="D4092" s="501"/>
      <c r="E4092" s="501"/>
      <c r="F4092" s="501"/>
      <c r="G4092" s="501"/>
      <c r="H4092" s="190"/>
      <c r="I4092" s="191"/>
      <c r="J4092" s="191"/>
      <c r="K4092" s="191"/>
      <c r="L4092" s="193"/>
      <c r="M4092" s="191"/>
      <c r="N4092" s="193"/>
      <c r="O4092" s="191"/>
      <c r="P4092" s="194">
        <v>4637.71</v>
      </c>
      <c r="Q4092" s="143"/>
      <c r="R4092" s="143"/>
      <c r="S4092" s="143"/>
    </row>
    <row r="4093" spans="1:19" ht="13.5" customHeight="1">
      <c r="A4093" s="195"/>
      <c r="B4093" s="189" t="s">
        <v>1612</v>
      </c>
      <c r="C4093" s="501" t="s">
        <v>1613</v>
      </c>
      <c r="D4093" s="501"/>
      <c r="E4093" s="501"/>
      <c r="F4093" s="501"/>
      <c r="G4093" s="501"/>
      <c r="H4093" s="190" t="s">
        <v>413</v>
      </c>
      <c r="I4093" s="196">
        <v>0.1</v>
      </c>
      <c r="J4093" s="191"/>
      <c r="K4093" s="201">
        <v>0.44</v>
      </c>
      <c r="L4093" s="205">
        <v>150.04</v>
      </c>
      <c r="M4093" s="206">
        <v>1.59</v>
      </c>
      <c r="N4093" s="200">
        <v>238.56</v>
      </c>
      <c r="O4093" s="202">
        <v>1.0367</v>
      </c>
      <c r="P4093" s="194">
        <v>108.82</v>
      </c>
      <c r="Q4093" s="143"/>
      <c r="R4093" s="143"/>
      <c r="S4093" s="143"/>
    </row>
    <row r="4094" spans="1:19" ht="13.5" customHeight="1">
      <c r="A4094" s="195"/>
      <c r="B4094" s="189" t="s">
        <v>1614</v>
      </c>
      <c r="C4094" s="501" t="s">
        <v>1615</v>
      </c>
      <c r="D4094" s="501"/>
      <c r="E4094" s="501"/>
      <c r="F4094" s="501"/>
      <c r="G4094" s="501"/>
      <c r="H4094" s="190" t="s">
        <v>413</v>
      </c>
      <c r="I4094" s="201">
        <v>0.02</v>
      </c>
      <c r="J4094" s="191"/>
      <c r="K4094" s="207">
        <v>8.7999999999999995E-2</v>
      </c>
      <c r="L4094" s="205">
        <v>187.38</v>
      </c>
      <c r="M4094" s="206">
        <v>0.87</v>
      </c>
      <c r="N4094" s="200">
        <v>163.02000000000001</v>
      </c>
      <c r="O4094" s="202">
        <v>1.0367</v>
      </c>
      <c r="P4094" s="194">
        <v>14.87</v>
      </c>
      <c r="Q4094" s="143"/>
      <c r="R4094" s="143"/>
      <c r="S4094" s="143"/>
    </row>
    <row r="4095" spans="1:19" ht="13.5" customHeight="1">
      <c r="A4095" s="195"/>
      <c r="B4095" s="189" t="s">
        <v>593</v>
      </c>
      <c r="C4095" s="501" t="s">
        <v>594</v>
      </c>
      <c r="D4095" s="501"/>
      <c r="E4095" s="501"/>
      <c r="F4095" s="501"/>
      <c r="G4095" s="501"/>
      <c r="H4095" s="190" t="s">
        <v>595</v>
      </c>
      <c r="I4095" s="201">
        <v>16.670000000000002</v>
      </c>
      <c r="J4095" s="191"/>
      <c r="K4095" s="207">
        <v>73.347999999999999</v>
      </c>
      <c r="L4095" s="205">
        <v>5.87</v>
      </c>
      <c r="M4095" s="206">
        <v>0.87</v>
      </c>
      <c r="N4095" s="200">
        <v>5.1100000000000003</v>
      </c>
      <c r="O4095" s="202">
        <v>1.0367</v>
      </c>
      <c r="P4095" s="194">
        <v>388.56</v>
      </c>
      <c r="Q4095" s="143"/>
      <c r="R4095" s="143"/>
      <c r="S4095" s="143"/>
    </row>
    <row r="4096" spans="1:19" ht="13.5" customHeight="1">
      <c r="A4096" s="195"/>
      <c r="B4096" s="189" t="s">
        <v>1403</v>
      </c>
      <c r="C4096" s="501" t="s">
        <v>1404</v>
      </c>
      <c r="D4096" s="501"/>
      <c r="E4096" s="501"/>
      <c r="F4096" s="501"/>
      <c r="G4096" s="501"/>
      <c r="H4096" s="190" t="s">
        <v>1405</v>
      </c>
      <c r="I4096" s="209">
        <v>1</v>
      </c>
      <c r="J4096" s="191"/>
      <c r="K4096" s="196">
        <v>4.4000000000000004</v>
      </c>
      <c r="L4096" s="205">
        <v>37.71</v>
      </c>
      <c r="M4096" s="206">
        <v>1.54</v>
      </c>
      <c r="N4096" s="200">
        <v>58.07</v>
      </c>
      <c r="O4096" s="202">
        <v>1.0367</v>
      </c>
      <c r="P4096" s="194">
        <v>264.89</v>
      </c>
      <c r="Q4096" s="143"/>
      <c r="R4096" s="143"/>
      <c r="S4096" s="143"/>
    </row>
    <row r="4097" spans="1:19" ht="13.5" customHeight="1">
      <c r="A4097" s="195"/>
      <c r="B4097" s="189" t="s">
        <v>1616</v>
      </c>
      <c r="C4097" s="501" t="s">
        <v>1617</v>
      </c>
      <c r="D4097" s="501"/>
      <c r="E4097" s="501"/>
      <c r="F4097" s="501"/>
      <c r="G4097" s="501"/>
      <c r="H4097" s="190" t="s">
        <v>413</v>
      </c>
      <c r="I4097" s="201">
        <v>0.01</v>
      </c>
      <c r="J4097" s="191"/>
      <c r="K4097" s="207">
        <v>4.3999999999999997E-2</v>
      </c>
      <c r="L4097" s="205">
        <v>395.65</v>
      </c>
      <c r="M4097" s="220">
        <v>1.6</v>
      </c>
      <c r="N4097" s="200">
        <v>633.04</v>
      </c>
      <c r="O4097" s="202">
        <v>1.0367</v>
      </c>
      <c r="P4097" s="194">
        <v>28.88</v>
      </c>
      <c r="Q4097" s="143"/>
      <c r="R4097" s="143"/>
      <c r="S4097" s="143"/>
    </row>
    <row r="4098" spans="1:19" ht="13.5" customHeight="1">
      <c r="A4098" s="195"/>
      <c r="B4098" s="189" t="s">
        <v>1572</v>
      </c>
      <c r="C4098" s="501" t="s">
        <v>1573</v>
      </c>
      <c r="D4098" s="501"/>
      <c r="E4098" s="501"/>
      <c r="F4098" s="501"/>
      <c r="G4098" s="501"/>
      <c r="H4098" s="190" t="s">
        <v>413</v>
      </c>
      <c r="I4098" s="201">
        <v>0.08</v>
      </c>
      <c r="J4098" s="191"/>
      <c r="K4098" s="207">
        <v>0.35199999999999998</v>
      </c>
      <c r="L4098" s="205">
        <v>931.11</v>
      </c>
      <c r="M4098" s="206">
        <v>1.61</v>
      </c>
      <c r="N4098" s="200">
        <v>1499.09</v>
      </c>
      <c r="O4098" s="202">
        <v>1.0367</v>
      </c>
      <c r="P4098" s="194">
        <v>547.04999999999995</v>
      </c>
      <c r="Q4098" s="143"/>
      <c r="R4098" s="143"/>
      <c r="S4098" s="143"/>
    </row>
    <row r="4099" spans="1:19" ht="1.5" customHeight="1">
      <c r="A4099" s="195"/>
      <c r="B4099" s="189" t="s">
        <v>1618</v>
      </c>
      <c r="C4099" s="501" t="s">
        <v>1619</v>
      </c>
      <c r="D4099" s="501"/>
      <c r="E4099" s="501"/>
      <c r="F4099" s="501"/>
      <c r="G4099" s="501"/>
      <c r="H4099" s="190" t="s">
        <v>418</v>
      </c>
      <c r="I4099" s="202">
        <v>1E-4</v>
      </c>
      <c r="J4099" s="191"/>
      <c r="K4099" s="192">
        <v>4.4000000000000002E-4</v>
      </c>
      <c r="L4099" s="208">
        <v>308849.7</v>
      </c>
      <c r="M4099" s="206">
        <v>1.22</v>
      </c>
      <c r="N4099" s="200">
        <v>376796.63</v>
      </c>
      <c r="O4099" s="202">
        <v>1.0367</v>
      </c>
      <c r="P4099" s="194">
        <v>171.88</v>
      </c>
      <c r="Q4099" s="143"/>
      <c r="R4099" s="143"/>
      <c r="S4099" s="143"/>
    </row>
    <row r="4100" spans="1:19" ht="13.5" customHeight="1">
      <c r="A4100" s="195"/>
      <c r="B4100" s="189" t="s">
        <v>1620</v>
      </c>
      <c r="C4100" s="501" t="s">
        <v>1621</v>
      </c>
      <c r="D4100" s="501"/>
      <c r="E4100" s="501"/>
      <c r="F4100" s="501"/>
      <c r="G4100" s="501"/>
      <c r="H4100" s="190" t="s">
        <v>587</v>
      </c>
      <c r="I4100" s="201">
        <v>1.02</v>
      </c>
      <c r="J4100" s="191"/>
      <c r="K4100" s="207">
        <v>4.4880000000000004</v>
      </c>
      <c r="L4100" s="205">
        <v>655.9</v>
      </c>
      <c r="M4100" s="206">
        <v>1.02</v>
      </c>
      <c r="N4100" s="200">
        <v>669.02</v>
      </c>
      <c r="O4100" s="202">
        <v>1.0367</v>
      </c>
      <c r="P4100" s="194">
        <v>3112.76</v>
      </c>
      <c r="Q4100" s="143"/>
      <c r="R4100" s="143"/>
      <c r="S4100" s="143"/>
    </row>
    <row r="4101" spans="1:19" ht="13.5" customHeight="1">
      <c r="A4101" s="210"/>
      <c r="B4101" s="187"/>
      <c r="C4101" s="500" t="s">
        <v>429</v>
      </c>
      <c r="D4101" s="500"/>
      <c r="E4101" s="500"/>
      <c r="F4101" s="500"/>
      <c r="G4101" s="500"/>
      <c r="H4101" s="180"/>
      <c r="I4101" s="181"/>
      <c r="J4101" s="181"/>
      <c r="K4101" s="181"/>
      <c r="L4101" s="183"/>
      <c r="M4101" s="181"/>
      <c r="N4101" s="211"/>
      <c r="O4101" s="181"/>
      <c r="P4101" s="212">
        <v>46827.08</v>
      </c>
      <c r="Q4101" s="143"/>
      <c r="R4101" s="143"/>
      <c r="S4101" s="143"/>
    </row>
    <row r="4102" spans="1:19" ht="13.5" customHeight="1">
      <c r="A4102" s="203" t="s">
        <v>1622</v>
      </c>
      <c r="B4102" s="189" t="s">
        <v>430</v>
      </c>
      <c r="C4102" s="501" t="s">
        <v>431</v>
      </c>
      <c r="D4102" s="501"/>
      <c r="E4102" s="501"/>
      <c r="F4102" s="501"/>
      <c r="G4102" s="501"/>
      <c r="H4102" s="190" t="s">
        <v>432</v>
      </c>
      <c r="I4102" s="209">
        <v>2</v>
      </c>
      <c r="J4102" s="191"/>
      <c r="K4102" s="209">
        <v>2</v>
      </c>
      <c r="L4102" s="193"/>
      <c r="M4102" s="191"/>
      <c r="N4102" s="193"/>
      <c r="O4102" s="202">
        <v>1.0367</v>
      </c>
      <c r="P4102" s="216">
        <v>840.61</v>
      </c>
      <c r="Q4102" s="143"/>
      <c r="R4102" s="143"/>
      <c r="S4102" s="143"/>
    </row>
    <row r="4103" spans="1:19" ht="13.5" customHeight="1">
      <c r="A4103" s="203"/>
      <c r="B4103" s="189"/>
      <c r="C4103" s="501" t="s">
        <v>433</v>
      </c>
      <c r="D4103" s="501"/>
      <c r="E4103" s="501"/>
      <c r="F4103" s="501"/>
      <c r="G4103" s="501"/>
      <c r="H4103" s="190"/>
      <c r="I4103" s="191"/>
      <c r="J4103" s="191"/>
      <c r="K4103" s="191"/>
      <c r="L4103" s="193"/>
      <c r="M4103" s="191"/>
      <c r="N4103" s="193"/>
      <c r="O4103" s="191"/>
      <c r="P4103" s="194">
        <v>42092.41</v>
      </c>
      <c r="Q4103" s="143"/>
      <c r="R4103" s="143"/>
      <c r="S4103" s="143"/>
    </row>
    <row r="4104" spans="1:19" ht="13.5" customHeight="1">
      <c r="A4104" s="203"/>
      <c r="B4104" s="189" t="s">
        <v>603</v>
      </c>
      <c r="C4104" s="501" t="s">
        <v>604</v>
      </c>
      <c r="D4104" s="501"/>
      <c r="E4104" s="501"/>
      <c r="F4104" s="501"/>
      <c r="G4104" s="501"/>
      <c r="H4104" s="190" t="s">
        <v>432</v>
      </c>
      <c r="I4104" s="209">
        <v>97</v>
      </c>
      <c r="J4104" s="191"/>
      <c r="K4104" s="209">
        <v>97</v>
      </c>
      <c r="L4104" s="193"/>
      <c r="M4104" s="191"/>
      <c r="N4104" s="193"/>
      <c r="O4104" s="191"/>
      <c r="P4104" s="194">
        <v>40829.64</v>
      </c>
      <c r="Q4104" s="143"/>
      <c r="R4104" s="143"/>
      <c r="S4104" s="143"/>
    </row>
    <row r="4105" spans="1:19" ht="13.5" customHeight="1">
      <c r="A4105" s="203"/>
      <c r="B4105" s="189" t="s">
        <v>605</v>
      </c>
      <c r="C4105" s="501" t="s">
        <v>606</v>
      </c>
      <c r="D4105" s="501"/>
      <c r="E4105" s="501"/>
      <c r="F4105" s="501"/>
      <c r="G4105" s="501"/>
      <c r="H4105" s="190" t="s">
        <v>432</v>
      </c>
      <c r="I4105" s="209">
        <v>51</v>
      </c>
      <c r="J4105" s="191"/>
      <c r="K4105" s="209">
        <v>51</v>
      </c>
      <c r="L4105" s="193"/>
      <c r="M4105" s="191"/>
      <c r="N4105" s="193"/>
      <c r="O4105" s="191"/>
      <c r="P4105" s="194">
        <v>21467.13</v>
      </c>
      <c r="Q4105" s="143"/>
      <c r="R4105" s="143"/>
      <c r="S4105" s="143"/>
    </row>
    <row r="4106" spans="1:19" ht="13.5" customHeight="1">
      <c r="A4106" s="213"/>
      <c r="B4106" s="214"/>
      <c r="C4106" s="500" t="s">
        <v>438</v>
      </c>
      <c r="D4106" s="500"/>
      <c r="E4106" s="500"/>
      <c r="F4106" s="500"/>
      <c r="G4106" s="500"/>
      <c r="H4106" s="180"/>
      <c r="I4106" s="181"/>
      <c r="J4106" s="181"/>
      <c r="K4106" s="181"/>
      <c r="L4106" s="183"/>
      <c r="M4106" s="181"/>
      <c r="N4106" s="211">
        <v>24991.919999999998</v>
      </c>
      <c r="O4106" s="181"/>
      <c r="P4106" s="212">
        <v>109964.46</v>
      </c>
      <c r="Q4106" s="143"/>
      <c r="R4106" s="143"/>
      <c r="S4106" s="143"/>
    </row>
    <row r="4107" spans="1:19" ht="13.5" customHeight="1">
      <c r="A4107" s="178" t="s">
        <v>1623</v>
      </c>
      <c r="B4107" s="179" t="s">
        <v>1624</v>
      </c>
      <c r="C4107" s="498" t="s">
        <v>1625</v>
      </c>
      <c r="D4107" s="498"/>
      <c r="E4107" s="498"/>
      <c r="F4107" s="498"/>
      <c r="G4107" s="498"/>
      <c r="H4107" s="180" t="s">
        <v>587</v>
      </c>
      <c r="I4107" s="181">
        <v>0.18</v>
      </c>
      <c r="J4107" s="182">
        <v>1</v>
      </c>
      <c r="K4107" s="219">
        <v>0.18</v>
      </c>
      <c r="L4107" s="183"/>
      <c r="M4107" s="181"/>
      <c r="N4107" s="184"/>
      <c r="O4107" s="181"/>
      <c r="P4107" s="185"/>
      <c r="Q4107" s="143"/>
      <c r="R4107" s="143"/>
      <c r="S4107" s="143"/>
    </row>
    <row r="4108" spans="1:19" ht="13.5" customHeight="1">
      <c r="A4108" s="186"/>
      <c r="B4108" s="187"/>
      <c r="C4108" s="499" t="s">
        <v>390</v>
      </c>
      <c r="D4108" s="499"/>
      <c r="E4108" s="499"/>
      <c r="F4108" s="499"/>
      <c r="G4108" s="499"/>
      <c r="H4108" s="499"/>
      <c r="I4108" s="499"/>
      <c r="J4108" s="499"/>
      <c r="K4108" s="499"/>
      <c r="L4108" s="499"/>
      <c r="M4108" s="499"/>
      <c r="N4108" s="499"/>
      <c r="O4108" s="499"/>
      <c r="P4108" s="499"/>
      <c r="Q4108" s="143"/>
      <c r="R4108" s="143"/>
      <c r="S4108" s="143"/>
    </row>
    <row r="4109" spans="1:19" ht="13.5" customHeight="1">
      <c r="A4109" s="188"/>
      <c r="B4109" s="189" t="s">
        <v>164</v>
      </c>
      <c r="C4109" s="501" t="s">
        <v>391</v>
      </c>
      <c r="D4109" s="501"/>
      <c r="E4109" s="501"/>
      <c r="F4109" s="501"/>
      <c r="G4109" s="501"/>
      <c r="H4109" s="190" t="s">
        <v>392</v>
      </c>
      <c r="I4109" s="191"/>
      <c r="J4109" s="191"/>
      <c r="K4109" s="215">
        <v>5.5739212</v>
      </c>
      <c r="L4109" s="193"/>
      <c r="M4109" s="191"/>
      <c r="N4109" s="193"/>
      <c r="O4109" s="191"/>
      <c r="P4109" s="194">
        <v>3324.23</v>
      </c>
      <c r="Q4109" s="143"/>
      <c r="R4109" s="143"/>
      <c r="S4109" s="143"/>
    </row>
    <row r="4110" spans="1:19" ht="13.5" customHeight="1">
      <c r="A4110" s="195"/>
      <c r="B4110" s="189" t="s">
        <v>588</v>
      </c>
      <c r="C4110" s="501" t="s">
        <v>589</v>
      </c>
      <c r="D4110" s="501"/>
      <c r="E4110" s="501"/>
      <c r="F4110" s="501"/>
      <c r="G4110" s="501"/>
      <c r="H4110" s="190" t="s">
        <v>392</v>
      </c>
      <c r="I4110" s="201">
        <v>29.87</v>
      </c>
      <c r="J4110" s="202">
        <v>1.0367</v>
      </c>
      <c r="K4110" s="215">
        <v>5.5739212</v>
      </c>
      <c r="L4110" s="198"/>
      <c r="M4110" s="199"/>
      <c r="N4110" s="200">
        <v>596.39</v>
      </c>
      <c r="O4110" s="191"/>
      <c r="P4110" s="194">
        <v>3324.23</v>
      </c>
      <c r="Q4110" s="143"/>
      <c r="R4110" s="143"/>
      <c r="S4110" s="143"/>
    </row>
    <row r="4111" spans="1:19" ht="13.5" customHeight="1">
      <c r="A4111" s="188"/>
      <c r="B4111" s="189" t="s">
        <v>167</v>
      </c>
      <c r="C4111" s="501" t="s">
        <v>395</v>
      </c>
      <c r="D4111" s="501"/>
      <c r="E4111" s="501"/>
      <c r="F4111" s="501"/>
      <c r="G4111" s="501"/>
      <c r="H4111" s="190"/>
      <c r="I4111" s="191"/>
      <c r="J4111" s="191"/>
      <c r="K4111" s="191"/>
      <c r="L4111" s="193"/>
      <c r="M4111" s="191"/>
      <c r="N4111" s="193"/>
      <c r="O4111" s="191"/>
      <c r="P4111" s="216">
        <v>36.119999999999997</v>
      </c>
      <c r="Q4111" s="143"/>
      <c r="R4111" s="143"/>
      <c r="S4111" s="143"/>
    </row>
    <row r="4112" spans="1:19" ht="13.5" customHeight="1">
      <c r="A4112" s="188"/>
      <c r="B4112" s="189"/>
      <c r="C4112" s="501" t="s">
        <v>396</v>
      </c>
      <c r="D4112" s="501"/>
      <c r="E4112" s="501"/>
      <c r="F4112" s="501"/>
      <c r="G4112" s="501"/>
      <c r="H4112" s="190" t="s">
        <v>392</v>
      </c>
      <c r="I4112" s="191"/>
      <c r="J4112" s="191"/>
      <c r="K4112" s="202">
        <v>3.5999999999999999E-3</v>
      </c>
      <c r="L4112" s="193"/>
      <c r="M4112" s="191"/>
      <c r="N4112" s="193"/>
      <c r="O4112" s="191"/>
      <c r="P4112" s="216">
        <v>2.5299999999999998</v>
      </c>
      <c r="Q4112" s="143"/>
      <c r="R4112" s="143"/>
      <c r="S4112" s="143"/>
    </row>
    <row r="4113" spans="1:19" ht="13.5" customHeight="1">
      <c r="A4113" s="195"/>
      <c r="B4113" s="189" t="s">
        <v>397</v>
      </c>
      <c r="C4113" s="501" t="s">
        <v>398</v>
      </c>
      <c r="D4113" s="501"/>
      <c r="E4113" s="501"/>
      <c r="F4113" s="501"/>
      <c r="G4113" s="501"/>
      <c r="H4113" s="190" t="s">
        <v>399</v>
      </c>
      <c r="I4113" s="201">
        <v>0.01</v>
      </c>
      <c r="J4113" s="191"/>
      <c r="K4113" s="202">
        <v>1.8E-3</v>
      </c>
      <c r="L4113" s="198"/>
      <c r="M4113" s="199"/>
      <c r="N4113" s="200">
        <v>1582.31</v>
      </c>
      <c r="O4113" s="202">
        <v>1.0367</v>
      </c>
      <c r="P4113" s="194">
        <v>2.95</v>
      </c>
      <c r="Q4113" s="143"/>
      <c r="R4113" s="143"/>
      <c r="S4113" s="143"/>
    </row>
    <row r="4114" spans="1:19" ht="13.5" customHeight="1">
      <c r="A4114" s="203"/>
      <c r="B4114" s="189" t="s">
        <v>400</v>
      </c>
      <c r="C4114" s="501" t="s">
        <v>401</v>
      </c>
      <c r="D4114" s="501"/>
      <c r="E4114" s="501"/>
      <c r="F4114" s="501"/>
      <c r="G4114" s="501"/>
      <c r="H4114" s="190" t="s">
        <v>392</v>
      </c>
      <c r="I4114" s="201">
        <v>0.01</v>
      </c>
      <c r="J4114" s="191"/>
      <c r="K4114" s="202">
        <v>1.8E-3</v>
      </c>
      <c r="L4114" s="193"/>
      <c r="M4114" s="191"/>
      <c r="N4114" s="204">
        <v>777.91</v>
      </c>
      <c r="O4114" s="202">
        <v>1.0367</v>
      </c>
      <c r="P4114" s="216">
        <v>1.45</v>
      </c>
      <c r="Q4114" s="143"/>
      <c r="R4114" s="143"/>
      <c r="S4114" s="143"/>
    </row>
    <row r="4115" spans="1:19" ht="13.5" customHeight="1">
      <c r="A4115" s="195"/>
      <c r="B4115" s="189" t="s">
        <v>402</v>
      </c>
      <c r="C4115" s="501" t="s">
        <v>403</v>
      </c>
      <c r="D4115" s="501"/>
      <c r="E4115" s="501"/>
      <c r="F4115" s="501"/>
      <c r="G4115" s="501"/>
      <c r="H4115" s="190" t="s">
        <v>399</v>
      </c>
      <c r="I4115" s="201">
        <v>0.01</v>
      </c>
      <c r="J4115" s="191"/>
      <c r="K4115" s="202">
        <v>1.8E-3</v>
      </c>
      <c r="L4115" s="198"/>
      <c r="M4115" s="199"/>
      <c r="N4115" s="200">
        <v>543.33000000000004</v>
      </c>
      <c r="O4115" s="202">
        <v>1.0367</v>
      </c>
      <c r="P4115" s="194">
        <v>1.01</v>
      </c>
      <c r="Q4115" s="143"/>
      <c r="R4115" s="143"/>
      <c r="S4115" s="143"/>
    </row>
    <row r="4116" spans="1:19" ht="13.5" customHeight="1">
      <c r="A4116" s="203"/>
      <c r="B4116" s="189" t="s">
        <v>404</v>
      </c>
      <c r="C4116" s="501" t="s">
        <v>405</v>
      </c>
      <c r="D4116" s="501"/>
      <c r="E4116" s="501"/>
      <c r="F4116" s="501"/>
      <c r="G4116" s="501"/>
      <c r="H4116" s="190" t="s">
        <v>392</v>
      </c>
      <c r="I4116" s="201">
        <v>0.01</v>
      </c>
      <c r="J4116" s="191"/>
      <c r="K4116" s="202">
        <v>1.8E-3</v>
      </c>
      <c r="L4116" s="193"/>
      <c r="M4116" s="191"/>
      <c r="N4116" s="204">
        <v>579.11</v>
      </c>
      <c r="O4116" s="202">
        <v>1.0367</v>
      </c>
      <c r="P4116" s="216">
        <v>1.08</v>
      </c>
      <c r="Q4116" s="143"/>
      <c r="R4116" s="143"/>
      <c r="S4116" s="143"/>
    </row>
    <row r="4117" spans="1:19" ht="13.5" customHeight="1">
      <c r="A4117" s="195"/>
      <c r="B4117" s="189" t="s">
        <v>1626</v>
      </c>
      <c r="C4117" s="501" t="s">
        <v>1627</v>
      </c>
      <c r="D4117" s="501"/>
      <c r="E4117" s="501"/>
      <c r="F4117" s="501"/>
      <c r="G4117" s="501"/>
      <c r="H4117" s="190" t="s">
        <v>399</v>
      </c>
      <c r="I4117" s="201">
        <v>10.54</v>
      </c>
      <c r="J4117" s="191"/>
      <c r="K4117" s="202">
        <v>1.8972</v>
      </c>
      <c r="L4117" s="198"/>
      <c r="M4117" s="199"/>
      <c r="N4117" s="200">
        <v>16.350000000000001</v>
      </c>
      <c r="O4117" s="202">
        <v>1.0367</v>
      </c>
      <c r="P4117" s="194">
        <v>32.159999999999997</v>
      </c>
      <c r="Q4117" s="143"/>
      <c r="R4117" s="143"/>
      <c r="S4117" s="143"/>
    </row>
    <row r="4118" spans="1:19" ht="13.5" customHeight="1">
      <c r="A4118" s="188"/>
      <c r="B4118" s="189" t="s">
        <v>180</v>
      </c>
      <c r="C4118" s="501" t="s">
        <v>410</v>
      </c>
      <c r="D4118" s="501"/>
      <c r="E4118" s="501"/>
      <c r="F4118" s="501"/>
      <c r="G4118" s="501"/>
      <c r="H4118" s="190"/>
      <c r="I4118" s="191"/>
      <c r="J4118" s="191"/>
      <c r="K4118" s="191"/>
      <c r="L4118" s="193"/>
      <c r="M4118" s="191"/>
      <c r="N4118" s="193"/>
      <c r="O4118" s="191"/>
      <c r="P4118" s="216">
        <v>235.66</v>
      </c>
      <c r="Q4118" s="143"/>
      <c r="R4118" s="143"/>
      <c r="S4118" s="143"/>
    </row>
    <row r="4119" spans="1:19" ht="13.5" customHeight="1">
      <c r="A4119" s="195"/>
      <c r="B4119" s="189" t="s">
        <v>1612</v>
      </c>
      <c r="C4119" s="501" t="s">
        <v>1613</v>
      </c>
      <c r="D4119" s="501"/>
      <c r="E4119" s="501"/>
      <c r="F4119" s="501"/>
      <c r="G4119" s="501"/>
      <c r="H4119" s="190" t="s">
        <v>413</v>
      </c>
      <c r="I4119" s="196">
        <v>0.1</v>
      </c>
      <c r="J4119" s="191"/>
      <c r="K4119" s="207">
        <v>1.7999999999999999E-2</v>
      </c>
      <c r="L4119" s="205">
        <v>150.04</v>
      </c>
      <c r="M4119" s="206">
        <v>1.59</v>
      </c>
      <c r="N4119" s="200">
        <v>238.56</v>
      </c>
      <c r="O4119" s="202">
        <v>1.0367</v>
      </c>
      <c r="P4119" s="194">
        <v>4.45</v>
      </c>
      <c r="Q4119" s="143"/>
      <c r="R4119" s="143"/>
      <c r="S4119" s="143"/>
    </row>
    <row r="4120" spans="1:19" ht="13.5" customHeight="1">
      <c r="A4120" s="195"/>
      <c r="B4120" s="189" t="s">
        <v>1614</v>
      </c>
      <c r="C4120" s="501" t="s">
        <v>1615</v>
      </c>
      <c r="D4120" s="501"/>
      <c r="E4120" s="501"/>
      <c r="F4120" s="501"/>
      <c r="G4120" s="501"/>
      <c r="H4120" s="190" t="s">
        <v>413</v>
      </c>
      <c r="I4120" s="201">
        <v>0.05</v>
      </c>
      <c r="J4120" s="191"/>
      <c r="K4120" s="207">
        <v>8.9999999999999993E-3</v>
      </c>
      <c r="L4120" s="205">
        <v>187.38</v>
      </c>
      <c r="M4120" s="206">
        <v>0.87</v>
      </c>
      <c r="N4120" s="200">
        <v>163.02000000000001</v>
      </c>
      <c r="O4120" s="202">
        <v>1.0367</v>
      </c>
      <c r="P4120" s="194">
        <v>1.52</v>
      </c>
      <c r="Q4120" s="143"/>
      <c r="R4120" s="143"/>
      <c r="S4120" s="143"/>
    </row>
    <row r="4121" spans="1:19" ht="13.5" customHeight="1">
      <c r="A4121" s="195"/>
      <c r="B4121" s="189" t="s">
        <v>593</v>
      </c>
      <c r="C4121" s="501" t="s">
        <v>594</v>
      </c>
      <c r="D4121" s="501"/>
      <c r="E4121" s="501"/>
      <c r="F4121" s="501"/>
      <c r="G4121" s="501"/>
      <c r="H4121" s="190" t="s">
        <v>595</v>
      </c>
      <c r="I4121" s="201">
        <v>33.33</v>
      </c>
      <c r="J4121" s="191"/>
      <c r="K4121" s="202">
        <v>5.9993999999999996</v>
      </c>
      <c r="L4121" s="205">
        <v>5.87</v>
      </c>
      <c r="M4121" s="206">
        <v>0.87</v>
      </c>
      <c r="N4121" s="200">
        <v>5.1100000000000003</v>
      </c>
      <c r="O4121" s="202">
        <v>1.0367</v>
      </c>
      <c r="P4121" s="194">
        <v>31.78</v>
      </c>
      <c r="Q4121" s="143"/>
      <c r="R4121" s="143"/>
      <c r="S4121" s="143"/>
    </row>
    <row r="4122" spans="1:19" ht="13.5" customHeight="1">
      <c r="A4122" s="195"/>
      <c r="B4122" s="189" t="s">
        <v>1403</v>
      </c>
      <c r="C4122" s="501" t="s">
        <v>1404</v>
      </c>
      <c r="D4122" s="501"/>
      <c r="E4122" s="501"/>
      <c r="F4122" s="501"/>
      <c r="G4122" s="501"/>
      <c r="H4122" s="190" t="s">
        <v>1405</v>
      </c>
      <c r="I4122" s="209">
        <v>1</v>
      </c>
      <c r="J4122" s="191"/>
      <c r="K4122" s="201">
        <v>0.18</v>
      </c>
      <c r="L4122" s="205">
        <v>37.71</v>
      </c>
      <c r="M4122" s="206">
        <v>1.54</v>
      </c>
      <c r="N4122" s="200">
        <v>58.07</v>
      </c>
      <c r="O4122" s="202">
        <v>1.0367</v>
      </c>
      <c r="P4122" s="194">
        <v>10.84</v>
      </c>
      <c r="Q4122" s="143"/>
      <c r="R4122" s="143"/>
      <c r="S4122" s="143"/>
    </row>
    <row r="4123" spans="1:19" ht="19.5" customHeight="1">
      <c r="A4123" s="195"/>
      <c r="B4123" s="189" t="s">
        <v>703</v>
      </c>
      <c r="C4123" s="501" t="s">
        <v>704</v>
      </c>
      <c r="D4123" s="501"/>
      <c r="E4123" s="501"/>
      <c r="F4123" s="501"/>
      <c r="G4123" s="501"/>
      <c r="H4123" s="190" t="s">
        <v>413</v>
      </c>
      <c r="I4123" s="201">
        <v>1.24</v>
      </c>
      <c r="J4123" s="191"/>
      <c r="K4123" s="202">
        <v>0.22320000000000001</v>
      </c>
      <c r="L4123" s="205">
        <v>174.93</v>
      </c>
      <c r="M4123" s="206">
        <v>1.07</v>
      </c>
      <c r="N4123" s="200">
        <v>187.18</v>
      </c>
      <c r="O4123" s="202">
        <v>1.0367</v>
      </c>
      <c r="P4123" s="194">
        <v>43.31</v>
      </c>
      <c r="Q4123" s="143"/>
      <c r="R4123" s="143"/>
      <c r="S4123" s="143"/>
    </row>
    <row r="4124" spans="1:19" ht="13.5" customHeight="1">
      <c r="A4124" s="195"/>
      <c r="B4124" s="189" t="s">
        <v>1616</v>
      </c>
      <c r="C4124" s="501" t="s">
        <v>1617</v>
      </c>
      <c r="D4124" s="501"/>
      <c r="E4124" s="501"/>
      <c r="F4124" s="501"/>
      <c r="G4124" s="501"/>
      <c r="H4124" s="190" t="s">
        <v>413</v>
      </c>
      <c r="I4124" s="201">
        <v>0.02</v>
      </c>
      <c r="J4124" s="191"/>
      <c r="K4124" s="202">
        <v>3.5999999999999999E-3</v>
      </c>
      <c r="L4124" s="205">
        <v>395.65</v>
      </c>
      <c r="M4124" s="220">
        <v>1.6</v>
      </c>
      <c r="N4124" s="200">
        <v>633.04</v>
      </c>
      <c r="O4124" s="202">
        <v>1.0367</v>
      </c>
      <c r="P4124" s="194">
        <v>2.36</v>
      </c>
      <c r="Q4124" s="143"/>
      <c r="R4124" s="143"/>
      <c r="S4124" s="143"/>
    </row>
    <row r="4125" spans="1:19" ht="13.5" customHeight="1">
      <c r="A4125" s="195"/>
      <c r="B4125" s="189" t="s">
        <v>1618</v>
      </c>
      <c r="C4125" s="501" t="s">
        <v>1619</v>
      </c>
      <c r="D4125" s="501"/>
      <c r="E4125" s="501"/>
      <c r="F4125" s="501"/>
      <c r="G4125" s="501"/>
      <c r="H4125" s="190" t="s">
        <v>418</v>
      </c>
      <c r="I4125" s="202">
        <v>2.0000000000000001E-4</v>
      </c>
      <c r="J4125" s="191"/>
      <c r="K4125" s="197">
        <v>3.6000000000000001E-5</v>
      </c>
      <c r="L4125" s="208">
        <v>308849.7</v>
      </c>
      <c r="M4125" s="206">
        <v>1.22</v>
      </c>
      <c r="N4125" s="200">
        <v>376796.63</v>
      </c>
      <c r="O4125" s="202">
        <v>1.0367</v>
      </c>
      <c r="P4125" s="194">
        <v>14.06</v>
      </c>
      <c r="Q4125" s="143"/>
      <c r="R4125" s="143"/>
      <c r="S4125" s="143"/>
    </row>
    <row r="4126" spans="1:19" ht="19.5" customHeight="1">
      <c r="A4126" s="195"/>
      <c r="B4126" s="189" t="s">
        <v>1620</v>
      </c>
      <c r="C4126" s="501" t="s">
        <v>1621</v>
      </c>
      <c r="D4126" s="501"/>
      <c r="E4126" s="501"/>
      <c r="F4126" s="501"/>
      <c r="G4126" s="501"/>
      <c r="H4126" s="190" t="s">
        <v>587</v>
      </c>
      <c r="I4126" s="201">
        <v>1.02</v>
      </c>
      <c r="J4126" s="191"/>
      <c r="K4126" s="202">
        <v>0.18360000000000001</v>
      </c>
      <c r="L4126" s="205">
        <v>655.9</v>
      </c>
      <c r="M4126" s="206">
        <v>1.02</v>
      </c>
      <c r="N4126" s="200">
        <v>669.02</v>
      </c>
      <c r="O4126" s="202">
        <v>1.0367</v>
      </c>
      <c r="P4126" s="194">
        <v>127.34</v>
      </c>
      <c r="Q4126" s="143"/>
      <c r="R4126" s="143"/>
      <c r="S4126" s="143"/>
    </row>
    <row r="4127" spans="1:19" ht="13.5" customHeight="1">
      <c r="A4127" s="210"/>
      <c r="B4127" s="187"/>
      <c r="C4127" s="500" t="s">
        <v>429</v>
      </c>
      <c r="D4127" s="500"/>
      <c r="E4127" s="500"/>
      <c r="F4127" s="500"/>
      <c r="G4127" s="500"/>
      <c r="H4127" s="180"/>
      <c r="I4127" s="181"/>
      <c r="J4127" s="181"/>
      <c r="K4127" s="181"/>
      <c r="L4127" s="183"/>
      <c r="M4127" s="181"/>
      <c r="N4127" s="211"/>
      <c r="O4127" s="181"/>
      <c r="P4127" s="212">
        <v>3598.54</v>
      </c>
      <c r="Q4127" s="143"/>
      <c r="R4127" s="143"/>
      <c r="S4127" s="143"/>
    </row>
    <row r="4128" spans="1:19" ht="13.5" customHeight="1">
      <c r="A4128" s="203" t="s">
        <v>1628</v>
      </c>
      <c r="B4128" s="189" t="s">
        <v>430</v>
      </c>
      <c r="C4128" s="501" t="s">
        <v>431</v>
      </c>
      <c r="D4128" s="501"/>
      <c r="E4128" s="501"/>
      <c r="F4128" s="501"/>
      <c r="G4128" s="501"/>
      <c r="H4128" s="190" t="s">
        <v>432</v>
      </c>
      <c r="I4128" s="209">
        <v>2</v>
      </c>
      <c r="J4128" s="191"/>
      <c r="K4128" s="209">
        <v>2</v>
      </c>
      <c r="L4128" s="193"/>
      <c r="M4128" s="191"/>
      <c r="N4128" s="193"/>
      <c r="O4128" s="202">
        <v>1.0367</v>
      </c>
      <c r="P4128" s="216">
        <v>66.48</v>
      </c>
      <c r="Q4128" s="143"/>
      <c r="R4128" s="143"/>
      <c r="S4128" s="143"/>
    </row>
    <row r="4129" spans="1:19" ht="19.5" customHeight="1">
      <c r="A4129" s="203"/>
      <c r="B4129" s="189"/>
      <c r="C4129" s="501" t="s">
        <v>433</v>
      </c>
      <c r="D4129" s="501"/>
      <c r="E4129" s="501"/>
      <c r="F4129" s="501"/>
      <c r="G4129" s="501"/>
      <c r="H4129" s="190"/>
      <c r="I4129" s="191"/>
      <c r="J4129" s="191"/>
      <c r="K4129" s="191"/>
      <c r="L4129" s="193"/>
      <c r="M4129" s="191"/>
      <c r="N4129" s="193"/>
      <c r="O4129" s="191"/>
      <c r="P4129" s="194">
        <v>3326.76</v>
      </c>
      <c r="Q4129" s="143"/>
      <c r="R4129" s="143"/>
      <c r="S4129" s="143"/>
    </row>
    <row r="4130" spans="1:19" ht="13.5" customHeight="1">
      <c r="A4130" s="203"/>
      <c r="B4130" s="189" t="s">
        <v>603</v>
      </c>
      <c r="C4130" s="501" t="s">
        <v>604</v>
      </c>
      <c r="D4130" s="501"/>
      <c r="E4130" s="501"/>
      <c r="F4130" s="501"/>
      <c r="G4130" s="501"/>
      <c r="H4130" s="190" t="s">
        <v>432</v>
      </c>
      <c r="I4130" s="209">
        <v>97</v>
      </c>
      <c r="J4130" s="191"/>
      <c r="K4130" s="209">
        <v>97</v>
      </c>
      <c r="L4130" s="193"/>
      <c r="M4130" s="191"/>
      <c r="N4130" s="193"/>
      <c r="O4130" s="191"/>
      <c r="P4130" s="194">
        <v>3226.96</v>
      </c>
      <c r="Q4130" s="143"/>
      <c r="R4130" s="143"/>
      <c r="S4130" s="143"/>
    </row>
    <row r="4131" spans="1:19" ht="13.5" customHeight="1">
      <c r="A4131" s="203"/>
      <c r="B4131" s="189" t="s">
        <v>605</v>
      </c>
      <c r="C4131" s="501" t="s">
        <v>606</v>
      </c>
      <c r="D4131" s="501"/>
      <c r="E4131" s="501"/>
      <c r="F4131" s="501"/>
      <c r="G4131" s="501"/>
      <c r="H4131" s="190" t="s">
        <v>432</v>
      </c>
      <c r="I4131" s="209">
        <v>51</v>
      </c>
      <c r="J4131" s="191"/>
      <c r="K4131" s="209">
        <v>51</v>
      </c>
      <c r="L4131" s="193"/>
      <c r="M4131" s="191"/>
      <c r="N4131" s="193"/>
      <c r="O4131" s="191"/>
      <c r="P4131" s="194">
        <v>1696.65</v>
      </c>
      <c r="Q4131" s="143"/>
      <c r="R4131" s="143"/>
      <c r="S4131" s="143"/>
    </row>
    <row r="4132" spans="1:19" ht="19.5" customHeight="1">
      <c r="A4132" s="213"/>
      <c r="B4132" s="214"/>
      <c r="C4132" s="500" t="s">
        <v>438</v>
      </c>
      <c r="D4132" s="500"/>
      <c r="E4132" s="500"/>
      <c r="F4132" s="500"/>
      <c r="G4132" s="500"/>
      <c r="H4132" s="180"/>
      <c r="I4132" s="181"/>
      <c r="J4132" s="181"/>
      <c r="K4132" s="181"/>
      <c r="L4132" s="183"/>
      <c r="M4132" s="181"/>
      <c r="N4132" s="211">
        <v>47714.61</v>
      </c>
      <c r="O4132" s="181"/>
      <c r="P4132" s="212">
        <v>8588.6299999999992</v>
      </c>
      <c r="Q4132" s="143"/>
      <c r="R4132" s="143"/>
      <c r="S4132" s="143"/>
    </row>
    <row r="4133" spans="1:19" ht="13.5" customHeight="1">
      <c r="A4133" s="223"/>
      <c r="B4133" s="224"/>
      <c r="C4133" s="224"/>
      <c r="D4133" s="224"/>
      <c r="E4133" s="224"/>
      <c r="F4133" s="225"/>
      <c r="G4133" s="225"/>
      <c r="H4133" s="225"/>
      <c r="I4133" s="225"/>
      <c r="J4133" s="226"/>
      <c r="K4133" s="225"/>
      <c r="L4133" s="226"/>
      <c r="M4133" s="227"/>
      <c r="N4133" s="226"/>
      <c r="O4133" s="228"/>
      <c r="P4133" s="229"/>
      <c r="Q4133" s="143"/>
      <c r="R4133" s="143"/>
      <c r="S4133" s="143"/>
    </row>
    <row r="4134" spans="1:19" ht="13.5" customHeight="1">
      <c r="A4134" s="210"/>
      <c r="B4134" s="230"/>
      <c r="C4134" s="496" t="s">
        <v>1629</v>
      </c>
      <c r="D4134" s="496"/>
      <c r="E4134" s="496"/>
      <c r="F4134" s="496"/>
      <c r="G4134" s="496"/>
      <c r="H4134" s="496"/>
      <c r="I4134" s="496"/>
      <c r="J4134" s="496"/>
      <c r="K4134" s="496"/>
      <c r="L4134" s="496"/>
      <c r="M4134" s="496"/>
      <c r="N4134" s="496"/>
      <c r="O4134" s="496"/>
      <c r="P4134" s="232"/>
      <c r="Q4134" s="143"/>
      <c r="R4134" s="143"/>
      <c r="S4134" s="143"/>
    </row>
    <row r="4135" spans="1:19" ht="19.5" customHeight="1">
      <c r="A4135" s="210"/>
      <c r="B4135" s="187"/>
      <c r="C4135" s="495" t="s">
        <v>675</v>
      </c>
      <c r="D4135" s="495"/>
      <c r="E4135" s="495"/>
      <c r="F4135" s="495"/>
      <c r="G4135" s="495"/>
      <c r="H4135" s="495"/>
      <c r="I4135" s="495"/>
      <c r="J4135" s="495"/>
      <c r="K4135" s="495"/>
      <c r="L4135" s="495"/>
      <c r="M4135" s="495"/>
      <c r="N4135" s="495"/>
      <c r="O4135" s="495"/>
      <c r="P4135" s="234">
        <v>1140348.1100000001</v>
      </c>
      <c r="Q4135" s="143"/>
      <c r="R4135" s="143"/>
      <c r="S4135" s="143"/>
    </row>
    <row r="4136" spans="1:19" ht="13.5" customHeight="1">
      <c r="A4136" s="210"/>
      <c r="B4136" s="187"/>
      <c r="C4136" s="495" t="s">
        <v>676</v>
      </c>
      <c r="D4136" s="495"/>
      <c r="E4136" s="495"/>
      <c r="F4136" s="495"/>
      <c r="G4136" s="495"/>
      <c r="H4136" s="495"/>
      <c r="I4136" s="495"/>
      <c r="J4136" s="495"/>
      <c r="K4136" s="495"/>
      <c r="L4136" s="495"/>
      <c r="M4136" s="495"/>
      <c r="N4136" s="495"/>
      <c r="O4136" s="495"/>
      <c r="P4136" s="235"/>
      <c r="Q4136" s="143"/>
      <c r="R4136" s="143"/>
      <c r="S4136" s="143"/>
    </row>
    <row r="4137" spans="1:19" ht="13.5" customHeight="1">
      <c r="A4137" s="210"/>
      <c r="B4137" s="187"/>
      <c r="C4137" s="495" t="s">
        <v>677</v>
      </c>
      <c r="D4137" s="495"/>
      <c r="E4137" s="495"/>
      <c r="F4137" s="495"/>
      <c r="G4137" s="495"/>
      <c r="H4137" s="495"/>
      <c r="I4137" s="495"/>
      <c r="J4137" s="495"/>
      <c r="K4137" s="495"/>
      <c r="L4137" s="495"/>
      <c r="M4137" s="495"/>
      <c r="N4137" s="495"/>
      <c r="O4137" s="495"/>
      <c r="P4137" s="234">
        <v>1092954.76</v>
      </c>
      <c r="Q4137" s="143"/>
      <c r="R4137" s="143"/>
      <c r="S4137" s="143"/>
    </row>
    <row r="4138" spans="1:19" ht="19.5" customHeight="1">
      <c r="A4138" s="210"/>
      <c r="B4138" s="187"/>
      <c r="C4138" s="495" t="s">
        <v>678</v>
      </c>
      <c r="D4138" s="495"/>
      <c r="E4138" s="495"/>
      <c r="F4138" s="495"/>
      <c r="G4138" s="495"/>
      <c r="H4138" s="495"/>
      <c r="I4138" s="495"/>
      <c r="J4138" s="495"/>
      <c r="K4138" s="495"/>
      <c r="L4138" s="495"/>
      <c r="M4138" s="495"/>
      <c r="N4138" s="495"/>
      <c r="O4138" s="495"/>
      <c r="P4138" s="252">
        <v>133.08000000000001</v>
      </c>
      <c r="Q4138" s="143"/>
      <c r="R4138" s="143"/>
      <c r="S4138" s="143"/>
    </row>
    <row r="4139" spans="1:19" ht="13.5" customHeight="1">
      <c r="A4139" s="210"/>
      <c r="B4139" s="187"/>
      <c r="C4139" s="495" t="s">
        <v>679</v>
      </c>
      <c r="D4139" s="495"/>
      <c r="E4139" s="495"/>
      <c r="F4139" s="495"/>
      <c r="G4139" s="495"/>
      <c r="H4139" s="495"/>
      <c r="I4139" s="495"/>
      <c r="J4139" s="495"/>
      <c r="K4139" s="495"/>
      <c r="L4139" s="495"/>
      <c r="M4139" s="495"/>
      <c r="N4139" s="495"/>
      <c r="O4139" s="495"/>
      <c r="P4139" s="252">
        <v>64.430000000000007</v>
      </c>
      <c r="Q4139" s="143"/>
      <c r="R4139" s="143"/>
      <c r="S4139" s="143"/>
    </row>
    <row r="4140" spans="1:19" ht="13.5" customHeight="1">
      <c r="A4140" s="210"/>
      <c r="B4140" s="187"/>
      <c r="C4140" s="495" t="s">
        <v>680</v>
      </c>
      <c r="D4140" s="495"/>
      <c r="E4140" s="495"/>
      <c r="F4140" s="495"/>
      <c r="G4140" s="495"/>
      <c r="H4140" s="495"/>
      <c r="I4140" s="495"/>
      <c r="J4140" s="495"/>
      <c r="K4140" s="495"/>
      <c r="L4140" s="495"/>
      <c r="M4140" s="495"/>
      <c r="N4140" s="495"/>
      <c r="O4140" s="495"/>
      <c r="P4140" s="234">
        <v>47195.839999999997</v>
      </c>
      <c r="Q4140" s="143"/>
      <c r="R4140" s="143"/>
      <c r="S4140" s="143"/>
    </row>
    <row r="4141" spans="1:19" ht="19.5" customHeight="1">
      <c r="A4141" s="210"/>
      <c r="B4141" s="187"/>
      <c r="C4141" s="495" t="s">
        <v>681</v>
      </c>
      <c r="D4141" s="495"/>
      <c r="E4141" s="495"/>
      <c r="F4141" s="495"/>
      <c r="G4141" s="495"/>
      <c r="H4141" s="495"/>
      <c r="I4141" s="495"/>
      <c r="J4141" s="495"/>
      <c r="K4141" s="495"/>
      <c r="L4141" s="495"/>
      <c r="M4141" s="495"/>
      <c r="N4141" s="495"/>
      <c r="O4141" s="495"/>
      <c r="P4141" s="234">
        <v>2632304.52</v>
      </c>
      <c r="Q4141" s="143"/>
      <c r="R4141" s="143"/>
      <c r="S4141" s="143"/>
    </row>
    <row r="4142" spans="1:19" ht="13.5" customHeight="1">
      <c r="A4142" s="210"/>
      <c r="B4142" s="187"/>
      <c r="C4142" s="495" t="s">
        <v>676</v>
      </c>
      <c r="D4142" s="495"/>
      <c r="E4142" s="495"/>
      <c r="F4142" s="495"/>
      <c r="G4142" s="495"/>
      <c r="H4142" s="495"/>
      <c r="I4142" s="495"/>
      <c r="J4142" s="495"/>
      <c r="K4142" s="495"/>
      <c r="L4142" s="495"/>
      <c r="M4142" s="495"/>
      <c r="N4142" s="495"/>
      <c r="O4142" s="495"/>
      <c r="P4142" s="235"/>
      <c r="Q4142" s="143"/>
      <c r="R4142" s="143"/>
      <c r="S4142" s="143"/>
    </row>
    <row r="4143" spans="1:19" ht="13.5" customHeight="1">
      <c r="A4143" s="210"/>
      <c r="B4143" s="187"/>
      <c r="C4143" s="495" t="s">
        <v>682</v>
      </c>
      <c r="D4143" s="495"/>
      <c r="E4143" s="495"/>
      <c r="F4143" s="495"/>
      <c r="G4143" s="495"/>
      <c r="H4143" s="495"/>
      <c r="I4143" s="495"/>
      <c r="J4143" s="495"/>
      <c r="K4143" s="495"/>
      <c r="L4143" s="495"/>
      <c r="M4143" s="495"/>
      <c r="N4143" s="495"/>
      <c r="O4143" s="495"/>
      <c r="P4143" s="234">
        <v>1092954.76</v>
      </c>
      <c r="Q4143" s="143"/>
      <c r="R4143" s="143"/>
      <c r="S4143" s="143"/>
    </row>
    <row r="4144" spans="1:19" ht="19.5" customHeight="1">
      <c r="A4144" s="210"/>
      <c r="B4144" s="187"/>
      <c r="C4144" s="495" t="s">
        <v>683</v>
      </c>
      <c r="D4144" s="495"/>
      <c r="E4144" s="495"/>
      <c r="F4144" s="495"/>
      <c r="G4144" s="495"/>
      <c r="H4144" s="495"/>
      <c r="I4144" s="495"/>
      <c r="J4144" s="495"/>
      <c r="K4144" s="495"/>
      <c r="L4144" s="495"/>
      <c r="M4144" s="495"/>
      <c r="N4144" s="495"/>
      <c r="O4144" s="495"/>
      <c r="P4144" s="252">
        <v>133.08000000000001</v>
      </c>
      <c r="Q4144" s="143"/>
      <c r="R4144" s="143"/>
      <c r="S4144" s="143"/>
    </row>
    <row r="4145" spans="1:19" ht="13.5" customHeight="1">
      <c r="A4145" s="210"/>
      <c r="B4145" s="187"/>
      <c r="C4145" s="495" t="s">
        <v>684</v>
      </c>
      <c r="D4145" s="495"/>
      <c r="E4145" s="495"/>
      <c r="F4145" s="495"/>
      <c r="G4145" s="495"/>
      <c r="H4145" s="495"/>
      <c r="I4145" s="495"/>
      <c r="J4145" s="495"/>
      <c r="K4145" s="495"/>
      <c r="L4145" s="495"/>
      <c r="M4145" s="495"/>
      <c r="N4145" s="495"/>
      <c r="O4145" s="495"/>
      <c r="P4145" s="252">
        <v>64.430000000000007</v>
      </c>
      <c r="Q4145" s="143"/>
      <c r="R4145" s="143"/>
      <c r="S4145" s="143"/>
    </row>
    <row r="4146" spans="1:19" ht="13.5" customHeight="1">
      <c r="A4146" s="210"/>
      <c r="B4146" s="187"/>
      <c r="C4146" s="495" t="s">
        <v>685</v>
      </c>
      <c r="D4146" s="495"/>
      <c r="E4146" s="495"/>
      <c r="F4146" s="495"/>
      <c r="G4146" s="495"/>
      <c r="H4146" s="495"/>
      <c r="I4146" s="495"/>
      <c r="J4146" s="495"/>
      <c r="K4146" s="495"/>
      <c r="L4146" s="495"/>
      <c r="M4146" s="495"/>
      <c r="N4146" s="495"/>
      <c r="O4146" s="495"/>
      <c r="P4146" s="234">
        <v>47195.839999999997</v>
      </c>
      <c r="Q4146" s="143"/>
      <c r="R4146" s="143"/>
      <c r="S4146" s="143"/>
    </row>
    <row r="4147" spans="1:19" ht="19.5" customHeight="1">
      <c r="A4147" s="210"/>
      <c r="B4147" s="187"/>
      <c r="C4147" s="495" t="s">
        <v>686</v>
      </c>
      <c r="D4147" s="495"/>
      <c r="E4147" s="495"/>
      <c r="F4147" s="495"/>
      <c r="G4147" s="495"/>
      <c r="H4147" s="495"/>
      <c r="I4147" s="495"/>
      <c r="J4147" s="495"/>
      <c r="K4147" s="495"/>
      <c r="L4147" s="495"/>
      <c r="M4147" s="495"/>
      <c r="N4147" s="495"/>
      <c r="O4147" s="495"/>
      <c r="P4147" s="234">
        <v>986896.62</v>
      </c>
      <c r="Q4147" s="143"/>
      <c r="R4147" s="143"/>
      <c r="S4147" s="143"/>
    </row>
    <row r="4148" spans="1:19" ht="13.5" customHeight="1">
      <c r="A4148" s="210"/>
      <c r="B4148" s="187"/>
      <c r="C4148" s="495" t="s">
        <v>687</v>
      </c>
      <c r="D4148" s="495"/>
      <c r="E4148" s="495"/>
      <c r="F4148" s="495"/>
      <c r="G4148" s="495"/>
      <c r="H4148" s="495"/>
      <c r="I4148" s="495"/>
      <c r="J4148" s="495"/>
      <c r="K4148" s="495"/>
      <c r="L4148" s="495"/>
      <c r="M4148" s="495"/>
      <c r="N4148" s="495"/>
      <c r="O4148" s="495"/>
      <c r="P4148" s="234">
        <v>505059.79</v>
      </c>
      <c r="Q4148" s="143"/>
      <c r="R4148" s="143"/>
      <c r="S4148" s="143"/>
    </row>
    <row r="4149" spans="1:19" ht="13.5" customHeight="1">
      <c r="A4149" s="210"/>
      <c r="B4149" s="187"/>
      <c r="C4149" s="495" t="s">
        <v>688</v>
      </c>
      <c r="D4149" s="495"/>
      <c r="E4149" s="495"/>
      <c r="F4149" s="495"/>
      <c r="G4149" s="495"/>
      <c r="H4149" s="495"/>
      <c r="I4149" s="495"/>
      <c r="J4149" s="495"/>
      <c r="K4149" s="495"/>
      <c r="L4149" s="495"/>
      <c r="M4149" s="495"/>
      <c r="N4149" s="495"/>
      <c r="O4149" s="495"/>
      <c r="P4149" s="234">
        <v>1093019.19</v>
      </c>
      <c r="Q4149" s="143"/>
      <c r="R4149" s="143"/>
      <c r="S4149" s="143"/>
    </row>
    <row r="4150" spans="1:19" ht="19.5" customHeight="1">
      <c r="A4150" s="210"/>
      <c r="B4150" s="187"/>
      <c r="C4150" s="495" t="s">
        <v>689</v>
      </c>
      <c r="D4150" s="495"/>
      <c r="E4150" s="495"/>
      <c r="F4150" s="495"/>
      <c r="G4150" s="495"/>
      <c r="H4150" s="495"/>
      <c r="I4150" s="495"/>
      <c r="J4150" s="495"/>
      <c r="K4150" s="495"/>
      <c r="L4150" s="495"/>
      <c r="M4150" s="495"/>
      <c r="N4150" s="495"/>
      <c r="O4150" s="495"/>
      <c r="P4150" s="234">
        <v>986896.62</v>
      </c>
      <c r="Q4150" s="143"/>
      <c r="R4150" s="143"/>
      <c r="S4150" s="143"/>
    </row>
    <row r="4151" spans="1:19" ht="13.5" customHeight="1">
      <c r="A4151" s="210"/>
      <c r="B4151" s="187"/>
      <c r="C4151" s="495" t="s">
        <v>690</v>
      </c>
      <c r="D4151" s="495"/>
      <c r="E4151" s="495"/>
      <c r="F4151" s="495"/>
      <c r="G4151" s="495"/>
      <c r="H4151" s="495"/>
      <c r="I4151" s="495"/>
      <c r="J4151" s="495"/>
      <c r="K4151" s="495"/>
      <c r="L4151" s="495"/>
      <c r="M4151" s="495"/>
      <c r="N4151" s="495"/>
      <c r="O4151" s="495"/>
      <c r="P4151" s="234">
        <v>505059.79</v>
      </c>
      <c r="Q4151" s="143"/>
      <c r="R4151" s="143"/>
      <c r="S4151" s="143"/>
    </row>
    <row r="4152" spans="1:19" ht="13.5" customHeight="1">
      <c r="A4152" s="210"/>
      <c r="B4152" s="230"/>
      <c r="C4152" s="496" t="s">
        <v>1630</v>
      </c>
      <c r="D4152" s="496"/>
      <c r="E4152" s="496"/>
      <c r="F4152" s="496"/>
      <c r="G4152" s="496"/>
      <c r="H4152" s="496"/>
      <c r="I4152" s="496"/>
      <c r="J4152" s="496"/>
      <c r="K4152" s="496"/>
      <c r="L4152" s="496"/>
      <c r="M4152" s="496"/>
      <c r="N4152" s="496"/>
      <c r="O4152" s="496"/>
      <c r="P4152" s="236">
        <v>2632304.52</v>
      </c>
      <c r="Q4152" s="143"/>
      <c r="R4152" s="143"/>
      <c r="S4152" s="143"/>
    </row>
    <row r="4153" spans="1:19" ht="19.5" customHeight="1">
      <c r="A4153" s="210"/>
      <c r="B4153" s="187"/>
      <c r="C4153" s="495" t="s">
        <v>692</v>
      </c>
      <c r="D4153" s="495"/>
      <c r="E4153" s="495"/>
      <c r="F4153" s="495"/>
      <c r="G4153" s="495"/>
      <c r="H4153" s="495"/>
      <c r="I4153" s="495"/>
      <c r="J4153" s="495"/>
      <c r="K4153" s="495"/>
      <c r="L4153" s="495"/>
      <c r="M4153" s="495"/>
      <c r="N4153" s="495"/>
      <c r="O4153" s="495"/>
      <c r="P4153" s="235"/>
      <c r="Q4153" s="143"/>
      <c r="R4153" s="143"/>
      <c r="S4153" s="143"/>
    </row>
    <row r="4154" spans="1:19" ht="13.5" customHeight="1">
      <c r="A4154" s="210"/>
      <c r="B4154" s="187"/>
      <c r="C4154" s="495" t="s">
        <v>694</v>
      </c>
      <c r="D4154" s="495"/>
      <c r="E4154" s="495"/>
      <c r="F4154" s="495"/>
      <c r="G4154" s="495"/>
      <c r="H4154" s="495"/>
      <c r="I4154" s="495"/>
      <c r="J4154" s="495"/>
      <c r="K4154" s="237" t="s">
        <v>1631</v>
      </c>
      <c r="L4154" s="231"/>
      <c r="M4154" s="231"/>
      <c r="N4154" s="143"/>
      <c r="O4154" s="238"/>
      <c r="P4154" s="235"/>
      <c r="Q4154" s="143"/>
      <c r="R4154" s="143"/>
      <c r="S4154" s="143"/>
    </row>
    <row r="4155" spans="1:19" ht="13.5" customHeight="1">
      <c r="A4155" s="210"/>
      <c r="B4155" s="187"/>
      <c r="C4155" s="495" t="s">
        <v>696</v>
      </c>
      <c r="D4155" s="495"/>
      <c r="E4155" s="495"/>
      <c r="F4155" s="495"/>
      <c r="G4155" s="495"/>
      <c r="H4155" s="495"/>
      <c r="I4155" s="495"/>
      <c r="J4155" s="495"/>
      <c r="K4155" s="237" t="s">
        <v>1632</v>
      </c>
      <c r="L4155" s="231"/>
      <c r="M4155" s="231"/>
      <c r="N4155" s="143"/>
      <c r="O4155" s="238"/>
      <c r="P4155" s="235"/>
      <c r="Q4155" s="143"/>
      <c r="R4155" s="143"/>
      <c r="S4155" s="143"/>
    </row>
    <row r="4156" spans="1:19" ht="19.5" customHeight="1">
      <c r="A4156" s="497" t="s">
        <v>1633</v>
      </c>
      <c r="B4156" s="497"/>
      <c r="C4156" s="497"/>
      <c r="D4156" s="497"/>
      <c r="E4156" s="497"/>
      <c r="F4156" s="497"/>
      <c r="G4156" s="497"/>
      <c r="H4156" s="497"/>
      <c r="I4156" s="497"/>
      <c r="J4156" s="497"/>
      <c r="K4156" s="497"/>
      <c r="L4156" s="497"/>
      <c r="M4156" s="497"/>
      <c r="N4156" s="497"/>
      <c r="O4156" s="497"/>
      <c r="P4156" s="497"/>
      <c r="Q4156" s="143"/>
      <c r="R4156" s="143"/>
      <c r="S4156" s="143"/>
    </row>
    <row r="4157" spans="1:19" ht="13.5" customHeight="1">
      <c r="A4157" s="178" t="s">
        <v>1634</v>
      </c>
      <c r="B4157" s="179" t="s">
        <v>1635</v>
      </c>
      <c r="C4157" s="498" t="s">
        <v>1636</v>
      </c>
      <c r="D4157" s="498"/>
      <c r="E4157" s="498"/>
      <c r="F4157" s="498"/>
      <c r="G4157" s="498"/>
      <c r="H4157" s="180" t="s">
        <v>142</v>
      </c>
      <c r="I4157" s="181">
        <v>1072.02</v>
      </c>
      <c r="J4157" s="182">
        <v>1</v>
      </c>
      <c r="K4157" s="219">
        <v>1072.02</v>
      </c>
      <c r="L4157" s="183"/>
      <c r="M4157" s="181"/>
      <c r="N4157" s="221">
        <v>136.87</v>
      </c>
      <c r="O4157" s="217">
        <v>1.0367</v>
      </c>
      <c r="P4157" s="212">
        <v>152112.26999999999</v>
      </c>
      <c r="Q4157" s="143"/>
      <c r="R4157" s="143"/>
      <c r="S4157" s="143"/>
    </row>
    <row r="4158" spans="1:19" ht="13.5" customHeight="1">
      <c r="A4158" s="186"/>
      <c r="B4158" s="187"/>
      <c r="C4158" s="499" t="s">
        <v>390</v>
      </c>
      <c r="D4158" s="499"/>
      <c r="E4158" s="499"/>
      <c r="F4158" s="499"/>
      <c r="G4158" s="499"/>
      <c r="H4158" s="499"/>
      <c r="I4158" s="499"/>
      <c r="J4158" s="499"/>
      <c r="K4158" s="499"/>
      <c r="L4158" s="499"/>
      <c r="M4158" s="499"/>
      <c r="N4158" s="499"/>
      <c r="O4158" s="499"/>
      <c r="P4158" s="499"/>
      <c r="Q4158" s="143"/>
      <c r="R4158" s="143"/>
      <c r="S4158" s="143"/>
    </row>
    <row r="4159" spans="1:19" ht="19.5" customHeight="1">
      <c r="A4159" s="213"/>
      <c r="B4159" s="214"/>
      <c r="C4159" s="500" t="s">
        <v>438</v>
      </c>
      <c r="D4159" s="500"/>
      <c r="E4159" s="500"/>
      <c r="F4159" s="500"/>
      <c r="G4159" s="500"/>
      <c r="H4159" s="180"/>
      <c r="I4159" s="181"/>
      <c r="J4159" s="181"/>
      <c r="K4159" s="181"/>
      <c r="L4159" s="183"/>
      <c r="M4159" s="181"/>
      <c r="N4159" s="183"/>
      <c r="O4159" s="181"/>
      <c r="P4159" s="212">
        <v>152112.26999999999</v>
      </c>
      <c r="Q4159" s="143"/>
      <c r="R4159" s="143"/>
      <c r="S4159" s="143"/>
    </row>
    <row r="4160" spans="1:19" ht="13.5" customHeight="1">
      <c r="A4160" s="178" t="s">
        <v>1637</v>
      </c>
      <c r="B4160" s="179" t="s">
        <v>1638</v>
      </c>
      <c r="C4160" s="498" t="s">
        <v>1639</v>
      </c>
      <c r="D4160" s="498"/>
      <c r="E4160" s="498"/>
      <c r="F4160" s="498"/>
      <c r="G4160" s="498"/>
      <c r="H4160" s="180" t="s">
        <v>142</v>
      </c>
      <c r="I4160" s="181">
        <v>2053.2600000000002</v>
      </c>
      <c r="J4160" s="182">
        <v>1</v>
      </c>
      <c r="K4160" s="219">
        <v>2053.2600000000002</v>
      </c>
      <c r="L4160" s="183"/>
      <c r="M4160" s="181"/>
      <c r="N4160" s="221">
        <v>208.47</v>
      </c>
      <c r="O4160" s="217">
        <v>1.0367</v>
      </c>
      <c r="P4160" s="212">
        <v>443752.29</v>
      </c>
      <c r="Q4160" s="143"/>
      <c r="R4160" s="143"/>
      <c r="S4160" s="143"/>
    </row>
    <row r="4161" spans="1:19" ht="13.5" customHeight="1">
      <c r="A4161" s="186"/>
      <c r="B4161" s="187"/>
      <c r="C4161" s="499" t="s">
        <v>390</v>
      </c>
      <c r="D4161" s="499"/>
      <c r="E4161" s="499"/>
      <c r="F4161" s="499"/>
      <c r="G4161" s="499"/>
      <c r="H4161" s="499"/>
      <c r="I4161" s="499"/>
      <c r="J4161" s="499"/>
      <c r="K4161" s="499"/>
      <c r="L4161" s="499"/>
      <c r="M4161" s="499"/>
      <c r="N4161" s="499"/>
      <c r="O4161" s="499"/>
      <c r="P4161" s="499"/>
      <c r="Q4161" s="143"/>
      <c r="R4161" s="143"/>
      <c r="S4161" s="143"/>
    </row>
    <row r="4162" spans="1:19" ht="19.5" customHeight="1">
      <c r="A4162" s="213"/>
      <c r="B4162" s="214"/>
      <c r="C4162" s="500" t="s">
        <v>438</v>
      </c>
      <c r="D4162" s="500"/>
      <c r="E4162" s="500"/>
      <c r="F4162" s="500"/>
      <c r="G4162" s="500"/>
      <c r="H4162" s="180"/>
      <c r="I4162" s="181"/>
      <c r="J4162" s="181"/>
      <c r="K4162" s="181"/>
      <c r="L4162" s="183"/>
      <c r="M4162" s="181"/>
      <c r="N4162" s="183"/>
      <c r="O4162" s="181"/>
      <c r="P4162" s="212">
        <v>443752.29</v>
      </c>
      <c r="Q4162" s="143"/>
      <c r="R4162" s="143"/>
      <c r="S4162" s="143"/>
    </row>
    <row r="4163" spans="1:19" ht="13.5" customHeight="1">
      <c r="A4163" s="178" t="s">
        <v>1640</v>
      </c>
      <c r="B4163" s="179" t="s">
        <v>1641</v>
      </c>
      <c r="C4163" s="498" t="s">
        <v>1642</v>
      </c>
      <c r="D4163" s="498"/>
      <c r="E4163" s="498"/>
      <c r="F4163" s="498"/>
      <c r="G4163" s="498"/>
      <c r="H4163" s="180" t="s">
        <v>142</v>
      </c>
      <c r="I4163" s="181">
        <v>153</v>
      </c>
      <c r="J4163" s="182">
        <v>1</v>
      </c>
      <c r="K4163" s="182">
        <v>153</v>
      </c>
      <c r="L4163" s="183"/>
      <c r="M4163" s="181"/>
      <c r="N4163" s="221">
        <v>278.31</v>
      </c>
      <c r="O4163" s="217">
        <v>1.0367</v>
      </c>
      <c r="P4163" s="212">
        <v>44144.17</v>
      </c>
      <c r="Q4163" s="143"/>
      <c r="R4163" s="143"/>
      <c r="S4163" s="143"/>
    </row>
    <row r="4164" spans="1:19" ht="13.5" customHeight="1">
      <c r="A4164" s="186"/>
      <c r="B4164" s="187"/>
      <c r="C4164" s="499" t="s">
        <v>390</v>
      </c>
      <c r="D4164" s="499"/>
      <c r="E4164" s="499"/>
      <c r="F4164" s="499"/>
      <c r="G4164" s="499"/>
      <c r="H4164" s="499"/>
      <c r="I4164" s="499"/>
      <c r="J4164" s="499"/>
      <c r="K4164" s="499"/>
      <c r="L4164" s="499"/>
      <c r="M4164" s="499"/>
      <c r="N4164" s="499"/>
      <c r="O4164" s="499"/>
      <c r="P4164" s="499"/>
      <c r="Q4164" s="143"/>
      <c r="R4164" s="143"/>
      <c r="S4164" s="143"/>
    </row>
    <row r="4165" spans="1:19" ht="19.5" customHeight="1">
      <c r="A4165" s="213"/>
      <c r="B4165" s="214"/>
      <c r="C4165" s="500" t="s">
        <v>438</v>
      </c>
      <c r="D4165" s="500"/>
      <c r="E4165" s="500"/>
      <c r="F4165" s="500"/>
      <c r="G4165" s="500"/>
      <c r="H4165" s="180"/>
      <c r="I4165" s="181"/>
      <c r="J4165" s="181"/>
      <c r="K4165" s="181"/>
      <c r="L4165" s="183"/>
      <c r="M4165" s="181"/>
      <c r="N4165" s="183"/>
      <c r="O4165" s="181"/>
      <c r="P4165" s="212">
        <v>44144.17</v>
      </c>
      <c r="Q4165" s="143"/>
      <c r="R4165" s="143"/>
      <c r="S4165" s="143"/>
    </row>
    <row r="4166" spans="1:19" ht="13.5" customHeight="1">
      <c r="A4166" s="178" t="s">
        <v>1643</v>
      </c>
      <c r="B4166" s="179" t="s">
        <v>1644</v>
      </c>
      <c r="C4166" s="498" t="s">
        <v>1645</v>
      </c>
      <c r="D4166" s="498"/>
      <c r="E4166" s="498"/>
      <c r="F4166" s="498"/>
      <c r="G4166" s="498"/>
      <c r="H4166" s="180" t="s">
        <v>142</v>
      </c>
      <c r="I4166" s="181">
        <v>454.92</v>
      </c>
      <c r="J4166" s="182">
        <v>1</v>
      </c>
      <c r="K4166" s="219">
        <v>454.92</v>
      </c>
      <c r="L4166" s="183"/>
      <c r="M4166" s="181"/>
      <c r="N4166" s="221">
        <v>705.89</v>
      </c>
      <c r="O4166" s="217">
        <v>1.0367</v>
      </c>
      <c r="P4166" s="212">
        <v>332908.71000000002</v>
      </c>
      <c r="Q4166" s="143"/>
      <c r="R4166" s="143"/>
      <c r="S4166" s="143"/>
    </row>
    <row r="4167" spans="1:19" ht="13.5" customHeight="1">
      <c r="A4167" s="186"/>
      <c r="B4167" s="187"/>
      <c r="C4167" s="499" t="s">
        <v>390</v>
      </c>
      <c r="D4167" s="499"/>
      <c r="E4167" s="499"/>
      <c r="F4167" s="499"/>
      <c r="G4167" s="499"/>
      <c r="H4167" s="499"/>
      <c r="I4167" s="499"/>
      <c r="J4167" s="499"/>
      <c r="K4167" s="499"/>
      <c r="L4167" s="499"/>
      <c r="M4167" s="499"/>
      <c r="N4167" s="499"/>
      <c r="O4167" s="499"/>
      <c r="P4167" s="499"/>
      <c r="Q4167" s="143"/>
      <c r="R4167" s="143"/>
      <c r="S4167" s="143"/>
    </row>
    <row r="4168" spans="1:19" ht="13.5" customHeight="1">
      <c r="A4168" s="213"/>
      <c r="B4168" s="214"/>
      <c r="C4168" s="500" t="s">
        <v>438</v>
      </c>
      <c r="D4168" s="500"/>
      <c r="E4168" s="500"/>
      <c r="F4168" s="500"/>
      <c r="G4168" s="500"/>
      <c r="H4168" s="180"/>
      <c r="I4168" s="181"/>
      <c r="J4168" s="181"/>
      <c r="K4168" s="181"/>
      <c r="L4168" s="183"/>
      <c r="M4168" s="181"/>
      <c r="N4168" s="183"/>
      <c r="O4168" s="181"/>
      <c r="P4168" s="212">
        <v>332908.71000000002</v>
      </c>
      <c r="Q4168" s="143"/>
      <c r="R4168" s="143"/>
      <c r="S4168" s="143"/>
    </row>
    <row r="4169" spans="1:19" ht="13.5" customHeight="1">
      <c r="A4169" s="178" t="s">
        <v>1646</v>
      </c>
      <c r="B4169" s="179" t="s">
        <v>1647</v>
      </c>
      <c r="C4169" s="498" t="s">
        <v>1648</v>
      </c>
      <c r="D4169" s="498"/>
      <c r="E4169" s="498"/>
      <c r="F4169" s="498"/>
      <c r="G4169" s="498"/>
      <c r="H4169" s="180" t="s">
        <v>142</v>
      </c>
      <c r="I4169" s="181">
        <v>1370.88</v>
      </c>
      <c r="J4169" s="182">
        <v>1</v>
      </c>
      <c r="K4169" s="219">
        <v>1370.88</v>
      </c>
      <c r="L4169" s="183"/>
      <c r="M4169" s="181"/>
      <c r="N4169" s="221">
        <v>272.13</v>
      </c>
      <c r="O4169" s="217">
        <v>1.0367</v>
      </c>
      <c r="P4169" s="212">
        <v>386748.79</v>
      </c>
      <c r="Q4169" s="143"/>
      <c r="R4169" s="143"/>
      <c r="S4169" s="143"/>
    </row>
    <row r="4170" spans="1:19" ht="13.5" customHeight="1">
      <c r="A4170" s="186"/>
      <c r="B4170" s="187"/>
      <c r="C4170" s="499" t="s">
        <v>390</v>
      </c>
      <c r="D4170" s="499"/>
      <c r="E4170" s="499"/>
      <c r="F4170" s="499"/>
      <c r="G4170" s="499"/>
      <c r="H4170" s="499"/>
      <c r="I4170" s="499"/>
      <c r="J4170" s="499"/>
      <c r="K4170" s="499"/>
      <c r="L4170" s="499"/>
      <c r="M4170" s="499"/>
      <c r="N4170" s="499"/>
      <c r="O4170" s="499"/>
      <c r="P4170" s="499"/>
      <c r="Q4170" s="143"/>
      <c r="R4170" s="143"/>
      <c r="S4170" s="143"/>
    </row>
    <row r="4171" spans="1:19" ht="13.5" customHeight="1">
      <c r="A4171" s="213"/>
      <c r="B4171" s="214"/>
      <c r="C4171" s="500" t="s">
        <v>438</v>
      </c>
      <c r="D4171" s="500"/>
      <c r="E4171" s="500"/>
      <c r="F4171" s="500"/>
      <c r="G4171" s="500"/>
      <c r="H4171" s="180"/>
      <c r="I4171" s="181"/>
      <c r="J4171" s="181"/>
      <c r="K4171" s="181"/>
      <c r="L4171" s="183"/>
      <c r="M4171" s="181"/>
      <c r="N4171" s="183"/>
      <c r="O4171" s="181"/>
      <c r="P4171" s="212">
        <v>386748.79</v>
      </c>
      <c r="Q4171" s="143"/>
      <c r="R4171" s="143"/>
      <c r="S4171" s="143"/>
    </row>
    <row r="4172" spans="1:19" ht="13.5" customHeight="1">
      <c r="A4172" s="178" t="s">
        <v>1649</v>
      </c>
      <c r="B4172" s="179" t="s">
        <v>1650</v>
      </c>
      <c r="C4172" s="498" t="s">
        <v>1651</v>
      </c>
      <c r="D4172" s="498"/>
      <c r="E4172" s="498"/>
      <c r="F4172" s="498"/>
      <c r="G4172" s="498"/>
      <c r="H4172" s="180" t="s">
        <v>142</v>
      </c>
      <c r="I4172" s="181">
        <v>10034.76</v>
      </c>
      <c r="J4172" s="182">
        <v>1</v>
      </c>
      <c r="K4172" s="219">
        <v>10034.76</v>
      </c>
      <c r="L4172" s="183"/>
      <c r="M4172" s="181"/>
      <c r="N4172" s="221">
        <v>99.4</v>
      </c>
      <c r="O4172" s="217">
        <v>1.0367</v>
      </c>
      <c r="P4172" s="212">
        <v>1034061.75</v>
      </c>
      <c r="Q4172" s="143"/>
      <c r="R4172" s="143"/>
      <c r="S4172" s="143"/>
    </row>
    <row r="4173" spans="1:19" ht="13.5" customHeight="1">
      <c r="A4173" s="186"/>
      <c r="B4173" s="187"/>
      <c r="C4173" s="499" t="s">
        <v>390</v>
      </c>
      <c r="D4173" s="499"/>
      <c r="E4173" s="499"/>
      <c r="F4173" s="499"/>
      <c r="G4173" s="499"/>
      <c r="H4173" s="499"/>
      <c r="I4173" s="499"/>
      <c r="J4173" s="499"/>
      <c r="K4173" s="499"/>
      <c r="L4173" s="499"/>
      <c r="M4173" s="499"/>
      <c r="N4173" s="499"/>
      <c r="O4173" s="499"/>
      <c r="P4173" s="499"/>
      <c r="Q4173" s="143"/>
      <c r="R4173" s="143"/>
      <c r="S4173" s="143"/>
    </row>
    <row r="4174" spans="1:19" ht="13.5" customHeight="1">
      <c r="A4174" s="213"/>
      <c r="B4174" s="214"/>
      <c r="C4174" s="500" t="s">
        <v>438</v>
      </c>
      <c r="D4174" s="500"/>
      <c r="E4174" s="500"/>
      <c r="F4174" s="500"/>
      <c r="G4174" s="500"/>
      <c r="H4174" s="180"/>
      <c r="I4174" s="181"/>
      <c r="J4174" s="181"/>
      <c r="K4174" s="181"/>
      <c r="L4174" s="183"/>
      <c r="M4174" s="181"/>
      <c r="N4174" s="183"/>
      <c r="O4174" s="181"/>
      <c r="P4174" s="212">
        <v>1034061.75</v>
      </c>
      <c r="Q4174" s="143"/>
      <c r="R4174" s="143"/>
      <c r="S4174" s="143"/>
    </row>
    <row r="4175" spans="1:19" ht="13.5" customHeight="1">
      <c r="A4175" s="178" t="s">
        <v>1652</v>
      </c>
      <c r="B4175" s="179" t="s">
        <v>1653</v>
      </c>
      <c r="C4175" s="498" t="s">
        <v>1654</v>
      </c>
      <c r="D4175" s="498"/>
      <c r="E4175" s="498"/>
      <c r="F4175" s="498"/>
      <c r="G4175" s="498"/>
      <c r="H4175" s="180" t="s">
        <v>142</v>
      </c>
      <c r="I4175" s="181">
        <v>4955.16</v>
      </c>
      <c r="J4175" s="182">
        <v>1</v>
      </c>
      <c r="K4175" s="219">
        <v>4955.16</v>
      </c>
      <c r="L4175" s="183"/>
      <c r="M4175" s="181"/>
      <c r="N4175" s="221">
        <v>137.26</v>
      </c>
      <c r="O4175" s="217">
        <v>1.0367</v>
      </c>
      <c r="P4175" s="212">
        <v>705106.59</v>
      </c>
      <c r="Q4175" s="143"/>
      <c r="R4175" s="143"/>
      <c r="S4175" s="143"/>
    </row>
    <row r="4176" spans="1:19" ht="13.5" customHeight="1">
      <c r="A4176" s="186"/>
      <c r="B4176" s="187"/>
      <c r="C4176" s="499" t="s">
        <v>390</v>
      </c>
      <c r="D4176" s="499"/>
      <c r="E4176" s="499"/>
      <c r="F4176" s="499"/>
      <c r="G4176" s="499"/>
      <c r="H4176" s="499"/>
      <c r="I4176" s="499"/>
      <c r="J4176" s="499"/>
      <c r="K4176" s="499"/>
      <c r="L4176" s="499"/>
      <c r="M4176" s="499"/>
      <c r="N4176" s="499"/>
      <c r="O4176" s="499"/>
      <c r="P4176" s="499"/>
      <c r="Q4176" s="143"/>
      <c r="R4176" s="143"/>
      <c r="S4176" s="143"/>
    </row>
    <row r="4177" spans="1:19" ht="13.5" customHeight="1">
      <c r="A4177" s="213"/>
      <c r="B4177" s="214"/>
      <c r="C4177" s="500" t="s">
        <v>438</v>
      </c>
      <c r="D4177" s="500"/>
      <c r="E4177" s="500"/>
      <c r="F4177" s="500"/>
      <c r="G4177" s="500"/>
      <c r="H4177" s="180"/>
      <c r="I4177" s="181"/>
      <c r="J4177" s="181"/>
      <c r="K4177" s="181"/>
      <c r="L4177" s="183"/>
      <c r="M4177" s="181"/>
      <c r="N4177" s="183"/>
      <c r="O4177" s="181"/>
      <c r="P4177" s="212">
        <v>705106.59</v>
      </c>
      <c r="Q4177" s="143"/>
      <c r="R4177" s="143"/>
      <c r="S4177" s="143"/>
    </row>
    <row r="4178" spans="1:19" ht="13.5" customHeight="1">
      <c r="A4178" s="178" t="s">
        <v>1655</v>
      </c>
      <c r="B4178" s="179" t="s">
        <v>1656</v>
      </c>
      <c r="C4178" s="498" t="s">
        <v>1657</v>
      </c>
      <c r="D4178" s="498"/>
      <c r="E4178" s="498"/>
      <c r="F4178" s="498"/>
      <c r="G4178" s="498"/>
      <c r="H4178" s="180" t="s">
        <v>142</v>
      </c>
      <c r="I4178" s="181">
        <v>15235.74</v>
      </c>
      <c r="J4178" s="182">
        <v>1</v>
      </c>
      <c r="K4178" s="219">
        <v>15235.74</v>
      </c>
      <c r="L4178" s="183"/>
      <c r="M4178" s="181"/>
      <c r="N4178" s="221">
        <v>141.44999999999999</v>
      </c>
      <c r="O4178" s="217">
        <v>1.0367</v>
      </c>
      <c r="P4178" s="212">
        <v>2234187.4300000002</v>
      </c>
      <c r="Q4178" s="143"/>
      <c r="R4178" s="143"/>
      <c r="S4178" s="143"/>
    </row>
    <row r="4179" spans="1:19" ht="13.5" customHeight="1">
      <c r="A4179" s="186"/>
      <c r="B4179" s="187"/>
      <c r="C4179" s="499" t="s">
        <v>390</v>
      </c>
      <c r="D4179" s="499"/>
      <c r="E4179" s="499"/>
      <c r="F4179" s="499"/>
      <c r="G4179" s="499"/>
      <c r="H4179" s="499"/>
      <c r="I4179" s="499"/>
      <c r="J4179" s="499"/>
      <c r="K4179" s="499"/>
      <c r="L4179" s="499"/>
      <c r="M4179" s="499"/>
      <c r="N4179" s="499"/>
      <c r="O4179" s="499"/>
      <c r="P4179" s="499"/>
      <c r="Q4179" s="143"/>
      <c r="R4179" s="143"/>
      <c r="S4179" s="143"/>
    </row>
    <row r="4180" spans="1:19" ht="13.5" customHeight="1">
      <c r="A4180" s="213"/>
      <c r="B4180" s="214"/>
      <c r="C4180" s="500" t="s">
        <v>438</v>
      </c>
      <c r="D4180" s="500"/>
      <c r="E4180" s="500"/>
      <c r="F4180" s="500"/>
      <c r="G4180" s="500"/>
      <c r="H4180" s="180"/>
      <c r="I4180" s="181"/>
      <c r="J4180" s="181"/>
      <c r="K4180" s="181"/>
      <c r="L4180" s="183"/>
      <c r="M4180" s="181"/>
      <c r="N4180" s="183"/>
      <c r="O4180" s="181"/>
      <c r="P4180" s="212">
        <v>2234187.4300000002</v>
      </c>
      <c r="Q4180" s="143"/>
      <c r="R4180" s="143"/>
      <c r="S4180" s="143"/>
    </row>
    <row r="4181" spans="1:19" ht="13.5" customHeight="1">
      <c r="A4181" s="178" t="s">
        <v>1658</v>
      </c>
      <c r="B4181" s="179" t="s">
        <v>1659</v>
      </c>
      <c r="C4181" s="498" t="s">
        <v>1660</v>
      </c>
      <c r="D4181" s="498"/>
      <c r="E4181" s="498"/>
      <c r="F4181" s="498"/>
      <c r="G4181" s="498"/>
      <c r="H4181" s="180" t="s">
        <v>142</v>
      </c>
      <c r="I4181" s="181">
        <v>10160.219999999999</v>
      </c>
      <c r="J4181" s="182">
        <v>1</v>
      </c>
      <c r="K4181" s="219">
        <v>10160.219999999999</v>
      </c>
      <c r="L4181" s="183"/>
      <c r="M4181" s="181"/>
      <c r="N4181" s="221">
        <v>145.51</v>
      </c>
      <c r="O4181" s="217">
        <v>1.0367</v>
      </c>
      <c r="P4181" s="212">
        <v>1532671.39</v>
      </c>
      <c r="Q4181" s="143"/>
      <c r="R4181" s="143"/>
      <c r="S4181" s="143"/>
    </row>
    <row r="4182" spans="1:19" ht="13.5" customHeight="1">
      <c r="A4182" s="186"/>
      <c r="B4182" s="187"/>
      <c r="C4182" s="499" t="s">
        <v>390</v>
      </c>
      <c r="D4182" s="499"/>
      <c r="E4182" s="499"/>
      <c r="F4182" s="499"/>
      <c r="G4182" s="499"/>
      <c r="H4182" s="499"/>
      <c r="I4182" s="499"/>
      <c r="J4182" s="499"/>
      <c r="K4182" s="499"/>
      <c r="L4182" s="499"/>
      <c r="M4182" s="499"/>
      <c r="N4182" s="499"/>
      <c r="O4182" s="499"/>
      <c r="P4182" s="499"/>
      <c r="Q4182" s="143"/>
      <c r="R4182" s="143"/>
      <c r="S4182" s="143"/>
    </row>
    <row r="4183" spans="1:19" ht="13.5" customHeight="1">
      <c r="A4183" s="213"/>
      <c r="B4183" s="214"/>
      <c r="C4183" s="500" t="s">
        <v>438</v>
      </c>
      <c r="D4183" s="500"/>
      <c r="E4183" s="500"/>
      <c r="F4183" s="500"/>
      <c r="G4183" s="500"/>
      <c r="H4183" s="180"/>
      <c r="I4183" s="181"/>
      <c r="J4183" s="181"/>
      <c r="K4183" s="181"/>
      <c r="L4183" s="183"/>
      <c r="M4183" s="181"/>
      <c r="N4183" s="183"/>
      <c r="O4183" s="181"/>
      <c r="P4183" s="212">
        <v>1532671.39</v>
      </c>
      <c r="Q4183" s="143"/>
      <c r="R4183" s="143"/>
      <c r="S4183" s="143"/>
    </row>
    <row r="4184" spans="1:19" ht="13.5" customHeight="1">
      <c r="A4184" s="178" t="s">
        <v>1661</v>
      </c>
      <c r="B4184" s="179" t="s">
        <v>1662</v>
      </c>
      <c r="C4184" s="498" t="s">
        <v>1663</v>
      </c>
      <c r="D4184" s="498"/>
      <c r="E4184" s="498"/>
      <c r="F4184" s="498"/>
      <c r="G4184" s="498"/>
      <c r="H4184" s="180" t="s">
        <v>142</v>
      </c>
      <c r="I4184" s="181">
        <v>4013.7</v>
      </c>
      <c r="J4184" s="182">
        <v>1</v>
      </c>
      <c r="K4184" s="222">
        <v>4013.7</v>
      </c>
      <c r="L4184" s="183"/>
      <c r="M4184" s="181"/>
      <c r="N4184" s="221">
        <v>157.82</v>
      </c>
      <c r="O4184" s="217">
        <v>1.0367</v>
      </c>
      <c r="P4184" s="212">
        <v>656689.46</v>
      </c>
      <c r="Q4184" s="143"/>
      <c r="R4184" s="143"/>
      <c r="S4184" s="143"/>
    </row>
    <row r="4185" spans="1:19" ht="13.5" customHeight="1">
      <c r="A4185" s="186"/>
      <c r="B4185" s="187"/>
      <c r="C4185" s="499" t="s">
        <v>390</v>
      </c>
      <c r="D4185" s="499"/>
      <c r="E4185" s="499"/>
      <c r="F4185" s="499"/>
      <c r="G4185" s="499"/>
      <c r="H4185" s="499"/>
      <c r="I4185" s="499"/>
      <c r="J4185" s="499"/>
      <c r="K4185" s="499"/>
      <c r="L4185" s="499"/>
      <c r="M4185" s="499"/>
      <c r="N4185" s="499"/>
      <c r="O4185" s="499"/>
      <c r="P4185" s="499"/>
      <c r="Q4185" s="143"/>
      <c r="R4185" s="143"/>
      <c r="S4185" s="143"/>
    </row>
    <row r="4186" spans="1:19" ht="1.5" customHeight="1">
      <c r="A4186" s="213"/>
      <c r="B4186" s="214"/>
      <c r="C4186" s="500" t="s">
        <v>438</v>
      </c>
      <c r="D4186" s="500"/>
      <c r="E4186" s="500"/>
      <c r="F4186" s="500"/>
      <c r="G4186" s="500"/>
      <c r="H4186" s="180"/>
      <c r="I4186" s="181"/>
      <c r="J4186" s="181"/>
      <c r="K4186" s="181"/>
      <c r="L4186" s="183"/>
      <c r="M4186" s="181"/>
      <c r="N4186" s="183"/>
      <c r="O4186" s="181"/>
      <c r="P4186" s="212">
        <v>656689.46</v>
      </c>
      <c r="Q4186" s="143"/>
      <c r="R4186" s="143"/>
      <c r="S4186" s="143"/>
    </row>
    <row r="4187" spans="1:19" ht="13.5" customHeight="1">
      <c r="A4187" s="178" t="s">
        <v>1664</v>
      </c>
      <c r="B4187" s="179" t="s">
        <v>1665</v>
      </c>
      <c r="C4187" s="498" t="s">
        <v>1666</v>
      </c>
      <c r="D4187" s="498"/>
      <c r="E4187" s="498"/>
      <c r="F4187" s="498"/>
      <c r="G4187" s="498"/>
      <c r="H4187" s="180" t="s">
        <v>142</v>
      </c>
      <c r="I4187" s="181">
        <v>14199.42</v>
      </c>
      <c r="J4187" s="182">
        <v>1</v>
      </c>
      <c r="K4187" s="219">
        <v>14199.42</v>
      </c>
      <c r="L4187" s="183"/>
      <c r="M4187" s="181"/>
      <c r="N4187" s="221">
        <v>166.53</v>
      </c>
      <c r="O4187" s="217">
        <v>1.0367</v>
      </c>
      <c r="P4187" s="212">
        <v>2451411.31</v>
      </c>
      <c r="Q4187" s="143"/>
      <c r="R4187" s="143"/>
      <c r="S4187" s="143"/>
    </row>
    <row r="4188" spans="1:19" ht="13.5" customHeight="1">
      <c r="A4188" s="186"/>
      <c r="B4188" s="187"/>
      <c r="C4188" s="499" t="s">
        <v>390</v>
      </c>
      <c r="D4188" s="499"/>
      <c r="E4188" s="499"/>
      <c r="F4188" s="499"/>
      <c r="G4188" s="499"/>
      <c r="H4188" s="499"/>
      <c r="I4188" s="499"/>
      <c r="J4188" s="499"/>
      <c r="K4188" s="499"/>
      <c r="L4188" s="499"/>
      <c r="M4188" s="499"/>
      <c r="N4188" s="499"/>
      <c r="O4188" s="499"/>
      <c r="P4188" s="499"/>
      <c r="Q4188" s="143"/>
      <c r="R4188" s="143"/>
      <c r="S4188" s="143"/>
    </row>
    <row r="4189" spans="1:19" ht="13.5" customHeight="1">
      <c r="A4189" s="213"/>
      <c r="B4189" s="214"/>
      <c r="C4189" s="500" t="s">
        <v>438</v>
      </c>
      <c r="D4189" s="500"/>
      <c r="E4189" s="500"/>
      <c r="F4189" s="500"/>
      <c r="G4189" s="500"/>
      <c r="H4189" s="180"/>
      <c r="I4189" s="181"/>
      <c r="J4189" s="181"/>
      <c r="K4189" s="181"/>
      <c r="L4189" s="183"/>
      <c r="M4189" s="181"/>
      <c r="N4189" s="183"/>
      <c r="O4189" s="181"/>
      <c r="P4189" s="212">
        <v>2451411.31</v>
      </c>
      <c r="Q4189" s="143"/>
      <c r="R4189" s="143"/>
      <c r="S4189" s="143"/>
    </row>
    <row r="4190" spans="1:19" ht="13.5" customHeight="1">
      <c r="A4190" s="178" t="s">
        <v>1667</v>
      </c>
      <c r="B4190" s="179" t="s">
        <v>1668</v>
      </c>
      <c r="C4190" s="498" t="s">
        <v>1669</v>
      </c>
      <c r="D4190" s="498"/>
      <c r="E4190" s="498"/>
      <c r="F4190" s="498"/>
      <c r="G4190" s="498"/>
      <c r="H4190" s="180" t="s">
        <v>142</v>
      </c>
      <c r="I4190" s="181">
        <v>1863.54</v>
      </c>
      <c r="J4190" s="182">
        <v>1</v>
      </c>
      <c r="K4190" s="219">
        <v>1863.54</v>
      </c>
      <c r="L4190" s="183"/>
      <c r="M4190" s="181"/>
      <c r="N4190" s="221">
        <v>254.31</v>
      </c>
      <c r="O4190" s="217">
        <v>1.0367</v>
      </c>
      <c r="P4190" s="212">
        <v>491309.61</v>
      </c>
      <c r="Q4190" s="143"/>
      <c r="R4190" s="143"/>
      <c r="S4190" s="143"/>
    </row>
    <row r="4191" spans="1:19" ht="13.5" customHeight="1">
      <c r="A4191" s="186"/>
      <c r="B4191" s="187"/>
      <c r="C4191" s="499" t="s">
        <v>390</v>
      </c>
      <c r="D4191" s="499"/>
      <c r="E4191" s="499"/>
      <c r="F4191" s="499"/>
      <c r="G4191" s="499"/>
      <c r="H4191" s="499"/>
      <c r="I4191" s="499"/>
      <c r="J4191" s="499"/>
      <c r="K4191" s="499"/>
      <c r="L4191" s="499"/>
      <c r="M4191" s="499"/>
      <c r="N4191" s="499"/>
      <c r="O4191" s="499"/>
      <c r="P4191" s="499"/>
      <c r="Q4191" s="143"/>
      <c r="R4191" s="143"/>
      <c r="S4191" s="143"/>
    </row>
    <row r="4192" spans="1:19" ht="13.5" customHeight="1">
      <c r="A4192" s="213"/>
      <c r="B4192" s="214"/>
      <c r="C4192" s="500" t="s">
        <v>438</v>
      </c>
      <c r="D4192" s="500"/>
      <c r="E4192" s="500"/>
      <c r="F4192" s="500"/>
      <c r="G4192" s="500"/>
      <c r="H4192" s="180"/>
      <c r="I4192" s="181"/>
      <c r="J4192" s="181"/>
      <c r="K4192" s="181"/>
      <c r="L4192" s="183"/>
      <c r="M4192" s="181"/>
      <c r="N4192" s="183"/>
      <c r="O4192" s="181"/>
      <c r="P4192" s="212">
        <v>491309.61</v>
      </c>
      <c r="Q4192" s="143"/>
      <c r="R4192" s="143"/>
      <c r="S4192" s="143"/>
    </row>
    <row r="4193" spans="1:19" ht="13.5" customHeight="1">
      <c r="A4193" s="178" t="s">
        <v>1670</v>
      </c>
      <c r="B4193" s="179" t="s">
        <v>1671</v>
      </c>
      <c r="C4193" s="498" t="s">
        <v>1672</v>
      </c>
      <c r="D4193" s="498"/>
      <c r="E4193" s="498"/>
      <c r="F4193" s="498"/>
      <c r="G4193" s="498"/>
      <c r="H4193" s="180" t="s">
        <v>142</v>
      </c>
      <c r="I4193" s="181">
        <v>660.96</v>
      </c>
      <c r="J4193" s="182">
        <v>1</v>
      </c>
      <c r="K4193" s="219">
        <v>660.96</v>
      </c>
      <c r="L4193" s="183"/>
      <c r="M4193" s="181"/>
      <c r="N4193" s="221">
        <v>295.47000000000003</v>
      </c>
      <c r="O4193" s="217">
        <v>1.0367</v>
      </c>
      <c r="P4193" s="212">
        <v>202461.14</v>
      </c>
      <c r="Q4193" s="143"/>
      <c r="R4193" s="143"/>
      <c r="S4193" s="143"/>
    </row>
    <row r="4194" spans="1:19" ht="13.5" customHeight="1">
      <c r="A4194" s="186"/>
      <c r="B4194" s="187"/>
      <c r="C4194" s="499" t="s">
        <v>390</v>
      </c>
      <c r="D4194" s="499"/>
      <c r="E4194" s="499"/>
      <c r="F4194" s="499"/>
      <c r="G4194" s="499"/>
      <c r="H4194" s="499"/>
      <c r="I4194" s="499"/>
      <c r="J4194" s="499"/>
      <c r="K4194" s="499"/>
      <c r="L4194" s="499"/>
      <c r="M4194" s="499"/>
      <c r="N4194" s="499"/>
      <c r="O4194" s="499"/>
      <c r="P4194" s="499"/>
      <c r="Q4194" s="143"/>
      <c r="R4194" s="143"/>
      <c r="S4194" s="143"/>
    </row>
    <row r="4195" spans="1:19" ht="13.5" customHeight="1">
      <c r="A4195" s="213"/>
      <c r="B4195" s="214"/>
      <c r="C4195" s="500" t="s">
        <v>438</v>
      </c>
      <c r="D4195" s="500"/>
      <c r="E4195" s="500"/>
      <c r="F4195" s="500"/>
      <c r="G4195" s="500"/>
      <c r="H4195" s="180"/>
      <c r="I4195" s="181"/>
      <c r="J4195" s="181"/>
      <c r="K4195" s="181"/>
      <c r="L4195" s="183"/>
      <c r="M4195" s="181"/>
      <c r="N4195" s="183"/>
      <c r="O4195" s="181"/>
      <c r="P4195" s="212">
        <v>202461.14</v>
      </c>
      <c r="Q4195" s="143"/>
      <c r="R4195" s="143"/>
      <c r="S4195" s="143"/>
    </row>
    <row r="4196" spans="1:19" ht="13.5" customHeight="1">
      <c r="A4196" s="178" t="s">
        <v>1673</v>
      </c>
      <c r="B4196" s="179" t="s">
        <v>1674</v>
      </c>
      <c r="C4196" s="498" t="s">
        <v>1675</v>
      </c>
      <c r="D4196" s="498"/>
      <c r="E4196" s="498"/>
      <c r="F4196" s="498"/>
      <c r="G4196" s="498"/>
      <c r="H4196" s="180" t="s">
        <v>142</v>
      </c>
      <c r="I4196" s="181">
        <v>37.74</v>
      </c>
      <c r="J4196" s="182">
        <v>1</v>
      </c>
      <c r="K4196" s="219">
        <v>37.74</v>
      </c>
      <c r="L4196" s="183"/>
      <c r="M4196" s="181"/>
      <c r="N4196" s="221">
        <v>336.93</v>
      </c>
      <c r="O4196" s="217">
        <v>1.0367</v>
      </c>
      <c r="P4196" s="212">
        <v>13182.41</v>
      </c>
      <c r="Q4196" s="143"/>
      <c r="R4196" s="143"/>
      <c r="S4196" s="143"/>
    </row>
    <row r="4197" spans="1:19" ht="13.5" customHeight="1">
      <c r="A4197" s="186"/>
      <c r="B4197" s="187"/>
      <c r="C4197" s="499" t="s">
        <v>390</v>
      </c>
      <c r="D4197" s="499"/>
      <c r="E4197" s="499"/>
      <c r="F4197" s="499"/>
      <c r="G4197" s="499"/>
      <c r="H4197" s="499"/>
      <c r="I4197" s="499"/>
      <c r="J4197" s="499"/>
      <c r="K4197" s="499"/>
      <c r="L4197" s="499"/>
      <c r="M4197" s="499"/>
      <c r="N4197" s="499"/>
      <c r="O4197" s="499"/>
      <c r="P4197" s="499"/>
      <c r="Q4197" s="143"/>
      <c r="R4197" s="143"/>
      <c r="S4197" s="143"/>
    </row>
    <row r="4198" spans="1:19" ht="27.75" customHeight="1">
      <c r="A4198" s="213"/>
      <c r="B4198" s="214"/>
      <c r="C4198" s="500" t="s">
        <v>438</v>
      </c>
      <c r="D4198" s="500"/>
      <c r="E4198" s="500"/>
      <c r="F4198" s="500"/>
      <c r="G4198" s="500"/>
      <c r="H4198" s="180"/>
      <c r="I4198" s="181"/>
      <c r="J4198" s="181"/>
      <c r="K4198" s="181"/>
      <c r="L4198" s="183"/>
      <c r="M4198" s="181"/>
      <c r="N4198" s="183"/>
      <c r="O4198" s="181"/>
      <c r="P4198" s="212">
        <v>13182.41</v>
      </c>
      <c r="Q4198" s="143"/>
      <c r="R4198" s="143"/>
      <c r="S4198" s="143"/>
    </row>
    <row r="4199" spans="1:19" ht="27.75" customHeight="1">
      <c r="A4199" s="178" t="s">
        <v>1676</v>
      </c>
      <c r="B4199" s="179" t="s">
        <v>903</v>
      </c>
      <c r="C4199" s="498" t="s">
        <v>904</v>
      </c>
      <c r="D4199" s="498"/>
      <c r="E4199" s="498"/>
      <c r="F4199" s="498"/>
      <c r="G4199" s="498"/>
      <c r="H4199" s="180" t="s">
        <v>773</v>
      </c>
      <c r="I4199" s="181">
        <v>4.7225999999999999</v>
      </c>
      <c r="J4199" s="182">
        <v>1</v>
      </c>
      <c r="K4199" s="217">
        <v>4.7225999999999999</v>
      </c>
      <c r="L4199" s="211">
        <v>134013.66</v>
      </c>
      <c r="M4199" s="219">
        <v>1.41</v>
      </c>
      <c r="N4199" s="239">
        <v>188959.26</v>
      </c>
      <c r="O4199" s="217">
        <v>1.0367</v>
      </c>
      <c r="P4199" s="212">
        <v>925129.31</v>
      </c>
      <c r="Q4199" s="143"/>
      <c r="R4199" s="143"/>
      <c r="S4199" s="143"/>
    </row>
    <row r="4200" spans="1:19" ht="45.75" customHeight="1">
      <c r="A4200" s="186"/>
      <c r="B4200" s="187"/>
      <c r="C4200" s="499" t="s">
        <v>390</v>
      </c>
      <c r="D4200" s="499"/>
      <c r="E4200" s="499"/>
      <c r="F4200" s="499"/>
      <c r="G4200" s="499"/>
      <c r="H4200" s="499"/>
      <c r="I4200" s="499"/>
      <c r="J4200" s="499"/>
      <c r="K4200" s="499"/>
      <c r="L4200" s="499"/>
      <c r="M4200" s="499"/>
      <c r="N4200" s="499"/>
      <c r="O4200" s="499"/>
      <c r="P4200" s="499"/>
      <c r="Q4200" s="143"/>
      <c r="R4200" s="143"/>
      <c r="S4200" s="143"/>
    </row>
    <row r="4201" spans="1:19" ht="13.5" customHeight="1">
      <c r="A4201" s="213"/>
      <c r="B4201" s="214"/>
      <c r="C4201" s="500" t="s">
        <v>438</v>
      </c>
      <c r="D4201" s="500"/>
      <c r="E4201" s="500"/>
      <c r="F4201" s="500"/>
      <c r="G4201" s="500"/>
      <c r="H4201" s="180"/>
      <c r="I4201" s="181"/>
      <c r="J4201" s="181"/>
      <c r="K4201" s="181"/>
      <c r="L4201" s="183"/>
      <c r="M4201" s="181"/>
      <c r="N4201" s="183"/>
      <c r="O4201" s="181"/>
      <c r="P4201" s="212">
        <v>925129.31</v>
      </c>
      <c r="Q4201" s="143"/>
      <c r="R4201" s="143"/>
      <c r="S4201" s="143"/>
    </row>
    <row r="4202" spans="1:19" ht="13.5" customHeight="1">
      <c r="A4202" s="178" t="s">
        <v>1677</v>
      </c>
      <c r="B4202" s="179" t="s">
        <v>1678</v>
      </c>
      <c r="C4202" s="498" t="s">
        <v>1679</v>
      </c>
      <c r="D4202" s="498"/>
      <c r="E4202" s="498"/>
      <c r="F4202" s="498"/>
      <c r="G4202" s="498"/>
      <c r="H4202" s="180" t="s">
        <v>773</v>
      </c>
      <c r="I4202" s="181">
        <v>0.28254000000000001</v>
      </c>
      <c r="J4202" s="182">
        <v>1</v>
      </c>
      <c r="K4202" s="251">
        <v>0.28254000000000001</v>
      </c>
      <c r="L4202" s="211">
        <v>152015.32999999999</v>
      </c>
      <c r="M4202" s="219">
        <v>1.05</v>
      </c>
      <c r="N4202" s="239">
        <v>159616.1</v>
      </c>
      <c r="O4202" s="217">
        <v>1.0367</v>
      </c>
      <c r="P4202" s="212">
        <v>46753.03</v>
      </c>
      <c r="Q4202" s="143"/>
      <c r="R4202" s="143"/>
      <c r="S4202" s="143"/>
    </row>
    <row r="4203" spans="1:19" ht="13.5" customHeight="1">
      <c r="A4203" s="186"/>
      <c r="B4203" s="187"/>
      <c r="C4203" s="499" t="s">
        <v>390</v>
      </c>
      <c r="D4203" s="499"/>
      <c r="E4203" s="499"/>
      <c r="F4203" s="499"/>
      <c r="G4203" s="499"/>
      <c r="H4203" s="499"/>
      <c r="I4203" s="499"/>
      <c r="J4203" s="499"/>
      <c r="K4203" s="499"/>
      <c r="L4203" s="499"/>
      <c r="M4203" s="499"/>
      <c r="N4203" s="499"/>
      <c r="O4203" s="499"/>
      <c r="P4203" s="499"/>
      <c r="Q4203" s="143"/>
      <c r="R4203" s="143"/>
      <c r="S4203" s="143"/>
    </row>
    <row r="4204" spans="1:19" ht="13.5" customHeight="1">
      <c r="A4204" s="213"/>
      <c r="B4204" s="214"/>
      <c r="C4204" s="500" t="s">
        <v>438</v>
      </c>
      <c r="D4204" s="500"/>
      <c r="E4204" s="500"/>
      <c r="F4204" s="500"/>
      <c r="G4204" s="500"/>
      <c r="H4204" s="180"/>
      <c r="I4204" s="181"/>
      <c r="J4204" s="181"/>
      <c r="K4204" s="181"/>
      <c r="L4204" s="183"/>
      <c r="M4204" s="181"/>
      <c r="N4204" s="183"/>
      <c r="O4204" s="181"/>
      <c r="P4204" s="212">
        <v>46753.03</v>
      </c>
      <c r="Q4204" s="143"/>
      <c r="R4204" s="143"/>
      <c r="S4204" s="143"/>
    </row>
    <row r="4205" spans="1:19" ht="13.5" customHeight="1">
      <c r="A4205" s="178" t="s">
        <v>1680</v>
      </c>
      <c r="B4205" s="179" t="s">
        <v>1681</v>
      </c>
      <c r="C4205" s="498" t="s">
        <v>1682</v>
      </c>
      <c r="D4205" s="498"/>
      <c r="E4205" s="498"/>
      <c r="F4205" s="498"/>
      <c r="G4205" s="498"/>
      <c r="H4205" s="180" t="s">
        <v>773</v>
      </c>
      <c r="I4205" s="181">
        <v>0.37434000000000001</v>
      </c>
      <c r="J4205" s="182">
        <v>1</v>
      </c>
      <c r="K4205" s="251">
        <v>0.37434000000000001</v>
      </c>
      <c r="L4205" s="211">
        <v>193433.99</v>
      </c>
      <c r="M4205" s="219">
        <v>1.05</v>
      </c>
      <c r="N4205" s="239">
        <v>203105.69</v>
      </c>
      <c r="O4205" s="217">
        <v>1.0367</v>
      </c>
      <c r="P4205" s="212">
        <v>78820.91</v>
      </c>
      <c r="Q4205" s="143"/>
      <c r="R4205" s="143"/>
      <c r="S4205" s="143"/>
    </row>
    <row r="4206" spans="1:19" ht="13.5" customHeight="1">
      <c r="A4206" s="186"/>
      <c r="B4206" s="187"/>
      <c r="C4206" s="499" t="s">
        <v>390</v>
      </c>
      <c r="D4206" s="499"/>
      <c r="E4206" s="499"/>
      <c r="F4206" s="499"/>
      <c r="G4206" s="499"/>
      <c r="H4206" s="499"/>
      <c r="I4206" s="499"/>
      <c r="J4206" s="499"/>
      <c r="K4206" s="499"/>
      <c r="L4206" s="499"/>
      <c r="M4206" s="499"/>
      <c r="N4206" s="499"/>
      <c r="O4206" s="499"/>
      <c r="P4206" s="499"/>
      <c r="Q4206" s="143"/>
      <c r="R4206" s="143"/>
      <c r="S4206" s="143"/>
    </row>
    <row r="4207" spans="1:19" ht="13.5" customHeight="1">
      <c r="A4207" s="213"/>
      <c r="B4207" s="214"/>
      <c r="C4207" s="500" t="s">
        <v>438</v>
      </c>
      <c r="D4207" s="500"/>
      <c r="E4207" s="500"/>
      <c r="F4207" s="500"/>
      <c r="G4207" s="500"/>
      <c r="H4207" s="180"/>
      <c r="I4207" s="181"/>
      <c r="J4207" s="181"/>
      <c r="K4207" s="181"/>
      <c r="L4207" s="183"/>
      <c r="M4207" s="181"/>
      <c r="N4207" s="183"/>
      <c r="O4207" s="181"/>
      <c r="P4207" s="212">
        <v>78820.91</v>
      </c>
      <c r="Q4207" s="143"/>
      <c r="R4207" s="143"/>
      <c r="S4207" s="143"/>
    </row>
    <row r="4208" spans="1:19" ht="19.5" customHeight="1">
      <c r="A4208" s="178" t="s">
        <v>1683</v>
      </c>
      <c r="B4208" s="179" t="s">
        <v>1684</v>
      </c>
      <c r="C4208" s="498" t="s">
        <v>1685</v>
      </c>
      <c r="D4208" s="498"/>
      <c r="E4208" s="498"/>
      <c r="F4208" s="498"/>
      <c r="G4208" s="498"/>
      <c r="H4208" s="180" t="s">
        <v>773</v>
      </c>
      <c r="I4208" s="181">
        <v>0.88434000000000001</v>
      </c>
      <c r="J4208" s="182">
        <v>1</v>
      </c>
      <c r="K4208" s="251">
        <v>0.88434000000000001</v>
      </c>
      <c r="L4208" s="211">
        <v>275026.48</v>
      </c>
      <c r="M4208" s="219">
        <v>1.05</v>
      </c>
      <c r="N4208" s="239">
        <v>288777.8</v>
      </c>
      <c r="O4208" s="217">
        <v>1.0367</v>
      </c>
      <c r="P4208" s="212">
        <v>264750.12</v>
      </c>
      <c r="Q4208" s="143"/>
      <c r="R4208" s="143"/>
      <c r="S4208" s="143"/>
    </row>
    <row r="4209" spans="1:19" ht="13.5" customHeight="1">
      <c r="A4209" s="186"/>
      <c r="B4209" s="187"/>
      <c r="C4209" s="499" t="s">
        <v>390</v>
      </c>
      <c r="D4209" s="499"/>
      <c r="E4209" s="499"/>
      <c r="F4209" s="499"/>
      <c r="G4209" s="499"/>
      <c r="H4209" s="499"/>
      <c r="I4209" s="499"/>
      <c r="J4209" s="499"/>
      <c r="K4209" s="499"/>
      <c r="L4209" s="499"/>
      <c r="M4209" s="499"/>
      <c r="N4209" s="499"/>
      <c r="O4209" s="499"/>
      <c r="P4209" s="499"/>
      <c r="Q4209" s="143"/>
      <c r="R4209" s="143"/>
      <c r="S4209" s="143"/>
    </row>
    <row r="4210" spans="1:19" ht="13.5" customHeight="1">
      <c r="A4210" s="213"/>
      <c r="B4210" s="214"/>
      <c r="C4210" s="500" t="s">
        <v>438</v>
      </c>
      <c r="D4210" s="500"/>
      <c r="E4210" s="500"/>
      <c r="F4210" s="500"/>
      <c r="G4210" s="500"/>
      <c r="H4210" s="180"/>
      <c r="I4210" s="181"/>
      <c r="J4210" s="181"/>
      <c r="K4210" s="181"/>
      <c r="L4210" s="183"/>
      <c r="M4210" s="181"/>
      <c r="N4210" s="183"/>
      <c r="O4210" s="181"/>
      <c r="P4210" s="212">
        <v>264750.12</v>
      </c>
      <c r="Q4210" s="143"/>
      <c r="R4210" s="143"/>
      <c r="S4210" s="143"/>
    </row>
    <row r="4211" spans="1:19" ht="13.5" customHeight="1">
      <c r="A4211" s="178" t="s">
        <v>1686</v>
      </c>
      <c r="B4211" s="179" t="s">
        <v>1687</v>
      </c>
      <c r="C4211" s="498" t="s">
        <v>1688</v>
      </c>
      <c r="D4211" s="498"/>
      <c r="E4211" s="498"/>
      <c r="F4211" s="498"/>
      <c r="G4211" s="498"/>
      <c r="H4211" s="180" t="s">
        <v>773</v>
      </c>
      <c r="I4211" s="181">
        <v>5.8772399999999996</v>
      </c>
      <c r="J4211" s="182">
        <v>1</v>
      </c>
      <c r="K4211" s="251">
        <v>5.8772399999999996</v>
      </c>
      <c r="L4211" s="211">
        <v>57393.96</v>
      </c>
      <c r="M4211" s="219">
        <v>1.05</v>
      </c>
      <c r="N4211" s="239">
        <v>60263.66</v>
      </c>
      <c r="O4211" s="217">
        <v>1.0367</v>
      </c>
      <c r="P4211" s="212">
        <v>367182.55</v>
      </c>
      <c r="Q4211" s="143"/>
      <c r="R4211" s="143"/>
      <c r="S4211" s="143"/>
    </row>
    <row r="4212" spans="1:19" ht="13.5" customHeight="1">
      <c r="A4212" s="186"/>
      <c r="B4212" s="187"/>
      <c r="C4212" s="499" t="s">
        <v>390</v>
      </c>
      <c r="D4212" s="499"/>
      <c r="E4212" s="499"/>
      <c r="F4212" s="499"/>
      <c r="G4212" s="499"/>
      <c r="H4212" s="499"/>
      <c r="I4212" s="499"/>
      <c r="J4212" s="499"/>
      <c r="K4212" s="499"/>
      <c r="L4212" s="499"/>
      <c r="M4212" s="499"/>
      <c r="N4212" s="499"/>
      <c r="O4212" s="499"/>
      <c r="P4212" s="499"/>
      <c r="Q4212" s="143"/>
      <c r="R4212" s="143"/>
      <c r="S4212" s="143"/>
    </row>
    <row r="4213" spans="1:19" ht="13.5" customHeight="1">
      <c r="A4213" s="213"/>
      <c r="B4213" s="214"/>
      <c r="C4213" s="500" t="s">
        <v>438</v>
      </c>
      <c r="D4213" s="500"/>
      <c r="E4213" s="500"/>
      <c r="F4213" s="500"/>
      <c r="G4213" s="500"/>
      <c r="H4213" s="180"/>
      <c r="I4213" s="181"/>
      <c r="J4213" s="181"/>
      <c r="K4213" s="181"/>
      <c r="L4213" s="183"/>
      <c r="M4213" s="181"/>
      <c r="N4213" s="183"/>
      <c r="O4213" s="181"/>
      <c r="P4213" s="212">
        <v>367182.55</v>
      </c>
      <c r="Q4213" s="143"/>
      <c r="R4213" s="143"/>
      <c r="S4213" s="143"/>
    </row>
    <row r="4214" spans="1:19" ht="13.5" customHeight="1">
      <c r="A4214" s="178" t="s">
        <v>1689</v>
      </c>
      <c r="B4214" s="179" t="s">
        <v>1690</v>
      </c>
      <c r="C4214" s="498" t="s">
        <v>1691</v>
      </c>
      <c r="D4214" s="498"/>
      <c r="E4214" s="498"/>
      <c r="F4214" s="498"/>
      <c r="G4214" s="498"/>
      <c r="H4214" s="180" t="s">
        <v>773</v>
      </c>
      <c r="I4214" s="181">
        <v>2.8437600000000001</v>
      </c>
      <c r="J4214" s="182">
        <v>1</v>
      </c>
      <c r="K4214" s="251">
        <v>2.8437600000000001</v>
      </c>
      <c r="L4214" s="211">
        <v>95165.62</v>
      </c>
      <c r="M4214" s="219">
        <v>1.05</v>
      </c>
      <c r="N4214" s="239">
        <v>99923.9</v>
      </c>
      <c r="O4214" s="217">
        <v>1.0367</v>
      </c>
      <c r="P4214" s="212">
        <v>294588.25</v>
      </c>
      <c r="Q4214" s="143"/>
      <c r="R4214" s="143"/>
      <c r="S4214" s="143"/>
    </row>
    <row r="4215" spans="1:19" ht="27.75" customHeight="1">
      <c r="A4215" s="186"/>
      <c r="B4215" s="187"/>
      <c r="C4215" s="499" t="s">
        <v>390</v>
      </c>
      <c r="D4215" s="499"/>
      <c r="E4215" s="499"/>
      <c r="F4215" s="499"/>
      <c r="G4215" s="499"/>
      <c r="H4215" s="499"/>
      <c r="I4215" s="499"/>
      <c r="J4215" s="499"/>
      <c r="K4215" s="499"/>
      <c r="L4215" s="499"/>
      <c r="M4215" s="499"/>
      <c r="N4215" s="499"/>
      <c r="O4215" s="499"/>
      <c r="P4215" s="499"/>
      <c r="Q4215" s="143"/>
      <c r="R4215" s="143"/>
      <c r="S4215" s="143"/>
    </row>
    <row r="4216" spans="1:19" ht="27.75" customHeight="1">
      <c r="A4216" s="213"/>
      <c r="B4216" s="214"/>
      <c r="C4216" s="500" t="s">
        <v>438</v>
      </c>
      <c r="D4216" s="500"/>
      <c r="E4216" s="500"/>
      <c r="F4216" s="500"/>
      <c r="G4216" s="500"/>
      <c r="H4216" s="180"/>
      <c r="I4216" s="181"/>
      <c r="J4216" s="181"/>
      <c r="K4216" s="181"/>
      <c r="L4216" s="183"/>
      <c r="M4216" s="181"/>
      <c r="N4216" s="183"/>
      <c r="O4216" s="181"/>
      <c r="P4216" s="212">
        <v>294588.25</v>
      </c>
      <c r="Q4216" s="143"/>
      <c r="R4216" s="143"/>
      <c r="S4216" s="143"/>
    </row>
    <row r="4217" spans="1:19" ht="13.5" customHeight="1">
      <c r="A4217" s="178" t="s">
        <v>1692</v>
      </c>
      <c r="B4217" s="179" t="s">
        <v>1693</v>
      </c>
      <c r="C4217" s="498" t="s">
        <v>1694</v>
      </c>
      <c r="D4217" s="498"/>
      <c r="E4217" s="498"/>
      <c r="F4217" s="498"/>
      <c r="G4217" s="498"/>
      <c r="H4217" s="180" t="s">
        <v>773</v>
      </c>
      <c r="I4217" s="181">
        <v>0.12648000000000001</v>
      </c>
      <c r="J4217" s="182">
        <v>1</v>
      </c>
      <c r="K4217" s="251">
        <v>0.12648000000000001</v>
      </c>
      <c r="L4217" s="211">
        <v>272381.76</v>
      </c>
      <c r="M4217" s="219">
        <v>1.05</v>
      </c>
      <c r="N4217" s="239">
        <v>286000.84999999998</v>
      </c>
      <c r="O4217" s="217">
        <v>1.0367</v>
      </c>
      <c r="P4217" s="212">
        <v>37500.949999999997</v>
      </c>
      <c r="Q4217" s="143"/>
      <c r="R4217" s="143"/>
      <c r="S4217" s="143"/>
    </row>
    <row r="4218" spans="1:19" ht="19.5" customHeight="1">
      <c r="A4218" s="186"/>
      <c r="B4218" s="187"/>
      <c r="C4218" s="499" t="s">
        <v>390</v>
      </c>
      <c r="D4218" s="499"/>
      <c r="E4218" s="499"/>
      <c r="F4218" s="499"/>
      <c r="G4218" s="499"/>
      <c r="H4218" s="499"/>
      <c r="I4218" s="499"/>
      <c r="J4218" s="499"/>
      <c r="K4218" s="499"/>
      <c r="L4218" s="499"/>
      <c r="M4218" s="499"/>
      <c r="N4218" s="499"/>
      <c r="O4218" s="499"/>
      <c r="P4218" s="499"/>
      <c r="Q4218" s="143"/>
      <c r="R4218" s="143"/>
      <c r="S4218" s="143"/>
    </row>
    <row r="4219" spans="1:19" ht="27.75" customHeight="1">
      <c r="A4219" s="213"/>
      <c r="B4219" s="214"/>
      <c r="C4219" s="500" t="s">
        <v>438</v>
      </c>
      <c r="D4219" s="500"/>
      <c r="E4219" s="500"/>
      <c r="F4219" s="500"/>
      <c r="G4219" s="500"/>
      <c r="H4219" s="180"/>
      <c r="I4219" s="181"/>
      <c r="J4219" s="181"/>
      <c r="K4219" s="181"/>
      <c r="L4219" s="183"/>
      <c r="M4219" s="181"/>
      <c r="N4219" s="183"/>
      <c r="O4219" s="181"/>
      <c r="P4219" s="212">
        <v>37500.949999999997</v>
      </c>
      <c r="Q4219" s="143"/>
      <c r="R4219" s="143"/>
      <c r="S4219" s="143"/>
    </row>
    <row r="4220" spans="1:19" ht="45.75" customHeight="1">
      <c r="A4220" s="223"/>
      <c r="B4220" s="224"/>
      <c r="C4220" s="224"/>
      <c r="D4220" s="224"/>
      <c r="E4220" s="224"/>
      <c r="F4220" s="225"/>
      <c r="G4220" s="225"/>
      <c r="H4220" s="225"/>
      <c r="I4220" s="225"/>
      <c r="J4220" s="226"/>
      <c r="K4220" s="225"/>
      <c r="L4220" s="226"/>
      <c r="M4220" s="227"/>
      <c r="N4220" s="226"/>
      <c r="O4220" s="228"/>
      <c r="P4220" s="229"/>
      <c r="Q4220" s="143"/>
      <c r="R4220" s="143"/>
      <c r="S4220" s="143"/>
    </row>
    <row r="4221" spans="1:19" ht="13.5" customHeight="1">
      <c r="A4221" s="210"/>
      <c r="B4221" s="230"/>
      <c r="C4221" s="496" t="s">
        <v>1695</v>
      </c>
      <c r="D4221" s="496"/>
      <c r="E4221" s="496"/>
      <c r="F4221" s="496"/>
      <c r="G4221" s="496"/>
      <c r="H4221" s="496"/>
      <c r="I4221" s="496"/>
      <c r="J4221" s="496"/>
      <c r="K4221" s="496"/>
      <c r="L4221" s="496"/>
      <c r="M4221" s="496"/>
      <c r="N4221" s="496"/>
      <c r="O4221" s="496"/>
      <c r="P4221" s="232"/>
      <c r="Q4221" s="143"/>
      <c r="R4221" s="143"/>
      <c r="S4221" s="143"/>
    </row>
    <row r="4222" spans="1:19" ht="13.5" customHeight="1">
      <c r="A4222" s="210"/>
      <c r="B4222" s="187"/>
      <c r="C4222" s="495" t="s">
        <v>675</v>
      </c>
      <c r="D4222" s="495"/>
      <c r="E4222" s="495"/>
      <c r="F4222" s="495"/>
      <c r="G4222" s="495"/>
      <c r="H4222" s="495"/>
      <c r="I4222" s="495"/>
      <c r="J4222" s="495"/>
      <c r="K4222" s="495"/>
      <c r="L4222" s="495"/>
      <c r="M4222" s="495"/>
      <c r="N4222" s="495"/>
      <c r="O4222" s="495"/>
      <c r="P4222" s="234">
        <v>12695472.439999999</v>
      </c>
      <c r="Q4222" s="143"/>
      <c r="R4222" s="143"/>
      <c r="S4222" s="143"/>
    </row>
    <row r="4223" spans="1:19" ht="13.5" customHeight="1">
      <c r="A4223" s="210"/>
      <c r="B4223" s="187"/>
      <c r="C4223" s="495" t="s">
        <v>676</v>
      </c>
      <c r="D4223" s="495"/>
      <c r="E4223" s="495"/>
      <c r="F4223" s="495"/>
      <c r="G4223" s="495"/>
      <c r="H4223" s="495"/>
      <c r="I4223" s="495"/>
      <c r="J4223" s="495"/>
      <c r="K4223" s="495"/>
      <c r="L4223" s="495"/>
      <c r="M4223" s="495"/>
      <c r="N4223" s="495"/>
      <c r="O4223" s="495"/>
      <c r="P4223" s="235"/>
      <c r="Q4223" s="143"/>
      <c r="R4223" s="143"/>
      <c r="S4223" s="143"/>
    </row>
    <row r="4224" spans="1:19" ht="13.5" customHeight="1">
      <c r="A4224" s="210"/>
      <c r="B4224" s="187"/>
      <c r="C4224" s="495" t="s">
        <v>680</v>
      </c>
      <c r="D4224" s="495"/>
      <c r="E4224" s="495"/>
      <c r="F4224" s="495"/>
      <c r="G4224" s="495"/>
      <c r="H4224" s="495"/>
      <c r="I4224" s="495"/>
      <c r="J4224" s="495"/>
      <c r="K4224" s="495"/>
      <c r="L4224" s="495"/>
      <c r="M4224" s="495"/>
      <c r="N4224" s="495"/>
      <c r="O4224" s="495"/>
      <c r="P4224" s="234">
        <v>12695472.439999999</v>
      </c>
      <c r="Q4224" s="143"/>
      <c r="R4224" s="143"/>
      <c r="S4224" s="143"/>
    </row>
    <row r="4225" spans="1:19" ht="13.5" customHeight="1">
      <c r="A4225" s="210"/>
      <c r="B4225" s="187"/>
      <c r="C4225" s="495" t="s">
        <v>681</v>
      </c>
      <c r="D4225" s="495"/>
      <c r="E4225" s="495"/>
      <c r="F4225" s="495"/>
      <c r="G4225" s="495"/>
      <c r="H4225" s="495"/>
      <c r="I4225" s="495"/>
      <c r="J4225" s="495"/>
      <c r="K4225" s="495"/>
      <c r="L4225" s="495"/>
      <c r="M4225" s="495"/>
      <c r="N4225" s="495"/>
      <c r="O4225" s="495"/>
      <c r="P4225" s="234">
        <v>12695472.439999999</v>
      </c>
      <c r="Q4225" s="143"/>
      <c r="R4225" s="143"/>
      <c r="S4225" s="143"/>
    </row>
    <row r="4226" spans="1:19" ht="13.5" customHeight="1">
      <c r="A4226" s="210"/>
      <c r="B4226" s="187"/>
      <c r="C4226" s="495" t="s">
        <v>676</v>
      </c>
      <c r="D4226" s="495"/>
      <c r="E4226" s="495"/>
      <c r="F4226" s="495"/>
      <c r="G4226" s="495"/>
      <c r="H4226" s="495"/>
      <c r="I4226" s="495"/>
      <c r="J4226" s="495"/>
      <c r="K4226" s="495"/>
      <c r="L4226" s="495"/>
      <c r="M4226" s="495"/>
      <c r="N4226" s="495"/>
      <c r="O4226" s="495"/>
      <c r="P4226" s="235"/>
      <c r="Q4226" s="143"/>
      <c r="R4226" s="143"/>
      <c r="S4226" s="143"/>
    </row>
    <row r="4227" spans="1:19" ht="19.5" customHeight="1">
      <c r="A4227" s="210"/>
      <c r="B4227" s="187"/>
      <c r="C4227" s="495" t="s">
        <v>685</v>
      </c>
      <c r="D4227" s="495"/>
      <c r="E4227" s="495"/>
      <c r="F4227" s="495"/>
      <c r="G4227" s="495"/>
      <c r="H4227" s="495"/>
      <c r="I4227" s="495"/>
      <c r="J4227" s="495"/>
      <c r="K4227" s="495"/>
      <c r="L4227" s="495"/>
      <c r="M4227" s="495"/>
      <c r="N4227" s="495"/>
      <c r="O4227" s="495"/>
      <c r="P4227" s="234">
        <v>12695472.439999999</v>
      </c>
      <c r="Q4227" s="143"/>
      <c r="R4227" s="143"/>
      <c r="S4227" s="143"/>
    </row>
    <row r="4228" spans="1:19" ht="13.5" customHeight="1">
      <c r="A4228" s="210"/>
      <c r="B4228" s="230"/>
      <c r="C4228" s="496" t="s">
        <v>1696</v>
      </c>
      <c r="D4228" s="496"/>
      <c r="E4228" s="496"/>
      <c r="F4228" s="496"/>
      <c r="G4228" s="496"/>
      <c r="H4228" s="496"/>
      <c r="I4228" s="496"/>
      <c r="J4228" s="496"/>
      <c r="K4228" s="496"/>
      <c r="L4228" s="496"/>
      <c r="M4228" s="496"/>
      <c r="N4228" s="496"/>
      <c r="O4228" s="496"/>
      <c r="P4228" s="236">
        <v>12695472.439999999</v>
      </c>
      <c r="Q4228" s="143"/>
      <c r="R4228" s="143"/>
      <c r="S4228" s="143"/>
    </row>
    <row r="4229" spans="1:19" ht="13.5" customHeight="1">
      <c r="A4229" s="210"/>
      <c r="B4229" s="187"/>
      <c r="C4229" s="495" t="s">
        <v>692</v>
      </c>
      <c r="D4229" s="495"/>
      <c r="E4229" s="495"/>
      <c r="F4229" s="495"/>
      <c r="G4229" s="495"/>
      <c r="H4229" s="495"/>
      <c r="I4229" s="495"/>
      <c r="J4229" s="495"/>
      <c r="K4229" s="495"/>
      <c r="L4229" s="495"/>
      <c r="M4229" s="495"/>
      <c r="N4229" s="495"/>
      <c r="O4229" s="495"/>
      <c r="P4229" s="235"/>
      <c r="Q4229" s="143"/>
      <c r="R4229" s="143"/>
      <c r="S4229" s="143"/>
    </row>
    <row r="4230" spans="1:19" ht="13.5" customHeight="1">
      <c r="A4230" s="210"/>
      <c r="B4230" s="187"/>
      <c r="C4230" s="495" t="s">
        <v>693</v>
      </c>
      <c r="D4230" s="495"/>
      <c r="E4230" s="495"/>
      <c r="F4230" s="495"/>
      <c r="G4230" s="495"/>
      <c r="H4230" s="495"/>
      <c r="I4230" s="495"/>
      <c r="J4230" s="495"/>
      <c r="K4230" s="495"/>
      <c r="L4230" s="495"/>
      <c r="M4230" s="495"/>
      <c r="N4230" s="495"/>
      <c r="O4230" s="495"/>
      <c r="P4230" s="234">
        <v>10680747.32</v>
      </c>
      <c r="Q4230" s="143"/>
      <c r="R4230" s="143"/>
      <c r="S4230" s="143"/>
    </row>
    <row r="4231" spans="1:19" ht="13.5" customHeight="1">
      <c r="A4231" s="497" t="s">
        <v>1697</v>
      </c>
      <c r="B4231" s="497"/>
      <c r="C4231" s="497"/>
      <c r="D4231" s="497"/>
      <c r="E4231" s="497"/>
      <c r="F4231" s="497"/>
      <c r="G4231" s="497"/>
      <c r="H4231" s="497"/>
      <c r="I4231" s="497"/>
      <c r="J4231" s="497"/>
      <c r="K4231" s="497"/>
      <c r="L4231" s="497"/>
      <c r="M4231" s="497"/>
      <c r="N4231" s="497"/>
      <c r="O4231" s="497"/>
      <c r="P4231" s="497"/>
      <c r="Q4231" s="143"/>
      <c r="R4231" s="143"/>
      <c r="S4231" s="143"/>
    </row>
    <row r="4232" spans="1:19" ht="13.5" customHeight="1">
      <c r="A4232" s="178" t="s">
        <v>1698</v>
      </c>
      <c r="B4232" s="179" t="s">
        <v>1699</v>
      </c>
      <c r="C4232" s="498" t="s">
        <v>1700</v>
      </c>
      <c r="D4232" s="498"/>
      <c r="E4232" s="498"/>
      <c r="F4232" s="498"/>
      <c r="G4232" s="498"/>
      <c r="H4232" s="180" t="s">
        <v>1701</v>
      </c>
      <c r="I4232" s="181">
        <v>1.62</v>
      </c>
      <c r="J4232" s="182">
        <v>1</v>
      </c>
      <c r="K4232" s="219">
        <v>1.62</v>
      </c>
      <c r="L4232" s="183"/>
      <c r="M4232" s="181"/>
      <c r="N4232" s="184"/>
      <c r="O4232" s="181"/>
      <c r="P4232" s="185"/>
      <c r="Q4232" s="143"/>
      <c r="R4232" s="143"/>
      <c r="S4232" s="143"/>
    </row>
    <row r="4233" spans="1:19" ht="13.5" customHeight="1">
      <c r="A4233" s="186"/>
      <c r="B4233" s="187" t="s">
        <v>388</v>
      </c>
      <c r="C4233" s="499" t="s">
        <v>389</v>
      </c>
      <c r="D4233" s="499"/>
      <c r="E4233" s="499"/>
      <c r="F4233" s="499"/>
      <c r="G4233" s="499"/>
      <c r="H4233" s="499"/>
      <c r="I4233" s="499"/>
      <c r="J4233" s="499"/>
      <c r="K4233" s="499"/>
      <c r="L4233" s="499"/>
      <c r="M4233" s="499"/>
      <c r="N4233" s="499"/>
      <c r="O4233" s="499"/>
      <c r="P4233" s="499"/>
      <c r="Q4233" s="143"/>
      <c r="R4233" s="143"/>
      <c r="S4233" s="143"/>
    </row>
    <row r="4234" spans="1:19" ht="27.75" customHeight="1">
      <c r="A4234" s="186"/>
      <c r="B4234" s="187" t="s">
        <v>1702</v>
      </c>
      <c r="C4234" s="499" t="s">
        <v>1703</v>
      </c>
      <c r="D4234" s="499"/>
      <c r="E4234" s="499"/>
      <c r="F4234" s="499"/>
      <c r="G4234" s="499"/>
      <c r="H4234" s="499"/>
      <c r="I4234" s="499"/>
      <c r="J4234" s="499"/>
      <c r="K4234" s="499"/>
      <c r="L4234" s="499"/>
      <c r="M4234" s="499"/>
      <c r="N4234" s="499"/>
      <c r="O4234" s="499"/>
      <c r="P4234" s="499"/>
      <c r="Q4234" s="143"/>
      <c r="R4234" s="143"/>
      <c r="S4234" s="143"/>
    </row>
    <row r="4235" spans="1:19" ht="27.75" customHeight="1">
      <c r="A4235" s="186"/>
      <c r="B4235" s="187"/>
      <c r="C4235" s="499" t="s">
        <v>390</v>
      </c>
      <c r="D4235" s="499"/>
      <c r="E4235" s="499"/>
      <c r="F4235" s="499"/>
      <c r="G4235" s="499"/>
      <c r="H4235" s="499"/>
      <c r="I4235" s="499"/>
      <c r="J4235" s="499"/>
      <c r="K4235" s="499"/>
      <c r="L4235" s="499"/>
      <c r="M4235" s="499"/>
      <c r="N4235" s="499"/>
      <c r="O4235" s="499"/>
      <c r="P4235" s="499"/>
      <c r="Q4235" s="143"/>
      <c r="R4235" s="143"/>
      <c r="S4235" s="143"/>
    </row>
    <row r="4236" spans="1:19" ht="13.5" customHeight="1">
      <c r="A4236" s="188"/>
      <c r="B4236" s="189" t="s">
        <v>164</v>
      </c>
      <c r="C4236" s="501" t="s">
        <v>391</v>
      </c>
      <c r="D4236" s="501"/>
      <c r="E4236" s="501"/>
      <c r="F4236" s="501"/>
      <c r="G4236" s="501"/>
      <c r="H4236" s="190" t="s">
        <v>392</v>
      </c>
      <c r="I4236" s="191"/>
      <c r="J4236" s="191"/>
      <c r="K4236" s="215">
        <v>90.237063399999997</v>
      </c>
      <c r="L4236" s="193"/>
      <c r="M4236" s="191"/>
      <c r="N4236" s="193"/>
      <c r="O4236" s="191"/>
      <c r="P4236" s="194">
        <v>56156.33</v>
      </c>
      <c r="Q4236" s="143"/>
      <c r="R4236" s="143"/>
      <c r="S4236" s="143"/>
    </row>
    <row r="4237" spans="1:19" ht="13.5" customHeight="1">
      <c r="A4237" s="195"/>
      <c r="B4237" s="189" t="s">
        <v>1496</v>
      </c>
      <c r="C4237" s="501" t="s">
        <v>1497</v>
      </c>
      <c r="D4237" s="501"/>
      <c r="E4237" s="501"/>
      <c r="F4237" s="501"/>
      <c r="G4237" s="501"/>
      <c r="H4237" s="190" t="s">
        <v>392</v>
      </c>
      <c r="I4237" s="196">
        <v>39.799999999999997</v>
      </c>
      <c r="J4237" s="197">
        <v>1.399545</v>
      </c>
      <c r="K4237" s="215">
        <v>90.237063399999997</v>
      </c>
      <c r="L4237" s="198"/>
      <c r="M4237" s="199"/>
      <c r="N4237" s="200">
        <v>622.32000000000005</v>
      </c>
      <c r="O4237" s="191"/>
      <c r="P4237" s="194">
        <v>56156.33</v>
      </c>
      <c r="Q4237" s="143"/>
      <c r="R4237" s="143"/>
      <c r="S4237" s="143"/>
    </row>
    <row r="4238" spans="1:19" ht="13.5" customHeight="1">
      <c r="A4238" s="188"/>
      <c r="B4238" s="189" t="s">
        <v>167</v>
      </c>
      <c r="C4238" s="501" t="s">
        <v>395</v>
      </c>
      <c r="D4238" s="501"/>
      <c r="E4238" s="501"/>
      <c r="F4238" s="501"/>
      <c r="G4238" s="501"/>
      <c r="H4238" s="190"/>
      <c r="I4238" s="191"/>
      <c r="J4238" s="191"/>
      <c r="K4238" s="191"/>
      <c r="L4238" s="193"/>
      <c r="M4238" s="191"/>
      <c r="N4238" s="193"/>
      <c r="O4238" s="191"/>
      <c r="P4238" s="194">
        <v>3576.5</v>
      </c>
      <c r="Q4238" s="143"/>
      <c r="R4238" s="143"/>
      <c r="S4238" s="143"/>
    </row>
    <row r="4239" spans="1:19" ht="13.5" customHeight="1">
      <c r="A4239" s="188"/>
      <c r="B4239" s="189"/>
      <c r="C4239" s="501" t="s">
        <v>396</v>
      </c>
      <c r="D4239" s="501"/>
      <c r="E4239" s="501"/>
      <c r="F4239" s="501"/>
      <c r="G4239" s="501"/>
      <c r="H4239" s="190" t="s">
        <v>392</v>
      </c>
      <c r="I4239" s="191"/>
      <c r="J4239" s="191"/>
      <c r="K4239" s="202">
        <v>3.9365999999999999</v>
      </c>
      <c r="L4239" s="193"/>
      <c r="M4239" s="191"/>
      <c r="N4239" s="193"/>
      <c r="O4239" s="191"/>
      <c r="P4239" s="194">
        <v>2363.39</v>
      </c>
      <c r="Q4239" s="143"/>
      <c r="R4239" s="143"/>
      <c r="S4239" s="143"/>
    </row>
    <row r="4240" spans="1:19" ht="27.75" customHeight="1">
      <c r="A4240" s="195"/>
      <c r="B4240" s="189" t="s">
        <v>402</v>
      </c>
      <c r="C4240" s="501" t="s">
        <v>403</v>
      </c>
      <c r="D4240" s="501"/>
      <c r="E4240" s="501"/>
      <c r="F4240" s="501"/>
      <c r="G4240" s="501"/>
      <c r="H4240" s="190" t="s">
        <v>399</v>
      </c>
      <c r="I4240" s="196">
        <v>1.8</v>
      </c>
      <c r="J4240" s="201">
        <v>1.35</v>
      </c>
      <c r="K4240" s="202">
        <v>3.9365999999999999</v>
      </c>
      <c r="L4240" s="198"/>
      <c r="M4240" s="199"/>
      <c r="N4240" s="200">
        <v>543.33000000000004</v>
      </c>
      <c r="O4240" s="202">
        <v>1.0367</v>
      </c>
      <c r="P4240" s="194">
        <v>2217.37</v>
      </c>
      <c r="Q4240" s="143"/>
      <c r="R4240" s="143"/>
      <c r="S4240" s="143"/>
    </row>
    <row r="4241" spans="1:19" ht="27.75" customHeight="1">
      <c r="A4241" s="203"/>
      <c r="B4241" s="189" t="s">
        <v>404</v>
      </c>
      <c r="C4241" s="501" t="s">
        <v>405</v>
      </c>
      <c r="D4241" s="501"/>
      <c r="E4241" s="501"/>
      <c r="F4241" s="501"/>
      <c r="G4241" s="501"/>
      <c r="H4241" s="190" t="s">
        <v>392</v>
      </c>
      <c r="I4241" s="196">
        <v>1.8</v>
      </c>
      <c r="J4241" s="201">
        <v>1.35</v>
      </c>
      <c r="K4241" s="202">
        <v>3.9365999999999999</v>
      </c>
      <c r="L4241" s="193"/>
      <c r="M4241" s="191"/>
      <c r="N4241" s="204">
        <v>579.11</v>
      </c>
      <c r="O4241" s="202">
        <v>1.0367</v>
      </c>
      <c r="P4241" s="194">
        <v>2363.39</v>
      </c>
      <c r="Q4241" s="143"/>
      <c r="R4241" s="143"/>
      <c r="S4241" s="143"/>
    </row>
    <row r="4242" spans="1:19" ht="45.75" customHeight="1">
      <c r="A4242" s="195"/>
      <c r="B4242" s="189" t="s">
        <v>1704</v>
      </c>
      <c r="C4242" s="501" t="s">
        <v>1705</v>
      </c>
      <c r="D4242" s="501"/>
      <c r="E4242" s="501"/>
      <c r="F4242" s="501"/>
      <c r="G4242" s="501"/>
      <c r="H4242" s="190" t="s">
        <v>399</v>
      </c>
      <c r="I4242" s="196">
        <v>19.3</v>
      </c>
      <c r="J4242" s="201">
        <v>1.35</v>
      </c>
      <c r="K4242" s="202">
        <v>42.209099999999999</v>
      </c>
      <c r="L4242" s="205">
        <v>26.1</v>
      </c>
      <c r="M4242" s="206">
        <v>1.19</v>
      </c>
      <c r="N4242" s="200">
        <v>31.06</v>
      </c>
      <c r="O4242" s="202">
        <v>1.0367</v>
      </c>
      <c r="P4242" s="194">
        <v>1359.13</v>
      </c>
      <c r="Q4242" s="143"/>
      <c r="R4242" s="143"/>
      <c r="S4242" s="143"/>
    </row>
    <row r="4243" spans="1:19" ht="13.5" customHeight="1">
      <c r="A4243" s="188"/>
      <c r="B4243" s="189" t="s">
        <v>180</v>
      </c>
      <c r="C4243" s="501" t="s">
        <v>410</v>
      </c>
      <c r="D4243" s="501"/>
      <c r="E4243" s="501"/>
      <c r="F4243" s="501"/>
      <c r="G4243" s="501"/>
      <c r="H4243" s="190"/>
      <c r="I4243" s="191"/>
      <c r="J4243" s="191"/>
      <c r="K4243" s="191"/>
      <c r="L4243" s="193"/>
      <c r="M4243" s="191"/>
      <c r="N4243" s="193"/>
      <c r="O4243" s="191"/>
      <c r="P4243" s="194">
        <v>3728.63</v>
      </c>
      <c r="Q4243" s="143"/>
      <c r="R4243" s="143"/>
      <c r="S4243" s="143"/>
    </row>
    <row r="4244" spans="1:19" ht="13.5" customHeight="1">
      <c r="A4244" s="195"/>
      <c r="B4244" s="189" t="s">
        <v>1706</v>
      </c>
      <c r="C4244" s="501" t="s">
        <v>1707</v>
      </c>
      <c r="D4244" s="501"/>
      <c r="E4244" s="501"/>
      <c r="F4244" s="501"/>
      <c r="G4244" s="501"/>
      <c r="H4244" s="190" t="s">
        <v>918</v>
      </c>
      <c r="I4244" s="201">
        <v>1.49</v>
      </c>
      <c r="J4244" s="191"/>
      <c r="K4244" s="202">
        <v>2.4138000000000002</v>
      </c>
      <c r="L4244" s="205">
        <v>35.71</v>
      </c>
      <c r="M4244" s="206">
        <v>0.89</v>
      </c>
      <c r="N4244" s="200">
        <v>31.78</v>
      </c>
      <c r="O4244" s="202">
        <v>1.0367</v>
      </c>
      <c r="P4244" s="194">
        <v>79.53</v>
      </c>
      <c r="Q4244" s="143"/>
      <c r="R4244" s="143"/>
      <c r="S4244" s="143"/>
    </row>
    <row r="4245" spans="1:19" ht="13.5" customHeight="1">
      <c r="A4245" s="195"/>
      <c r="B4245" s="189" t="s">
        <v>1708</v>
      </c>
      <c r="C4245" s="501" t="s">
        <v>1709</v>
      </c>
      <c r="D4245" s="501"/>
      <c r="E4245" s="501"/>
      <c r="F4245" s="501"/>
      <c r="G4245" s="501"/>
      <c r="H4245" s="190" t="s">
        <v>142</v>
      </c>
      <c r="I4245" s="201">
        <v>2.08</v>
      </c>
      <c r="J4245" s="191"/>
      <c r="K4245" s="202">
        <v>3.3696000000000002</v>
      </c>
      <c r="L4245" s="205">
        <v>856.24</v>
      </c>
      <c r="M4245" s="206">
        <v>1.22</v>
      </c>
      <c r="N4245" s="200">
        <v>1044.6099999999999</v>
      </c>
      <c r="O4245" s="202">
        <v>1.0367</v>
      </c>
      <c r="P4245" s="194">
        <v>3649.1</v>
      </c>
      <c r="Q4245" s="143"/>
      <c r="R4245" s="143"/>
      <c r="S4245" s="143"/>
    </row>
    <row r="4246" spans="1:19" ht="13.5" customHeight="1">
      <c r="A4246" s="210"/>
      <c r="B4246" s="187"/>
      <c r="C4246" s="500" t="s">
        <v>429</v>
      </c>
      <c r="D4246" s="500"/>
      <c r="E4246" s="500"/>
      <c r="F4246" s="500"/>
      <c r="G4246" s="500"/>
      <c r="H4246" s="180"/>
      <c r="I4246" s="181"/>
      <c r="J4246" s="181"/>
      <c r="K4246" s="181"/>
      <c r="L4246" s="183"/>
      <c r="M4246" s="181"/>
      <c r="N4246" s="211"/>
      <c r="O4246" s="181"/>
      <c r="P4246" s="212">
        <v>65824.850000000006</v>
      </c>
      <c r="Q4246" s="143"/>
      <c r="R4246" s="143"/>
      <c r="S4246" s="143"/>
    </row>
    <row r="4247" spans="1:19" ht="13.5" customHeight="1">
      <c r="A4247" s="203"/>
      <c r="B4247" s="189"/>
      <c r="C4247" s="501" t="s">
        <v>433</v>
      </c>
      <c r="D4247" s="501"/>
      <c r="E4247" s="501"/>
      <c r="F4247" s="501"/>
      <c r="G4247" s="501"/>
      <c r="H4247" s="190"/>
      <c r="I4247" s="191"/>
      <c r="J4247" s="191"/>
      <c r="K4247" s="191"/>
      <c r="L4247" s="193"/>
      <c r="M4247" s="191"/>
      <c r="N4247" s="193"/>
      <c r="O4247" s="191"/>
      <c r="P4247" s="194">
        <v>58519.72</v>
      </c>
      <c r="Q4247" s="143"/>
      <c r="R4247" s="143"/>
      <c r="S4247" s="143"/>
    </row>
    <row r="4248" spans="1:19" ht="13.5" customHeight="1">
      <c r="A4248" s="203"/>
      <c r="B4248" s="189" t="s">
        <v>1710</v>
      </c>
      <c r="C4248" s="501" t="s">
        <v>1711</v>
      </c>
      <c r="D4248" s="501"/>
      <c r="E4248" s="501"/>
      <c r="F4248" s="501"/>
      <c r="G4248" s="501"/>
      <c r="H4248" s="190" t="s">
        <v>432</v>
      </c>
      <c r="I4248" s="209">
        <v>103</v>
      </c>
      <c r="J4248" s="191"/>
      <c r="K4248" s="209">
        <v>103</v>
      </c>
      <c r="L4248" s="193"/>
      <c r="M4248" s="191"/>
      <c r="N4248" s="193"/>
      <c r="O4248" s="191"/>
      <c r="P4248" s="194">
        <v>60275.31</v>
      </c>
      <c r="Q4248" s="143"/>
      <c r="R4248" s="143"/>
      <c r="S4248" s="143"/>
    </row>
    <row r="4249" spans="1:19" ht="13.5" customHeight="1">
      <c r="A4249" s="203"/>
      <c r="B4249" s="189" t="s">
        <v>1712</v>
      </c>
      <c r="C4249" s="501" t="s">
        <v>1713</v>
      </c>
      <c r="D4249" s="501"/>
      <c r="E4249" s="501"/>
      <c r="F4249" s="501"/>
      <c r="G4249" s="501"/>
      <c r="H4249" s="190" t="s">
        <v>432</v>
      </c>
      <c r="I4249" s="209">
        <v>59</v>
      </c>
      <c r="J4249" s="191"/>
      <c r="K4249" s="209">
        <v>59</v>
      </c>
      <c r="L4249" s="193"/>
      <c r="M4249" s="191"/>
      <c r="N4249" s="193"/>
      <c r="O4249" s="191"/>
      <c r="P4249" s="194">
        <v>34526.629999999997</v>
      </c>
      <c r="Q4249" s="143"/>
      <c r="R4249" s="143"/>
      <c r="S4249" s="143"/>
    </row>
    <row r="4250" spans="1:19" ht="19.5" customHeight="1">
      <c r="A4250" s="213"/>
      <c r="B4250" s="214"/>
      <c r="C4250" s="500" t="s">
        <v>438</v>
      </c>
      <c r="D4250" s="500"/>
      <c r="E4250" s="500"/>
      <c r="F4250" s="500"/>
      <c r="G4250" s="500"/>
      <c r="H4250" s="180"/>
      <c r="I4250" s="181"/>
      <c r="J4250" s="181"/>
      <c r="K4250" s="181"/>
      <c r="L4250" s="183"/>
      <c r="M4250" s="181"/>
      <c r="N4250" s="211">
        <v>99152.34</v>
      </c>
      <c r="O4250" s="181"/>
      <c r="P4250" s="212">
        <v>160626.79</v>
      </c>
      <c r="Q4250" s="143"/>
      <c r="R4250" s="143"/>
      <c r="S4250" s="143"/>
    </row>
    <row r="4251" spans="1:19" ht="13.5" customHeight="1">
      <c r="A4251" s="178" t="s">
        <v>1714</v>
      </c>
      <c r="B4251" s="179" t="s">
        <v>1715</v>
      </c>
      <c r="C4251" s="498" t="s">
        <v>1716</v>
      </c>
      <c r="D4251" s="498"/>
      <c r="E4251" s="498"/>
      <c r="F4251" s="498"/>
      <c r="G4251" s="498"/>
      <c r="H4251" s="180" t="s">
        <v>1701</v>
      </c>
      <c r="I4251" s="181">
        <v>1.62</v>
      </c>
      <c r="J4251" s="182">
        <v>1</v>
      </c>
      <c r="K4251" s="219">
        <v>1.62</v>
      </c>
      <c r="L4251" s="183"/>
      <c r="M4251" s="181"/>
      <c r="N4251" s="184"/>
      <c r="O4251" s="181"/>
      <c r="P4251" s="185"/>
      <c r="Q4251" s="143"/>
      <c r="R4251" s="143"/>
      <c r="S4251" s="143"/>
    </row>
    <row r="4252" spans="1:19" ht="13.5" customHeight="1">
      <c r="A4252" s="186"/>
      <c r="B4252" s="187" t="s">
        <v>388</v>
      </c>
      <c r="C4252" s="499" t="s">
        <v>389</v>
      </c>
      <c r="D4252" s="499"/>
      <c r="E4252" s="499"/>
      <c r="F4252" s="499"/>
      <c r="G4252" s="499"/>
      <c r="H4252" s="499"/>
      <c r="I4252" s="499"/>
      <c r="J4252" s="499"/>
      <c r="K4252" s="499"/>
      <c r="L4252" s="499"/>
      <c r="M4252" s="499"/>
      <c r="N4252" s="499"/>
      <c r="O4252" s="499"/>
      <c r="P4252" s="499"/>
      <c r="Q4252" s="143"/>
      <c r="R4252" s="143"/>
      <c r="S4252" s="143"/>
    </row>
    <row r="4253" spans="1:19" ht="13.5" customHeight="1">
      <c r="A4253" s="186"/>
      <c r="B4253" s="187" t="s">
        <v>1702</v>
      </c>
      <c r="C4253" s="499" t="s">
        <v>1703</v>
      </c>
      <c r="D4253" s="499"/>
      <c r="E4253" s="499"/>
      <c r="F4253" s="499"/>
      <c r="G4253" s="499"/>
      <c r="H4253" s="499"/>
      <c r="I4253" s="499"/>
      <c r="J4253" s="499"/>
      <c r="K4253" s="499"/>
      <c r="L4253" s="499"/>
      <c r="M4253" s="499"/>
      <c r="N4253" s="499"/>
      <c r="O4253" s="499"/>
      <c r="P4253" s="499"/>
      <c r="Q4253" s="143"/>
      <c r="R4253" s="143"/>
      <c r="S4253" s="143"/>
    </row>
    <row r="4254" spans="1:19" ht="13.5" customHeight="1">
      <c r="A4254" s="186"/>
      <c r="B4254" s="187"/>
      <c r="C4254" s="499" t="s">
        <v>1717</v>
      </c>
      <c r="D4254" s="499"/>
      <c r="E4254" s="499"/>
      <c r="F4254" s="499"/>
      <c r="G4254" s="499"/>
      <c r="H4254" s="499"/>
      <c r="I4254" s="499"/>
      <c r="J4254" s="499"/>
      <c r="K4254" s="499"/>
      <c r="L4254" s="499"/>
      <c r="M4254" s="499"/>
      <c r="N4254" s="499"/>
      <c r="O4254" s="499"/>
      <c r="P4254" s="499"/>
      <c r="Q4254" s="143"/>
      <c r="R4254" s="143"/>
      <c r="S4254" s="143"/>
    </row>
    <row r="4255" spans="1:19" ht="13.5" customHeight="1">
      <c r="A4255" s="186"/>
      <c r="B4255" s="187"/>
      <c r="C4255" s="499" t="s">
        <v>390</v>
      </c>
      <c r="D4255" s="499"/>
      <c r="E4255" s="499"/>
      <c r="F4255" s="499"/>
      <c r="G4255" s="499"/>
      <c r="H4255" s="499"/>
      <c r="I4255" s="499"/>
      <c r="J4255" s="499"/>
      <c r="K4255" s="499"/>
      <c r="L4255" s="499"/>
      <c r="M4255" s="499"/>
      <c r="N4255" s="499"/>
      <c r="O4255" s="499"/>
      <c r="P4255" s="499"/>
      <c r="Q4255" s="143"/>
      <c r="R4255" s="143"/>
      <c r="S4255" s="143"/>
    </row>
    <row r="4256" spans="1:19" ht="13.5" customHeight="1">
      <c r="A4256" s="188"/>
      <c r="B4256" s="189" t="s">
        <v>164</v>
      </c>
      <c r="C4256" s="501" t="s">
        <v>391</v>
      </c>
      <c r="D4256" s="501"/>
      <c r="E4256" s="501"/>
      <c r="F4256" s="501"/>
      <c r="G4256" s="501"/>
      <c r="H4256" s="190" t="s">
        <v>392</v>
      </c>
      <c r="I4256" s="191"/>
      <c r="J4256" s="191"/>
      <c r="K4256" s="215">
        <v>290.2096512</v>
      </c>
      <c r="L4256" s="193"/>
      <c r="M4256" s="191"/>
      <c r="N4256" s="193"/>
      <c r="O4256" s="191"/>
      <c r="P4256" s="194">
        <v>183113.58</v>
      </c>
      <c r="Q4256" s="143"/>
      <c r="R4256" s="143"/>
      <c r="S4256" s="143"/>
    </row>
    <row r="4257" spans="1:19" ht="27.75" customHeight="1">
      <c r="A4257" s="195"/>
      <c r="B4257" s="189" t="s">
        <v>1718</v>
      </c>
      <c r="C4257" s="501" t="s">
        <v>1719</v>
      </c>
      <c r="D4257" s="501"/>
      <c r="E4257" s="501"/>
      <c r="F4257" s="501"/>
      <c r="G4257" s="501"/>
      <c r="H4257" s="190" t="s">
        <v>392</v>
      </c>
      <c r="I4257" s="196">
        <v>1.6</v>
      </c>
      <c r="J4257" s="202">
        <v>111.9636</v>
      </c>
      <c r="K4257" s="215">
        <v>290.2096512</v>
      </c>
      <c r="L4257" s="198"/>
      <c r="M4257" s="199"/>
      <c r="N4257" s="200">
        <v>630.97</v>
      </c>
      <c r="O4257" s="191"/>
      <c r="P4257" s="194">
        <v>183113.58</v>
      </c>
      <c r="Q4257" s="143"/>
      <c r="R4257" s="143"/>
      <c r="S4257" s="143"/>
    </row>
    <row r="4258" spans="1:19" ht="27.75" customHeight="1">
      <c r="A4258" s="188"/>
      <c r="B4258" s="189" t="s">
        <v>167</v>
      </c>
      <c r="C4258" s="501" t="s">
        <v>395</v>
      </c>
      <c r="D4258" s="501"/>
      <c r="E4258" s="501"/>
      <c r="F4258" s="501"/>
      <c r="G4258" s="501"/>
      <c r="H4258" s="190"/>
      <c r="I4258" s="191"/>
      <c r="J4258" s="191"/>
      <c r="K4258" s="191"/>
      <c r="L4258" s="193"/>
      <c r="M4258" s="191"/>
      <c r="N4258" s="193"/>
      <c r="O4258" s="191"/>
      <c r="P4258" s="194">
        <v>5464.68</v>
      </c>
      <c r="Q4258" s="143"/>
      <c r="R4258" s="143"/>
      <c r="S4258" s="143"/>
    </row>
    <row r="4259" spans="1:19" ht="13.5" customHeight="1">
      <c r="A4259" s="195"/>
      <c r="B4259" s="189" t="s">
        <v>1704</v>
      </c>
      <c r="C4259" s="501" t="s">
        <v>1705</v>
      </c>
      <c r="D4259" s="501"/>
      <c r="E4259" s="501"/>
      <c r="F4259" s="501"/>
      <c r="G4259" s="501"/>
      <c r="H4259" s="190" t="s">
        <v>399</v>
      </c>
      <c r="I4259" s="201">
        <v>0.97</v>
      </c>
      <c r="J4259" s="209">
        <v>108</v>
      </c>
      <c r="K4259" s="202">
        <v>169.71119999999999</v>
      </c>
      <c r="L4259" s="205">
        <v>26.1</v>
      </c>
      <c r="M4259" s="206">
        <v>1.19</v>
      </c>
      <c r="N4259" s="200">
        <v>31.06</v>
      </c>
      <c r="O4259" s="202">
        <v>1.0367</v>
      </c>
      <c r="P4259" s="194">
        <v>5464.68</v>
      </c>
      <c r="Q4259" s="143"/>
      <c r="R4259" s="143"/>
      <c r="S4259" s="143"/>
    </row>
    <row r="4260" spans="1:19" ht="19.5" customHeight="1">
      <c r="A4260" s="188"/>
      <c r="B4260" s="189" t="s">
        <v>180</v>
      </c>
      <c r="C4260" s="501" t="s">
        <v>410</v>
      </c>
      <c r="D4260" s="501"/>
      <c r="E4260" s="501"/>
      <c r="F4260" s="501"/>
      <c r="G4260" s="501"/>
      <c r="H4260" s="190"/>
      <c r="I4260" s="191"/>
      <c r="J4260" s="191"/>
      <c r="K4260" s="191"/>
      <c r="L4260" s="193"/>
      <c r="M4260" s="191"/>
      <c r="N4260" s="193"/>
      <c r="O4260" s="191"/>
      <c r="P4260" s="194">
        <v>14916.64</v>
      </c>
      <c r="Q4260" s="143"/>
      <c r="R4260" s="143"/>
      <c r="S4260" s="143"/>
    </row>
    <row r="4261" spans="1:19" ht="27.75" customHeight="1">
      <c r="A4261" s="195"/>
      <c r="B4261" s="189" t="s">
        <v>1706</v>
      </c>
      <c r="C4261" s="501" t="s">
        <v>1707</v>
      </c>
      <c r="D4261" s="501"/>
      <c r="E4261" s="501"/>
      <c r="F4261" s="501"/>
      <c r="G4261" s="501"/>
      <c r="H4261" s="190" t="s">
        <v>918</v>
      </c>
      <c r="I4261" s="207">
        <v>7.4999999999999997E-2</v>
      </c>
      <c r="J4261" s="209">
        <v>80</v>
      </c>
      <c r="K4261" s="201">
        <v>9.7200000000000006</v>
      </c>
      <c r="L4261" s="205">
        <v>35.71</v>
      </c>
      <c r="M4261" s="206">
        <v>0.89</v>
      </c>
      <c r="N4261" s="200">
        <v>31.78</v>
      </c>
      <c r="O4261" s="202">
        <v>1.0367</v>
      </c>
      <c r="P4261" s="194">
        <v>320.24</v>
      </c>
      <c r="Q4261" s="143"/>
      <c r="R4261" s="143"/>
      <c r="S4261" s="143"/>
    </row>
    <row r="4262" spans="1:19" ht="45.75" customHeight="1">
      <c r="A4262" s="195"/>
      <c r="B4262" s="189" t="s">
        <v>1708</v>
      </c>
      <c r="C4262" s="501" t="s">
        <v>1709</v>
      </c>
      <c r="D4262" s="501"/>
      <c r="E4262" s="501"/>
      <c r="F4262" s="501"/>
      <c r="G4262" s="501"/>
      <c r="H4262" s="190" t="s">
        <v>142</v>
      </c>
      <c r="I4262" s="207">
        <v>0.104</v>
      </c>
      <c r="J4262" s="209">
        <v>80</v>
      </c>
      <c r="K4262" s="202">
        <v>13.478400000000001</v>
      </c>
      <c r="L4262" s="205">
        <v>856.24</v>
      </c>
      <c r="M4262" s="206">
        <v>1.22</v>
      </c>
      <c r="N4262" s="200">
        <v>1044.6099999999999</v>
      </c>
      <c r="O4262" s="202">
        <v>1.0367</v>
      </c>
      <c r="P4262" s="194">
        <v>14596.4</v>
      </c>
      <c r="Q4262" s="143"/>
      <c r="R4262" s="143"/>
      <c r="S4262" s="143"/>
    </row>
    <row r="4263" spans="1:19" ht="13.5" customHeight="1">
      <c r="A4263" s="210"/>
      <c r="B4263" s="187"/>
      <c r="C4263" s="500" t="s">
        <v>429</v>
      </c>
      <c r="D4263" s="500"/>
      <c r="E4263" s="500"/>
      <c r="F4263" s="500"/>
      <c r="G4263" s="500"/>
      <c r="H4263" s="180"/>
      <c r="I4263" s="181"/>
      <c r="J4263" s="181"/>
      <c r="K4263" s="181"/>
      <c r="L4263" s="183"/>
      <c r="M4263" s="181"/>
      <c r="N4263" s="211"/>
      <c r="O4263" s="181"/>
      <c r="P4263" s="212">
        <v>203494.9</v>
      </c>
      <c r="Q4263" s="143"/>
      <c r="R4263" s="143"/>
      <c r="S4263" s="143"/>
    </row>
    <row r="4264" spans="1:19" ht="13.5" customHeight="1">
      <c r="A4264" s="203"/>
      <c r="B4264" s="189"/>
      <c r="C4264" s="501" t="s">
        <v>433</v>
      </c>
      <c r="D4264" s="501"/>
      <c r="E4264" s="501"/>
      <c r="F4264" s="501"/>
      <c r="G4264" s="501"/>
      <c r="H4264" s="190"/>
      <c r="I4264" s="191"/>
      <c r="J4264" s="191"/>
      <c r="K4264" s="191"/>
      <c r="L4264" s="193"/>
      <c r="M4264" s="191"/>
      <c r="N4264" s="193"/>
      <c r="O4264" s="191"/>
      <c r="P4264" s="194">
        <v>183113.58</v>
      </c>
      <c r="Q4264" s="143"/>
      <c r="R4264" s="143"/>
      <c r="S4264" s="143"/>
    </row>
    <row r="4265" spans="1:19" ht="13.5" customHeight="1">
      <c r="A4265" s="203"/>
      <c r="B4265" s="189" t="s">
        <v>1710</v>
      </c>
      <c r="C4265" s="501" t="s">
        <v>1711</v>
      </c>
      <c r="D4265" s="501"/>
      <c r="E4265" s="501"/>
      <c r="F4265" s="501"/>
      <c r="G4265" s="501"/>
      <c r="H4265" s="190" t="s">
        <v>432</v>
      </c>
      <c r="I4265" s="209">
        <v>103</v>
      </c>
      <c r="J4265" s="191"/>
      <c r="K4265" s="209">
        <v>103</v>
      </c>
      <c r="L4265" s="193"/>
      <c r="M4265" s="191"/>
      <c r="N4265" s="193"/>
      <c r="O4265" s="191"/>
      <c r="P4265" s="194">
        <v>188606.99</v>
      </c>
      <c r="Q4265" s="143"/>
      <c r="R4265" s="143"/>
      <c r="S4265" s="143"/>
    </row>
    <row r="4266" spans="1:19" ht="13.5" customHeight="1">
      <c r="A4266" s="203"/>
      <c r="B4266" s="189" t="s">
        <v>1712</v>
      </c>
      <c r="C4266" s="501" t="s">
        <v>1713</v>
      </c>
      <c r="D4266" s="501"/>
      <c r="E4266" s="501"/>
      <c r="F4266" s="501"/>
      <c r="G4266" s="501"/>
      <c r="H4266" s="190" t="s">
        <v>432</v>
      </c>
      <c r="I4266" s="209">
        <v>59</v>
      </c>
      <c r="J4266" s="191"/>
      <c r="K4266" s="209">
        <v>59</v>
      </c>
      <c r="L4266" s="193"/>
      <c r="M4266" s="191"/>
      <c r="N4266" s="193"/>
      <c r="O4266" s="191"/>
      <c r="P4266" s="194">
        <v>108037.01</v>
      </c>
      <c r="Q4266" s="143"/>
      <c r="R4266" s="143"/>
      <c r="S4266" s="143"/>
    </row>
    <row r="4267" spans="1:19" ht="13.5" customHeight="1">
      <c r="A4267" s="213"/>
      <c r="B4267" s="214"/>
      <c r="C4267" s="500" t="s">
        <v>438</v>
      </c>
      <c r="D4267" s="500"/>
      <c r="E4267" s="500"/>
      <c r="F4267" s="500"/>
      <c r="G4267" s="500"/>
      <c r="H4267" s="180"/>
      <c r="I4267" s="181"/>
      <c r="J4267" s="181"/>
      <c r="K4267" s="181"/>
      <c r="L4267" s="183"/>
      <c r="M4267" s="181"/>
      <c r="N4267" s="211">
        <v>308727.71999999997</v>
      </c>
      <c r="O4267" s="181"/>
      <c r="P4267" s="212">
        <v>500138.9</v>
      </c>
      <c r="Q4267" s="143"/>
      <c r="R4267" s="143"/>
      <c r="S4267" s="143"/>
    </row>
    <row r="4268" spans="1:19" ht="13.5" customHeight="1">
      <c r="A4268" s="178" t="s">
        <v>1720</v>
      </c>
      <c r="B4268" s="179" t="s">
        <v>1721</v>
      </c>
      <c r="C4268" s="498" t="s">
        <v>1709</v>
      </c>
      <c r="D4268" s="498"/>
      <c r="E4268" s="498"/>
      <c r="F4268" s="498"/>
      <c r="G4268" s="498"/>
      <c r="H4268" s="180" t="s">
        <v>142</v>
      </c>
      <c r="I4268" s="181">
        <v>17</v>
      </c>
      <c r="J4268" s="182">
        <v>1</v>
      </c>
      <c r="K4268" s="182">
        <v>17</v>
      </c>
      <c r="L4268" s="218">
        <v>856.24</v>
      </c>
      <c r="M4268" s="219">
        <v>1.22</v>
      </c>
      <c r="N4268" s="239">
        <v>1044.6099999999999</v>
      </c>
      <c r="O4268" s="217">
        <v>1.0367</v>
      </c>
      <c r="P4268" s="212">
        <v>18410.099999999999</v>
      </c>
      <c r="Q4268" s="143"/>
      <c r="R4268" s="143"/>
      <c r="S4268" s="143"/>
    </row>
    <row r="4269" spans="1:19" ht="19.5" customHeight="1">
      <c r="A4269" s="186"/>
      <c r="B4269" s="187"/>
      <c r="C4269" s="499" t="s">
        <v>390</v>
      </c>
      <c r="D4269" s="499"/>
      <c r="E4269" s="499"/>
      <c r="F4269" s="499"/>
      <c r="G4269" s="499"/>
      <c r="H4269" s="499"/>
      <c r="I4269" s="499"/>
      <c r="J4269" s="499"/>
      <c r="K4269" s="499"/>
      <c r="L4269" s="499"/>
      <c r="M4269" s="499"/>
      <c r="N4269" s="499"/>
      <c r="O4269" s="499"/>
      <c r="P4269" s="499"/>
      <c r="Q4269" s="143"/>
      <c r="R4269" s="143"/>
      <c r="S4269" s="143"/>
    </row>
    <row r="4270" spans="1:19" ht="13.5" customHeight="1">
      <c r="A4270" s="213"/>
      <c r="B4270" s="214"/>
      <c r="C4270" s="500" t="s">
        <v>438</v>
      </c>
      <c r="D4270" s="500"/>
      <c r="E4270" s="500"/>
      <c r="F4270" s="500"/>
      <c r="G4270" s="500"/>
      <c r="H4270" s="180"/>
      <c r="I4270" s="181"/>
      <c r="J4270" s="181"/>
      <c r="K4270" s="181"/>
      <c r="L4270" s="183"/>
      <c r="M4270" s="181"/>
      <c r="N4270" s="183"/>
      <c r="O4270" s="181"/>
      <c r="P4270" s="212">
        <v>18410.099999999999</v>
      </c>
      <c r="Q4270" s="143"/>
      <c r="R4270" s="143"/>
      <c r="S4270" s="143"/>
    </row>
    <row r="4271" spans="1:19" ht="13.5" customHeight="1">
      <c r="A4271" s="178" t="s">
        <v>1722</v>
      </c>
      <c r="B4271" s="179" t="s">
        <v>1699</v>
      </c>
      <c r="C4271" s="498" t="s">
        <v>1700</v>
      </c>
      <c r="D4271" s="498"/>
      <c r="E4271" s="498"/>
      <c r="F4271" s="498"/>
      <c r="G4271" s="498"/>
      <c r="H4271" s="180" t="s">
        <v>1701</v>
      </c>
      <c r="I4271" s="181">
        <v>1.4</v>
      </c>
      <c r="J4271" s="182">
        <v>1</v>
      </c>
      <c r="K4271" s="222">
        <v>1.4</v>
      </c>
      <c r="L4271" s="183"/>
      <c r="M4271" s="181"/>
      <c r="N4271" s="184"/>
      <c r="O4271" s="181"/>
      <c r="P4271" s="185"/>
      <c r="Q4271" s="143"/>
      <c r="R4271" s="143"/>
      <c r="S4271" s="143"/>
    </row>
    <row r="4272" spans="1:19" ht="13.5" customHeight="1">
      <c r="A4272" s="186"/>
      <c r="B4272" s="187" t="s">
        <v>388</v>
      </c>
      <c r="C4272" s="499" t="s">
        <v>389</v>
      </c>
      <c r="D4272" s="499"/>
      <c r="E4272" s="499"/>
      <c r="F4272" s="499"/>
      <c r="G4272" s="499"/>
      <c r="H4272" s="499"/>
      <c r="I4272" s="499"/>
      <c r="J4272" s="499"/>
      <c r="K4272" s="499"/>
      <c r="L4272" s="499"/>
      <c r="M4272" s="499"/>
      <c r="N4272" s="499"/>
      <c r="O4272" s="499"/>
      <c r="P4272" s="499"/>
      <c r="Q4272" s="143"/>
      <c r="R4272" s="143"/>
      <c r="S4272" s="143"/>
    </row>
    <row r="4273" spans="1:19" ht="13.5" customHeight="1">
      <c r="A4273" s="186"/>
      <c r="B4273" s="187" t="s">
        <v>1702</v>
      </c>
      <c r="C4273" s="499" t="s">
        <v>1703</v>
      </c>
      <c r="D4273" s="499"/>
      <c r="E4273" s="499"/>
      <c r="F4273" s="499"/>
      <c r="G4273" s="499"/>
      <c r="H4273" s="499"/>
      <c r="I4273" s="499"/>
      <c r="J4273" s="499"/>
      <c r="K4273" s="499"/>
      <c r="L4273" s="499"/>
      <c r="M4273" s="499"/>
      <c r="N4273" s="499"/>
      <c r="O4273" s="499"/>
      <c r="P4273" s="499"/>
      <c r="Q4273" s="143"/>
      <c r="R4273" s="143"/>
      <c r="S4273" s="143"/>
    </row>
    <row r="4274" spans="1:19" ht="13.5" customHeight="1">
      <c r="A4274" s="186"/>
      <c r="B4274" s="187"/>
      <c r="C4274" s="499" t="s">
        <v>390</v>
      </c>
      <c r="D4274" s="499"/>
      <c r="E4274" s="499"/>
      <c r="F4274" s="499"/>
      <c r="G4274" s="499"/>
      <c r="H4274" s="499"/>
      <c r="I4274" s="499"/>
      <c r="J4274" s="499"/>
      <c r="K4274" s="499"/>
      <c r="L4274" s="499"/>
      <c r="M4274" s="499"/>
      <c r="N4274" s="499"/>
      <c r="O4274" s="499"/>
      <c r="P4274" s="499"/>
      <c r="Q4274" s="143"/>
      <c r="R4274" s="143"/>
      <c r="S4274" s="143"/>
    </row>
    <row r="4275" spans="1:19" ht="13.5" customHeight="1">
      <c r="A4275" s="188"/>
      <c r="B4275" s="189" t="s">
        <v>164</v>
      </c>
      <c r="C4275" s="501" t="s">
        <v>391</v>
      </c>
      <c r="D4275" s="501"/>
      <c r="E4275" s="501"/>
      <c r="F4275" s="501"/>
      <c r="G4275" s="501"/>
      <c r="H4275" s="190" t="s">
        <v>392</v>
      </c>
      <c r="I4275" s="191"/>
      <c r="J4275" s="191"/>
      <c r="K4275" s="215">
        <v>77.982647400000005</v>
      </c>
      <c r="L4275" s="193"/>
      <c r="M4275" s="191"/>
      <c r="N4275" s="193"/>
      <c r="O4275" s="191"/>
      <c r="P4275" s="194">
        <v>48530.16</v>
      </c>
      <c r="Q4275" s="143"/>
      <c r="R4275" s="143"/>
      <c r="S4275" s="143"/>
    </row>
    <row r="4276" spans="1:19" ht="27.75" customHeight="1">
      <c r="A4276" s="195"/>
      <c r="B4276" s="189" t="s">
        <v>1496</v>
      </c>
      <c r="C4276" s="501" t="s">
        <v>1497</v>
      </c>
      <c r="D4276" s="501"/>
      <c r="E4276" s="501"/>
      <c r="F4276" s="501"/>
      <c r="G4276" s="501"/>
      <c r="H4276" s="190" t="s">
        <v>392</v>
      </c>
      <c r="I4276" s="196">
        <v>39.799999999999997</v>
      </c>
      <c r="J4276" s="197">
        <v>1.399545</v>
      </c>
      <c r="K4276" s="215">
        <v>77.982647400000005</v>
      </c>
      <c r="L4276" s="198"/>
      <c r="M4276" s="199"/>
      <c r="N4276" s="200">
        <v>622.32000000000005</v>
      </c>
      <c r="O4276" s="191"/>
      <c r="P4276" s="194">
        <v>48530.16</v>
      </c>
      <c r="Q4276" s="143"/>
      <c r="R4276" s="143"/>
      <c r="S4276" s="143"/>
    </row>
    <row r="4277" spans="1:19" ht="27.75" customHeight="1">
      <c r="A4277" s="188"/>
      <c r="B4277" s="189" t="s">
        <v>167</v>
      </c>
      <c r="C4277" s="501" t="s">
        <v>395</v>
      </c>
      <c r="D4277" s="501"/>
      <c r="E4277" s="501"/>
      <c r="F4277" s="501"/>
      <c r="G4277" s="501"/>
      <c r="H4277" s="190"/>
      <c r="I4277" s="191"/>
      <c r="J4277" s="191"/>
      <c r="K4277" s="191"/>
      <c r="L4277" s="193"/>
      <c r="M4277" s="191"/>
      <c r="N4277" s="193"/>
      <c r="O4277" s="191"/>
      <c r="P4277" s="194">
        <v>3090.81</v>
      </c>
      <c r="Q4277" s="143"/>
      <c r="R4277" s="143"/>
      <c r="S4277" s="143"/>
    </row>
    <row r="4278" spans="1:19" ht="13.5" customHeight="1">
      <c r="A4278" s="188"/>
      <c r="B4278" s="189"/>
      <c r="C4278" s="501" t="s">
        <v>396</v>
      </c>
      <c r="D4278" s="501"/>
      <c r="E4278" s="501"/>
      <c r="F4278" s="501"/>
      <c r="G4278" s="501"/>
      <c r="H4278" s="190" t="s">
        <v>392</v>
      </c>
      <c r="I4278" s="191"/>
      <c r="J4278" s="191"/>
      <c r="K4278" s="207">
        <v>3.4020000000000001</v>
      </c>
      <c r="L4278" s="193"/>
      <c r="M4278" s="191"/>
      <c r="N4278" s="193"/>
      <c r="O4278" s="191"/>
      <c r="P4278" s="194">
        <v>2042.44</v>
      </c>
      <c r="Q4278" s="143"/>
      <c r="R4278" s="143"/>
      <c r="S4278" s="143"/>
    </row>
    <row r="4279" spans="1:19" ht="13.5" customHeight="1">
      <c r="A4279" s="195"/>
      <c r="B4279" s="189" t="s">
        <v>402</v>
      </c>
      <c r="C4279" s="501" t="s">
        <v>403</v>
      </c>
      <c r="D4279" s="501"/>
      <c r="E4279" s="501"/>
      <c r="F4279" s="501"/>
      <c r="G4279" s="501"/>
      <c r="H4279" s="190" t="s">
        <v>399</v>
      </c>
      <c r="I4279" s="196">
        <v>1.8</v>
      </c>
      <c r="J4279" s="201">
        <v>1.35</v>
      </c>
      <c r="K4279" s="207">
        <v>3.4020000000000001</v>
      </c>
      <c r="L4279" s="198"/>
      <c r="M4279" s="199"/>
      <c r="N4279" s="200">
        <v>543.33000000000004</v>
      </c>
      <c r="O4279" s="202">
        <v>1.0367</v>
      </c>
      <c r="P4279" s="194">
        <v>1916.25</v>
      </c>
      <c r="Q4279" s="143"/>
      <c r="R4279" s="143"/>
      <c r="S4279" s="143"/>
    </row>
    <row r="4280" spans="1:19" ht="13.5" customHeight="1">
      <c r="A4280" s="203"/>
      <c r="B4280" s="189" t="s">
        <v>404</v>
      </c>
      <c r="C4280" s="501" t="s">
        <v>405</v>
      </c>
      <c r="D4280" s="501"/>
      <c r="E4280" s="501"/>
      <c r="F4280" s="501"/>
      <c r="G4280" s="501"/>
      <c r="H4280" s="190" t="s">
        <v>392</v>
      </c>
      <c r="I4280" s="196">
        <v>1.8</v>
      </c>
      <c r="J4280" s="201">
        <v>1.35</v>
      </c>
      <c r="K4280" s="207">
        <v>3.4020000000000001</v>
      </c>
      <c r="L4280" s="193"/>
      <c r="M4280" s="191"/>
      <c r="N4280" s="204">
        <v>579.11</v>
      </c>
      <c r="O4280" s="202">
        <v>1.0367</v>
      </c>
      <c r="P4280" s="194">
        <v>2042.44</v>
      </c>
      <c r="Q4280" s="143"/>
      <c r="R4280" s="143"/>
      <c r="S4280" s="143"/>
    </row>
    <row r="4281" spans="1:19" ht="13.5" customHeight="1">
      <c r="A4281" s="195"/>
      <c r="B4281" s="189" t="s">
        <v>1704</v>
      </c>
      <c r="C4281" s="501" t="s">
        <v>1705</v>
      </c>
      <c r="D4281" s="501"/>
      <c r="E4281" s="501"/>
      <c r="F4281" s="501"/>
      <c r="G4281" s="501"/>
      <c r="H4281" s="190" t="s">
        <v>399</v>
      </c>
      <c r="I4281" s="196">
        <v>19.3</v>
      </c>
      <c r="J4281" s="201">
        <v>1.35</v>
      </c>
      <c r="K4281" s="207">
        <v>36.476999999999997</v>
      </c>
      <c r="L4281" s="205">
        <v>26.1</v>
      </c>
      <c r="M4281" s="206">
        <v>1.19</v>
      </c>
      <c r="N4281" s="200">
        <v>31.06</v>
      </c>
      <c r="O4281" s="202">
        <v>1.0367</v>
      </c>
      <c r="P4281" s="194">
        <v>1174.56</v>
      </c>
      <c r="Q4281" s="143"/>
      <c r="R4281" s="143"/>
      <c r="S4281" s="143"/>
    </row>
    <row r="4282" spans="1:19" ht="27.75" customHeight="1">
      <c r="A4282" s="188"/>
      <c r="B4282" s="189" t="s">
        <v>180</v>
      </c>
      <c r="C4282" s="501" t="s">
        <v>410</v>
      </c>
      <c r="D4282" s="501"/>
      <c r="E4282" s="501"/>
      <c r="F4282" s="501"/>
      <c r="G4282" s="501"/>
      <c r="H4282" s="190"/>
      <c r="I4282" s="191"/>
      <c r="J4282" s="191"/>
      <c r="K4282" s="191"/>
      <c r="L4282" s="193"/>
      <c r="M4282" s="191"/>
      <c r="N4282" s="193"/>
      <c r="O4282" s="191"/>
      <c r="P4282" s="194">
        <v>3222.27</v>
      </c>
      <c r="Q4282" s="143"/>
      <c r="R4282" s="143"/>
      <c r="S4282" s="143"/>
    </row>
    <row r="4283" spans="1:19" ht="27.75" customHeight="1">
      <c r="A4283" s="195"/>
      <c r="B4283" s="189" t="s">
        <v>1706</v>
      </c>
      <c r="C4283" s="501" t="s">
        <v>1707</v>
      </c>
      <c r="D4283" s="501"/>
      <c r="E4283" s="501"/>
      <c r="F4283" s="501"/>
      <c r="G4283" s="501"/>
      <c r="H4283" s="190" t="s">
        <v>918</v>
      </c>
      <c r="I4283" s="201">
        <v>1.49</v>
      </c>
      <c r="J4283" s="191"/>
      <c r="K4283" s="207">
        <v>2.0859999999999999</v>
      </c>
      <c r="L4283" s="205">
        <v>35.71</v>
      </c>
      <c r="M4283" s="206">
        <v>0.89</v>
      </c>
      <c r="N4283" s="200">
        <v>31.78</v>
      </c>
      <c r="O4283" s="202">
        <v>1.0367</v>
      </c>
      <c r="P4283" s="194">
        <v>68.73</v>
      </c>
      <c r="Q4283" s="143"/>
      <c r="R4283" s="143"/>
      <c r="S4283" s="143"/>
    </row>
    <row r="4284" spans="1:19" ht="45.75" customHeight="1">
      <c r="A4284" s="195"/>
      <c r="B4284" s="189" t="s">
        <v>1708</v>
      </c>
      <c r="C4284" s="501" t="s">
        <v>1709</v>
      </c>
      <c r="D4284" s="501"/>
      <c r="E4284" s="501"/>
      <c r="F4284" s="501"/>
      <c r="G4284" s="501"/>
      <c r="H4284" s="190" t="s">
        <v>142</v>
      </c>
      <c r="I4284" s="201">
        <v>2.08</v>
      </c>
      <c r="J4284" s="191"/>
      <c r="K4284" s="207">
        <v>2.9119999999999999</v>
      </c>
      <c r="L4284" s="205">
        <v>856.24</v>
      </c>
      <c r="M4284" s="206">
        <v>1.22</v>
      </c>
      <c r="N4284" s="200">
        <v>1044.6099999999999</v>
      </c>
      <c r="O4284" s="202">
        <v>1.0367</v>
      </c>
      <c r="P4284" s="194">
        <v>3153.54</v>
      </c>
      <c r="Q4284" s="143"/>
      <c r="R4284" s="143"/>
      <c r="S4284" s="143"/>
    </row>
    <row r="4285" spans="1:19" ht="13.5" customHeight="1">
      <c r="A4285" s="210"/>
      <c r="B4285" s="187"/>
      <c r="C4285" s="500" t="s">
        <v>429</v>
      </c>
      <c r="D4285" s="500"/>
      <c r="E4285" s="500"/>
      <c r="F4285" s="500"/>
      <c r="G4285" s="500"/>
      <c r="H4285" s="180"/>
      <c r="I4285" s="181"/>
      <c r="J4285" s="181"/>
      <c r="K4285" s="181"/>
      <c r="L4285" s="183"/>
      <c r="M4285" s="181"/>
      <c r="N4285" s="211"/>
      <c r="O4285" s="181"/>
      <c r="P4285" s="212">
        <v>56885.68</v>
      </c>
      <c r="Q4285" s="143"/>
      <c r="R4285" s="143"/>
      <c r="S4285" s="143"/>
    </row>
    <row r="4286" spans="1:19" ht="13.5" customHeight="1">
      <c r="A4286" s="203"/>
      <c r="B4286" s="189"/>
      <c r="C4286" s="501" t="s">
        <v>433</v>
      </c>
      <c r="D4286" s="501"/>
      <c r="E4286" s="501"/>
      <c r="F4286" s="501"/>
      <c r="G4286" s="501"/>
      <c r="H4286" s="190"/>
      <c r="I4286" s="191"/>
      <c r="J4286" s="191"/>
      <c r="K4286" s="191"/>
      <c r="L4286" s="193"/>
      <c r="M4286" s="191"/>
      <c r="N4286" s="193"/>
      <c r="O4286" s="191"/>
      <c r="P4286" s="194">
        <v>50572.6</v>
      </c>
      <c r="Q4286" s="143"/>
      <c r="R4286" s="143"/>
      <c r="S4286" s="143"/>
    </row>
    <row r="4287" spans="1:19" ht="13.5" customHeight="1">
      <c r="A4287" s="203"/>
      <c r="B4287" s="189" t="s">
        <v>1710</v>
      </c>
      <c r="C4287" s="501" t="s">
        <v>1711</v>
      </c>
      <c r="D4287" s="501"/>
      <c r="E4287" s="501"/>
      <c r="F4287" s="501"/>
      <c r="G4287" s="501"/>
      <c r="H4287" s="190" t="s">
        <v>432</v>
      </c>
      <c r="I4287" s="209">
        <v>103</v>
      </c>
      <c r="J4287" s="191"/>
      <c r="K4287" s="209">
        <v>103</v>
      </c>
      <c r="L4287" s="193"/>
      <c r="M4287" s="191"/>
      <c r="N4287" s="193"/>
      <c r="O4287" s="191"/>
      <c r="P4287" s="194">
        <v>52089.78</v>
      </c>
      <c r="Q4287" s="143"/>
      <c r="R4287" s="143"/>
      <c r="S4287" s="143"/>
    </row>
    <row r="4288" spans="1:19" ht="13.5" customHeight="1">
      <c r="A4288" s="203"/>
      <c r="B4288" s="189" t="s">
        <v>1712</v>
      </c>
      <c r="C4288" s="501" t="s">
        <v>1713</v>
      </c>
      <c r="D4288" s="501"/>
      <c r="E4288" s="501"/>
      <c r="F4288" s="501"/>
      <c r="G4288" s="501"/>
      <c r="H4288" s="190" t="s">
        <v>432</v>
      </c>
      <c r="I4288" s="209">
        <v>59</v>
      </c>
      <c r="J4288" s="191"/>
      <c r="K4288" s="209">
        <v>59</v>
      </c>
      <c r="L4288" s="193"/>
      <c r="M4288" s="191"/>
      <c r="N4288" s="193"/>
      <c r="O4288" s="191"/>
      <c r="P4288" s="194">
        <v>29837.83</v>
      </c>
      <c r="Q4288" s="143"/>
      <c r="R4288" s="143"/>
      <c r="S4288" s="143"/>
    </row>
    <row r="4289" spans="1:19" ht="13.5" customHeight="1">
      <c r="A4289" s="213"/>
      <c r="B4289" s="214"/>
      <c r="C4289" s="500" t="s">
        <v>438</v>
      </c>
      <c r="D4289" s="500"/>
      <c r="E4289" s="500"/>
      <c r="F4289" s="500"/>
      <c r="G4289" s="500"/>
      <c r="H4289" s="180"/>
      <c r="I4289" s="181"/>
      <c r="J4289" s="181"/>
      <c r="K4289" s="181"/>
      <c r="L4289" s="183"/>
      <c r="M4289" s="181"/>
      <c r="N4289" s="211">
        <v>99152.35</v>
      </c>
      <c r="O4289" s="181"/>
      <c r="P4289" s="212">
        <v>138813.29</v>
      </c>
      <c r="Q4289" s="143"/>
      <c r="R4289" s="143"/>
      <c r="S4289" s="143"/>
    </row>
    <row r="4290" spans="1:19" ht="13.5" customHeight="1">
      <c r="A4290" s="178" t="s">
        <v>1723</v>
      </c>
      <c r="B4290" s="179" t="s">
        <v>1715</v>
      </c>
      <c r="C4290" s="498" t="s">
        <v>1716</v>
      </c>
      <c r="D4290" s="498"/>
      <c r="E4290" s="498"/>
      <c r="F4290" s="498"/>
      <c r="G4290" s="498"/>
      <c r="H4290" s="180" t="s">
        <v>1701</v>
      </c>
      <c r="I4290" s="181">
        <v>1.4</v>
      </c>
      <c r="J4290" s="182">
        <v>1</v>
      </c>
      <c r="K4290" s="222">
        <v>1.4</v>
      </c>
      <c r="L4290" s="183"/>
      <c r="M4290" s="181"/>
      <c r="N4290" s="184"/>
      <c r="O4290" s="181"/>
      <c r="P4290" s="185"/>
      <c r="Q4290" s="143"/>
      <c r="R4290" s="143"/>
      <c r="S4290" s="143"/>
    </row>
    <row r="4291" spans="1:19" ht="13.5" customHeight="1">
      <c r="A4291" s="186"/>
      <c r="B4291" s="187" t="s">
        <v>388</v>
      </c>
      <c r="C4291" s="499" t="s">
        <v>389</v>
      </c>
      <c r="D4291" s="499"/>
      <c r="E4291" s="499"/>
      <c r="F4291" s="499"/>
      <c r="G4291" s="499"/>
      <c r="H4291" s="499"/>
      <c r="I4291" s="499"/>
      <c r="J4291" s="499"/>
      <c r="K4291" s="499"/>
      <c r="L4291" s="499"/>
      <c r="M4291" s="499"/>
      <c r="N4291" s="499"/>
      <c r="O4291" s="499"/>
      <c r="P4291" s="499"/>
      <c r="Q4291" s="143"/>
      <c r="R4291" s="143"/>
      <c r="S4291" s="143"/>
    </row>
    <row r="4292" spans="1:19" ht="19.5" customHeight="1">
      <c r="A4292" s="186"/>
      <c r="B4292" s="187" t="s">
        <v>1702</v>
      </c>
      <c r="C4292" s="499" t="s">
        <v>1703</v>
      </c>
      <c r="D4292" s="499"/>
      <c r="E4292" s="499"/>
      <c r="F4292" s="499"/>
      <c r="G4292" s="499"/>
      <c r="H4292" s="499"/>
      <c r="I4292" s="499"/>
      <c r="J4292" s="499"/>
      <c r="K4292" s="499"/>
      <c r="L4292" s="499"/>
      <c r="M4292" s="499"/>
      <c r="N4292" s="499"/>
      <c r="O4292" s="499"/>
      <c r="P4292" s="499"/>
      <c r="Q4292" s="143"/>
      <c r="R4292" s="143"/>
      <c r="S4292" s="143"/>
    </row>
    <row r="4293" spans="1:19" ht="13.5" customHeight="1">
      <c r="A4293" s="186"/>
      <c r="B4293" s="187"/>
      <c r="C4293" s="499" t="s">
        <v>1724</v>
      </c>
      <c r="D4293" s="499"/>
      <c r="E4293" s="499"/>
      <c r="F4293" s="499"/>
      <c r="G4293" s="499"/>
      <c r="H4293" s="499"/>
      <c r="I4293" s="499"/>
      <c r="J4293" s="499"/>
      <c r="K4293" s="499"/>
      <c r="L4293" s="499"/>
      <c r="M4293" s="499"/>
      <c r="N4293" s="499"/>
      <c r="O4293" s="499"/>
      <c r="P4293" s="499"/>
      <c r="Q4293" s="143"/>
      <c r="R4293" s="143"/>
      <c r="S4293" s="143"/>
    </row>
    <row r="4294" spans="1:19" ht="13.5" customHeight="1">
      <c r="A4294" s="186"/>
      <c r="B4294" s="187"/>
      <c r="C4294" s="499" t="s">
        <v>390</v>
      </c>
      <c r="D4294" s="499"/>
      <c r="E4294" s="499"/>
      <c r="F4294" s="499"/>
      <c r="G4294" s="499"/>
      <c r="H4294" s="499"/>
      <c r="I4294" s="499"/>
      <c r="J4294" s="499"/>
      <c r="K4294" s="499"/>
      <c r="L4294" s="499"/>
      <c r="M4294" s="499"/>
      <c r="N4294" s="499"/>
      <c r="O4294" s="499"/>
      <c r="P4294" s="499"/>
      <c r="Q4294" s="143"/>
      <c r="R4294" s="143"/>
      <c r="S4294" s="143"/>
    </row>
    <row r="4295" spans="1:19" ht="13.5" customHeight="1">
      <c r="A4295" s="188"/>
      <c r="B4295" s="189" t="s">
        <v>164</v>
      </c>
      <c r="C4295" s="501" t="s">
        <v>391</v>
      </c>
      <c r="D4295" s="501"/>
      <c r="E4295" s="501"/>
      <c r="F4295" s="501"/>
      <c r="G4295" s="501"/>
      <c r="H4295" s="190" t="s">
        <v>392</v>
      </c>
      <c r="I4295" s="191"/>
      <c r="J4295" s="191"/>
      <c r="K4295" s="197">
        <v>564.29654400000004</v>
      </c>
      <c r="L4295" s="193"/>
      <c r="M4295" s="191"/>
      <c r="N4295" s="193"/>
      <c r="O4295" s="191"/>
      <c r="P4295" s="194">
        <v>356054.19</v>
      </c>
      <c r="Q4295" s="143"/>
      <c r="R4295" s="143"/>
      <c r="S4295" s="143"/>
    </row>
    <row r="4296" spans="1:19" ht="13.5" customHeight="1">
      <c r="A4296" s="195"/>
      <c r="B4296" s="189" t="s">
        <v>1718</v>
      </c>
      <c r="C4296" s="501" t="s">
        <v>1719</v>
      </c>
      <c r="D4296" s="501"/>
      <c r="E4296" s="501"/>
      <c r="F4296" s="501"/>
      <c r="G4296" s="501"/>
      <c r="H4296" s="190" t="s">
        <v>392</v>
      </c>
      <c r="I4296" s="196">
        <v>1.6</v>
      </c>
      <c r="J4296" s="202">
        <v>251.91810000000001</v>
      </c>
      <c r="K4296" s="197">
        <v>564.29654400000004</v>
      </c>
      <c r="L4296" s="198"/>
      <c r="M4296" s="199"/>
      <c r="N4296" s="200">
        <v>630.97</v>
      </c>
      <c r="O4296" s="191"/>
      <c r="P4296" s="194">
        <v>356054.19</v>
      </c>
      <c r="Q4296" s="143"/>
      <c r="R4296" s="143"/>
      <c r="S4296" s="143"/>
    </row>
    <row r="4297" spans="1:19" ht="13.5" customHeight="1">
      <c r="A4297" s="188"/>
      <c r="B4297" s="189" t="s">
        <v>167</v>
      </c>
      <c r="C4297" s="501" t="s">
        <v>395</v>
      </c>
      <c r="D4297" s="501"/>
      <c r="E4297" s="501"/>
      <c r="F4297" s="501"/>
      <c r="G4297" s="501"/>
      <c r="H4297" s="190"/>
      <c r="I4297" s="191"/>
      <c r="J4297" s="191"/>
      <c r="K4297" s="191"/>
      <c r="L4297" s="193"/>
      <c r="M4297" s="191"/>
      <c r="N4297" s="193"/>
      <c r="O4297" s="191"/>
      <c r="P4297" s="194">
        <v>10625.77</v>
      </c>
      <c r="Q4297" s="143"/>
      <c r="R4297" s="143"/>
      <c r="S4297" s="143"/>
    </row>
    <row r="4298" spans="1:19" ht="13.5" customHeight="1">
      <c r="A4298" s="195"/>
      <c r="B4298" s="189" t="s">
        <v>1704</v>
      </c>
      <c r="C4298" s="501" t="s">
        <v>1705</v>
      </c>
      <c r="D4298" s="501"/>
      <c r="E4298" s="501"/>
      <c r="F4298" s="501"/>
      <c r="G4298" s="501"/>
      <c r="H4298" s="190" t="s">
        <v>399</v>
      </c>
      <c r="I4298" s="201">
        <v>0.97</v>
      </c>
      <c r="J4298" s="209">
        <v>243</v>
      </c>
      <c r="K4298" s="207">
        <v>329.99400000000003</v>
      </c>
      <c r="L4298" s="205">
        <v>26.1</v>
      </c>
      <c r="M4298" s="206">
        <v>1.19</v>
      </c>
      <c r="N4298" s="200">
        <v>31.06</v>
      </c>
      <c r="O4298" s="202">
        <v>1.0367</v>
      </c>
      <c r="P4298" s="194">
        <v>10625.77</v>
      </c>
      <c r="Q4298" s="143"/>
      <c r="R4298" s="143"/>
      <c r="S4298" s="143"/>
    </row>
    <row r="4299" spans="1:19" ht="27.75" customHeight="1">
      <c r="A4299" s="188"/>
      <c r="B4299" s="189" t="s">
        <v>180</v>
      </c>
      <c r="C4299" s="501" t="s">
        <v>410</v>
      </c>
      <c r="D4299" s="501"/>
      <c r="E4299" s="501"/>
      <c r="F4299" s="501"/>
      <c r="G4299" s="501"/>
      <c r="H4299" s="190"/>
      <c r="I4299" s="191"/>
      <c r="J4299" s="191"/>
      <c r="K4299" s="191"/>
      <c r="L4299" s="193"/>
      <c r="M4299" s="191"/>
      <c r="N4299" s="193"/>
      <c r="O4299" s="191"/>
      <c r="P4299" s="194">
        <v>29004.57</v>
      </c>
      <c r="Q4299" s="143"/>
      <c r="R4299" s="143"/>
      <c r="S4299" s="143"/>
    </row>
    <row r="4300" spans="1:19" ht="27.75" customHeight="1">
      <c r="A4300" s="195"/>
      <c r="B4300" s="189" t="s">
        <v>1706</v>
      </c>
      <c r="C4300" s="501" t="s">
        <v>1707</v>
      </c>
      <c r="D4300" s="501"/>
      <c r="E4300" s="501"/>
      <c r="F4300" s="501"/>
      <c r="G4300" s="501"/>
      <c r="H4300" s="190" t="s">
        <v>918</v>
      </c>
      <c r="I4300" s="207">
        <v>7.4999999999999997E-2</v>
      </c>
      <c r="J4300" s="209">
        <v>180</v>
      </c>
      <c r="K4300" s="196">
        <v>18.899999999999999</v>
      </c>
      <c r="L4300" s="205">
        <v>35.71</v>
      </c>
      <c r="M4300" s="206">
        <v>0.89</v>
      </c>
      <c r="N4300" s="200">
        <v>31.78</v>
      </c>
      <c r="O4300" s="202">
        <v>1.0367</v>
      </c>
      <c r="P4300" s="194">
        <v>622.69000000000005</v>
      </c>
      <c r="Q4300" s="143"/>
      <c r="R4300" s="143"/>
      <c r="S4300" s="143"/>
    </row>
    <row r="4301" spans="1:19" ht="13.5" customHeight="1">
      <c r="A4301" s="195"/>
      <c r="B4301" s="189" t="s">
        <v>1708</v>
      </c>
      <c r="C4301" s="501" t="s">
        <v>1709</v>
      </c>
      <c r="D4301" s="501"/>
      <c r="E4301" s="501"/>
      <c r="F4301" s="501"/>
      <c r="G4301" s="501"/>
      <c r="H4301" s="190" t="s">
        <v>142</v>
      </c>
      <c r="I4301" s="207">
        <v>0.104</v>
      </c>
      <c r="J4301" s="209">
        <v>180</v>
      </c>
      <c r="K4301" s="207">
        <v>26.207999999999998</v>
      </c>
      <c r="L4301" s="205">
        <v>856.24</v>
      </c>
      <c r="M4301" s="206">
        <v>1.22</v>
      </c>
      <c r="N4301" s="200">
        <v>1044.6099999999999</v>
      </c>
      <c r="O4301" s="202">
        <v>1.0367</v>
      </c>
      <c r="P4301" s="194">
        <v>28381.88</v>
      </c>
      <c r="Q4301" s="143"/>
      <c r="R4301" s="143"/>
      <c r="S4301" s="143"/>
    </row>
    <row r="4302" spans="1:19" ht="19.5" customHeight="1">
      <c r="A4302" s="210"/>
      <c r="B4302" s="187"/>
      <c r="C4302" s="500" t="s">
        <v>429</v>
      </c>
      <c r="D4302" s="500"/>
      <c r="E4302" s="500"/>
      <c r="F4302" s="500"/>
      <c r="G4302" s="500"/>
      <c r="H4302" s="180"/>
      <c r="I4302" s="181"/>
      <c r="J4302" s="181"/>
      <c r="K4302" s="181"/>
      <c r="L4302" s="183"/>
      <c r="M4302" s="181"/>
      <c r="N4302" s="211"/>
      <c r="O4302" s="181"/>
      <c r="P4302" s="212">
        <v>395684.53</v>
      </c>
      <c r="Q4302" s="143"/>
      <c r="R4302" s="143"/>
      <c r="S4302" s="143"/>
    </row>
    <row r="4303" spans="1:19" ht="27.75" customHeight="1">
      <c r="A4303" s="203"/>
      <c r="B4303" s="189"/>
      <c r="C4303" s="501" t="s">
        <v>433</v>
      </c>
      <c r="D4303" s="501"/>
      <c r="E4303" s="501"/>
      <c r="F4303" s="501"/>
      <c r="G4303" s="501"/>
      <c r="H4303" s="190"/>
      <c r="I4303" s="191"/>
      <c r="J4303" s="191"/>
      <c r="K4303" s="191"/>
      <c r="L4303" s="193"/>
      <c r="M4303" s="191"/>
      <c r="N4303" s="193"/>
      <c r="O4303" s="191"/>
      <c r="P4303" s="194">
        <v>356054.19</v>
      </c>
      <c r="Q4303" s="143"/>
      <c r="R4303" s="143"/>
      <c r="S4303" s="143"/>
    </row>
    <row r="4304" spans="1:19" ht="45.75" customHeight="1">
      <c r="A4304" s="203"/>
      <c r="B4304" s="189" t="s">
        <v>1710</v>
      </c>
      <c r="C4304" s="501" t="s">
        <v>1711</v>
      </c>
      <c r="D4304" s="501"/>
      <c r="E4304" s="501"/>
      <c r="F4304" s="501"/>
      <c r="G4304" s="501"/>
      <c r="H4304" s="190" t="s">
        <v>432</v>
      </c>
      <c r="I4304" s="209">
        <v>103</v>
      </c>
      <c r="J4304" s="191"/>
      <c r="K4304" s="209">
        <v>103</v>
      </c>
      <c r="L4304" s="193"/>
      <c r="M4304" s="191"/>
      <c r="N4304" s="193"/>
      <c r="O4304" s="191"/>
      <c r="P4304" s="194">
        <v>366735.82</v>
      </c>
      <c r="Q4304" s="143"/>
      <c r="R4304" s="143"/>
      <c r="S4304" s="143"/>
    </row>
    <row r="4305" spans="1:19" ht="13.5" customHeight="1">
      <c r="A4305" s="203"/>
      <c r="B4305" s="189" t="s">
        <v>1712</v>
      </c>
      <c r="C4305" s="501" t="s">
        <v>1713</v>
      </c>
      <c r="D4305" s="501"/>
      <c r="E4305" s="501"/>
      <c r="F4305" s="501"/>
      <c r="G4305" s="501"/>
      <c r="H4305" s="190" t="s">
        <v>432</v>
      </c>
      <c r="I4305" s="209">
        <v>59</v>
      </c>
      <c r="J4305" s="191"/>
      <c r="K4305" s="209">
        <v>59</v>
      </c>
      <c r="L4305" s="193"/>
      <c r="M4305" s="191"/>
      <c r="N4305" s="193"/>
      <c r="O4305" s="191"/>
      <c r="P4305" s="194">
        <v>210071.97</v>
      </c>
      <c r="Q4305" s="143"/>
      <c r="R4305" s="143"/>
      <c r="S4305" s="143"/>
    </row>
    <row r="4306" spans="1:19" ht="13.5" customHeight="1">
      <c r="A4306" s="213"/>
      <c r="B4306" s="214"/>
      <c r="C4306" s="500" t="s">
        <v>438</v>
      </c>
      <c r="D4306" s="500"/>
      <c r="E4306" s="500"/>
      <c r="F4306" s="500"/>
      <c r="G4306" s="500"/>
      <c r="H4306" s="180"/>
      <c r="I4306" s="181"/>
      <c r="J4306" s="181"/>
      <c r="K4306" s="181"/>
      <c r="L4306" s="183"/>
      <c r="M4306" s="181"/>
      <c r="N4306" s="211">
        <v>694637.37</v>
      </c>
      <c r="O4306" s="181"/>
      <c r="P4306" s="212">
        <v>972492.32</v>
      </c>
      <c r="Q4306" s="143"/>
      <c r="R4306" s="143"/>
      <c r="S4306" s="143"/>
    </row>
    <row r="4307" spans="1:19" ht="13.5" customHeight="1">
      <c r="A4307" s="178" t="s">
        <v>1725</v>
      </c>
      <c r="B4307" s="179" t="s">
        <v>1721</v>
      </c>
      <c r="C4307" s="498" t="s">
        <v>1709</v>
      </c>
      <c r="D4307" s="498"/>
      <c r="E4307" s="498"/>
      <c r="F4307" s="498"/>
      <c r="G4307" s="498"/>
      <c r="H4307" s="180" t="s">
        <v>142</v>
      </c>
      <c r="I4307" s="181">
        <v>30</v>
      </c>
      <c r="J4307" s="182">
        <v>1</v>
      </c>
      <c r="K4307" s="182">
        <v>30</v>
      </c>
      <c r="L4307" s="218">
        <v>856.24</v>
      </c>
      <c r="M4307" s="219">
        <v>1.22</v>
      </c>
      <c r="N4307" s="239">
        <v>1044.6099999999999</v>
      </c>
      <c r="O4307" s="217">
        <v>1.0367</v>
      </c>
      <c r="P4307" s="212">
        <v>32488.42</v>
      </c>
      <c r="Q4307" s="143"/>
      <c r="R4307" s="143"/>
      <c r="S4307" s="143"/>
    </row>
    <row r="4308" spans="1:19" ht="13.5" customHeight="1">
      <c r="A4308" s="186"/>
      <c r="B4308" s="187"/>
      <c r="C4308" s="499" t="s">
        <v>390</v>
      </c>
      <c r="D4308" s="499"/>
      <c r="E4308" s="499"/>
      <c r="F4308" s="499"/>
      <c r="G4308" s="499"/>
      <c r="H4308" s="499"/>
      <c r="I4308" s="499"/>
      <c r="J4308" s="499"/>
      <c r="K4308" s="499"/>
      <c r="L4308" s="499"/>
      <c r="M4308" s="499"/>
      <c r="N4308" s="499"/>
      <c r="O4308" s="499"/>
      <c r="P4308" s="499"/>
      <c r="Q4308" s="143"/>
      <c r="R4308" s="143"/>
      <c r="S4308" s="143"/>
    </row>
    <row r="4309" spans="1:19" ht="13.5" customHeight="1">
      <c r="A4309" s="213"/>
      <c r="B4309" s="214"/>
      <c r="C4309" s="500" t="s">
        <v>438</v>
      </c>
      <c r="D4309" s="500"/>
      <c r="E4309" s="500"/>
      <c r="F4309" s="500"/>
      <c r="G4309" s="500"/>
      <c r="H4309" s="180"/>
      <c r="I4309" s="181"/>
      <c r="J4309" s="181"/>
      <c r="K4309" s="181"/>
      <c r="L4309" s="183"/>
      <c r="M4309" s="181"/>
      <c r="N4309" s="183"/>
      <c r="O4309" s="181"/>
      <c r="P4309" s="212">
        <v>32488.42</v>
      </c>
      <c r="Q4309" s="143"/>
      <c r="R4309" s="143"/>
      <c r="S4309" s="143"/>
    </row>
    <row r="4310" spans="1:19" ht="13.5" customHeight="1">
      <c r="A4310" s="178" t="s">
        <v>1726</v>
      </c>
      <c r="B4310" s="179" t="s">
        <v>1699</v>
      </c>
      <c r="C4310" s="498" t="s">
        <v>1700</v>
      </c>
      <c r="D4310" s="498"/>
      <c r="E4310" s="498"/>
      <c r="F4310" s="498"/>
      <c r="G4310" s="498"/>
      <c r="H4310" s="180" t="s">
        <v>1701</v>
      </c>
      <c r="I4310" s="181">
        <v>0.46</v>
      </c>
      <c r="J4310" s="182">
        <v>1</v>
      </c>
      <c r="K4310" s="219">
        <v>0.46</v>
      </c>
      <c r="L4310" s="183"/>
      <c r="M4310" s="181"/>
      <c r="N4310" s="184"/>
      <c r="O4310" s="181"/>
      <c r="P4310" s="185"/>
      <c r="Q4310" s="143"/>
      <c r="R4310" s="143"/>
      <c r="S4310" s="143"/>
    </row>
    <row r="4311" spans="1:19" ht="19.5" customHeight="1">
      <c r="A4311" s="186"/>
      <c r="B4311" s="187" t="s">
        <v>388</v>
      </c>
      <c r="C4311" s="499" t="s">
        <v>389</v>
      </c>
      <c r="D4311" s="499"/>
      <c r="E4311" s="499"/>
      <c r="F4311" s="499"/>
      <c r="G4311" s="499"/>
      <c r="H4311" s="499"/>
      <c r="I4311" s="499"/>
      <c r="J4311" s="499"/>
      <c r="K4311" s="499"/>
      <c r="L4311" s="499"/>
      <c r="M4311" s="499"/>
      <c r="N4311" s="499"/>
      <c r="O4311" s="499"/>
      <c r="P4311" s="499"/>
      <c r="Q4311" s="143"/>
      <c r="R4311" s="143"/>
      <c r="S4311" s="143"/>
    </row>
    <row r="4312" spans="1:19" ht="13.5" customHeight="1">
      <c r="A4312" s="186"/>
      <c r="B4312" s="187" t="s">
        <v>1702</v>
      </c>
      <c r="C4312" s="499" t="s">
        <v>1703</v>
      </c>
      <c r="D4312" s="499"/>
      <c r="E4312" s="499"/>
      <c r="F4312" s="499"/>
      <c r="G4312" s="499"/>
      <c r="H4312" s="499"/>
      <c r="I4312" s="499"/>
      <c r="J4312" s="499"/>
      <c r="K4312" s="499"/>
      <c r="L4312" s="499"/>
      <c r="M4312" s="499"/>
      <c r="N4312" s="499"/>
      <c r="O4312" s="499"/>
      <c r="P4312" s="499"/>
      <c r="Q4312" s="143"/>
      <c r="R4312" s="143"/>
      <c r="S4312" s="143"/>
    </row>
    <row r="4313" spans="1:19" ht="13.5" customHeight="1">
      <c r="A4313" s="186"/>
      <c r="B4313" s="187"/>
      <c r="C4313" s="499" t="s">
        <v>390</v>
      </c>
      <c r="D4313" s="499"/>
      <c r="E4313" s="499"/>
      <c r="F4313" s="499"/>
      <c r="G4313" s="499"/>
      <c r="H4313" s="499"/>
      <c r="I4313" s="499"/>
      <c r="J4313" s="499"/>
      <c r="K4313" s="499"/>
      <c r="L4313" s="499"/>
      <c r="M4313" s="499"/>
      <c r="N4313" s="499"/>
      <c r="O4313" s="499"/>
      <c r="P4313" s="499"/>
      <c r="Q4313" s="143"/>
      <c r="R4313" s="143"/>
      <c r="S4313" s="143"/>
    </row>
    <row r="4314" spans="1:19" ht="13.5" customHeight="1">
      <c r="A4314" s="188"/>
      <c r="B4314" s="189" t="s">
        <v>164</v>
      </c>
      <c r="C4314" s="501" t="s">
        <v>391</v>
      </c>
      <c r="D4314" s="501"/>
      <c r="E4314" s="501"/>
      <c r="F4314" s="501"/>
      <c r="G4314" s="501"/>
      <c r="H4314" s="190" t="s">
        <v>392</v>
      </c>
      <c r="I4314" s="191"/>
      <c r="J4314" s="191"/>
      <c r="K4314" s="215">
        <v>25.622869900000001</v>
      </c>
      <c r="L4314" s="193"/>
      <c r="M4314" s="191"/>
      <c r="N4314" s="193"/>
      <c r="O4314" s="191"/>
      <c r="P4314" s="194">
        <v>15945.62</v>
      </c>
      <c r="Q4314" s="143"/>
      <c r="R4314" s="143"/>
      <c r="S4314" s="143"/>
    </row>
    <row r="4315" spans="1:19" ht="13.5" customHeight="1">
      <c r="A4315" s="195"/>
      <c r="B4315" s="189" t="s">
        <v>1496</v>
      </c>
      <c r="C4315" s="501" t="s">
        <v>1497</v>
      </c>
      <c r="D4315" s="501"/>
      <c r="E4315" s="501"/>
      <c r="F4315" s="501"/>
      <c r="G4315" s="501"/>
      <c r="H4315" s="190" t="s">
        <v>392</v>
      </c>
      <c r="I4315" s="196">
        <v>39.799999999999997</v>
      </c>
      <c r="J4315" s="197">
        <v>1.399545</v>
      </c>
      <c r="K4315" s="215">
        <v>25.622869900000001</v>
      </c>
      <c r="L4315" s="198"/>
      <c r="M4315" s="199"/>
      <c r="N4315" s="200">
        <v>622.32000000000005</v>
      </c>
      <c r="O4315" s="191"/>
      <c r="P4315" s="194">
        <v>15945.62</v>
      </c>
      <c r="Q4315" s="143"/>
      <c r="R4315" s="143"/>
      <c r="S4315" s="143"/>
    </row>
    <row r="4316" spans="1:19" ht="13.5" customHeight="1">
      <c r="A4316" s="188"/>
      <c r="B4316" s="189" t="s">
        <v>167</v>
      </c>
      <c r="C4316" s="501" t="s">
        <v>395</v>
      </c>
      <c r="D4316" s="501"/>
      <c r="E4316" s="501"/>
      <c r="F4316" s="501"/>
      <c r="G4316" s="501"/>
      <c r="H4316" s="190"/>
      <c r="I4316" s="191"/>
      <c r="J4316" s="191"/>
      <c r="K4316" s="191"/>
      <c r="L4316" s="193"/>
      <c r="M4316" s="191"/>
      <c r="N4316" s="193"/>
      <c r="O4316" s="191"/>
      <c r="P4316" s="194">
        <v>1015.55</v>
      </c>
      <c r="Q4316" s="143"/>
      <c r="R4316" s="143"/>
      <c r="S4316" s="143"/>
    </row>
    <row r="4317" spans="1:19" ht="13.5" customHeight="1">
      <c r="A4317" s="188"/>
      <c r="B4317" s="189"/>
      <c r="C4317" s="501" t="s">
        <v>396</v>
      </c>
      <c r="D4317" s="501"/>
      <c r="E4317" s="501"/>
      <c r="F4317" s="501"/>
      <c r="G4317" s="501"/>
      <c r="H4317" s="190" t="s">
        <v>392</v>
      </c>
      <c r="I4317" s="191"/>
      <c r="J4317" s="191"/>
      <c r="K4317" s="202">
        <v>1.1177999999999999</v>
      </c>
      <c r="L4317" s="193"/>
      <c r="M4317" s="191"/>
      <c r="N4317" s="193"/>
      <c r="O4317" s="191"/>
      <c r="P4317" s="216">
        <v>671.09</v>
      </c>
      <c r="Q4317" s="143"/>
      <c r="R4317" s="143"/>
      <c r="S4317" s="143"/>
    </row>
    <row r="4318" spans="1:19" ht="27.75" customHeight="1">
      <c r="A4318" s="195"/>
      <c r="B4318" s="189" t="s">
        <v>402</v>
      </c>
      <c r="C4318" s="501" t="s">
        <v>403</v>
      </c>
      <c r="D4318" s="501"/>
      <c r="E4318" s="501"/>
      <c r="F4318" s="501"/>
      <c r="G4318" s="501"/>
      <c r="H4318" s="190" t="s">
        <v>399</v>
      </c>
      <c r="I4318" s="196">
        <v>1.8</v>
      </c>
      <c r="J4318" s="201">
        <v>1.35</v>
      </c>
      <c r="K4318" s="202">
        <v>1.1177999999999999</v>
      </c>
      <c r="L4318" s="198"/>
      <c r="M4318" s="199"/>
      <c r="N4318" s="200">
        <v>543.33000000000004</v>
      </c>
      <c r="O4318" s="202">
        <v>1.0367</v>
      </c>
      <c r="P4318" s="194">
        <v>629.62</v>
      </c>
      <c r="Q4318" s="143"/>
      <c r="R4318" s="143"/>
      <c r="S4318" s="143"/>
    </row>
    <row r="4319" spans="1:19" ht="27.75" customHeight="1">
      <c r="A4319" s="203"/>
      <c r="B4319" s="189" t="s">
        <v>404</v>
      </c>
      <c r="C4319" s="501" t="s">
        <v>405</v>
      </c>
      <c r="D4319" s="501"/>
      <c r="E4319" s="501"/>
      <c r="F4319" s="501"/>
      <c r="G4319" s="501"/>
      <c r="H4319" s="190" t="s">
        <v>392</v>
      </c>
      <c r="I4319" s="196">
        <v>1.8</v>
      </c>
      <c r="J4319" s="201">
        <v>1.35</v>
      </c>
      <c r="K4319" s="202">
        <v>1.1177999999999999</v>
      </c>
      <c r="L4319" s="193"/>
      <c r="M4319" s="191"/>
      <c r="N4319" s="204">
        <v>579.11</v>
      </c>
      <c r="O4319" s="202">
        <v>1.0367</v>
      </c>
      <c r="P4319" s="216">
        <v>671.09</v>
      </c>
      <c r="Q4319" s="143"/>
      <c r="R4319" s="143"/>
      <c r="S4319" s="143"/>
    </row>
    <row r="4320" spans="1:19" ht="13.5" customHeight="1">
      <c r="A4320" s="195"/>
      <c r="B4320" s="189" t="s">
        <v>1704</v>
      </c>
      <c r="C4320" s="501" t="s">
        <v>1705</v>
      </c>
      <c r="D4320" s="501"/>
      <c r="E4320" s="501"/>
      <c r="F4320" s="501"/>
      <c r="G4320" s="501"/>
      <c r="H4320" s="190" t="s">
        <v>399</v>
      </c>
      <c r="I4320" s="196">
        <v>19.3</v>
      </c>
      <c r="J4320" s="201">
        <v>1.35</v>
      </c>
      <c r="K4320" s="202">
        <v>11.985300000000001</v>
      </c>
      <c r="L4320" s="205">
        <v>26.1</v>
      </c>
      <c r="M4320" s="206">
        <v>1.19</v>
      </c>
      <c r="N4320" s="200">
        <v>31.06</v>
      </c>
      <c r="O4320" s="202">
        <v>1.0367</v>
      </c>
      <c r="P4320" s="194">
        <v>385.93</v>
      </c>
      <c r="Q4320" s="143"/>
      <c r="R4320" s="143"/>
      <c r="S4320" s="143"/>
    </row>
    <row r="4321" spans="1:19" ht="13.5" customHeight="1">
      <c r="A4321" s="188"/>
      <c r="B4321" s="189" t="s">
        <v>180</v>
      </c>
      <c r="C4321" s="501" t="s">
        <v>410</v>
      </c>
      <c r="D4321" s="501"/>
      <c r="E4321" s="501"/>
      <c r="F4321" s="501"/>
      <c r="G4321" s="501"/>
      <c r="H4321" s="190"/>
      <c r="I4321" s="191"/>
      <c r="J4321" s="191"/>
      <c r="K4321" s="191"/>
      <c r="L4321" s="193"/>
      <c r="M4321" s="191"/>
      <c r="N4321" s="193"/>
      <c r="O4321" s="191"/>
      <c r="P4321" s="194">
        <v>1058.74</v>
      </c>
      <c r="Q4321" s="143"/>
      <c r="R4321" s="143"/>
      <c r="S4321" s="143"/>
    </row>
    <row r="4322" spans="1:19" ht="13.5" customHeight="1">
      <c r="A4322" s="195"/>
      <c r="B4322" s="189" t="s">
        <v>1706</v>
      </c>
      <c r="C4322" s="501" t="s">
        <v>1707</v>
      </c>
      <c r="D4322" s="501"/>
      <c r="E4322" s="501"/>
      <c r="F4322" s="501"/>
      <c r="G4322" s="501"/>
      <c r="H4322" s="190" t="s">
        <v>918</v>
      </c>
      <c r="I4322" s="201">
        <v>1.49</v>
      </c>
      <c r="J4322" s="191"/>
      <c r="K4322" s="202">
        <v>0.68540000000000001</v>
      </c>
      <c r="L4322" s="205">
        <v>35.71</v>
      </c>
      <c r="M4322" s="206">
        <v>0.89</v>
      </c>
      <c r="N4322" s="200">
        <v>31.78</v>
      </c>
      <c r="O4322" s="202">
        <v>1.0367</v>
      </c>
      <c r="P4322" s="194">
        <v>22.58</v>
      </c>
      <c r="Q4322" s="143"/>
      <c r="R4322" s="143"/>
      <c r="S4322" s="143"/>
    </row>
    <row r="4323" spans="1:19" ht="13.5" customHeight="1">
      <c r="A4323" s="195"/>
      <c r="B4323" s="189" t="s">
        <v>1708</v>
      </c>
      <c r="C4323" s="501" t="s">
        <v>1709</v>
      </c>
      <c r="D4323" s="501"/>
      <c r="E4323" s="501"/>
      <c r="F4323" s="501"/>
      <c r="G4323" s="501"/>
      <c r="H4323" s="190" t="s">
        <v>142</v>
      </c>
      <c r="I4323" s="201">
        <v>2.08</v>
      </c>
      <c r="J4323" s="191"/>
      <c r="K4323" s="202">
        <v>0.95679999999999998</v>
      </c>
      <c r="L4323" s="205">
        <v>856.24</v>
      </c>
      <c r="M4323" s="206">
        <v>1.22</v>
      </c>
      <c r="N4323" s="200">
        <v>1044.6099999999999</v>
      </c>
      <c r="O4323" s="202">
        <v>1.0367</v>
      </c>
      <c r="P4323" s="194">
        <v>1036.1600000000001</v>
      </c>
      <c r="Q4323" s="143"/>
      <c r="R4323" s="143"/>
      <c r="S4323" s="143"/>
    </row>
    <row r="4324" spans="1:19" ht="27.75" customHeight="1">
      <c r="A4324" s="210"/>
      <c r="B4324" s="187"/>
      <c r="C4324" s="500" t="s">
        <v>429</v>
      </c>
      <c r="D4324" s="500"/>
      <c r="E4324" s="500"/>
      <c r="F4324" s="500"/>
      <c r="G4324" s="500"/>
      <c r="H4324" s="180"/>
      <c r="I4324" s="181"/>
      <c r="J4324" s="181"/>
      <c r="K4324" s="181"/>
      <c r="L4324" s="183"/>
      <c r="M4324" s="181"/>
      <c r="N4324" s="211"/>
      <c r="O4324" s="181"/>
      <c r="P4324" s="212">
        <v>18691</v>
      </c>
      <c r="Q4324" s="143"/>
      <c r="R4324" s="143"/>
      <c r="S4324" s="143"/>
    </row>
    <row r="4325" spans="1:19" ht="45.75" customHeight="1">
      <c r="A4325" s="203"/>
      <c r="B4325" s="189"/>
      <c r="C4325" s="501" t="s">
        <v>433</v>
      </c>
      <c r="D4325" s="501"/>
      <c r="E4325" s="501"/>
      <c r="F4325" s="501"/>
      <c r="G4325" s="501"/>
      <c r="H4325" s="190"/>
      <c r="I4325" s="191"/>
      <c r="J4325" s="191"/>
      <c r="K4325" s="191"/>
      <c r="L4325" s="193"/>
      <c r="M4325" s="191"/>
      <c r="N4325" s="193"/>
      <c r="O4325" s="191"/>
      <c r="P4325" s="194">
        <v>16616.71</v>
      </c>
      <c r="Q4325" s="143"/>
      <c r="R4325" s="143"/>
      <c r="S4325" s="143"/>
    </row>
    <row r="4326" spans="1:19" ht="27.75" customHeight="1">
      <c r="A4326" s="203"/>
      <c r="B4326" s="189" t="s">
        <v>1710</v>
      </c>
      <c r="C4326" s="501" t="s">
        <v>1711</v>
      </c>
      <c r="D4326" s="501"/>
      <c r="E4326" s="501"/>
      <c r="F4326" s="501"/>
      <c r="G4326" s="501"/>
      <c r="H4326" s="190" t="s">
        <v>432</v>
      </c>
      <c r="I4326" s="209">
        <v>103</v>
      </c>
      <c r="J4326" s="191"/>
      <c r="K4326" s="209">
        <v>103</v>
      </c>
      <c r="L4326" s="193"/>
      <c r="M4326" s="191"/>
      <c r="N4326" s="193"/>
      <c r="O4326" s="191"/>
      <c r="P4326" s="194">
        <v>17115.21</v>
      </c>
      <c r="Q4326" s="143"/>
      <c r="R4326" s="143"/>
      <c r="S4326" s="143"/>
    </row>
    <row r="4327" spans="1:19" ht="13.5" customHeight="1">
      <c r="A4327" s="203"/>
      <c r="B4327" s="189" t="s">
        <v>1712</v>
      </c>
      <c r="C4327" s="501" t="s">
        <v>1713</v>
      </c>
      <c r="D4327" s="501"/>
      <c r="E4327" s="501"/>
      <c r="F4327" s="501"/>
      <c r="G4327" s="501"/>
      <c r="H4327" s="190" t="s">
        <v>432</v>
      </c>
      <c r="I4327" s="209">
        <v>59</v>
      </c>
      <c r="J4327" s="191"/>
      <c r="K4327" s="209">
        <v>59</v>
      </c>
      <c r="L4327" s="193"/>
      <c r="M4327" s="191"/>
      <c r="N4327" s="193"/>
      <c r="O4327" s="191"/>
      <c r="P4327" s="194">
        <v>9803.86</v>
      </c>
      <c r="Q4327" s="143"/>
      <c r="R4327" s="143"/>
      <c r="S4327" s="143"/>
    </row>
    <row r="4328" spans="1:19" ht="13.5" customHeight="1">
      <c r="A4328" s="213"/>
      <c r="B4328" s="214"/>
      <c r="C4328" s="500" t="s">
        <v>438</v>
      </c>
      <c r="D4328" s="500"/>
      <c r="E4328" s="500"/>
      <c r="F4328" s="500"/>
      <c r="G4328" s="500"/>
      <c r="H4328" s="180"/>
      <c r="I4328" s="181"/>
      <c r="J4328" s="181"/>
      <c r="K4328" s="181"/>
      <c r="L4328" s="183"/>
      <c r="M4328" s="181"/>
      <c r="N4328" s="211">
        <v>99152.33</v>
      </c>
      <c r="O4328" s="181"/>
      <c r="P4328" s="212">
        <v>45610.07</v>
      </c>
      <c r="Q4328" s="143"/>
      <c r="R4328" s="143"/>
      <c r="S4328" s="143"/>
    </row>
    <row r="4329" spans="1:19" ht="13.5" customHeight="1">
      <c r="A4329" s="178" t="s">
        <v>1727</v>
      </c>
      <c r="B4329" s="179" t="s">
        <v>1715</v>
      </c>
      <c r="C4329" s="498" t="s">
        <v>1716</v>
      </c>
      <c r="D4329" s="498"/>
      <c r="E4329" s="498"/>
      <c r="F4329" s="498"/>
      <c r="G4329" s="498"/>
      <c r="H4329" s="180" t="s">
        <v>1701</v>
      </c>
      <c r="I4329" s="181">
        <v>0.46</v>
      </c>
      <c r="J4329" s="182">
        <v>1</v>
      </c>
      <c r="K4329" s="219">
        <v>0.46</v>
      </c>
      <c r="L4329" s="183"/>
      <c r="M4329" s="181"/>
      <c r="N4329" s="184"/>
      <c r="O4329" s="181"/>
      <c r="P4329" s="185"/>
      <c r="Q4329" s="143"/>
      <c r="R4329" s="143"/>
      <c r="S4329" s="143"/>
    </row>
    <row r="4330" spans="1:19" ht="13.5" customHeight="1">
      <c r="A4330" s="186"/>
      <c r="B4330" s="187" t="s">
        <v>388</v>
      </c>
      <c r="C4330" s="499" t="s">
        <v>389</v>
      </c>
      <c r="D4330" s="499"/>
      <c r="E4330" s="499"/>
      <c r="F4330" s="499"/>
      <c r="G4330" s="499"/>
      <c r="H4330" s="499"/>
      <c r="I4330" s="499"/>
      <c r="J4330" s="499"/>
      <c r="K4330" s="499"/>
      <c r="L4330" s="499"/>
      <c r="M4330" s="499"/>
      <c r="N4330" s="499"/>
      <c r="O4330" s="499"/>
      <c r="P4330" s="499"/>
      <c r="Q4330" s="143"/>
      <c r="R4330" s="143"/>
      <c r="S4330" s="143"/>
    </row>
    <row r="4331" spans="1:19" ht="13.5" customHeight="1">
      <c r="A4331" s="186"/>
      <c r="B4331" s="187" t="s">
        <v>1702</v>
      </c>
      <c r="C4331" s="499" t="s">
        <v>1703</v>
      </c>
      <c r="D4331" s="499"/>
      <c r="E4331" s="499"/>
      <c r="F4331" s="499"/>
      <c r="G4331" s="499"/>
      <c r="H4331" s="499"/>
      <c r="I4331" s="499"/>
      <c r="J4331" s="499"/>
      <c r="K4331" s="499"/>
      <c r="L4331" s="499"/>
      <c r="M4331" s="499"/>
      <c r="N4331" s="499"/>
      <c r="O4331" s="499"/>
      <c r="P4331" s="499"/>
      <c r="Q4331" s="143"/>
      <c r="R4331" s="143"/>
      <c r="S4331" s="143"/>
    </row>
    <row r="4332" spans="1:19" ht="13.5" customHeight="1">
      <c r="A4332" s="186"/>
      <c r="B4332" s="187"/>
      <c r="C4332" s="499" t="s">
        <v>1728</v>
      </c>
      <c r="D4332" s="499"/>
      <c r="E4332" s="499"/>
      <c r="F4332" s="499"/>
      <c r="G4332" s="499"/>
      <c r="H4332" s="499"/>
      <c r="I4332" s="499"/>
      <c r="J4332" s="499"/>
      <c r="K4332" s="499"/>
      <c r="L4332" s="499"/>
      <c r="M4332" s="499"/>
      <c r="N4332" s="499"/>
      <c r="O4332" s="499"/>
      <c r="P4332" s="499"/>
      <c r="Q4332" s="143"/>
      <c r="R4332" s="143"/>
      <c r="S4332" s="143"/>
    </row>
    <row r="4333" spans="1:19" ht="13.5" customHeight="1">
      <c r="A4333" s="186"/>
      <c r="B4333" s="187"/>
      <c r="C4333" s="499" t="s">
        <v>390</v>
      </c>
      <c r="D4333" s="499"/>
      <c r="E4333" s="499"/>
      <c r="F4333" s="499"/>
      <c r="G4333" s="499"/>
      <c r="H4333" s="499"/>
      <c r="I4333" s="499"/>
      <c r="J4333" s="499"/>
      <c r="K4333" s="499"/>
      <c r="L4333" s="499"/>
      <c r="M4333" s="499"/>
      <c r="N4333" s="499"/>
      <c r="O4333" s="499"/>
      <c r="P4333" s="499"/>
      <c r="Q4333" s="143"/>
      <c r="R4333" s="143"/>
      <c r="S4333" s="143"/>
    </row>
    <row r="4334" spans="1:19" ht="13.5" customHeight="1">
      <c r="A4334" s="188"/>
      <c r="B4334" s="189" t="s">
        <v>164</v>
      </c>
      <c r="C4334" s="501" t="s">
        <v>391</v>
      </c>
      <c r="D4334" s="501"/>
      <c r="E4334" s="501"/>
      <c r="F4334" s="501"/>
      <c r="G4334" s="501"/>
      <c r="H4334" s="190" t="s">
        <v>392</v>
      </c>
      <c r="I4334" s="191"/>
      <c r="J4334" s="191"/>
      <c r="K4334" s="215">
        <v>288.41823360000001</v>
      </c>
      <c r="L4334" s="193"/>
      <c r="M4334" s="191"/>
      <c r="N4334" s="193"/>
      <c r="O4334" s="191"/>
      <c r="P4334" s="194">
        <v>181983.25</v>
      </c>
      <c r="Q4334" s="143"/>
      <c r="R4334" s="143"/>
      <c r="S4334" s="143"/>
    </row>
    <row r="4335" spans="1:19" ht="13.5" customHeight="1">
      <c r="A4335" s="195"/>
      <c r="B4335" s="189" t="s">
        <v>1718</v>
      </c>
      <c r="C4335" s="501" t="s">
        <v>1719</v>
      </c>
      <c r="D4335" s="501"/>
      <c r="E4335" s="501"/>
      <c r="F4335" s="501"/>
      <c r="G4335" s="501"/>
      <c r="H4335" s="190" t="s">
        <v>392</v>
      </c>
      <c r="I4335" s="196">
        <v>1.6</v>
      </c>
      <c r="J4335" s="202">
        <v>391.87259999999998</v>
      </c>
      <c r="K4335" s="215">
        <v>288.41823360000001</v>
      </c>
      <c r="L4335" s="198"/>
      <c r="M4335" s="199"/>
      <c r="N4335" s="200">
        <v>630.97</v>
      </c>
      <c r="O4335" s="191"/>
      <c r="P4335" s="194">
        <v>181983.25</v>
      </c>
      <c r="Q4335" s="143"/>
      <c r="R4335" s="143"/>
      <c r="S4335" s="143"/>
    </row>
    <row r="4336" spans="1:19" ht="13.5" customHeight="1">
      <c r="A4336" s="188"/>
      <c r="B4336" s="189" t="s">
        <v>167</v>
      </c>
      <c r="C4336" s="501" t="s">
        <v>395</v>
      </c>
      <c r="D4336" s="501"/>
      <c r="E4336" s="501"/>
      <c r="F4336" s="501"/>
      <c r="G4336" s="501"/>
      <c r="H4336" s="190"/>
      <c r="I4336" s="191"/>
      <c r="J4336" s="191"/>
      <c r="K4336" s="191"/>
      <c r="L4336" s="193"/>
      <c r="M4336" s="191"/>
      <c r="N4336" s="193"/>
      <c r="O4336" s="191"/>
      <c r="P4336" s="194">
        <v>5430.95</v>
      </c>
      <c r="Q4336" s="143"/>
      <c r="R4336" s="143"/>
      <c r="S4336" s="143"/>
    </row>
    <row r="4337" spans="1:19" ht="13.5" customHeight="1">
      <c r="A4337" s="195"/>
      <c r="B4337" s="189" t="s">
        <v>1704</v>
      </c>
      <c r="C4337" s="501" t="s">
        <v>1705</v>
      </c>
      <c r="D4337" s="501"/>
      <c r="E4337" s="501"/>
      <c r="F4337" s="501"/>
      <c r="G4337" s="501"/>
      <c r="H4337" s="190" t="s">
        <v>399</v>
      </c>
      <c r="I4337" s="201">
        <v>0.97</v>
      </c>
      <c r="J4337" s="209">
        <v>378</v>
      </c>
      <c r="K4337" s="202">
        <v>168.6636</v>
      </c>
      <c r="L4337" s="205">
        <v>26.1</v>
      </c>
      <c r="M4337" s="206">
        <v>1.19</v>
      </c>
      <c r="N4337" s="200">
        <v>31.06</v>
      </c>
      <c r="O4337" s="202">
        <v>1.0367</v>
      </c>
      <c r="P4337" s="194">
        <v>5430.95</v>
      </c>
      <c r="Q4337" s="143"/>
      <c r="R4337" s="143"/>
      <c r="S4337" s="143"/>
    </row>
    <row r="4338" spans="1:19" ht="13.5" customHeight="1">
      <c r="A4338" s="188"/>
      <c r="B4338" s="189" t="s">
        <v>180</v>
      </c>
      <c r="C4338" s="501" t="s">
        <v>410</v>
      </c>
      <c r="D4338" s="501"/>
      <c r="E4338" s="501"/>
      <c r="F4338" s="501"/>
      <c r="G4338" s="501"/>
      <c r="H4338" s="190"/>
      <c r="I4338" s="191"/>
      <c r="J4338" s="191"/>
      <c r="K4338" s="191"/>
      <c r="L4338" s="193"/>
      <c r="M4338" s="191"/>
      <c r="N4338" s="193"/>
      <c r="O4338" s="191"/>
      <c r="P4338" s="194">
        <v>14824.55</v>
      </c>
      <c r="Q4338" s="143"/>
      <c r="R4338" s="143"/>
      <c r="S4338" s="143"/>
    </row>
    <row r="4339" spans="1:19" ht="13.5" customHeight="1">
      <c r="A4339" s="195"/>
      <c r="B4339" s="189" t="s">
        <v>1706</v>
      </c>
      <c r="C4339" s="501" t="s">
        <v>1707</v>
      </c>
      <c r="D4339" s="501"/>
      <c r="E4339" s="501"/>
      <c r="F4339" s="501"/>
      <c r="G4339" s="501"/>
      <c r="H4339" s="190" t="s">
        <v>918</v>
      </c>
      <c r="I4339" s="207">
        <v>7.4999999999999997E-2</v>
      </c>
      <c r="J4339" s="209">
        <v>280</v>
      </c>
      <c r="K4339" s="201">
        <v>9.66</v>
      </c>
      <c r="L4339" s="205">
        <v>35.71</v>
      </c>
      <c r="M4339" s="206">
        <v>0.89</v>
      </c>
      <c r="N4339" s="200">
        <v>31.78</v>
      </c>
      <c r="O4339" s="202">
        <v>1.0367</v>
      </c>
      <c r="P4339" s="194">
        <v>318.26</v>
      </c>
      <c r="Q4339" s="143"/>
      <c r="R4339" s="143"/>
      <c r="S4339" s="143"/>
    </row>
    <row r="4340" spans="1:19" ht="13.5" customHeight="1">
      <c r="A4340" s="195"/>
      <c r="B4340" s="189" t="s">
        <v>1708</v>
      </c>
      <c r="C4340" s="501" t="s">
        <v>1709</v>
      </c>
      <c r="D4340" s="501"/>
      <c r="E4340" s="501"/>
      <c r="F4340" s="501"/>
      <c r="G4340" s="501"/>
      <c r="H4340" s="190" t="s">
        <v>142</v>
      </c>
      <c r="I4340" s="207">
        <v>0.104</v>
      </c>
      <c r="J4340" s="209">
        <v>280</v>
      </c>
      <c r="K4340" s="202">
        <v>13.395200000000001</v>
      </c>
      <c r="L4340" s="205">
        <v>856.24</v>
      </c>
      <c r="M4340" s="206">
        <v>1.22</v>
      </c>
      <c r="N4340" s="200">
        <v>1044.6099999999999</v>
      </c>
      <c r="O4340" s="202">
        <v>1.0367</v>
      </c>
      <c r="P4340" s="194">
        <v>14506.29</v>
      </c>
      <c r="Q4340" s="143"/>
      <c r="R4340" s="143"/>
      <c r="S4340" s="143"/>
    </row>
    <row r="4341" spans="1:19" ht="13.5" customHeight="1">
      <c r="A4341" s="210"/>
      <c r="B4341" s="187"/>
      <c r="C4341" s="500" t="s">
        <v>429</v>
      </c>
      <c r="D4341" s="500"/>
      <c r="E4341" s="500"/>
      <c r="F4341" s="500"/>
      <c r="G4341" s="500"/>
      <c r="H4341" s="180"/>
      <c r="I4341" s="181"/>
      <c r="J4341" s="181"/>
      <c r="K4341" s="181"/>
      <c r="L4341" s="183"/>
      <c r="M4341" s="181"/>
      <c r="N4341" s="211"/>
      <c r="O4341" s="181"/>
      <c r="P4341" s="212">
        <v>202238.75</v>
      </c>
      <c r="Q4341" s="143"/>
      <c r="R4341" s="143"/>
      <c r="S4341" s="143"/>
    </row>
    <row r="4342" spans="1:19" ht="13.5" customHeight="1">
      <c r="A4342" s="203"/>
      <c r="B4342" s="189"/>
      <c r="C4342" s="501" t="s">
        <v>433</v>
      </c>
      <c r="D4342" s="501"/>
      <c r="E4342" s="501"/>
      <c r="F4342" s="501"/>
      <c r="G4342" s="501"/>
      <c r="H4342" s="190"/>
      <c r="I4342" s="191"/>
      <c r="J4342" s="191"/>
      <c r="K4342" s="191"/>
      <c r="L4342" s="193"/>
      <c r="M4342" s="191"/>
      <c r="N4342" s="193"/>
      <c r="O4342" s="191"/>
      <c r="P4342" s="194">
        <v>181983.25</v>
      </c>
      <c r="Q4342" s="143"/>
      <c r="R4342" s="143"/>
      <c r="S4342" s="143"/>
    </row>
    <row r="4343" spans="1:19" ht="19.5" customHeight="1">
      <c r="A4343" s="203"/>
      <c r="B4343" s="189" t="s">
        <v>1710</v>
      </c>
      <c r="C4343" s="501" t="s">
        <v>1711</v>
      </c>
      <c r="D4343" s="501"/>
      <c r="E4343" s="501"/>
      <c r="F4343" s="501"/>
      <c r="G4343" s="501"/>
      <c r="H4343" s="190" t="s">
        <v>432</v>
      </c>
      <c r="I4343" s="209">
        <v>103</v>
      </c>
      <c r="J4343" s="191"/>
      <c r="K4343" s="209">
        <v>103</v>
      </c>
      <c r="L4343" s="193"/>
      <c r="M4343" s="191"/>
      <c r="N4343" s="193"/>
      <c r="O4343" s="191"/>
      <c r="P4343" s="194">
        <v>187442.75</v>
      </c>
      <c r="Q4343" s="143"/>
      <c r="R4343" s="143"/>
      <c r="S4343" s="143"/>
    </row>
    <row r="4344" spans="1:19" ht="13.5" customHeight="1">
      <c r="A4344" s="203"/>
      <c r="B4344" s="189" t="s">
        <v>1712</v>
      </c>
      <c r="C4344" s="501" t="s">
        <v>1713</v>
      </c>
      <c r="D4344" s="501"/>
      <c r="E4344" s="501"/>
      <c r="F4344" s="501"/>
      <c r="G4344" s="501"/>
      <c r="H4344" s="190" t="s">
        <v>432</v>
      </c>
      <c r="I4344" s="209">
        <v>59</v>
      </c>
      <c r="J4344" s="191"/>
      <c r="K4344" s="209">
        <v>59</v>
      </c>
      <c r="L4344" s="193"/>
      <c r="M4344" s="191"/>
      <c r="N4344" s="193"/>
      <c r="O4344" s="191"/>
      <c r="P4344" s="194">
        <v>107370.12</v>
      </c>
      <c r="Q4344" s="143"/>
      <c r="R4344" s="143"/>
      <c r="S4344" s="143"/>
    </row>
    <row r="4345" spans="1:19" ht="13.5" customHeight="1">
      <c r="A4345" s="213"/>
      <c r="B4345" s="214"/>
      <c r="C4345" s="500" t="s">
        <v>438</v>
      </c>
      <c r="D4345" s="500"/>
      <c r="E4345" s="500"/>
      <c r="F4345" s="500"/>
      <c r="G4345" s="500"/>
      <c r="H4345" s="180"/>
      <c r="I4345" s="181"/>
      <c r="J4345" s="181"/>
      <c r="K4345" s="181"/>
      <c r="L4345" s="183"/>
      <c r="M4345" s="181"/>
      <c r="N4345" s="211">
        <v>1080547</v>
      </c>
      <c r="O4345" s="181"/>
      <c r="P4345" s="212">
        <v>497051.62</v>
      </c>
      <c r="Q4345" s="143"/>
      <c r="R4345" s="143"/>
      <c r="S4345" s="143"/>
    </row>
    <row r="4346" spans="1:19" ht="18.75" customHeight="1">
      <c r="A4346" s="178" t="s">
        <v>1729</v>
      </c>
      <c r="B4346" s="179" t="s">
        <v>1721</v>
      </c>
      <c r="C4346" s="498" t="s">
        <v>1709</v>
      </c>
      <c r="D4346" s="498"/>
      <c r="E4346" s="498"/>
      <c r="F4346" s="498"/>
      <c r="G4346" s="498"/>
      <c r="H4346" s="180" t="s">
        <v>142</v>
      </c>
      <c r="I4346" s="181">
        <v>15</v>
      </c>
      <c r="J4346" s="182">
        <v>1</v>
      </c>
      <c r="K4346" s="182">
        <v>15</v>
      </c>
      <c r="L4346" s="218">
        <v>856.24</v>
      </c>
      <c r="M4346" s="219">
        <v>1.22</v>
      </c>
      <c r="N4346" s="239">
        <v>1044.6099999999999</v>
      </c>
      <c r="O4346" s="217">
        <v>1.0367</v>
      </c>
      <c r="P4346" s="212">
        <v>16244.21</v>
      </c>
      <c r="Q4346" s="143"/>
      <c r="R4346" s="143"/>
      <c r="S4346" s="143"/>
    </row>
    <row r="4347" spans="1:19" ht="45.75" customHeight="1">
      <c r="A4347" s="186"/>
      <c r="B4347" s="187"/>
      <c r="C4347" s="499" t="s">
        <v>390</v>
      </c>
      <c r="D4347" s="499"/>
      <c r="E4347" s="499"/>
      <c r="F4347" s="499"/>
      <c r="G4347" s="499"/>
      <c r="H4347" s="499"/>
      <c r="I4347" s="499"/>
      <c r="J4347" s="499"/>
      <c r="K4347" s="499"/>
      <c r="L4347" s="499"/>
      <c r="M4347" s="499"/>
      <c r="N4347" s="499"/>
      <c r="O4347" s="499"/>
      <c r="P4347" s="499"/>
      <c r="Q4347" s="143"/>
      <c r="R4347" s="143"/>
      <c r="S4347" s="143"/>
    </row>
    <row r="4348" spans="1:19" ht="27.75" customHeight="1">
      <c r="A4348" s="213"/>
      <c r="B4348" s="214"/>
      <c r="C4348" s="500" t="s">
        <v>438</v>
      </c>
      <c r="D4348" s="500"/>
      <c r="E4348" s="500"/>
      <c r="F4348" s="500"/>
      <c r="G4348" s="500"/>
      <c r="H4348" s="180"/>
      <c r="I4348" s="181"/>
      <c r="J4348" s="181"/>
      <c r="K4348" s="181"/>
      <c r="L4348" s="183"/>
      <c r="M4348" s="181"/>
      <c r="N4348" s="183"/>
      <c r="O4348" s="181"/>
      <c r="P4348" s="212">
        <v>16244.21</v>
      </c>
      <c r="Q4348" s="143"/>
      <c r="R4348" s="143"/>
      <c r="S4348" s="143"/>
    </row>
    <row r="4349" spans="1:19" ht="13.5" customHeight="1">
      <c r="A4349" s="178" t="s">
        <v>1730</v>
      </c>
      <c r="B4349" s="179" t="s">
        <v>1731</v>
      </c>
      <c r="C4349" s="498" t="s">
        <v>1732</v>
      </c>
      <c r="D4349" s="498"/>
      <c r="E4349" s="498"/>
      <c r="F4349" s="498"/>
      <c r="G4349" s="498"/>
      <c r="H4349" s="180" t="s">
        <v>918</v>
      </c>
      <c r="I4349" s="181">
        <v>3</v>
      </c>
      <c r="J4349" s="182">
        <v>1</v>
      </c>
      <c r="K4349" s="182">
        <v>3</v>
      </c>
      <c r="L4349" s="183"/>
      <c r="M4349" s="181"/>
      <c r="N4349" s="184"/>
      <c r="O4349" s="181"/>
      <c r="P4349" s="185"/>
      <c r="Q4349" s="143"/>
      <c r="R4349" s="143"/>
      <c r="S4349" s="143"/>
    </row>
    <row r="4350" spans="1:19" ht="13.5" customHeight="1">
      <c r="A4350" s="186"/>
      <c r="B4350" s="187" t="s">
        <v>386</v>
      </c>
      <c r="C4350" s="499" t="s">
        <v>387</v>
      </c>
      <c r="D4350" s="499"/>
      <c r="E4350" s="499"/>
      <c r="F4350" s="499"/>
      <c r="G4350" s="499"/>
      <c r="H4350" s="499"/>
      <c r="I4350" s="499"/>
      <c r="J4350" s="499"/>
      <c r="K4350" s="499"/>
      <c r="L4350" s="499"/>
      <c r="M4350" s="499"/>
      <c r="N4350" s="499"/>
      <c r="O4350" s="499"/>
      <c r="P4350" s="499"/>
      <c r="Q4350" s="143"/>
      <c r="R4350" s="143"/>
      <c r="S4350" s="143"/>
    </row>
    <row r="4351" spans="1:19" ht="13.5" customHeight="1">
      <c r="A4351" s="186"/>
      <c r="B4351" s="187" t="s">
        <v>388</v>
      </c>
      <c r="C4351" s="499" t="s">
        <v>389</v>
      </c>
      <c r="D4351" s="499"/>
      <c r="E4351" s="499"/>
      <c r="F4351" s="499"/>
      <c r="G4351" s="499"/>
      <c r="H4351" s="499"/>
      <c r="I4351" s="499"/>
      <c r="J4351" s="499"/>
      <c r="K4351" s="499"/>
      <c r="L4351" s="499"/>
      <c r="M4351" s="499"/>
      <c r="N4351" s="499"/>
      <c r="O4351" s="499"/>
      <c r="P4351" s="499"/>
      <c r="Q4351" s="143"/>
      <c r="R4351" s="143"/>
      <c r="S4351" s="143"/>
    </row>
    <row r="4352" spans="1:19" ht="13.5" customHeight="1">
      <c r="A4352" s="186"/>
      <c r="B4352" s="187"/>
      <c r="C4352" s="499" t="s">
        <v>390</v>
      </c>
      <c r="D4352" s="499"/>
      <c r="E4352" s="499"/>
      <c r="F4352" s="499"/>
      <c r="G4352" s="499"/>
      <c r="H4352" s="499"/>
      <c r="I4352" s="499"/>
      <c r="J4352" s="499"/>
      <c r="K4352" s="499"/>
      <c r="L4352" s="499"/>
      <c r="M4352" s="499"/>
      <c r="N4352" s="499"/>
      <c r="O4352" s="499"/>
      <c r="P4352" s="499"/>
      <c r="Q4352" s="143"/>
      <c r="R4352" s="143"/>
      <c r="S4352" s="143"/>
    </row>
    <row r="4353" spans="1:19" ht="13.5" customHeight="1">
      <c r="A4353" s="188"/>
      <c r="B4353" s="189" t="s">
        <v>164</v>
      </c>
      <c r="C4353" s="501" t="s">
        <v>391</v>
      </c>
      <c r="D4353" s="501"/>
      <c r="E4353" s="501"/>
      <c r="F4353" s="501"/>
      <c r="G4353" s="501"/>
      <c r="H4353" s="190" t="s">
        <v>392</v>
      </c>
      <c r="I4353" s="191"/>
      <c r="J4353" s="191"/>
      <c r="K4353" s="215">
        <v>422.04834529999999</v>
      </c>
      <c r="L4353" s="193"/>
      <c r="M4353" s="191"/>
      <c r="N4353" s="193"/>
      <c r="O4353" s="191"/>
      <c r="P4353" s="194">
        <v>230733.83</v>
      </c>
      <c r="Q4353" s="143"/>
      <c r="R4353" s="143"/>
      <c r="S4353" s="143"/>
    </row>
    <row r="4354" spans="1:19" ht="13.5" customHeight="1">
      <c r="A4354" s="195"/>
      <c r="B4354" s="189" t="s">
        <v>743</v>
      </c>
      <c r="C4354" s="501" t="s">
        <v>744</v>
      </c>
      <c r="D4354" s="501"/>
      <c r="E4354" s="501"/>
      <c r="F4354" s="501"/>
      <c r="G4354" s="501"/>
      <c r="H4354" s="190" t="s">
        <v>392</v>
      </c>
      <c r="I4354" s="201">
        <v>87.55</v>
      </c>
      <c r="J4354" s="197">
        <v>1.6068849999999999</v>
      </c>
      <c r="K4354" s="215">
        <v>422.04834529999999</v>
      </c>
      <c r="L4354" s="198"/>
      <c r="M4354" s="199"/>
      <c r="N4354" s="200">
        <v>546.70000000000005</v>
      </c>
      <c r="O4354" s="191"/>
      <c r="P4354" s="194">
        <v>230733.83</v>
      </c>
      <c r="Q4354" s="143"/>
      <c r="R4354" s="143"/>
      <c r="S4354" s="143"/>
    </row>
    <row r="4355" spans="1:19" ht="13.5" customHeight="1">
      <c r="A4355" s="188"/>
      <c r="B4355" s="189" t="s">
        <v>167</v>
      </c>
      <c r="C4355" s="501" t="s">
        <v>395</v>
      </c>
      <c r="D4355" s="501"/>
      <c r="E4355" s="501"/>
      <c r="F4355" s="501"/>
      <c r="G4355" s="501"/>
      <c r="H4355" s="190"/>
      <c r="I4355" s="191"/>
      <c r="J4355" s="191"/>
      <c r="K4355" s="191"/>
      <c r="L4355" s="193"/>
      <c r="M4355" s="191"/>
      <c r="N4355" s="193"/>
      <c r="O4355" s="191"/>
      <c r="P4355" s="216">
        <v>314.3</v>
      </c>
      <c r="Q4355" s="143"/>
      <c r="R4355" s="143"/>
      <c r="S4355" s="143"/>
    </row>
    <row r="4356" spans="1:19" ht="19.5" customHeight="1">
      <c r="A4356" s="188"/>
      <c r="B4356" s="189"/>
      <c r="C4356" s="501" t="s">
        <v>396</v>
      </c>
      <c r="D4356" s="501"/>
      <c r="E4356" s="501"/>
      <c r="F4356" s="501"/>
      <c r="G4356" s="501"/>
      <c r="H4356" s="190" t="s">
        <v>392</v>
      </c>
      <c r="I4356" s="191"/>
      <c r="J4356" s="191"/>
      <c r="K4356" s="207">
        <v>0.55800000000000005</v>
      </c>
      <c r="L4356" s="193"/>
      <c r="M4356" s="191"/>
      <c r="N4356" s="193"/>
      <c r="O4356" s="191"/>
      <c r="P4356" s="216">
        <v>335</v>
      </c>
      <c r="Q4356" s="143"/>
      <c r="R4356" s="143"/>
      <c r="S4356" s="143"/>
    </row>
    <row r="4357" spans="1:19" ht="13.5" customHeight="1">
      <c r="A4357" s="195"/>
      <c r="B4357" s="189" t="s">
        <v>402</v>
      </c>
      <c r="C4357" s="501" t="s">
        <v>403</v>
      </c>
      <c r="D4357" s="501"/>
      <c r="E4357" s="501"/>
      <c r="F4357" s="501"/>
      <c r="G4357" s="501"/>
      <c r="H4357" s="190" t="s">
        <v>399</v>
      </c>
      <c r="I4357" s="201">
        <v>0.12</v>
      </c>
      <c r="J4357" s="201">
        <v>1.55</v>
      </c>
      <c r="K4357" s="207">
        <v>0.55800000000000005</v>
      </c>
      <c r="L4357" s="198"/>
      <c r="M4357" s="199"/>
      <c r="N4357" s="200">
        <v>543.33000000000004</v>
      </c>
      <c r="O4357" s="202">
        <v>1.0367</v>
      </c>
      <c r="P4357" s="194">
        <v>314.3</v>
      </c>
      <c r="Q4357" s="143"/>
      <c r="R4357" s="143"/>
      <c r="S4357" s="143"/>
    </row>
    <row r="4358" spans="1:19" ht="13.5" customHeight="1">
      <c r="A4358" s="203"/>
      <c r="B4358" s="189" t="s">
        <v>404</v>
      </c>
      <c r="C4358" s="501" t="s">
        <v>405</v>
      </c>
      <c r="D4358" s="501"/>
      <c r="E4358" s="501"/>
      <c r="F4358" s="501"/>
      <c r="G4358" s="501"/>
      <c r="H4358" s="190" t="s">
        <v>392</v>
      </c>
      <c r="I4358" s="201">
        <v>0.12</v>
      </c>
      <c r="J4358" s="201">
        <v>1.55</v>
      </c>
      <c r="K4358" s="207">
        <v>0.55800000000000005</v>
      </c>
      <c r="L4358" s="193"/>
      <c r="M4358" s="191"/>
      <c r="N4358" s="204">
        <v>579.11</v>
      </c>
      <c r="O4358" s="202">
        <v>1.0367</v>
      </c>
      <c r="P4358" s="216">
        <v>335</v>
      </c>
      <c r="Q4358" s="143"/>
      <c r="R4358" s="143"/>
      <c r="S4358" s="143"/>
    </row>
    <row r="4359" spans="1:19" ht="13.5" customHeight="1">
      <c r="A4359" s="188"/>
      <c r="B4359" s="189" t="s">
        <v>180</v>
      </c>
      <c r="C4359" s="501" t="s">
        <v>410</v>
      </c>
      <c r="D4359" s="501"/>
      <c r="E4359" s="501"/>
      <c r="F4359" s="501"/>
      <c r="G4359" s="501"/>
      <c r="H4359" s="190"/>
      <c r="I4359" s="191"/>
      <c r="J4359" s="191"/>
      <c r="K4359" s="191"/>
      <c r="L4359" s="193"/>
      <c r="M4359" s="191"/>
      <c r="N4359" s="193"/>
      <c r="O4359" s="191"/>
      <c r="P4359" s="194">
        <v>11040.52</v>
      </c>
      <c r="Q4359" s="143"/>
      <c r="R4359" s="143"/>
      <c r="S4359" s="143"/>
    </row>
    <row r="4360" spans="1:19" ht="13.5" customHeight="1">
      <c r="A4360" s="195"/>
      <c r="B4360" s="189" t="s">
        <v>1733</v>
      </c>
      <c r="C4360" s="501" t="s">
        <v>1734</v>
      </c>
      <c r="D4360" s="501"/>
      <c r="E4360" s="501"/>
      <c r="F4360" s="501"/>
      <c r="G4360" s="501"/>
      <c r="H4360" s="190" t="s">
        <v>918</v>
      </c>
      <c r="I4360" s="207">
        <v>0.98199999999999998</v>
      </c>
      <c r="J4360" s="191"/>
      <c r="K4360" s="207">
        <v>2.9460000000000002</v>
      </c>
      <c r="L4360" s="208">
        <v>2394.0100000000002</v>
      </c>
      <c r="M4360" s="206">
        <v>1.51</v>
      </c>
      <c r="N4360" s="200">
        <v>3614.96</v>
      </c>
      <c r="O4360" s="202">
        <v>1.0367</v>
      </c>
      <c r="P4360" s="194">
        <v>11040.52</v>
      </c>
      <c r="Q4360" s="143"/>
      <c r="R4360" s="143"/>
      <c r="S4360" s="143"/>
    </row>
    <row r="4361" spans="1:19" ht="13.5" customHeight="1">
      <c r="A4361" s="241" t="s">
        <v>1735</v>
      </c>
      <c r="B4361" s="242" t="s">
        <v>1736</v>
      </c>
      <c r="C4361" s="502" t="s">
        <v>1737</v>
      </c>
      <c r="D4361" s="502"/>
      <c r="E4361" s="502"/>
      <c r="F4361" s="502"/>
      <c r="G4361" s="502"/>
      <c r="H4361" s="243" t="s">
        <v>413</v>
      </c>
      <c r="I4361" s="253">
        <v>0</v>
      </c>
      <c r="J4361" s="245"/>
      <c r="K4361" s="253">
        <v>0</v>
      </c>
      <c r="L4361" s="247"/>
      <c r="M4361" s="245"/>
      <c r="N4361" s="247"/>
      <c r="O4361" s="245"/>
      <c r="P4361" s="248"/>
      <c r="Q4361" s="143"/>
      <c r="R4361" s="143"/>
      <c r="S4361" s="143"/>
    </row>
    <row r="4362" spans="1:19" ht="13.5" customHeight="1">
      <c r="A4362" s="241" t="s">
        <v>1735</v>
      </c>
      <c r="B4362" s="242" t="s">
        <v>1738</v>
      </c>
      <c r="C4362" s="502" t="s">
        <v>1739</v>
      </c>
      <c r="D4362" s="502"/>
      <c r="E4362" s="502"/>
      <c r="F4362" s="502"/>
      <c r="G4362" s="502"/>
      <c r="H4362" s="243" t="s">
        <v>142</v>
      </c>
      <c r="I4362" s="253">
        <v>0</v>
      </c>
      <c r="J4362" s="245"/>
      <c r="K4362" s="253">
        <v>0</v>
      </c>
      <c r="L4362" s="247"/>
      <c r="M4362" s="245"/>
      <c r="N4362" s="247"/>
      <c r="O4362" s="245"/>
      <c r="P4362" s="248"/>
      <c r="Q4362" s="143"/>
      <c r="R4362" s="143"/>
      <c r="S4362" s="143"/>
    </row>
    <row r="4363" spans="1:19" ht="13.5" customHeight="1">
      <c r="A4363" s="210"/>
      <c r="B4363" s="187"/>
      <c r="C4363" s="500" t="s">
        <v>429</v>
      </c>
      <c r="D4363" s="500"/>
      <c r="E4363" s="500"/>
      <c r="F4363" s="500"/>
      <c r="G4363" s="500"/>
      <c r="H4363" s="180"/>
      <c r="I4363" s="181"/>
      <c r="J4363" s="181"/>
      <c r="K4363" s="181"/>
      <c r="L4363" s="183"/>
      <c r="M4363" s="181"/>
      <c r="N4363" s="211"/>
      <c r="O4363" s="181"/>
      <c r="P4363" s="212">
        <v>242423.65</v>
      </c>
      <c r="Q4363" s="143"/>
      <c r="R4363" s="143"/>
      <c r="S4363" s="143"/>
    </row>
    <row r="4364" spans="1:19" ht="13.5" customHeight="1">
      <c r="A4364" s="203"/>
      <c r="B4364" s="189"/>
      <c r="C4364" s="501" t="s">
        <v>433</v>
      </c>
      <c r="D4364" s="501"/>
      <c r="E4364" s="501"/>
      <c r="F4364" s="501"/>
      <c r="G4364" s="501"/>
      <c r="H4364" s="190"/>
      <c r="I4364" s="191"/>
      <c r="J4364" s="191"/>
      <c r="K4364" s="191"/>
      <c r="L4364" s="193"/>
      <c r="M4364" s="191"/>
      <c r="N4364" s="193"/>
      <c r="O4364" s="191"/>
      <c r="P4364" s="194">
        <v>231068.83</v>
      </c>
      <c r="Q4364" s="143"/>
      <c r="R4364" s="143"/>
      <c r="S4364" s="143"/>
    </row>
    <row r="4365" spans="1:19" ht="13.5" customHeight="1">
      <c r="A4365" s="203"/>
      <c r="B4365" s="189" t="s">
        <v>1740</v>
      </c>
      <c r="C4365" s="501" t="s">
        <v>1741</v>
      </c>
      <c r="D4365" s="501"/>
      <c r="E4365" s="501"/>
      <c r="F4365" s="501"/>
      <c r="G4365" s="501"/>
      <c r="H4365" s="190" t="s">
        <v>432</v>
      </c>
      <c r="I4365" s="209">
        <v>97</v>
      </c>
      <c r="J4365" s="191"/>
      <c r="K4365" s="209">
        <v>97</v>
      </c>
      <c r="L4365" s="193"/>
      <c r="M4365" s="191"/>
      <c r="N4365" s="193"/>
      <c r="O4365" s="191"/>
      <c r="P4365" s="194">
        <v>224136.77</v>
      </c>
      <c r="Q4365" s="143"/>
      <c r="R4365" s="143"/>
      <c r="S4365" s="143"/>
    </row>
    <row r="4366" spans="1:19" ht="13.5" customHeight="1">
      <c r="A4366" s="203"/>
      <c r="B4366" s="189" t="s">
        <v>1742</v>
      </c>
      <c r="C4366" s="501" t="s">
        <v>1743</v>
      </c>
      <c r="D4366" s="501"/>
      <c r="E4366" s="501"/>
      <c r="F4366" s="501"/>
      <c r="G4366" s="501"/>
      <c r="H4366" s="190" t="s">
        <v>432</v>
      </c>
      <c r="I4366" s="209">
        <v>55</v>
      </c>
      <c r="J4366" s="191"/>
      <c r="K4366" s="209">
        <v>55</v>
      </c>
      <c r="L4366" s="193"/>
      <c r="M4366" s="191"/>
      <c r="N4366" s="193"/>
      <c r="O4366" s="191"/>
      <c r="P4366" s="194">
        <v>127087.86</v>
      </c>
      <c r="Q4366" s="143"/>
      <c r="R4366" s="143"/>
      <c r="S4366" s="143"/>
    </row>
    <row r="4367" spans="1:19" ht="45.75" customHeight="1">
      <c r="A4367" s="213"/>
      <c r="B4367" s="214"/>
      <c r="C4367" s="500" t="s">
        <v>438</v>
      </c>
      <c r="D4367" s="500"/>
      <c r="E4367" s="500"/>
      <c r="F4367" s="500"/>
      <c r="G4367" s="500"/>
      <c r="H4367" s="180"/>
      <c r="I4367" s="181"/>
      <c r="J4367" s="181"/>
      <c r="K4367" s="181"/>
      <c r="L4367" s="183"/>
      <c r="M4367" s="181"/>
      <c r="N4367" s="211">
        <v>197882.76</v>
      </c>
      <c r="O4367" s="181"/>
      <c r="P4367" s="212">
        <v>593648.28</v>
      </c>
      <c r="Q4367" s="143"/>
      <c r="R4367" s="143"/>
      <c r="S4367" s="143"/>
    </row>
    <row r="4368" spans="1:19" ht="13.5" customHeight="1">
      <c r="A4368" s="178" t="s">
        <v>1744</v>
      </c>
      <c r="B4368" s="179" t="s">
        <v>1745</v>
      </c>
      <c r="C4368" s="498" t="s">
        <v>1746</v>
      </c>
      <c r="D4368" s="498"/>
      <c r="E4368" s="498"/>
      <c r="F4368" s="498"/>
      <c r="G4368" s="498"/>
      <c r="H4368" s="180" t="s">
        <v>142</v>
      </c>
      <c r="I4368" s="181">
        <v>109</v>
      </c>
      <c r="J4368" s="182">
        <v>1</v>
      </c>
      <c r="K4368" s="182">
        <v>109</v>
      </c>
      <c r="L4368" s="211">
        <v>3655.15</v>
      </c>
      <c r="M4368" s="219">
        <v>1.05</v>
      </c>
      <c r="N4368" s="239">
        <v>3837.91</v>
      </c>
      <c r="O4368" s="217">
        <v>1.0367</v>
      </c>
      <c r="P4368" s="212">
        <v>433684.98</v>
      </c>
      <c r="Q4368" s="143"/>
      <c r="R4368" s="143"/>
      <c r="S4368" s="143"/>
    </row>
    <row r="4369" spans="1:19" ht="13.5" customHeight="1">
      <c r="A4369" s="186"/>
      <c r="B4369" s="187"/>
      <c r="C4369" s="499" t="s">
        <v>390</v>
      </c>
      <c r="D4369" s="499"/>
      <c r="E4369" s="499"/>
      <c r="F4369" s="499"/>
      <c r="G4369" s="499"/>
      <c r="H4369" s="499"/>
      <c r="I4369" s="499"/>
      <c r="J4369" s="499"/>
      <c r="K4369" s="499"/>
      <c r="L4369" s="499"/>
      <c r="M4369" s="499"/>
      <c r="N4369" s="499"/>
      <c r="O4369" s="499"/>
      <c r="P4369" s="499"/>
      <c r="Q4369" s="143"/>
      <c r="R4369" s="143"/>
      <c r="S4369" s="143"/>
    </row>
    <row r="4370" spans="1:19" ht="1.5" customHeight="1">
      <c r="A4370" s="213"/>
      <c r="B4370" s="214"/>
      <c r="C4370" s="500" t="s">
        <v>438</v>
      </c>
      <c r="D4370" s="500"/>
      <c r="E4370" s="500"/>
      <c r="F4370" s="500"/>
      <c r="G4370" s="500"/>
      <c r="H4370" s="180"/>
      <c r="I4370" s="181"/>
      <c r="J4370" s="181"/>
      <c r="K4370" s="181"/>
      <c r="L4370" s="183"/>
      <c r="M4370" s="181"/>
      <c r="N4370" s="183"/>
      <c r="O4370" s="181"/>
      <c r="P4370" s="212">
        <v>433684.98</v>
      </c>
      <c r="Q4370" s="143"/>
      <c r="R4370" s="143"/>
      <c r="S4370" s="143"/>
    </row>
    <row r="4371" spans="1:19" ht="13.5" customHeight="1">
      <c r="A4371" s="178" t="s">
        <v>1747</v>
      </c>
      <c r="B4371" s="179" t="s">
        <v>1748</v>
      </c>
      <c r="C4371" s="498" t="s">
        <v>1749</v>
      </c>
      <c r="D4371" s="498"/>
      <c r="E4371" s="498"/>
      <c r="F4371" s="498"/>
      <c r="G4371" s="498"/>
      <c r="H4371" s="180" t="s">
        <v>1750</v>
      </c>
      <c r="I4371" s="181">
        <v>52.31</v>
      </c>
      <c r="J4371" s="182">
        <v>1</v>
      </c>
      <c r="K4371" s="219">
        <v>52.31</v>
      </c>
      <c r="L4371" s="183"/>
      <c r="M4371" s="181"/>
      <c r="N4371" s="184"/>
      <c r="O4371" s="181"/>
      <c r="P4371" s="185"/>
      <c r="Q4371" s="143"/>
      <c r="R4371" s="143"/>
      <c r="S4371" s="143"/>
    </row>
    <row r="4372" spans="1:19" ht="13.5" customHeight="1">
      <c r="A4372" s="186"/>
      <c r="B4372" s="187" t="s">
        <v>386</v>
      </c>
      <c r="C4372" s="499" t="s">
        <v>387</v>
      </c>
      <c r="D4372" s="499"/>
      <c r="E4372" s="499"/>
      <c r="F4372" s="499"/>
      <c r="G4372" s="499"/>
      <c r="H4372" s="499"/>
      <c r="I4372" s="499"/>
      <c r="J4372" s="499"/>
      <c r="K4372" s="499"/>
      <c r="L4372" s="499"/>
      <c r="M4372" s="499"/>
      <c r="N4372" s="499"/>
      <c r="O4372" s="499"/>
      <c r="P4372" s="499"/>
      <c r="Q4372" s="143"/>
      <c r="R4372" s="143"/>
      <c r="S4372" s="143"/>
    </row>
    <row r="4373" spans="1:19" ht="13.5" customHeight="1">
      <c r="A4373" s="186"/>
      <c r="B4373" s="187" t="s">
        <v>388</v>
      </c>
      <c r="C4373" s="499" t="s">
        <v>389</v>
      </c>
      <c r="D4373" s="499"/>
      <c r="E4373" s="499"/>
      <c r="F4373" s="499"/>
      <c r="G4373" s="499"/>
      <c r="H4373" s="499"/>
      <c r="I4373" s="499"/>
      <c r="J4373" s="499"/>
      <c r="K4373" s="499"/>
      <c r="L4373" s="499"/>
      <c r="M4373" s="499"/>
      <c r="N4373" s="499"/>
      <c r="O4373" s="499"/>
      <c r="P4373" s="499"/>
      <c r="Q4373" s="143"/>
      <c r="R4373" s="143"/>
      <c r="S4373" s="143"/>
    </row>
    <row r="4374" spans="1:19" ht="13.5" customHeight="1">
      <c r="A4374" s="186"/>
      <c r="B4374" s="187"/>
      <c r="C4374" s="499" t="s">
        <v>390</v>
      </c>
      <c r="D4374" s="499"/>
      <c r="E4374" s="499"/>
      <c r="F4374" s="499"/>
      <c r="G4374" s="499"/>
      <c r="H4374" s="499"/>
      <c r="I4374" s="499"/>
      <c r="J4374" s="499"/>
      <c r="K4374" s="499"/>
      <c r="L4374" s="499"/>
      <c r="M4374" s="499"/>
      <c r="N4374" s="499"/>
      <c r="O4374" s="499"/>
      <c r="P4374" s="499"/>
      <c r="Q4374" s="143"/>
      <c r="R4374" s="143"/>
      <c r="S4374" s="143"/>
    </row>
    <row r="4375" spans="1:19" ht="13.5" customHeight="1">
      <c r="A4375" s="188"/>
      <c r="B4375" s="189" t="s">
        <v>164</v>
      </c>
      <c r="C4375" s="501" t="s">
        <v>391</v>
      </c>
      <c r="D4375" s="501"/>
      <c r="E4375" s="501"/>
      <c r="F4375" s="501"/>
      <c r="G4375" s="501"/>
      <c r="H4375" s="190" t="s">
        <v>392</v>
      </c>
      <c r="I4375" s="191"/>
      <c r="J4375" s="191"/>
      <c r="K4375" s="197">
        <v>5245.9445930000002</v>
      </c>
      <c r="L4375" s="193"/>
      <c r="M4375" s="191"/>
      <c r="N4375" s="193"/>
      <c r="O4375" s="191"/>
      <c r="P4375" s="194">
        <v>2867957.91</v>
      </c>
      <c r="Q4375" s="143"/>
      <c r="R4375" s="143"/>
      <c r="S4375" s="143"/>
    </row>
    <row r="4376" spans="1:19" ht="13.5" customHeight="1">
      <c r="A4376" s="195"/>
      <c r="B4376" s="189" t="s">
        <v>743</v>
      </c>
      <c r="C4376" s="501" t="s">
        <v>744</v>
      </c>
      <c r="D4376" s="501"/>
      <c r="E4376" s="501"/>
      <c r="F4376" s="501"/>
      <c r="G4376" s="501"/>
      <c r="H4376" s="190" t="s">
        <v>392</v>
      </c>
      <c r="I4376" s="201">
        <v>62.41</v>
      </c>
      <c r="J4376" s="197">
        <v>1.6068849999999999</v>
      </c>
      <c r="K4376" s="197">
        <v>5245.9445930000002</v>
      </c>
      <c r="L4376" s="198"/>
      <c r="M4376" s="199"/>
      <c r="N4376" s="200">
        <v>546.70000000000005</v>
      </c>
      <c r="O4376" s="191"/>
      <c r="P4376" s="194">
        <v>2867957.91</v>
      </c>
      <c r="Q4376" s="143"/>
      <c r="R4376" s="143"/>
      <c r="S4376" s="143"/>
    </row>
    <row r="4377" spans="1:19" ht="13.5" customHeight="1">
      <c r="A4377" s="188"/>
      <c r="B4377" s="189" t="s">
        <v>167</v>
      </c>
      <c r="C4377" s="501" t="s">
        <v>395</v>
      </c>
      <c r="D4377" s="501"/>
      <c r="E4377" s="501"/>
      <c r="F4377" s="501"/>
      <c r="G4377" s="501"/>
      <c r="H4377" s="190"/>
      <c r="I4377" s="191"/>
      <c r="J4377" s="191"/>
      <c r="K4377" s="191"/>
      <c r="L4377" s="193"/>
      <c r="M4377" s="191"/>
      <c r="N4377" s="193"/>
      <c r="O4377" s="191"/>
      <c r="P4377" s="194">
        <v>24414.09</v>
      </c>
      <c r="Q4377" s="143"/>
      <c r="R4377" s="143"/>
      <c r="S4377" s="143"/>
    </row>
    <row r="4378" spans="1:19" ht="13.5" customHeight="1">
      <c r="A4378" s="188"/>
      <c r="B4378" s="189"/>
      <c r="C4378" s="501" t="s">
        <v>396</v>
      </c>
      <c r="D4378" s="501"/>
      <c r="E4378" s="501"/>
      <c r="F4378" s="501"/>
      <c r="G4378" s="501"/>
      <c r="H4378" s="190" t="s">
        <v>392</v>
      </c>
      <c r="I4378" s="191"/>
      <c r="J4378" s="191"/>
      <c r="K4378" s="192">
        <v>21.080929999999999</v>
      </c>
      <c r="L4378" s="193"/>
      <c r="M4378" s="191"/>
      <c r="N4378" s="193"/>
      <c r="O4378" s="191"/>
      <c r="P4378" s="194">
        <v>12656.22</v>
      </c>
      <c r="Q4378" s="143"/>
      <c r="R4378" s="143"/>
      <c r="S4378" s="143"/>
    </row>
    <row r="4379" spans="1:19" ht="13.5" customHeight="1">
      <c r="A4379" s="195"/>
      <c r="B4379" s="189" t="s">
        <v>402</v>
      </c>
      <c r="C4379" s="501" t="s">
        <v>403</v>
      </c>
      <c r="D4379" s="501"/>
      <c r="E4379" s="501"/>
      <c r="F4379" s="501"/>
      <c r="G4379" s="501"/>
      <c r="H4379" s="190" t="s">
        <v>399</v>
      </c>
      <c r="I4379" s="201">
        <v>0.26</v>
      </c>
      <c r="J4379" s="201">
        <v>1.55</v>
      </c>
      <c r="K4379" s="192">
        <v>21.080929999999999</v>
      </c>
      <c r="L4379" s="198"/>
      <c r="M4379" s="199"/>
      <c r="N4379" s="200">
        <v>543.33000000000004</v>
      </c>
      <c r="O4379" s="202">
        <v>1.0367</v>
      </c>
      <c r="P4379" s="194">
        <v>11874.26</v>
      </c>
      <c r="Q4379" s="143"/>
      <c r="R4379" s="143"/>
      <c r="S4379" s="143"/>
    </row>
    <row r="4380" spans="1:19" ht="13.5" customHeight="1">
      <c r="A4380" s="203"/>
      <c r="B4380" s="189" t="s">
        <v>404</v>
      </c>
      <c r="C4380" s="501" t="s">
        <v>405</v>
      </c>
      <c r="D4380" s="501"/>
      <c r="E4380" s="501"/>
      <c r="F4380" s="501"/>
      <c r="G4380" s="501"/>
      <c r="H4380" s="190" t="s">
        <v>392</v>
      </c>
      <c r="I4380" s="201">
        <v>0.26</v>
      </c>
      <c r="J4380" s="201">
        <v>1.55</v>
      </c>
      <c r="K4380" s="192">
        <v>21.080929999999999</v>
      </c>
      <c r="L4380" s="193"/>
      <c r="M4380" s="191"/>
      <c r="N4380" s="204">
        <v>579.11</v>
      </c>
      <c r="O4380" s="202">
        <v>1.0367</v>
      </c>
      <c r="P4380" s="194">
        <v>12656.22</v>
      </c>
      <c r="Q4380" s="143"/>
      <c r="R4380" s="143"/>
      <c r="S4380" s="143"/>
    </row>
    <row r="4381" spans="1:19" ht="13.5" customHeight="1">
      <c r="A4381" s="195"/>
      <c r="B4381" s="189" t="s">
        <v>1751</v>
      </c>
      <c r="C4381" s="501" t="s">
        <v>1752</v>
      </c>
      <c r="D4381" s="501"/>
      <c r="E4381" s="501"/>
      <c r="F4381" s="501"/>
      <c r="G4381" s="501"/>
      <c r="H4381" s="190" t="s">
        <v>399</v>
      </c>
      <c r="I4381" s="196">
        <v>25.2</v>
      </c>
      <c r="J4381" s="201">
        <v>1.55</v>
      </c>
      <c r="K4381" s="202">
        <v>2043.2285999999999</v>
      </c>
      <c r="L4381" s="205">
        <v>4.5199999999999996</v>
      </c>
      <c r="M4381" s="206">
        <v>1.31</v>
      </c>
      <c r="N4381" s="200">
        <v>5.92</v>
      </c>
      <c r="O4381" s="202">
        <v>1.0367</v>
      </c>
      <c r="P4381" s="194">
        <v>12539.83</v>
      </c>
      <c r="Q4381" s="143"/>
      <c r="R4381" s="143"/>
      <c r="S4381" s="143"/>
    </row>
    <row r="4382" spans="1:19" ht="13.5" customHeight="1">
      <c r="A4382" s="188"/>
      <c r="B4382" s="189" t="s">
        <v>180</v>
      </c>
      <c r="C4382" s="501" t="s">
        <v>410</v>
      </c>
      <c r="D4382" s="501"/>
      <c r="E4382" s="501"/>
      <c r="F4382" s="501"/>
      <c r="G4382" s="501"/>
      <c r="H4382" s="190"/>
      <c r="I4382" s="191"/>
      <c r="J4382" s="191"/>
      <c r="K4382" s="191"/>
      <c r="L4382" s="193"/>
      <c r="M4382" s="191"/>
      <c r="N4382" s="193"/>
      <c r="O4382" s="191"/>
      <c r="P4382" s="194">
        <v>62558.05</v>
      </c>
      <c r="Q4382" s="143"/>
      <c r="R4382" s="143"/>
      <c r="S4382" s="143"/>
    </row>
    <row r="4383" spans="1:19" ht="13.5" customHeight="1">
      <c r="A4383" s="195"/>
      <c r="B4383" s="189" t="s">
        <v>1706</v>
      </c>
      <c r="C4383" s="501" t="s">
        <v>1707</v>
      </c>
      <c r="D4383" s="501"/>
      <c r="E4383" s="501"/>
      <c r="F4383" s="501"/>
      <c r="G4383" s="501"/>
      <c r="H4383" s="190" t="s">
        <v>918</v>
      </c>
      <c r="I4383" s="201">
        <v>0.21</v>
      </c>
      <c r="J4383" s="191"/>
      <c r="K4383" s="202">
        <v>10.985099999999999</v>
      </c>
      <c r="L4383" s="205">
        <v>35.71</v>
      </c>
      <c r="M4383" s="206">
        <v>0.89</v>
      </c>
      <c r="N4383" s="200">
        <v>31.78</v>
      </c>
      <c r="O4383" s="202">
        <v>1.0367</v>
      </c>
      <c r="P4383" s="194">
        <v>361.92</v>
      </c>
      <c r="Q4383" s="143"/>
      <c r="R4383" s="143"/>
      <c r="S4383" s="143"/>
    </row>
    <row r="4384" spans="1:19" ht="13.5" customHeight="1">
      <c r="A4384" s="195"/>
      <c r="B4384" s="189" t="s">
        <v>1753</v>
      </c>
      <c r="C4384" s="501" t="s">
        <v>1754</v>
      </c>
      <c r="D4384" s="501"/>
      <c r="E4384" s="501"/>
      <c r="F4384" s="501"/>
      <c r="G4384" s="501"/>
      <c r="H4384" s="190" t="s">
        <v>142</v>
      </c>
      <c r="I4384" s="209">
        <v>10</v>
      </c>
      <c r="J4384" s="191"/>
      <c r="K4384" s="196">
        <v>523.1</v>
      </c>
      <c r="L4384" s="205">
        <v>18.59</v>
      </c>
      <c r="M4384" s="206">
        <v>1.34</v>
      </c>
      <c r="N4384" s="200">
        <v>24.91</v>
      </c>
      <c r="O4384" s="202">
        <v>1.0367</v>
      </c>
      <c r="P4384" s="194">
        <v>13508.64</v>
      </c>
      <c r="Q4384" s="143"/>
      <c r="R4384" s="143"/>
      <c r="S4384" s="143"/>
    </row>
    <row r="4385" spans="1:19" ht="13.5" customHeight="1">
      <c r="A4385" s="195"/>
      <c r="B4385" s="189" t="s">
        <v>1755</v>
      </c>
      <c r="C4385" s="501" t="s">
        <v>1756</v>
      </c>
      <c r="D4385" s="501"/>
      <c r="E4385" s="501"/>
      <c r="F4385" s="501"/>
      <c r="G4385" s="501"/>
      <c r="H4385" s="190" t="s">
        <v>413</v>
      </c>
      <c r="I4385" s="209">
        <v>10</v>
      </c>
      <c r="J4385" s="191"/>
      <c r="K4385" s="196">
        <v>523.1</v>
      </c>
      <c r="L4385" s="205">
        <v>56.11</v>
      </c>
      <c r="M4385" s="220">
        <v>1.6</v>
      </c>
      <c r="N4385" s="200">
        <v>89.78</v>
      </c>
      <c r="O4385" s="202">
        <v>1.0367</v>
      </c>
      <c r="P4385" s="194">
        <v>48687.49</v>
      </c>
      <c r="Q4385" s="143"/>
      <c r="R4385" s="143"/>
      <c r="S4385" s="143"/>
    </row>
    <row r="4386" spans="1:19" ht="13.5" customHeight="1">
      <c r="A4386" s="241" t="s">
        <v>747</v>
      </c>
      <c r="B4386" s="242" t="s">
        <v>1757</v>
      </c>
      <c r="C4386" s="502" t="s">
        <v>1758</v>
      </c>
      <c r="D4386" s="502"/>
      <c r="E4386" s="502"/>
      <c r="F4386" s="502"/>
      <c r="G4386" s="502"/>
      <c r="H4386" s="243" t="s">
        <v>418</v>
      </c>
      <c r="I4386" s="244">
        <v>0.15</v>
      </c>
      <c r="J4386" s="245"/>
      <c r="K4386" s="246">
        <v>7.8464999999999998</v>
      </c>
      <c r="L4386" s="247"/>
      <c r="M4386" s="245"/>
      <c r="N4386" s="247"/>
      <c r="O4386" s="245"/>
      <c r="P4386" s="248"/>
      <c r="Q4386" s="143"/>
      <c r="R4386" s="143"/>
      <c r="S4386" s="143"/>
    </row>
    <row r="4387" spans="1:19" ht="13.5" customHeight="1">
      <c r="A4387" s="210"/>
      <c r="B4387" s="187"/>
      <c r="C4387" s="500" t="s">
        <v>429</v>
      </c>
      <c r="D4387" s="500"/>
      <c r="E4387" s="500"/>
      <c r="F4387" s="500"/>
      <c r="G4387" s="500"/>
      <c r="H4387" s="180"/>
      <c r="I4387" s="181"/>
      <c r="J4387" s="181"/>
      <c r="K4387" s="181"/>
      <c r="L4387" s="183"/>
      <c r="M4387" s="181"/>
      <c r="N4387" s="211"/>
      <c r="O4387" s="181"/>
      <c r="P4387" s="212">
        <v>2967586.27</v>
      </c>
      <c r="Q4387" s="143"/>
      <c r="R4387" s="143"/>
      <c r="S4387" s="143"/>
    </row>
    <row r="4388" spans="1:19" ht="13.5" customHeight="1">
      <c r="A4388" s="203"/>
      <c r="B4388" s="189"/>
      <c r="C4388" s="501" t="s">
        <v>433</v>
      </c>
      <c r="D4388" s="501"/>
      <c r="E4388" s="501"/>
      <c r="F4388" s="501"/>
      <c r="G4388" s="501"/>
      <c r="H4388" s="190"/>
      <c r="I4388" s="191"/>
      <c r="J4388" s="191"/>
      <c r="K4388" s="191"/>
      <c r="L4388" s="193"/>
      <c r="M4388" s="191"/>
      <c r="N4388" s="193"/>
      <c r="O4388" s="191"/>
      <c r="P4388" s="194">
        <v>2880614.13</v>
      </c>
      <c r="Q4388" s="143"/>
      <c r="R4388" s="143"/>
      <c r="S4388" s="143"/>
    </row>
    <row r="4389" spans="1:19" ht="13.5" customHeight="1">
      <c r="A4389" s="203"/>
      <c r="B4389" s="189" t="s">
        <v>1740</v>
      </c>
      <c r="C4389" s="501" t="s">
        <v>1741</v>
      </c>
      <c r="D4389" s="501"/>
      <c r="E4389" s="501"/>
      <c r="F4389" s="501"/>
      <c r="G4389" s="501"/>
      <c r="H4389" s="190" t="s">
        <v>432</v>
      </c>
      <c r="I4389" s="209">
        <v>97</v>
      </c>
      <c r="J4389" s="191"/>
      <c r="K4389" s="209">
        <v>97</v>
      </c>
      <c r="L4389" s="193"/>
      <c r="M4389" s="191"/>
      <c r="N4389" s="193"/>
      <c r="O4389" s="191"/>
      <c r="P4389" s="194">
        <v>2794195.71</v>
      </c>
      <c r="Q4389" s="143"/>
      <c r="R4389" s="143"/>
      <c r="S4389" s="143"/>
    </row>
    <row r="4390" spans="1:19" ht="13.5" customHeight="1">
      <c r="A4390" s="203"/>
      <c r="B4390" s="189" t="s">
        <v>1742</v>
      </c>
      <c r="C4390" s="501" t="s">
        <v>1743</v>
      </c>
      <c r="D4390" s="501"/>
      <c r="E4390" s="501"/>
      <c r="F4390" s="501"/>
      <c r="G4390" s="501"/>
      <c r="H4390" s="190" t="s">
        <v>432</v>
      </c>
      <c r="I4390" s="209">
        <v>55</v>
      </c>
      <c r="J4390" s="191"/>
      <c r="K4390" s="209">
        <v>55</v>
      </c>
      <c r="L4390" s="193"/>
      <c r="M4390" s="191"/>
      <c r="N4390" s="193"/>
      <c r="O4390" s="191"/>
      <c r="P4390" s="194">
        <v>1584337.77</v>
      </c>
      <c r="Q4390" s="143"/>
      <c r="R4390" s="143"/>
      <c r="S4390" s="143"/>
    </row>
    <row r="4391" spans="1:19" ht="13.5" customHeight="1">
      <c r="A4391" s="213"/>
      <c r="B4391" s="214"/>
      <c r="C4391" s="500" t="s">
        <v>438</v>
      </c>
      <c r="D4391" s="500"/>
      <c r="E4391" s="500"/>
      <c r="F4391" s="500"/>
      <c r="G4391" s="500"/>
      <c r="H4391" s="180"/>
      <c r="I4391" s="181"/>
      <c r="J4391" s="181"/>
      <c r="K4391" s="181"/>
      <c r="L4391" s="183"/>
      <c r="M4391" s="181"/>
      <c r="N4391" s="211">
        <v>140434.32999999999</v>
      </c>
      <c r="O4391" s="181"/>
      <c r="P4391" s="212">
        <v>7346119.75</v>
      </c>
      <c r="Q4391" s="143"/>
      <c r="R4391" s="143"/>
      <c r="S4391" s="143"/>
    </row>
    <row r="4392" spans="1:19" ht="13.5" customHeight="1">
      <c r="A4392" s="178" t="s">
        <v>1759</v>
      </c>
      <c r="B4392" s="179" t="s">
        <v>1760</v>
      </c>
      <c r="C4392" s="498" t="s">
        <v>1761</v>
      </c>
      <c r="D4392" s="498"/>
      <c r="E4392" s="498"/>
      <c r="F4392" s="498"/>
      <c r="G4392" s="498"/>
      <c r="H4392" s="180" t="s">
        <v>413</v>
      </c>
      <c r="I4392" s="181">
        <v>7846.5</v>
      </c>
      <c r="J4392" s="182">
        <v>1</v>
      </c>
      <c r="K4392" s="222">
        <v>7846.5</v>
      </c>
      <c r="L4392" s="218">
        <v>526.54999999999995</v>
      </c>
      <c r="M4392" s="222">
        <v>1.9</v>
      </c>
      <c r="N4392" s="239">
        <v>1000.45</v>
      </c>
      <c r="O4392" s="217">
        <v>1.0367</v>
      </c>
      <c r="P4392" s="212">
        <v>8138127.0599999996</v>
      </c>
      <c r="Q4392" s="143"/>
      <c r="R4392" s="143"/>
      <c r="S4392" s="143"/>
    </row>
    <row r="4393" spans="1:19" ht="13.5" customHeight="1">
      <c r="A4393" s="186"/>
      <c r="B4393" s="187"/>
      <c r="C4393" s="499" t="s">
        <v>390</v>
      </c>
      <c r="D4393" s="499"/>
      <c r="E4393" s="499"/>
      <c r="F4393" s="499"/>
      <c r="G4393" s="499"/>
      <c r="H4393" s="499"/>
      <c r="I4393" s="499"/>
      <c r="J4393" s="499"/>
      <c r="K4393" s="499"/>
      <c r="L4393" s="499"/>
      <c r="M4393" s="499"/>
      <c r="N4393" s="499"/>
      <c r="O4393" s="499"/>
      <c r="P4393" s="499"/>
      <c r="Q4393" s="143"/>
      <c r="R4393" s="143"/>
      <c r="S4393" s="143"/>
    </row>
    <row r="4394" spans="1:19" ht="13.5" customHeight="1">
      <c r="A4394" s="213"/>
      <c r="B4394" s="214"/>
      <c r="C4394" s="500" t="s">
        <v>438</v>
      </c>
      <c r="D4394" s="500"/>
      <c r="E4394" s="500"/>
      <c r="F4394" s="500"/>
      <c r="G4394" s="500"/>
      <c r="H4394" s="180"/>
      <c r="I4394" s="181"/>
      <c r="J4394" s="181"/>
      <c r="K4394" s="181"/>
      <c r="L4394" s="183"/>
      <c r="M4394" s="181"/>
      <c r="N4394" s="183"/>
      <c r="O4394" s="181"/>
      <c r="P4394" s="212">
        <v>8138127.0599999996</v>
      </c>
      <c r="Q4394" s="143"/>
      <c r="R4394" s="143"/>
      <c r="S4394" s="143"/>
    </row>
    <row r="4395" spans="1:19" ht="13.5" customHeight="1">
      <c r="A4395" s="223"/>
      <c r="B4395" s="224"/>
      <c r="C4395" s="224"/>
      <c r="D4395" s="224"/>
      <c r="E4395" s="224"/>
      <c r="F4395" s="225"/>
      <c r="G4395" s="225"/>
      <c r="H4395" s="225"/>
      <c r="I4395" s="225"/>
      <c r="J4395" s="226"/>
      <c r="K4395" s="225"/>
      <c r="L4395" s="226"/>
      <c r="M4395" s="227"/>
      <c r="N4395" s="226"/>
      <c r="O4395" s="228"/>
      <c r="P4395" s="229"/>
      <c r="Q4395" s="143"/>
      <c r="R4395" s="143"/>
      <c r="S4395" s="143"/>
    </row>
    <row r="4396" spans="1:19" ht="13.5" customHeight="1">
      <c r="A4396" s="210"/>
      <c r="B4396" s="230"/>
      <c r="C4396" s="496" t="s">
        <v>1762</v>
      </c>
      <c r="D4396" s="496"/>
      <c r="E4396" s="496"/>
      <c r="F4396" s="496"/>
      <c r="G4396" s="496"/>
      <c r="H4396" s="496"/>
      <c r="I4396" s="496"/>
      <c r="J4396" s="496"/>
      <c r="K4396" s="496"/>
      <c r="L4396" s="496"/>
      <c r="M4396" s="496"/>
      <c r="N4396" s="496"/>
      <c r="O4396" s="496"/>
      <c r="P4396" s="232"/>
      <c r="Q4396" s="143"/>
      <c r="R4396" s="143"/>
      <c r="S4396" s="143"/>
    </row>
    <row r="4397" spans="1:19" ht="19.5" customHeight="1">
      <c r="A4397" s="210"/>
      <c r="B4397" s="187"/>
      <c r="C4397" s="495" t="s">
        <v>675</v>
      </c>
      <c r="D4397" s="495"/>
      <c r="E4397" s="495"/>
      <c r="F4397" s="495"/>
      <c r="G4397" s="495"/>
      <c r="H4397" s="495"/>
      <c r="I4397" s="495"/>
      <c r="J4397" s="495"/>
      <c r="K4397" s="495"/>
      <c r="L4397" s="495"/>
      <c r="M4397" s="495"/>
      <c r="N4397" s="495"/>
      <c r="O4397" s="495"/>
      <c r="P4397" s="234">
        <v>12791784.4</v>
      </c>
      <c r="Q4397" s="143"/>
      <c r="R4397" s="143"/>
      <c r="S4397" s="143"/>
    </row>
    <row r="4398" spans="1:19" ht="45.75" customHeight="1">
      <c r="A4398" s="210"/>
      <c r="B4398" s="187"/>
      <c r="C4398" s="495" t="s">
        <v>676</v>
      </c>
      <c r="D4398" s="495"/>
      <c r="E4398" s="495"/>
      <c r="F4398" s="495"/>
      <c r="G4398" s="495"/>
      <c r="H4398" s="495"/>
      <c r="I4398" s="495"/>
      <c r="J4398" s="495"/>
      <c r="K4398" s="495"/>
      <c r="L4398" s="495"/>
      <c r="M4398" s="495"/>
      <c r="N4398" s="495"/>
      <c r="O4398" s="495"/>
      <c r="P4398" s="235"/>
      <c r="Q4398" s="143"/>
      <c r="R4398" s="143"/>
      <c r="S4398" s="143"/>
    </row>
    <row r="4399" spans="1:19" ht="27.75" customHeight="1">
      <c r="A4399" s="210"/>
      <c r="B4399" s="187"/>
      <c r="C4399" s="495" t="s">
        <v>677</v>
      </c>
      <c r="D4399" s="495"/>
      <c r="E4399" s="495"/>
      <c r="F4399" s="495"/>
      <c r="G4399" s="495"/>
      <c r="H4399" s="495"/>
      <c r="I4399" s="495"/>
      <c r="J4399" s="495"/>
      <c r="K4399" s="495"/>
      <c r="L4399" s="495"/>
      <c r="M4399" s="495"/>
      <c r="N4399" s="495"/>
      <c r="O4399" s="495"/>
      <c r="P4399" s="234">
        <v>3940474.87</v>
      </c>
      <c r="Q4399" s="143"/>
      <c r="R4399" s="143"/>
      <c r="S4399" s="143"/>
    </row>
    <row r="4400" spans="1:19" ht="13.5" customHeight="1">
      <c r="A4400" s="210"/>
      <c r="B4400" s="187"/>
      <c r="C4400" s="495" t="s">
        <v>678</v>
      </c>
      <c r="D4400" s="495"/>
      <c r="E4400" s="495"/>
      <c r="F4400" s="495"/>
      <c r="G4400" s="495"/>
      <c r="H4400" s="495"/>
      <c r="I4400" s="495"/>
      <c r="J4400" s="495"/>
      <c r="K4400" s="495"/>
      <c r="L4400" s="495"/>
      <c r="M4400" s="495"/>
      <c r="N4400" s="495"/>
      <c r="O4400" s="495"/>
      <c r="P4400" s="234">
        <v>53932.65</v>
      </c>
      <c r="Q4400" s="143"/>
      <c r="R4400" s="143"/>
      <c r="S4400" s="143"/>
    </row>
    <row r="4401" spans="1:19" ht="13.5" customHeight="1">
      <c r="A4401" s="210"/>
      <c r="B4401" s="187"/>
      <c r="C4401" s="495" t="s">
        <v>679</v>
      </c>
      <c r="D4401" s="495"/>
      <c r="E4401" s="495"/>
      <c r="F4401" s="495"/>
      <c r="G4401" s="495"/>
      <c r="H4401" s="495"/>
      <c r="I4401" s="495"/>
      <c r="J4401" s="495"/>
      <c r="K4401" s="495"/>
      <c r="L4401" s="495"/>
      <c r="M4401" s="495"/>
      <c r="N4401" s="495"/>
      <c r="O4401" s="495"/>
      <c r="P4401" s="234">
        <v>18068.14</v>
      </c>
      <c r="Q4401" s="143"/>
      <c r="R4401" s="143"/>
      <c r="S4401" s="143"/>
    </row>
    <row r="4402" spans="1:19" ht="13.5" customHeight="1">
      <c r="A4402" s="210"/>
      <c r="B4402" s="187"/>
      <c r="C4402" s="495" t="s">
        <v>680</v>
      </c>
      <c r="D4402" s="495"/>
      <c r="E4402" s="495"/>
      <c r="F4402" s="495"/>
      <c r="G4402" s="495"/>
      <c r="H4402" s="495"/>
      <c r="I4402" s="495"/>
      <c r="J4402" s="495"/>
      <c r="K4402" s="495"/>
      <c r="L4402" s="495"/>
      <c r="M4402" s="495"/>
      <c r="N4402" s="495"/>
      <c r="O4402" s="495"/>
      <c r="P4402" s="234">
        <v>8779308.7400000002</v>
      </c>
      <c r="Q4402" s="143"/>
      <c r="R4402" s="143"/>
      <c r="S4402" s="143"/>
    </row>
    <row r="4403" spans="1:19" ht="13.5" customHeight="1">
      <c r="A4403" s="210"/>
      <c r="B4403" s="187"/>
      <c r="C4403" s="495" t="s">
        <v>1097</v>
      </c>
      <c r="D4403" s="495"/>
      <c r="E4403" s="495"/>
      <c r="F4403" s="495"/>
      <c r="G4403" s="495"/>
      <c r="H4403" s="495"/>
      <c r="I4403" s="495"/>
      <c r="J4403" s="495"/>
      <c r="K4403" s="495"/>
      <c r="L4403" s="495"/>
      <c r="M4403" s="495"/>
      <c r="N4403" s="495"/>
      <c r="O4403" s="495"/>
      <c r="P4403" s="234">
        <v>10321643.75</v>
      </c>
      <c r="Q4403" s="143"/>
      <c r="R4403" s="143"/>
      <c r="S4403" s="143"/>
    </row>
    <row r="4404" spans="1:19" ht="13.5" customHeight="1">
      <c r="A4404" s="210"/>
      <c r="B4404" s="187"/>
      <c r="C4404" s="495" t="s">
        <v>676</v>
      </c>
      <c r="D4404" s="495"/>
      <c r="E4404" s="495"/>
      <c r="F4404" s="495"/>
      <c r="G4404" s="495"/>
      <c r="H4404" s="495"/>
      <c r="I4404" s="495"/>
      <c r="J4404" s="495"/>
      <c r="K4404" s="495"/>
      <c r="L4404" s="495"/>
      <c r="M4404" s="495"/>
      <c r="N4404" s="495"/>
      <c r="O4404" s="495"/>
      <c r="P4404" s="235"/>
      <c r="Q4404" s="143"/>
      <c r="R4404" s="143"/>
      <c r="S4404" s="143"/>
    </row>
    <row r="4405" spans="1:19" ht="13.5" customHeight="1">
      <c r="A4405" s="210"/>
      <c r="B4405" s="187"/>
      <c r="C4405" s="495" t="s">
        <v>682</v>
      </c>
      <c r="D4405" s="495"/>
      <c r="E4405" s="495"/>
      <c r="F4405" s="495"/>
      <c r="G4405" s="495"/>
      <c r="H4405" s="495"/>
      <c r="I4405" s="495"/>
      <c r="J4405" s="495"/>
      <c r="K4405" s="495"/>
      <c r="L4405" s="495"/>
      <c r="M4405" s="495"/>
      <c r="N4405" s="495"/>
      <c r="O4405" s="495"/>
      <c r="P4405" s="234">
        <v>3940474.87</v>
      </c>
      <c r="Q4405" s="143"/>
      <c r="R4405" s="143"/>
      <c r="S4405" s="143"/>
    </row>
    <row r="4406" spans="1:19" ht="13.5" customHeight="1">
      <c r="A4406" s="210"/>
      <c r="B4406" s="187"/>
      <c r="C4406" s="495" t="s">
        <v>683</v>
      </c>
      <c r="D4406" s="495"/>
      <c r="E4406" s="495"/>
      <c r="F4406" s="495"/>
      <c r="G4406" s="495"/>
      <c r="H4406" s="495"/>
      <c r="I4406" s="495"/>
      <c r="J4406" s="495"/>
      <c r="K4406" s="495"/>
      <c r="L4406" s="495"/>
      <c r="M4406" s="495"/>
      <c r="N4406" s="495"/>
      <c r="O4406" s="495"/>
      <c r="P4406" s="234">
        <v>53932.65</v>
      </c>
      <c r="Q4406" s="143"/>
      <c r="R4406" s="143"/>
      <c r="S4406" s="143"/>
    </row>
    <row r="4407" spans="1:19" ht="13.5" customHeight="1">
      <c r="A4407" s="210"/>
      <c r="B4407" s="187"/>
      <c r="C4407" s="495" t="s">
        <v>684</v>
      </c>
      <c r="D4407" s="495"/>
      <c r="E4407" s="495"/>
      <c r="F4407" s="495"/>
      <c r="G4407" s="495"/>
      <c r="H4407" s="495"/>
      <c r="I4407" s="495"/>
      <c r="J4407" s="495"/>
      <c r="K4407" s="495"/>
      <c r="L4407" s="495"/>
      <c r="M4407" s="495"/>
      <c r="N4407" s="495"/>
      <c r="O4407" s="495"/>
      <c r="P4407" s="234">
        <v>18068.14</v>
      </c>
      <c r="Q4407" s="143"/>
      <c r="R4407" s="143"/>
      <c r="S4407" s="143"/>
    </row>
    <row r="4408" spans="1:19" ht="13.5" customHeight="1">
      <c r="A4408" s="210"/>
      <c r="B4408" s="187"/>
      <c r="C4408" s="495" t="s">
        <v>685</v>
      </c>
      <c r="D4408" s="495"/>
      <c r="E4408" s="495"/>
      <c r="F4408" s="495"/>
      <c r="G4408" s="495"/>
      <c r="H4408" s="495"/>
      <c r="I4408" s="495"/>
      <c r="J4408" s="495"/>
      <c r="K4408" s="495"/>
      <c r="L4408" s="495"/>
      <c r="M4408" s="495"/>
      <c r="N4408" s="495"/>
      <c r="O4408" s="495"/>
      <c r="P4408" s="234">
        <v>207496.7</v>
      </c>
      <c r="Q4408" s="143"/>
      <c r="R4408" s="143"/>
      <c r="S4408" s="143"/>
    </row>
    <row r="4409" spans="1:19" ht="13.5" customHeight="1">
      <c r="A4409" s="210"/>
      <c r="B4409" s="187"/>
      <c r="C4409" s="495" t="s">
        <v>686</v>
      </c>
      <c r="D4409" s="495"/>
      <c r="E4409" s="495"/>
      <c r="F4409" s="495"/>
      <c r="G4409" s="495"/>
      <c r="H4409" s="495"/>
      <c r="I4409" s="495"/>
      <c r="J4409" s="495"/>
      <c r="K4409" s="495"/>
      <c r="L4409" s="495"/>
      <c r="M4409" s="495"/>
      <c r="N4409" s="495"/>
      <c r="O4409" s="495"/>
      <c r="P4409" s="234">
        <v>3890598.34</v>
      </c>
      <c r="Q4409" s="143"/>
      <c r="R4409" s="143"/>
      <c r="S4409" s="143"/>
    </row>
    <row r="4410" spans="1:19" ht="1.5" customHeight="1">
      <c r="A4410" s="210"/>
      <c r="B4410" s="187"/>
      <c r="C4410" s="495" t="s">
        <v>687</v>
      </c>
      <c r="D4410" s="495"/>
      <c r="E4410" s="495"/>
      <c r="F4410" s="495"/>
      <c r="G4410" s="495"/>
      <c r="H4410" s="495"/>
      <c r="I4410" s="495"/>
      <c r="J4410" s="495"/>
      <c r="K4410" s="495"/>
      <c r="L4410" s="495"/>
      <c r="M4410" s="495"/>
      <c r="N4410" s="495"/>
      <c r="O4410" s="495"/>
      <c r="P4410" s="234">
        <v>2211073.0499999998</v>
      </c>
      <c r="Q4410" s="143"/>
      <c r="R4410" s="143"/>
      <c r="S4410" s="143"/>
    </row>
    <row r="4411" spans="1:19" ht="13.5" customHeight="1">
      <c r="A4411" s="210"/>
      <c r="B4411" s="187"/>
      <c r="C4411" s="495" t="s">
        <v>681</v>
      </c>
      <c r="D4411" s="495"/>
      <c r="E4411" s="495"/>
      <c r="F4411" s="495"/>
      <c r="G4411" s="495"/>
      <c r="H4411" s="495"/>
      <c r="I4411" s="495"/>
      <c r="J4411" s="495"/>
      <c r="K4411" s="495"/>
      <c r="L4411" s="495"/>
      <c r="M4411" s="495"/>
      <c r="N4411" s="495"/>
      <c r="O4411" s="495"/>
      <c r="P4411" s="234">
        <v>8571812.0399999991</v>
      </c>
      <c r="Q4411" s="143"/>
      <c r="R4411" s="143"/>
      <c r="S4411" s="143"/>
    </row>
    <row r="4412" spans="1:19" ht="13.5" customHeight="1">
      <c r="A4412" s="210"/>
      <c r="B4412" s="187"/>
      <c r="C4412" s="495" t="s">
        <v>676</v>
      </c>
      <c r="D4412" s="495"/>
      <c r="E4412" s="495"/>
      <c r="F4412" s="495"/>
      <c r="G4412" s="495"/>
      <c r="H4412" s="495"/>
      <c r="I4412" s="495"/>
      <c r="J4412" s="495"/>
      <c r="K4412" s="495"/>
      <c r="L4412" s="495"/>
      <c r="M4412" s="495"/>
      <c r="N4412" s="495"/>
      <c r="O4412" s="495"/>
      <c r="P4412" s="235"/>
      <c r="Q4412" s="143"/>
      <c r="R4412" s="143"/>
      <c r="S4412" s="143"/>
    </row>
    <row r="4413" spans="1:19" ht="13.5" customHeight="1">
      <c r="A4413" s="210"/>
      <c r="B4413" s="187"/>
      <c r="C4413" s="495" t="s">
        <v>685</v>
      </c>
      <c r="D4413" s="495"/>
      <c r="E4413" s="495"/>
      <c r="F4413" s="495"/>
      <c r="G4413" s="495"/>
      <c r="H4413" s="495"/>
      <c r="I4413" s="495"/>
      <c r="J4413" s="495"/>
      <c r="K4413" s="495"/>
      <c r="L4413" s="495"/>
      <c r="M4413" s="495"/>
      <c r="N4413" s="495"/>
      <c r="O4413" s="495"/>
      <c r="P4413" s="234">
        <v>8571812.0399999991</v>
      </c>
      <c r="Q4413" s="143"/>
      <c r="R4413" s="143"/>
      <c r="S4413" s="143"/>
    </row>
    <row r="4414" spans="1:19" ht="13.5" customHeight="1">
      <c r="A4414" s="210"/>
      <c r="B4414" s="187"/>
      <c r="C4414" s="495" t="s">
        <v>688</v>
      </c>
      <c r="D4414" s="495"/>
      <c r="E4414" s="495"/>
      <c r="F4414" s="495"/>
      <c r="G4414" s="495"/>
      <c r="H4414" s="495"/>
      <c r="I4414" s="495"/>
      <c r="J4414" s="495"/>
      <c r="K4414" s="495"/>
      <c r="L4414" s="495"/>
      <c r="M4414" s="495"/>
      <c r="N4414" s="495"/>
      <c r="O4414" s="495"/>
      <c r="P4414" s="234">
        <v>3958543.01</v>
      </c>
      <c r="Q4414" s="143"/>
      <c r="R4414" s="143"/>
      <c r="S4414" s="143"/>
    </row>
    <row r="4415" spans="1:19" ht="13.5" customHeight="1">
      <c r="A4415" s="210"/>
      <c r="B4415" s="187"/>
      <c r="C4415" s="495" t="s">
        <v>689</v>
      </c>
      <c r="D4415" s="495"/>
      <c r="E4415" s="495"/>
      <c r="F4415" s="495"/>
      <c r="G4415" s="495"/>
      <c r="H4415" s="495"/>
      <c r="I4415" s="495"/>
      <c r="J4415" s="495"/>
      <c r="K4415" s="495"/>
      <c r="L4415" s="495"/>
      <c r="M4415" s="495"/>
      <c r="N4415" s="495"/>
      <c r="O4415" s="495"/>
      <c r="P4415" s="234">
        <v>3890598.34</v>
      </c>
      <c r="Q4415" s="143"/>
      <c r="R4415" s="143"/>
      <c r="S4415" s="143"/>
    </row>
    <row r="4416" spans="1:19" ht="13.5" customHeight="1">
      <c r="A4416" s="210"/>
      <c r="B4416" s="187"/>
      <c r="C4416" s="495" t="s">
        <v>690</v>
      </c>
      <c r="D4416" s="495"/>
      <c r="E4416" s="495"/>
      <c r="F4416" s="495"/>
      <c r="G4416" s="495"/>
      <c r="H4416" s="495"/>
      <c r="I4416" s="495"/>
      <c r="J4416" s="495"/>
      <c r="K4416" s="495"/>
      <c r="L4416" s="495"/>
      <c r="M4416" s="495"/>
      <c r="N4416" s="495"/>
      <c r="O4416" s="495"/>
      <c r="P4416" s="234">
        <v>2211073.0499999998</v>
      </c>
      <c r="Q4416" s="143"/>
      <c r="R4416" s="143"/>
      <c r="S4416" s="143"/>
    </row>
    <row r="4417" spans="1:19" ht="13.5" customHeight="1">
      <c r="A4417" s="210"/>
      <c r="B4417" s="230"/>
      <c r="C4417" s="496" t="s">
        <v>1763</v>
      </c>
      <c r="D4417" s="496"/>
      <c r="E4417" s="496"/>
      <c r="F4417" s="496"/>
      <c r="G4417" s="496"/>
      <c r="H4417" s="496"/>
      <c r="I4417" s="496"/>
      <c r="J4417" s="496"/>
      <c r="K4417" s="496"/>
      <c r="L4417" s="496"/>
      <c r="M4417" s="496"/>
      <c r="N4417" s="496"/>
      <c r="O4417" s="496"/>
      <c r="P4417" s="236">
        <v>18893455.789999999</v>
      </c>
      <c r="Q4417" s="143"/>
      <c r="R4417" s="143"/>
      <c r="S4417" s="143"/>
    </row>
    <row r="4418" spans="1:19" ht="13.5" customHeight="1">
      <c r="A4418" s="210"/>
      <c r="B4418" s="187"/>
      <c r="C4418" s="495" t="s">
        <v>692</v>
      </c>
      <c r="D4418" s="495"/>
      <c r="E4418" s="495"/>
      <c r="F4418" s="495"/>
      <c r="G4418" s="495"/>
      <c r="H4418" s="495"/>
      <c r="I4418" s="495"/>
      <c r="J4418" s="495"/>
      <c r="K4418" s="495"/>
      <c r="L4418" s="495"/>
      <c r="M4418" s="495"/>
      <c r="N4418" s="495"/>
      <c r="O4418" s="495"/>
      <c r="P4418" s="235"/>
      <c r="Q4418" s="143"/>
      <c r="R4418" s="143"/>
      <c r="S4418" s="143"/>
    </row>
    <row r="4419" spans="1:19" ht="13.5" customHeight="1">
      <c r="A4419" s="210"/>
      <c r="B4419" s="187"/>
      <c r="C4419" s="495" t="s">
        <v>694</v>
      </c>
      <c r="D4419" s="495"/>
      <c r="E4419" s="495"/>
      <c r="F4419" s="495"/>
      <c r="G4419" s="495"/>
      <c r="H4419" s="495"/>
      <c r="I4419" s="495"/>
      <c r="J4419" s="495"/>
      <c r="K4419" s="237" t="s">
        <v>1764</v>
      </c>
      <c r="L4419" s="231"/>
      <c r="M4419" s="231"/>
      <c r="N4419" s="143"/>
      <c r="O4419" s="238"/>
      <c r="P4419" s="235"/>
      <c r="Q4419" s="143"/>
      <c r="R4419" s="143"/>
      <c r="S4419" s="143"/>
    </row>
    <row r="4420" spans="1:19" ht="13.5" customHeight="1">
      <c r="A4420" s="210"/>
      <c r="B4420" s="187"/>
      <c r="C4420" s="495" t="s">
        <v>696</v>
      </c>
      <c r="D4420" s="495"/>
      <c r="E4420" s="495"/>
      <c r="F4420" s="495"/>
      <c r="G4420" s="495"/>
      <c r="H4420" s="495"/>
      <c r="I4420" s="495"/>
      <c r="J4420" s="495"/>
      <c r="K4420" s="237" t="s">
        <v>1765</v>
      </c>
      <c r="L4420" s="231"/>
      <c r="M4420" s="231"/>
      <c r="N4420" s="143"/>
      <c r="O4420" s="238"/>
      <c r="P4420" s="235"/>
      <c r="Q4420" s="143"/>
      <c r="R4420" s="143"/>
      <c r="S4420" s="143"/>
    </row>
    <row r="4421" spans="1:19" ht="13.5" customHeight="1">
      <c r="A4421" s="497" t="s">
        <v>1766</v>
      </c>
      <c r="B4421" s="497"/>
      <c r="C4421" s="497"/>
      <c r="D4421" s="497"/>
      <c r="E4421" s="497"/>
      <c r="F4421" s="497"/>
      <c r="G4421" s="497"/>
      <c r="H4421" s="497"/>
      <c r="I4421" s="497"/>
      <c r="J4421" s="497"/>
      <c r="K4421" s="497"/>
      <c r="L4421" s="497"/>
      <c r="M4421" s="497"/>
      <c r="N4421" s="497"/>
      <c r="O4421" s="497"/>
      <c r="P4421" s="497"/>
      <c r="Q4421" s="143"/>
      <c r="R4421" s="143"/>
      <c r="S4421" s="143"/>
    </row>
    <row r="4422" spans="1:19" ht="13.5" customHeight="1">
      <c r="A4422" s="178" t="s">
        <v>1767</v>
      </c>
      <c r="B4422" s="179" t="s">
        <v>1768</v>
      </c>
      <c r="C4422" s="498" t="s">
        <v>1707</v>
      </c>
      <c r="D4422" s="498"/>
      <c r="E4422" s="498"/>
      <c r="F4422" s="498"/>
      <c r="G4422" s="498"/>
      <c r="H4422" s="180" t="s">
        <v>918</v>
      </c>
      <c r="I4422" s="181">
        <v>-54.450299999999999</v>
      </c>
      <c r="J4422" s="182">
        <v>1</v>
      </c>
      <c r="K4422" s="217">
        <v>-54.450299999999999</v>
      </c>
      <c r="L4422" s="218">
        <v>35.71</v>
      </c>
      <c r="M4422" s="219">
        <v>0.89</v>
      </c>
      <c r="N4422" s="221">
        <v>31.78</v>
      </c>
      <c r="O4422" s="217">
        <v>1.0367</v>
      </c>
      <c r="P4422" s="212">
        <v>-1793.94</v>
      </c>
      <c r="Q4422" s="143"/>
      <c r="R4422" s="143"/>
      <c r="S4422" s="143"/>
    </row>
    <row r="4423" spans="1:19" ht="13.5" customHeight="1">
      <c r="A4423" s="186"/>
      <c r="B4423" s="187"/>
      <c r="C4423" s="499" t="s">
        <v>390</v>
      </c>
      <c r="D4423" s="499"/>
      <c r="E4423" s="499"/>
      <c r="F4423" s="499"/>
      <c r="G4423" s="499"/>
      <c r="H4423" s="499"/>
      <c r="I4423" s="499"/>
      <c r="J4423" s="499"/>
      <c r="K4423" s="499"/>
      <c r="L4423" s="499"/>
      <c r="M4423" s="499"/>
      <c r="N4423" s="499"/>
      <c r="O4423" s="499"/>
      <c r="P4423" s="499"/>
      <c r="Q4423" s="143"/>
      <c r="R4423" s="143"/>
      <c r="S4423" s="143"/>
    </row>
    <row r="4424" spans="1:19" ht="13.5" customHeight="1">
      <c r="A4424" s="213"/>
      <c r="B4424" s="214"/>
      <c r="C4424" s="500" t="s">
        <v>438</v>
      </c>
      <c r="D4424" s="500"/>
      <c r="E4424" s="500"/>
      <c r="F4424" s="500"/>
      <c r="G4424" s="500"/>
      <c r="H4424" s="180"/>
      <c r="I4424" s="181"/>
      <c r="J4424" s="181"/>
      <c r="K4424" s="181"/>
      <c r="L4424" s="183"/>
      <c r="M4424" s="181"/>
      <c r="N4424" s="183"/>
      <c r="O4424" s="181"/>
      <c r="P4424" s="212">
        <v>-1793.94</v>
      </c>
      <c r="Q4424" s="143"/>
      <c r="R4424" s="143"/>
      <c r="S4424" s="143"/>
    </row>
    <row r="4425" spans="1:19" ht="13.5" customHeight="1">
      <c r="A4425" s="178" t="s">
        <v>1769</v>
      </c>
      <c r="B4425" s="179" t="s">
        <v>1770</v>
      </c>
      <c r="C4425" s="498" t="s">
        <v>591</v>
      </c>
      <c r="D4425" s="498"/>
      <c r="E4425" s="498"/>
      <c r="F4425" s="498"/>
      <c r="G4425" s="498"/>
      <c r="H4425" s="180" t="s">
        <v>592</v>
      </c>
      <c r="I4425" s="181">
        <v>-261.65074399999997</v>
      </c>
      <c r="J4425" s="182">
        <v>1</v>
      </c>
      <c r="K4425" s="254">
        <v>-261.65074399999997</v>
      </c>
      <c r="L4425" s="183"/>
      <c r="M4425" s="181"/>
      <c r="N4425" s="221">
        <v>7.46</v>
      </c>
      <c r="O4425" s="217">
        <v>1.0367</v>
      </c>
      <c r="P4425" s="212">
        <v>-2023.55</v>
      </c>
      <c r="Q4425" s="143"/>
      <c r="R4425" s="143"/>
      <c r="S4425" s="143"/>
    </row>
    <row r="4426" spans="1:19" ht="13.5" customHeight="1">
      <c r="A4426" s="186"/>
      <c r="B4426" s="187"/>
      <c r="C4426" s="499" t="s">
        <v>390</v>
      </c>
      <c r="D4426" s="499"/>
      <c r="E4426" s="499"/>
      <c r="F4426" s="499"/>
      <c r="G4426" s="499"/>
      <c r="H4426" s="499"/>
      <c r="I4426" s="499"/>
      <c r="J4426" s="499"/>
      <c r="K4426" s="499"/>
      <c r="L4426" s="499"/>
      <c r="M4426" s="499"/>
      <c r="N4426" s="499"/>
      <c r="O4426" s="499"/>
      <c r="P4426" s="499"/>
      <c r="Q4426" s="143"/>
      <c r="R4426" s="143"/>
      <c r="S4426" s="143"/>
    </row>
    <row r="4427" spans="1:19" ht="13.5" customHeight="1">
      <c r="A4427" s="213"/>
      <c r="B4427" s="214"/>
      <c r="C4427" s="500" t="s">
        <v>438</v>
      </c>
      <c r="D4427" s="500"/>
      <c r="E4427" s="500"/>
      <c r="F4427" s="500"/>
      <c r="G4427" s="500"/>
      <c r="H4427" s="180"/>
      <c r="I4427" s="181"/>
      <c r="J4427" s="181"/>
      <c r="K4427" s="181"/>
      <c r="L4427" s="183"/>
      <c r="M4427" s="181"/>
      <c r="N4427" s="183"/>
      <c r="O4427" s="181"/>
      <c r="P4427" s="212">
        <v>-2023.55</v>
      </c>
      <c r="Q4427" s="143"/>
      <c r="R4427" s="143"/>
      <c r="S4427" s="143"/>
    </row>
    <row r="4428" spans="1:19" ht="13.5" customHeight="1">
      <c r="A4428" s="223"/>
      <c r="B4428" s="224"/>
      <c r="C4428" s="224"/>
      <c r="D4428" s="224"/>
      <c r="E4428" s="224"/>
      <c r="F4428" s="225"/>
      <c r="G4428" s="225"/>
      <c r="H4428" s="225"/>
      <c r="I4428" s="225"/>
      <c r="J4428" s="226"/>
      <c r="K4428" s="225"/>
      <c r="L4428" s="226"/>
      <c r="M4428" s="227"/>
      <c r="N4428" s="226"/>
      <c r="O4428" s="228"/>
      <c r="P4428" s="229"/>
      <c r="Q4428" s="143"/>
      <c r="R4428" s="143"/>
      <c r="S4428" s="143"/>
    </row>
    <row r="4429" spans="1:19" ht="13.5" customHeight="1">
      <c r="A4429" s="210"/>
      <c r="B4429" s="230"/>
      <c r="C4429" s="496" t="s">
        <v>1771</v>
      </c>
      <c r="D4429" s="496"/>
      <c r="E4429" s="496"/>
      <c r="F4429" s="496"/>
      <c r="G4429" s="496"/>
      <c r="H4429" s="496"/>
      <c r="I4429" s="496"/>
      <c r="J4429" s="496"/>
      <c r="K4429" s="496"/>
      <c r="L4429" s="496"/>
      <c r="M4429" s="496"/>
      <c r="N4429" s="496"/>
      <c r="O4429" s="496"/>
      <c r="P4429" s="232"/>
      <c r="Q4429" s="143"/>
      <c r="R4429" s="143"/>
      <c r="S4429" s="143"/>
    </row>
    <row r="4430" spans="1:19" ht="13.5" customHeight="1">
      <c r="A4430" s="210"/>
      <c r="B4430" s="187"/>
      <c r="C4430" s="495" t="s">
        <v>675</v>
      </c>
      <c r="D4430" s="495"/>
      <c r="E4430" s="495"/>
      <c r="F4430" s="495"/>
      <c r="G4430" s="495"/>
      <c r="H4430" s="495"/>
      <c r="I4430" s="495"/>
      <c r="J4430" s="495"/>
      <c r="K4430" s="495"/>
      <c r="L4430" s="495"/>
      <c r="M4430" s="495"/>
      <c r="N4430" s="495"/>
      <c r="O4430" s="495"/>
      <c r="P4430" s="234">
        <v>-3817.49</v>
      </c>
      <c r="Q4430" s="143"/>
      <c r="R4430" s="143"/>
      <c r="S4430" s="143"/>
    </row>
    <row r="4431" spans="1:19" ht="13.5" customHeight="1">
      <c r="A4431" s="210"/>
      <c r="B4431" s="187"/>
      <c r="C4431" s="495" t="s">
        <v>676</v>
      </c>
      <c r="D4431" s="495"/>
      <c r="E4431" s="495"/>
      <c r="F4431" s="495"/>
      <c r="G4431" s="495"/>
      <c r="H4431" s="495"/>
      <c r="I4431" s="495"/>
      <c r="J4431" s="495"/>
      <c r="K4431" s="495"/>
      <c r="L4431" s="495"/>
      <c r="M4431" s="495"/>
      <c r="N4431" s="495"/>
      <c r="O4431" s="495"/>
      <c r="P4431" s="235"/>
      <c r="Q4431" s="143"/>
      <c r="R4431" s="143"/>
      <c r="S4431" s="143"/>
    </row>
    <row r="4432" spans="1:19" ht="13.5" customHeight="1">
      <c r="A4432" s="210"/>
      <c r="B4432" s="187"/>
      <c r="C4432" s="495" t="s">
        <v>680</v>
      </c>
      <c r="D4432" s="495"/>
      <c r="E4432" s="495"/>
      <c r="F4432" s="495"/>
      <c r="G4432" s="495"/>
      <c r="H4432" s="495"/>
      <c r="I4432" s="495"/>
      <c r="J4432" s="495"/>
      <c r="K4432" s="495"/>
      <c r="L4432" s="495"/>
      <c r="M4432" s="495"/>
      <c r="N4432" s="495"/>
      <c r="O4432" s="495"/>
      <c r="P4432" s="234">
        <v>-3817.49</v>
      </c>
      <c r="Q4432" s="143"/>
      <c r="R4432" s="143"/>
      <c r="S4432" s="143"/>
    </row>
    <row r="4433" spans="1:19" ht="13.5" customHeight="1">
      <c r="A4433" s="210"/>
      <c r="B4433" s="187"/>
      <c r="C4433" s="495" t="s">
        <v>681</v>
      </c>
      <c r="D4433" s="495"/>
      <c r="E4433" s="495"/>
      <c r="F4433" s="495"/>
      <c r="G4433" s="495"/>
      <c r="H4433" s="495"/>
      <c r="I4433" s="495"/>
      <c r="J4433" s="495"/>
      <c r="K4433" s="495"/>
      <c r="L4433" s="495"/>
      <c r="M4433" s="495"/>
      <c r="N4433" s="495"/>
      <c r="O4433" s="495"/>
      <c r="P4433" s="234">
        <v>-3817.49</v>
      </c>
      <c r="Q4433" s="143"/>
      <c r="R4433" s="143"/>
      <c r="S4433" s="143"/>
    </row>
    <row r="4434" spans="1:19" ht="13.5" customHeight="1">
      <c r="A4434" s="210"/>
      <c r="B4434" s="187"/>
      <c r="C4434" s="495" t="s">
        <v>676</v>
      </c>
      <c r="D4434" s="495"/>
      <c r="E4434" s="495"/>
      <c r="F4434" s="495"/>
      <c r="G4434" s="495"/>
      <c r="H4434" s="495"/>
      <c r="I4434" s="495"/>
      <c r="J4434" s="495"/>
      <c r="K4434" s="495"/>
      <c r="L4434" s="495"/>
      <c r="M4434" s="495"/>
      <c r="N4434" s="495"/>
      <c r="O4434" s="495"/>
      <c r="P4434" s="235"/>
      <c r="Q4434" s="143"/>
      <c r="R4434" s="143"/>
      <c r="S4434" s="143"/>
    </row>
    <row r="4435" spans="1:19" ht="1.5" customHeight="1">
      <c r="A4435" s="210"/>
      <c r="B4435" s="187"/>
      <c r="C4435" s="495" t="s">
        <v>685</v>
      </c>
      <c r="D4435" s="495"/>
      <c r="E4435" s="495"/>
      <c r="F4435" s="495"/>
      <c r="G4435" s="495"/>
      <c r="H4435" s="495"/>
      <c r="I4435" s="495"/>
      <c r="J4435" s="495"/>
      <c r="K4435" s="495"/>
      <c r="L4435" s="495"/>
      <c r="M4435" s="495"/>
      <c r="N4435" s="495"/>
      <c r="O4435" s="495"/>
      <c r="P4435" s="234">
        <v>-3817.49</v>
      </c>
      <c r="Q4435" s="143"/>
      <c r="R4435" s="143"/>
      <c r="S4435" s="143"/>
    </row>
    <row r="4436" spans="1:19" ht="13.5" customHeight="1">
      <c r="A4436" s="210"/>
      <c r="B4436" s="230"/>
      <c r="C4436" s="496" t="s">
        <v>1772</v>
      </c>
      <c r="D4436" s="496"/>
      <c r="E4436" s="496"/>
      <c r="F4436" s="496"/>
      <c r="G4436" s="496"/>
      <c r="H4436" s="496"/>
      <c r="I4436" s="496"/>
      <c r="J4436" s="496"/>
      <c r="K4436" s="496"/>
      <c r="L4436" s="496"/>
      <c r="M4436" s="496"/>
      <c r="N4436" s="496"/>
      <c r="O4436" s="496"/>
      <c r="P4436" s="236">
        <v>-3817.49</v>
      </c>
      <c r="Q4436" s="143"/>
      <c r="R4436" s="143"/>
      <c r="S4436" s="143"/>
    </row>
    <row r="4437" spans="1:19" ht="13.5" customHeight="1">
      <c r="A4437" s="255"/>
      <c r="B4437" s="256"/>
      <c r="C4437" s="256"/>
      <c r="D4437" s="256"/>
      <c r="E4437" s="256"/>
      <c r="F4437" s="256"/>
      <c r="G4437" s="256"/>
      <c r="H4437" s="256"/>
      <c r="I4437" s="256"/>
      <c r="J4437" s="256"/>
      <c r="K4437" s="256"/>
      <c r="L4437" s="256"/>
      <c r="M4437" s="256"/>
      <c r="N4437" s="161"/>
      <c r="O4437" s="257"/>
      <c r="P4437" s="258"/>
      <c r="Q4437" s="143"/>
      <c r="R4437" s="143"/>
      <c r="S4437" s="143"/>
    </row>
    <row r="4438" spans="1:19" ht="13.5" customHeight="1">
      <c r="A4438" s="210"/>
      <c r="B4438" s="230"/>
      <c r="C4438" s="496" t="s">
        <v>1773</v>
      </c>
      <c r="D4438" s="496"/>
      <c r="E4438" s="496"/>
      <c r="F4438" s="496"/>
      <c r="G4438" s="496"/>
      <c r="H4438" s="496"/>
      <c r="I4438" s="496"/>
      <c r="J4438" s="496"/>
      <c r="K4438" s="496"/>
      <c r="L4438" s="496"/>
      <c r="M4438" s="496"/>
      <c r="N4438" s="496"/>
      <c r="O4438" s="496"/>
      <c r="P4438" s="232"/>
      <c r="Q4438" s="143"/>
      <c r="R4438" s="143"/>
      <c r="S4438" s="143"/>
    </row>
    <row r="4439" spans="1:19" ht="13.5" customHeight="1">
      <c r="A4439" s="210"/>
      <c r="B4439" s="187"/>
      <c r="C4439" s="495" t="s">
        <v>675</v>
      </c>
      <c r="D4439" s="495"/>
      <c r="E4439" s="495"/>
      <c r="F4439" s="495"/>
      <c r="G4439" s="495"/>
      <c r="H4439" s="495"/>
      <c r="I4439" s="495"/>
      <c r="J4439" s="495"/>
      <c r="K4439" s="495"/>
      <c r="L4439" s="495"/>
      <c r="M4439" s="495"/>
      <c r="N4439" s="495"/>
      <c r="O4439" s="495"/>
      <c r="P4439" s="234">
        <v>41718439.640000001</v>
      </c>
      <c r="Q4439" s="143"/>
      <c r="R4439" s="143"/>
      <c r="S4439" s="143"/>
    </row>
    <row r="4440" spans="1:19" ht="13.5" customHeight="1">
      <c r="A4440" s="210"/>
      <c r="B4440" s="187"/>
      <c r="C4440" s="495" t="s">
        <v>676</v>
      </c>
      <c r="D4440" s="495"/>
      <c r="E4440" s="495"/>
      <c r="F4440" s="495"/>
      <c r="G4440" s="495"/>
      <c r="H4440" s="495"/>
      <c r="I4440" s="495"/>
      <c r="J4440" s="495"/>
      <c r="K4440" s="495"/>
      <c r="L4440" s="495"/>
      <c r="M4440" s="495"/>
      <c r="N4440" s="495"/>
      <c r="O4440" s="495"/>
      <c r="P4440" s="235"/>
      <c r="Q4440" s="143"/>
      <c r="R4440" s="143"/>
      <c r="S4440" s="143"/>
    </row>
    <row r="4441" spans="1:19" ht="13.5" customHeight="1">
      <c r="A4441" s="210"/>
      <c r="B4441" s="187"/>
      <c r="C4441" s="495" t="s">
        <v>677</v>
      </c>
      <c r="D4441" s="495"/>
      <c r="E4441" s="495"/>
      <c r="F4441" s="495"/>
      <c r="G4441" s="495"/>
      <c r="H4441" s="495"/>
      <c r="I4441" s="495"/>
      <c r="J4441" s="495"/>
      <c r="K4441" s="495"/>
      <c r="L4441" s="495"/>
      <c r="M4441" s="495"/>
      <c r="N4441" s="495"/>
      <c r="O4441" s="495"/>
      <c r="P4441" s="234">
        <v>14861596.4</v>
      </c>
      <c r="Q4441" s="143"/>
      <c r="R4441" s="143"/>
      <c r="S4441" s="143"/>
    </row>
    <row r="4442" spans="1:19" ht="13.5" customHeight="1">
      <c r="A4442" s="210"/>
      <c r="B4442" s="187"/>
      <c r="C4442" s="495" t="s">
        <v>678</v>
      </c>
      <c r="D4442" s="495"/>
      <c r="E4442" s="495"/>
      <c r="F4442" s="495"/>
      <c r="G4442" s="495"/>
      <c r="H4442" s="495"/>
      <c r="I4442" s="495"/>
      <c r="J4442" s="495"/>
      <c r="K4442" s="495"/>
      <c r="L4442" s="495"/>
      <c r="M4442" s="495"/>
      <c r="N4442" s="495"/>
      <c r="O4442" s="495"/>
      <c r="P4442" s="234">
        <v>529313.31000000006</v>
      </c>
      <c r="Q4442" s="143"/>
      <c r="R4442" s="143"/>
      <c r="S4442" s="143"/>
    </row>
    <row r="4443" spans="1:19" ht="13.5" customHeight="1">
      <c r="A4443" s="210"/>
      <c r="B4443" s="187"/>
      <c r="C4443" s="495" t="s">
        <v>679</v>
      </c>
      <c r="D4443" s="495"/>
      <c r="E4443" s="495"/>
      <c r="F4443" s="495"/>
      <c r="G4443" s="495"/>
      <c r="H4443" s="495"/>
      <c r="I4443" s="495"/>
      <c r="J4443" s="495"/>
      <c r="K4443" s="495"/>
      <c r="L4443" s="495"/>
      <c r="M4443" s="495"/>
      <c r="N4443" s="495"/>
      <c r="O4443" s="495"/>
      <c r="P4443" s="234">
        <v>254555.64</v>
      </c>
      <c r="Q4443" s="143"/>
      <c r="R4443" s="143"/>
      <c r="S4443" s="143"/>
    </row>
    <row r="4444" spans="1:19" ht="1.5" customHeight="1">
      <c r="A4444" s="210"/>
      <c r="B4444" s="187"/>
      <c r="C4444" s="495" t="s">
        <v>680</v>
      </c>
      <c r="D4444" s="495"/>
      <c r="E4444" s="495"/>
      <c r="F4444" s="495"/>
      <c r="G4444" s="495"/>
      <c r="H4444" s="495"/>
      <c r="I4444" s="495"/>
      <c r="J4444" s="495"/>
      <c r="K4444" s="495"/>
      <c r="L4444" s="495"/>
      <c r="M4444" s="495"/>
      <c r="N4444" s="495"/>
      <c r="O4444" s="495"/>
      <c r="P4444" s="234">
        <v>26072974.289999999</v>
      </c>
      <c r="Q4444" s="143"/>
      <c r="R4444" s="143"/>
      <c r="S4444" s="143"/>
    </row>
    <row r="4445" spans="1:19" ht="13.5" customHeight="1">
      <c r="A4445" s="210"/>
      <c r="B4445" s="187"/>
      <c r="C4445" s="495" t="s">
        <v>1097</v>
      </c>
      <c r="D4445" s="495"/>
      <c r="E4445" s="495"/>
      <c r="F4445" s="495"/>
      <c r="G4445" s="495"/>
      <c r="H4445" s="495"/>
      <c r="I4445" s="495"/>
      <c r="J4445" s="495"/>
      <c r="K4445" s="495"/>
      <c r="L4445" s="495"/>
      <c r="M4445" s="495"/>
      <c r="N4445" s="495"/>
      <c r="O4445" s="495"/>
      <c r="P4445" s="234">
        <v>10323229.039999999</v>
      </c>
      <c r="Q4445" s="143"/>
      <c r="R4445" s="143"/>
      <c r="S4445" s="143"/>
    </row>
    <row r="4446" spans="1:19" ht="13.5" customHeight="1">
      <c r="A4446" s="210"/>
      <c r="B4446" s="187"/>
      <c r="C4446" s="495" t="s">
        <v>676</v>
      </c>
      <c r="D4446" s="495"/>
      <c r="E4446" s="495"/>
      <c r="F4446" s="495"/>
      <c r="G4446" s="495"/>
      <c r="H4446" s="495"/>
      <c r="I4446" s="495"/>
      <c r="J4446" s="495"/>
      <c r="K4446" s="495"/>
      <c r="L4446" s="495"/>
      <c r="M4446" s="495"/>
      <c r="N4446" s="495"/>
      <c r="O4446" s="495"/>
      <c r="P4446" s="235"/>
      <c r="Q4446" s="143"/>
      <c r="R4446" s="143"/>
      <c r="S4446" s="143"/>
    </row>
    <row r="4447" spans="1:19" ht="13.5" customHeight="1">
      <c r="A4447" s="210"/>
      <c r="B4447" s="187"/>
      <c r="C4447" s="495" t="s">
        <v>682</v>
      </c>
      <c r="D4447" s="495"/>
      <c r="E4447" s="495"/>
      <c r="F4447" s="495"/>
      <c r="G4447" s="495"/>
      <c r="H4447" s="495"/>
      <c r="I4447" s="495"/>
      <c r="J4447" s="495"/>
      <c r="K4447" s="495"/>
      <c r="L4447" s="495"/>
      <c r="M4447" s="495"/>
      <c r="N4447" s="495"/>
      <c r="O4447" s="495"/>
      <c r="P4447" s="234">
        <v>3941068.72</v>
      </c>
      <c r="Q4447" s="143"/>
      <c r="R4447" s="143"/>
      <c r="S4447" s="143"/>
    </row>
    <row r="4448" spans="1:19" ht="13.5" customHeight="1">
      <c r="A4448" s="210"/>
      <c r="B4448" s="187"/>
      <c r="C4448" s="495" t="s">
        <v>683</v>
      </c>
      <c r="D4448" s="495"/>
      <c r="E4448" s="495"/>
      <c r="F4448" s="495"/>
      <c r="G4448" s="495"/>
      <c r="H4448" s="495"/>
      <c r="I4448" s="495"/>
      <c r="J4448" s="495"/>
      <c r="K4448" s="495"/>
      <c r="L4448" s="495"/>
      <c r="M4448" s="495"/>
      <c r="N4448" s="495"/>
      <c r="O4448" s="495"/>
      <c r="P4448" s="234">
        <v>53933.98</v>
      </c>
      <c r="Q4448" s="143"/>
      <c r="R4448" s="143"/>
      <c r="S4448" s="143"/>
    </row>
    <row r="4449" spans="1:19" ht="13.5" customHeight="1">
      <c r="A4449" s="210"/>
      <c r="B4449" s="187"/>
      <c r="C4449" s="495" t="s">
        <v>684</v>
      </c>
      <c r="D4449" s="495"/>
      <c r="E4449" s="495"/>
      <c r="F4449" s="495"/>
      <c r="G4449" s="495"/>
      <c r="H4449" s="495"/>
      <c r="I4449" s="495"/>
      <c r="J4449" s="495"/>
      <c r="K4449" s="495"/>
      <c r="L4449" s="495"/>
      <c r="M4449" s="495"/>
      <c r="N4449" s="495"/>
      <c r="O4449" s="495"/>
      <c r="P4449" s="234">
        <v>18068.25</v>
      </c>
      <c r="Q4449" s="143"/>
      <c r="R4449" s="143"/>
      <c r="S4449" s="143"/>
    </row>
    <row r="4450" spans="1:19" ht="13.5" customHeight="1">
      <c r="A4450" s="210"/>
      <c r="B4450" s="187"/>
      <c r="C4450" s="495" t="s">
        <v>685</v>
      </c>
      <c r="D4450" s="495"/>
      <c r="E4450" s="495"/>
      <c r="F4450" s="495"/>
      <c r="G4450" s="495"/>
      <c r="H4450" s="495"/>
      <c r="I4450" s="495"/>
      <c r="J4450" s="495"/>
      <c r="K4450" s="495"/>
      <c r="L4450" s="495"/>
      <c r="M4450" s="495"/>
      <c r="N4450" s="495"/>
      <c r="O4450" s="495"/>
      <c r="P4450" s="234">
        <v>207566.06</v>
      </c>
      <c r="Q4450" s="143"/>
      <c r="R4450" s="143"/>
      <c r="S4450" s="143"/>
    </row>
    <row r="4451" spans="1:19" ht="13.5" customHeight="1">
      <c r="A4451" s="210"/>
      <c r="B4451" s="187"/>
      <c r="C4451" s="495" t="s">
        <v>686</v>
      </c>
      <c r="D4451" s="495"/>
      <c r="E4451" s="495"/>
      <c r="F4451" s="495"/>
      <c r="G4451" s="495"/>
      <c r="H4451" s="495"/>
      <c r="I4451" s="495"/>
      <c r="J4451" s="495"/>
      <c r="K4451" s="495"/>
      <c r="L4451" s="495"/>
      <c r="M4451" s="495"/>
      <c r="N4451" s="495"/>
      <c r="O4451" s="495"/>
      <c r="P4451" s="234">
        <v>3891150.72</v>
      </c>
      <c r="Q4451" s="143"/>
      <c r="R4451" s="143"/>
      <c r="S4451" s="143"/>
    </row>
    <row r="4452" spans="1:19" ht="13.5" customHeight="1">
      <c r="A4452" s="210"/>
      <c r="B4452" s="187"/>
      <c r="C4452" s="495" t="s">
        <v>687</v>
      </c>
      <c r="D4452" s="495"/>
      <c r="E4452" s="495"/>
      <c r="F4452" s="495"/>
      <c r="G4452" s="495"/>
      <c r="H4452" s="495"/>
      <c r="I4452" s="495"/>
      <c r="J4452" s="495"/>
      <c r="K4452" s="495"/>
      <c r="L4452" s="495"/>
      <c r="M4452" s="495"/>
      <c r="N4452" s="495"/>
      <c r="O4452" s="495"/>
      <c r="P4452" s="234">
        <v>2211441.31</v>
      </c>
      <c r="Q4452" s="143"/>
      <c r="R4452" s="143"/>
      <c r="S4452" s="143"/>
    </row>
    <row r="4453" spans="1:19" ht="13.5" customHeight="1">
      <c r="A4453" s="210"/>
      <c r="B4453" s="187"/>
      <c r="C4453" s="495" t="s">
        <v>681</v>
      </c>
      <c r="D4453" s="495"/>
      <c r="E4453" s="495"/>
      <c r="F4453" s="495"/>
      <c r="G4453" s="495"/>
      <c r="H4453" s="495"/>
      <c r="I4453" s="495"/>
      <c r="J4453" s="495"/>
      <c r="K4453" s="495"/>
      <c r="L4453" s="495"/>
      <c r="M4453" s="495"/>
      <c r="N4453" s="495"/>
      <c r="O4453" s="495"/>
      <c r="P4453" s="234">
        <v>53160970.079999998</v>
      </c>
      <c r="Q4453" s="143"/>
      <c r="R4453" s="143"/>
      <c r="S4453" s="143"/>
    </row>
    <row r="4454" spans="1:19" ht="13.5" customHeight="1">
      <c r="A4454" s="210"/>
      <c r="B4454" s="187"/>
      <c r="C4454" s="495" t="s">
        <v>676</v>
      </c>
      <c r="D4454" s="495"/>
      <c r="E4454" s="495"/>
      <c r="F4454" s="495"/>
      <c r="G4454" s="495"/>
      <c r="H4454" s="495"/>
      <c r="I4454" s="495"/>
      <c r="J4454" s="495"/>
      <c r="K4454" s="495"/>
      <c r="L4454" s="495"/>
      <c r="M4454" s="495"/>
      <c r="N4454" s="495"/>
      <c r="O4454" s="495"/>
      <c r="P4454" s="235"/>
      <c r="Q4454" s="143"/>
      <c r="R4454" s="143"/>
      <c r="S4454" s="143"/>
    </row>
    <row r="4455" spans="1:19" ht="13.5" customHeight="1">
      <c r="A4455" s="210"/>
      <c r="B4455" s="187"/>
      <c r="C4455" s="495" t="s">
        <v>682</v>
      </c>
      <c r="D4455" s="495"/>
      <c r="E4455" s="495"/>
      <c r="F4455" s="495"/>
      <c r="G4455" s="495"/>
      <c r="H4455" s="495"/>
      <c r="I4455" s="495"/>
      <c r="J4455" s="495"/>
      <c r="K4455" s="495"/>
      <c r="L4455" s="495"/>
      <c r="M4455" s="495"/>
      <c r="N4455" s="495"/>
      <c r="O4455" s="495"/>
      <c r="P4455" s="234">
        <v>10920527.68</v>
      </c>
      <c r="Q4455" s="143"/>
      <c r="R4455" s="143"/>
      <c r="S4455" s="143"/>
    </row>
    <row r="4456" spans="1:19" ht="13.5" customHeight="1">
      <c r="A4456" s="210"/>
      <c r="B4456" s="187"/>
      <c r="C4456" s="495" t="s">
        <v>683</v>
      </c>
      <c r="D4456" s="495"/>
      <c r="E4456" s="495"/>
      <c r="F4456" s="495"/>
      <c r="G4456" s="495"/>
      <c r="H4456" s="495"/>
      <c r="I4456" s="495"/>
      <c r="J4456" s="495"/>
      <c r="K4456" s="495"/>
      <c r="L4456" s="495"/>
      <c r="M4456" s="495"/>
      <c r="N4456" s="495"/>
      <c r="O4456" s="495"/>
      <c r="P4456" s="234">
        <v>475379.33</v>
      </c>
      <c r="Q4456" s="143"/>
      <c r="R4456" s="143"/>
      <c r="S4456" s="143"/>
    </row>
    <row r="4457" spans="1:19" ht="13.5" customHeight="1">
      <c r="A4457" s="210"/>
      <c r="B4457" s="187"/>
      <c r="C4457" s="495" t="s">
        <v>684</v>
      </c>
      <c r="D4457" s="495"/>
      <c r="E4457" s="495"/>
      <c r="F4457" s="495"/>
      <c r="G4457" s="495"/>
      <c r="H4457" s="495"/>
      <c r="I4457" s="495"/>
      <c r="J4457" s="495"/>
      <c r="K4457" s="495"/>
      <c r="L4457" s="495"/>
      <c r="M4457" s="495"/>
      <c r="N4457" s="495"/>
      <c r="O4457" s="495"/>
      <c r="P4457" s="234">
        <v>236487.39</v>
      </c>
      <c r="Q4457" s="143"/>
      <c r="R4457" s="143"/>
      <c r="S4457" s="143"/>
    </row>
    <row r="4458" spans="1:19" ht="13.5" customHeight="1">
      <c r="A4458" s="210"/>
      <c r="B4458" s="187"/>
      <c r="C4458" s="495" t="s">
        <v>685</v>
      </c>
      <c r="D4458" s="495"/>
      <c r="E4458" s="495"/>
      <c r="F4458" s="495"/>
      <c r="G4458" s="495"/>
      <c r="H4458" s="495"/>
      <c r="I4458" s="495"/>
      <c r="J4458" s="495"/>
      <c r="K4458" s="495"/>
      <c r="L4458" s="495"/>
      <c r="M4458" s="495"/>
      <c r="N4458" s="495"/>
      <c r="O4458" s="495"/>
      <c r="P4458" s="234">
        <v>25865408.23</v>
      </c>
      <c r="Q4458" s="143"/>
      <c r="R4458" s="143"/>
      <c r="S4458" s="143"/>
    </row>
    <row r="4459" spans="1:19" ht="13.5" customHeight="1">
      <c r="A4459" s="210"/>
      <c r="B4459" s="187"/>
      <c r="C4459" s="495" t="s">
        <v>686</v>
      </c>
      <c r="D4459" s="495"/>
      <c r="E4459" s="495"/>
      <c r="F4459" s="495"/>
      <c r="G4459" s="495"/>
      <c r="H4459" s="495"/>
      <c r="I4459" s="495"/>
      <c r="J4459" s="495"/>
      <c r="K4459" s="495"/>
      <c r="L4459" s="495"/>
      <c r="M4459" s="495"/>
      <c r="N4459" s="495"/>
      <c r="O4459" s="495"/>
      <c r="P4459" s="234">
        <v>10326929.310000001</v>
      </c>
      <c r="Q4459" s="143"/>
      <c r="R4459" s="143"/>
      <c r="S4459" s="143"/>
    </row>
    <row r="4460" spans="1:19" ht="13.5" customHeight="1">
      <c r="A4460" s="210"/>
      <c r="B4460" s="187"/>
      <c r="C4460" s="495" t="s">
        <v>687</v>
      </c>
      <c r="D4460" s="495"/>
      <c r="E4460" s="495"/>
      <c r="F4460" s="495"/>
      <c r="G4460" s="495"/>
      <c r="H4460" s="495"/>
      <c r="I4460" s="495"/>
      <c r="J4460" s="495"/>
      <c r="K4460" s="495"/>
      <c r="L4460" s="495"/>
      <c r="M4460" s="495"/>
      <c r="N4460" s="495"/>
      <c r="O4460" s="495"/>
      <c r="P4460" s="234">
        <v>5336238.1399999997</v>
      </c>
      <c r="Q4460" s="143"/>
      <c r="R4460" s="143"/>
      <c r="S4460" s="143"/>
    </row>
    <row r="4461" spans="1:19" ht="13.5" customHeight="1">
      <c r="A4461" s="210"/>
      <c r="B4461" s="187"/>
      <c r="C4461" s="495" t="s">
        <v>1392</v>
      </c>
      <c r="D4461" s="495"/>
      <c r="E4461" s="495"/>
      <c r="F4461" s="495"/>
      <c r="G4461" s="495"/>
      <c r="H4461" s="495"/>
      <c r="I4461" s="495"/>
      <c r="J4461" s="495"/>
      <c r="K4461" s="495"/>
      <c r="L4461" s="495"/>
      <c r="M4461" s="495"/>
      <c r="N4461" s="495"/>
      <c r="O4461" s="495"/>
      <c r="P4461" s="234">
        <v>28979.49</v>
      </c>
      <c r="Q4461" s="143"/>
      <c r="R4461" s="143"/>
      <c r="S4461" s="143"/>
    </row>
    <row r="4462" spans="1:19" ht="13.5" customHeight="1">
      <c r="A4462" s="210"/>
      <c r="B4462" s="187"/>
      <c r="C4462" s="495" t="s">
        <v>1393</v>
      </c>
      <c r="D4462" s="495"/>
      <c r="E4462" s="495"/>
      <c r="F4462" s="495"/>
      <c r="G4462" s="495"/>
      <c r="H4462" s="495"/>
      <c r="I4462" s="495"/>
      <c r="J4462" s="495"/>
      <c r="K4462" s="495"/>
      <c r="L4462" s="495"/>
      <c r="M4462" s="495"/>
      <c r="N4462" s="495"/>
      <c r="O4462" s="495"/>
      <c r="P4462" s="234">
        <v>28979.49</v>
      </c>
      <c r="Q4462" s="143"/>
      <c r="R4462" s="143"/>
      <c r="S4462" s="143"/>
    </row>
    <row r="4463" spans="1:19" ht="13.5" customHeight="1">
      <c r="A4463" s="210"/>
      <c r="B4463" s="187"/>
      <c r="C4463" s="495" t="s">
        <v>688</v>
      </c>
      <c r="D4463" s="495"/>
      <c r="E4463" s="495"/>
      <c r="F4463" s="495"/>
      <c r="G4463" s="495"/>
      <c r="H4463" s="495"/>
      <c r="I4463" s="495"/>
      <c r="J4463" s="495"/>
      <c r="K4463" s="495"/>
      <c r="L4463" s="495"/>
      <c r="M4463" s="495"/>
      <c r="N4463" s="495"/>
      <c r="O4463" s="495"/>
      <c r="P4463" s="234">
        <v>15116152.039999999</v>
      </c>
      <c r="Q4463" s="143"/>
      <c r="R4463" s="143"/>
      <c r="S4463" s="143"/>
    </row>
    <row r="4464" spans="1:19" ht="13.5" customHeight="1">
      <c r="A4464" s="210"/>
      <c r="B4464" s="187"/>
      <c r="C4464" s="495" t="s">
        <v>689</v>
      </c>
      <c r="D4464" s="495"/>
      <c r="E4464" s="495"/>
      <c r="F4464" s="495"/>
      <c r="G4464" s="495"/>
      <c r="H4464" s="495"/>
      <c r="I4464" s="495"/>
      <c r="J4464" s="495"/>
      <c r="K4464" s="495"/>
      <c r="L4464" s="495"/>
      <c r="M4464" s="495"/>
      <c r="N4464" s="495"/>
      <c r="O4464" s="495"/>
      <c r="P4464" s="234">
        <v>14218080.029999999</v>
      </c>
      <c r="Q4464" s="143"/>
      <c r="R4464" s="143"/>
      <c r="S4464" s="143"/>
    </row>
    <row r="4465" spans="1:19" ht="13.5" customHeight="1">
      <c r="A4465" s="210"/>
      <c r="B4465" s="187"/>
      <c r="C4465" s="495" t="s">
        <v>690</v>
      </c>
      <c r="D4465" s="495"/>
      <c r="E4465" s="495"/>
      <c r="F4465" s="495"/>
      <c r="G4465" s="495"/>
      <c r="H4465" s="495"/>
      <c r="I4465" s="495"/>
      <c r="J4465" s="495"/>
      <c r="K4465" s="495"/>
      <c r="L4465" s="495"/>
      <c r="M4465" s="495"/>
      <c r="N4465" s="495"/>
      <c r="O4465" s="495"/>
      <c r="P4465" s="234">
        <v>7547679.4500000002</v>
      </c>
      <c r="Q4465" s="143"/>
      <c r="R4465" s="143"/>
      <c r="S4465" s="143"/>
    </row>
    <row r="4466" spans="1:19" ht="13.5" customHeight="1">
      <c r="A4466" s="210"/>
      <c r="B4466" s="230"/>
      <c r="C4466" s="496" t="s">
        <v>1774</v>
      </c>
      <c r="D4466" s="496"/>
      <c r="E4466" s="496"/>
      <c r="F4466" s="496"/>
      <c r="G4466" s="496"/>
      <c r="H4466" s="496"/>
      <c r="I4466" s="496"/>
      <c r="J4466" s="496"/>
      <c r="K4466" s="496"/>
      <c r="L4466" s="496"/>
      <c r="M4466" s="496"/>
      <c r="N4466" s="496"/>
      <c r="O4466" s="496"/>
      <c r="P4466" s="236">
        <v>63513178.609999999</v>
      </c>
      <c r="Q4466" s="143"/>
      <c r="R4466" s="143"/>
      <c r="S4466" s="143"/>
    </row>
    <row r="4467" spans="1:19" ht="13.5" customHeight="1">
      <c r="A4467" s="210"/>
      <c r="B4467" s="187"/>
      <c r="C4467" s="495" t="s">
        <v>692</v>
      </c>
      <c r="D4467" s="495"/>
      <c r="E4467" s="495"/>
      <c r="F4467" s="495"/>
      <c r="G4467" s="495"/>
      <c r="H4467" s="495"/>
      <c r="I4467" s="495"/>
      <c r="J4467" s="495"/>
      <c r="K4467" s="495"/>
      <c r="L4467" s="495"/>
      <c r="M4467" s="495"/>
      <c r="N4467" s="495"/>
      <c r="O4467" s="495"/>
      <c r="P4467" s="235"/>
      <c r="Q4467" s="143"/>
      <c r="R4467" s="143"/>
      <c r="S4467" s="143"/>
    </row>
    <row r="4468" spans="1:19" ht="13.5" customHeight="1">
      <c r="A4468" s="210"/>
      <c r="B4468" s="187"/>
      <c r="C4468" s="495" t="s">
        <v>693</v>
      </c>
      <c r="D4468" s="495"/>
      <c r="E4468" s="495"/>
      <c r="F4468" s="495"/>
      <c r="G4468" s="495"/>
      <c r="H4468" s="495"/>
      <c r="I4468" s="495"/>
      <c r="J4468" s="495"/>
      <c r="K4468" s="495"/>
      <c r="L4468" s="495"/>
      <c r="M4468" s="495"/>
      <c r="N4468" s="495"/>
      <c r="O4468" s="495"/>
      <c r="P4468" s="234">
        <v>14537581.800000001</v>
      </c>
      <c r="Q4468" s="143"/>
      <c r="R4468" s="143"/>
      <c r="S4468" s="143"/>
    </row>
    <row r="4469" spans="1:19" ht="13.5" customHeight="1">
      <c r="A4469" s="210"/>
      <c r="B4469" s="187"/>
      <c r="C4469" s="495" t="s">
        <v>694</v>
      </c>
      <c r="D4469" s="495"/>
      <c r="E4469" s="495"/>
      <c r="F4469" s="495"/>
      <c r="G4469" s="495"/>
      <c r="H4469" s="495"/>
      <c r="I4469" s="495"/>
      <c r="J4469" s="495"/>
      <c r="K4469" s="237" t="s">
        <v>1775</v>
      </c>
      <c r="L4469" s="231"/>
      <c r="M4469" s="231"/>
      <c r="N4469" s="143"/>
      <c r="O4469" s="238"/>
      <c r="P4469" s="235"/>
      <c r="Q4469" s="143"/>
      <c r="R4469" s="143"/>
      <c r="S4469" s="143"/>
    </row>
    <row r="4470" spans="1:19" ht="13.5" customHeight="1">
      <c r="A4470" s="210"/>
      <c r="B4470" s="187"/>
      <c r="C4470" s="495" t="s">
        <v>696</v>
      </c>
      <c r="D4470" s="495"/>
      <c r="E4470" s="495"/>
      <c r="F4470" s="495"/>
      <c r="G4470" s="495"/>
      <c r="H4470" s="495"/>
      <c r="I4470" s="495"/>
      <c r="J4470" s="495"/>
      <c r="K4470" s="237" t="s">
        <v>1776</v>
      </c>
      <c r="L4470" s="231"/>
      <c r="M4470" s="231"/>
      <c r="N4470" s="143"/>
      <c r="O4470" s="238"/>
      <c r="P4470" s="235"/>
      <c r="Q4470" s="143"/>
      <c r="R4470" s="143"/>
      <c r="S4470" s="143"/>
    </row>
    <row r="4471" spans="1:19" ht="13.5" customHeight="1">
      <c r="A4471" s="255"/>
      <c r="B4471" s="226"/>
      <c r="C4471" s="224"/>
      <c r="D4471" s="224"/>
      <c r="E4471" s="224"/>
      <c r="F4471" s="224"/>
      <c r="G4471" s="224"/>
      <c r="H4471" s="224"/>
      <c r="I4471" s="224"/>
      <c r="J4471" s="224"/>
      <c r="K4471" s="224"/>
      <c r="L4471" s="259"/>
      <c r="M4471" s="260"/>
      <c r="N4471" s="261"/>
      <c r="O4471" s="262"/>
      <c r="P4471" s="263"/>
      <c r="Q4471" s="143"/>
      <c r="R4471" s="143"/>
      <c r="S4471" s="143"/>
    </row>
    <row r="4472" spans="1:19" ht="13.5" customHeight="1">
      <c r="A4472" s="141"/>
      <c r="B4472" s="264"/>
      <c r="C4472" s="265"/>
      <c r="D4472" s="265"/>
      <c r="E4472" s="265"/>
      <c r="F4472" s="265"/>
      <c r="G4472" s="265"/>
      <c r="H4472" s="265"/>
      <c r="I4472" s="265"/>
      <c r="J4472" s="265"/>
      <c r="K4472" s="265"/>
      <c r="L4472" s="266"/>
      <c r="M4472" s="267"/>
      <c r="N4472" s="268"/>
      <c r="O4472" s="141"/>
      <c r="P4472" s="141"/>
      <c r="Q4472" s="143"/>
      <c r="R4472" s="143"/>
      <c r="S4472" s="143"/>
    </row>
    <row r="4473" spans="1:19" ht="13.5" customHeight="1">
      <c r="A4473" s="144"/>
      <c r="B4473" s="269" t="s">
        <v>1777</v>
      </c>
      <c r="C4473" s="491"/>
      <c r="D4473" s="491"/>
      <c r="E4473" s="491"/>
      <c r="F4473" s="491"/>
      <c r="G4473" s="491"/>
      <c r="H4473" s="491"/>
      <c r="I4473" s="492"/>
      <c r="J4473" s="492"/>
      <c r="K4473" s="492"/>
      <c r="L4473" s="492"/>
      <c r="M4473" s="492"/>
      <c r="N4473" s="492"/>
      <c r="O4473" s="143"/>
      <c r="P4473" s="143"/>
      <c r="Q4473" s="143"/>
      <c r="R4473" s="143"/>
      <c r="S4473" s="143"/>
    </row>
    <row r="4474" spans="1:19" ht="13.5" customHeight="1">
      <c r="A4474" s="146"/>
      <c r="B4474" s="269"/>
      <c r="C4474" s="493" t="s">
        <v>1778</v>
      </c>
      <c r="D4474" s="493"/>
      <c r="E4474" s="493"/>
      <c r="F4474" s="493"/>
      <c r="G4474" s="493"/>
      <c r="H4474" s="493"/>
      <c r="I4474" s="493"/>
      <c r="J4474" s="493"/>
      <c r="K4474" s="493"/>
      <c r="L4474" s="493"/>
      <c r="M4474" s="493"/>
      <c r="N4474" s="493"/>
      <c r="O4474" s="270"/>
      <c r="P4474" s="270"/>
      <c r="Q4474" s="143"/>
      <c r="R4474" s="143"/>
      <c r="S4474" s="143"/>
    </row>
    <row r="4475" spans="1:19" ht="13.5" customHeight="1">
      <c r="A4475" s="144"/>
      <c r="B4475" s="269" t="s">
        <v>1779</v>
      </c>
      <c r="C4475" s="491"/>
      <c r="D4475" s="491"/>
      <c r="E4475" s="491"/>
      <c r="F4475" s="491"/>
      <c r="G4475" s="491"/>
      <c r="H4475" s="491"/>
      <c r="I4475" s="492"/>
      <c r="J4475" s="492"/>
      <c r="K4475" s="492"/>
      <c r="L4475" s="492"/>
      <c r="M4475" s="492"/>
      <c r="N4475" s="492"/>
      <c r="O4475" s="143"/>
      <c r="P4475" s="143"/>
      <c r="Q4475" s="143"/>
      <c r="R4475" s="143"/>
      <c r="S4475" s="143"/>
    </row>
    <row r="4476" spans="1:19" ht="13.5" customHeight="1">
      <c r="A4476" s="146"/>
      <c r="B4476" s="270"/>
      <c r="C4476" s="493" t="s">
        <v>1778</v>
      </c>
      <c r="D4476" s="493"/>
      <c r="E4476" s="493"/>
      <c r="F4476" s="493"/>
      <c r="G4476" s="493"/>
      <c r="H4476" s="493"/>
      <c r="I4476" s="493"/>
      <c r="J4476" s="493"/>
      <c r="K4476" s="493"/>
      <c r="L4476" s="493"/>
      <c r="M4476" s="493"/>
      <c r="N4476" s="493"/>
      <c r="O4476" s="270"/>
      <c r="P4476" s="270"/>
      <c r="Q4476" s="143"/>
      <c r="R4476" s="143"/>
      <c r="S4476" s="143"/>
    </row>
    <row r="4477" spans="1:19" ht="13.5" customHeight="1">
      <c r="A4477" s="141"/>
      <c r="B4477" s="141"/>
      <c r="C4477" s="141"/>
      <c r="D4477" s="141"/>
      <c r="E4477" s="141"/>
      <c r="F4477" s="141"/>
      <c r="G4477" s="141"/>
      <c r="H4477" s="141"/>
      <c r="I4477" s="141"/>
      <c r="J4477" s="141"/>
      <c r="K4477" s="141"/>
      <c r="L4477" s="141"/>
      <c r="M4477" s="141"/>
      <c r="N4477" s="141"/>
      <c r="O4477" s="141"/>
      <c r="P4477" s="141"/>
      <c r="Q4477" s="143"/>
      <c r="R4477" s="143"/>
      <c r="S4477" s="143"/>
    </row>
    <row r="4478" spans="1:19" ht="1.5" customHeight="1">
      <c r="A4478" s="494" t="s">
        <v>1780</v>
      </c>
      <c r="B4478" s="494"/>
      <c r="C4478" s="494"/>
      <c r="D4478" s="494"/>
      <c r="E4478" s="494"/>
      <c r="F4478" s="494"/>
      <c r="G4478" s="494"/>
      <c r="H4478" s="494"/>
      <c r="I4478" s="494"/>
      <c r="J4478" s="494"/>
      <c r="K4478" s="494"/>
      <c r="L4478" s="494"/>
      <c r="M4478" s="494"/>
      <c r="N4478" s="494"/>
      <c r="O4478" s="494"/>
      <c r="P4478" s="494"/>
      <c r="Q4478" s="272"/>
      <c r="R4478" s="272"/>
      <c r="S4478" s="272"/>
    </row>
    <row r="4479" spans="1:19" ht="14.25" customHeight="1">
      <c r="A4479" s="494" t="s">
        <v>1781</v>
      </c>
      <c r="B4479" s="494"/>
      <c r="C4479" s="494"/>
      <c r="D4479" s="494"/>
      <c r="E4479" s="494"/>
      <c r="F4479" s="494"/>
      <c r="G4479" s="494"/>
      <c r="H4479" s="494"/>
      <c r="I4479" s="494"/>
      <c r="J4479" s="494"/>
      <c r="K4479" s="494"/>
      <c r="L4479" s="494"/>
      <c r="M4479" s="494"/>
      <c r="N4479" s="494"/>
      <c r="O4479" s="494"/>
      <c r="P4479" s="494"/>
      <c r="Q4479" s="272"/>
      <c r="R4479" s="272"/>
      <c r="S4479" s="272"/>
    </row>
    <row r="4480" spans="1:19" ht="12.75" customHeight="1">
      <c r="A4480" s="494" t="s">
        <v>1782</v>
      </c>
      <c r="B4480" s="494"/>
      <c r="C4480" s="494"/>
      <c r="D4480" s="494"/>
      <c r="E4480" s="494"/>
      <c r="F4480" s="494"/>
      <c r="G4480" s="494"/>
      <c r="H4480" s="494"/>
      <c r="I4480" s="494"/>
      <c r="J4480" s="494"/>
      <c r="K4480" s="494"/>
      <c r="L4480" s="494"/>
      <c r="M4480" s="494"/>
      <c r="N4480" s="494"/>
      <c r="O4480" s="494"/>
      <c r="P4480" s="494"/>
      <c r="Q4480" s="157"/>
      <c r="R4480" s="157"/>
      <c r="S4480" s="157"/>
    </row>
    <row r="4481" spans="1:19" ht="16.5" customHeight="1">
      <c r="Q4481" s="273"/>
      <c r="R4481" s="273"/>
      <c r="S4481" s="273"/>
    </row>
    <row r="4482" spans="1:19" ht="12.75" customHeight="1">
      <c r="A4482" s="141"/>
      <c r="B4482" s="143"/>
      <c r="C4482" s="143"/>
      <c r="D4482" s="143"/>
      <c r="E4482" s="143"/>
      <c r="F4482" s="143"/>
      <c r="G4482" s="143"/>
      <c r="H4482" s="143"/>
      <c r="I4482" s="143"/>
      <c r="J4482" s="143"/>
      <c r="K4482" s="143"/>
      <c r="L4482" s="143"/>
      <c r="M4482" s="143"/>
      <c r="N4482" s="143"/>
      <c r="O4482" s="143"/>
      <c r="P4482" s="143"/>
      <c r="Q4482" s="157"/>
      <c r="R4482" s="157"/>
      <c r="S4482" s="157"/>
    </row>
    <row r="4483" spans="1:19" ht="16.5" customHeight="1">
      <c r="A4483" s="141"/>
      <c r="B4483" s="143"/>
      <c r="C4483" s="143"/>
      <c r="D4483" s="143"/>
      <c r="E4483" s="143"/>
      <c r="F4483" s="143"/>
      <c r="G4483" s="143"/>
      <c r="H4483" s="143"/>
      <c r="I4483" s="143"/>
      <c r="J4483" s="143"/>
      <c r="K4483" s="143"/>
      <c r="L4483" s="143"/>
      <c r="M4483" s="143"/>
      <c r="N4483" s="143"/>
      <c r="O4483" s="143"/>
      <c r="P4483" s="143"/>
      <c r="Q4483" s="273"/>
      <c r="R4483" s="273"/>
      <c r="S4483" s="273"/>
    </row>
    <row r="4484" spans="1:19" ht="13.5" customHeight="1">
      <c r="A4484" s="141"/>
      <c r="B4484" s="143"/>
      <c r="C4484" s="143"/>
      <c r="D4484" s="143"/>
      <c r="E4484" s="143"/>
      <c r="F4484" s="143"/>
      <c r="G4484" s="143"/>
      <c r="H4484" s="143"/>
      <c r="I4484" s="143"/>
      <c r="J4484" s="143"/>
      <c r="K4484" s="143"/>
      <c r="L4484" s="143"/>
      <c r="M4484" s="143"/>
      <c r="N4484" s="143"/>
      <c r="O4484" s="143"/>
      <c r="P4484" s="143"/>
      <c r="Q4484" s="143"/>
      <c r="R4484" s="143"/>
      <c r="S4484" s="143"/>
    </row>
    <row r="4485" spans="1:19" ht="27" customHeight="1">
      <c r="A4485" s="141"/>
      <c r="B4485" s="143"/>
      <c r="C4485" s="143"/>
      <c r="D4485" s="143"/>
      <c r="E4485" s="143"/>
      <c r="F4485" s="143"/>
      <c r="G4485" s="143"/>
      <c r="H4485" s="143"/>
      <c r="I4485" s="143"/>
      <c r="J4485" s="143"/>
      <c r="K4485" s="143"/>
      <c r="L4485" s="143"/>
      <c r="M4485" s="143"/>
      <c r="N4485" s="143"/>
      <c r="O4485" s="143"/>
      <c r="P4485" s="143"/>
      <c r="Q4485" s="143"/>
      <c r="R4485" s="143"/>
      <c r="S4485" s="143"/>
    </row>
    <row r="4486" spans="1:19" ht="16.5" customHeight="1">
      <c r="A4486" s="141"/>
      <c r="B4486" s="143"/>
      <c r="C4486" s="143"/>
      <c r="D4486" s="143"/>
      <c r="E4486" s="143"/>
      <c r="F4486" s="143"/>
      <c r="G4486" s="143"/>
      <c r="H4486" s="143"/>
      <c r="I4486" s="143"/>
      <c r="J4486" s="143"/>
      <c r="K4486" s="143"/>
      <c r="L4486" s="143"/>
      <c r="M4486" s="143"/>
      <c r="N4486" s="143"/>
      <c r="O4486" s="143"/>
      <c r="P4486" s="143"/>
      <c r="Q4486" s="143"/>
      <c r="R4486" s="143"/>
      <c r="S4486" s="143"/>
    </row>
    <row r="4487" spans="1:19" ht="14.25" customHeight="1">
      <c r="A4487" s="141"/>
      <c r="B4487" s="143"/>
      <c r="C4487" s="143"/>
      <c r="D4487" s="143"/>
      <c r="E4487" s="143"/>
      <c r="F4487" s="143"/>
      <c r="G4487" s="143"/>
      <c r="H4487" s="143"/>
      <c r="I4487" s="143"/>
      <c r="J4487" s="143"/>
      <c r="K4487" s="143"/>
      <c r="L4487" s="143"/>
      <c r="M4487" s="143"/>
      <c r="N4487" s="143"/>
      <c r="O4487" s="143"/>
      <c r="P4487" s="143"/>
      <c r="Q4487" s="143"/>
      <c r="R4487" s="143"/>
      <c r="S4487" s="143"/>
    </row>
    <row r="4488" spans="1:19" ht="12.75" customHeight="1">
      <c r="A4488" s="141"/>
      <c r="B4488" s="143"/>
      <c r="C4488" s="143"/>
      <c r="D4488" s="143"/>
      <c r="E4488" s="143"/>
      <c r="F4488" s="143"/>
      <c r="G4488" s="143"/>
      <c r="H4488" s="143"/>
      <c r="I4488" s="143"/>
      <c r="J4488" s="143"/>
      <c r="K4488" s="143"/>
      <c r="L4488" s="143"/>
      <c r="M4488" s="143"/>
      <c r="N4488" s="143"/>
      <c r="O4488" s="143"/>
      <c r="P4488" s="143"/>
    </row>
    <row r="4489" spans="1:19" ht="13.5" customHeight="1">
      <c r="A4489" s="141"/>
      <c r="B4489" s="143"/>
      <c r="C4489" s="143"/>
      <c r="D4489" s="143"/>
      <c r="E4489" s="143"/>
      <c r="F4489" s="143"/>
      <c r="G4489" s="143"/>
      <c r="H4489" s="143"/>
      <c r="I4489" s="143"/>
      <c r="J4489" s="143"/>
      <c r="K4489" s="143"/>
      <c r="L4489" s="143"/>
      <c r="M4489" s="143"/>
      <c r="N4489" s="143"/>
      <c r="O4489" s="143"/>
      <c r="P4489" s="143"/>
      <c r="Q4489" s="143"/>
      <c r="R4489" s="143"/>
      <c r="S4489" s="143"/>
    </row>
    <row r="4490" spans="1:19" ht="13.5" customHeight="1">
      <c r="A4490" s="141"/>
      <c r="B4490" s="143"/>
      <c r="C4490" s="143"/>
      <c r="D4490" s="143"/>
      <c r="E4490" s="143"/>
      <c r="F4490" s="143"/>
      <c r="G4490" s="143"/>
      <c r="H4490" s="143"/>
      <c r="I4490" s="143"/>
      <c r="J4490" s="143"/>
      <c r="K4490" s="143"/>
      <c r="L4490" s="143"/>
      <c r="M4490" s="143"/>
      <c r="N4490" s="143"/>
      <c r="O4490" s="143"/>
      <c r="P4490" s="143"/>
      <c r="Q4490" s="143"/>
      <c r="R4490" s="143"/>
      <c r="S4490" s="143"/>
    </row>
    <row r="4491" spans="1:19" ht="13.5" customHeight="1">
      <c r="A4491" s="141"/>
      <c r="B4491" s="143"/>
      <c r="C4491" s="143"/>
      <c r="D4491" s="143"/>
      <c r="E4491" s="143"/>
      <c r="F4491" s="143"/>
      <c r="G4491" s="143"/>
      <c r="H4491" s="143"/>
      <c r="I4491" s="143"/>
      <c r="J4491" s="143"/>
      <c r="K4491" s="143"/>
      <c r="L4491" s="143"/>
      <c r="M4491" s="143"/>
      <c r="N4491" s="143"/>
      <c r="O4491" s="143"/>
      <c r="P4491" s="143"/>
      <c r="Q4491" s="143"/>
      <c r="R4491" s="143"/>
      <c r="S4491" s="143"/>
    </row>
    <row r="4492" spans="1:19" ht="13.5" customHeight="1">
      <c r="A4492" s="141"/>
      <c r="B4492" s="143"/>
      <c r="C4492" s="143"/>
      <c r="D4492" s="143"/>
      <c r="E4492" s="143"/>
      <c r="F4492" s="143"/>
      <c r="G4492" s="143"/>
      <c r="H4492" s="143"/>
      <c r="I4492" s="143"/>
      <c r="J4492" s="143"/>
      <c r="K4492" s="143"/>
      <c r="L4492" s="143"/>
      <c r="M4492" s="143"/>
      <c r="N4492" s="143"/>
      <c r="O4492" s="143"/>
      <c r="P4492" s="143"/>
      <c r="Q4492" s="143"/>
      <c r="R4492" s="143"/>
      <c r="S4492" s="143"/>
    </row>
    <row r="4493" spans="1:19" ht="13.5" customHeight="1">
      <c r="A4493" s="141"/>
      <c r="B4493" s="143"/>
      <c r="C4493" s="143"/>
      <c r="D4493" s="143"/>
      <c r="E4493" s="143"/>
      <c r="F4493" s="143"/>
      <c r="G4493" s="143"/>
      <c r="H4493" s="143"/>
      <c r="I4493" s="143"/>
      <c r="J4493" s="143"/>
      <c r="K4493" s="143"/>
      <c r="L4493" s="143"/>
      <c r="M4493" s="143"/>
      <c r="N4493" s="143"/>
      <c r="O4493" s="143"/>
      <c r="P4493" s="143"/>
      <c r="Q4493" s="143"/>
      <c r="R4493" s="143"/>
      <c r="S4493" s="143"/>
    </row>
    <row r="4494" spans="1:19" ht="13.5" customHeight="1">
      <c r="A4494" s="141"/>
      <c r="B4494" s="143"/>
      <c r="C4494" s="143"/>
      <c r="D4494" s="143"/>
      <c r="E4494" s="143"/>
      <c r="F4494" s="143"/>
      <c r="G4494" s="143"/>
      <c r="H4494" s="143"/>
      <c r="I4494" s="143"/>
      <c r="J4494" s="143"/>
      <c r="K4494" s="143"/>
      <c r="L4494" s="143"/>
      <c r="M4494" s="143"/>
      <c r="N4494" s="143"/>
      <c r="O4494" s="143"/>
      <c r="P4494" s="143"/>
      <c r="Q4494" s="143"/>
      <c r="R4494" s="143"/>
      <c r="S4494" s="143"/>
    </row>
    <row r="4495" spans="1:19" ht="13.5" customHeight="1">
      <c r="A4495" s="141"/>
      <c r="B4495" s="143"/>
      <c r="C4495" s="143"/>
      <c r="D4495" s="143"/>
      <c r="E4495" s="143"/>
      <c r="F4495" s="143"/>
      <c r="G4495" s="143"/>
      <c r="H4495" s="143"/>
      <c r="I4495" s="143"/>
      <c r="J4495" s="143"/>
      <c r="K4495" s="143"/>
      <c r="L4495" s="143"/>
      <c r="M4495" s="143"/>
      <c r="N4495" s="143"/>
      <c r="O4495" s="143"/>
      <c r="P4495" s="143"/>
      <c r="Q4495" s="143"/>
      <c r="R4495" s="143"/>
      <c r="S4495" s="143"/>
    </row>
    <row r="4496" spans="1:19" ht="13.5" customHeight="1">
      <c r="A4496" s="141"/>
      <c r="B4496" s="143"/>
      <c r="C4496" s="143"/>
      <c r="D4496" s="143"/>
      <c r="E4496" s="143"/>
      <c r="F4496" s="143"/>
      <c r="G4496" s="143"/>
      <c r="H4496" s="143"/>
      <c r="I4496" s="143"/>
      <c r="J4496" s="143"/>
      <c r="K4496" s="143"/>
      <c r="L4496" s="143"/>
      <c r="M4496" s="143"/>
      <c r="N4496" s="143"/>
      <c r="O4496" s="143"/>
      <c r="P4496" s="143"/>
      <c r="Q4496" s="143"/>
      <c r="R4496" s="143"/>
      <c r="S4496" s="143"/>
    </row>
    <row r="4497" spans="1:19" ht="13.5" customHeight="1">
      <c r="A4497" s="141"/>
      <c r="B4497" s="143"/>
      <c r="C4497" s="143"/>
      <c r="D4497" s="143"/>
      <c r="E4497" s="143"/>
      <c r="F4497" s="143"/>
      <c r="G4497" s="143"/>
      <c r="H4497" s="143"/>
      <c r="I4497" s="143"/>
      <c r="J4497" s="143"/>
      <c r="K4497" s="143"/>
      <c r="L4497" s="143"/>
      <c r="M4497" s="143"/>
      <c r="N4497" s="143"/>
      <c r="O4497" s="143"/>
      <c r="P4497" s="143"/>
      <c r="Q4497" s="143"/>
      <c r="R4497" s="143"/>
      <c r="S4497" s="143"/>
    </row>
    <row r="4498" spans="1:19" ht="13.5" customHeight="1">
      <c r="A4498" s="141"/>
      <c r="B4498" s="143"/>
      <c r="C4498" s="143"/>
      <c r="D4498" s="143"/>
      <c r="E4498" s="143"/>
      <c r="F4498" s="143"/>
      <c r="G4498" s="143"/>
      <c r="H4498" s="143"/>
      <c r="I4498" s="143"/>
      <c r="J4498" s="143"/>
      <c r="K4498" s="143"/>
      <c r="L4498" s="143"/>
      <c r="M4498" s="143"/>
      <c r="N4498" s="143"/>
      <c r="O4498" s="143"/>
      <c r="P4498" s="143"/>
      <c r="Q4498" s="143"/>
      <c r="R4498" s="143"/>
      <c r="S4498" s="143"/>
    </row>
    <row r="4499" spans="1:19" ht="13.5" customHeight="1">
      <c r="A4499" s="141"/>
      <c r="B4499" s="143"/>
      <c r="C4499" s="143"/>
      <c r="D4499" s="143"/>
      <c r="E4499" s="143"/>
      <c r="F4499" s="143"/>
      <c r="G4499" s="143"/>
      <c r="H4499" s="143"/>
      <c r="I4499" s="143"/>
      <c r="J4499" s="143"/>
      <c r="K4499" s="143"/>
      <c r="L4499" s="143"/>
      <c r="M4499" s="143"/>
      <c r="N4499" s="143"/>
      <c r="O4499" s="143"/>
      <c r="P4499" s="143"/>
      <c r="Q4499" s="143"/>
      <c r="R4499" s="143"/>
      <c r="S4499" s="143"/>
    </row>
    <row r="4500" spans="1:19" ht="15">
      <c r="A4500" s="141"/>
      <c r="B4500" s="143"/>
      <c r="C4500" s="143"/>
      <c r="D4500" s="143"/>
      <c r="E4500" s="143"/>
      <c r="F4500" s="143"/>
      <c r="G4500" s="143"/>
      <c r="H4500" s="143"/>
      <c r="I4500" s="143"/>
      <c r="J4500" s="143"/>
      <c r="K4500" s="143"/>
      <c r="L4500" s="143"/>
      <c r="M4500" s="143"/>
      <c r="N4500" s="143"/>
      <c r="O4500" s="143"/>
      <c r="P4500" s="143"/>
      <c r="Q4500" s="143"/>
      <c r="R4500" s="143"/>
      <c r="S4500" s="143"/>
    </row>
    <row r="4501" spans="1:19" ht="15">
      <c r="A4501" s="141"/>
      <c r="B4501" s="143"/>
      <c r="C4501" s="143"/>
      <c r="D4501" s="143"/>
      <c r="E4501" s="143"/>
      <c r="F4501" s="143"/>
      <c r="G4501" s="143"/>
      <c r="H4501" s="143"/>
      <c r="I4501" s="143"/>
      <c r="J4501" s="143"/>
      <c r="K4501" s="143"/>
      <c r="L4501" s="143"/>
      <c r="M4501" s="143"/>
      <c r="N4501" s="143"/>
      <c r="O4501" s="143"/>
      <c r="P4501" s="143"/>
      <c r="Q4501" s="143"/>
      <c r="R4501" s="143"/>
      <c r="S4501" s="143"/>
    </row>
    <row r="4502" spans="1:19" ht="15">
      <c r="A4502" s="141"/>
      <c r="B4502" s="143"/>
      <c r="C4502" s="143"/>
      <c r="D4502" s="143"/>
      <c r="E4502" s="143"/>
      <c r="F4502" s="143"/>
      <c r="G4502" s="143"/>
      <c r="H4502" s="143"/>
      <c r="I4502" s="143"/>
      <c r="J4502" s="143"/>
      <c r="K4502" s="143"/>
      <c r="L4502" s="143"/>
      <c r="M4502" s="143"/>
      <c r="N4502" s="143"/>
      <c r="O4502" s="143"/>
      <c r="P4502" s="143"/>
      <c r="Q4502" s="143"/>
      <c r="R4502" s="143"/>
      <c r="S4502" s="143"/>
    </row>
    <row r="4503" spans="1:19" ht="15">
      <c r="A4503" s="141"/>
      <c r="B4503" s="143"/>
      <c r="C4503" s="143"/>
      <c r="D4503" s="143"/>
      <c r="E4503" s="143"/>
      <c r="F4503" s="143"/>
      <c r="G4503" s="143"/>
      <c r="H4503" s="143"/>
      <c r="I4503" s="143"/>
      <c r="J4503" s="143"/>
      <c r="K4503" s="143"/>
      <c r="L4503" s="143"/>
      <c r="M4503" s="143"/>
      <c r="N4503" s="143"/>
      <c r="O4503" s="143"/>
      <c r="P4503" s="143"/>
      <c r="Q4503" s="143"/>
      <c r="R4503" s="143"/>
      <c r="S4503" s="143"/>
    </row>
    <row r="4504" spans="1:19" ht="15">
      <c r="A4504" s="141"/>
      <c r="B4504" s="143"/>
      <c r="C4504" s="143"/>
      <c r="D4504" s="143"/>
      <c r="E4504" s="143"/>
      <c r="F4504" s="143"/>
      <c r="G4504" s="143"/>
      <c r="H4504" s="143"/>
      <c r="I4504" s="143"/>
      <c r="J4504" s="143"/>
      <c r="K4504" s="143"/>
      <c r="L4504" s="143"/>
      <c r="M4504" s="143"/>
      <c r="N4504" s="143"/>
      <c r="O4504" s="143"/>
      <c r="P4504" s="143"/>
      <c r="Q4504" s="143"/>
      <c r="R4504" s="143"/>
      <c r="S4504" s="143"/>
    </row>
    <row r="4505" spans="1:19" ht="15">
      <c r="A4505" s="141"/>
      <c r="B4505" s="143"/>
      <c r="C4505" s="143"/>
      <c r="D4505" s="143"/>
      <c r="E4505" s="143"/>
      <c r="F4505" s="143"/>
      <c r="G4505" s="143"/>
      <c r="H4505" s="143"/>
      <c r="I4505" s="143"/>
      <c r="J4505" s="143"/>
      <c r="K4505" s="143"/>
      <c r="L4505" s="143"/>
      <c r="M4505" s="143"/>
      <c r="N4505" s="143"/>
      <c r="O4505" s="143"/>
      <c r="P4505" s="143"/>
      <c r="Q4505" s="143"/>
      <c r="R4505" s="143"/>
      <c r="S4505" s="143"/>
    </row>
    <row r="4506" spans="1:19" ht="15">
      <c r="A4506" s="141"/>
      <c r="B4506" s="143"/>
      <c r="C4506" s="143"/>
      <c r="D4506" s="143"/>
      <c r="E4506" s="143"/>
      <c r="F4506" s="143"/>
      <c r="G4506" s="143"/>
      <c r="H4506" s="143"/>
      <c r="I4506" s="143"/>
      <c r="J4506" s="143"/>
      <c r="K4506" s="143"/>
      <c r="L4506" s="143"/>
      <c r="M4506" s="143"/>
      <c r="N4506" s="143"/>
      <c r="O4506" s="143"/>
      <c r="P4506" s="143"/>
      <c r="Q4506" s="143"/>
      <c r="R4506" s="143"/>
      <c r="S4506" s="143"/>
    </row>
    <row r="4507" spans="1:19" ht="19.5" customHeight="1">
      <c r="A4507" s="141"/>
      <c r="B4507" s="143"/>
      <c r="C4507" s="143"/>
      <c r="D4507" s="143"/>
      <c r="E4507" s="143"/>
      <c r="F4507" s="143"/>
      <c r="G4507" s="143"/>
      <c r="H4507" s="143"/>
      <c r="I4507" s="143"/>
      <c r="J4507" s="143"/>
      <c r="K4507" s="143"/>
      <c r="L4507" s="143"/>
      <c r="M4507" s="143"/>
      <c r="N4507" s="143"/>
      <c r="O4507" s="143"/>
      <c r="P4507" s="143"/>
      <c r="Q4507" s="143"/>
      <c r="R4507" s="143"/>
      <c r="S4507" s="143"/>
    </row>
    <row r="4508" spans="1:19" ht="13.5" customHeight="1">
      <c r="A4508" s="141"/>
      <c r="B4508" s="143"/>
      <c r="C4508" s="143"/>
      <c r="D4508" s="143"/>
      <c r="E4508" s="143"/>
      <c r="F4508" s="143"/>
      <c r="G4508" s="143"/>
      <c r="H4508" s="143"/>
      <c r="I4508" s="143"/>
      <c r="J4508" s="143"/>
      <c r="K4508" s="143"/>
      <c r="L4508" s="143"/>
      <c r="M4508" s="143"/>
      <c r="N4508" s="143"/>
      <c r="O4508" s="143"/>
      <c r="P4508" s="143"/>
      <c r="Q4508" s="143"/>
      <c r="R4508" s="143"/>
      <c r="S4508" s="143"/>
    </row>
    <row r="4509" spans="1:19" ht="13.5" customHeight="1">
      <c r="A4509" s="141"/>
      <c r="B4509" s="143"/>
      <c r="C4509" s="143"/>
      <c r="D4509" s="143"/>
      <c r="E4509" s="143"/>
      <c r="F4509" s="143"/>
      <c r="G4509" s="143"/>
      <c r="H4509" s="143"/>
      <c r="I4509" s="143"/>
      <c r="J4509" s="143"/>
      <c r="K4509" s="143"/>
      <c r="L4509" s="143"/>
      <c r="M4509" s="143"/>
      <c r="N4509" s="143"/>
      <c r="O4509" s="143"/>
      <c r="P4509" s="143"/>
      <c r="Q4509" s="143"/>
      <c r="R4509" s="143"/>
      <c r="S4509" s="143"/>
    </row>
    <row r="4510" spans="1:19" ht="15">
      <c r="A4510" s="141"/>
      <c r="B4510" s="143"/>
      <c r="C4510" s="143"/>
      <c r="D4510" s="143"/>
      <c r="E4510" s="143"/>
      <c r="F4510" s="143"/>
      <c r="G4510" s="143"/>
      <c r="H4510" s="143"/>
      <c r="I4510" s="143"/>
      <c r="J4510" s="143"/>
      <c r="K4510" s="143"/>
      <c r="L4510" s="143"/>
      <c r="M4510" s="143"/>
      <c r="N4510" s="143"/>
      <c r="O4510" s="143"/>
      <c r="P4510" s="143"/>
      <c r="Q4510" s="143"/>
      <c r="R4510" s="143"/>
      <c r="S4510" s="143"/>
    </row>
    <row r="4511" spans="1:19" ht="15">
      <c r="A4511" s="141"/>
      <c r="B4511" s="143"/>
      <c r="C4511" s="143"/>
      <c r="D4511" s="143"/>
      <c r="E4511" s="143"/>
      <c r="F4511" s="143"/>
      <c r="G4511" s="143"/>
      <c r="H4511" s="143"/>
      <c r="I4511" s="143"/>
      <c r="J4511" s="143"/>
      <c r="K4511" s="143"/>
      <c r="L4511" s="143"/>
      <c r="M4511" s="143"/>
      <c r="N4511" s="143"/>
      <c r="O4511" s="143"/>
      <c r="P4511" s="143"/>
      <c r="Q4511" s="143"/>
      <c r="R4511" s="143"/>
      <c r="S4511" s="143"/>
    </row>
    <row r="4512" spans="1:19" ht="15">
      <c r="A4512" s="141"/>
      <c r="B4512" s="143"/>
      <c r="C4512" s="143"/>
      <c r="D4512" s="143"/>
      <c r="E4512" s="143"/>
      <c r="F4512" s="143"/>
      <c r="G4512" s="143"/>
      <c r="H4512" s="143"/>
      <c r="I4512" s="143"/>
      <c r="J4512" s="143"/>
      <c r="K4512" s="143"/>
      <c r="L4512" s="143"/>
      <c r="M4512" s="143"/>
      <c r="N4512" s="143"/>
      <c r="O4512" s="143"/>
      <c r="P4512" s="143"/>
      <c r="Q4512" s="143"/>
      <c r="R4512" s="143"/>
      <c r="S4512" s="143"/>
    </row>
    <row r="4513" spans="1:19" ht="15">
      <c r="A4513" s="141"/>
      <c r="B4513" s="143"/>
      <c r="C4513" s="143"/>
      <c r="D4513" s="143"/>
      <c r="E4513" s="143"/>
      <c r="F4513" s="143"/>
      <c r="G4513" s="143"/>
      <c r="H4513" s="143"/>
      <c r="I4513" s="143"/>
      <c r="J4513" s="143"/>
      <c r="K4513" s="143"/>
      <c r="L4513" s="143"/>
      <c r="M4513" s="143"/>
      <c r="N4513" s="143"/>
      <c r="O4513" s="143"/>
      <c r="P4513" s="143"/>
      <c r="Q4513" s="143"/>
      <c r="R4513" s="143"/>
      <c r="S4513" s="143"/>
    </row>
    <row r="4514" spans="1:19" ht="15">
      <c r="A4514" s="141"/>
      <c r="B4514" s="143"/>
      <c r="C4514" s="143"/>
      <c r="D4514" s="143"/>
      <c r="E4514" s="143"/>
      <c r="F4514" s="143"/>
      <c r="G4514" s="143"/>
      <c r="H4514" s="143"/>
      <c r="I4514" s="143"/>
      <c r="J4514" s="143"/>
      <c r="K4514" s="143"/>
      <c r="L4514" s="143"/>
      <c r="M4514" s="143"/>
      <c r="N4514" s="143"/>
      <c r="O4514" s="143"/>
      <c r="P4514" s="143"/>
      <c r="Q4514" s="143"/>
      <c r="R4514" s="143"/>
      <c r="S4514" s="143"/>
    </row>
    <row r="4515" spans="1:19" ht="15">
      <c r="Q4515" s="143"/>
      <c r="R4515" s="143"/>
      <c r="S4515" s="143"/>
    </row>
    <row r="4516" spans="1:19" ht="15">
      <c r="Q4516" s="143"/>
      <c r="R4516" s="143"/>
      <c r="S4516" s="143"/>
    </row>
    <row r="4517" spans="1:19" ht="15">
      <c r="Q4517" s="143"/>
      <c r="R4517" s="143"/>
      <c r="S4517" s="143"/>
    </row>
    <row r="4518" spans="1:19" ht="15">
      <c r="Q4518" s="143"/>
      <c r="R4518" s="143"/>
      <c r="S4518" s="143"/>
    </row>
    <row r="4519" spans="1:19" ht="15">
      <c r="Q4519" s="143"/>
      <c r="R4519" s="143"/>
      <c r="S4519" s="143"/>
    </row>
    <row r="4520" spans="1:19" ht="15">
      <c r="Q4520" s="143"/>
      <c r="R4520" s="143"/>
      <c r="S4520" s="143"/>
    </row>
    <row r="4521" spans="1:19" ht="15">
      <c r="Q4521" s="143"/>
      <c r="R4521" s="143"/>
      <c r="S4521" s="143"/>
    </row>
  </sheetData>
  <mergeCells count="4463">
    <mergeCell ref="A4:F4"/>
    <mergeCell ref="G4:P4"/>
    <mergeCell ref="A5:F5"/>
    <mergeCell ref="G5:P5"/>
    <mergeCell ref="A6:F6"/>
    <mergeCell ref="G6:P6"/>
    <mergeCell ref="A7:F7"/>
    <mergeCell ref="G7:P7"/>
    <mergeCell ref="A8:F8"/>
    <mergeCell ref="G8:P8"/>
    <mergeCell ref="A9:F9"/>
    <mergeCell ref="G9:P9"/>
    <mergeCell ref="A10:F10"/>
    <mergeCell ref="G10:P10"/>
    <mergeCell ref="A11:F11"/>
    <mergeCell ref="G11:P11"/>
    <mergeCell ref="A13:P13"/>
    <mergeCell ref="A14:P14"/>
    <mergeCell ref="A16:P16"/>
    <mergeCell ref="A17:P17"/>
    <mergeCell ref="A18:P18"/>
    <mergeCell ref="A20:P20"/>
    <mergeCell ref="A21:P21"/>
    <mergeCell ref="B23:F23"/>
    <mergeCell ref="B24:F24"/>
    <mergeCell ref="C26:F26"/>
    <mergeCell ref="A35:A37"/>
    <mergeCell ref="B35:B37"/>
    <mergeCell ref="C35:G37"/>
    <mergeCell ref="H35:H37"/>
    <mergeCell ref="I35:K36"/>
    <mergeCell ref="L35:P36"/>
    <mergeCell ref="C38:G38"/>
    <mergeCell ref="A39:P39"/>
    <mergeCell ref="C40:G40"/>
    <mergeCell ref="C41:P41"/>
    <mergeCell ref="C42:P42"/>
    <mergeCell ref="C43:P43"/>
    <mergeCell ref="C44:G44"/>
    <mergeCell ref="C45:G45"/>
    <mergeCell ref="C46:G46"/>
    <mergeCell ref="C47:G47"/>
    <mergeCell ref="C48:G48"/>
    <mergeCell ref="C49:G49"/>
    <mergeCell ref="C50:G50"/>
    <mergeCell ref="C51:G51"/>
    <mergeCell ref="C52:G52"/>
    <mergeCell ref="C53:G53"/>
    <mergeCell ref="C54:G54"/>
    <mergeCell ref="C55:G55"/>
    <mergeCell ref="C56:G56"/>
    <mergeCell ref="C57:G57"/>
    <mergeCell ref="C58:G58"/>
    <mergeCell ref="C59:G59"/>
    <mergeCell ref="C60:G60"/>
    <mergeCell ref="C61:G61"/>
    <mergeCell ref="C62:G62"/>
    <mergeCell ref="C63:G63"/>
    <mergeCell ref="C64:G64"/>
    <mergeCell ref="C65:G65"/>
    <mergeCell ref="C66:G66"/>
    <mergeCell ref="C67:G67"/>
    <mergeCell ref="C68:G68"/>
    <mergeCell ref="C69:G69"/>
    <mergeCell ref="C70:P70"/>
    <mergeCell ref="C71:P71"/>
    <mergeCell ref="C72:P72"/>
    <mergeCell ref="C73:G73"/>
    <mergeCell ref="C74:G74"/>
    <mergeCell ref="C75:G75"/>
    <mergeCell ref="C76:G76"/>
    <mergeCell ref="C77:G77"/>
    <mergeCell ref="C78:G78"/>
    <mergeCell ref="C79:G79"/>
    <mergeCell ref="C80:G80"/>
    <mergeCell ref="C81:G81"/>
    <mergeCell ref="C82:G82"/>
    <mergeCell ref="C83:G83"/>
    <mergeCell ref="C84:G84"/>
    <mergeCell ref="C85:G85"/>
    <mergeCell ref="C86:G86"/>
    <mergeCell ref="C87:G87"/>
    <mergeCell ref="C88:G88"/>
    <mergeCell ref="C89:G89"/>
    <mergeCell ref="C90:G90"/>
    <mergeCell ref="C91:G91"/>
    <mergeCell ref="C92:G92"/>
    <mergeCell ref="C93:G93"/>
    <mergeCell ref="C94:G94"/>
    <mergeCell ref="C95:G95"/>
    <mergeCell ref="C96:G96"/>
    <mergeCell ref="C97:G97"/>
    <mergeCell ref="C98:G98"/>
    <mergeCell ref="C99:P99"/>
    <mergeCell ref="C100:P100"/>
    <mergeCell ref="C101:P101"/>
    <mergeCell ref="C102:G102"/>
    <mergeCell ref="C103:G103"/>
    <mergeCell ref="C104:G104"/>
    <mergeCell ref="C105:G105"/>
    <mergeCell ref="C106:G106"/>
    <mergeCell ref="C107:G107"/>
    <mergeCell ref="C108:G108"/>
    <mergeCell ref="C109:G109"/>
    <mergeCell ref="C110:G110"/>
    <mergeCell ref="C111:G111"/>
    <mergeCell ref="C112:G112"/>
    <mergeCell ref="C113:G113"/>
    <mergeCell ref="C114:G114"/>
    <mergeCell ref="C115:G115"/>
    <mergeCell ref="C116:G116"/>
    <mergeCell ref="C117:G117"/>
    <mergeCell ref="C118:G118"/>
    <mergeCell ref="C119:G119"/>
    <mergeCell ref="C120:G120"/>
    <mergeCell ref="C121:G121"/>
    <mergeCell ref="C122:G122"/>
    <mergeCell ref="C123:G123"/>
    <mergeCell ref="C124:G124"/>
    <mergeCell ref="C125:G125"/>
    <mergeCell ref="C126:G126"/>
    <mergeCell ref="C127:G127"/>
    <mergeCell ref="C128:P128"/>
    <mergeCell ref="C129:G129"/>
    <mergeCell ref="C130:G130"/>
    <mergeCell ref="C131:P131"/>
    <mergeCell ref="C132:G132"/>
    <mergeCell ref="C133:G133"/>
    <mergeCell ref="C134:P134"/>
    <mergeCell ref="C135:G135"/>
    <mergeCell ref="C136:G136"/>
    <mergeCell ref="C137:P137"/>
    <mergeCell ref="C138:G138"/>
    <mergeCell ref="C139:G139"/>
    <mergeCell ref="C140:P140"/>
    <mergeCell ref="C141:G141"/>
    <mergeCell ref="C142:G142"/>
    <mergeCell ref="C143:P143"/>
    <mergeCell ref="C144:G144"/>
    <mergeCell ref="C145:G145"/>
    <mergeCell ref="C146:P146"/>
    <mergeCell ref="C147:G147"/>
    <mergeCell ref="C148:G148"/>
    <mergeCell ref="C149:P149"/>
    <mergeCell ref="C150:G150"/>
    <mergeCell ref="C151:G151"/>
    <mergeCell ref="C152:P152"/>
    <mergeCell ref="C153:G153"/>
    <mergeCell ref="C154:G154"/>
    <mergeCell ref="C155:P155"/>
    <mergeCell ref="C156:G156"/>
    <mergeCell ref="C157:G157"/>
    <mergeCell ref="C158:P158"/>
    <mergeCell ref="C159:G159"/>
    <mergeCell ref="C160:G160"/>
    <mergeCell ref="C161:P161"/>
    <mergeCell ref="C162:G162"/>
    <mergeCell ref="C163:G163"/>
    <mergeCell ref="C164:P164"/>
    <mergeCell ref="C165:G165"/>
    <mergeCell ref="C166:G166"/>
    <mergeCell ref="C167:P167"/>
    <mergeCell ref="C168:G168"/>
    <mergeCell ref="C169:G169"/>
    <mergeCell ref="C170:P170"/>
    <mergeCell ref="C171:G171"/>
    <mergeCell ref="C172:G172"/>
    <mergeCell ref="C173:P173"/>
    <mergeCell ref="C174:G174"/>
    <mergeCell ref="C175:G175"/>
    <mergeCell ref="C176:P176"/>
    <mergeCell ref="C177:G177"/>
    <mergeCell ref="C178:G178"/>
    <mergeCell ref="C179:P179"/>
    <mergeCell ref="C180:G180"/>
    <mergeCell ref="C181:G181"/>
    <mergeCell ref="C182:P182"/>
    <mergeCell ref="C183:G183"/>
    <mergeCell ref="C184:G184"/>
    <mergeCell ref="C185:P185"/>
    <mergeCell ref="C186:G186"/>
    <mergeCell ref="C187:G187"/>
    <mergeCell ref="C188:P188"/>
    <mergeCell ref="C189:G189"/>
    <mergeCell ref="C190:G190"/>
    <mergeCell ref="C191:P191"/>
    <mergeCell ref="C192:G192"/>
    <mergeCell ref="C193:G193"/>
    <mergeCell ref="C194:P194"/>
    <mergeCell ref="C195:G195"/>
    <mergeCell ref="C196:G196"/>
    <mergeCell ref="C197:P197"/>
    <mergeCell ref="C198:G198"/>
    <mergeCell ref="C199:G199"/>
    <mergeCell ref="C200:P200"/>
    <mergeCell ref="C201:G201"/>
    <mergeCell ref="C202:G202"/>
    <mergeCell ref="C203:P203"/>
    <mergeCell ref="C204:G204"/>
    <mergeCell ref="C205:G205"/>
    <mergeCell ref="C206:P206"/>
    <mergeCell ref="C207:G207"/>
    <mergeCell ref="C208:G208"/>
    <mergeCell ref="C209:P209"/>
    <mergeCell ref="C210:G210"/>
    <mergeCell ref="C211:G211"/>
    <mergeCell ref="C212:P212"/>
    <mergeCell ref="C213:G213"/>
    <mergeCell ref="C214:G214"/>
    <mergeCell ref="C215:P215"/>
    <mergeCell ref="C216:G216"/>
    <mergeCell ref="C217:G217"/>
    <mergeCell ref="C218:P218"/>
    <mergeCell ref="C219:G219"/>
    <mergeCell ref="C220:G220"/>
    <mergeCell ref="C221:P221"/>
    <mergeCell ref="C222:G222"/>
    <mergeCell ref="C223:G223"/>
    <mergeCell ref="C224:P224"/>
    <mergeCell ref="C225:G225"/>
    <mergeCell ref="C226:G226"/>
    <mergeCell ref="C227:P227"/>
    <mergeCell ref="C228:G228"/>
    <mergeCell ref="C229:G229"/>
    <mergeCell ref="C230:P230"/>
    <mergeCell ref="C231:G231"/>
    <mergeCell ref="C232:G232"/>
    <mergeCell ref="C233:P233"/>
    <mergeCell ref="C234:G234"/>
    <mergeCell ref="C235:G235"/>
    <mergeCell ref="C236:P236"/>
    <mergeCell ref="C237:G237"/>
    <mergeCell ref="C238:G238"/>
    <mergeCell ref="C239:P239"/>
    <mergeCell ref="C240:G240"/>
    <mergeCell ref="C241:G241"/>
    <mergeCell ref="C242:P242"/>
    <mergeCell ref="C243:G243"/>
    <mergeCell ref="C244:G244"/>
    <mergeCell ref="C245:P245"/>
    <mergeCell ref="C246:G246"/>
    <mergeCell ref="C247:G247"/>
    <mergeCell ref="C248:P248"/>
    <mergeCell ref="C249:G249"/>
    <mergeCell ref="C250:G250"/>
    <mergeCell ref="C251:P251"/>
    <mergeCell ref="C252:G252"/>
    <mergeCell ref="C253:G253"/>
    <mergeCell ref="C254:P254"/>
    <mergeCell ref="C255:G255"/>
    <mergeCell ref="C256:G256"/>
    <mergeCell ref="C257:P257"/>
    <mergeCell ref="C258:G258"/>
    <mergeCell ref="C259:G259"/>
    <mergeCell ref="C260:P260"/>
    <mergeCell ref="C261:P261"/>
    <mergeCell ref="C262:P262"/>
    <mergeCell ref="C263:G263"/>
    <mergeCell ref="C264:G264"/>
    <mergeCell ref="C265:G265"/>
    <mergeCell ref="C266:G266"/>
    <mergeCell ref="C267:G267"/>
    <mergeCell ref="C268:G268"/>
    <mergeCell ref="C269:G269"/>
    <mergeCell ref="C270:G270"/>
    <mergeCell ref="C271:G271"/>
    <mergeCell ref="C272:G272"/>
    <mergeCell ref="C273:G273"/>
    <mergeCell ref="C274:G274"/>
    <mergeCell ref="C275:G275"/>
    <mergeCell ref="C276:P276"/>
    <mergeCell ref="C277:P277"/>
    <mergeCell ref="C278:P278"/>
    <mergeCell ref="C279:G279"/>
    <mergeCell ref="C280:G280"/>
    <mergeCell ref="C281:G281"/>
    <mergeCell ref="C282:G282"/>
    <mergeCell ref="C283:G283"/>
    <mergeCell ref="C284:G284"/>
    <mergeCell ref="C285:G285"/>
    <mergeCell ref="C286:G286"/>
    <mergeCell ref="C287:G287"/>
    <mergeCell ref="C288:G288"/>
    <mergeCell ref="C289:G289"/>
    <mergeCell ref="C290:G290"/>
    <mergeCell ref="C291:G291"/>
    <mergeCell ref="C292:P292"/>
    <mergeCell ref="C293:P293"/>
    <mergeCell ref="C294:P294"/>
    <mergeCell ref="C295:G295"/>
    <mergeCell ref="C296:G296"/>
    <mergeCell ref="C297:G297"/>
    <mergeCell ref="C298:G298"/>
    <mergeCell ref="C299:G299"/>
    <mergeCell ref="C300:G300"/>
    <mergeCell ref="C301:G301"/>
    <mergeCell ref="C302:G302"/>
    <mergeCell ref="C303:G303"/>
    <mergeCell ref="C304:P304"/>
    <mergeCell ref="C305:P305"/>
    <mergeCell ref="C306:P306"/>
    <mergeCell ref="C307:G307"/>
    <mergeCell ref="C308:G308"/>
    <mergeCell ref="C309:G309"/>
    <mergeCell ref="C310:G310"/>
    <mergeCell ref="C311:G311"/>
    <mergeCell ref="C312:G312"/>
    <mergeCell ref="C313:G313"/>
    <mergeCell ref="C314:G314"/>
    <mergeCell ref="C315:G315"/>
    <mergeCell ref="C316:G316"/>
    <mergeCell ref="C317:G317"/>
    <mergeCell ref="C318:G318"/>
    <mergeCell ref="C319:G319"/>
    <mergeCell ref="C320:G320"/>
    <mergeCell ref="C321:G321"/>
    <mergeCell ref="C322:G322"/>
    <mergeCell ref="C323:G323"/>
    <mergeCell ref="C324:G324"/>
    <mergeCell ref="C325:G325"/>
    <mergeCell ref="C326:G326"/>
    <mergeCell ref="C327:G327"/>
    <mergeCell ref="C328:P328"/>
    <mergeCell ref="C329:P329"/>
    <mergeCell ref="C330:P330"/>
    <mergeCell ref="C331:G331"/>
    <mergeCell ref="C332:G332"/>
    <mergeCell ref="C333:G333"/>
    <mergeCell ref="C334:G334"/>
    <mergeCell ref="C335:G335"/>
    <mergeCell ref="C336:G336"/>
    <mergeCell ref="C337:G337"/>
    <mergeCell ref="C338:G338"/>
    <mergeCell ref="C339:G339"/>
    <mergeCell ref="C340:G340"/>
    <mergeCell ref="C341:G341"/>
    <mergeCell ref="C342:G342"/>
    <mergeCell ref="C343:P343"/>
    <mergeCell ref="C344:G344"/>
    <mergeCell ref="C345:G345"/>
    <mergeCell ref="C346:P346"/>
    <mergeCell ref="C347:P347"/>
    <mergeCell ref="C348:P348"/>
    <mergeCell ref="C349:G349"/>
    <mergeCell ref="C350:G350"/>
    <mergeCell ref="C351:G351"/>
    <mergeCell ref="C352:G352"/>
    <mergeCell ref="C353:G353"/>
    <mergeCell ref="C354:G354"/>
    <mergeCell ref="C355:G355"/>
    <mergeCell ref="C356:G356"/>
    <mergeCell ref="C357:G357"/>
    <mergeCell ref="C358:G358"/>
    <mergeCell ref="C359:G359"/>
    <mergeCell ref="C360:G360"/>
    <mergeCell ref="C361:P361"/>
    <mergeCell ref="C362:G362"/>
    <mergeCell ref="C363:G363"/>
    <mergeCell ref="C364:P364"/>
    <mergeCell ref="C365:G365"/>
    <mergeCell ref="C366:G366"/>
    <mergeCell ref="C367:P367"/>
    <mergeCell ref="C368:P368"/>
    <mergeCell ref="C369:P369"/>
    <mergeCell ref="C370:G370"/>
    <mergeCell ref="C371:G371"/>
    <mergeCell ref="C372:G372"/>
    <mergeCell ref="C373:G373"/>
    <mergeCell ref="C374:G374"/>
    <mergeCell ref="C375:G375"/>
    <mergeCell ref="C376:G376"/>
    <mergeCell ref="C377:G377"/>
    <mergeCell ref="C378:G378"/>
    <mergeCell ref="C379:G379"/>
    <mergeCell ref="C380:G380"/>
    <mergeCell ref="C381:G381"/>
    <mergeCell ref="C382:G382"/>
    <mergeCell ref="C383:P383"/>
    <mergeCell ref="C384:P384"/>
    <mergeCell ref="C385:P385"/>
    <mergeCell ref="C386:G386"/>
    <mergeCell ref="C387:G387"/>
    <mergeCell ref="C388:G388"/>
    <mergeCell ref="C389:G389"/>
    <mergeCell ref="C390:G390"/>
    <mergeCell ref="C391:G391"/>
    <mergeCell ref="C392:G392"/>
    <mergeCell ref="C393:G393"/>
    <mergeCell ref="C394:G394"/>
    <mergeCell ref="C395:G395"/>
    <mergeCell ref="C396:G396"/>
    <mergeCell ref="C397:G397"/>
    <mergeCell ref="C398:G398"/>
    <mergeCell ref="C399:P399"/>
    <mergeCell ref="C400:P400"/>
    <mergeCell ref="C401:P401"/>
    <mergeCell ref="C402:G402"/>
    <mergeCell ref="C403:G403"/>
    <mergeCell ref="C404:G404"/>
    <mergeCell ref="C405:G405"/>
    <mergeCell ref="C406:G406"/>
    <mergeCell ref="C407:G407"/>
    <mergeCell ref="C408:G408"/>
    <mergeCell ref="C409:G409"/>
    <mergeCell ref="C410:G410"/>
    <mergeCell ref="C411:P411"/>
    <mergeCell ref="C412:P412"/>
    <mergeCell ref="C413:P413"/>
    <mergeCell ref="C414:G414"/>
    <mergeCell ref="C415:G415"/>
    <mergeCell ref="C416:G416"/>
    <mergeCell ref="C417:G417"/>
    <mergeCell ref="C418:G418"/>
    <mergeCell ref="C419:G419"/>
    <mergeCell ref="C420:G420"/>
    <mergeCell ref="C421:G421"/>
    <mergeCell ref="C422:G422"/>
    <mergeCell ref="C423:G423"/>
    <mergeCell ref="C424:G424"/>
    <mergeCell ref="C425:G425"/>
    <mergeCell ref="C426:G426"/>
    <mergeCell ref="C427:G427"/>
    <mergeCell ref="C428:G428"/>
    <mergeCell ref="C429:P429"/>
    <mergeCell ref="C430:P430"/>
    <mergeCell ref="C431:P431"/>
    <mergeCell ref="C432:G432"/>
    <mergeCell ref="C433:G433"/>
    <mergeCell ref="C434:G434"/>
    <mergeCell ref="C435:G435"/>
    <mergeCell ref="C436:G436"/>
    <mergeCell ref="C437:G437"/>
    <mergeCell ref="C438:G438"/>
    <mergeCell ref="C439:G439"/>
    <mergeCell ref="C440:G440"/>
    <mergeCell ref="C441:P441"/>
    <mergeCell ref="C442:P442"/>
    <mergeCell ref="C443:P443"/>
    <mergeCell ref="C444:G444"/>
    <mergeCell ref="C445:G445"/>
    <mergeCell ref="C446:G446"/>
    <mergeCell ref="C447:G447"/>
    <mergeCell ref="C448:G448"/>
    <mergeCell ref="C449:G449"/>
    <mergeCell ref="C450:G450"/>
    <mergeCell ref="C451:G451"/>
    <mergeCell ref="C452:G452"/>
    <mergeCell ref="C453:G453"/>
    <mergeCell ref="C454:G454"/>
    <mergeCell ref="C455:G455"/>
    <mergeCell ref="C456:P456"/>
    <mergeCell ref="C457:P457"/>
    <mergeCell ref="C458:P458"/>
    <mergeCell ref="C459:G459"/>
    <mergeCell ref="C460:G460"/>
    <mergeCell ref="C461:G461"/>
    <mergeCell ref="C462:G462"/>
    <mergeCell ref="C463:G463"/>
    <mergeCell ref="C464:G464"/>
    <mergeCell ref="C465:G465"/>
    <mergeCell ref="C466:G466"/>
    <mergeCell ref="C467:G467"/>
    <mergeCell ref="C468:G468"/>
    <mergeCell ref="C469:G469"/>
    <mergeCell ref="C470:G470"/>
    <mergeCell ref="C471:P471"/>
    <mergeCell ref="C472:G472"/>
    <mergeCell ref="C473:G473"/>
    <mergeCell ref="C474:P474"/>
    <mergeCell ref="C475:G475"/>
    <mergeCell ref="C476:G476"/>
    <mergeCell ref="C477:P477"/>
    <mergeCell ref="C478:G478"/>
    <mergeCell ref="C480:O480"/>
    <mergeCell ref="C481:O481"/>
    <mergeCell ref="C482:O482"/>
    <mergeCell ref="C483:O483"/>
    <mergeCell ref="C484:O484"/>
    <mergeCell ref="C485:O485"/>
    <mergeCell ref="C486:O486"/>
    <mergeCell ref="C487:O487"/>
    <mergeCell ref="C488:O488"/>
    <mergeCell ref="C489:O489"/>
    <mergeCell ref="C490:O490"/>
    <mergeCell ref="C491:O491"/>
    <mergeCell ref="C492:O492"/>
    <mergeCell ref="C493:O493"/>
    <mergeCell ref="C494:O494"/>
    <mergeCell ref="C495:O495"/>
    <mergeCell ref="C496:O496"/>
    <mergeCell ref="C497:O497"/>
    <mergeCell ref="C498:O498"/>
    <mergeCell ref="C499:O499"/>
    <mergeCell ref="C500:O500"/>
    <mergeCell ref="C501:J501"/>
    <mergeCell ref="C502:J502"/>
    <mergeCell ref="A503:P503"/>
    <mergeCell ref="A504:P504"/>
    <mergeCell ref="C505:G505"/>
    <mergeCell ref="C506:P506"/>
    <mergeCell ref="C507:P507"/>
    <mergeCell ref="C508:P508"/>
    <mergeCell ref="C509:G509"/>
    <mergeCell ref="C510:G510"/>
    <mergeCell ref="C511:G511"/>
    <mergeCell ref="C512:G512"/>
    <mergeCell ref="C513:G513"/>
    <mergeCell ref="C514:G514"/>
    <mergeCell ref="C515:G515"/>
    <mergeCell ref="C516:G516"/>
    <mergeCell ref="C517:G517"/>
    <mergeCell ref="C518:G518"/>
    <mergeCell ref="C519:G519"/>
    <mergeCell ref="C520:P520"/>
    <mergeCell ref="C521:G521"/>
    <mergeCell ref="C522:G522"/>
    <mergeCell ref="C523:P523"/>
    <mergeCell ref="C524:P524"/>
    <mergeCell ref="C525:P525"/>
    <mergeCell ref="C526:G526"/>
    <mergeCell ref="C527:G527"/>
    <mergeCell ref="C528:G528"/>
    <mergeCell ref="C529:G529"/>
    <mergeCell ref="C530:G530"/>
    <mergeCell ref="C531:G531"/>
    <mergeCell ref="C532:G532"/>
    <mergeCell ref="C533:G533"/>
    <mergeCell ref="C534:G534"/>
    <mergeCell ref="C535:G535"/>
    <mergeCell ref="C536:G536"/>
    <mergeCell ref="C537:G537"/>
    <mergeCell ref="C538:G538"/>
    <mergeCell ref="C539:P539"/>
    <mergeCell ref="C540:G540"/>
    <mergeCell ref="C541:G541"/>
    <mergeCell ref="C542:P542"/>
    <mergeCell ref="C543:P543"/>
    <mergeCell ref="C544:P544"/>
    <mergeCell ref="C545:G545"/>
    <mergeCell ref="C546:G546"/>
    <mergeCell ref="C547:G547"/>
    <mergeCell ref="C548:G548"/>
    <mergeCell ref="C549:G549"/>
    <mergeCell ref="C550:G550"/>
    <mergeCell ref="C551:G551"/>
    <mergeCell ref="C552:G552"/>
    <mergeCell ref="C553:G553"/>
    <mergeCell ref="C554:G554"/>
    <mergeCell ref="C555:G555"/>
    <mergeCell ref="C556:G556"/>
    <mergeCell ref="C557:G557"/>
    <mergeCell ref="C558:G558"/>
    <mergeCell ref="C559:G559"/>
    <mergeCell ref="C560:P560"/>
    <mergeCell ref="C561:G561"/>
    <mergeCell ref="C562:G562"/>
    <mergeCell ref="C563:P563"/>
    <mergeCell ref="C564:P564"/>
    <mergeCell ref="C565:P565"/>
    <mergeCell ref="C566:G566"/>
    <mergeCell ref="C567:G567"/>
    <mergeCell ref="C568:G568"/>
    <mergeCell ref="C569:G569"/>
    <mergeCell ref="C570:G570"/>
    <mergeCell ref="C571:G571"/>
    <mergeCell ref="C572:G572"/>
    <mergeCell ref="C573:G573"/>
    <mergeCell ref="C574:G574"/>
    <mergeCell ref="C575:G575"/>
    <mergeCell ref="C576:G576"/>
    <mergeCell ref="C577:G577"/>
    <mergeCell ref="C578:G578"/>
    <mergeCell ref="C579:G579"/>
    <mergeCell ref="C580:G580"/>
    <mergeCell ref="C581:G581"/>
    <mergeCell ref="C582:G582"/>
    <mergeCell ref="C583:G583"/>
    <mergeCell ref="C584:G584"/>
    <mergeCell ref="C585:G585"/>
    <mergeCell ref="C586:P586"/>
    <mergeCell ref="C587:G587"/>
    <mergeCell ref="C588:G588"/>
    <mergeCell ref="C589:P589"/>
    <mergeCell ref="C590:G590"/>
    <mergeCell ref="C591:G591"/>
    <mergeCell ref="C592:P592"/>
    <mergeCell ref="C593:P593"/>
    <mergeCell ref="C594:P594"/>
    <mergeCell ref="C595:G595"/>
    <mergeCell ref="C596:G596"/>
    <mergeCell ref="C597:G597"/>
    <mergeCell ref="C598:G598"/>
    <mergeCell ref="C599:G599"/>
    <mergeCell ref="C600:G600"/>
    <mergeCell ref="C601:G601"/>
    <mergeCell ref="C602:G602"/>
    <mergeCell ref="C603:G603"/>
    <mergeCell ref="C604:G604"/>
    <mergeCell ref="C605:G605"/>
    <mergeCell ref="C606:G606"/>
    <mergeCell ref="C607:P607"/>
    <mergeCell ref="C608:G608"/>
    <mergeCell ref="C609:G609"/>
    <mergeCell ref="C610:P610"/>
    <mergeCell ref="C611:P611"/>
    <mergeCell ref="C612:P612"/>
    <mergeCell ref="C613:G613"/>
    <mergeCell ref="C614:G614"/>
    <mergeCell ref="C615:G615"/>
    <mergeCell ref="C616:G616"/>
    <mergeCell ref="C617:G617"/>
    <mergeCell ref="C618:G618"/>
    <mergeCell ref="C619:G619"/>
    <mergeCell ref="C620:G620"/>
    <mergeCell ref="C621:G621"/>
    <mergeCell ref="C622:G622"/>
    <mergeCell ref="C623:G623"/>
    <mergeCell ref="C624:G624"/>
    <mergeCell ref="C625:P625"/>
    <mergeCell ref="C626:G626"/>
    <mergeCell ref="C627:G627"/>
    <mergeCell ref="C628:P628"/>
    <mergeCell ref="C629:G629"/>
    <mergeCell ref="C630:G630"/>
    <mergeCell ref="C631:P631"/>
    <mergeCell ref="C632:P632"/>
    <mergeCell ref="C633:P633"/>
    <mergeCell ref="C634:G634"/>
    <mergeCell ref="C635:G635"/>
    <mergeCell ref="C636:G636"/>
    <mergeCell ref="C637:G637"/>
    <mergeCell ref="C638:G638"/>
    <mergeCell ref="C639:G639"/>
    <mergeCell ref="C640:G640"/>
    <mergeCell ref="C641:G641"/>
    <mergeCell ref="C642:G642"/>
    <mergeCell ref="C643:G643"/>
    <mergeCell ref="C644:G644"/>
    <mergeCell ref="C645:G645"/>
    <mergeCell ref="C646:P646"/>
    <mergeCell ref="C647:P647"/>
    <mergeCell ref="C648:P648"/>
    <mergeCell ref="C649:G649"/>
    <mergeCell ref="C650:G650"/>
    <mergeCell ref="C651:G651"/>
    <mergeCell ref="C652:G652"/>
    <mergeCell ref="C653:G653"/>
    <mergeCell ref="C654:G654"/>
    <mergeCell ref="C655:G655"/>
    <mergeCell ref="C656:G656"/>
    <mergeCell ref="C657:G657"/>
    <mergeCell ref="C658:G658"/>
    <mergeCell ref="C659:G659"/>
    <mergeCell ref="C660:G660"/>
    <mergeCell ref="C661:G661"/>
    <mergeCell ref="C662:G662"/>
    <mergeCell ref="C663:G663"/>
    <mergeCell ref="C664:G664"/>
    <mergeCell ref="C665:G665"/>
    <mergeCell ref="C666:G666"/>
    <mergeCell ref="C667:G667"/>
    <mergeCell ref="C668:P668"/>
    <mergeCell ref="C669:G669"/>
    <mergeCell ref="A670:P670"/>
    <mergeCell ref="C671:G671"/>
    <mergeCell ref="C672:P672"/>
    <mergeCell ref="C673:P673"/>
    <mergeCell ref="C674:P674"/>
    <mergeCell ref="C675:G675"/>
    <mergeCell ref="C676:G676"/>
    <mergeCell ref="C677:G677"/>
    <mergeCell ref="C678:G678"/>
    <mergeCell ref="C679:G679"/>
    <mergeCell ref="C680:G680"/>
    <mergeCell ref="C681:G681"/>
    <mergeCell ref="C682:G682"/>
    <mergeCell ref="C683:G683"/>
    <mergeCell ref="C684:G684"/>
    <mergeCell ref="C685:G685"/>
    <mergeCell ref="C686:P686"/>
    <mergeCell ref="C687:G687"/>
    <mergeCell ref="C688:G688"/>
    <mergeCell ref="C689:P689"/>
    <mergeCell ref="C690:P690"/>
    <mergeCell ref="C691:P691"/>
    <mergeCell ref="C692:G692"/>
    <mergeCell ref="C693:G693"/>
    <mergeCell ref="C694:G694"/>
    <mergeCell ref="C695:G695"/>
    <mergeCell ref="C696:G696"/>
    <mergeCell ref="C697:G697"/>
    <mergeCell ref="C698:G698"/>
    <mergeCell ref="C699:G699"/>
    <mergeCell ref="C700:G700"/>
    <mergeCell ref="C701:G701"/>
    <mergeCell ref="C702:G702"/>
    <mergeCell ref="C703:G703"/>
    <mergeCell ref="C704:G704"/>
    <mergeCell ref="C705:P705"/>
    <mergeCell ref="C706:G706"/>
    <mergeCell ref="C707:G707"/>
    <mergeCell ref="C708:P708"/>
    <mergeCell ref="C709:P709"/>
    <mergeCell ref="C710:P710"/>
    <mergeCell ref="C711:G711"/>
    <mergeCell ref="C712:G712"/>
    <mergeCell ref="C713:G713"/>
    <mergeCell ref="C714:G714"/>
    <mergeCell ref="C715:G715"/>
    <mergeCell ref="C716:G716"/>
    <mergeCell ref="C717:G717"/>
    <mergeCell ref="C718:G718"/>
    <mergeCell ref="C719:G719"/>
    <mergeCell ref="C720:G720"/>
    <mergeCell ref="C721:G721"/>
    <mergeCell ref="C722:G722"/>
    <mergeCell ref="C723:G723"/>
    <mergeCell ref="C724:G724"/>
    <mergeCell ref="C725:G725"/>
    <mergeCell ref="C726:P726"/>
    <mergeCell ref="C727:G727"/>
    <mergeCell ref="C728:G728"/>
    <mergeCell ref="C729:P729"/>
    <mergeCell ref="C730:P730"/>
    <mergeCell ref="C731:P731"/>
    <mergeCell ref="C732:G732"/>
    <mergeCell ref="C733:G733"/>
    <mergeCell ref="C734:G734"/>
    <mergeCell ref="C735:G735"/>
    <mergeCell ref="C736:G736"/>
    <mergeCell ref="C737:G737"/>
    <mergeCell ref="C738:G738"/>
    <mergeCell ref="C739:G739"/>
    <mergeCell ref="C740:G740"/>
    <mergeCell ref="C741:G741"/>
    <mergeCell ref="C742:G742"/>
    <mergeCell ref="C743:G743"/>
    <mergeCell ref="C744:G744"/>
    <mergeCell ref="C745:G745"/>
    <mergeCell ref="C746:G746"/>
    <mergeCell ref="C747:G747"/>
    <mergeCell ref="C748:G748"/>
    <mergeCell ref="C749:G749"/>
    <mergeCell ref="C750:G750"/>
    <mergeCell ref="C751:G751"/>
    <mergeCell ref="C752:P752"/>
    <mergeCell ref="C753:G753"/>
    <mergeCell ref="C754:G754"/>
    <mergeCell ref="C755:P755"/>
    <mergeCell ref="C756:G756"/>
    <mergeCell ref="C757:G757"/>
    <mergeCell ref="C758:P758"/>
    <mergeCell ref="C759:P759"/>
    <mergeCell ref="C760:P760"/>
    <mergeCell ref="C761:G761"/>
    <mergeCell ref="C762:G762"/>
    <mergeCell ref="C763:G763"/>
    <mergeCell ref="C764:G764"/>
    <mergeCell ref="C765:G765"/>
    <mergeCell ref="C766:G766"/>
    <mergeCell ref="C767:G767"/>
    <mergeCell ref="C768:G768"/>
    <mergeCell ref="C769:G769"/>
    <mergeCell ref="C770:G770"/>
    <mergeCell ref="C771:G771"/>
    <mergeCell ref="C772:G772"/>
    <mergeCell ref="C773:P773"/>
    <mergeCell ref="C774:G774"/>
    <mergeCell ref="C775:G775"/>
    <mergeCell ref="C776:P776"/>
    <mergeCell ref="C777:P777"/>
    <mergeCell ref="C778:P778"/>
    <mergeCell ref="C779:G779"/>
    <mergeCell ref="C780:G780"/>
    <mergeCell ref="C781:G781"/>
    <mergeCell ref="C782:G782"/>
    <mergeCell ref="C783:G783"/>
    <mergeCell ref="C784:G784"/>
    <mergeCell ref="C785:G785"/>
    <mergeCell ref="C786:G786"/>
    <mergeCell ref="C787:G787"/>
    <mergeCell ref="C788:G788"/>
    <mergeCell ref="C789:G789"/>
    <mergeCell ref="C790:G790"/>
    <mergeCell ref="C791:P791"/>
    <mergeCell ref="C792:G792"/>
    <mergeCell ref="C793:G793"/>
    <mergeCell ref="C794:P794"/>
    <mergeCell ref="C795:G795"/>
    <mergeCell ref="C796:G796"/>
    <mergeCell ref="C797:P797"/>
    <mergeCell ref="C798:P798"/>
    <mergeCell ref="C799:P799"/>
    <mergeCell ref="C800:G800"/>
    <mergeCell ref="C801:G801"/>
    <mergeCell ref="C802:G802"/>
    <mergeCell ref="C803:G803"/>
    <mergeCell ref="C804:G804"/>
    <mergeCell ref="C805:G805"/>
    <mergeCell ref="C806:G806"/>
    <mergeCell ref="C807:G807"/>
    <mergeCell ref="C808:G808"/>
    <mergeCell ref="C809:G809"/>
    <mergeCell ref="C810:G810"/>
    <mergeCell ref="C811:G811"/>
    <mergeCell ref="C812:P812"/>
    <mergeCell ref="C813:P813"/>
    <mergeCell ref="C814:P814"/>
    <mergeCell ref="C815:G815"/>
    <mergeCell ref="C816:G816"/>
    <mergeCell ref="C817:G817"/>
    <mergeCell ref="C818:G818"/>
    <mergeCell ref="C819:G819"/>
    <mergeCell ref="C820:G820"/>
    <mergeCell ref="C821:G821"/>
    <mergeCell ref="C822:G822"/>
    <mergeCell ref="C823:G823"/>
    <mergeCell ref="C824:G824"/>
    <mergeCell ref="C825:G825"/>
    <mergeCell ref="C826:G826"/>
    <mergeCell ref="C827:G827"/>
    <mergeCell ref="C828:G828"/>
    <mergeCell ref="C829:G829"/>
    <mergeCell ref="C830:G830"/>
    <mergeCell ref="C831:G831"/>
    <mergeCell ref="C832:G832"/>
    <mergeCell ref="C833:G833"/>
    <mergeCell ref="C834:P834"/>
    <mergeCell ref="C835:G835"/>
    <mergeCell ref="A836:P836"/>
    <mergeCell ref="C837:G837"/>
    <mergeCell ref="C838:P838"/>
    <mergeCell ref="C839:P839"/>
    <mergeCell ref="C840:P840"/>
    <mergeCell ref="C841:G841"/>
    <mergeCell ref="C842:G842"/>
    <mergeCell ref="C843:G843"/>
    <mergeCell ref="C844:G844"/>
    <mergeCell ref="C845:G845"/>
    <mergeCell ref="C846:G846"/>
    <mergeCell ref="C847:G847"/>
    <mergeCell ref="C848:G848"/>
    <mergeCell ref="C849:G849"/>
    <mergeCell ref="C850:G850"/>
    <mergeCell ref="C851:G851"/>
    <mergeCell ref="C852:G852"/>
    <mergeCell ref="C853:G853"/>
    <mergeCell ref="C854:P854"/>
    <mergeCell ref="C855:P855"/>
    <mergeCell ref="C856:P856"/>
    <mergeCell ref="C857:G857"/>
    <mergeCell ref="C858:G858"/>
    <mergeCell ref="C859:G859"/>
    <mergeCell ref="C860:G860"/>
    <mergeCell ref="C861:G861"/>
    <mergeCell ref="C862:G862"/>
    <mergeCell ref="C863:G863"/>
    <mergeCell ref="C864:G864"/>
    <mergeCell ref="C865:G865"/>
    <mergeCell ref="C866:P866"/>
    <mergeCell ref="C867:G867"/>
    <mergeCell ref="C868:G868"/>
    <mergeCell ref="C869:P869"/>
    <mergeCell ref="C870:P870"/>
    <mergeCell ref="C871:P871"/>
    <mergeCell ref="C872:G872"/>
    <mergeCell ref="C873:G873"/>
    <mergeCell ref="C874:G874"/>
    <mergeCell ref="C875:G875"/>
    <mergeCell ref="C876:G876"/>
    <mergeCell ref="C877:G877"/>
    <mergeCell ref="C878:G878"/>
    <mergeCell ref="C879:G879"/>
    <mergeCell ref="C880:G880"/>
    <mergeCell ref="C881:G881"/>
    <mergeCell ref="C882:G882"/>
    <mergeCell ref="C883:G883"/>
    <mergeCell ref="C884:G884"/>
    <mergeCell ref="C885:P885"/>
    <mergeCell ref="C886:G886"/>
    <mergeCell ref="C887:G887"/>
    <mergeCell ref="C888:P888"/>
    <mergeCell ref="C889:P889"/>
    <mergeCell ref="C890:P890"/>
    <mergeCell ref="C891:G891"/>
    <mergeCell ref="C892:G892"/>
    <mergeCell ref="C893:G893"/>
    <mergeCell ref="C894:G894"/>
    <mergeCell ref="C895:G895"/>
    <mergeCell ref="C896:G896"/>
    <mergeCell ref="C897:G897"/>
    <mergeCell ref="C898:G898"/>
    <mergeCell ref="C899:G899"/>
    <mergeCell ref="C900:G900"/>
    <mergeCell ref="C901:G901"/>
    <mergeCell ref="C902:G902"/>
    <mergeCell ref="C903:G903"/>
    <mergeCell ref="C904:P904"/>
    <mergeCell ref="C905:G905"/>
    <mergeCell ref="C906:G906"/>
    <mergeCell ref="C907:P907"/>
    <mergeCell ref="C908:P908"/>
    <mergeCell ref="C909:P909"/>
    <mergeCell ref="C910:G910"/>
    <mergeCell ref="C911:G911"/>
    <mergeCell ref="C912:G912"/>
    <mergeCell ref="C913:G913"/>
    <mergeCell ref="C914:G914"/>
    <mergeCell ref="C915:G915"/>
    <mergeCell ref="C916:G916"/>
    <mergeCell ref="C917:G917"/>
    <mergeCell ref="C918:G918"/>
    <mergeCell ref="C919:G919"/>
    <mergeCell ref="C920:G920"/>
    <mergeCell ref="C921:G921"/>
    <mergeCell ref="C922:G922"/>
    <mergeCell ref="C923:G923"/>
    <mergeCell ref="C924:G924"/>
    <mergeCell ref="C925:P925"/>
    <mergeCell ref="C926:G926"/>
    <mergeCell ref="C927:G927"/>
    <mergeCell ref="C928:P928"/>
    <mergeCell ref="C929:P929"/>
    <mergeCell ref="C930:P930"/>
    <mergeCell ref="C931:G931"/>
    <mergeCell ref="C932:G932"/>
    <mergeCell ref="C933:G933"/>
    <mergeCell ref="C934:G934"/>
    <mergeCell ref="C935:G935"/>
    <mergeCell ref="C936:G936"/>
    <mergeCell ref="C937:G937"/>
    <mergeCell ref="C938:G938"/>
    <mergeCell ref="C939:G939"/>
    <mergeCell ref="C940:G940"/>
    <mergeCell ref="C941:G941"/>
    <mergeCell ref="C942:G942"/>
    <mergeCell ref="C943:P943"/>
    <mergeCell ref="C944:G944"/>
    <mergeCell ref="C945:G945"/>
    <mergeCell ref="C946:P946"/>
    <mergeCell ref="C947:G947"/>
    <mergeCell ref="C948:G948"/>
    <mergeCell ref="C949:P949"/>
    <mergeCell ref="C950:P950"/>
    <mergeCell ref="C951:P951"/>
    <mergeCell ref="C952:G952"/>
    <mergeCell ref="C953:G953"/>
    <mergeCell ref="C954:G954"/>
    <mergeCell ref="C955:G955"/>
    <mergeCell ref="C956:G956"/>
    <mergeCell ref="C957:G957"/>
    <mergeCell ref="C958:G958"/>
    <mergeCell ref="C959:G959"/>
    <mergeCell ref="C960:G960"/>
    <mergeCell ref="C961:G961"/>
    <mergeCell ref="C962:G962"/>
    <mergeCell ref="C963:G963"/>
    <mergeCell ref="C964:G964"/>
    <mergeCell ref="C965:G965"/>
    <mergeCell ref="C966:G966"/>
    <mergeCell ref="C967:G967"/>
    <mergeCell ref="C968:G968"/>
    <mergeCell ref="C969:G969"/>
    <mergeCell ref="C970:G970"/>
    <mergeCell ref="C971:G971"/>
    <mergeCell ref="C972:P972"/>
    <mergeCell ref="C973:G973"/>
    <mergeCell ref="C974:G974"/>
    <mergeCell ref="C975:P975"/>
    <mergeCell ref="C976:G976"/>
    <mergeCell ref="C977:G977"/>
    <mergeCell ref="C978:P978"/>
    <mergeCell ref="C979:P979"/>
    <mergeCell ref="C980:P980"/>
    <mergeCell ref="C981:G981"/>
    <mergeCell ref="C982:G982"/>
    <mergeCell ref="C983:G983"/>
    <mergeCell ref="C984:G984"/>
    <mergeCell ref="C985:G985"/>
    <mergeCell ref="C986:G986"/>
    <mergeCell ref="C987:G987"/>
    <mergeCell ref="C988:G988"/>
    <mergeCell ref="C989:G989"/>
    <mergeCell ref="C990:G990"/>
    <mergeCell ref="C991:G991"/>
    <mergeCell ref="C992:G992"/>
    <mergeCell ref="C993:P993"/>
    <mergeCell ref="C994:G994"/>
    <mergeCell ref="C995:G995"/>
    <mergeCell ref="C996:P996"/>
    <mergeCell ref="C997:P997"/>
    <mergeCell ref="C998:P998"/>
    <mergeCell ref="C999:G999"/>
    <mergeCell ref="C1000:G1000"/>
    <mergeCell ref="C1001:G1001"/>
    <mergeCell ref="C1002:G1002"/>
    <mergeCell ref="C1003:G1003"/>
    <mergeCell ref="C1004:G1004"/>
    <mergeCell ref="C1005:G1005"/>
    <mergeCell ref="C1006:G1006"/>
    <mergeCell ref="C1007:G1007"/>
    <mergeCell ref="C1008:G1008"/>
    <mergeCell ref="C1009:G1009"/>
    <mergeCell ref="C1010:G1010"/>
    <mergeCell ref="C1011:P1011"/>
    <mergeCell ref="C1012:P1012"/>
    <mergeCell ref="C1013:P1013"/>
    <mergeCell ref="C1014:G1014"/>
    <mergeCell ref="C1015:G1015"/>
    <mergeCell ref="C1016:G1016"/>
    <mergeCell ref="C1017:G1017"/>
    <mergeCell ref="C1018:G1018"/>
    <mergeCell ref="C1019:G1019"/>
    <mergeCell ref="C1020:G1020"/>
    <mergeCell ref="C1021:G1021"/>
    <mergeCell ref="C1022:G1022"/>
    <mergeCell ref="C1023:G1023"/>
    <mergeCell ref="C1024:G1024"/>
    <mergeCell ref="C1025:G1025"/>
    <mergeCell ref="C1026:G1026"/>
    <mergeCell ref="C1027:G1027"/>
    <mergeCell ref="C1028:G1028"/>
    <mergeCell ref="C1029:G1029"/>
    <mergeCell ref="C1030:G1030"/>
    <mergeCell ref="C1031:G1031"/>
    <mergeCell ref="C1032:G1032"/>
    <mergeCell ref="C1033:P1033"/>
    <mergeCell ref="C1034:G1034"/>
    <mergeCell ref="A1035:P1035"/>
    <mergeCell ref="C1036:G1036"/>
    <mergeCell ref="C1037:P1037"/>
    <mergeCell ref="C1038:P1038"/>
    <mergeCell ref="C1039:P1039"/>
    <mergeCell ref="C1040:G1040"/>
    <mergeCell ref="C1041:G1041"/>
    <mergeCell ref="C1042:G1042"/>
    <mergeCell ref="C1043:G1043"/>
    <mergeCell ref="C1044:G1044"/>
    <mergeCell ref="C1045:G1045"/>
    <mergeCell ref="C1046:G1046"/>
    <mergeCell ref="C1047:G1047"/>
    <mergeCell ref="C1048:G1048"/>
    <mergeCell ref="C1049:G1049"/>
    <mergeCell ref="C1050:G1050"/>
    <mergeCell ref="C1051:G1051"/>
    <mergeCell ref="C1052:G1052"/>
    <mergeCell ref="C1053:P1053"/>
    <mergeCell ref="C1054:P1054"/>
    <mergeCell ref="C1055:P1055"/>
    <mergeCell ref="C1056:G1056"/>
    <mergeCell ref="C1057:G1057"/>
    <mergeCell ref="C1058:G1058"/>
    <mergeCell ref="C1059:G1059"/>
    <mergeCell ref="C1060:G1060"/>
    <mergeCell ref="C1061:G1061"/>
    <mergeCell ref="C1062:G1062"/>
    <mergeCell ref="C1063:G1063"/>
    <mergeCell ref="C1064:G1064"/>
    <mergeCell ref="C1065:P1065"/>
    <mergeCell ref="C1066:G1066"/>
    <mergeCell ref="C1067:G1067"/>
    <mergeCell ref="C1068:P1068"/>
    <mergeCell ref="C1069:P1069"/>
    <mergeCell ref="C1070:P1070"/>
    <mergeCell ref="C1071:G1071"/>
    <mergeCell ref="C1072:G1072"/>
    <mergeCell ref="C1073:G1073"/>
    <mergeCell ref="C1074:G1074"/>
    <mergeCell ref="C1075:G1075"/>
    <mergeCell ref="C1076:G1076"/>
    <mergeCell ref="C1077:G1077"/>
    <mergeCell ref="C1078:G1078"/>
    <mergeCell ref="C1079:G1079"/>
    <mergeCell ref="C1080:G1080"/>
    <mergeCell ref="C1081:G1081"/>
    <mergeCell ref="C1082:G1082"/>
    <mergeCell ref="C1083:G1083"/>
    <mergeCell ref="C1084:G1084"/>
    <mergeCell ref="C1085:G1085"/>
    <mergeCell ref="C1086:G1086"/>
    <mergeCell ref="C1087:G1087"/>
    <mergeCell ref="C1088:G1088"/>
    <mergeCell ref="C1089:G1089"/>
    <mergeCell ref="C1090:G1090"/>
    <mergeCell ref="C1091:P1091"/>
    <mergeCell ref="C1092:G1092"/>
    <mergeCell ref="C1093:G1093"/>
    <mergeCell ref="C1094:P1094"/>
    <mergeCell ref="C1095:G1095"/>
    <mergeCell ref="C1096:G1096"/>
    <mergeCell ref="C1097:P1097"/>
    <mergeCell ref="C1098:P1098"/>
    <mergeCell ref="C1099:P1099"/>
    <mergeCell ref="C1100:G1100"/>
    <mergeCell ref="C1101:G1101"/>
    <mergeCell ref="C1102:G1102"/>
    <mergeCell ref="C1103:G1103"/>
    <mergeCell ref="C1104:G1104"/>
    <mergeCell ref="C1105:G1105"/>
    <mergeCell ref="C1106:G1106"/>
    <mergeCell ref="C1107:G1107"/>
    <mergeCell ref="C1108:G1108"/>
    <mergeCell ref="C1109:G1109"/>
    <mergeCell ref="C1110:G1110"/>
    <mergeCell ref="C1111:G1111"/>
    <mergeCell ref="C1112:G1112"/>
    <mergeCell ref="C1113:P1113"/>
    <mergeCell ref="C1114:P1114"/>
    <mergeCell ref="C1115:P1115"/>
    <mergeCell ref="C1116:G1116"/>
    <mergeCell ref="C1117:G1117"/>
    <mergeCell ref="C1118:G1118"/>
    <mergeCell ref="C1119:G1119"/>
    <mergeCell ref="C1120:G1120"/>
    <mergeCell ref="C1121:G1121"/>
    <mergeCell ref="C1122:G1122"/>
    <mergeCell ref="C1123:G1123"/>
    <mergeCell ref="C1124:G1124"/>
    <mergeCell ref="C1125:P1125"/>
    <mergeCell ref="C1126:G1126"/>
    <mergeCell ref="C1127:G1127"/>
    <mergeCell ref="C1128:P1128"/>
    <mergeCell ref="C1129:P1129"/>
    <mergeCell ref="C1130:P1130"/>
    <mergeCell ref="C1131:G1131"/>
    <mergeCell ref="C1132:G1132"/>
    <mergeCell ref="C1133:G1133"/>
    <mergeCell ref="C1134:G1134"/>
    <mergeCell ref="C1135:G1135"/>
    <mergeCell ref="C1136:G1136"/>
    <mergeCell ref="C1137:G1137"/>
    <mergeCell ref="C1138:G1138"/>
    <mergeCell ref="C1139:G1139"/>
    <mergeCell ref="C1140:G1140"/>
    <mergeCell ref="C1141:G1141"/>
    <mergeCell ref="C1142:P1142"/>
    <mergeCell ref="C1143:G1143"/>
    <mergeCell ref="C1144:G1144"/>
    <mergeCell ref="C1145:P1145"/>
    <mergeCell ref="C1146:P1146"/>
    <mergeCell ref="C1147:P1147"/>
    <mergeCell ref="C1148:G1148"/>
    <mergeCell ref="C1149:G1149"/>
    <mergeCell ref="C1150:G1150"/>
    <mergeCell ref="C1151:G1151"/>
    <mergeCell ref="C1152:G1152"/>
    <mergeCell ref="C1153:G1153"/>
    <mergeCell ref="C1154:G1154"/>
    <mergeCell ref="C1155:G1155"/>
    <mergeCell ref="C1156:G1156"/>
    <mergeCell ref="C1157:G1157"/>
    <mergeCell ref="C1158:G1158"/>
    <mergeCell ref="C1159:G1159"/>
    <mergeCell ref="C1160:G1160"/>
    <mergeCell ref="C1161:P1161"/>
    <mergeCell ref="C1162:G1162"/>
    <mergeCell ref="C1163:G1163"/>
    <mergeCell ref="C1164:P1164"/>
    <mergeCell ref="C1165:G1165"/>
    <mergeCell ref="C1166:G1166"/>
    <mergeCell ref="C1167:P1167"/>
    <mergeCell ref="C1168:P1168"/>
    <mergeCell ref="C1169:P1169"/>
    <mergeCell ref="C1170:G1170"/>
    <mergeCell ref="C1171:G1171"/>
    <mergeCell ref="C1172:G1172"/>
    <mergeCell ref="C1173:G1173"/>
    <mergeCell ref="C1174:G1174"/>
    <mergeCell ref="C1175:G1175"/>
    <mergeCell ref="C1176:G1176"/>
    <mergeCell ref="C1177:G1177"/>
    <mergeCell ref="C1178:G1178"/>
    <mergeCell ref="C1179:G1179"/>
    <mergeCell ref="C1180:G1180"/>
    <mergeCell ref="C1181:G1181"/>
    <mergeCell ref="C1182:G1182"/>
    <mergeCell ref="C1183:G1183"/>
    <mergeCell ref="C1184:G1184"/>
    <mergeCell ref="C1185:G1185"/>
    <mergeCell ref="C1186:P1186"/>
    <mergeCell ref="C1187:G1187"/>
    <mergeCell ref="C1188:G1188"/>
    <mergeCell ref="C1189:P1189"/>
    <mergeCell ref="C1190:P1190"/>
    <mergeCell ref="C1191:P1191"/>
    <mergeCell ref="C1192:G1192"/>
    <mergeCell ref="C1193:G1193"/>
    <mergeCell ref="C1194:G1194"/>
    <mergeCell ref="C1195:G1195"/>
    <mergeCell ref="C1196:G1196"/>
    <mergeCell ref="C1197:G1197"/>
    <mergeCell ref="C1198:G1198"/>
    <mergeCell ref="C1199:G1199"/>
    <mergeCell ref="C1200:G1200"/>
    <mergeCell ref="C1201:G1201"/>
    <mergeCell ref="C1202:G1202"/>
    <mergeCell ref="C1203:G1203"/>
    <mergeCell ref="C1204:P1204"/>
    <mergeCell ref="C1205:G1205"/>
    <mergeCell ref="C1206:G1206"/>
    <mergeCell ref="C1207:P1207"/>
    <mergeCell ref="C1208:P1208"/>
    <mergeCell ref="C1209:P1209"/>
    <mergeCell ref="C1210:G1210"/>
    <mergeCell ref="C1211:G1211"/>
    <mergeCell ref="C1212:G1212"/>
    <mergeCell ref="C1213:G1213"/>
    <mergeCell ref="C1214:G1214"/>
    <mergeCell ref="C1215:G1215"/>
    <mergeCell ref="C1216:G1216"/>
    <mergeCell ref="C1217:G1217"/>
    <mergeCell ref="C1218:G1218"/>
    <mergeCell ref="C1219:G1219"/>
    <mergeCell ref="C1220:G1220"/>
    <mergeCell ref="C1221:G1221"/>
    <mergeCell ref="C1222:P1222"/>
    <mergeCell ref="C1223:G1223"/>
    <mergeCell ref="C1224:G1224"/>
    <mergeCell ref="C1225:P1225"/>
    <mergeCell ref="C1226:G1226"/>
    <mergeCell ref="C1227:G1227"/>
    <mergeCell ref="C1228:P1228"/>
    <mergeCell ref="C1229:P1229"/>
    <mergeCell ref="C1230:P1230"/>
    <mergeCell ref="C1231:G1231"/>
    <mergeCell ref="C1232:G1232"/>
    <mergeCell ref="C1233:G1233"/>
    <mergeCell ref="C1234:G1234"/>
    <mergeCell ref="C1235:G1235"/>
    <mergeCell ref="C1236:G1236"/>
    <mergeCell ref="C1237:G1237"/>
    <mergeCell ref="C1238:G1238"/>
    <mergeCell ref="C1239:G1239"/>
    <mergeCell ref="C1240:G1240"/>
    <mergeCell ref="C1241:G1241"/>
    <mergeCell ref="C1242:G1242"/>
    <mergeCell ref="C1243:P1243"/>
    <mergeCell ref="C1244:G1244"/>
    <mergeCell ref="C1245:G1245"/>
    <mergeCell ref="C1246:P1246"/>
    <mergeCell ref="C1247:P1247"/>
    <mergeCell ref="C1248:P1248"/>
    <mergeCell ref="C1249:G1249"/>
    <mergeCell ref="C1250:G1250"/>
    <mergeCell ref="C1251:G1251"/>
    <mergeCell ref="C1252:G1252"/>
    <mergeCell ref="C1253:G1253"/>
    <mergeCell ref="C1254:G1254"/>
    <mergeCell ref="C1255:G1255"/>
    <mergeCell ref="C1256:G1256"/>
    <mergeCell ref="C1257:G1257"/>
    <mergeCell ref="C1258:G1258"/>
    <mergeCell ref="C1259:G1259"/>
    <mergeCell ref="C1260:G1260"/>
    <mergeCell ref="C1261:P1261"/>
    <mergeCell ref="C1262:P1262"/>
    <mergeCell ref="C1263:P1263"/>
    <mergeCell ref="C1264:G1264"/>
    <mergeCell ref="C1265:G1265"/>
    <mergeCell ref="C1266:G1266"/>
    <mergeCell ref="C1267:G1267"/>
    <mergeCell ref="C1268:G1268"/>
    <mergeCell ref="C1269:G1269"/>
    <mergeCell ref="C1270:G1270"/>
    <mergeCell ref="C1271:G1271"/>
    <mergeCell ref="C1272:G1272"/>
    <mergeCell ref="C1273:G1273"/>
    <mergeCell ref="C1274:G1274"/>
    <mergeCell ref="C1275:G1275"/>
    <mergeCell ref="C1276:G1276"/>
    <mergeCell ref="C1277:G1277"/>
    <mergeCell ref="C1278:G1278"/>
    <mergeCell ref="C1279:G1279"/>
    <mergeCell ref="C1280:G1280"/>
    <mergeCell ref="C1281:G1281"/>
    <mergeCell ref="C1282:G1282"/>
    <mergeCell ref="C1283:P1283"/>
    <mergeCell ref="C1284:G1284"/>
    <mergeCell ref="A1285:P1285"/>
    <mergeCell ref="C1286:G1286"/>
    <mergeCell ref="C1287:P1287"/>
    <mergeCell ref="C1288:G1288"/>
    <mergeCell ref="C1289:G1289"/>
    <mergeCell ref="C1290:G1290"/>
    <mergeCell ref="C1291:G1291"/>
    <mergeCell ref="C1292:G1292"/>
    <mergeCell ref="C1293:G1293"/>
    <mergeCell ref="C1294:G1294"/>
    <mergeCell ref="C1295:G1295"/>
    <mergeCell ref="C1296:G1296"/>
    <mergeCell ref="C1297:G1297"/>
    <mergeCell ref="C1298:G1298"/>
    <mergeCell ref="C1299:G1299"/>
    <mergeCell ref="C1300:G1300"/>
    <mergeCell ref="C1301:G1301"/>
    <mergeCell ref="C1302:G1302"/>
    <mergeCell ref="C1303:G1303"/>
    <mergeCell ref="C1304:G1304"/>
    <mergeCell ref="C1305:G1305"/>
    <mergeCell ref="C1306:G1306"/>
    <mergeCell ref="C1307:P1307"/>
    <mergeCell ref="C1308:P1308"/>
    <mergeCell ref="C1309:P1309"/>
    <mergeCell ref="C1310:G1310"/>
    <mergeCell ref="C1311:G1311"/>
    <mergeCell ref="C1312:G1312"/>
    <mergeCell ref="C1313:G1313"/>
    <mergeCell ref="C1314:G1314"/>
    <mergeCell ref="C1315:G1315"/>
    <mergeCell ref="C1316:G1316"/>
    <mergeCell ref="C1317:G1317"/>
    <mergeCell ref="C1318:G1318"/>
    <mergeCell ref="C1319:G1319"/>
    <mergeCell ref="C1320:G1320"/>
    <mergeCell ref="C1321:G1321"/>
    <mergeCell ref="C1322:G1322"/>
    <mergeCell ref="C1323:G1323"/>
    <mergeCell ref="C1324:G1324"/>
    <mergeCell ref="C1325:G1325"/>
    <mergeCell ref="C1326:G1326"/>
    <mergeCell ref="C1327:P1327"/>
    <mergeCell ref="C1328:G1328"/>
    <mergeCell ref="C1329:G1329"/>
    <mergeCell ref="C1330:P1330"/>
    <mergeCell ref="C1331:P1331"/>
    <mergeCell ref="C1332:P1332"/>
    <mergeCell ref="C1333:G1333"/>
    <mergeCell ref="C1334:G1334"/>
    <mergeCell ref="C1335:G1335"/>
    <mergeCell ref="C1336:G1336"/>
    <mergeCell ref="C1337:G1337"/>
    <mergeCell ref="C1338:G1338"/>
    <mergeCell ref="C1339:G1339"/>
    <mergeCell ref="C1340:G1340"/>
    <mergeCell ref="C1341:G1341"/>
    <mergeCell ref="C1342:G1342"/>
    <mergeCell ref="C1343:G1343"/>
    <mergeCell ref="C1344:P1344"/>
    <mergeCell ref="C1345:G1345"/>
    <mergeCell ref="C1346:G1346"/>
    <mergeCell ref="C1347:P1347"/>
    <mergeCell ref="C1348:P1348"/>
    <mergeCell ref="C1349:P1349"/>
    <mergeCell ref="C1350:G1350"/>
    <mergeCell ref="C1351:G1351"/>
    <mergeCell ref="C1352:G1352"/>
    <mergeCell ref="C1353:G1353"/>
    <mergeCell ref="C1354:G1354"/>
    <mergeCell ref="C1355:G1355"/>
    <mergeCell ref="C1356:G1356"/>
    <mergeCell ref="C1357:G1357"/>
    <mergeCell ref="C1358:G1358"/>
    <mergeCell ref="C1359:G1359"/>
    <mergeCell ref="C1360:G1360"/>
    <mergeCell ref="C1361:G1361"/>
    <mergeCell ref="C1362:G1362"/>
    <mergeCell ref="C1363:G1363"/>
    <mergeCell ref="C1364:G1364"/>
    <mergeCell ref="C1365:G1365"/>
    <mergeCell ref="C1366:G1366"/>
    <mergeCell ref="C1367:G1367"/>
    <mergeCell ref="C1368:G1368"/>
    <mergeCell ref="C1369:G1369"/>
    <mergeCell ref="C1370:P1370"/>
    <mergeCell ref="C1371:G1371"/>
    <mergeCell ref="C1372:G1372"/>
    <mergeCell ref="C1373:P1373"/>
    <mergeCell ref="C1374:G1374"/>
    <mergeCell ref="C1375:G1375"/>
    <mergeCell ref="C1376:P1376"/>
    <mergeCell ref="C1377:P1377"/>
    <mergeCell ref="C1378:P1378"/>
    <mergeCell ref="C1379:G1379"/>
    <mergeCell ref="C1380:G1380"/>
    <mergeCell ref="C1381:G1381"/>
    <mergeCell ref="C1382:G1382"/>
    <mergeCell ref="C1383:G1383"/>
    <mergeCell ref="C1384:G1384"/>
    <mergeCell ref="C1385:G1385"/>
    <mergeCell ref="C1386:G1386"/>
    <mergeCell ref="C1387:G1387"/>
    <mergeCell ref="C1388:G1388"/>
    <mergeCell ref="C1389:G1389"/>
    <mergeCell ref="C1390:G1390"/>
    <mergeCell ref="C1391:P1391"/>
    <mergeCell ref="C1392:G1392"/>
    <mergeCell ref="C1393:G1393"/>
    <mergeCell ref="C1394:P1394"/>
    <mergeCell ref="C1395:P1395"/>
    <mergeCell ref="C1396:P1396"/>
    <mergeCell ref="C1397:G1397"/>
    <mergeCell ref="C1398:G1398"/>
    <mergeCell ref="C1399:G1399"/>
    <mergeCell ref="C1400:G1400"/>
    <mergeCell ref="C1401:G1401"/>
    <mergeCell ref="C1402:G1402"/>
    <mergeCell ref="C1403:G1403"/>
    <mergeCell ref="C1404:G1404"/>
    <mergeCell ref="C1405:G1405"/>
    <mergeCell ref="C1406:G1406"/>
    <mergeCell ref="C1407:G1407"/>
    <mergeCell ref="C1408:G1408"/>
    <mergeCell ref="C1409:G1409"/>
    <mergeCell ref="C1410:G1410"/>
    <mergeCell ref="C1411:G1411"/>
    <mergeCell ref="C1412:P1412"/>
    <mergeCell ref="C1413:G1413"/>
    <mergeCell ref="C1414:G1414"/>
    <mergeCell ref="C1415:P1415"/>
    <mergeCell ref="C1416:P1416"/>
    <mergeCell ref="C1417:P1417"/>
    <mergeCell ref="C1418:G1418"/>
    <mergeCell ref="C1419:G1419"/>
    <mergeCell ref="C1420:G1420"/>
    <mergeCell ref="C1421:G1421"/>
    <mergeCell ref="C1422:G1422"/>
    <mergeCell ref="C1423:G1423"/>
    <mergeCell ref="C1424:G1424"/>
    <mergeCell ref="C1425:G1425"/>
    <mergeCell ref="C1426:G1426"/>
    <mergeCell ref="C1427:G1427"/>
    <mergeCell ref="C1428:G1428"/>
    <mergeCell ref="C1429:G1429"/>
    <mergeCell ref="C1430:P1430"/>
    <mergeCell ref="C1431:G1431"/>
    <mergeCell ref="C1432:G1432"/>
    <mergeCell ref="C1433:P1433"/>
    <mergeCell ref="C1434:G1434"/>
    <mergeCell ref="C1435:G1435"/>
    <mergeCell ref="C1436:P1436"/>
    <mergeCell ref="C1437:P1437"/>
    <mergeCell ref="C1438:P1438"/>
    <mergeCell ref="C1439:G1439"/>
    <mergeCell ref="C1440:G1440"/>
    <mergeCell ref="C1441:G1441"/>
    <mergeCell ref="C1442:G1442"/>
    <mergeCell ref="C1443:G1443"/>
    <mergeCell ref="C1444:G1444"/>
    <mergeCell ref="C1445:G1445"/>
    <mergeCell ref="C1446:G1446"/>
    <mergeCell ref="C1447:G1447"/>
    <mergeCell ref="C1448:G1448"/>
    <mergeCell ref="C1449:G1449"/>
    <mergeCell ref="C1450:G1450"/>
    <mergeCell ref="C1451:P1451"/>
    <mergeCell ref="C1452:P1452"/>
    <mergeCell ref="C1453:P1453"/>
    <mergeCell ref="C1454:G1454"/>
    <mergeCell ref="C1455:G1455"/>
    <mergeCell ref="C1456:G1456"/>
    <mergeCell ref="C1457:G1457"/>
    <mergeCell ref="C1458:G1458"/>
    <mergeCell ref="C1459:G1459"/>
    <mergeCell ref="C1460:G1460"/>
    <mergeCell ref="C1461:G1461"/>
    <mergeCell ref="C1462:G1462"/>
    <mergeCell ref="C1463:G1463"/>
    <mergeCell ref="C1464:G1464"/>
    <mergeCell ref="C1465:G1465"/>
    <mergeCell ref="C1466:G1466"/>
    <mergeCell ref="C1467:G1467"/>
    <mergeCell ref="C1468:G1468"/>
    <mergeCell ref="C1469:G1469"/>
    <mergeCell ref="C1470:G1470"/>
    <mergeCell ref="C1471:G1471"/>
    <mergeCell ref="C1472:G1472"/>
    <mergeCell ref="C1473:P1473"/>
    <mergeCell ref="C1474:G1474"/>
    <mergeCell ref="C1475:G1475"/>
    <mergeCell ref="C1476:P1476"/>
    <mergeCell ref="C1477:G1477"/>
    <mergeCell ref="A1478:P1478"/>
    <mergeCell ref="C1479:G1479"/>
    <mergeCell ref="C1480:P1480"/>
    <mergeCell ref="C1481:P1481"/>
    <mergeCell ref="C1482:P1482"/>
    <mergeCell ref="C1483:G1483"/>
    <mergeCell ref="C1484:G1484"/>
    <mergeCell ref="C1485:G1485"/>
    <mergeCell ref="C1486:G1486"/>
    <mergeCell ref="C1487:G1487"/>
    <mergeCell ref="C1488:G1488"/>
    <mergeCell ref="C1489:G1489"/>
    <mergeCell ref="C1490:G1490"/>
    <mergeCell ref="C1491:G1491"/>
    <mergeCell ref="C1492:G1492"/>
    <mergeCell ref="C1493:G1493"/>
    <mergeCell ref="C1494:G1494"/>
    <mergeCell ref="C1495:G1495"/>
    <mergeCell ref="C1496:P1496"/>
    <mergeCell ref="C1497:G1497"/>
    <mergeCell ref="C1498:G1498"/>
    <mergeCell ref="C1499:P1499"/>
    <mergeCell ref="C1500:P1500"/>
    <mergeCell ref="C1501:P1501"/>
    <mergeCell ref="C1502:G1502"/>
    <mergeCell ref="C1503:G1503"/>
    <mergeCell ref="C1504:G1504"/>
    <mergeCell ref="C1505:G1505"/>
    <mergeCell ref="C1506:G1506"/>
    <mergeCell ref="C1507:G1507"/>
    <mergeCell ref="C1508:G1508"/>
    <mergeCell ref="C1509:G1509"/>
    <mergeCell ref="C1510:G1510"/>
    <mergeCell ref="C1511:G1511"/>
    <mergeCell ref="C1512:G1512"/>
    <mergeCell ref="C1513:G1513"/>
    <mergeCell ref="C1514:G1514"/>
    <mergeCell ref="C1515:G1515"/>
    <mergeCell ref="C1516:G1516"/>
    <mergeCell ref="C1517:P1517"/>
    <mergeCell ref="C1518:G1518"/>
    <mergeCell ref="C1519:G1519"/>
    <mergeCell ref="C1520:P1520"/>
    <mergeCell ref="C1521:P1521"/>
    <mergeCell ref="C1522:P1522"/>
    <mergeCell ref="C1523:G1523"/>
    <mergeCell ref="C1524:G1524"/>
    <mergeCell ref="C1525:G1525"/>
    <mergeCell ref="C1526:G1526"/>
    <mergeCell ref="C1527:G1527"/>
    <mergeCell ref="C1528:G1528"/>
    <mergeCell ref="C1529:G1529"/>
    <mergeCell ref="C1530:G1530"/>
    <mergeCell ref="C1531:G1531"/>
    <mergeCell ref="C1532:G1532"/>
    <mergeCell ref="C1533:G1533"/>
    <mergeCell ref="C1534:G1534"/>
    <mergeCell ref="C1535:G1535"/>
    <mergeCell ref="C1536:G1536"/>
    <mergeCell ref="C1537:G1537"/>
    <mergeCell ref="C1538:G1538"/>
    <mergeCell ref="C1539:G1539"/>
    <mergeCell ref="C1540:G1540"/>
    <mergeCell ref="C1541:G1541"/>
    <mergeCell ref="C1542:G1542"/>
    <mergeCell ref="C1543:P1543"/>
    <mergeCell ref="C1544:G1544"/>
    <mergeCell ref="C1545:G1545"/>
    <mergeCell ref="C1546:P1546"/>
    <mergeCell ref="C1547:G1547"/>
    <mergeCell ref="C1548:G1548"/>
    <mergeCell ref="C1549:P1549"/>
    <mergeCell ref="C1550:P1550"/>
    <mergeCell ref="C1551:P1551"/>
    <mergeCell ref="C1552:G1552"/>
    <mergeCell ref="C1553:G1553"/>
    <mergeCell ref="C1554:G1554"/>
    <mergeCell ref="C1555:G1555"/>
    <mergeCell ref="C1556:G1556"/>
    <mergeCell ref="C1557:G1557"/>
    <mergeCell ref="C1558:G1558"/>
    <mergeCell ref="C1559:G1559"/>
    <mergeCell ref="C1560:G1560"/>
    <mergeCell ref="C1561:G1561"/>
    <mergeCell ref="C1562:G1562"/>
    <mergeCell ref="C1563:G1563"/>
    <mergeCell ref="C1564:P1564"/>
    <mergeCell ref="C1565:G1565"/>
    <mergeCell ref="C1566:G1566"/>
    <mergeCell ref="C1567:P1567"/>
    <mergeCell ref="C1568:P1568"/>
    <mergeCell ref="C1569:P1569"/>
    <mergeCell ref="C1570:G1570"/>
    <mergeCell ref="C1571:G1571"/>
    <mergeCell ref="C1572:G1572"/>
    <mergeCell ref="C1573:G1573"/>
    <mergeCell ref="C1574:G1574"/>
    <mergeCell ref="C1575:G1575"/>
    <mergeCell ref="C1576:G1576"/>
    <mergeCell ref="C1577:G1577"/>
    <mergeCell ref="C1578:G1578"/>
    <mergeCell ref="C1579:G1579"/>
    <mergeCell ref="C1580:G1580"/>
    <mergeCell ref="C1581:G1581"/>
    <mergeCell ref="C1582:P1582"/>
    <mergeCell ref="C1583:G1583"/>
    <mergeCell ref="C1584:G1584"/>
    <mergeCell ref="C1585:P1585"/>
    <mergeCell ref="C1586:G1586"/>
    <mergeCell ref="C1587:G1587"/>
    <mergeCell ref="C1588:P1588"/>
    <mergeCell ref="C1589:G1589"/>
    <mergeCell ref="C1590:G1590"/>
    <mergeCell ref="C1591:P1591"/>
    <mergeCell ref="C1592:P1592"/>
    <mergeCell ref="C1593:P1593"/>
    <mergeCell ref="C1594:G1594"/>
    <mergeCell ref="C1595:G1595"/>
    <mergeCell ref="C1596:G1596"/>
    <mergeCell ref="C1597:G1597"/>
    <mergeCell ref="C1598:G1598"/>
    <mergeCell ref="C1599:G1599"/>
    <mergeCell ref="C1600:G1600"/>
    <mergeCell ref="C1601:G1601"/>
    <mergeCell ref="C1602:G1602"/>
    <mergeCell ref="C1603:G1603"/>
    <mergeCell ref="C1604:G1604"/>
    <mergeCell ref="C1605:G1605"/>
    <mergeCell ref="C1606:P1606"/>
    <mergeCell ref="C1607:P1607"/>
    <mergeCell ref="C1608:P1608"/>
    <mergeCell ref="C1609:G1609"/>
    <mergeCell ref="C1610:G1610"/>
    <mergeCell ref="C1611:G1611"/>
    <mergeCell ref="C1612:G1612"/>
    <mergeCell ref="C1613:G1613"/>
    <mergeCell ref="C1614:G1614"/>
    <mergeCell ref="C1615:G1615"/>
    <mergeCell ref="C1616:G1616"/>
    <mergeCell ref="C1617:G1617"/>
    <mergeCell ref="C1618:P1618"/>
    <mergeCell ref="C1619:P1619"/>
    <mergeCell ref="C1620:P1620"/>
    <mergeCell ref="C1621:G1621"/>
    <mergeCell ref="C1622:G1622"/>
    <mergeCell ref="C1623:G1623"/>
    <mergeCell ref="C1624:G1624"/>
    <mergeCell ref="C1625:G1625"/>
    <mergeCell ref="C1626:G1626"/>
    <mergeCell ref="C1627:G1627"/>
    <mergeCell ref="C1628:G1628"/>
    <mergeCell ref="C1629:G1629"/>
    <mergeCell ref="C1630:G1630"/>
    <mergeCell ref="C1631:G1631"/>
    <mergeCell ref="C1632:G1632"/>
    <mergeCell ref="C1633:G1633"/>
    <mergeCell ref="C1634:G1634"/>
    <mergeCell ref="C1635:G1635"/>
    <mergeCell ref="C1636:G1636"/>
    <mergeCell ref="C1637:G1637"/>
    <mergeCell ref="C1638:G1638"/>
    <mergeCell ref="C1639:G1639"/>
    <mergeCell ref="C1640:P1640"/>
    <mergeCell ref="C1641:G1641"/>
    <mergeCell ref="A1642:P1642"/>
    <mergeCell ref="C1643:G1643"/>
    <mergeCell ref="C1644:P1644"/>
    <mergeCell ref="C1645:P1645"/>
    <mergeCell ref="C1646:P1646"/>
    <mergeCell ref="C1647:G1647"/>
    <mergeCell ref="C1648:G1648"/>
    <mergeCell ref="C1649:G1649"/>
    <mergeCell ref="C1650:G1650"/>
    <mergeCell ref="C1651:G1651"/>
    <mergeCell ref="C1652:G1652"/>
    <mergeCell ref="C1653:G1653"/>
    <mergeCell ref="C1654:G1654"/>
    <mergeCell ref="C1655:G1655"/>
    <mergeCell ref="C1656:G1656"/>
    <mergeCell ref="C1657:G1657"/>
    <mergeCell ref="C1658:G1658"/>
    <mergeCell ref="C1659:G1659"/>
    <mergeCell ref="C1660:P1660"/>
    <mergeCell ref="C1661:P1661"/>
    <mergeCell ref="C1662:P1662"/>
    <mergeCell ref="C1663:G1663"/>
    <mergeCell ref="C1664:G1664"/>
    <mergeCell ref="C1665:G1665"/>
    <mergeCell ref="C1666:G1666"/>
    <mergeCell ref="C1667:G1667"/>
    <mergeCell ref="C1668:G1668"/>
    <mergeCell ref="C1669:G1669"/>
    <mergeCell ref="C1670:G1670"/>
    <mergeCell ref="C1671:G1671"/>
    <mergeCell ref="C1672:P1672"/>
    <mergeCell ref="C1673:G1673"/>
    <mergeCell ref="C1674:G1674"/>
    <mergeCell ref="C1675:P1675"/>
    <mergeCell ref="C1676:P1676"/>
    <mergeCell ref="C1677:P1677"/>
    <mergeCell ref="C1678:G1678"/>
    <mergeCell ref="C1679:G1679"/>
    <mergeCell ref="C1680:G1680"/>
    <mergeCell ref="C1681:G1681"/>
    <mergeCell ref="C1682:G1682"/>
    <mergeCell ref="C1683:G1683"/>
    <mergeCell ref="C1684:G1684"/>
    <mergeCell ref="C1685:G1685"/>
    <mergeCell ref="C1686:G1686"/>
    <mergeCell ref="C1687:G1687"/>
    <mergeCell ref="C1688:G1688"/>
    <mergeCell ref="C1689:G1689"/>
    <mergeCell ref="C1690:G1690"/>
    <mergeCell ref="C1691:P1691"/>
    <mergeCell ref="C1692:P1692"/>
    <mergeCell ref="C1693:P1693"/>
    <mergeCell ref="C1694:G1694"/>
    <mergeCell ref="C1695:G1695"/>
    <mergeCell ref="C1696:G1696"/>
    <mergeCell ref="C1697:G1697"/>
    <mergeCell ref="C1698:G1698"/>
    <mergeCell ref="C1699:G1699"/>
    <mergeCell ref="C1700:G1700"/>
    <mergeCell ref="C1701:G1701"/>
    <mergeCell ref="C1702:G1702"/>
    <mergeCell ref="C1703:P1703"/>
    <mergeCell ref="C1704:G1704"/>
    <mergeCell ref="C1705:G1705"/>
    <mergeCell ref="C1706:P1706"/>
    <mergeCell ref="C1707:P1707"/>
    <mergeCell ref="C1708:P1708"/>
    <mergeCell ref="C1709:G1709"/>
    <mergeCell ref="C1710:G1710"/>
    <mergeCell ref="C1711:G1711"/>
    <mergeCell ref="C1712:G1712"/>
    <mergeCell ref="C1713:G1713"/>
    <mergeCell ref="C1714:G1714"/>
    <mergeCell ref="C1715:G1715"/>
    <mergeCell ref="C1716:G1716"/>
    <mergeCell ref="C1717:G1717"/>
    <mergeCell ref="C1718:G1718"/>
    <mergeCell ref="C1719:G1719"/>
    <mergeCell ref="C1720:P1720"/>
    <mergeCell ref="C1721:G1721"/>
    <mergeCell ref="C1722:G1722"/>
    <mergeCell ref="C1723:P1723"/>
    <mergeCell ref="C1724:P1724"/>
    <mergeCell ref="C1725:P1725"/>
    <mergeCell ref="C1726:G1726"/>
    <mergeCell ref="C1727:G1727"/>
    <mergeCell ref="C1728:G1728"/>
    <mergeCell ref="C1729:G1729"/>
    <mergeCell ref="C1730:G1730"/>
    <mergeCell ref="C1731:G1731"/>
    <mergeCell ref="C1732:G1732"/>
    <mergeCell ref="C1733:G1733"/>
    <mergeCell ref="C1734:G1734"/>
    <mergeCell ref="C1735:G1735"/>
    <mergeCell ref="C1736:G1736"/>
    <mergeCell ref="C1737:G1737"/>
    <mergeCell ref="C1738:G1738"/>
    <mergeCell ref="C1739:P1739"/>
    <mergeCell ref="C1740:G1740"/>
    <mergeCell ref="C1741:G1741"/>
    <mergeCell ref="C1742:P1742"/>
    <mergeCell ref="C1743:P1743"/>
    <mergeCell ref="C1744:P1744"/>
    <mergeCell ref="C1745:G1745"/>
    <mergeCell ref="C1746:G1746"/>
    <mergeCell ref="C1747:G1747"/>
    <mergeCell ref="C1748:G1748"/>
    <mergeCell ref="C1749:G1749"/>
    <mergeCell ref="C1750:G1750"/>
    <mergeCell ref="C1751:G1751"/>
    <mergeCell ref="C1752:G1752"/>
    <mergeCell ref="C1753:G1753"/>
    <mergeCell ref="C1754:G1754"/>
    <mergeCell ref="C1755:G1755"/>
    <mergeCell ref="C1756:G1756"/>
    <mergeCell ref="C1757:G1757"/>
    <mergeCell ref="C1758:P1758"/>
    <mergeCell ref="C1759:G1759"/>
    <mergeCell ref="C1760:G1760"/>
    <mergeCell ref="C1761:P1761"/>
    <mergeCell ref="C1762:P1762"/>
    <mergeCell ref="C1763:P1763"/>
    <mergeCell ref="C1764:G1764"/>
    <mergeCell ref="C1765:G1765"/>
    <mergeCell ref="C1766:G1766"/>
    <mergeCell ref="C1767:G1767"/>
    <mergeCell ref="C1768:G1768"/>
    <mergeCell ref="C1769:G1769"/>
    <mergeCell ref="C1770:G1770"/>
    <mergeCell ref="C1771:G1771"/>
    <mergeCell ref="C1772:G1772"/>
    <mergeCell ref="C1773:G1773"/>
    <mergeCell ref="C1774:G1774"/>
    <mergeCell ref="C1775:G1775"/>
    <mergeCell ref="C1776:G1776"/>
    <mergeCell ref="C1777:G1777"/>
    <mergeCell ref="C1778:G1778"/>
    <mergeCell ref="C1779:P1779"/>
    <mergeCell ref="C1780:G1780"/>
    <mergeCell ref="C1781:G1781"/>
    <mergeCell ref="C1782:P1782"/>
    <mergeCell ref="C1783:P1783"/>
    <mergeCell ref="C1784:P1784"/>
    <mergeCell ref="C1785:G1785"/>
    <mergeCell ref="C1786:G1786"/>
    <mergeCell ref="C1787:G1787"/>
    <mergeCell ref="C1788:G1788"/>
    <mergeCell ref="C1789:G1789"/>
    <mergeCell ref="C1790:G1790"/>
    <mergeCell ref="C1791:G1791"/>
    <mergeCell ref="C1792:G1792"/>
    <mergeCell ref="C1793:G1793"/>
    <mergeCell ref="C1794:G1794"/>
    <mergeCell ref="C1795:G1795"/>
    <mergeCell ref="C1796:G1796"/>
    <mergeCell ref="C1797:G1797"/>
    <mergeCell ref="C1798:G1798"/>
    <mergeCell ref="C1799:G1799"/>
    <mergeCell ref="C1800:G1800"/>
    <mergeCell ref="C1801:G1801"/>
    <mergeCell ref="C1802:G1802"/>
    <mergeCell ref="C1803:G1803"/>
    <mergeCell ref="C1804:G1804"/>
    <mergeCell ref="C1805:P1805"/>
    <mergeCell ref="C1806:G1806"/>
    <mergeCell ref="C1807:G1807"/>
    <mergeCell ref="C1808:P1808"/>
    <mergeCell ref="C1809:G1809"/>
    <mergeCell ref="C1810:G1810"/>
    <mergeCell ref="C1811:P1811"/>
    <mergeCell ref="C1812:P1812"/>
    <mergeCell ref="C1813:P1813"/>
    <mergeCell ref="C1814:G1814"/>
    <mergeCell ref="C1815:G1815"/>
    <mergeCell ref="C1816:G1816"/>
    <mergeCell ref="C1817:G1817"/>
    <mergeCell ref="C1818:G1818"/>
    <mergeCell ref="C1819:G1819"/>
    <mergeCell ref="C1820:G1820"/>
    <mergeCell ref="C1821:G1821"/>
    <mergeCell ref="C1822:G1822"/>
    <mergeCell ref="C1823:G1823"/>
    <mergeCell ref="C1824:G1824"/>
    <mergeCell ref="C1825:G1825"/>
    <mergeCell ref="C1826:P1826"/>
    <mergeCell ref="C1827:G1827"/>
    <mergeCell ref="C1828:G1828"/>
    <mergeCell ref="C1829:P1829"/>
    <mergeCell ref="C1830:P1830"/>
    <mergeCell ref="C1831:P1831"/>
    <mergeCell ref="C1832:G1832"/>
    <mergeCell ref="C1833:G1833"/>
    <mergeCell ref="C1834:G1834"/>
    <mergeCell ref="C1835:G1835"/>
    <mergeCell ref="C1836:G1836"/>
    <mergeCell ref="C1837:G1837"/>
    <mergeCell ref="C1838:G1838"/>
    <mergeCell ref="C1839:G1839"/>
    <mergeCell ref="C1840:G1840"/>
    <mergeCell ref="C1841:G1841"/>
    <mergeCell ref="C1842:G1842"/>
    <mergeCell ref="C1843:G1843"/>
    <mergeCell ref="C1844:P1844"/>
    <mergeCell ref="C1845:G1845"/>
    <mergeCell ref="C1846:G1846"/>
    <mergeCell ref="C1847:P1847"/>
    <mergeCell ref="C1848:P1848"/>
    <mergeCell ref="C1849:P1849"/>
    <mergeCell ref="C1850:G1850"/>
    <mergeCell ref="C1851:G1851"/>
    <mergeCell ref="C1852:G1852"/>
    <mergeCell ref="C1853:G1853"/>
    <mergeCell ref="C1854:G1854"/>
    <mergeCell ref="C1855:G1855"/>
    <mergeCell ref="C1856:G1856"/>
    <mergeCell ref="C1857:G1857"/>
    <mergeCell ref="C1858:G1858"/>
    <mergeCell ref="C1859:G1859"/>
    <mergeCell ref="C1860:G1860"/>
    <mergeCell ref="C1861:G1861"/>
    <mergeCell ref="C1862:P1862"/>
    <mergeCell ref="C1863:G1863"/>
    <mergeCell ref="C1864:G1864"/>
    <mergeCell ref="C1865:P1865"/>
    <mergeCell ref="C1866:P1866"/>
    <mergeCell ref="C1867:P1867"/>
    <mergeCell ref="C1868:G1868"/>
    <mergeCell ref="C1869:G1869"/>
    <mergeCell ref="C1870:G1870"/>
    <mergeCell ref="C1871:G1871"/>
    <mergeCell ref="C1872:G1872"/>
    <mergeCell ref="C1873:G1873"/>
    <mergeCell ref="C1874:G1874"/>
    <mergeCell ref="C1875:G1875"/>
    <mergeCell ref="C1876:G1876"/>
    <mergeCell ref="C1877:P1877"/>
    <mergeCell ref="C1878:P1878"/>
    <mergeCell ref="C1879:P1879"/>
    <mergeCell ref="C1880:G1880"/>
    <mergeCell ref="C1881:G1881"/>
    <mergeCell ref="C1882:G1882"/>
    <mergeCell ref="C1883:G1883"/>
    <mergeCell ref="C1884:G1884"/>
    <mergeCell ref="C1885:G1885"/>
    <mergeCell ref="C1886:G1886"/>
    <mergeCell ref="C1887:G1887"/>
    <mergeCell ref="C1888:G1888"/>
    <mergeCell ref="C1889:G1889"/>
    <mergeCell ref="C1890:G1890"/>
    <mergeCell ref="C1891:G1891"/>
    <mergeCell ref="C1892:G1892"/>
    <mergeCell ref="C1893:G1893"/>
    <mergeCell ref="C1894:G1894"/>
    <mergeCell ref="C1895:G1895"/>
    <mergeCell ref="C1896:G1896"/>
    <mergeCell ref="C1897:G1897"/>
    <mergeCell ref="C1898:G1898"/>
    <mergeCell ref="C1899:P1899"/>
    <mergeCell ref="C1900:G1900"/>
    <mergeCell ref="A1901:P1901"/>
    <mergeCell ref="C1902:G1902"/>
    <mergeCell ref="C1903:P1903"/>
    <mergeCell ref="C1904:P1904"/>
    <mergeCell ref="C1905:P1905"/>
    <mergeCell ref="C1906:G1906"/>
    <mergeCell ref="C1907:G1907"/>
    <mergeCell ref="C1908:G1908"/>
    <mergeCell ref="C1909:G1909"/>
    <mergeCell ref="C1910:G1910"/>
    <mergeCell ref="C1911:G1911"/>
    <mergeCell ref="C1912:G1912"/>
    <mergeCell ref="C1913:G1913"/>
    <mergeCell ref="C1914:G1914"/>
    <mergeCell ref="C1915:G1915"/>
    <mergeCell ref="C1916:G1916"/>
    <mergeCell ref="C1917:G1917"/>
    <mergeCell ref="C1918:G1918"/>
    <mergeCell ref="C1919:P1919"/>
    <mergeCell ref="C1920:P1920"/>
    <mergeCell ref="C1921:P1921"/>
    <mergeCell ref="C1922:G1922"/>
    <mergeCell ref="C1923:G1923"/>
    <mergeCell ref="C1924:G1924"/>
    <mergeCell ref="C1925:G1925"/>
    <mergeCell ref="C1926:G1926"/>
    <mergeCell ref="C1927:G1927"/>
    <mergeCell ref="C1928:G1928"/>
    <mergeCell ref="C1929:G1929"/>
    <mergeCell ref="C1930:G1930"/>
    <mergeCell ref="C1931:P1931"/>
    <mergeCell ref="C1932:G1932"/>
    <mergeCell ref="C1933:G1933"/>
    <mergeCell ref="C1934:P1934"/>
    <mergeCell ref="C1935:P1935"/>
    <mergeCell ref="C1936:P1936"/>
    <mergeCell ref="C1937:G1937"/>
    <mergeCell ref="C1938:G1938"/>
    <mergeCell ref="C1939:G1939"/>
    <mergeCell ref="C1940:G1940"/>
    <mergeCell ref="C1941:G1941"/>
    <mergeCell ref="C1942:G1942"/>
    <mergeCell ref="C1943:G1943"/>
    <mergeCell ref="C1944:G1944"/>
    <mergeCell ref="C1945:G1945"/>
    <mergeCell ref="C1946:G1946"/>
    <mergeCell ref="C1947:G1947"/>
    <mergeCell ref="C1948:G1948"/>
    <mergeCell ref="C1949:G1949"/>
    <mergeCell ref="C1950:P1950"/>
    <mergeCell ref="C1951:G1951"/>
    <mergeCell ref="C1952:G1952"/>
    <mergeCell ref="C1953:P1953"/>
    <mergeCell ref="C1954:P1954"/>
    <mergeCell ref="C1955:P1955"/>
    <mergeCell ref="C1956:G1956"/>
    <mergeCell ref="C1957:G1957"/>
    <mergeCell ref="C1958:G1958"/>
    <mergeCell ref="C1959:G1959"/>
    <mergeCell ref="C1960:G1960"/>
    <mergeCell ref="C1961:G1961"/>
    <mergeCell ref="C1962:G1962"/>
    <mergeCell ref="C1963:G1963"/>
    <mergeCell ref="C1964:G1964"/>
    <mergeCell ref="C1965:G1965"/>
    <mergeCell ref="C1966:G1966"/>
    <mergeCell ref="C1967:G1967"/>
    <mergeCell ref="C1968:G1968"/>
    <mergeCell ref="C1969:G1969"/>
    <mergeCell ref="C1970:G1970"/>
    <mergeCell ref="C1971:P1971"/>
    <mergeCell ref="C1972:G1972"/>
    <mergeCell ref="C1973:G1973"/>
    <mergeCell ref="C1974:P1974"/>
    <mergeCell ref="C1975:P1975"/>
    <mergeCell ref="C1976:P1976"/>
    <mergeCell ref="C1977:G1977"/>
    <mergeCell ref="C1978:G1978"/>
    <mergeCell ref="C1979:G1979"/>
    <mergeCell ref="C1980:G1980"/>
    <mergeCell ref="C1981:G1981"/>
    <mergeCell ref="C1982:G1982"/>
    <mergeCell ref="C1983:G1983"/>
    <mergeCell ref="C1984:G1984"/>
    <mergeCell ref="C1985:G1985"/>
    <mergeCell ref="C1986:G1986"/>
    <mergeCell ref="C1987:G1987"/>
    <mergeCell ref="C1988:G1988"/>
    <mergeCell ref="C1989:G1989"/>
    <mergeCell ref="C1990:G1990"/>
    <mergeCell ref="C1991:G1991"/>
    <mergeCell ref="C1992:G1992"/>
    <mergeCell ref="C1993:G1993"/>
    <mergeCell ref="C1994:G1994"/>
    <mergeCell ref="C1995:G1995"/>
    <mergeCell ref="C1996:G1996"/>
    <mergeCell ref="C1997:P1997"/>
    <mergeCell ref="C1998:G1998"/>
    <mergeCell ref="C1999:G1999"/>
    <mergeCell ref="C2000:P2000"/>
    <mergeCell ref="C2001:G2001"/>
    <mergeCell ref="C2002:G2002"/>
    <mergeCell ref="C2003:P2003"/>
    <mergeCell ref="C2004:P2004"/>
    <mergeCell ref="C2005:P2005"/>
    <mergeCell ref="C2006:G2006"/>
    <mergeCell ref="C2007:G2007"/>
    <mergeCell ref="C2008:G2008"/>
    <mergeCell ref="C2009:G2009"/>
    <mergeCell ref="C2010:G2010"/>
    <mergeCell ref="C2011:G2011"/>
    <mergeCell ref="C2012:G2012"/>
    <mergeCell ref="C2013:G2013"/>
    <mergeCell ref="C2014:G2014"/>
    <mergeCell ref="C2015:G2015"/>
    <mergeCell ref="C2016:G2016"/>
    <mergeCell ref="C2017:G2017"/>
    <mergeCell ref="C2018:P2018"/>
    <mergeCell ref="C2019:G2019"/>
    <mergeCell ref="C2020:G2020"/>
    <mergeCell ref="C2021:P2021"/>
    <mergeCell ref="C2022:P2022"/>
    <mergeCell ref="C2023:P2023"/>
    <mergeCell ref="C2024:G2024"/>
    <mergeCell ref="C2025:G2025"/>
    <mergeCell ref="C2026:G2026"/>
    <mergeCell ref="C2027:G2027"/>
    <mergeCell ref="C2028:G2028"/>
    <mergeCell ref="C2029:G2029"/>
    <mergeCell ref="C2030:G2030"/>
    <mergeCell ref="C2031:G2031"/>
    <mergeCell ref="C2032:G2032"/>
    <mergeCell ref="C2033:G2033"/>
    <mergeCell ref="C2034:G2034"/>
    <mergeCell ref="C2035:G2035"/>
    <mergeCell ref="C2036:P2036"/>
    <mergeCell ref="C2037:G2037"/>
    <mergeCell ref="C2038:G2038"/>
    <mergeCell ref="C2039:P2039"/>
    <mergeCell ref="C2040:G2040"/>
    <mergeCell ref="C2041:G2041"/>
    <mergeCell ref="C2042:P2042"/>
    <mergeCell ref="C2043:P2043"/>
    <mergeCell ref="C2044:P2044"/>
    <mergeCell ref="C2045:G2045"/>
    <mergeCell ref="C2046:G2046"/>
    <mergeCell ref="C2047:G2047"/>
    <mergeCell ref="C2048:G2048"/>
    <mergeCell ref="C2049:G2049"/>
    <mergeCell ref="C2050:G2050"/>
    <mergeCell ref="C2051:G2051"/>
    <mergeCell ref="C2052:G2052"/>
    <mergeCell ref="C2053:G2053"/>
    <mergeCell ref="C2054:G2054"/>
    <mergeCell ref="C2055:G2055"/>
    <mergeCell ref="C2056:G2056"/>
    <mergeCell ref="C2057:P2057"/>
    <mergeCell ref="C2058:P2058"/>
    <mergeCell ref="C2059:P2059"/>
    <mergeCell ref="C2060:G2060"/>
    <mergeCell ref="C2061:G2061"/>
    <mergeCell ref="C2062:G2062"/>
    <mergeCell ref="C2063:G2063"/>
    <mergeCell ref="C2064:G2064"/>
    <mergeCell ref="C2065:G2065"/>
    <mergeCell ref="C2066:G2066"/>
    <mergeCell ref="C2067:G2067"/>
    <mergeCell ref="C2068:G2068"/>
    <mergeCell ref="C2069:G2069"/>
    <mergeCell ref="C2070:G2070"/>
    <mergeCell ref="C2071:G2071"/>
    <mergeCell ref="C2072:G2072"/>
    <mergeCell ref="C2073:G2073"/>
    <mergeCell ref="C2074:G2074"/>
    <mergeCell ref="C2075:G2075"/>
    <mergeCell ref="C2076:G2076"/>
    <mergeCell ref="C2077:G2077"/>
    <mergeCell ref="C2078:G2078"/>
    <mergeCell ref="C2079:P2079"/>
    <mergeCell ref="C2080:G2080"/>
    <mergeCell ref="C2082:O2082"/>
    <mergeCell ref="C2083:O2083"/>
    <mergeCell ref="C2084:O2084"/>
    <mergeCell ref="C2085:O2085"/>
    <mergeCell ref="C2086:O2086"/>
    <mergeCell ref="C2087:O2087"/>
    <mergeCell ref="C2088:O2088"/>
    <mergeCell ref="C2089:O2089"/>
    <mergeCell ref="C2090:O2090"/>
    <mergeCell ref="C2091:O2091"/>
    <mergeCell ref="C2092:O2092"/>
    <mergeCell ref="C2093:O2093"/>
    <mergeCell ref="C2094:O2094"/>
    <mergeCell ref="C2095:O2095"/>
    <mergeCell ref="C2096:O2096"/>
    <mergeCell ref="C2097:O2097"/>
    <mergeCell ref="C2098:O2098"/>
    <mergeCell ref="C2099:O2099"/>
    <mergeCell ref="C2100:O2100"/>
    <mergeCell ref="C2101:O2101"/>
    <mergeCell ref="C2102:O2102"/>
    <mergeCell ref="C2103:O2103"/>
    <mergeCell ref="C2104:O2104"/>
    <mergeCell ref="C2105:O2105"/>
    <mergeCell ref="C2106:O2106"/>
    <mergeCell ref="C2107:O2107"/>
    <mergeCell ref="C2108:O2108"/>
    <mergeCell ref="C2109:O2109"/>
    <mergeCell ref="C2110:O2110"/>
    <mergeCell ref="C2111:J2111"/>
    <mergeCell ref="C2112:J2112"/>
    <mergeCell ref="A2113:P2113"/>
    <mergeCell ref="A2114:P2114"/>
    <mergeCell ref="C2115:G2115"/>
    <mergeCell ref="C2116:P2116"/>
    <mergeCell ref="C2117:P2117"/>
    <mergeCell ref="C2118:P2118"/>
    <mergeCell ref="C2119:G2119"/>
    <mergeCell ref="C2120:G2120"/>
    <mergeCell ref="C2121:G2121"/>
    <mergeCell ref="C2122:G2122"/>
    <mergeCell ref="C2123:G2123"/>
    <mergeCell ref="C2124:G2124"/>
    <mergeCell ref="C2125:G2125"/>
    <mergeCell ref="C2126:G2126"/>
    <mergeCell ref="C2127:G2127"/>
    <mergeCell ref="C2128:G2128"/>
    <mergeCell ref="C2129:G2129"/>
    <mergeCell ref="C2130:G2130"/>
    <mergeCell ref="C2131:G2131"/>
    <mergeCell ref="C2132:G2132"/>
    <mergeCell ref="C2133:G2133"/>
    <mergeCell ref="C2134:P2134"/>
    <mergeCell ref="C2135:G2135"/>
    <mergeCell ref="C2136:G2136"/>
    <mergeCell ref="C2137:P2137"/>
    <mergeCell ref="C2138:P2138"/>
    <mergeCell ref="C2139:P2139"/>
    <mergeCell ref="C2140:G2140"/>
    <mergeCell ref="C2141:G2141"/>
    <mergeCell ref="C2142:G2142"/>
    <mergeCell ref="C2143:G2143"/>
    <mergeCell ref="C2144:G2144"/>
    <mergeCell ref="C2145:G2145"/>
    <mergeCell ref="C2146:G2146"/>
    <mergeCell ref="C2147:G2147"/>
    <mergeCell ref="C2148:G2148"/>
    <mergeCell ref="C2149:G2149"/>
    <mergeCell ref="C2150:G2150"/>
    <mergeCell ref="C2151:G2151"/>
    <mergeCell ref="C2152:P2152"/>
    <mergeCell ref="C2153:G2153"/>
    <mergeCell ref="C2154:G2154"/>
    <mergeCell ref="C2155:P2155"/>
    <mergeCell ref="C2156:P2156"/>
    <mergeCell ref="C2157:P2157"/>
    <mergeCell ref="C2158:G2158"/>
    <mergeCell ref="C2159:G2159"/>
    <mergeCell ref="C2160:G2160"/>
    <mergeCell ref="C2161:G2161"/>
    <mergeCell ref="C2162:G2162"/>
    <mergeCell ref="C2163:G2163"/>
    <mergeCell ref="C2164:G2164"/>
    <mergeCell ref="C2165:G2165"/>
    <mergeCell ref="C2166:G2166"/>
    <mergeCell ref="C2167:G2167"/>
    <mergeCell ref="C2168:G2168"/>
    <mergeCell ref="C2169:G2169"/>
    <mergeCell ref="C2170:P2170"/>
    <mergeCell ref="C2171:G2171"/>
    <mergeCell ref="C2172:G2172"/>
    <mergeCell ref="C2173:P2173"/>
    <mergeCell ref="C2174:G2174"/>
    <mergeCell ref="C2175:G2175"/>
    <mergeCell ref="C2176:P2176"/>
    <mergeCell ref="C2177:G2177"/>
    <mergeCell ref="A2178:P2178"/>
    <mergeCell ref="C2179:G2179"/>
    <mergeCell ref="C2180:P2180"/>
    <mergeCell ref="C2181:P2181"/>
    <mergeCell ref="C2182:P2182"/>
    <mergeCell ref="C2183:G2183"/>
    <mergeCell ref="C2184:G2184"/>
    <mergeCell ref="C2185:G2185"/>
    <mergeCell ref="C2186:G2186"/>
    <mergeCell ref="C2187:G2187"/>
    <mergeCell ref="C2188:G2188"/>
    <mergeCell ref="C2189:G2189"/>
    <mergeCell ref="C2190:G2190"/>
    <mergeCell ref="C2191:G2191"/>
    <mergeCell ref="C2192:G2192"/>
    <mergeCell ref="C2193:G2193"/>
    <mergeCell ref="C2194:G2194"/>
    <mergeCell ref="C2195:G2195"/>
    <mergeCell ref="C2196:G2196"/>
    <mergeCell ref="C2197:G2197"/>
    <mergeCell ref="C2198:P2198"/>
    <mergeCell ref="C2199:G2199"/>
    <mergeCell ref="C2200:G2200"/>
    <mergeCell ref="C2201:P2201"/>
    <mergeCell ref="C2202:P2202"/>
    <mergeCell ref="C2203:P2203"/>
    <mergeCell ref="C2204:G2204"/>
    <mergeCell ref="C2205:G2205"/>
    <mergeCell ref="C2206:G2206"/>
    <mergeCell ref="C2207:G2207"/>
    <mergeCell ref="C2208:G2208"/>
    <mergeCell ref="C2209:G2209"/>
    <mergeCell ref="C2210:G2210"/>
    <mergeCell ref="C2211:G2211"/>
    <mergeCell ref="C2212:G2212"/>
    <mergeCell ref="C2213:G2213"/>
    <mergeCell ref="C2214:G2214"/>
    <mergeCell ref="C2215:G2215"/>
    <mergeCell ref="C2216:P2216"/>
    <mergeCell ref="C2217:G2217"/>
    <mergeCell ref="A2218:P2218"/>
    <mergeCell ref="C2219:G2219"/>
    <mergeCell ref="C2220:P2220"/>
    <mergeCell ref="C2221:P2221"/>
    <mergeCell ref="C2222:P2222"/>
    <mergeCell ref="C2223:G2223"/>
    <mergeCell ref="C2224:G2224"/>
    <mergeCell ref="C2225:G2225"/>
    <mergeCell ref="C2226:G2226"/>
    <mergeCell ref="C2227:G2227"/>
    <mergeCell ref="C2228:G2228"/>
    <mergeCell ref="C2229:G2229"/>
    <mergeCell ref="C2230:G2230"/>
    <mergeCell ref="C2231:G2231"/>
    <mergeCell ref="C2232:G2232"/>
    <mergeCell ref="C2233:G2233"/>
    <mergeCell ref="C2234:G2234"/>
    <mergeCell ref="C2235:G2235"/>
    <mergeCell ref="C2236:G2236"/>
    <mergeCell ref="C2237:G2237"/>
    <mergeCell ref="C2238:P2238"/>
    <mergeCell ref="C2239:G2239"/>
    <mergeCell ref="C2240:G2240"/>
    <mergeCell ref="C2241:P2241"/>
    <mergeCell ref="C2242:P2242"/>
    <mergeCell ref="C2243:P2243"/>
    <mergeCell ref="C2244:G2244"/>
    <mergeCell ref="C2245:G2245"/>
    <mergeCell ref="C2246:G2246"/>
    <mergeCell ref="C2247:G2247"/>
    <mergeCell ref="C2248:G2248"/>
    <mergeCell ref="C2249:G2249"/>
    <mergeCell ref="C2250:G2250"/>
    <mergeCell ref="C2251:G2251"/>
    <mergeCell ref="C2252:G2252"/>
    <mergeCell ref="C2253:G2253"/>
    <mergeCell ref="C2254:G2254"/>
    <mergeCell ref="C2255:G2255"/>
    <mergeCell ref="C2256:P2256"/>
    <mergeCell ref="C2257:G2257"/>
    <mergeCell ref="A2258:P2258"/>
    <mergeCell ref="C2259:G2259"/>
    <mergeCell ref="C2260:P2260"/>
    <mergeCell ref="C2261:P2261"/>
    <mergeCell ref="C2262:P2262"/>
    <mergeCell ref="C2263:G2263"/>
    <mergeCell ref="C2264:G2264"/>
    <mergeCell ref="C2265:G2265"/>
    <mergeCell ref="C2266:G2266"/>
    <mergeCell ref="C2267:G2267"/>
    <mergeCell ref="C2268:G2268"/>
    <mergeCell ref="C2269:G2269"/>
    <mergeCell ref="C2270:G2270"/>
    <mergeCell ref="C2271:G2271"/>
    <mergeCell ref="C2272:G2272"/>
    <mergeCell ref="C2273:G2273"/>
    <mergeCell ref="C2274:G2274"/>
    <mergeCell ref="C2275:G2275"/>
    <mergeCell ref="C2276:G2276"/>
    <mergeCell ref="C2277:G2277"/>
    <mergeCell ref="C2278:P2278"/>
    <mergeCell ref="C2279:G2279"/>
    <mergeCell ref="C2280:G2280"/>
    <mergeCell ref="C2281:P2281"/>
    <mergeCell ref="C2282:P2282"/>
    <mergeCell ref="C2283:P2283"/>
    <mergeCell ref="C2284:G2284"/>
    <mergeCell ref="C2285:G2285"/>
    <mergeCell ref="C2286:G2286"/>
    <mergeCell ref="C2287:G2287"/>
    <mergeCell ref="C2288:G2288"/>
    <mergeCell ref="C2289:G2289"/>
    <mergeCell ref="C2290:G2290"/>
    <mergeCell ref="C2291:G2291"/>
    <mergeCell ref="C2292:G2292"/>
    <mergeCell ref="C2293:G2293"/>
    <mergeCell ref="C2294:G2294"/>
    <mergeCell ref="C2295:G2295"/>
    <mergeCell ref="C2296:P2296"/>
    <mergeCell ref="C2297:G2297"/>
    <mergeCell ref="C2298:G2298"/>
    <mergeCell ref="C2299:P2299"/>
    <mergeCell ref="C2300:P2300"/>
    <mergeCell ref="C2301:P2301"/>
    <mergeCell ref="C2302:G2302"/>
    <mergeCell ref="C2303:G2303"/>
    <mergeCell ref="C2304:G2304"/>
    <mergeCell ref="C2305:G2305"/>
    <mergeCell ref="C2306:G2306"/>
    <mergeCell ref="C2307:G2307"/>
    <mergeCell ref="C2308:G2308"/>
    <mergeCell ref="C2309:G2309"/>
    <mergeCell ref="C2310:G2310"/>
    <mergeCell ref="C2311:G2311"/>
    <mergeCell ref="C2312:G2312"/>
    <mergeCell ref="C2313:G2313"/>
    <mergeCell ref="C2314:P2314"/>
    <mergeCell ref="C2315:G2315"/>
    <mergeCell ref="C2316:G2316"/>
    <mergeCell ref="C2317:P2317"/>
    <mergeCell ref="C2318:G2318"/>
    <mergeCell ref="C2319:G2319"/>
    <mergeCell ref="C2320:P2320"/>
    <mergeCell ref="C2321:G2321"/>
    <mergeCell ref="A2322:P2322"/>
    <mergeCell ref="C2323:G2323"/>
    <mergeCell ref="C2324:P2324"/>
    <mergeCell ref="C2325:P2325"/>
    <mergeCell ref="C2326:P2326"/>
    <mergeCell ref="C2327:G2327"/>
    <mergeCell ref="C2328:G2328"/>
    <mergeCell ref="C2329:G2329"/>
    <mergeCell ref="C2330:G2330"/>
    <mergeCell ref="C2331:G2331"/>
    <mergeCell ref="C2332:G2332"/>
    <mergeCell ref="C2333:G2333"/>
    <mergeCell ref="C2334:G2334"/>
    <mergeCell ref="C2335:G2335"/>
    <mergeCell ref="C2336:G2336"/>
    <mergeCell ref="C2337:G2337"/>
    <mergeCell ref="C2338:G2338"/>
    <mergeCell ref="C2339:G2339"/>
    <mergeCell ref="C2340:G2340"/>
    <mergeCell ref="C2341:G2341"/>
    <mergeCell ref="C2342:P2342"/>
    <mergeCell ref="C2343:G2343"/>
    <mergeCell ref="C2344:G2344"/>
    <mergeCell ref="C2345:P2345"/>
    <mergeCell ref="C2346:P2346"/>
    <mergeCell ref="C2347:P2347"/>
    <mergeCell ref="C2348:G2348"/>
    <mergeCell ref="C2349:G2349"/>
    <mergeCell ref="C2350:G2350"/>
    <mergeCell ref="C2351:G2351"/>
    <mergeCell ref="C2352:G2352"/>
    <mergeCell ref="C2353:G2353"/>
    <mergeCell ref="C2354:G2354"/>
    <mergeCell ref="C2355:G2355"/>
    <mergeCell ref="C2356:G2356"/>
    <mergeCell ref="C2357:G2357"/>
    <mergeCell ref="C2358:G2358"/>
    <mergeCell ref="C2359:G2359"/>
    <mergeCell ref="C2360:P2360"/>
    <mergeCell ref="C2361:G2361"/>
    <mergeCell ref="A2362:P2362"/>
    <mergeCell ref="C2363:G2363"/>
    <mergeCell ref="C2364:P2364"/>
    <mergeCell ref="C2365:P2365"/>
    <mergeCell ref="C2366:P2366"/>
    <mergeCell ref="C2367:G2367"/>
    <mergeCell ref="C2368:G2368"/>
    <mergeCell ref="C2369:G2369"/>
    <mergeCell ref="C2370:G2370"/>
    <mergeCell ref="C2371:G2371"/>
    <mergeCell ref="C2372:G2372"/>
    <mergeCell ref="C2373:G2373"/>
    <mergeCell ref="C2374:G2374"/>
    <mergeCell ref="C2375:G2375"/>
    <mergeCell ref="C2376:G2376"/>
    <mergeCell ref="C2377:G2377"/>
    <mergeCell ref="C2378:G2378"/>
    <mergeCell ref="C2379:G2379"/>
    <mergeCell ref="C2380:G2380"/>
    <mergeCell ref="C2381:G2381"/>
    <mergeCell ref="C2382:P2382"/>
    <mergeCell ref="C2383:G2383"/>
    <mergeCell ref="C2384:G2384"/>
    <mergeCell ref="C2385:P2385"/>
    <mergeCell ref="C2386:P2386"/>
    <mergeCell ref="C2387:P2387"/>
    <mergeCell ref="C2388:G2388"/>
    <mergeCell ref="C2389:G2389"/>
    <mergeCell ref="C2390:G2390"/>
    <mergeCell ref="C2391:G2391"/>
    <mergeCell ref="C2392:G2392"/>
    <mergeCell ref="C2393:G2393"/>
    <mergeCell ref="C2394:G2394"/>
    <mergeCell ref="C2395:G2395"/>
    <mergeCell ref="C2396:G2396"/>
    <mergeCell ref="C2397:G2397"/>
    <mergeCell ref="C2398:G2398"/>
    <mergeCell ref="C2399:G2399"/>
    <mergeCell ref="C2400:P2400"/>
    <mergeCell ref="C2401:G2401"/>
    <mergeCell ref="A2402:P2402"/>
    <mergeCell ref="C2403:G2403"/>
    <mergeCell ref="C2404:P2404"/>
    <mergeCell ref="C2405:P2405"/>
    <mergeCell ref="C2406:P2406"/>
    <mergeCell ref="C2407:G2407"/>
    <mergeCell ref="C2408:G2408"/>
    <mergeCell ref="C2409:G2409"/>
    <mergeCell ref="C2410:G2410"/>
    <mergeCell ref="C2411:G2411"/>
    <mergeCell ref="C2412:G2412"/>
    <mergeCell ref="C2413:G2413"/>
    <mergeCell ref="C2414:G2414"/>
    <mergeCell ref="C2415:G2415"/>
    <mergeCell ref="C2416:G2416"/>
    <mergeCell ref="C2417:G2417"/>
    <mergeCell ref="C2418:G2418"/>
    <mergeCell ref="C2419:G2419"/>
    <mergeCell ref="C2420:G2420"/>
    <mergeCell ref="C2421:G2421"/>
    <mergeCell ref="C2422:P2422"/>
    <mergeCell ref="C2423:G2423"/>
    <mergeCell ref="C2424:G2424"/>
    <mergeCell ref="C2425:P2425"/>
    <mergeCell ref="C2426:P2426"/>
    <mergeCell ref="C2427:P2427"/>
    <mergeCell ref="C2428:G2428"/>
    <mergeCell ref="C2429:G2429"/>
    <mergeCell ref="C2430:G2430"/>
    <mergeCell ref="C2431:G2431"/>
    <mergeCell ref="C2432:G2432"/>
    <mergeCell ref="C2433:G2433"/>
    <mergeCell ref="C2434:G2434"/>
    <mergeCell ref="C2435:G2435"/>
    <mergeCell ref="C2436:G2436"/>
    <mergeCell ref="C2437:G2437"/>
    <mergeCell ref="C2438:G2438"/>
    <mergeCell ref="C2439:G2439"/>
    <mergeCell ref="C2440:P2440"/>
    <mergeCell ref="C2441:G2441"/>
    <mergeCell ref="A2442:P2442"/>
    <mergeCell ref="C2443:G2443"/>
    <mergeCell ref="C2444:P2444"/>
    <mergeCell ref="C2445:P2445"/>
    <mergeCell ref="C2446:P2446"/>
    <mergeCell ref="C2447:G2447"/>
    <mergeCell ref="C2448:G2448"/>
    <mergeCell ref="C2449:G2449"/>
    <mergeCell ref="C2450:G2450"/>
    <mergeCell ref="C2451:G2451"/>
    <mergeCell ref="C2452:G2452"/>
    <mergeCell ref="C2453:G2453"/>
    <mergeCell ref="C2454:G2454"/>
    <mergeCell ref="C2455:G2455"/>
    <mergeCell ref="C2456:G2456"/>
    <mergeCell ref="C2457:G2457"/>
    <mergeCell ref="C2458:G2458"/>
    <mergeCell ref="C2459:G2459"/>
    <mergeCell ref="C2460:G2460"/>
    <mergeCell ref="C2461:G2461"/>
    <mergeCell ref="C2462:P2462"/>
    <mergeCell ref="C2463:G2463"/>
    <mergeCell ref="C2464:G2464"/>
    <mergeCell ref="C2465:P2465"/>
    <mergeCell ref="C2466:P2466"/>
    <mergeCell ref="C2467:P2467"/>
    <mergeCell ref="C2468:G2468"/>
    <mergeCell ref="C2469:G2469"/>
    <mergeCell ref="C2470:G2470"/>
    <mergeCell ref="C2471:G2471"/>
    <mergeCell ref="C2472:G2472"/>
    <mergeCell ref="C2473:G2473"/>
    <mergeCell ref="C2474:G2474"/>
    <mergeCell ref="C2475:G2475"/>
    <mergeCell ref="C2476:G2476"/>
    <mergeCell ref="C2477:G2477"/>
    <mergeCell ref="C2478:G2478"/>
    <mergeCell ref="C2479:G2479"/>
    <mergeCell ref="C2480:P2480"/>
    <mergeCell ref="C2481:G2481"/>
    <mergeCell ref="C2482:G2482"/>
    <mergeCell ref="C2483:P2483"/>
    <mergeCell ref="C2484:P2484"/>
    <mergeCell ref="C2485:P2485"/>
    <mergeCell ref="C2486:G2486"/>
    <mergeCell ref="C2487:G2487"/>
    <mergeCell ref="C2488:G2488"/>
    <mergeCell ref="C2489:G2489"/>
    <mergeCell ref="C2490:G2490"/>
    <mergeCell ref="C2491:G2491"/>
    <mergeCell ref="C2492:G2492"/>
    <mergeCell ref="C2493:G2493"/>
    <mergeCell ref="C2494:G2494"/>
    <mergeCell ref="C2495:G2495"/>
    <mergeCell ref="C2496:G2496"/>
    <mergeCell ref="C2497:G2497"/>
    <mergeCell ref="C2498:P2498"/>
    <mergeCell ref="C2499:G2499"/>
    <mergeCell ref="C2500:G2500"/>
    <mergeCell ref="C2501:P2501"/>
    <mergeCell ref="C2502:G2502"/>
    <mergeCell ref="C2503:G2503"/>
    <mergeCell ref="C2504:P2504"/>
    <mergeCell ref="C2505:G2505"/>
    <mergeCell ref="A2506:P2506"/>
    <mergeCell ref="C2507:G2507"/>
    <mergeCell ref="C2508:P2508"/>
    <mergeCell ref="C2509:P2509"/>
    <mergeCell ref="C2510:P2510"/>
    <mergeCell ref="C2511:G2511"/>
    <mergeCell ref="C2512:G2512"/>
    <mergeCell ref="C2513:G2513"/>
    <mergeCell ref="C2514:G2514"/>
    <mergeCell ref="C2515:G2515"/>
    <mergeCell ref="C2516:G2516"/>
    <mergeCell ref="C2517:G2517"/>
    <mergeCell ref="C2518:G2518"/>
    <mergeCell ref="C2519:G2519"/>
    <mergeCell ref="C2520:G2520"/>
    <mergeCell ref="C2521:G2521"/>
    <mergeCell ref="C2522:G2522"/>
    <mergeCell ref="C2523:G2523"/>
    <mergeCell ref="C2524:G2524"/>
    <mergeCell ref="C2525:G2525"/>
    <mergeCell ref="C2526:P2526"/>
    <mergeCell ref="C2527:G2527"/>
    <mergeCell ref="C2528:G2528"/>
    <mergeCell ref="C2529:P2529"/>
    <mergeCell ref="C2530:P2530"/>
    <mergeCell ref="C2531:P2531"/>
    <mergeCell ref="C2532:G2532"/>
    <mergeCell ref="C2533:G2533"/>
    <mergeCell ref="C2534:G2534"/>
    <mergeCell ref="C2535:G2535"/>
    <mergeCell ref="C2536:G2536"/>
    <mergeCell ref="C2537:G2537"/>
    <mergeCell ref="C2538:G2538"/>
    <mergeCell ref="C2539:G2539"/>
    <mergeCell ref="C2540:G2540"/>
    <mergeCell ref="C2541:G2541"/>
    <mergeCell ref="C2542:G2542"/>
    <mergeCell ref="C2543:G2543"/>
    <mergeCell ref="C2544:P2544"/>
    <mergeCell ref="C2545:G2545"/>
    <mergeCell ref="A2546:P2546"/>
    <mergeCell ref="C2547:G2547"/>
    <mergeCell ref="C2548:P2548"/>
    <mergeCell ref="C2549:P2549"/>
    <mergeCell ref="C2550:P2550"/>
    <mergeCell ref="C2551:G2551"/>
    <mergeCell ref="C2552:G2552"/>
    <mergeCell ref="C2553:G2553"/>
    <mergeCell ref="C2554:G2554"/>
    <mergeCell ref="C2555:G2555"/>
    <mergeCell ref="C2556:G2556"/>
    <mergeCell ref="C2557:G2557"/>
    <mergeCell ref="C2558:G2558"/>
    <mergeCell ref="C2559:G2559"/>
    <mergeCell ref="C2560:G2560"/>
    <mergeCell ref="C2561:G2561"/>
    <mergeCell ref="C2562:G2562"/>
    <mergeCell ref="C2563:G2563"/>
    <mergeCell ref="C2564:G2564"/>
    <mergeCell ref="C2565:G2565"/>
    <mergeCell ref="C2566:P2566"/>
    <mergeCell ref="C2567:G2567"/>
    <mergeCell ref="C2568:G2568"/>
    <mergeCell ref="C2569:P2569"/>
    <mergeCell ref="C2570:P2570"/>
    <mergeCell ref="C2571:P2571"/>
    <mergeCell ref="C2572:G2572"/>
    <mergeCell ref="C2573:G2573"/>
    <mergeCell ref="C2574:G2574"/>
    <mergeCell ref="C2575:G2575"/>
    <mergeCell ref="C2576:G2576"/>
    <mergeCell ref="C2577:G2577"/>
    <mergeCell ref="C2578:G2578"/>
    <mergeCell ref="C2579:G2579"/>
    <mergeCell ref="C2580:G2580"/>
    <mergeCell ref="C2581:G2581"/>
    <mergeCell ref="C2582:G2582"/>
    <mergeCell ref="C2583:G2583"/>
    <mergeCell ref="C2584:P2584"/>
    <mergeCell ref="C2585:G2585"/>
    <mergeCell ref="A2586:P2586"/>
    <mergeCell ref="C2587:G2587"/>
    <mergeCell ref="C2588:P2588"/>
    <mergeCell ref="C2589:P2589"/>
    <mergeCell ref="C2590:P2590"/>
    <mergeCell ref="C2591:G2591"/>
    <mergeCell ref="C2592:G2592"/>
    <mergeCell ref="C2593:G2593"/>
    <mergeCell ref="C2594:G2594"/>
    <mergeCell ref="C2595:G2595"/>
    <mergeCell ref="C2596:G2596"/>
    <mergeCell ref="C2597:G2597"/>
    <mergeCell ref="C2598:G2598"/>
    <mergeCell ref="C2599:G2599"/>
    <mergeCell ref="C2600:G2600"/>
    <mergeCell ref="C2601:G2601"/>
    <mergeCell ref="C2602:G2602"/>
    <mergeCell ref="C2603:G2603"/>
    <mergeCell ref="C2604:G2604"/>
    <mergeCell ref="C2605:G2605"/>
    <mergeCell ref="C2606:P2606"/>
    <mergeCell ref="C2607:G2607"/>
    <mergeCell ref="C2608:G2608"/>
    <mergeCell ref="C2609:P2609"/>
    <mergeCell ref="C2610:P2610"/>
    <mergeCell ref="C2611:P2611"/>
    <mergeCell ref="C2612:G2612"/>
    <mergeCell ref="C2613:G2613"/>
    <mergeCell ref="C2614:G2614"/>
    <mergeCell ref="C2615:G2615"/>
    <mergeCell ref="C2616:G2616"/>
    <mergeCell ref="C2617:G2617"/>
    <mergeCell ref="C2618:G2618"/>
    <mergeCell ref="C2619:G2619"/>
    <mergeCell ref="C2620:G2620"/>
    <mergeCell ref="C2621:G2621"/>
    <mergeCell ref="C2622:G2622"/>
    <mergeCell ref="C2623:G2623"/>
    <mergeCell ref="C2624:P2624"/>
    <mergeCell ref="C2625:G2625"/>
    <mergeCell ref="C2626:G2626"/>
    <mergeCell ref="C2627:P2627"/>
    <mergeCell ref="C2628:P2628"/>
    <mergeCell ref="C2629:P2629"/>
    <mergeCell ref="C2630:G2630"/>
    <mergeCell ref="C2631:G2631"/>
    <mergeCell ref="C2632:G2632"/>
    <mergeCell ref="C2633:G2633"/>
    <mergeCell ref="C2634:G2634"/>
    <mergeCell ref="C2635:G2635"/>
    <mergeCell ref="C2636:G2636"/>
    <mergeCell ref="C2637:G2637"/>
    <mergeCell ref="C2638:G2638"/>
    <mergeCell ref="C2639:G2639"/>
    <mergeCell ref="C2640:G2640"/>
    <mergeCell ref="C2641:G2641"/>
    <mergeCell ref="C2642:P2642"/>
    <mergeCell ref="C2643:G2643"/>
    <mergeCell ref="C2644:G2644"/>
    <mergeCell ref="C2645:P2645"/>
    <mergeCell ref="C2646:G2646"/>
    <mergeCell ref="C2647:G2647"/>
    <mergeCell ref="C2648:P2648"/>
    <mergeCell ref="C2649:G2649"/>
    <mergeCell ref="A2650:P2650"/>
    <mergeCell ref="C2651:G2651"/>
    <mergeCell ref="C2652:P2652"/>
    <mergeCell ref="C2653:P2653"/>
    <mergeCell ref="C2654:P2654"/>
    <mergeCell ref="C2655:G2655"/>
    <mergeCell ref="C2656:G2656"/>
    <mergeCell ref="C2657:G2657"/>
    <mergeCell ref="C2658:G2658"/>
    <mergeCell ref="C2659:G2659"/>
    <mergeCell ref="C2660:G2660"/>
    <mergeCell ref="C2661:G2661"/>
    <mergeCell ref="C2662:G2662"/>
    <mergeCell ref="C2663:G2663"/>
    <mergeCell ref="C2664:G2664"/>
    <mergeCell ref="C2665:G2665"/>
    <mergeCell ref="C2666:G2666"/>
    <mergeCell ref="C2667:G2667"/>
    <mergeCell ref="C2668:G2668"/>
    <mergeCell ref="C2669:G2669"/>
    <mergeCell ref="C2670:P2670"/>
    <mergeCell ref="C2671:G2671"/>
    <mergeCell ref="C2672:G2672"/>
    <mergeCell ref="C2673:P2673"/>
    <mergeCell ref="C2674:P2674"/>
    <mergeCell ref="C2675:P2675"/>
    <mergeCell ref="C2676:G2676"/>
    <mergeCell ref="C2677:G2677"/>
    <mergeCell ref="C2678:G2678"/>
    <mergeCell ref="C2679:G2679"/>
    <mergeCell ref="C2680:G2680"/>
    <mergeCell ref="C2681:G2681"/>
    <mergeCell ref="C2682:G2682"/>
    <mergeCell ref="C2683:G2683"/>
    <mergeCell ref="C2684:G2684"/>
    <mergeCell ref="C2685:G2685"/>
    <mergeCell ref="C2686:G2686"/>
    <mergeCell ref="C2687:G2687"/>
    <mergeCell ref="C2688:P2688"/>
    <mergeCell ref="C2689:G2689"/>
    <mergeCell ref="A2690:P2690"/>
    <mergeCell ref="C2691:G2691"/>
    <mergeCell ref="C2692:P2692"/>
    <mergeCell ref="C2693:P2693"/>
    <mergeCell ref="C2694:P2694"/>
    <mergeCell ref="C2695:G2695"/>
    <mergeCell ref="C2696:G2696"/>
    <mergeCell ref="C2697:G2697"/>
    <mergeCell ref="C2698:G2698"/>
    <mergeCell ref="C2699:G2699"/>
    <mergeCell ref="C2700:G2700"/>
    <mergeCell ref="C2701:G2701"/>
    <mergeCell ref="C2702:G2702"/>
    <mergeCell ref="C2703:G2703"/>
    <mergeCell ref="C2704:G2704"/>
    <mergeCell ref="C2705:G2705"/>
    <mergeCell ref="C2706:G2706"/>
    <mergeCell ref="C2707:G2707"/>
    <mergeCell ref="C2708:G2708"/>
    <mergeCell ref="C2709:G2709"/>
    <mergeCell ref="C2710:P2710"/>
    <mergeCell ref="C2711:G2711"/>
    <mergeCell ref="C2712:G2712"/>
    <mergeCell ref="C2713:P2713"/>
    <mergeCell ref="C2714:P2714"/>
    <mergeCell ref="C2715:P2715"/>
    <mergeCell ref="C2716:G2716"/>
    <mergeCell ref="C2717:G2717"/>
    <mergeCell ref="C2718:G2718"/>
    <mergeCell ref="C2719:G2719"/>
    <mergeCell ref="C2720:G2720"/>
    <mergeCell ref="C2721:G2721"/>
    <mergeCell ref="C2722:G2722"/>
    <mergeCell ref="C2723:G2723"/>
    <mergeCell ref="C2724:G2724"/>
    <mergeCell ref="C2725:G2725"/>
    <mergeCell ref="C2726:G2726"/>
    <mergeCell ref="C2727:G2727"/>
    <mergeCell ref="C2728:P2728"/>
    <mergeCell ref="C2729:G2729"/>
    <mergeCell ref="C2730:G2730"/>
    <mergeCell ref="C2731:P2731"/>
    <mergeCell ref="C2732:P2732"/>
    <mergeCell ref="C2733:P2733"/>
    <mergeCell ref="C2734:G2734"/>
    <mergeCell ref="C2735:G2735"/>
    <mergeCell ref="C2736:G2736"/>
    <mergeCell ref="C2737:G2737"/>
    <mergeCell ref="C2738:G2738"/>
    <mergeCell ref="C2739:G2739"/>
    <mergeCell ref="C2740:G2740"/>
    <mergeCell ref="C2741:G2741"/>
    <mergeCell ref="C2742:G2742"/>
    <mergeCell ref="C2743:G2743"/>
    <mergeCell ref="C2744:G2744"/>
    <mergeCell ref="C2745:G2745"/>
    <mergeCell ref="C2746:P2746"/>
    <mergeCell ref="C2747:G2747"/>
    <mergeCell ref="C2748:G2748"/>
    <mergeCell ref="C2749:P2749"/>
    <mergeCell ref="C2750:G2750"/>
    <mergeCell ref="C2751:G2751"/>
    <mergeCell ref="C2752:P2752"/>
    <mergeCell ref="C2753:G2753"/>
    <mergeCell ref="A2754:P2754"/>
    <mergeCell ref="C2755:G2755"/>
    <mergeCell ref="C2756:P2756"/>
    <mergeCell ref="C2757:P2757"/>
    <mergeCell ref="C2758:P2758"/>
    <mergeCell ref="C2759:G2759"/>
    <mergeCell ref="C2760:G2760"/>
    <mergeCell ref="C2761:G2761"/>
    <mergeCell ref="C2762:G2762"/>
    <mergeCell ref="C2763:G2763"/>
    <mergeCell ref="C2764:G2764"/>
    <mergeCell ref="C2765:G2765"/>
    <mergeCell ref="C2766:G2766"/>
    <mergeCell ref="C2767:G2767"/>
    <mergeCell ref="C2768:G2768"/>
    <mergeCell ref="C2769:G2769"/>
    <mergeCell ref="C2770:G2770"/>
    <mergeCell ref="C2771:G2771"/>
    <mergeCell ref="C2772:G2772"/>
    <mergeCell ref="C2773:G2773"/>
    <mergeCell ref="C2774:P2774"/>
    <mergeCell ref="C2775:G2775"/>
    <mergeCell ref="C2776:G2776"/>
    <mergeCell ref="C2777:P2777"/>
    <mergeCell ref="C2778:P2778"/>
    <mergeCell ref="C2779:P2779"/>
    <mergeCell ref="C2780:G2780"/>
    <mergeCell ref="C2781:G2781"/>
    <mergeCell ref="C2782:G2782"/>
    <mergeCell ref="C2783:G2783"/>
    <mergeCell ref="C2784:G2784"/>
    <mergeCell ref="C2785:G2785"/>
    <mergeCell ref="C2786:G2786"/>
    <mergeCell ref="C2787:G2787"/>
    <mergeCell ref="C2788:G2788"/>
    <mergeCell ref="C2789:G2789"/>
    <mergeCell ref="C2790:G2790"/>
    <mergeCell ref="C2791:G2791"/>
    <mergeCell ref="C2792:P2792"/>
    <mergeCell ref="C2793:G2793"/>
    <mergeCell ref="A2794:P2794"/>
    <mergeCell ref="C2795:G2795"/>
    <mergeCell ref="C2796:P2796"/>
    <mergeCell ref="C2797:P2797"/>
    <mergeCell ref="C2798:P2798"/>
    <mergeCell ref="C2799:G2799"/>
    <mergeCell ref="C2800:G2800"/>
    <mergeCell ref="C2801:G2801"/>
    <mergeCell ref="C2802:G2802"/>
    <mergeCell ref="C2803:G2803"/>
    <mergeCell ref="C2804:G2804"/>
    <mergeCell ref="C2805:G2805"/>
    <mergeCell ref="C2806:G2806"/>
    <mergeCell ref="C2807:G2807"/>
    <mergeCell ref="C2808:P2808"/>
    <mergeCell ref="C2809:G2809"/>
    <mergeCell ref="C2810:G2810"/>
    <mergeCell ref="C2811:P2811"/>
    <mergeCell ref="C2812:G2812"/>
    <mergeCell ref="A2813:P2813"/>
    <mergeCell ref="C2814:G2814"/>
    <mergeCell ref="C2815:P2815"/>
    <mergeCell ref="C2816:P2816"/>
    <mergeCell ref="C2817:P2817"/>
    <mergeCell ref="C2818:G2818"/>
    <mergeCell ref="C2819:G2819"/>
    <mergeCell ref="C2820:G2820"/>
    <mergeCell ref="C2821:G2821"/>
    <mergeCell ref="C2822:G2822"/>
    <mergeCell ref="C2823:G2823"/>
    <mergeCell ref="C2824:G2824"/>
    <mergeCell ref="C2825:G2825"/>
    <mergeCell ref="C2826:G2826"/>
    <mergeCell ref="C2827:G2827"/>
    <mergeCell ref="C2828:G2828"/>
    <mergeCell ref="C2829:P2829"/>
    <mergeCell ref="C2830:G2830"/>
    <mergeCell ref="C2831:G2831"/>
    <mergeCell ref="C2832:P2832"/>
    <mergeCell ref="C2833:P2833"/>
    <mergeCell ref="C2834:P2834"/>
    <mergeCell ref="C2835:G2835"/>
    <mergeCell ref="C2836:G2836"/>
    <mergeCell ref="C2837:G2837"/>
    <mergeCell ref="C2838:G2838"/>
    <mergeCell ref="C2839:G2839"/>
    <mergeCell ref="C2840:G2840"/>
    <mergeCell ref="C2841:G2841"/>
    <mergeCell ref="C2842:G2842"/>
    <mergeCell ref="C2843:G2843"/>
    <mergeCell ref="C2844:G2844"/>
    <mergeCell ref="C2845:G2845"/>
    <mergeCell ref="C2846:G2846"/>
    <mergeCell ref="C2847:P2847"/>
    <mergeCell ref="C2848:G2848"/>
    <mergeCell ref="C2849:G2849"/>
    <mergeCell ref="C2850:P2850"/>
    <mergeCell ref="C2851:G2851"/>
    <mergeCell ref="C2853:O2853"/>
    <mergeCell ref="C2854:O2854"/>
    <mergeCell ref="C2855:O2855"/>
    <mergeCell ref="C2856:O2856"/>
    <mergeCell ref="C2857:O2857"/>
    <mergeCell ref="C2858:O2858"/>
    <mergeCell ref="C2859:O2859"/>
    <mergeCell ref="C2860:O2860"/>
    <mergeCell ref="C2861:O2861"/>
    <mergeCell ref="C2862:O2862"/>
    <mergeCell ref="C2863:O2863"/>
    <mergeCell ref="C2864:O2864"/>
    <mergeCell ref="C2865:O2865"/>
    <mergeCell ref="C2866:O2866"/>
    <mergeCell ref="C2867:O2867"/>
    <mergeCell ref="C2868:O2868"/>
    <mergeCell ref="C2869:O2869"/>
    <mergeCell ref="C2870:O2870"/>
    <mergeCell ref="C2871:O2871"/>
    <mergeCell ref="C2872:J2872"/>
    <mergeCell ref="A2873:P2873"/>
    <mergeCell ref="A2874:P2874"/>
    <mergeCell ref="C2875:G2875"/>
    <mergeCell ref="C2876:P2876"/>
    <mergeCell ref="C2877:P2877"/>
    <mergeCell ref="C2878:P2878"/>
    <mergeCell ref="C2879:G2879"/>
    <mergeCell ref="C2880:G2880"/>
    <mergeCell ref="C2881:G2881"/>
    <mergeCell ref="C2882:G2882"/>
    <mergeCell ref="C2883:G2883"/>
    <mergeCell ref="C2884:G2884"/>
    <mergeCell ref="C2885:G2885"/>
    <mergeCell ref="C2886:G2886"/>
    <mergeCell ref="C2887:G2887"/>
    <mergeCell ref="C2888:G2888"/>
    <mergeCell ref="C2889:G2889"/>
    <mergeCell ref="C2890:G2890"/>
    <mergeCell ref="C2891:G2891"/>
    <mergeCell ref="C2892:G2892"/>
    <mergeCell ref="C2893:G2893"/>
    <mergeCell ref="C2894:G2894"/>
    <mergeCell ref="C2895:G2895"/>
    <mergeCell ref="C2896:G2896"/>
    <mergeCell ref="C2897:G2897"/>
    <mergeCell ref="C2898:G2898"/>
    <mergeCell ref="C2899:G2899"/>
    <mergeCell ref="C2900:G2900"/>
    <mergeCell ref="C2901:G2901"/>
    <mergeCell ref="C2902:G2902"/>
    <mergeCell ref="C2903:G2903"/>
    <mergeCell ref="C2904:P2904"/>
    <mergeCell ref="C2905:G2905"/>
    <mergeCell ref="C2906:G2906"/>
    <mergeCell ref="C2907:P2907"/>
    <mergeCell ref="C2908:P2908"/>
    <mergeCell ref="C2909:P2909"/>
    <mergeCell ref="C2910:G2910"/>
    <mergeCell ref="C2911:G2911"/>
    <mergeCell ref="C2912:G2912"/>
    <mergeCell ref="C2913:G2913"/>
    <mergeCell ref="C2914:G2914"/>
    <mergeCell ref="C2915:G2915"/>
    <mergeCell ref="C2916:G2916"/>
    <mergeCell ref="C2917:G2917"/>
    <mergeCell ref="C2918:G2918"/>
    <mergeCell ref="C2919:G2919"/>
    <mergeCell ref="C2920:G2920"/>
    <mergeCell ref="C2921:P2921"/>
    <mergeCell ref="C2922:G2922"/>
    <mergeCell ref="C2923:G2923"/>
    <mergeCell ref="C2924:P2924"/>
    <mergeCell ref="C2925:G2925"/>
    <mergeCell ref="C2926:G2926"/>
    <mergeCell ref="C2927:P2927"/>
    <mergeCell ref="C2928:G2928"/>
    <mergeCell ref="C2929:G2929"/>
    <mergeCell ref="C2930:P2930"/>
    <mergeCell ref="C2931:P2931"/>
    <mergeCell ref="C2932:P2932"/>
    <mergeCell ref="C2933:G2933"/>
    <mergeCell ref="C2934:G2934"/>
    <mergeCell ref="C2935:G2935"/>
    <mergeCell ref="C2936:G2936"/>
    <mergeCell ref="C2937:G2937"/>
    <mergeCell ref="C2938:G2938"/>
    <mergeCell ref="C2939:G2939"/>
    <mergeCell ref="C2940:G2940"/>
    <mergeCell ref="C2941:G2941"/>
    <mergeCell ref="C2942:G2942"/>
    <mergeCell ref="C2943:G2943"/>
    <mergeCell ref="C2944:G2944"/>
    <mergeCell ref="C2945:P2945"/>
    <mergeCell ref="C2946:G2946"/>
    <mergeCell ref="C2947:G2947"/>
    <mergeCell ref="C2948:P2948"/>
    <mergeCell ref="C2949:G2949"/>
    <mergeCell ref="A2950:P2950"/>
    <mergeCell ref="C2951:G2951"/>
    <mergeCell ref="C2952:P2952"/>
    <mergeCell ref="C2953:P2953"/>
    <mergeCell ref="C2954:P2954"/>
    <mergeCell ref="C2955:G2955"/>
    <mergeCell ref="C2956:G2956"/>
    <mergeCell ref="C2957:G2957"/>
    <mergeCell ref="C2958:G2958"/>
    <mergeCell ref="C2959:G2959"/>
    <mergeCell ref="C2960:G2960"/>
    <mergeCell ref="C2961:G2961"/>
    <mergeCell ref="C2962:G2962"/>
    <mergeCell ref="C2963:G2963"/>
    <mergeCell ref="C2964:G2964"/>
    <mergeCell ref="C2965:G2965"/>
    <mergeCell ref="C2966:G2966"/>
    <mergeCell ref="C2967:G2967"/>
    <mergeCell ref="C2968:G2968"/>
    <mergeCell ref="C2969:G2969"/>
    <mergeCell ref="C2970:G2970"/>
    <mergeCell ref="C2971:G2971"/>
    <mergeCell ref="C2972:G2972"/>
    <mergeCell ref="C2973:G2973"/>
    <mergeCell ref="C2974:G2974"/>
    <mergeCell ref="C2975:G2975"/>
    <mergeCell ref="C2976:G2976"/>
    <mergeCell ref="C2977:G2977"/>
    <mergeCell ref="C2978:G2978"/>
    <mergeCell ref="C2979:G2979"/>
    <mergeCell ref="C2980:P2980"/>
    <mergeCell ref="C2981:G2981"/>
    <mergeCell ref="C2982:G2982"/>
    <mergeCell ref="C2983:P2983"/>
    <mergeCell ref="C2984:P2984"/>
    <mergeCell ref="C2985:P2985"/>
    <mergeCell ref="C2986:G2986"/>
    <mergeCell ref="C2987:G2987"/>
    <mergeCell ref="C2988:G2988"/>
    <mergeCell ref="C2989:G2989"/>
    <mergeCell ref="C2990:G2990"/>
    <mergeCell ref="C2991:G2991"/>
    <mergeCell ref="C2992:G2992"/>
    <mergeCell ref="C2993:G2993"/>
    <mergeCell ref="C2994:G2994"/>
    <mergeCell ref="C2995:G2995"/>
    <mergeCell ref="C2996:G2996"/>
    <mergeCell ref="C2997:P2997"/>
    <mergeCell ref="C2998:G2998"/>
    <mergeCell ref="C2999:G2999"/>
    <mergeCell ref="C3000:P3000"/>
    <mergeCell ref="C3001:G3001"/>
    <mergeCell ref="C3002:G3002"/>
    <mergeCell ref="C3003:P3003"/>
    <mergeCell ref="C3004:G3004"/>
    <mergeCell ref="C3005:G3005"/>
    <mergeCell ref="C3006:P3006"/>
    <mergeCell ref="C3007:P3007"/>
    <mergeCell ref="C3008:P3008"/>
    <mergeCell ref="C3009:G3009"/>
    <mergeCell ref="C3010:G3010"/>
    <mergeCell ref="C3011:G3011"/>
    <mergeCell ref="C3012:G3012"/>
    <mergeCell ref="C3013:G3013"/>
    <mergeCell ref="C3014:G3014"/>
    <mergeCell ref="C3015:G3015"/>
    <mergeCell ref="C3016:G3016"/>
    <mergeCell ref="C3017:G3017"/>
    <mergeCell ref="C3018:G3018"/>
    <mergeCell ref="C3019:G3019"/>
    <mergeCell ref="C3020:G3020"/>
    <mergeCell ref="C3021:P3021"/>
    <mergeCell ref="C3022:G3022"/>
    <mergeCell ref="C3023:G3023"/>
    <mergeCell ref="C3024:P3024"/>
    <mergeCell ref="C3025:G3025"/>
    <mergeCell ref="A3026:P3026"/>
    <mergeCell ref="C3027:G3027"/>
    <mergeCell ref="C3028:P3028"/>
    <mergeCell ref="C3029:P3029"/>
    <mergeCell ref="C3030:P3030"/>
    <mergeCell ref="C3031:G3031"/>
    <mergeCell ref="C3032:G3032"/>
    <mergeCell ref="C3033:G3033"/>
    <mergeCell ref="C3034:G3034"/>
    <mergeCell ref="C3035:G3035"/>
    <mergeCell ref="C3036:G3036"/>
    <mergeCell ref="C3037:G3037"/>
    <mergeCell ref="C3038:G3038"/>
    <mergeCell ref="C3039:G3039"/>
    <mergeCell ref="C3040:G3040"/>
    <mergeCell ref="C3041:G3041"/>
    <mergeCell ref="C3042:G3042"/>
    <mergeCell ref="C3043:G3043"/>
    <mergeCell ref="C3044:G3044"/>
    <mergeCell ref="C3045:G3045"/>
    <mergeCell ref="C3046:G3046"/>
    <mergeCell ref="C3047:G3047"/>
    <mergeCell ref="C3048:G3048"/>
    <mergeCell ref="C3049:G3049"/>
    <mergeCell ref="C3050:G3050"/>
    <mergeCell ref="C3051:G3051"/>
    <mergeCell ref="C3052:G3052"/>
    <mergeCell ref="C3053:G3053"/>
    <mergeCell ref="C3054:G3054"/>
    <mergeCell ref="C3055:G3055"/>
    <mergeCell ref="C3056:P3056"/>
    <mergeCell ref="C3057:G3057"/>
    <mergeCell ref="C3058:G3058"/>
    <mergeCell ref="C3059:P3059"/>
    <mergeCell ref="C3060:P3060"/>
    <mergeCell ref="C3061:P3061"/>
    <mergeCell ref="C3062:G3062"/>
    <mergeCell ref="C3063:G3063"/>
    <mergeCell ref="C3064:G3064"/>
    <mergeCell ref="C3065:G3065"/>
    <mergeCell ref="C3066:G3066"/>
    <mergeCell ref="C3067:G3067"/>
    <mergeCell ref="C3068:G3068"/>
    <mergeCell ref="C3069:G3069"/>
    <mergeCell ref="C3070:G3070"/>
    <mergeCell ref="C3071:G3071"/>
    <mergeCell ref="C3072:G3072"/>
    <mergeCell ref="C3073:P3073"/>
    <mergeCell ref="C3074:G3074"/>
    <mergeCell ref="C3075:G3075"/>
    <mergeCell ref="C3076:P3076"/>
    <mergeCell ref="C3077:P3077"/>
    <mergeCell ref="C3078:P3078"/>
    <mergeCell ref="C3079:G3079"/>
    <mergeCell ref="C3080:G3080"/>
    <mergeCell ref="C3081:G3081"/>
    <mergeCell ref="C3082:G3082"/>
    <mergeCell ref="C3083:G3083"/>
    <mergeCell ref="C3084:G3084"/>
    <mergeCell ref="C3085:G3085"/>
    <mergeCell ref="C3086:G3086"/>
    <mergeCell ref="C3087:G3087"/>
    <mergeCell ref="C3088:G3088"/>
    <mergeCell ref="C3089:G3089"/>
    <mergeCell ref="C3090:G3090"/>
    <mergeCell ref="C3091:P3091"/>
    <mergeCell ref="C3092:G3092"/>
    <mergeCell ref="A3093:P3093"/>
    <mergeCell ref="C3094:G3094"/>
    <mergeCell ref="C3095:P3095"/>
    <mergeCell ref="C3096:P3096"/>
    <mergeCell ref="C3097:P3097"/>
    <mergeCell ref="C3098:G3098"/>
    <mergeCell ref="C3099:G3099"/>
    <mergeCell ref="C3100:G3100"/>
    <mergeCell ref="C3101:G3101"/>
    <mergeCell ref="C3102:G3102"/>
    <mergeCell ref="C3103:G3103"/>
    <mergeCell ref="C3104:G3104"/>
    <mergeCell ref="C3105:G3105"/>
    <mergeCell ref="C3106:G3106"/>
    <mergeCell ref="C3107:G3107"/>
    <mergeCell ref="C3108:G3108"/>
    <mergeCell ref="C3109:G3109"/>
    <mergeCell ref="C3110:G3110"/>
    <mergeCell ref="C3111:G3111"/>
    <mergeCell ref="C3112:G3112"/>
    <mergeCell ref="C3113:G3113"/>
    <mergeCell ref="C3114:G3114"/>
    <mergeCell ref="C3115:G3115"/>
    <mergeCell ref="C3116:G3116"/>
    <mergeCell ref="C3117:G3117"/>
    <mergeCell ref="C3118:G3118"/>
    <mergeCell ref="C3119:G3119"/>
    <mergeCell ref="C3120:G3120"/>
    <mergeCell ref="C3121:G3121"/>
    <mergeCell ref="C3122:G3122"/>
    <mergeCell ref="C3123:P3123"/>
    <mergeCell ref="C3124:G3124"/>
    <mergeCell ref="C3125:G3125"/>
    <mergeCell ref="C3126:P3126"/>
    <mergeCell ref="C3127:P3127"/>
    <mergeCell ref="C3128:P3128"/>
    <mergeCell ref="C3129:G3129"/>
    <mergeCell ref="C3130:G3130"/>
    <mergeCell ref="C3131:G3131"/>
    <mergeCell ref="C3132:G3132"/>
    <mergeCell ref="C3133:G3133"/>
    <mergeCell ref="C3134:G3134"/>
    <mergeCell ref="C3135:G3135"/>
    <mergeCell ref="C3136:G3136"/>
    <mergeCell ref="C3137:G3137"/>
    <mergeCell ref="C3138:G3138"/>
    <mergeCell ref="C3139:G3139"/>
    <mergeCell ref="C3140:P3140"/>
    <mergeCell ref="C3141:G3141"/>
    <mergeCell ref="C3142:G3142"/>
    <mergeCell ref="C3143:P3143"/>
    <mergeCell ref="C3144:P3144"/>
    <mergeCell ref="C3145:P3145"/>
    <mergeCell ref="C3146:G3146"/>
    <mergeCell ref="C3147:G3147"/>
    <mergeCell ref="C3148:G3148"/>
    <mergeCell ref="C3149:G3149"/>
    <mergeCell ref="C3150:G3150"/>
    <mergeCell ref="C3151:G3151"/>
    <mergeCell ref="C3152:G3152"/>
    <mergeCell ref="C3153:G3153"/>
    <mergeCell ref="C3154:G3154"/>
    <mergeCell ref="C3155:G3155"/>
    <mergeCell ref="C3156:G3156"/>
    <mergeCell ref="C3157:G3157"/>
    <mergeCell ref="C3158:P3158"/>
    <mergeCell ref="C3159:G3159"/>
    <mergeCell ref="A3160:P3160"/>
    <mergeCell ref="C3161:G3161"/>
    <mergeCell ref="C3162:P3162"/>
    <mergeCell ref="C3163:P3163"/>
    <mergeCell ref="C3164:P3164"/>
    <mergeCell ref="C3165:G3165"/>
    <mergeCell ref="C3166:G3166"/>
    <mergeCell ref="C3167:G3167"/>
    <mergeCell ref="C3168:G3168"/>
    <mergeCell ref="C3169:G3169"/>
    <mergeCell ref="C3170:G3170"/>
    <mergeCell ref="C3171:G3171"/>
    <mergeCell ref="C3172:G3172"/>
    <mergeCell ref="C3173:G3173"/>
    <mergeCell ref="C3174:G3174"/>
    <mergeCell ref="C3175:G3175"/>
    <mergeCell ref="C3176:G3176"/>
    <mergeCell ref="C3177:G3177"/>
    <mergeCell ref="C3178:G3178"/>
    <mergeCell ref="C3179:G3179"/>
    <mergeCell ref="C3180:G3180"/>
    <mergeCell ref="C3181:G3181"/>
    <mergeCell ref="C3182:G3182"/>
    <mergeCell ref="C3183:G3183"/>
    <mergeCell ref="C3184:G3184"/>
    <mergeCell ref="C3185:G3185"/>
    <mergeCell ref="C3186:G3186"/>
    <mergeCell ref="C3187:G3187"/>
    <mergeCell ref="C3188:G3188"/>
    <mergeCell ref="C3189:G3189"/>
    <mergeCell ref="C3190:P3190"/>
    <mergeCell ref="C3191:G3191"/>
    <mergeCell ref="C3192:G3192"/>
    <mergeCell ref="C3193:P3193"/>
    <mergeCell ref="C3194:P3194"/>
    <mergeCell ref="C3195:P3195"/>
    <mergeCell ref="C3196:G3196"/>
    <mergeCell ref="C3197:G3197"/>
    <mergeCell ref="C3198:G3198"/>
    <mergeCell ref="C3199:G3199"/>
    <mergeCell ref="C3200:G3200"/>
    <mergeCell ref="C3201:G3201"/>
    <mergeCell ref="C3202:G3202"/>
    <mergeCell ref="C3203:G3203"/>
    <mergeCell ref="C3204:G3204"/>
    <mergeCell ref="C3205:G3205"/>
    <mergeCell ref="C3206:G3206"/>
    <mergeCell ref="C3207:P3207"/>
    <mergeCell ref="C3208:G3208"/>
    <mergeCell ref="C3209:G3209"/>
    <mergeCell ref="C3210:P3210"/>
    <mergeCell ref="C3211:P3211"/>
    <mergeCell ref="C3212:P3212"/>
    <mergeCell ref="C3213:G3213"/>
    <mergeCell ref="C3214:G3214"/>
    <mergeCell ref="C3215:G3215"/>
    <mergeCell ref="C3216:G3216"/>
    <mergeCell ref="C3217:G3217"/>
    <mergeCell ref="C3218:G3218"/>
    <mergeCell ref="C3219:G3219"/>
    <mergeCell ref="C3220:G3220"/>
    <mergeCell ref="C3221:G3221"/>
    <mergeCell ref="C3222:G3222"/>
    <mergeCell ref="C3223:G3223"/>
    <mergeCell ref="C3224:G3224"/>
    <mergeCell ref="C3225:P3225"/>
    <mergeCell ref="C3226:G3226"/>
    <mergeCell ref="A3227:P3227"/>
    <mergeCell ref="C3228:G3228"/>
    <mergeCell ref="C3229:P3229"/>
    <mergeCell ref="C3230:P3230"/>
    <mergeCell ref="C3231:P3231"/>
    <mergeCell ref="C3232:G3232"/>
    <mergeCell ref="C3233:G3233"/>
    <mergeCell ref="C3234:G3234"/>
    <mergeCell ref="C3235:G3235"/>
    <mergeCell ref="C3236:G3236"/>
    <mergeCell ref="C3237:G3237"/>
    <mergeCell ref="C3238:G3238"/>
    <mergeCell ref="C3239:G3239"/>
    <mergeCell ref="C3240:G3240"/>
    <mergeCell ref="C3241:G3241"/>
    <mergeCell ref="C3242:G3242"/>
    <mergeCell ref="C3243:G3243"/>
    <mergeCell ref="C3244:G3244"/>
    <mergeCell ref="C3245:G3245"/>
    <mergeCell ref="C3246:G3246"/>
    <mergeCell ref="C3247:G3247"/>
    <mergeCell ref="C3248:G3248"/>
    <mergeCell ref="C3249:G3249"/>
    <mergeCell ref="C3250:G3250"/>
    <mergeCell ref="C3251:G3251"/>
    <mergeCell ref="C3252:G3252"/>
    <mergeCell ref="C3253:G3253"/>
    <mergeCell ref="C3254:G3254"/>
    <mergeCell ref="C3255:G3255"/>
    <mergeCell ref="C3256:G3256"/>
    <mergeCell ref="C3257:P3257"/>
    <mergeCell ref="C3258:G3258"/>
    <mergeCell ref="C3259:G3259"/>
    <mergeCell ref="C3260:P3260"/>
    <mergeCell ref="C3261:P3261"/>
    <mergeCell ref="C3262:P3262"/>
    <mergeCell ref="C3263:G3263"/>
    <mergeCell ref="C3264:G3264"/>
    <mergeCell ref="C3265:G3265"/>
    <mergeCell ref="C3266:G3266"/>
    <mergeCell ref="C3267:G3267"/>
    <mergeCell ref="C3268:G3268"/>
    <mergeCell ref="C3269:G3269"/>
    <mergeCell ref="C3270:G3270"/>
    <mergeCell ref="C3271:G3271"/>
    <mergeCell ref="C3272:G3272"/>
    <mergeCell ref="C3273:G3273"/>
    <mergeCell ref="C3274:P3274"/>
    <mergeCell ref="C3275:G3275"/>
    <mergeCell ref="C3276:G3276"/>
    <mergeCell ref="C3277:P3277"/>
    <mergeCell ref="C3278:P3278"/>
    <mergeCell ref="C3279:P3279"/>
    <mergeCell ref="C3280:G3280"/>
    <mergeCell ref="C3281:G3281"/>
    <mergeCell ref="C3282:G3282"/>
    <mergeCell ref="C3283:G3283"/>
    <mergeCell ref="C3284:G3284"/>
    <mergeCell ref="C3285:G3285"/>
    <mergeCell ref="C3286:G3286"/>
    <mergeCell ref="C3287:G3287"/>
    <mergeCell ref="C3288:G3288"/>
    <mergeCell ref="C3289:G3289"/>
    <mergeCell ref="C3290:G3290"/>
    <mergeCell ref="C3291:G3291"/>
    <mergeCell ref="C3292:P3292"/>
    <mergeCell ref="C3293:G3293"/>
    <mergeCell ref="C3295:O3295"/>
    <mergeCell ref="C3296:O3296"/>
    <mergeCell ref="C3297:O3297"/>
    <mergeCell ref="C3298:O3298"/>
    <mergeCell ref="C3299:O3299"/>
    <mergeCell ref="C3300:O3300"/>
    <mergeCell ref="C3301:O3301"/>
    <mergeCell ref="C3302:O3302"/>
    <mergeCell ref="C3303:O3303"/>
    <mergeCell ref="C3304:O3304"/>
    <mergeCell ref="C3305:O3305"/>
    <mergeCell ref="C3306:O3306"/>
    <mergeCell ref="C3307:O3307"/>
    <mergeCell ref="C3308:O3308"/>
    <mergeCell ref="C3309:O3309"/>
    <mergeCell ref="C3310:O3310"/>
    <mergeCell ref="C3311:O3311"/>
    <mergeCell ref="C3312:O3312"/>
    <mergeCell ref="C3313:O3313"/>
    <mergeCell ref="C3314:O3314"/>
    <mergeCell ref="C3315:O3315"/>
    <mergeCell ref="C3316:O3316"/>
    <mergeCell ref="C3317:J3317"/>
    <mergeCell ref="C3318:J3318"/>
    <mergeCell ref="A3319:P3319"/>
    <mergeCell ref="C3320:G3320"/>
    <mergeCell ref="C3321:P3321"/>
    <mergeCell ref="C3322:P3322"/>
    <mergeCell ref="C3323:P3323"/>
    <mergeCell ref="C3324:P3324"/>
    <mergeCell ref="C3325:G3325"/>
    <mergeCell ref="C3326:G3326"/>
    <mergeCell ref="C3327:G3327"/>
    <mergeCell ref="C3328:G3328"/>
    <mergeCell ref="C3329:G3329"/>
    <mergeCell ref="C3330:G3330"/>
    <mergeCell ref="C3331:G3331"/>
    <mergeCell ref="C3332:G3332"/>
    <mergeCell ref="C3333:G3333"/>
    <mergeCell ref="C3334:G3334"/>
    <mergeCell ref="C3335:G3335"/>
    <mergeCell ref="C3336:G3336"/>
    <mergeCell ref="C3337:G3337"/>
    <mergeCell ref="C3338:G3338"/>
    <mergeCell ref="C3339:G3339"/>
    <mergeCell ref="C3340:G3340"/>
    <mergeCell ref="C3341:G3341"/>
    <mergeCell ref="C3342:G3342"/>
    <mergeCell ref="C3343:G3343"/>
    <mergeCell ref="C3344:P3344"/>
    <mergeCell ref="C3345:P3345"/>
    <mergeCell ref="C3346:P3346"/>
    <mergeCell ref="C3347:P3347"/>
    <mergeCell ref="C3348:G3348"/>
    <mergeCell ref="C3349:G3349"/>
    <mergeCell ref="C3350:G3350"/>
    <mergeCell ref="C3351:G3351"/>
    <mergeCell ref="C3352:G3352"/>
    <mergeCell ref="C3353:G3353"/>
    <mergeCell ref="C3354:G3354"/>
    <mergeCell ref="C3355:G3355"/>
    <mergeCell ref="C3356:G3356"/>
    <mergeCell ref="C3357:G3357"/>
    <mergeCell ref="C3358:G3358"/>
    <mergeCell ref="C3359:G3359"/>
    <mergeCell ref="C3360:G3360"/>
    <mergeCell ref="C3361:G3361"/>
    <mergeCell ref="C3362:G3362"/>
    <mergeCell ref="C3363:G3363"/>
    <mergeCell ref="C3364:G3364"/>
    <mergeCell ref="C3365:G3365"/>
    <mergeCell ref="C3366:G3366"/>
    <mergeCell ref="C3367:P3367"/>
    <mergeCell ref="C3368:P3368"/>
    <mergeCell ref="C3369:P3369"/>
    <mergeCell ref="C3370:G3370"/>
    <mergeCell ref="C3371:G3371"/>
    <mergeCell ref="C3372:G3372"/>
    <mergeCell ref="C3373:G3373"/>
    <mergeCell ref="C3374:G3374"/>
    <mergeCell ref="C3375:G3375"/>
    <mergeCell ref="C3376:G3376"/>
    <mergeCell ref="C3377:G3377"/>
    <mergeCell ref="C3378:G3378"/>
    <mergeCell ref="C3379:G3379"/>
    <mergeCell ref="C3380:G3380"/>
    <mergeCell ref="C3381:G3381"/>
    <mergeCell ref="C3382:G3382"/>
    <mergeCell ref="C3383:G3383"/>
    <mergeCell ref="C3384:G3384"/>
    <mergeCell ref="C3385:G3385"/>
    <mergeCell ref="C3386:G3386"/>
    <mergeCell ref="C3387:G3387"/>
    <mergeCell ref="C3388:G3388"/>
    <mergeCell ref="C3389:P3389"/>
    <mergeCell ref="C3390:P3390"/>
    <mergeCell ref="C3391:P3391"/>
    <mergeCell ref="C3392:P3392"/>
    <mergeCell ref="C3393:G3393"/>
    <mergeCell ref="C3394:G3394"/>
    <mergeCell ref="C3395:G3395"/>
    <mergeCell ref="C3396:G3396"/>
    <mergeCell ref="C3397:G3397"/>
    <mergeCell ref="C3398:G3398"/>
    <mergeCell ref="C3399:G3399"/>
    <mergeCell ref="C3400:G3400"/>
    <mergeCell ref="C3401:G3401"/>
    <mergeCell ref="C3402:G3402"/>
    <mergeCell ref="C3403:G3403"/>
    <mergeCell ref="C3404:G3404"/>
    <mergeCell ref="C3405:G3405"/>
    <mergeCell ref="C3406:G3406"/>
    <mergeCell ref="C3407:G3407"/>
    <mergeCell ref="C3408:G3408"/>
    <mergeCell ref="C3409:G3409"/>
    <mergeCell ref="C3410:G3410"/>
    <mergeCell ref="C3411:P3411"/>
    <mergeCell ref="C3412:G3412"/>
    <mergeCell ref="C3413:G3413"/>
    <mergeCell ref="C3414:P3414"/>
    <mergeCell ref="C3415:P3415"/>
    <mergeCell ref="C3416:P3416"/>
    <mergeCell ref="C3417:G3417"/>
    <mergeCell ref="C3418:G3418"/>
    <mergeCell ref="C3419:G3419"/>
    <mergeCell ref="C3420:G3420"/>
    <mergeCell ref="C3421:G3421"/>
    <mergeCell ref="C3422:G3422"/>
    <mergeCell ref="C3423:G3423"/>
    <mergeCell ref="C3424:G3424"/>
    <mergeCell ref="C3425:G3425"/>
    <mergeCell ref="C3426:G3426"/>
    <mergeCell ref="C3427:G3427"/>
    <mergeCell ref="C3428:G3428"/>
    <mergeCell ref="C3429:G3429"/>
    <mergeCell ref="C3430:G3430"/>
    <mergeCell ref="C3431:G3431"/>
    <mergeCell ref="C3432:G3432"/>
    <mergeCell ref="C3433:G3433"/>
    <mergeCell ref="C3434:G3434"/>
    <mergeCell ref="C3435:G3435"/>
    <mergeCell ref="C3436:G3436"/>
    <mergeCell ref="C3437:G3437"/>
    <mergeCell ref="C3438:P3438"/>
    <mergeCell ref="C3439:P3439"/>
    <mergeCell ref="C3440:P3440"/>
    <mergeCell ref="C3441:G3441"/>
    <mergeCell ref="C3442:G3442"/>
    <mergeCell ref="C3443:G3443"/>
    <mergeCell ref="C3444:G3444"/>
    <mergeCell ref="C3445:G3445"/>
    <mergeCell ref="C3446:G3446"/>
    <mergeCell ref="C3447:G3447"/>
    <mergeCell ref="C3448:G3448"/>
    <mergeCell ref="C3449:G3449"/>
    <mergeCell ref="C3450:G3450"/>
    <mergeCell ref="C3451:G3451"/>
    <mergeCell ref="C3452:G3452"/>
    <mergeCell ref="C3453:G3453"/>
    <mergeCell ref="C3454:G3454"/>
    <mergeCell ref="C3455:G3455"/>
    <mergeCell ref="C3456:G3456"/>
    <mergeCell ref="C3457:G3457"/>
    <mergeCell ref="C3458:G3458"/>
    <mergeCell ref="C3459:G3459"/>
    <mergeCell ref="C3460:G3460"/>
    <mergeCell ref="C3461:G3461"/>
    <mergeCell ref="C3462:P3462"/>
    <mergeCell ref="C3463:P3463"/>
    <mergeCell ref="C3464:P3464"/>
    <mergeCell ref="C3465:G3465"/>
    <mergeCell ref="C3466:G3466"/>
    <mergeCell ref="C3467:G3467"/>
    <mergeCell ref="C3468:G3468"/>
    <mergeCell ref="C3469:G3469"/>
    <mergeCell ref="C3470:G3470"/>
    <mergeCell ref="C3471:G3471"/>
    <mergeCell ref="C3472:G3472"/>
    <mergeCell ref="C3473:G3473"/>
    <mergeCell ref="C3474:G3474"/>
    <mergeCell ref="C3475:G3475"/>
    <mergeCell ref="C3476:G3476"/>
    <mergeCell ref="C3477:G3477"/>
    <mergeCell ref="C3478:G3478"/>
    <mergeCell ref="C3479:G3479"/>
    <mergeCell ref="C3480:G3480"/>
    <mergeCell ref="C3481:G3481"/>
    <mergeCell ref="C3482:G3482"/>
    <mergeCell ref="C3483:G3483"/>
    <mergeCell ref="C3484:G3484"/>
    <mergeCell ref="C3485:G3485"/>
    <mergeCell ref="C3486:P3486"/>
    <mergeCell ref="C3487:P3487"/>
    <mergeCell ref="C3488:P3488"/>
    <mergeCell ref="C3489:G3489"/>
    <mergeCell ref="C3490:G3490"/>
    <mergeCell ref="C3491:G3491"/>
    <mergeCell ref="C3492:G3492"/>
    <mergeCell ref="C3493:G3493"/>
    <mergeCell ref="C3494:G3494"/>
    <mergeCell ref="C3495:G3495"/>
    <mergeCell ref="C3496:G3496"/>
    <mergeCell ref="C3497:G3497"/>
    <mergeCell ref="C3498:G3498"/>
    <mergeCell ref="C3499:G3499"/>
    <mergeCell ref="C3500:G3500"/>
    <mergeCell ref="C3501:G3501"/>
    <mergeCell ref="C3502:G3502"/>
    <mergeCell ref="C3503:G3503"/>
    <mergeCell ref="C3504:G3504"/>
    <mergeCell ref="C3505:G3505"/>
    <mergeCell ref="C3506:G3506"/>
    <mergeCell ref="C3507:G3507"/>
    <mergeCell ref="C3508:G3508"/>
    <mergeCell ref="C3509:G3509"/>
    <mergeCell ref="C3510:P3510"/>
    <mergeCell ref="C3511:P3511"/>
    <mergeCell ref="C3512:P3512"/>
    <mergeCell ref="C3513:G3513"/>
    <mergeCell ref="C3514:G3514"/>
    <mergeCell ref="C3515:G3515"/>
    <mergeCell ref="C3516:G3516"/>
    <mergeCell ref="C3517:G3517"/>
    <mergeCell ref="C3518:G3518"/>
    <mergeCell ref="C3519:G3519"/>
    <mergeCell ref="C3520:G3520"/>
    <mergeCell ref="C3521:G3521"/>
    <mergeCell ref="C3522:G3522"/>
    <mergeCell ref="C3523:G3523"/>
    <mergeCell ref="C3524:G3524"/>
    <mergeCell ref="C3525:G3525"/>
    <mergeCell ref="C3526:G3526"/>
    <mergeCell ref="C3527:G3527"/>
    <mergeCell ref="C3528:G3528"/>
    <mergeCell ref="C3529:G3529"/>
    <mergeCell ref="C3530:G3530"/>
    <mergeCell ref="C3531:G3531"/>
    <mergeCell ref="C3532:G3532"/>
    <mergeCell ref="C3533:G3533"/>
    <mergeCell ref="C3534:P3534"/>
    <mergeCell ref="C3535:P3535"/>
    <mergeCell ref="C3536:P3536"/>
    <mergeCell ref="C3537:P3537"/>
    <mergeCell ref="C3538:G3538"/>
    <mergeCell ref="C3539:G3539"/>
    <mergeCell ref="C3540:G3540"/>
    <mergeCell ref="C3541:G3541"/>
    <mergeCell ref="C3542:G3542"/>
    <mergeCell ref="C3543:G3543"/>
    <mergeCell ref="C3544:G3544"/>
    <mergeCell ref="C3545:G3545"/>
    <mergeCell ref="C3546:G3546"/>
    <mergeCell ref="C3547:G3547"/>
    <mergeCell ref="C3548:G3548"/>
    <mergeCell ref="C3549:G3549"/>
    <mergeCell ref="C3550:G3550"/>
    <mergeCell ref="C3551:G3551"/>
    <mergeCell ref="C3552:G3552"/>
    <mergeCell ref="C3553:G3553"/>
    <mergeCell ref="C3554:G3554"/>
    <mergeCell ref="C3555:G3555"/>
    <mergeCell ref="C3556:G3556"/>
    <mergeCell ref="C3557:P3557"/>
    <mergeCell ref="C3558:P3558"/>
    <mergeCell ref="C3559:P3559"/>
    <mergeCell ref="C3560:P3560"/>
    <mergeCell ref="C3561:G3561"/>
    <mergeCell ref="C3562:G3562"/>
    <mergeCell ref="C3563:G3563"/>
    <mergeCell ref="C3564:G3564"/>
    <mergeCell ref="C3565:G3565"/>
    <mergeCell ref="C3566:G3566"/>
    <mergeCell ref="C3567:G3567"/>
    <mergeCell ref="C3568:G3568"/>
    <mergeCell ref="C3569:G3569"/>
    <mergeCell ref="C3570:G3570"/>
    <mergeCell ref="C3571:G3571"/>
    <mergeCell ref="C3572:G3572"/>
    <mergeCell ref="C3573:G3573"/>
    <mergeCell ref="C3574:G3574"/>
    <mergeCell ref="C3575:G3575"/>
    <mergeCell ref="C3576:G3576"/>
    <mergeCell ref="C3577:G3577"/>
    <mergeCell ref="C3578:G3578"/>
    <mergeCell ref="C3579:G3579"/>
    <mergeCell ref="C3580:P3580"/>
    <mergeCell ref="C3581:P3581"/>
    <mergeCell ref="C3582:P3582"/>
    <mergeCell ref="C3583:G3583"/>
    <mergeCell ref="C3584:G3584"/>
    <mergeCell ref="C3585:G3585"/>
    <mergeCell ref="C3586:G3586"/>
    <mergeCell ref="C3587:G3587"/>
    <mergeCell ref="C3588:G3588"/>
    <mergeCell ref="C3589:G3589"/>
    <mergeCell ref="C3590:G3590"/>
    <mergeCell ref="C3591:G3591"/>
    <mergeCell ref="C3592:G3592"/>
    <mergeCell ref="C3593:G3593"/>
    <mergeCell ref="C3594:G3594"/>
    <mergeCell ref="C3595:G3595"/>
    <mergeCell ref="C3596:G3596"/>
    <mergeCell ref="C3597:G3597"/>
    <mergeCell ref="C3598:G3598"/>
    <mergeCell ref="C3599:G3599"/>
    <mergeCell ref="C3600:G3600"/>
    <mergeCell ref="C3601:G3601"/>
    <mergeCell ref="C3602:P3602"/>
    <mergeCell ref="C3603:P3603"/>
    <mergeCell ref="C3604:P3604"/>
    <mergeCell ref="C3605:G3605"/>
    <mergeCell ref="C3606:G3606"/>
    <mergeCell ref="C3607:G3607"/>
    <mergeCell ref="C3608:G3608"/>
    <mergeCell ref="C3609:G3609"/>
    <mergeCell ref="C3610:G3610"/>
    <mergeCell ref="C3611:G3611"/>
    <mergeCell ref="C3612:G3612"/>
    <mergeCell ref="C3613:G3613"/>
    <mergeCell ref="C3614:G3614"/>
    <mergeCell ref="C3615:G3615"/>
    <mergeCell ref="A3616:P3616"/>
    <mergeCell ref="A3617:P3617"/>
    <mergeCell ref="C3618:G3618"/>
    <mergeCell ref="C3619:P3619"/>
    <mergeCell ref="C3620:P3620"/>
    <mergeCell ref="C3621:P3621"/>
    <mergeCell ref="C3622:P3622"/>
    <mergeCell ref="C3623:G3623"/>
    <mergeCell ref="C3624:G3624"/>
    <mergeCell ref="C3625:G3625"/>
    <mergeCell ref="C3626:G3626"/>
    <mergeCell ref="C3627:G3627"/>
    <mergeCell ref="C3628:G3628"/>
    <mergeCell ref="C3629:G3629"/>
    <mergeCell ref="C3630:G3630"/>
    <mergeCell ref="C3631:G3631"/>
    <mergeCell ref="C3632:G3632"/>
    <mergeCell ref="C3633:G3633"/>
    <mergeCell ref="C3634:G3634"/>
    <mergeCell ref="C3635:G3635"/>
    <mergeCell ref="C3636:G3636"/>
    <mergeCell ref="C3637:G3637"/>
    <mergeCell ref="C3638:G3638"/>
    <mergeCell ref="C3639:G3639"/>
    <mergeCell ref="C3640:G3640"/>
    <mergeCell ref="C3641:G3641"/>
    <mergeCell ref="C3642:P3642"/>
    <mergeCell ref="C3643:P3643"/>
    <mergeCell ref="C3644:P3644"/>
    <mergeCell ref="C3645:P3645"/>
    <mergeCell ref="C3646:G3646"/>
    <mergeCell ref="C3647:G3647"/>
    <mergeCell ref="C3648:G3648"/>
    <mergeCell ref="C3649:G3649"/>
    <mergeCell ref="C3650:G3650"/>
    <mergeCell ref="C3651:G3651"/>
    <mergeCell ref="C3652:G3652"/>
    <mergeCell ref="C3653:G3653"/>
    <mergeCell ref="C3654:G3654"/>
    <mergeCell ref="C3655:G3655"/>
    <mergeCell ref="C3656:G3656"/>
    <mergeCell ref="C3657:G3657"/>
    <mergeCell ref="C3658:G3658"/>
    <mergeCell ref="C3659:G3659"/>
    <mergeCell ref="C3660:G3660"/>
    <mergeCell ref="C3661:G3661"/>
    <mergeCell ref="C3662:G3662"/>
    <mergeCell ref="C3663:G3663"/>
    <mergeCell ref="C3664:G3664"/>
    <mergeCell ref="C3665:P3665"/>
    <mergeCell ref="C3666:P3666"/>
    <mergeCell ref="C3667:P3667"/>
    <mergeCell ref="C3668:P3668"/>
    <mergeCell ref="C3669:G3669"/>
    <mergeCell ref="C3670:G3670"/>
    <mergeCell ref="C3671:G3671"/>
    <mergeCell ref="C3672:G3672"/>
    <mergeCell ref="C3673:G3673"/>
    <mergeCell ref="C3674:G3674"/>
    <mergeCell ref="C3675:G3675"/>
    <mergeCell ref="C3676:G3676"/>
    <mergeCell ref="C3677:G3677"/>
    <mergeCell ref="C3678:G3678"/>
    <mergeCell ref="C3679:G3679"/>
    <mergeCell ref="C3680:G3680"/>
    <mergeCell ref="C3681:G3681"/>
    <mergeCell ref="C3682:G3682"/>
    <mergeCell ref="C3683:G3683"/>
    <mergeCell ref="C3684:G3684"/>
    <mergeCell ref="C3685:G3685"/>
    <mergeCell ref="C3686:P3686"/>
    <mergeCell ref="C3687:P3687"/>
    <mergeCell ref="C3688:P3688"/>
    <mergeCell ref="C3689:P3689"/>
    <mergeCell ref="C3690:G3690"/>
    <mergeCell ref="C3691:G3691"/>
    <mergeCell ref="C3692:G3692"/>
    <mergeCell ref="C3693:G3693"/>
    <mergeCell ref="C3694:G3694"/>
    <mergeCell ref="C3695:G3695"/>
    <mergeCell ref="C3696:G3696"/>
    <mergeCell ref="C3697:G3697"/>
    <mergeCell ref="C3698:G3698"/>
    <mergeCell ref="C3699:G3699"/>
    <mergeCell ref="C3700:G3700"/>
    <mergeCell ref="C3701:G3701"/>
    <mergeCell ref="C3702:G3702"/>
    <mergeCell ref="C3703:G3703"/>
    <mergeCell ref="C3704:G3704"/>
    <mergeCell ref="C3705:G3705"/>
    <mergeCell ref="C3706:G3706"/>
    <mergeCell ref="C3707:G3707"/>
    <mergeCell ref="C3708:G3708"/>
    <mergeCell ref="C3709:P3709"/>
    <mergeCell ref="C3710:P3710"/>
    <mergeCell ref="C3711:P3711"/>
    <mergeCell ref="C3712:P3712"/>
    <mergeCell ref="C3713:G3713"/>
    <mergeCell ref="C3714:G3714"/>
    <mergeCell ref="C3715:G3715"/>
    <mergeCell ref="C3716:G3716"/>
    <mergeCell ref="C3717:G3717"/>
    <mergeCell ref="C3718:G3718"/>
    <mergeCell ref="C3719:G3719"/>
    <mergeCell ref="C3720:G3720"/>
    <mergeCell ref="C3721:G3721"/>
    <mergeCell ref="C3722:G3722"/>
    <mergeCell ref="C3723:G3723"/>
    <mergeCell ref="C3724:G3724"/>
    <mergeCell ref="C3725:G3725"/>
    <mergeCell ref="C3726:G3726"/>
    <mergeCell ref="C3727:G3727"/>
    <mergeCell ref="C3728:G3728"/>
    <mergeCell ref="C3729:G3729"/>
    <mergeCell ref="C3730:G3730"/>
    <mergeCell ref="C3731:G3731"/>
    <mergeCell ref="C3732:P3732"/>
    <mergeCell ref="C3733:P3733"/>
    <mergeCell ref="C3734:P3734"/>
    <mergeCell ref="C3735:G3735"/>
    <mergeCell ref="C3736:G3736"/>
    <mergeCell ref="C3737:G3737"/>
    <mergeCell ref="C3738:G3738"/>
    <mergeCell ref="C3739:G3739"/>
    <mergeCell ref="C3740:G3740"/>
    <mergeCell ref="C3741:G3741"/>
    <mergeCell ref="C3742:G3742"/>
    <mergeCell ref="C3743:G3743"/>
    <mergeCell ref="C3744:G3744"/>
    <mergeCell ref="C3745:G3745"/>
    <mergeCell ref="C3746:G3746"/>
    <mergeCell ref="C3747:P3747"/>
    <mergeCell ref="C3748:P3748"/>
    <mergeCell ref="C3749:P3749"/>
    <mergeCell ref="C3750:G3750"/>
    <mergeCell ref="C3751:G3751"/>
    <mergeCell ref="C3752:G3752"/>
    <mergeCell ref="C3753:G3753"/>
    <mergeCell ref="C3754:G3754"/>
    <mergeCell ref="C3755:G3755"/>
    <mergeCell ref="C3756:G3756"/>
    <mergeCell ref="C3757:G3757"/>
    <mergeCell ref="C3758:G3758"/>
    <mergeCell ref="C3759:G3759"/>
    <mergeCell ref="C3760:G3760"/>
    <mergeCell ref="C3761:G3761"/>
    <mergeCell ref="C3762:G3762"/>
    <mergeCell ref="C3763:G3763"/>
    <mergeCell ref="C3764:G3764"/>
    <mergeCell ref="C3765:P3765"/>
    <mergeCell ref="C3766:P3766"/>
    <mergeCell ref="C3767:P3767"/>
    <mergeCell ref="C3768:G3768"/>
    <mergeCell ref="C3769:G3769"/>
    <mergeCell ref="C3770:G3770"/>
    <mergeCell ref="C3771:G3771"/>
    <mergeCell ref="C3772:G3772"/>
    <mergeCell ref="C3773:G3773"/>
    <mergeCell ref="C3774:G3774"/>
    <mergeCell ref="C3775:G3775"/>
    <mergeCell ref="C3776:G3776"/>
    <mergeCell ref="C3777:G3777"/>
    <mergeCell ref="C3778:G3778"/>
    <mergeCell ref="C3779:G3779"/>
    <mergeCell ref="C3780:G3780"/>
    <mergeCell ref="C3781:G3781"/>
    <mergeCell ref="C3782:G3782"/>
    <mergeCell ref="C3783:P3783"/>
    <mergeCell ref="C3784:P3784"/>
    <mergeCell ref="C3785:P3785"/>
    <mergeCell ref="C3786:G3786"/>
    <mergeCell ref="C3787:G3787"/>
    <mergeCell ref="C3788:G3788"/>
    <mergeCell ref="C3789:G3789"/>
    <mergeCell ref="C3790:G3790"/>
    <mergeCell ref="C3791:G3791"/>
    <mergeCell ref="C3792:G3792"/>
    <mergeCell ref="C3793:G3793"/>
    <mergeCell ref="C3794:G3794"/>
    <mergeCell ref="C3795:G3795"/>
    <mergeCell ref="C3796:G3796"/>
    <mergeCell ref="C3797:G3797"/>
    <mergeCell ref="C3798:G3798"/>
    <mergeCell ref="C3799:G3799"/>
    <mergeCell ref="C3800:G3800"/>
    <mergeCell ref="C3801:P3801"/>
    <mergeCell ref="C3802:P3802"/>
    <mergeCell ref="C3803:P3803"/>
    <mergeCell ref="C3804:G3804"/>
    <mergeCell ref="C3805:G3805"/>
    <mergeCell ref="C3806:G3806"/>
    <mergeCell ref="C3807:G3807"/>
    <mergeCell ref="C3808:G3808"/>
    <mergeCell ref="C3809:G3809"/>
    <mergeCell ref="C3810:G3810"/>
    <mergeCell ref="C3811:G3811"/>
    <mergeCell ref="C3812:G3812"/>
    <mergeCell ref="C3813:G3813"/>
    <mergeCell ref="C3814:G3814"/>
    <mergeCell ref="C3815:G3815"/>
    <mergeCell ref="C3816:G3816"/>
    <mergeCell ref="C3817:G3817"/>
    <mergeCell ref="C3818:G3818"/>
    <mergeCell ref="C3819:P3819"/>
    <mergeCell ref="C3820:P3820"/>
    <mergeCell ref="C3821:P3821"/>
    <mergeCell ref="C3822:G3822"/>
    <mergeCell ref="C3823:G3823"/>
    <mergeCell ref="C3824:G3824"/>
    <mergeCell ref="C3825:G3825"/>
    <mergeCell ref="C3826:G3826"/>
    <mergeCell ref="C3827:G3827"/>
    <mergeCell ref="C3828:G3828"/>
    <mergeCell ref="C3829:G3829"/>
    <mergeCell ref="C3830:G3830"/>
    <mergeCell ref="C3831:G3831"/>
    <mergeCell ref="C3832:G3832"/>
    <mergeCell ref="C3833:G3833"/>
    <mergeCell ref="C3834:G3834"/>
    <mergeCell ref="C3835:G3835"/>
    <mergeCell ref="C3836:G3836"/>
    <mergeCell ref="C3837:P3837"/>
    <mergeCell ref="C3838:P3838"/>
    <mergeCell ref="C3839:P3839"/>
    <mergeCell ref="C3840:G3840"/>
    <mergeCell ref="C3841:G3841"/>
    <mergeCell ref="C3842:G3842"/>
    <mergeCell ref="C3843:G3843"/>
    <mergeCell ref="C3844:G3844"/>
    <mergeCell ref="C3845:G3845"/>
    <mergeCell ref="C3846:G3846"/>
    <mergeCell ref="C3847:G3847"/>
    <mergeCell ref="C3848:G3848"/>
    <mergeCell ref="C3849:G3849"/>
    <mergeCell ref="C3850:G3850"/>
    <mergeCell ref="C3851:G3851"/>
    <mergeCell ref="C3852:G3852"/>
    <mergeCell ref="C3853:P3853"/>
    <mergeCell ref="C3854:P3854"/>
    <mergeCell ref="C3855:P3855"/>
    <mergeCell ref="C3856:G3856"/>
    <mergeCell ref="C3857:G3857"/>
    <mergeCell ref="C3858:G3858"/>
    <mergeCell ref="C3859:G3859"/>
    <mergeCell ref="C3860:G3860"/>
    <mergeCell ref="C3861:G3861"/>
    <mergeCell ref="C3862:G3862"/>
    <mergeCell ref="C3863:G3863"/>
    <mergeCell ref="C3864:G3864"/>
    <mergeCell ref="C3865:G3865"/>
    <mergeCell ref="C3866:G3866"/>
    <mergeCell ref="C3867:G3867"/>
    <mergeCell ref="C3868:G3868"/>
    <mergeCell ref="C3869:P3869"/>
    <mergeCell ref="C3870:P3870"/>
    <mergeCell ref="C3871:P3871"/>
    <mergeCell ref="C3872:G3872"/>
    <mergeCell ref="C3873:G3873"/>
    <mergeCell ref="C3874:G3874"/>
    <mergeCell ref="C3875:G3875"/>
    <mergeCell ref="C3876:G3876"/>
    <mergeCell ref="C3877:G3877"/>
    <mergeCell ref="C3878:G3878"/>
    <mergeCell ref="C3879:G3879"/>
    <mergeCell ref="C3880:G3880"/>
    <mergeCell ref="C3881:G3881"/>
    <mergeCell ref="C3882:G3882"/>
    <mergeCell ref="C3883:G3883"/>
    <mergeCell ref="C3884:G3884"/>
    <mergeCell ref="C3885:P3885"/>
    <mergeCell ref="C3886:P3886"/>
    <mergeCell ref="C3887:P3887"/>
    <mergeCell ref="C3888:G3888"/>
    <mergeCell ref="C3889:G3889"/>
    <mergeCell ref="C3890:G3890"/>
    <mergeCell ref="C3891:G3891"/>
    <mergeCell ref="C3892:G3892"/>
    <mergeCell ref="C3893:G3893"/>
    <mergeCell ref="C3894:G3894"/>
    <mergeCell ref="C3895:G3895"/>
    <mergeCell ref="C3896:G3896"/>
    <mergeCell ref="C3897:G3897"/>
    <mergeCell ref="C3898:G3898"/>
    <mergeCell ref="C3899:G3899"/>
    <mergeCell ref="C3900:G3900"/>
    <mergeCell ref="C3901:P3901"/>
    <mergeCell ref="C3902:P3902"/>
    <mergeCell ref="C3903:P3903"/>
    <mergeCell ref="C3904:G3904"/>
    <mergeCell ref="C3905:G3905"/>
    <mergeCell ref="C3906:G3906"/>
    <mergeCell ref="C3907:G3907"/>
    <mergeCell ref="C3908:G3908"/>
    <mergeCell ref="C3909:G3909"/>
    <mergeCell ref="C3910:G3910"/>
    <mergeCell ref="C3911:G3911"/>
    <mergeCell ref="C3912:G3912"/>
    <mergeCell ref="C3913:G3913"/>
    <mergeCell ref="C3914:G3914"/>
    <mergeCell ref="C3915:G3915"/>
    <mergeCell ref="C3917:O3917"/>
    <mergeCell ref="C3918:O3918"/>
    <mergeCell ref="C3919:O3919"/>
    <mergeCell ref="C3920:O3920"/>
    <mergeCell ref="C3921:O3921"/>
    <mergeCell ref="C3922:O3922"/>
    <mergeCell ref="C3923:O3923"/>
    <mergeCell ref="C3924:O3924"/>
    <mergeCell ref="C3925:O3925"/>
    <mergeCell ref="C3926:O3926"/>
    <mergeCell ref="C3927:O3927"/>
    <mergeCell ref="C3928:O3928"/>
    <mergeCell ref="C3929:O3929"/>
    <mergeCell ref="C3930:O3930"/>
    <mergeCell ref="C3931:O3931"/>
    <mergeCell ref="C3932:O3932"/>
    <mergeCell ref="C3933:O3933"/>
    <mergeCell ref="C3934:O3934"/>
    <mergeCell ref="C3935:O3935"/>
    <mergeCell ref="C3936:O3936"/>
    <mergeCell ref="C3937:J3937"/>
    <mergeCell ref="C3938:J3938"/>
    <mergeCell ref="A3939:P3939"/>
    <mergeCell ref="C3940:G3940"/>
    <mergeCell ref="C3941:P3941"/>
    <mergeCell ref="C3942:P3942"/>
    <mergeCell ref="C3943:G3943"/>
    <mergeCell ref="C3944:G3944"/>
    <mergeCell ref="C3945:G3945"/>
    <mergeCell ref="C3946:G3946"/>
    <mergeCell ref="C3947:G3947"/>
    <mergeCell ref="C3948:G3948"/>
    <mergeCell ref="C3949:G3949"/>
    <mergeCell ref="C3950:G3950"/>
    <mergeCell ref="C3951:G3951"/>
    <mergeCell ref="C3952:G3952"/>
    <mergeCell ref="C3953:G3953"/>
    <mergeCell ref="C3954:G3954"/>
    <mergeCell ref="C3955:G3955"/>
    <mergeCell ref="C3956:G3956"/>
    <mergeCell ref="C3957:G3957"/>
    <mergeCell ref="C3958:G3958"/>
    <mergeCell ref="C3959:G3959"/>
    <mergeCell ref="C3960:G3960"/>
    <mergeCell ref="C3961:G3961"/>
    <mergeCell ref="C3962:G3962"/>
    <mergeCell ref="C3963:G3963"/>
    <mergeCell ref="C3964:G3964"/>
    <mergeCell ref="C3965:P3965"/>
    <mergeCell ref="C3966:P3966"/>
    <mergeCell ref="C3967:G3967"/>
    <mergeCell ref="C3968:G3968"/>
    <mergeCell ref="C3969:G3969"/>
    <mergeCell ref="C3970:G3970"/>
    <mergeCell ref="C3971:G3971"/>
    <mergeCell ref="C3972:G3972"/>
    <mergeCell ref="C3973:G3973"/>
    <mergeCell ref="C3974:G3974"/>
    <mergeCell ref="C3975:G3975"/>
    <mergeCell ref="C3976:G3976"/>
    <mergeCell ref="C3977:G3977"/>
    <mergeCell ref="C3978:G3978"/>
    <mergeCell ref="C3979:G3979"/>
    <mergeCell ref="C3980:G3980"/>
    <mergeCell ref="C3981:G3981"/>
    <mergeCell ref="C3982:G3982"/>
    <mergeCell ref="C3983:G3983"/>
    <mergeCell ref="C3984:G3984"/>
    <mergeCell ref="C3985:G3985"/>
    <mergeCell ref="C3986:G3986"/>
    <mergeCell ref="A3987:P3987"/>
    <mergeCell ref="C3988:G3988"/>
    <mergeCell ref="C3989:P3989"/>
    <mergeCell ref="C3990:P3990"/>
    <mergeCell ref="C3991:G3991"/>
    <mergeCell ref="C3992:G3992"/>
    <mergeCell ref="C3993:G3993"/>
    <mergeCell ref="C3994:G3994"/>
    <mergeCell ref="C3995:G3995"/>
    <mergeCell ref="C3996:G3996"/>
    <mergeCell ref="C3997:G3997"/>
    <mergeCell ref="C3998:G3998"/>
    <mergeCell ref="C3999:G3999"/>
    <mergeCell ref="C4000:G4000"/>
    <mergeCell ref="C4001:G4001"/>
    <mergeCell ref="C4002:G4002"/>
    <mergeCell ref="C4003:G4003"/>
    <mergeCell ref="C4004:G4004"/>
    <mergeCell ref="C4005:G4005"/>
    <mergeCell ref="C4006:G4006"/>
    <mergeCell ref="C4007:G4007"/>
    <mergeCell ref="C4008:G4008"/>
    <mergeCell ref="C4009:G4009"/>
    <mergeCell ref="C4010:G4010"/>
    <mergeCell ref="C4011:G4011"/>
    <mergeCell ref="C4012:G4012"/>
    <mergeCell ref="C4013:P4013"/>
    <mergeCell ref="C4014:P4014"/>
    <mergeCell ref="C4015:G4015"/>
    <mergeCell ref="C4016:G4016"/>
    <mergeCell ref="C4017:G4017"/>
    <mergeCell ref="C4018:G4018"/>
    <mergeCell ref="C4019:G4019"/>
    <mergeCell ref="C4020:G4020"/>
    <mergeCell ref="C4021:G4021"/>
    <mergeCell ref="C4022:G4022"/>
    <mergeCell ref="C4023:G4023"/>
    <mergeCell ref="C4024:G4024"/>
    <mergeCell ref="C4025:G4025"/>
    <mergeCell ref="C4026:G4026"/>
    <mergeCell ref="C4027:G4027"/>
    <mergeCell ref="C4028:G4028"/>
    <mergeCell ref="C4029:G4029"/>
    <mergeCell ref="C4030:G4030"/>
    <mergeCell ref="C4032:O4032"/>
    <mergeCell ref="C4033:O4033"/>
    <mergeCell ref="C4034:O4034"/>
    <mergeCell ref="C4035:O4035"/>
    <mergeCell ref="C4036:O4036"/>
    <mergeCell ref="C4037:O4037"/>
    <mergeCell ref="C4038:O4038"/>
    <mergeCell ref="C4039:O4039"/>
    <mergeCell ref="C4040:O4040"/>
    <mergeCell ref="C4041:O4041"/>
    <mergeCell ref="C4042:O4042"/>
    <mergeCell ref="C4043:O4043"/>
    <mergeCell ref="C4044:O4044"/>
    <mergeCell ref="C4045:O4045"/>
    <mergeCell ref="C4046:O4046"/>
    <mergeCell ref="C4047:O4047"/>
    <mergeCell ref="C4048:O4048"/>
    <mergeCell ref="C4049:O4049"/>
    <mergeCell ref="C4050:O4050"/>
    <mergeCell ref="C4051:O4051"/>
    <mergeCell ref="C4052:J4052"/>
    <mergeCell ref="C4053:J4053"/>
    <mergeCell ref="A4054:P4054"/>
    <mergeCell ref="C4055:G4055"/>
    <mergeCell ref="C4056:P4056"/>
    <mergeCell ref="C4057:G4057"/>
    <mergeCell ref="C4058:G4058"/>
    <mergeCell ref="C4059:G4059"/>
    <mergeCell ref="C4060:G4060"/>
    <mergeCell ref="C4061:G4061"/>
    <mergeCell ref="C4062:G4062"/>
    <mergeCell ref="C4063:G4063"/>
    <mergeCell ref="C4064:G4064"/>
    <mergeCell ref="C4065:G4065"/>
    <mergeCell ref="C4066:P4066"/>
    <mergeCell ref="C4067:G4067"/>
    <mergeCell ref="C4068:G4068"/>
    <mergeCell ref="C4069:G4069"/>
    <mergeCell ref="C4070:G4070"/>
    <mergeCell ref="C4071:G4071"/>
    <mergeCell ref="C4072:G4072"/>
    <mergeCell ref="C4073:G4073"/>
    <mergeCell ref="C4074:G4074"/>
    <mergeCell ref="C4075:G4075"/>
    <mergeCell ref="C4076:G4076"/>
    <mergeCell ref="C4077:G4077"/>
    <mergeCell ref="C4078:G4078"/>
    <mergeCell ref="C4079:G4079"/>
    <mergeCell ref="C4080:G4080"/>
    <mergeCell ref="C4081:G4081"/>
    <mergeCell ref="C4082:G4082"/>
    <mergeCell ref="C4083:P4083"/>
    <mergeCell ref="C4084:G4084"/>
    <mergeCell ref="C4085:G4085"/>
    <mergeCell ref="C4086:G4086"/>
    <mergeCell ref="C4087:G4087"/>
    <mergeCell ref="C4088:G4088"/>
    <mergeCell ref="C4089:G4089"/>
    <mergeCell ref="C4090:G4090"/>
    <mergeCell ref="C4091:G4091"/>
    <mergeCell ref="C4092:G4092"/>
    <mergeCell ref="C4093:G4093"/>
    <mergeCell ref="C4094:G4094"/>
    <mergeCell ref="C4095:G4095"/>
    <mergeCell ref="C4096:G4096"/>
    <mergeCell ref="C4097:G4097"/>
    <mergeCell ref="C4098:G4098"/>
    <mergeCell ref="C4099:G4099"/>
    <mergeCell ref="C4100:G4100"/>
    <mergeCell ref="C4101:G4101"/>
    <mergeCell ref="C4102:G4102"/>
    <mergeCell ref="C4103:G4103"/>
    <mergeCell ref="C4104:G4104"/>
    <mergeCell ref="C4105:G4105"/>
    <mergeCell ref="C4106:G4106"/>
    <mergeCell ref="C4107:G4107"/>
    <mergeCell ref="C4108:P4108"/>
    <mergeCell ref="C4109:G4109"/>
    <mergeCell ref="C4110:G4110"/>
    <mergeCell ref="C4111:G4111"/>
    <mergeCell ref="C4112:G4112"/>
    <mergeCell ref="C4113:G4113"/>
    <mergeCell ref="C4114:G4114"/>
    <mergeCell ref="C4115:G4115"/>
    <mergeCell ref="C4116:G4116"/>
    <mergeCell ref="C4117:G4117"/>
    <mergeCell ref="C4118:G4118"/>
    <mergeCell ref="C4119:G4119"/>
    <mergeCell ref="C4120:G4120"/>
    <mergeCell ref="C4121:G4121"/>
    <mergeCell ref="C4122:G4122"/>
    <mergeCell ref="C4123:G4123"/>
    <mergeCell ref="C4124:G4124"/>
    <mergeCell ref="C4125:G4125"/>
    <mergeCell ref="C4126:G4126"/>
    <mergeCell ref="C4127:G4127"/>
    <mergeCell ref="C4128:G4128"/>
    <mergeCell ref="C4129:G4129"/>
    <mergeCell ref="C4130:G4130"/>
    <mergeCell ref="C4131:G4131"/>
    <mergeCell ref="C4132:G4132"/>
    <mergeCell ref="C4134:O4134"/>
    <mergeCell ref="C4135:O4135"/>
    <mergeCell ref="C4136:O4136"/>
    <mergeCell ref="C4137:O4137"/>
    <mergeCell ref="C4138:O4138"/>
    <mergeCell ref="C4139:O4139"/>
    <mergeCell ref="C4140:O4140"/>
    <mergeCell ref="C4141:O4141"/>
    <mergeCell ref="C4142:O4142"/>
    <mergeCell ref="C4143:O4143"/>
    <mergeCell ref="C4144:O4144"/>
    <mergeCell ref="C4145:O4145"/>
    <mergeCell ref="C4146:O4146"/>
    <mergeCell ref="C4147:O4147"/>
    <mergeCell ref="C4148:O4148"/>
    <mergeCell ref="C4149:O4149"/>
    <mergeCell ref="C4150:O4150"/>
    <mergeCell ref="C4151:O4151"/>
    <mergeCell ref="C4152:O4152"/>
    <mergeCell ref="C4153:O4153"/>
    <mergeCell ref="C4154:J4154"/>
    <mergeCell ref="C4155:J4155"/>
    <mergeCell ref="A4156:P4156"/>
    <mergeCell ref="C4157:G4157"/>
    <mergeCell ref="C4158:P4158"/>
    <mergeCell ref="C4159:G4159"/>
    <mergeCell ref="C4160:G4160"/>
    <mergeCell ref="C4161:P4161"/>
    <mergeCell ref="C4162:G4162"/>
    <mergeCell ref="C4163:G4163"/>
    <mergeCell ref="C4164:P4164"/>
    <mergeCell ref="C4165:G4165"/>
    <mergeCell ref="C4166:G4166"/>
    <mergeCell ref="C4167:P4167"/>
    <mergeCell ref="C4168:G4168"/>
    <mergeCell ref="C4169:G4169"/>
    <mergeCell ref="C4170:P4170"/>
    <mergeCell ref="C4171:G4171"/>
    <mergeCell ref="C4172:G4172"/>
    <mergeCell ref="C4173:P4173"/>
    <mergeCell ref="C4174:G4174"/>
    <mergeCell ref="C4175:G4175"/>
    <mergeCell ref="C4176:P4176"/>
    <mergeCell ref="C4177:G4177"/>
    <mergeCell ref="C4178:G4178"/>
    <mergeCell ref="C4179:P4179"/>
    <mergeCell ref="C4180:G4180"/>
    <mergeCell ref="C4181:G4181"/>
    <mergeCell ref="C4182:P4182"/>
    <mergeCell ref="C4183:G4183"/>
    <mergeCell ref="C4184:G4184"/>
    <mergeCell ref="C4185:P4185"/>
    <mergeCell ref="C4186:G4186"/>
    <mergeCell ref="C4187:G4187"/>
    <mergeCell ref="C4188:P4188"/>
    <mergeCell ref="C4189:G4189"/>
    <mergeCell ref="C4190:G4190"/>
    <mergeCell ref="C4191:P4191"/>
    <mergeCell ref="C4192:G4192"/>
    <mergeCell ref="C4193:G4193"/>
    <mergeCell ref="C4194:P4194"/>
    <mergeCell ref="C4195:G4195"/>
    <mergeCell ref="C4196:G4196"/>
    <mergeCell ref="C4197:P4197"/>
    <mergeCell ref="C4198:G4198"/>
    <mergeCell ref="C4199:G4199"/>
    <mergeCell ref="C4200:P4200"/>
    <mergeCell ref="C4201:G4201"/>
    <mergeCell ref="C4202:G4202"/>
    <mergeCell ref="C4203:P4203"/>
    <mergeCell ref="C4204:G4204"/>
    <mergeCell ref="C4205:G4205"/>
    <mergeCell ref="C4206:P4206"/>
    <mergeCell ref="C4207:G4207"/>
    <mergeCell ref="C4208:G4208"/>
    <mergeCell ref="C4209:P4209"/>
    <mergeCell ref="C4210:G4210"/>
    <mergeCell ref="C4211:G4211"/>
    <mergeCell ref="C4212:P4212"/>
    <mergeCell ref="C4213:G4213"/>
    <mergeCell ref="C4214:G4214"/>
    <mergeCell ref="C4215:P4215"/>
    <mergeCell ref="C4216:G4216"/>
    <mergeCell ref="C4217:G4217"/>
    <mergeCell ref="C4218:P4218"/>
    <mergeCell ref="C4219:G4219"/>
    <mergeCell ref="C4221:O4221"/>
    <mergeCell ref="C4222:O4222"/>
    <mergeCell ref="C4223:O4223"/>
    <mergeCell ref="C4224:O4224"/>
    <mergeCell ref="C4225:O4225"/>
    <mergeCell ref="C4226:O4226"/>
    <mergeCell ref="C4227:O4227"/>
    <mergeCell ref="C4228:O4228"/>
    <mergeCell ref="C4229:O4229"/>
    <mergeCell ref="C4230:O4230"/>
    <mergeCell ref="A4231:P4231"/>
    <mergeCell ref="C4232:G4232"/>
    <mergeCell ref="C4233:P4233"/>
    <mergeCell ref="C4234:P4234"/>
    <mergeCell ref="C4235:P4235"/>
    <mergeCell ref="C4236:G4236"/>
    <mergeCell ref="C4237:G4237"/>
    <mergeCell ref="C4238:G4238"/>
    <mergeCell ref="C4239:G4239"/>
    <mergeCell ref="C4240:G4240"/>
    <mergeCell ref="C4241:G4241"/>
    <mergeCell ref="C4242:G4242"/>
    <mergeCell ref="C4243:G4243"/>
    <mergeCell ref="C4244:G4244"/>
    <mergeCell ref="C4245:G4245"/>
    <mergeCell ref="C4246:G4246"/>
    <mergeCell ref="C4247:G4247"/>
    <mergeCell ref="C4248:G4248"/>
    <mergeCell ref="C4249:G4249"/>
    <mergeCell ref="C4250:G4250"/>
    <mergeCell ref="C4251:G4251"/>
    <mergeCell ref="C4252:P4252"/>
    <mergeCell ref="C4253:P4253"/>
    <mergeCell ref="C4254:P4254"/>
    <mergeCell ref="C4255:P4255"/>
    <mergeCell ref="C4256:G4256"/>
    <mergeCell ref="C4257:G4257"/>
    <mergeCell ref="C4258:G4258"/>
    <mergeCell ref="C4259:G4259"/>
    <mergeCell ref="C4260:G4260"/>
    <mergeCell ref="C4261:G4261"/>
    <mergeCell ref="C4262:G4262"/>
    <mergeCell ref="C4263:G4263"/>
    <mergeCell ref="C4264:G4264"/>
    <mergeCell ref="C4265:G4265"/>
    <mergeCell ref="C4266:G4266"/>
    <mergeCell ref="C4267:G4267"/>
    <mergeCell ref="C4268:G4268"/>
    <mergeCell ref="C4269:P4269"/>
    <mergeCell ref="C4270:G4270"/>
    <mergeCell ref="C4271:G4271"/>
    <mergeCell ref="C4272:P4272"/>
    <mergeCell ref="C4273:P4273"/>
    <mergeCell ref="C4274:P4274"/>
    <mergeCell ref="C4275:G4275"/>
    <mergeCell ref="C4276:G4276"/>
    <mergeCell ref="C4277:G4277"/>
    <mergeCell ref="C4278:G4278"/>
    <mergeCell ref="C4279:G4279"/>
    <mergeCell ref="C4280:G4280"/>
    <mergeCell ref="C4281:G4281"/>
    <mergeCell ref="C4282:G4282"/>
    <mergeCell ref="C4283:G4283"/>
    <mergeCell ref="C4284:G4284"/>
    <mergeCell ref="C4285:G4285"/>
    <mergeCell ref="C4286:G4286"/>
    <mergeCell ref="C4287:G4287"/>
    <mergeCell ref="C4288:G4288"/>
    <mergeCell ref="C4289:G4289"/>
    <mergeCell ref="C4290:G4290"/>
    <mergeCell ref="C4291:P4291"/>
    <mergeCell ref="C4292:P4292"/>
    <mergeCell ref="C4293:P4293"/>
    <mergeCell ref="C4294:P4294"/>
    <mergeCell ref="C4295:G4295"/>
    <mergeCell ref="C4296:G4296"/>
    <mergeCell ref="C4297:G4297"/>
    <mergeCell ref="C4298:G4298"/>
    <mergeCell ref="C4299:G4299"/>
    <mergeCell ref="C4300:G4300"/>
    <mergeCell ref="C4301:G4301"/>
    <mergeCell ref="C4302:G4302"/>
    <mergeCell ref="C4303:G4303"/>
    <mergeCell ref="C4304:G4304"/>
    <mergeCell ref="C4305:G4305"/>
    <mergeCell ref="C4306:G4306"/>
    <mergeCell ref="C4307:G4307"/>
    <mergeCell ref="C4308:P4308"/>
    <mergeCell ref="C4309:G4309"/>
    <mergeCell ref="C4310:G4310"/>
    <mergeCell ref="C4311:P4311"/>
    <mergeCell ref="C4312:P4312"/>
    <mergeCell ref="C4313:P4313"/>
    <mergeCell ref="C4314:G4314"/>
    <mergeCell ref="C4315:G4315"/>
    <mergeCell ref="C4316:G4316"/>
    <mergeCell ref="C4317:G4317"/>
    <mergeCell ref="C4318:G4318"/>
    <mergeCell ref="C4319:G4319"/>
    <mergeCell ref="C4320:G4320"/>
    <mergeCell ref="C4321:G4321"/>
    <mergeCell ref="C4322:G4322"/>
    <mergeCell ref="C4323:G4323"/>
    <mergeCell ref="C4324:G4324"/>
    <mergeCell ref="C4325:G4325"/>
    <mergeCell ref="C4326:G4326"/>
    <mergeCell ref="C4327:G4327"/>
    <mergeCell ref="C4328:G4328"/>
    <mergeCell ref="C4329:G4329"/>
    <mergeCell ref="C4330:P4330"/>
    <mergeCell ref="C4331:P4331"/>
    <mergeCell ref="C4332:P4332"/>
    <mergeCell ref="C4333:P4333"/>
    <mergeCell ref="C4334:G4334"/>
    <mergeCell ref="C4335:G4335"/>
    <mergeCell ref="C4336:G4336"/>
    <mergeCell ref="C4337:G4337"/>
    <mergeCell ref="C4338:G4338"/>
    <mergeCell ref="C4339:G4339"/>
    <mergeCell ref="C4340:G4340"/>
    <mergeCell ref="C4341:G4341"/>
    <mergeCell ref="C4342:G4342"/>
    <mergeCell ref="C4343:G4343"/>
    <mergeCell ref="C4344:G4344"/>
    <mergeCell ref="C4345:G4345"/>
    <mergeCell ref="C4346:G4346"/>
    <mergeCell ref="C4347:P4347"/>
    <mergeCell ref="C4348:G4348"/>
    <mergeCell ref="C4349:G4349"/>
    <mergeCell ref="C4350:P4350"/>
    <mergeCell ref="C4351:P4351"/>
    <mergeCell ref="C4352:P4352"/>
    <mergeCell ref="C4353:G4353"/>
    <mergeCell ref="C4354:G4354"/>
    <mergeCell ref="C4355:G4355"/>
    <mergeCell ref="C4356:G4356"/>
    <mergeCell ref="C4357:G4357"/>
    <mergeCell ref="C4358:G4358"/>
    <mergeCell ref="C4359:G4359"/>
    <mergeCell ref="C4360:G4360"/>
    <mergeCell ref="C4361:G4361"/>
    <mergeCell ref="C4362:G4362"/>
    <mergeCell ref="C4363:G4363"/>
    <mergeCell ref="C4364:G4364"/>
    <mergeCell ref="C4365:G4365"/>
    <mergeCell ref="C4366:G4366"/>
    <mergeCell ref="C4367:G4367"/>
    <mergeCell ref="C4368:G4368"/>
    <mergeCell ref="C4369:P4369"/>
    <mergeCell ref="C4370:G4370"/>
    <mergeCell ref="C4371:G4371"/>
    <mergeCell ref="C4372:P4372"/>
    <mergeCell ref="C4373:P4373"/>
    <mergeCell ref="C4374:P4374"/>
    <mergeCell ref="C4375:G4375"/>
    <mergeCell ref="C4376:G4376"/>
    <mergeCell ref="C4377:G4377"/>
    <mergeCell ref="C4378:G4378"/>
    <mergeCell ref="C4379:G4379"/>
    <mergeCell ref="C4380:G4380"/>
    <mergeCell ref="C4381:G4381"/>
    <mergeCell ref="C4382:G4382"/>
    <mergeCell ref="C4383:G4383"/>
    <mergeCell ref="C4384:G4384"/>
    <mergeCell ref="C4385:G4385"/>
    <mergeCell ref="C4386:G4386"/>
    <mergeCell ref="C4387:G4387"/>
    <mergeCell ref="C4388:G4388"/>
    <mergeCell ref="C4389:G4389"/>
    <mergeCell ref="C4390:G4390"/>
    <mergeCell ref="C4391:G4391"/>
    <mergeCell ref="C4392:G4392"/>
    <mergeCell ref="C4393:P4393"/>
    <mergeCell ref="C4394:G4394"/>
    <mergeCell ref="C4396:O4396"/>
    <mergeCell ref="C4397:O4397"/>
    <mergeCell ref="C4398:O4398"/>
    <mergeCell ref="C4399:O4399"/>
    <mergeCell ref="C4400:O4400"/>
    <mergeCell ref="C4401:O4401"/>
    <mergeCell ref="C4402:O4402"/>
    <mergeCell ref="C4403:O4403"/>
    <mergeCell ref="C4404:O4404"/>
    <mergeCell ref="C4405:O4405"/>
    <mergeCell ref="C4406:O4406"/>
    <mergeCell ref="C4407:O4407"/>
    <mergeCell ref="C4408:O4408"/>
    <mergeCell ref="C4409:O4409"/>
    <mergeCell ref="C4410:O4410"/>
    <mergeCell ref="C4411:O4411"/>
    <mergeCell ref="C4412:O4412"/>
    <mergeCell ref="C4413:O4413"/>
    <mergeCell ref="C4414:O4414"/>
    <mergeCell ref="C4415:O4415"/>
    <mergeCell ref="C4416:O4416"/>
    <mergeCell ref="C4417:O4417"/>
    <mergeCell ref="C4418:O4418"/>
    <mergeCell ref="C4419:J4419"/>
    <mergeCell ref="C4420:J4420"/>
    <mergeCell ref="A4421:P4421"/>
    <mergeCell ref="C4422:G4422"/>
    <mergeCell ref="C4423:P4423"/>
    <mergeCell ref="C4424:G4424"/>
    <mergeCell ref="C4425:G4425"/>
    <mergeCell ref="C4426:P4426"/>
    <mergeCell ref="C4427:G4427"/>
    <mergeCell ref="C4429:O4429"/>
    <mergeCell ref="C4430:O4430"/>
    <mergeCell ref="C4431:O4431"/>
    <mergeCell ref="C4432:O4432"/>
    <mergeCell ref="C4433:O4433"/>
    <mergeCell ref="C4434:O4434"/>
    <mergeCell ref="C4435:O4435"/>
    <mergeCell ref="C4436:O4436"/>
    <mergeCell ref="C4438:O4438"/>
    <mergeCell ref="C4439:O4439"/>
    <mergeCell ref="C4440:O4440"/>
    <mergeCell ref="C4441:O4441"/>
    <mergeCell ref="C4442:O4442"/>
    <mergeCell ref="C4443:O4443"/>
    <mergeCell ref="C4444:O4444"/>
    <mergeCell ref="C4445:O4445"/>
    <mergeCell ref="C4446:O4446"/>
    <mergeCell ref="C4447:O4447"/>
    <mergeCell ref="C4448:O4448"/>
    <mergeCell ref="C4449:O4449"/>
    <mergeCell ref="C4450:O4450"/>
    <mergeCell ref="C4451:O4451"/>
    <mergeCell ref="C4452:O4452"/>
    <mergeCell ref="C4453:O4453"/>
    <mergeCell ref="C4473:H4473"/>
    <mergeCell ref="I4473:N4473"/>
    <mergeCell ref="C4474:N4474"/>
    <mergeCell ref="C4475:H4475"/>
    <mergeCell ref="I4475:N4475"/>
    <mergeCell ref="C4476:N4476"/>
    <mergeCell ref="A4478:P4478"/>
    <mergeCell ref="A4479:P4479"/>
    <mergeCell ref="A4480:P4480"/>
    <mergeCell ref="C4454:O4454"/>
    <mergeCell ref="C4455:O4455"/>
    <mergeCell ref="C4456:O4456"/>
    <mergeCell ref="C4457:O4457"/>
    <mergeCell ref="C4458:O4458"/>
    <mergeCell ref="C4459:O4459"/>
    <mergeCell ref="C4460:O4460"/>
    <mergeCell ref="C4461:O4461"/>
    <mergeCell ref="C4462:O4462"/>
    <mergeCell ref="C4463:O4463"/>
    <mergeCell ref="C4464:O4464"/>
    <mergeCell ref="C4465:O4465"/>
    <mergeCell ref="C4466:O4466"/>
    <mergeCell ref="C4467:O4467"/>
    <mergeCell ref="C4468:O4468"/>
    <mergeCell ref="C4469:J4469"/>
    <mergeCell ref="C4470:J4470"/>
  </mergeCells>
  <pageMargins left="0.78749999999999998" right="0.78749999999999998" top="1.05277777777778" bottom="1.05277777777778" header="0.78749999999999998" footer="0.78749999999999998"/>
  <pageSetup paperSize="9" scale="42" orientation="portrait" horizontalDpi="300" verticalDpi="300" r:id="rId1"/>
  <headerFooter>
    <oddHeader>&amp;C&amp;"Times New Roman,Standaard"&amp;12&amp;A</oddHeader>
    <oddFooter>&amp;C&amp;"Times New Roman,Standaard"&amp;12Страница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1340"/>
  <sheetViews>
    <sheetView view="pageBreakPreview" topLeftCell="A1279" zoomScale="85" zoomScaleNormal="100" zoomScalePageLayoutView="85" workbookViewId="0">
      <selection activeCell="C802" sqref="C802"/>
    </sheetView>
  </sheetViews>
  <sheetFormatPr defaultColWidth="11.5703125" defaultRowHeight="12.75"/>
  <cols>
    <col min="1" max="1" width="9.7109375" style="139" customWidth="1"/>
    <col min="2" max="2" width="20.7109375" style="139" customWidth="1"/>
    <col min="3" max="3" width="10.7109375" style="139" customWidth="1"/>
    <col min="4" max="4" width="12.85546875" style="139" customWidth="1"/>
    <col min="5" max="5" width="10.42578125" style="139" customWidth="1"/>
    <col min="6" max="6" width="11.7109375" style="139" customWidth="1"/>
    <col min="7" max="7" width="6.140625" style="139" customWidth="1"/>
    <col min="8" max="8" width="9.28515625" style="139" customWidth="1"/>
    <col min="9" max="9" width="10.7109375" style="139" customWidth="1"/>
    <col min="10" max="10" width="12.42578125" style="139" customWidth="1"/>
    <col min="11" max="11" width="13.28515625" style="139" customWidth="1"/>
    <col min="12" max="12" width="17" style="139" customWidth="1"/>
    <col min="13" max="13" width="11.5703125" style="139"/>
    <col min="14" max="14" width="17" style="139" customWidth="1"/>
    <col min="15" max="15" width="12.85546875" style="139" customWidth="1"/>
    <col min="16" max="16" width="17" style="139" customWidth="1"/>
    <col min="17" max="21" width="82" style="140" customWidth="1"/>
  </cols>
  <sheetData>
    <row r="1" spans="1:21" ht="15">
      <c r="A1" s="141"/>
      <c r="B1" s="141"/>
      <c r="C1" s="141"/>
      <c r="D1" s="141"/>
      <c r="E1" s="141"/>
      <c r="F1" s="141"/>
      <c r="G1" s="141"/>
      <c r="H1" s="141"/>
      <c r="I1" s="141"/>
      <c r="J1" s="141"/>
      <c r="K1" s="141"/>
      <c r="L1" s="141"/>
      <c r="M1" s="141"/>
      <c r="N1" s="141"/>
      <c r="O1" s="141"/>
      <c r="P1" s="142" t="s">
        <v>327</v>
      </c>
      <c r="Q1" s="143"/>
      <c r="R1" s="143"/>
      <c r="S1" s="143"/>
      <c r="T1" s="143"/>
      <c r="U1" s="143"/>
    </row>
    <row r="2" spans="1:21" ht="11.25" customHeight="1">
      <c r="A2" s="144"/>
      <c r="B2" s="144"/>
      <c r="C2" s="144"/>
      <c r="D2" s="144"/>
      <c r="E2" s="144"/>
      <c r="F2" s="144"/>
      <c r="G2" s="144"/>
      <c r="H2" s="144"/>
      <c r="I2" s="144"/>
      <c r="J2" s="144"/>
      <c r="K2" s="144"/>
      <c r="L2" s="144"/>
      <c r="M2" s="144"/>
      <c r="N2" s="143"/>
      <c r="O2" s="143"/>
      <c r="P2" s="142" t="s">
        <v>328</v>
      </c>
      <c r="Q2" s="143"/>
      <c r="R2" s="143"/>
      <c r="S2" s="143"/>
      <c r="T2" s="143"/>
      <c r="U2" s="143"/>
    </row>
    <row r="3" spans="1:21" ht="15">
      <c r="A3" s="144"/>
      <c r="B3" s="144"/>
      <c r="C3" s="144"/>
      <c r="D3" s="144"/>
      <c r="E3" s="144"/>
      <c r="F3" s="144"/>
      <c r="G3" s="144"/>
      <c r="H3" s="144"/>
      <c r="I3" s="144"/>
      <c r="J3" s="144"/>
      <c r="K3" s="144"/>
      <c r="L3" s="144"/>
      <c r="M3" s="144"/>
      <c r="N3" s="143"/>
      <c r="O3" s="143"/>
      <c r="P3" s="142"/>
      <c r="Q3" s="143"/>
      <c r="R3" s="143"/>
      <c r="S3" s="143"/>
      <c r="T3" s="143"/>
      <c r="U3" s="143"/>
    </row>
    <row r="4" spans="1:21" ht="12.75" customHeight="1">
      <c r="A4" s="501" t="s">
        <v>329</v>
      </c>
      <c r="B4" s="501"/>
      <c r="C4" s="501"/>
      <c r="D4" s="501"/>
      <c r="E4" s="501"/>
      <c r="F4" s="501"/>
      <c r="G4" s="512" t="s">
        <v>330</v>
      </c>
      <c r="H4" s="512"/>
      <c r="I4" s="512"/>
      <c r="J4" s="512"/>
      <c r="K4" s="512"/>
      <c r="L4" s="512"/>
      <c r="M4" s="512"/>
      <c r="N4" s="512"/>
      <c r="O4" s="512"/>
      <c r="P4" s="512"/>
      <c r="Q4" s="143"/>
      <c r="R4" s="143"/>
      <c r="S4" s="143"/>
      <c r="T4" s="143"/>
      <c r="U4" s="143"/>
    </row>
    <row r="5" spans="1:21" ht="56.25" customHeight="1">
      <c r="A5" s="501" t="s">
        <v>331</v>
      </c>
      <c r="B5" s="501"/>
      <c r="C5" s="501"/>
      <c r="D5" s="501"/>
      <c r="E5" s="501"/>
      <c r="F5" s="501"/>
      <c r="G5" s="513" t="s">
        <v>332</v>
      </c>
      <c r="H5" s="513"/>
      <c r="I5" s="513"/>
      <c r="J5" s="513"/>
      <c r="K5" s="513"/>
      <c r="L5" s="513"/>
      <c r="M5" s="513"/>
      <c r="N5" s="513"/>
      <c r="O5" s="513"/>
      <c r="P5" s="513"/>
      <c r="Q5" s="143"/>
      <c r="R5" s="143"/>
      <c r="S5" s="143"/>
      <c r="T5" s="143"/>
      <c r="U5" s="143"/>
    </row>
    <row r="6" spans="1:21" ht="78.75" customHeight="1">
      <c r="A6" s="501" t="s">
        <v>333</v>
      </c>
      <c r="B6" s="501"/>
      <c r="C6" s="501"/>
      <c r="D6" s="501"/>
      <c r="E6" s="501"/>
      <c r="F6" s="501"/>
      <c r="G6" s="513" t="s">
        <v>334</v>
      </c>
      <c r="H6" s="513"/>
      <c r="I6" s="513"/>
      <c r="J6" s="513"/>
      <c r="K6" s="513"/>
      <c r="L6" s="513"/>
      <c r="M6" s="513"/>
      <c r="N6" s="513"/>
      <c r="O6" s="513"/>
      <c r="P6" s="513"/>
      <c r="Q6" s="143"/>
      <c r="R6" s="143"/>
      <c r="S6" s="143"/>
      <c r="T6" s="143"/>
      <c r="U6" s="143"/>
    </row>
    <row r="7" spans="1:21" ht="67.5" customHeight="1">
      <c r="A7" s="514" t="s">
        <v>335</v>
      </c>
      <c r="B7" s="514"/>
      <c r="C7" s="514"/>
      <c r="D7" s="514"/>
      <c r="E7" s="514"/>
      <c r="F7" s="514"/>
      <c r="G7" s="513" t="s">
        <v>336</v>
      </c>
      <c r="H7" s="513"/>
      <c r="I7" s="513"/>
      <c r="J7" s="513"/>
      <c r="K7" s="513"/>
      <c r="L7" s="513"/>
      <c r="M7" s="513"/>
      <c r="N7" s="513"/>
      <c r="O7" s="513"/>
      <c r="P7" s="513"/>
      <c r="Q7" s="143"/>
      <c r="R7" s="143"/>
      <c r="S7" s="143"/>
      <c r="T7" s="143"/>
      <c r="U7" s="143"/>
    </row>
    <row r="8" spans="1:21" ht="33.75" customHeight="1">
      <c r="A8" s="501" t="s">
        <v>337</v>
      </c>
      <c r="B8" s="501"/>
      <c r="C8" s="501"/>
      <c r="D8" s="501"/>
      <c r="E8" s="501"/>
      <c r="F8" s="501"/>
      <c r="G8" s="513" t="s">
        <v>338</v>
      </c>
      <c r="H8" s="513"/>
      <c r="I8" s="513"/>
      <c r="J8" s="513"/>
      <c r="K8" s="513"/>
      <c r="L8" s="513"/>
      <c r="M8" s="513"/>
      <c r="N8" s="513"/>
      <c r="O8" s="513"/>
      <c r="P8" s="513"/>
      <c r="Q8" s="143"/>
      <c r="R8" s="143"/>
      <c r="S8" s="143"/>
      <c r="T8" s="143"/>
      <c r="U8" s="143"/>
    </row>
    <row r="9" spans="1:21" ht="11.25" customHeight="1">
      <c r="A9" s="501" t="s">
        <v>339</v>
      </c>
      <c r="B9" s="501"/>
      <c r="C9" s="501"/>
      <c r="D9" s="501"/>
      <c r="E9" s="501"/>
      <c r="F9" s="501"/>
      <c r="G9" s="513"/>
      <c r="H9" s="513"/>
      <c r="I9" s="513"/>
      <c r="J9" s="513"/>
      <c r="K9" s="513"/>
      <c r="L9" s="513"/>
      <c r="M9" s="513"/>
      <c r="N9" s="513"/>
      <c r="O9" s="513"/>
      <c r="P9" s="513"/>
      <c r="Q9" s="143"/>
      <c r="R9" s="143"/>
      <c r="S9" s="143"/>
      <c r="T9" s="143"/>
      <c r="U9" s="143"/>
    </row>
    <row r="10" spans="1:21" ht="11.25" customHeight="1">
      <c r="A10" s="501" t="s">
        <v>340</v>
      </c>
      <c r="B10" s="501"/>
      <c r="C10" s="501"/>
      <c r="D10" s="501"/>
      <c r="E10" s="501"/>
      <c r="F10" s="501"/>
      <c r="G10" s="513" t="s">
        <v>341</v>
      </c>
      <c r="H10" s="513"/>
      <c r="I10" s="513"/>
      <c r="J10" s="513"/>
      <c r="K10" s="513"/>
      <c r="L10" s="513"/>
      <c r="M10" s="513"/>
      <c r="N10" s="513"/>
      <c r="O10" s="513"/>
      <c r="P10" s="513"/>
      <c r="Q10" s="143"/>
      <c r="R10" s="143"/>
      <c r="S10" s="143"/>
      <c r="T10" s="143"/>
      <c r="U10" s="143"/>
    </row>
    <row r="11" spans="1:21" ht="13.5" customHeight="1">
      <c r="A11" s="501" t="s">
        <v>342</v>
      </c>
      <c r="B11" s="501"/>
      <c r="C11" s="501"/>
      <c r="D11" s="501"/>
      <c r="E11" s="501"/>
      <c r="F11" s="501"/>
      <c r="G11" s="513" t="s">
        <v>343</v>
      </c>
      <c r="H11" s="513"/>
      <c r="I11" s="513"/>
      <c r="J11" s="513"/>
      <c r="K11" s="513"/>
      <c r="L11" s="513"/>
      <c r="M11" s="513"/>
      <c r="N11" s="513"/>
      <c r="O11" s="513"/>
      <c r="P11" s="513"/>
      <c r="Q11" s="143"/>
      <c r="R11" s="143"/>
      <c r="S11" s="143"/>
      <c r="T11" s="143"/>
      <c r="U11" s="143"/>
    </row>
    <row r="12" spans="1:21" ht="6" customHeight="1">
      <c r="A12" s="145"/>
      <c r="B12" s="144"/>
      <c r="C12" s="144"/>
      <c r="D12" s="144"/>
      <c r="E12" s="144"/>
      <c r="F12" s="146"/>
      <c r="G12" s="147"/>
      <c r="H12" s="147"/>
      <c r="I12" s="147"/>
      <c r="J12" s="147"/>
      <c r="K12" s="147"/>
      <c r="L12" s="147"/>
      <c r="M12" s="147"/>
      <c r="N12" s="147"/>
      <c r="O12" s="147"/>
      <c r="P12" s="147"/>
      <c r="Q12" s="143"/>
      <c r="R12" s="143"/>
      <c r="S12" s="143"/>
      <c r="T12" s="143"/>
      <c r="U12" s="143"/>
    </row>
    <row r="13" spans="1:21" ht="13.5" customHeight="1">
      <c r="A13" s="504" t="s">
        <v>1783</v>
      </c>
      <c r="B13" s="504"/>
      <c r="C13" s="504"/>
      <c r="D13" s="504"/>
      <c r="E13" s="504"/>
      <c r="F13" s="504"/>
      <c r="G13" s="504"/>
      <c r="H13" s="504"/>
      <c r="I13" s="504"/>
      <c r="J13" s="504"/>
      <c r="K13" s="504"/>
      <c r="L13" s="504"/>
      <c r="M13" s="504"/>
      <c r="N13" s="504"/>
      <c r="O13" s="504"/>
      <c r="P13" s="504"/>
      <c r="Q13" s="143"/>
      <c r="R13" s="143"/>
      <c r="S13" s="143"/>
      <c r="T13" s="143"/>
      <c r="U13" s="143"/>
    </row>
    <row r="14" spans="1:21" ht="15" customHeight="1">
      <c r="A14" s="503" t="s">
        <v>344</v>
      </c>
      <c r="B14" s="503"/>
      <c r="C14" s="503"/>
      <c r="D14" s="503"/>
      <c r="E14" s="503"/>
      <c r="F14" s="503"/>
      <c r="G14" s="503"/>
      <c r="H14" s="503"/>
      <c r="I14" s="503"/>
      <c r="J14" s="503"/>
      <c r="K14" s="503"/>
      <c r="L14" s="503"/>
      <c r="M14" s="503"/>
      <c r="N14" s="503"/>
      <c r="O14" s="503"/>
      <c r="P14" s="503"/>
      <c r="Q14" s="143"/>
      <c r="R14" s="143"/>
      <c r="S14" s="143"/>
      <c r="T14" s="143"/>
      <c r="U14" s="143"/>
    </row>
    <row r="15" spans="1:21" ht="6" customHeight="1">
      <c r="A15" s="148"/>
      <c r="B15" s="148"/>
      <c r="C15" s="148"/>
      <c r="D15" s="148"/>
      <c r="E15" s="148"/>
      <c r="F15" s="148"/>
      <c r="G15" s="148"/>
      <c r="H15" s="148"/>
      <c r="I15" s="148"/>
      <c r="J15" s="148"/>
      <c r="K15" s="148"/>
      <c r="L15" s="148"/>
      <c r="M15" s="148"/>
      <c r="N15" s="148"/>
      <c r="O15" s="148"/>
      <c r="P15" s="148"/>
      <c r="Q15" s="143"/>
      <c r="R15" s="143"/>
      <c r="S15" s="143"/>
      <c r="T15" s="143"/>
      <c r="U15" s="143"/>
    </row>
    <row r="16" spans="1:21" ht="13.5" customHeight="1">
      <c r="A16" s="504" t="s">
        <v>1784</v>
      </c>
      <c r="B16" s="504"/>
      <c r="C16" s="504"/>
      <c r="D16" s="504"/>
      <c r="E16" s="504"/>
      <c r="F16" s="504"/>
      <c r="G16" s="504"/>
      <c r="H16" s="504"/>
      <c r="I16" s="504"/>
      <c r="J16" s="504"/>
      <c r="K16" s="504"/>
      <c r="L16" s="504"/>
      <c r="M16" s="504"/>
      <c r="N16" s="504"/>
      <c r="O16" s="504"/>
      <c r="P16" s="504"/>
      <c r="Q16" s="143"/>
      <c r="R16" s="143"/>
      <c r="S16" s="143"/>
      <c r="T16" s="143"/>
      <c r="U16" s="143"/>
    </row>
    <row r="17" spans="1:21" ht="15">
      <c r="A17" s="503" t="s">
        <v>346</v>
      </c>
      <c r="B17" s="503"/>
      <c r="C17" s="503"/>
      <c r="D17" s="503"/>
      <c r="E17" s="503"/>
      <c r="F17" s="503"/>
      <c r="G17" s="503"/>
      <c r="H17" s="503"/>
      <c r="I17" s="503"/>
      <c r="J17" s="503"/>
      <c r="K17" s="503"/>
      <c r="L17" s="503"/>
      <c r="M17" s="503"/>
      <c r="N17" s="503"/>
      <c r="O17" s="503"/>
      <c r="P17" s="503"/>
      <c r="Q17" s="143"/>
      <c r="R17" s="143"/>
      <c r="S17" s="143"/>
      <c r="T17" s="143"/>
      <c r="U17" s="143"/>
    </row>
    <row r="18" spans="1:21" ht="17.25" customHeight="1">
      <c r="A18" s="505" t="s">
        <v>1785</v>
      </c>
      <c r="B18" s="505"/>
      <c r="C18" s="505"/>
      <c r="D18" s="505"/>
      <c r="E18" s="505"/>
      <c r="F18" s="505"/>
      <c r="G18" s="505"/>
      <c r="H18" s="505"/>
      <c r="I18" s="505"/>
      <c r="J18" s="505"/>
      <c r="K18" s="505"/>
      <c r="L18" s="505"/>
      <c r="M18" s="505"/>
      <c r="N18" s="505"/>
      <c r="O18" s="505"/>
      <c r="P18" s="505"/>
      <c r="Q18" s="143"/>
      <c r="R18" s="143"/>
      <c r="S18" s="143"/>
      <c r="T18" s="143"/>
      <c r="U18" s="143"/>
    </row>
    <row r="19" spans="1:21" ht="8.25" customHeight="1">
      <c r="A19" s="149"/>
      <c r="B19" s="149"/>
      <c r="C19" s="149"/>
      <c r="D19" s="149"/>
      <c r="E19" s="149"/>
      <c r="F19" s="149"/>
      <c r="G19" s="149"/>
      <c r="H19" s="149"/>
      <c r="I19" s="149"/>
      <c r="J19" s="149"/>
      <c r="K19" s="149"/>
      <c r="L19" s="149"/>
      <c r="M19" s="149"/>
      <c r="N19" s="149"/>
      <c r="O19" s="149"/>
      <c r="P19" s="149"/>
      <c r="Q19" s="143"/>
      <c r="R19" s="143"/>
      <c r="S19" s="143"/>
      <c r="T19" s="143"/>
      <c r="U19" s="143"/>
    </row>
    <row r="20" spans="1:21" ht="13.5" customHeight="1">
      <c r="A20" s="504" t="s">
        <v>1786</v>
      </c>
      <c r="B20" s="504"/>
      <c r="C20" s="504"/>
      <c r="D20" s="504"/>
      <c r="E20" s="504"/>
      <c r="F20" s="504"/>
      <c r="G20" s="504"/>
      <c r="H20" s="504"/>
      <c r="I20" s="504"/>
      <c r="J20" s="504"/>
      <c r="K20" s="504"/>
      <c r="L20" s="504"/>
      <c r="M20" s="504"/>
      <c r="N20" s="504"/>
      <c r="O20" s="504"/>
      <c r="P20" s="504"/>
      <c r="Q20" s="143"/>
      <c r="R20" s="143"/>
      <c r="S20" s="143"/>
      <c r="T20" s="143"/>
      <c r="U20" s="143"/>
    </row>
    <row r="21" spans="1:21" ht="11.25" customHeight="1">
      <c r="A21" s="503" t="s">
        <v>349</v>
      </c>
      <c r="B21" s="503"/>
      <c r="C21" s="503"/>
      <c r="D21" s="503"/>
      <c r="E21" s="503"/>
      <c r="F21" s="503"/>
      <c r="G21" s="503"/>
      <c r="H21" s="503"/>
      <c r="I21" s="503"/>
      <c r="J21" s="503"/>
      <c r="K21" s="503"/>
      <c r="L21" s="503"/>
      <c r="M21" s="503"/>
      <c r="N21" s="503"/>
      <c r="O21" s="503"/>
      <c r="P21" s="503"/>
      <c r="Q21" s="143"/>
      <c r="R21" s="143"/>
      <c r="S21" s="143"/>
      <c r="T21" s="143"/>
      <c r="U21" s="143"/>
    </row>
    <row r="22" spans="1:21" ht="12" customHeight="1">
      <c r="A22" s="144" t="s">
        <v>350</v>
      </c>
      <c r="B22" s="150" t="s">
        <v>351</v>
      </c>
      <c r="C22" s="141" t="s">
        <v>352</v>
      </c>
      <c r="D22" s="141"/>
      <c r="E22" s="141"/>
      <c r="F22" s="151"/>
      <c r="G22" s="151"/>
      <c r="H22" s="151"/>
      <c r="I22" s="151"/>
      <c r="J22" s="151"/>
      <c r="K22" s="151"/>
      <c r="L22" s="151"/>
      <c r="M22" s="151"/>
      <c r="N22" s="151"/>
      <c r="O22" s="151"/>
      <c r="P22" s="151"/>
      <c r="Q22" s="143"/>
      <c r="R22" s="143"/>
      <c r="S22" s="143"/>
      <c r="T22" s="143"/>
      <c r="U22" s="143"/>
    </row>
    <row r="23" spans="1:21" ht="13.5" customHeight="1">
      <c r="A23" s="144" t="s">
        <v>353</v>
      </c>
      <c r="B23" s="506" t="s">
        <v>1787</v>
      </c>
      <c r="C23" s="506"/>
      <c r="D23" s="506"/>
      <c r="E23" s="506"/>
      <c r="F23" s="506"/>
      <c r="G23" s="151"/>
      <c r="H23" s="151"/>
      <c r="I23" s="151"/>
      <c r="J23" s="151"/>
      <c r="K23" s="151"/>
      <c r="L23" s="151"/>
      <c r="M23" s="151"/>
      <c r="N23" s="151"/>
      <c r="O23" s="151"/>
      <c r="P23" s="151"/>
      <c r="Q23" s="143"/>
      <c r="R23" s="143"/>
      <c r="S23" s="143"/>
      <c r="T23" s="143"/>
      <c r="U23" s="143"/>
    </row>
    <row r="24" spans="1:21" ht="10.5" customHeight="1">
      <c r="A24" s="144"/>
      <c r="B24" s="507" t="s">
        <v>355</v>
      </c>
      <c r="C24" s="507"/>
      <c r="D24" s="507"/>
      <c r="E24" s="507"/>
      <c r="F24" s="507"/>
      <c r="G24" s="152"/>
      <c r="H24" s="152"/>
      <c r="I24" s="152"/>
      <c r="J24" s="152"/>
      <c r="K24" s="152"/>
      <c r="L24" s="152"/>
      <c r="M24" s="152"/>
      <c r="N24" s="152"/>
      <c r="O24" s="153"/>
      <c r="P24" s="152"/>
      <c r="Q24" s="143"/>
      <c r="R24" s="143"/>
      <c r="S24" s="143"/>
      <c r="T24" s="143"/>
      <c r="U24" s="143"/>
    </row>
    <row r="25" spans="1:21" ht="9.75" customHeight="1">
      <c r="A25" s="144"/>
      <c r="B25" s="144"/>
      <c r="C25" s="144"/>
      <c r="D25" s="154"/>
      <c r="E25" s="154"/>
      <c r="F25" s="154"/>
      <c r="G25" s="154"/>
      <c r="H25" s="154"/>
      <c r="I25" s="154"/>
      <c r="J25" s="154"/>
      <c r="K25" s="154"/>
      <c r="L25" s="154"/>
      <c r="M25" s="154"/>
      <c r="N25" s="154"/>
      <c r="O25" s="152"/>
      <c r="P25" s="152"/>
      <c r="Q25" s="143"/>
      <c r="R25" s="143"/>
      <c r="S25" s="143"/>
      <c r="T25" s="143"/>
      <c r="U25" s="143"/>
    </row>
    <row r="26" spans="1:21" ht="13.5" customHeight="1">
      <c r="A26" s="155" t="s">
        <v>356</v>
      </c>
      <c r="B26" s="156"/>
      <c r="C26" s="508" t="s">
        <v>357</v>
      </c>
      <c r="D26" s="508"/>
      <c r="E26" s="508"/>
      <c r="F26" s="508"/>
      <c r="G26" s="157"/>
      <c r="H26" s="157"/>
      <c r="I26" s="157"/>
      <c r="J26" s="157"/>
      <c r="K26" s="157"/>
      <c r="L26" s="157"/>
      <c r="M26" s="157"/>
      <c r="N26" s="157"/>
      <c r="O26" s="157"/>
      <c r="P26" s="157"/>
      <c r="Q26" s="143"/>
      <c r="R26" s="143"/>
      <c r="S26" s="143"/>
      <c r="T26" s="143"/>
      <c r="U26" s="143"/>
    </row>
    <row r="27" spans="1:21" ht="9.75" customHeight="1">
      <c r="A27" s="144"/>
      <c r="B27" s="156"/>
      <c r="C27" s="158"/>
      <c r="D27" s="159"/>
      <c r="E27" s="159"/>
      <c r="F27" s="159"/>
      <c r="G27" s="160"/>
      <c r="H27" s="160"/>
      <c r="I27" s="160"/>
      <c r="J27" s="160"/>
      <c r="K27" s="160"/>
      <c r="L27" s="160"/>
      <c r="M27" s="160"/>
      <c r="N27" s="160"/>
      <c r="O27" s="160"/>
      <c r="P27" s="160"/>
      <c r="Q27" s="143"/>
      <c r="R27" s="143"/>
      <c r="S27" s="143"/>
      <c r="T27" s="143"/>
      <c r="U27" s="143"/>
    </row>
    <row r="28" spans="1:21" ht="12" customHeight="1">
      <c r="A28" s="155" t="s">
        <v>358</v>
      </c>
      <c r="B28" s="156"/>
      <c r="C28" s="161"/>
      <c r="D28" s="162">
        <v>2765.57</v>
      </c>
      <c r="E28" s="163" t="s">
        <v>359</v>
      </c>
      <c r="F28" s="143"/>
      <c r="G28" s="156"/>
      <c r="H28" s="156"/>
      <c r="I28" s="156"/>
      <c r="J28" s="156"/>
      <c r="K28" s="156"/>
      <c r="L28" s="156"/>
      <c r="M28" s="156"/>
      <c r="N28" s="164"/>
      <c r="O28" s="164"/>
      <c r="P28" s="156"/>
      <c r="Q28" s="143"/>
      <c r="R28" s="143"/>
      <c r="S28" s="143"/>
      <c r="T28" s="143"/>
      <c r="U28" s="143"/>
    </row>
    <row r="29" spans="1:21" ht="12" customHeight="1">
      <c r="A29" s="144"/>
      <c r="B29" s="165" t="s">
        <v>360</v>
      </c>
      <c r="C29" s="166"/>
      <c r="D29" s="167"/>
      <c r="E29" s="163"/>
      <c r="F29" s="143"/>
      <c r="G29" s="156"/>
      <c r="H29" s="143"/>
      <c r="I29" s="143"/>
      <c r="J29" s="143"/>
      <c r="K29" s="143"/>
      <c r="L29" s="143"/>
      <c r="M29" s="143"/>
      <c r="N29" s="143"/>
      <c r="O29" s="143"/>
      <c r="P29" s="143"/>
      <c r="Q29" s="143"/>
      <c r="R29" s="143"/>
      <c r="S29" s="143"/>
      <c r="T29" s="143"/>
      <c r="U29" s="143"/>
    </row>
    <row r="30" spans="1:21" ht="12" customHeight="1">
      <c r="A30" s="144"/>
      <c r="B30" s="168" t="s">
        <v>361</v>
      </c>
      <c r="C30" s="161"/>
      <c r="D30" s="162">
        <v>0</v>
      </c>
      <c r="E30" s="163" t="s">
        <v>359</v>
      </c>
      <c r="F30" s="143"/>
      <c r="G30" s="143"/>
      <c r="H30" s="143"/>
      <c r="I30" s="156"/>
      <c r="J30" s="143"/>
      <c r="K30" s="156" t="s">
        <v>362</v>
      </c>
      <c r="L30" s="156"/>
      <c r="M30" s="156"/>
      <c r="N30" s="169"/>
      <c r="O30" s="162">
        <v>381.23</v>
      </c>
      <c r="P30" s="163" t="s">
        <v>359</v>
      </c>
      <c r="Q30" s="143"/>
      <c r="R30" s="143"/>
      <c r="S30" s="143"/>
      <c r="T30" s="143"/>
      <c r="U30" s="143"/>
    </row>
    <row r="31" spans="1:21" ht="12" customHeight="1">
      <c r="A31" s="144"/>
      <c r="B31" s="168" t="s">
        <v>363</v>
      </c>
      <c r="C31" s="170"/>
      <c r="D31" s="171">
        <v>2765.57</v>
      </c>
      <c r="E31" s="163" t="s">
        <v>359</v>
      </c>
      <c r="F31" s="143"/>
      <c r="G31" s="143"/>
      <c r="H31" s="143"/>
      <c r="I31" s="156"/>
      <c r="J31" s="143"/>
      <c r="K31" s="156" t="s">
        <v>364</v>
      </c>
      <c r="L31" s="156"/>
      <c r="M31" s="156"/>
      <c r="N31" s="169"/>
      <c r="O31" s="162">
        <v>1.4</v>
      </c>
      <c r="P31" s="163" t="s">
        <v>359</v>
      </c>
      <c r="Q31" s="143"/>
      <c r="R31" s="143"/>
      <c r="S31" s="143"/>
      <c r="T31" s="143"/>
      <c r="U31" s="143"/>
    </row>
    <row r="32" spans="1:21" ht="12" customHeight="1">
      <c r="A32" s="144"/>
      <c r="B32" s="168" t="s">
        <v>365</v>
      </c>
      <c r="C32" s="170"/>
      <c r="D32" s="171">
        <v>0</v>
      </c>
      <c r="E32" s="163" t="s">
        <v>359</v>
      </c>
      <c r="F32" s="143"/>
      <c r="G32" s="143"/>
      <c r="H32" s="143"/>
      <c r="I32" s="156"/>
      <c r="J32" s="143"/>
      <c r="K32" s="156" t="s">
        <v>366</v>
      </c>
      <c r="L32" s="156"/>
      <c r="M32" s="156"/>
      <c r="N32" s="172"/>
      <c r="O32" s="171">
        <v>663.07</v>
      </c>
      <c r="P32" s="173" t="s">
        <v>367</v>
      </c>
      <c r="Q32" s="143"/>
      <c r="R32" s="143"/>
      <c r="S32" s="143"/>
      <c r="T32" s="143"/>
      <c r="U32" s="143"/>
    </row>
    <row r="33" spans="1:21" ht="12" customHeight="1">
      <c r="A33" s="144"/>
      <c r="B33" s="168" t="s">
        <v>368</v>
      </c>
      <c r="C33" s="170"/>
      <c r="D33" s="162">
        <v>0</v>
      </c>
      <c r="E33" s="163" t="s">
        <v>359</v>
      </c>
      <c r="F33" s="143"/>
      <c r="G33" s="143"/>
      <c r="H33" s="143"/>
      <c r="I33" s="156"/>
      <c r="J33" s="143"/>
      <c r="K33" s="156" t="s">
        <v>369</v>
      </c>
      <c r="L33" s="156"/>
      <c r="M33" s="156"/>
      <c r="N33" s="172"/>
      <c r="O33" s="171">
        <v>2.37</v>
      </c>
      <c r="P33" s="173" t="s">
        <v>367</v>
      </c>
      <c r="Q33" s="143"/>
      <c r="R33" s="143"/>
      <c r="S33" s="143"/>
      <c r="T33" s="143"/>
      <c r="U33" s="143"/>
    </row>
    <row r="34" spans="1:21" ht="9.75" customHeight="1">
      <c r="A34" s="144"/>
      <c r="B34" s="156"/>
      <c r="C34" s="143"/>
      <c r="D34" s="174"/>
      <c r="E34" s="163"/>
      <c r="F34" s="143"/>
      <c r="G34" s="143"/>
      <c r="H34" s="156"/>
      <c r="I34" s="156"/>
      <c r="J34" s="156"/>
      <c r="K34" s="156"/>
      <c r="L34" s="156"/>
      <c r="M34" s="156"/>
      <c r="N34" s="160"/>
      <c r="O34" s="160"/>
      <c r="P34" s="156"/>
      <c r="Q34" s="143"/>
      <c r="R34" s="143"/>
      <c r="S34" s="143"/>
      <c r="T34" s="143"/>
      <c r="U34" s="143"/>
    </row>
    <row r="35" spans="1:21" ht="11.25" customHeight="1">
      <c r="A35" s="509" t="s">
        <v>370</v>
      </c>
      <c r="B35" s="510" t="s">
        <v>371</v>
      </c>
      <c r="C35" s="510" t="s">
        <v>372</v>
      </c>
      <c r="D35" s="510"/>
      <c r="E35" s="510"/>
      <c r="F35" s="510"/>
      <c r="G35" s="510"/>
      <c r="H35" s="510" t="s">
        <v>373</v>
      </c>
      <c r="I35" s="510" t="s">
        <v>374</v>
      </c>
      <c r="J35" s="510"/>
      <c r="K35" s="510"/>
      <c r="L35" s="510" t="s">
        <v>375</v>
      </c>
      <c r="M35" s="510"/>
      <c r="N35" s="510"/>
      <c r="O35" s="510"/>
      <c r="P35" s="510"/>
      <c r="Q35" s="143"/>
      <c r="R35" s="143"/>
      <c r="S35" s="143"/>
      <c r="T35" s="143"/>
      <c r="U35" s="143"/>
    </row>
    <row r="36" spans="1:21" ht="11.25" customHeight="1">
      <c r="A36" s="509"/>
      <c r="B36" s="510"/>
      <c r="C36" s="510"/>
      <c r="D36" s="510"/>
      <c r="E36" s="510"/>
      <c r="F36" s="510"/>
      <c r="G36" s="510"/>
      <c r="H36" s="510"/>
      <c r="I36" s="510"/>
      <c r="J36" s="510"/>
      <c r="K36" s="510"/>
      <c r="L36" s="510"/>
      <c r="M36" s="510"/>
      <c r="N36" s="510"/>
      <c r="O36" s="510"/>
      <c r="P36" s="510"/>
      <c r="Q36" s="143"/>
      <c r="R36" s="143"/>
      <c r="S36" s="143"/>
      <c r="T36" s="143"/>
      <c r="U36" s="143"/>
    </row>
    <row r="37" spans="1:21" ht="54" customHeight="1">
      <c r="A37" s="509"/>
      <c r="B37" s="510"/>
      <c r="C37" s="510"/>
      <c r="D37" s="510"/>
      <c r="E37" s="510"/>
      <c r="F37" s="510"/>
      <c r="G37" s="510"/>
      <c r="H37" s="510"/>
      <c r="I37" s="175" t="s">
        <v>376</v>
      </c>
      <c r="J37" s="175" t="s">
        <v>377</v>
      </c>
      <c r="K37" s="175" t="s">
        <v>378</v>
      </c>
      <c r="L37" s="175" t="s">
        <v>379</v>
      </c>
      <c r="M37" s="175" t="s">
        <v>380</v>
      </c>
      <c r="N37" s="175" t="s">
        <v>381</v>
      </c>
      <c r="O37" s="175" t="s">
        <v>377</v>
      </c>
      <c r="P37" s="175" t="s">
        <v>382</v>
      </c>
      <c r="Q37" s="143"/>
      <c r="R37" s="143"/>
      <c r="S37" s="143"/>
      <c r="T37" s="143"/>
      <c r="U37" s="143"/>
    </row>
    <row r="38" spans="1:21" ht="13.5" customHeight="1">
      <c r="A38" s="176">
        <v>1</v>
      </c>
      <c r="B38" s="177">
        <v>2</v>
      </c>
      <c r="C38" s="511">
        <v>3</v>
      </c>
      <c r="D38" s="511"/>
      <c r="E38" s="511"/>
      <c r="F38" s="511"/>
      <c r="G38" s="511"/>
      <c r="H38" s="177">
        <v>4</v>
      </c>
      <c r="I38" s="177">
        <v>5</v>
      </c>
      <c r="J38" s="177">
        <v>6</v>
      </c>
      <c r="K38" s="177">
        <v>7</v>
      </c>
      <c r="L38" s="177">
        <v>8</v>
      </c>
      <c r="M38" s="177">
        <v>9</v>
      </c>
      <c r="N38" s="177">
        <v>10</v>
      </c>
      <c r="O38" s="177">
        <v>11</v>
      </c>
      <c r="P38" s="177">
        <v>12</v>
      </c>
      <c r="Q38" s="143"/>
      <c r="R38" s="143"/>
      <c r="S38" s="143"/>
      <c r="T38" s="143"/>
      <c r="U38" s="143"/>
    </row>
    <row r="39" spans="1:21" ht="13.5" customHeight="1">
      <c r="A39" s="497" t="s">
        <v>1788</v>
      </c>
      <c r="B39" s="497"/>
      <c r="C39" s="497"/>
      <c r="D39" s="497"/>
      <c r="E39" s="497"/>
      <c r="F39" s="497"/>
      <c r="G39" s="497"/>
      <c r="H39" s="497"/>
      <c r="I39" s="497"/>
      <c r="J39" s="497"/>
      <c r="K39" s="497"/>
      <c r="L39" s="497"/>
      <c r="M39" s="497"/>
      <c r="N39" s="497"/>
      <c r="O39" s="497"/>
      <c r="P39" s="497"/>
      <c r="Q39" s="143"/>
      <c r="R39" s="143"/>
      <c r="S39" s="143"/>
      <c r="T39" s="143"/>
      <c r="U39" s="143"/>
    </row>
    <row r="40" spans="1:21" ht="57" customHeight="1">
      <c r="A40" s="178" t="s">
        <v>164</v>
      </c>
      <c r="B40" s="179" t="s">
        <v>710</v>
      </c>
      <c r="C40" s="498" t="s">
        <v>1789</v>
      </c>
      <c r="D40" s="498"/>
      <c r="E40" s="498"/>
      <c r="F40" s="498"/>
      <c r="G40" s="498"/>
      <c r="H40" s="180" t="s">
        <v>142</v>
      </c>
      <c r="I40" s="181">
        <v>2</v>
      </c>
      <c r="J40" s="182">
        <v>1</v>
      </c>
      <c r="K40" s="182">
        <v>2</v>
      </c>
      <c r="L40" s="183"/>
      <c r="M40" s="181"/>
      <c r="N40" s="184"/>
      <c r="O40" s="181"/>
      <c r="P40" s="185"/>
      <c r="Q40" s="143"/>
      <c r="R40" s="143"/>
      <c r="S40" s="143"/>
      <c r="T40" s="143"/>
      <c r="U40" s="143"/>
    </row>
    <row r="41" spans="1:21" ht="47.25" customHeight="1">
      <c r="A41" s="186"/>
      <c r="B41" s="187" t="s">
        <v>386</v>
      </c>
      <c r="C41" s="499" t="s">
        <v>387</v>
      </c>
      <c r="D41" s="499"/>
      <c r="E41" s="499"/>
      <c r="F41" s="499"/>
      <c r="G41" s="499"/>
      <c r="H41" s="499"/>
      <c r="I41" s="499"/>
      <c r="J41" s="499"/>
      <c r="K41" s="499"/>
      <c r="L41" s="499"/>
      <c r="M41" s="499"/>
      <c r="N41" s="499"/>
      <c r="O41" s="499"/>
      <c r="P41" s="499"/>
      <c r="Q41" s="143"/>
      <c r="R41" s="143"/>
      <c r="S41" s="143"/>
      <c r="T41" s="143"/>
      <c r="U41" s="143"/>
    </row>
    <row r="42" spans="1:21" ht="29.25" customHeight="1">
      <c r="A42" s="186"/>
      <c r="B42" s="187" t="s">
        <v>388</v>
      </c>
      <c r="C42" s="499" t="s">
        <v>389</v>
      </c>
      <c r="D42" s="499"/>
      <c r="E42" s="499"/>
      <c r="F42" s="499"/>
      <c r="G42" s="499"/>
      <c r="H42" s="499"/>
      <c r="I42" s="499"/>
      <c r="J42" s="499"/>
      <c r="K42" s="499"/>
      <c r="L42" s="499"/>
      <c r="M42" s="499"/>
      <c r="N42" s="499"/>
      <c r="O42" s="499"/>
      <c r="P42" s="499"/>
      <c r="Q42" s="143"/>
      <c r="R42" s="143"/>
      <c r="S42" s="143"/>
      <c r="T42" s="143"/>
      <c r="U42" s="143"/>
    </row>
    <row r="43" spans="1:21" ht="13.5" customHeight="1">
      <c r="A43" s="186"/>
      <c r="B43" s="187"/>
      <c r="C43" s="499" t="s">
        <v>1790</v>
      </c>
      <c r="D43" s="499"/>
      <c r="E43" s="499"/>
      <c r="F43" s="499"/>
      <c r="G43" s="499"/>
      <c r="H43" s="499"/>
      <c r="I43" s="499"/>
      <c r="J43" s="499"/>
      <c r="K43" s="499"/>
      <c r="L43" s="499"/>
      <c r="M43" s="499"/>
      <c r="N43" s="499"/>
      <c r="O43" s="499"/>
      <c r="P43" s="499"/>
      <c r="Q43" s="143"/>
      <c r="R43" s="143"/>
      <c r="S43" s="143"/>
      <c r="T43" s="143"/>
      <c r="U43" s="143"/>
    </row>
    <row r="44" spans="1:21" ht="13.5" customHeight="1">
      <c r="A44" s="188"/>
      <c r="B44" s="189" t="s">
        <v>164</v>
      </c>
      <c r="C44" s="501" t="s">
        <v>391</v>
      </c>
      <c r="D44" s="501"/>
      <c r="E44" s="501"/>
      <c r="F44" s="501"/>
      <c r="G44" s="501"/>
      <c r="H44" s="190" t="s">
        <v>392</v>
      </c>
      <c r="I44" s="191"/>
      <c r="J44" s="191"/>
      <c r="K44" s="215">
        <v>3.3101831000000002</v>
      </c>
      <c r="L44" s="193"/>
      <c r="M44" s="191"/>
      <c r="N44" s="193"/>
      <c r="O44" s="191"/>
      <c r="P44" s="194">
        <v>1723.81</v>
      </c>
      <c r="Q44" s="143"/>
      <c r="R44" s="143"/>
      <c r="S44" s="143"/>
      <c r="T44" s="143"/>
      <c r="U44" s="143"/>
    </row>
    <row r="45" spans="1:21" ht="13.5" customHeight="1">
      <c r="A45" s="195"/>
      <c r="B45" s="189" t="s">
        <v>712</v>
      </c>
      <c r="C45" s="501" t="s">
        <v>713</v>
      </c>
      <c r="D45" s="501"/>
      <c r="E45" s="501"/>
      <c r="F45" s="501"/>
      <c r="G45" s="501"/>
      <c r="H45" s="190" t="s">
        <v>392</v>
      </c>
      <c r="I45" s="201">
        <v>1.03</v>
      </c>
      <c r="J45" s="197">
        <v>1.6068849999999999</v>
      </c>
      <c r="K45" s="215">
        <v>3.3101831000000002</v>
      </c>
      <c r="L45" s="198"/>
      <c r="M45" s="199"/>
      <c r="N45" s="200">
        <v>520.76</v>
      </c>
      <c r="O45" s="191"/>
      <c r="P45" s="194">
        <v>1723.81</v>
      </c>
      <c r="Q45" s="143"/>
      <c r="R45" s="143"/>
      <c r="S45" s="143"/>
      <c r="T45" s="143"/>
      <c r="U45" s="143"/>
    </row>
    <row r="46" spans="1:21" ht="13.5" customHeight="1">
      <c r="A46" s="188"/>
      <c r="B46" s="189" t="s">
        <v>167</v>
      </c>
      <c r="C46" s="501" t="s">
        <v>395</v>
      </c>
      <c r="D46" s="501"/>
      <c r="E46" s="501"/>
      <c r="F46" s="501"/>
      <c r="G46" s="501"/>
      <c r="H46" s="190"/>
      <c r="I46" s="191"/>
      <c r="J46" s="191"/>
      <c r="K46" s="191"/>
      <c r="L46" s="193"/>
      <c r="M46" s="191"/>
      <c r="N46" s="193"/>
      <c r="O46" s="191"/>
      <c r="P46" s="216">
        <v>17.46</v>
      </c>
      <c r="Q46" s="143"/>
      <c r="R46" s="143"/>
      <c r="S46" s="143"/>
      <c r="T46" s="143"/>
      <c r="U46" s="143"/>
    </row>
    <row r="47" spans="1:21" ht="13.5" customHeight="1">
      <c r="A47" s="188"/>
      <c r="B47" s="189"/>
      <c r="C47" s="501" t="s">
        <v>396</v>
      </c>
      <c r="D47" s="501"/>
      <c r="E47" s="501"/>
      <c r="F47" s="501"/>
      <c r="G47" s="501"/>
      <c r="H47" s="190" t="s">
        <v>392</v>
      </c>
      <c r="I47" s="191"/>
      <c r="J47" s="191"/>
      <c r="K47" s="215">
        <v>3.2137699999999998E-2</v>
      </c>
      <c r="L47" s="193"/>
      <c r="M47" s="191"/>
      <c r="N47" s="193"/>
      <c r="O47" s="191"/>
      <c r="P47" s="216">
        <v>18.61</v>
      </c>
      <c r="Q47" s="143"/>
      <c r="R47" s="143"/>
      <c r="S47" s="143"/>
      <c r="T47" s="143"/>
      <c r="U47" s="143"/>
    </row>
    <row r="48" spans="1:21" ht="13.5" customHeight="1">
      <c r="A48" s="195"/>
      <c r="B48" s="189" t="s">
        <v>402</v>
      </c>
      <c r="C48" s="501" t="s">
        <v>403</v>
      </c>
      <c r="D48" s="501"/>
      <c r="E48" s="501"/>
      <c r="F48" s="501"/>
      <c r="G48" s="501"/>
      <c r="H48" s="190" t="s">
        <v>399</v>
      </c>
      <c r="I48" s="201">
        <v>0.01</v>
      </c>
      <c r="J48" s="197">
        <v>1.6068849999999999</v>
      </c>
      <c r="K48" s="215">
        <v>3.2137699999999998E-2</v>
      </c>
      <c r="L48" s="198"/>
      <c r="M48" s="199"/>
      <c r="N48" s="200">
        <v>543.33000000000004</v>
      </c>
      <c r="O48" s="191"/>
      <c r="P48" s="194">
        <v>17.46</v>
      </c>
      <c r="Q48" s="143"/>
      <c r="R48" s="143"/>
      <c r="S48" s="143"/>
      <c r="T48" s="143"/>
      <c r="U48" s="143"/>
    </row>
    <row r="49" spans="1:21" ht="13.5" customHeight="1">
      <c r="A49" s="203"/>
      <c r="B49" s="189" t="s">
        <v>404</v>
      </c>
      <c r="C49" s="501" t="s">
        <v>405</v>
      </c>
      <c r="D49" s="501"/>
      <c r="E49" s="501"/>
      <c r="F49" s="501"/>
      <c r="G49" s="501"/>
      <c r="H49" s="190" t="s">
        <v>392</v>
      </c>
      <c r="I49" s="201">
        <v>0.01</v>
      </c>
      <c r="J49" s="197">
        <v>1.6068849999999999</v>
      </c>
      <c r="K49" s="215">
        <v>3.2137699999999998E-2</v>
      </c>
      <c r="L49" s="193"/>
      <c r="M49" s="191"/>
      <c r="N49" s="204">
        <v>579.11</v>
      </c>
      <c r="O49" s="191"/>
      <c r="P49" s="216">
        <v>18.61</v>
      </c>
      <c r="Q49" s="143"/>
      <c r="R49" s="143"/>
      <c r="S49" s="143"/>
      <c r="T49" s="143"/>
      <c r="U49" s="143"/>
    </row>
    <row r="50" spans="1:21" ht="13.5" customHeight="1">
      <c r="A50" s="210"/>
      <c r="B50" s="187"/>
      <c r="C50" s="500" t="s">
        <v>429</v>
      </c>
      <c r="D50" s="500"/>
      <c r="E50" s="500"/>
      <c r="F50" s="500"/>
      <c r="G50" s="500"/>
      <c r="H50" s="180"/>
      <c r="I50" s="181"/>
      <c r="J50" s="181"/>
      <c r="K50" s="181"/>
      <c r="L50" s="183"/>
      <c r="M50" s="181"/>
      <c r="N50" s="211"/>
      <c r="O50" s="181"/>
      <c r="P50" s="212">
        <v>1759.88</v>
      </c>
      <c r="Q50" s="143"/>
      <c r="R50" s="143"/>
      <c r="S50" s="143"/>
      <c r="T50" s="143"/>
      <c r="U50" s="143"/>
    </row>
    <row r="51" spans="1:21" ht="13.5" customHeight="1">
      <c r="A51" s="203" t="s">
        <v>10</v>
      </c>
      <c r="B51" s="189" t="s">
        <v>430</v>
      </c>
      <c r="C51" s="501" t="s">
        <v>431</v>
      </c>
      <c r="D51" s="501"/>
      <c r="E51" s="501"/>
      <c r="F51" s="501"/>
      <c r="G51" s="501"/>
      <c r="H51" s="190" t="s">
        <v>432</v>
      </c>
      <c r="I51" s="209">
        <v>2</v>
      </c>
      <c r="J51" s="191"/>
      <c r="K51" s="209">
        <v>2</v>
      </c>
      <c r="L51" s="193"/>
      <c r="M51" s="191"/>
      <c r="N51" s="193"/>
      <c r="O51" s="202">
        <v>1.0367</v>
      </c>
      <c r="P51" s="216">
        <v>22.24</v>
      </c>
      <c r="Q51" s="143"/>
      <c r="R51" s="143"/>
      <c r="S51" s="143"/>
      <c r="T51" s="143"/>
      <c r="U51" s="143"/>
    </row>
    <row r="52" spans="1:21" ht="13.5" customHeight="1">
      <c r="A52" s="203"/>
      <c r="B52" s="189"/>
      <c r="C52" s="501" t="s">
        <v>433</v>
      </c>
      <c r="D52" s="501"/>
      <c r="E52" s="501"/>
      <c r="F52" s="501"/>
      <c r="G52" s="501"/>
      <c r="H52" s="190"/>
      <c r="I52" s="191"/>
      <c r="J52" s="191"/>
      <c r="K52" s="191"/>
      <c r="L52" s="193"/>
      <c r="M52" s="191"/>
      <c r="N52" s="193"/>
      <c r="O52" s="191"/>
      <c r="P52" s="194">
        <v>1742.42</v>
      </c>
      <c r="Q52" s="143"/>
      <c r="R52" s="143"/>
      <c r="S52" s="143"/>
      <c r="T52" s="143"/>
      <c r="U52" s="143"/>
    </row>
    <row r="53" spans="1:21" ht="13.5" customHeight="1">
      <c r="A53" s="203"/>
      <c r="B53" s="189" t="s">
        <v>434</v>
      </c>
      <c r="C53" s="501" t="s">
        <v>435</v>
      </c>
      <c r="D53" s="501"/>
      <c r="E53" s="501"/>
      <c r="F53" s="501"/>
      <c r="G53" s="501"/>
      <c r="H53" s="190" t="s">
        <v>432</v>
      </c>
      <c r="I53" s="209">
        <v>90</v>
      </c>
      <c r="J53" s="191"/>
      <c r="K53" s="209">
        <v>90</v>
      </c>
      <c r="L53" s="193"/>
      <c r="M53" s="191"/>
      <c r="N53" s="193"/>
      <c r="O53" s="191"/>
      <c r="P53" s="194">
        <v>1568.18</v>
      </c>
      <c r="Q53" s="143"/>
      <c r="R53" s="143"/>
      <c r="S53" s="143"/>
      <c r="T53" s="143"/>
      <c r="U53" s="143"/>
    </row>
    <row r="54" spans="1:21" ht="13.5" customHeight="1">
      <c r="A54" s="203"/>
      <c r="B54" s="189" t="s">
        <v>436</v>
      </c>
      <c r="C54" s="501" t="s">
        <v>437</v>
      </c>
      <c r="D54" s="501"/>
      <c r="E54" s="501"/>
      <c r="F54" s="501"/>
      <c r="G54" s="501"/>
      <c r="H54" s="190" t="s">
        <v>432</v>
      </c>
      <c r="I54" s="209">
        <v>46</v>
      </c>
      <c r="J54" s="191"/>
      <c r="K54" s="209">
        <v>46</v>
      </c>
      <c r="L54" s="193"/>
      <c r="M54" s="191"/>
      <c r="N54" s="193"/>
      <c r="O54" s="191"/>
      <c r="P54" s="216">
        <v>801.51</v>
      </c>
      <c r="Q54" s="143"/>
      <c r="R54" s="143"/>
      <c r="S54" s="143"/>
      <c r="T54" s="143"/>
      <c r="U54" s="143"/>
    </row>
    <row r="55" spans="1:21" ht="13.5" customHeight="1">
      <c r="A55" s="213"/>
      <c r="B55" s="214"/>
      <c r="C55" s="500" t="s">
        <v>438</v>
      </c>
      <c r="D55" s="500"/>
      <c r="E55" s="500"/>
      <c r="F55" s="500"/>
      <c r="G55" s="500"/>
      <c r="H55" s="180"/>
      <c r="I55" s="181"/>
      <c r="J55" s="181"/>
      <c r="K55" s="181"/>
      <c r="L55" s="183"/>
      <c r="M55" s="181"/>
      <c r="N55" s="211">
        <v>2075.91</v>
      </c>
      <c r="O55" s="181"/>
      <c r="P55" s="212">
        <v>4151.8100000000004</v>
      </c>
      <c r="Q55" s="143"/>
      <c r="R55" s="143"/>
      <c r="S55" s="143"/>
      <c r="T55" s="143"/>
      <c r="U55" s="143"/>
    </row>
    <row r="56" spans="1:21" ht="19.5" customHeight="1">
      <c r="A56" s="178" t="s">
        <v>167</v>
      </c>
      <c r="B56" s="179" t="s">
        <v>581</v>
      </c>
      <c r="C56" s="498" t="s">
        <v>1593</v>
      </c>
      <c r="D56" s="498"/>
      <c r="E56" s="498"/>
      <c r="F56" s="498"/>
      <c r="G56" s="498"/>
      <c r="H56" s="180" t="s">
        <v>142</v>
      </c>
      <c r="I56" s="181">
        <v>64</v>
      </c>
      <c r="J56" s="182">
        <v>1</v>
      </c>
      <c r="K56" s="182">
        <v>64</v>
      </c>
      <c r="L56" s="183"/>
      <c r="M56" s="181"/>
      <c r="N56" s="184"/>
      <c r="O56" s="181"/>
      <c r="P56" s="185"/>
      <c r="Q56" s="143"/>
      <c r="R56" s="143"/>
      <c r="S56" s="143"/>
      <c r="T56" s="143"/>
      <c r="U56" s="143"/>
    </row>
    <row r="57" spans="1:21" ht="47.25" customHeight="1">
      <c r="A57" s="186"/>
      <c r="B57" s="187" t="s">
        <v>386</v>
      </c>
      <c r="C57" s="499" t="s">
        <v>387</v>
      </c>
      <c r="D57" s="499"/>
      <c r="E57" s="499"/>
      <c r="F57" s="499"/>
      <c r="G57" s="499"/>
      <c r="H57" s="499"/>
      <c r="I57" s="499"/>
      <c r="J57" s="499"/>
      <c r="K57" s="499"/>
      <c r="L57" s="499"/>
      <c r="M57" s="499"/>
      <c r="N57" s="499"/>
      <c r="O57" s="499"/>
      <c r="P57" s="499"/>
      <c r="Q57" s="143"/>
      <c r="R57" s="143"/>
      <c r="S57" s="143"/>
      <c r="T57" s="143"/>
      <c r="U57" s="143"/>
    </row>
    <row r="58" spans="1:21" ht="29.25" customHeight="1">
      <c r="A58" s="186"/>
      <c r="B58" s="187" t="s">
        <v>388</v>
      </c>
      <c r="C58" s="499" t="s">
        <v>389</v>
      </c>
      <c r="D58" s="499"/>
      <c r="E58" s="499"/>
      <c r="F58" s="499"/>
      <c r="G58" s="499"/>
      <c r="H58" s="499"/>
      <c r="I58" s="499"/>
      <c r="J58" s="499"/>
      <c r="K58" s="499"/>
      <c r="L58" s="499"/>
      <c r="M58" s="499"/>
      <c r="N58" s="499"/>
      <c r="O58" s="499"/>
      <c r="P58" s="499"/>
      <c r="Q58" s="143"/>
      <c r="R58" s="143"/>
      <c r="S58" s="143"/>
      <c r="T58" s="143"/>
      <c r="U58" s="143"/>
    </row>
    <row r="59" spans="1:21" ht="13.5" customHeight="1">
      <c r="A59" s="186"/>
      <c r="B59" s="187"/>
      <c r="C59" s="499" t="s">
        <v>1790</v>
      </c>
      <c r="D59" s="499"/>
      <c r="E59" s="499"/>
      <c r="F59" s="499"/>
      <c r="G59" s="499"/>
      <c r="H59" s="499"/>
      <c r="I59" s="499"/>
      <c r="J59" s="499"/>
      <c r="K59" s="499"/>
      <c r="L59" s="499"/>
      <c r="M59" s="499"/>
      <c r="N59" s="499"/>
      <c r="O59" s="499"/>
      <c r="P59" s="499"/>
      <c r="Q59" s="143"/>
      <c r="R59" s="143"/>
      <c r="S59" s="143"/>
      <c r="T59" s="143"/>
      <c r="U59" s="143"/>
    </row>
    <row r="60" spans="1:21" ht="13.5" customHeight="1">
      <c r="A60" s="188"/>
      <c r="B60" s="189" t="s">
        <v>164</v>
      </c>
      <c r="C60" s="501" t="s">
        <v>391</v>
      </c>
      <c r="D60" s="501"/>
      <c r="E60" s="501"/>
      <c r="F60" s="501"/>
      <c r="G60" s="501"/>
      <c r="H60" s="190" t="s">
        <v>392</v>
      </c>
      <c r="I60" s="191"/>
      <c r="J60" s="191"/>
      <c r="K60" s="215">
        <v>22.624940800000001</v>
      </c>
      <c r="L60" s="193"/>
      <c r="M60" s="191"/>
      <c r="N60" s="193"/>
      <c r="O60" s="191"/>
      <c r="P60" s="194">
        <v>12808.88</v>
      </c>
      <c r="Q60" s="143"/>
      <c r="R60" s="143"/>
      <c r="S60" s="143"/>
      <c r="T60" s="143"/>
      <c r="U60" s="143"/>
    </row>
    <row r="61" spans="1:21" ht="13.5" customHeight="1">
      <c r="A61" s="195"/>
      <c r="B61" s="189" t="s">
        <v>393</v>
      </c>
      <c r="C61" s="501" t="s">
        <v>394</v>
      </c>
      <c r="D61" s="501"/>
      <c r="E61" s="501"/>
      <c r="F61" s="501"/>
      <c r="G61" s="501"/>
      <c r="H61" s="190" t="s">
        <v>392</v>
      </c>
      <c r="I61" s="201">
        <v>0.22</v>
      </c>
      <c r="J61" s="197">
        <v>1.6068849999999999</v>
      </c>
      <c r="K61" s="215">
        <v>22.624940800000001</v>
      </c>
      <c r="L61" s="198"/>
      <c r="M61" s="199"/>
      <c r="N61" s="200">
        <v>566.14</v>
      </c>
      <c r="O61" s="191"/>
      <c r="P61" s="194">
        <v>12808.88</v>
      </c>
      <c r="Q61" s="143"/>
      <c r="R61" s="143"/>
      <c r="S61" s="143"/>
      <c r="T61" s="143"/>
      <c r="U61" s="143"/>
    </row>
    <row r="62" spans="1:21" ht="13.5" customHeight="1">
      <c r="A62" s="210"/>
      <c r="B62" s="187"/>
      <c r="C62" s="500" t="s">
        <v>429</v>
      </c>
      <c r="D62" s="500"/>
      <c r="E62" s="500"/>
      <c r="F62" s="500"/>
      <c r="G62" s="500"/>
      <c r="H62" s="180"/>
      <c r="I62" s="181"/>
      <c r="J62" s="181"/>
      <c r="K62" s="181"/>
      <c r="L62" s="183"/>
      <c r="M62" s="181"/>
      <c r="N62" s="211"/>
      <c r="O62" s="181"/>
      <c r="P62" s="212">
        <v>12808.88</v>
      </c>
      <c r="Q62" s="143"/>
      <c r="R62" s="143"/>
      <c r="S62" s="143"/>
      <c r="T62" s="143"/>
      <c r="U62" s="143"/>
    </row>
    <row r="63" spans="1:21" ht="13.5" customHeight="1">
      <c r="A63" s="203" t="s">
        <v>42</v>
      </c>
      <c r="B63" s="189" t="s">
        <v>430</v>
      </c>
      <c r="C63" s="501" t="s">
        <v>431</v>
      </c>
      <c r="D63" s="501"/>
      <c r="E63" s="501"/>
      <c r="F63" s="501"/>
      <c r="G63" s="501"/>
      <c r="H63" s="190" t="s">
        <v>432</v>
      </c>
      <c r="I63" s="209">
        <v>2</v>
      </c>
      <c r="J63" s="191"/>
      <c r="K63" s="209">
        <v>2</v>
      </c>
      <c r="L63" s="193"/>
      <c r="M63" s="191"/>
      <c r="N63" s="193"/>
      <c r="O63" s="202">
        <v>1.0367</v>
      </c>
      <c r="P63" s="216">
        <v>165.28</v>
      </c>
      <c r="Q63" s="143"/>
      <c r="R63" s="143"/>
      <c r="S63" s="143"/>
      <c r="T63" s="143"/>
      <c r="U63" s="143"/>
    </row>
    <row r="64" spans="1:21" ht="13.5" customHeight="1">
      <c r="A64" s="203"/>
      <c r="B64" s="189"/>
      <c r="C64" s="501" t="s">
        <v>433</v>
      </c>
      <c r="D64" s="501"/>
      <c r="E64" s="501"/>
      <c r="F64" s="501"/>
      <c r="G64" s="501"/>
      <c r="H64" s="190"/>
      <c r="I64" s="191"/>
      <c r="J64" s="191"/>
      <c r="K64" s="191"/>
      <c r="L64" s="193"/>
      <c r="M64" s="191"/>
      <c r="N64" s="193"/>
      <c r="O64" s="191"/>
      <c r="P64" s="194">
        <v>12808.88</v>
      </c>
      <c r="Q64" s="143"/>
      <c r="R64" s="143"/>
      <c r="S64" s="143"/>
      <c r="T64" s="143"/>
      <c r="U64" s="143"/>
    </row>
    <row r="65" spans="1:21" ht="13.5" customHeight="1">
      <c r="A65" s="203"/>
      <c r="B65" s="189" t="s">
        <v>434</v>
      </c>
      <c r="C65" s="501" t="s">
        <v>435</v>
      </c>
      <c r="D65" s="501"/>
      <c r="E65" s="501"/>
      <c r="F65" s="501"/>
      <c r="G65" s="501"/>
      <c r="H65" s="190" t="s">
        <v>432</v>
      </c>
      <c r="I65" s="209">
        <v>90</v>
      </c>
      <c r="J65" s="191"/>
      <c r="K65" s="209">
        <v>90</v>
      </c>
      <c r="L65" s="193"/>
      <c r="M65" s="191"/>
      <c r="N65" s="193"/>
      <c r="O65" s="191"/>
      <c r="P65" s="194">
        <v>11527.99</v>
      </c>
      <c r="Q65" s="143"/>
      <c r="R65" s="143"/>
      <c r="S65" s="143"/>
      <c r="T65" s="143"/>
      <c r="U65" s="143"/>
    </row>
    <row r="66" spans="1:21" ht="13.5" customHeight="1">
      <c r="A66" s="203"/>
      <c r="B66" s="189" t="s">
        <v>436</v>
      </c>
      <c r="C66" s="501" t="s">
        <v>437</v>
      </c>
      <c r="D66" s="501"/>
      <c r="E66" s="501"/>
      <c r="F66" s="501"/>
      <c r="G66" s="501"/>
      <c r="H66" s="190" t="s">
        <v>432</v>
      </c>
      <c r="I66" s="209">
        <v>46</v>
      </c>
      <c r="J66" s="191"/>
      <c r="K66" s="209">
        <v>46</v>
      </c>
      <c r="L66" s="193"/>
      <c r="M66" s="191"/>
      <c r="N66" s="193"/>
      <c r="O66" s="191"/>
      <c r="P66" s="194">
        <v>5892.08</v>
      </c>
      <c r="Q66" s="143"/>
      <c r="R66" s="143"/>
      <c r="S66" s="143"/>
      <c r="T66" s="143"/>
      <c r="U66" s="143"/>
    </row>
    <row r="67" spans="1:21" ht="13.5" customHeight="1">
      <c r="A67" s="213"/>
      <c r="B67" s="214"/>
      <c r="C67" s="500" t="s">
        <v>438</v>
      </c>
      <c r="D67" s="500"/>
      <c r="E67" s="500"/>
      <c r="F67" s="500"/>
      <c r="G67" s="500"/>
      <c r="H67" s="180"/>
      <c r="I67" s="181"/>
      <c r="J67" s="181"/>
      <c r="K67" s="181"/>
      <c r="L67" s="183"/>
      <c r="M67" s="181"/>
      <c r="N67" s="218">
        <v>474.91</v>
      </c>
      <c r="O67" s="181"/>
      <c r="P67" s="212">
        <v>30394.23</v>
      </c>
      <c r="Q67" s="143"/>
      <c r="R67" s="143"/>
      <c r="S67" s="143"/>
      <c r="T67" s="143"/>
      <c r="U67" s="143"/>
    </row>
    <row r="68" spans="1:21" ht="19.5" customHeight="1">
      <c r="A68" s="178" t="s">
        <v>173</v>
      </c>
      <c r="B68" s="179" t="s">
        <v>710</v>
      </c>
      <c r="C68" s="498" t="s">
        <v>1791</v>
      </c>
      <c r="D68" s="498"/>
      <c r="E68" s="498"/>
      <c r="F68" s="498"/>
      <c r="G68" s="498"/>
      <c r="H68" s="180" t="s">
        <v>142</v>
      </c>
      <c r="I68" s="181">
        <v>4</v>
      </c>
      <c r="J68" s="182">
        <v>1</v>
      </c>
      <c r="K68" s="182">
        <v>4</v>
      </c>
      <c r="L68" s="183"/>
      <c r="M68" s="181"/>
      <c r="N68" s="184"/>
      <c r="O68" s="181"/>
      <c r="P68" s="185"/>
      <c r="Q68" s="143"/>
      <c r="R68" s="143"/>
      <c r="S68" s="143"/>
      <c r="T68" s="143"/>
      <c r="U68" s="143"/>
    </row>
    <row r="69" spans="1:21" ht="47.25" customHeight="1">
      <c r="A69" s="186"/>
      <c r="B69" s="187" t="s">
        <v>386</v>
      </c>
      <c r="C69" s="499" t="s">
        <v>387</v>
      </c>
      <c r="D69" s="499"/>
      <c r="E69" s="499"/>
      <c r="F69" s="499"/>
      <c r="G69" s="499"/>
      <c r="H69" s="499"/>
      <c r="I69" s="499"/>
      <c r="J69" s="499"/>
      <c r="K69" s="499"/>
      <c r="L69" s="499"/>
      <c r="M69" s="499"/>
      <c r="N69" s="499"/>
      <c r="O69" s="499"/>
      <c r="P69" s="499"/>
      <c r="Q69" s="143"/>
      <c r="R69" s="143"/>
      <c r="S69" s="143"/>
      <c r="T69" s="143"/>
      <c r="U69" s="143"/>
    </row>
    <row r="70" spans="1:21" ht="29.25" customHeight="1">
      <c r="A70" s="186"/>
      <c r="B70" s="187" t="s">
        <v>388</v>
      </c>
      <c r="C70" s="499" t="s">
        <v>389</v>
      </c>
      <c r="D70" s="499"/>
      <c r="E70" s="499"/>
      <c r="F70" s="499"/>
      <c r="G70" s="499"/>
      <c r="H70" s="499"/>
      <c r="I70" s="499"/>
      <c r="J70" s="499"/>
      <c r="K70" s="499"/>
      <c r="L70" s="499"/>
      <c r="M70" s="499"/>
      <c r="N70" s="499"/>
      <c r="O70" s="499"/>
      <c r="P70" s="499"/>
      <c r="Q70" s="143"/>
      <c r="R70" s="143"/>
      <c r="S70" s="143"/>
      <c r="T70" s="143"/>
      <c r="U70" s="143"/>
    </row>
    <row r="71" spans="1:21" ht="13.5" customHeight="1">
      <c r="A71" s="186"/>
      <c r="B71" s="187"/>
      <c r="C71" s="499" t="s">
        <v>1790</v>
      </c>
      <c r="D71" s="499"/>
      <c r="E71" s="499"/>
      <c r="F71" s="499"/>
      <c r="G71" s="499"/>
      <c r="H71" s="499"/>
      <c r="I71" s="499"/>
      <c r="J71" s="499"/>
      <c r="K71" s="499"/>
      <c r="L71" s="499"/>
      <c r="M71" s="499"/>
      <c r="N71" s="499"/>
      <c r="O71" s="499"/>
      <c r="P71" s="499"/>
      <c r="Q71" s="143"/>
      <c r="R71" s="143"/>
      <c r="S71" s="143"/>
      <c r="T71" s="143"/>
      <c r="U71" s="143"/>
    </row>
    <row r="72" spans="1:21" ht="13.5" customHeight="1">
      <c r="A72" s="188"/>
      <c r="B72" s="189" t="s">
        <v>164</v>
      </c>
      <c r="C72" s="501" t="s">
        <v>391</v>
      </c>
      <c r="D72" s="501"/>
      <c r="E72" s="501"/>
      <c r="F72" s="501"/>
      <c r="G72" s="501"/>
      <c r="H72" s="190" t="s">
        <v>392</v>
      </c>
      <c r="I72" s="191"/>
      <c r="J72" s="191"/>
      <c r="K72" s="215">
        <v>6.6203662000000003</v>
      </c>
      <c r="L72" s="193"/>
      <c r="M72" s="191"/>
      <c r="N72" s="193"/>
      <c r="O72" s="191"/>
      <c r="P72" s="194">
        <v>3447.62</v>
      </c>
      <c r="Q72" s="143"/>
      <c r="R72" s="143"/>
      <c r="S72" s="143"/>
      <c r="T72" s="143"/>
      <c r="U72" s="143"/>
    </row>
    <row r="73" spans="1:21" ht="13.5" customHeight="1">
      <c r="A73" s="195"/>
      <c r="B73" s="189" t="s">
        <v>712</v>
      </c>
      <c r="C73" s="501" t="s">
        <v>713</v>
      </c>
      <c r="D73" s="501"/>
      <c r="E73" s="501"/>
      <c r="F73" s="501"/>
      <c r="G73" s="501"/>
      <c r="H73" s="190" t="s">
        <v>392</v>
      </c>
      <c r="I73" s="201">
        <v>1.03</v>
      </c>
      <c r="J73" s="197">
        <v>1.6068849999999999</v>
      </c>
      <c r="K73" s="215">
        <v>6.6203662000000003</v>
      </c>
      <c r="L73" s="198"/>
      <c r="M73" s="199"/>
      <c r="N73" s="200">
        <v>520.76</v>
      </c>
      <c r="O73" s="191"/>
      <c r="P73" s="194">
        <v>3447.62</v>
      </c>
      <c r="Q73" s="143"/>
      <c r="R73" s="143"/>
      <c r="S73" s="143"/>
      <c r="T73" s="143"/>
      <c r="U73" s="143"/>
    </row>
    <row r="74" spans="1:21" ht="13.5" customHeight="1">
      <c r="A74" s="188"/>
      <c r="B74" s="189" t="s">
        <v>167</v>
      </c>
      <c r="C74" s="501" t="s">
        <v>395</v>
      </c>
      <c r="D74" s="501"/>
      <c r="E74" s="501"/>
      <c r="F74" s="501"/>
      <c r="G74" s="501"/>
      <c r="H74" s="190"/>
      <c r="I74" s="191"/>
      <c r="J74" s="191"/>
      <c r="K74" s="191"/>
      <c r="L74" s="193"/>
      <c r="M74" s="191"/>
      <c r="N74" s="193"/>
      <c r="O74" s="191"/>
      <c r="P74" s="216">
        <v>34.92</v>
      </c>
      <c r="Q74" s="143"/>
      <c r="R74" s="143"/>
      <c r="S74" s="143"/>
      <c r="T74" s="143"/>
      <c r="U74" s="143"/>
    </row>
    <row r="75" spans="1:21" ht="13.5" customHeight="1">
      <c r="A75" s="188"/>
      <c r="B75" s="189"/>
      <c r="C75" s="501" t="s">
        <v>396</v>
      </c>
      <c r="D75" s="501"/>
      <c r="E75" s="501"/>
      <c r="F75" s="501"/>
      <c r="G75" s="501"/>
      <c r="H75" s="190" t="s">
        <v>392</v>
      </c>
      <c r="I75" s="191"/>
      <c r="J75" s="191"/>
      <c r="K75" s="215">
        <v>6.4275399999999996E-2</v>
      </c>
      <c r="L75" s="193"/>
      <c r="M75" s="191"/>
      <c r="N75" s="193"/>
      <c r="O75" s="191"/>
      <c r="P75" s="216">
        <v>37.22</v>
      </c>
      <c r="Q75" s="143"/>
      <c r="R75" s="143"/>
      <c r="S75" s="143"/>
      <c r="T75" s="143"/>
      <c r="U75" s="143"/>
    </row>
    <row r="76" spans="1:21" ht="13.5" customHeight="1">
      <c r="A76" s="195"/>
      <c r="B76" s="189" t="s">
        <v>402</v>
      </c>
      <c r="C76" s="501" t="s">
        <v>403</v>
      </c>
      <c r="D76" s="501"/>
      <c r="E76" s="501"/>
      <c r="F76" s="501"/>
      <c r="G76" s="501"/>
      <c r="H76" s="190" t="s">
        <v>399</v>
      </c>
      <c r="I76" s="201">
        <v>0.01</v>
      </c>
      <c r="J76" s="197">
        <v>1.6068849999999999</v>
      </c>
      <c r="K76" s="215">
        <v>6.4275399999999996E-2</v>
      </c>
      <c r="L76" s="198"/>
      <c r="M76" s="199"/>
      <c r="N76" s="200">
        <v>543.33000000000004</v>
      </c>
      <c r="O76" s="191"/>
      <c r="P76" s="194">
        <v>34.92</v>
      </c>
      <c r="Q76" s="143"/>
      <c r="R76" s="143"/>
      <c r="S76" s="143"/>
      <c r="T76" s="143"/>
      <c r="U76" s="143"/>
    </row>
    <row r="77" spans="1:21" ht="13.5" customHeight="1">
      <c r="A77" s="203"/>
      <c r="B77" s="189" t="s">
        <v>404</v>
      </c>
      <c r="C77" s="501" t="s">
        <v>405</v>
      </c>
      <c r="D77" s="501"/>
      <c r="E77" s="501"/>
      <c r="F77" s="501"/>
      <c r="G77" s="501"/>
      <c r="H77" s="190" t="s">
        <v>392</v>
      </c>
      <c r="I77" s="201">
        <v>0.01</v>
      </c>
      <c r="J77" s="197">
        <v>1.6068849999999999</v>
      </c>
      <c r="K77" s="215">
        <v>6.4275399999999996E-2</v>
      </c>
      <c r="L77" s="193"/>
      <c r="M77" s="191"/>
      <c r="N77" s="204">
        <v>579.11</v>
      </c>
      <c r="O77" s="191"/>
      <c r="P77" s="216">
        <v>37.22</v>
      </c>
      <c r="Q77" s="143"/>
      <c r="R77" s="143"/>
      <c r="S77" s="143"/>
      <c r="T77" s="143"/>
      <c r="U77" s="143"/>
    </row>
    <row r="78" spans="1:21" ht="13.5" customHeight="1">
      <c r="A78" s="210"/>
      <c r="B78" s="187"/>
      <c r="C78" s="500" t="s">
        <v>429</v>
      </c>
      <c r="D78" s="500"/>
      <c r="E78" s="500"/>
      <c r="F78" s="500"/>
      <c r="G78" s="500"/>
      <c r="H78" s="180"/>
      <c r="I78" s="181"/>
      <c r="J78" s="181"/>
      <c r="K78" s="181"/>
      <c r="L78" s="183"/>
      <c r="M78" s="181"/>
      <c r="N78" s="211"/>
      <c r="O78" s="181"/>
      <c r="P78" s="212">
        <v>3519.76</v>
      </c>
      <c r="Q78" s="143"/>
      <c r="R78" s="143"/>
      <c r="S78" s="143"/>
      <c r="T78" s="143"/>
      <c r="U78" s="143"/>
    </row>
    <row r="79" spans="1:21" ht="13.5" customHeight="1">
      <c r="A79" s="203" t="s">
        <v>59</v>
      </c>
      <c r="B79" s="189" t="s">
        <v>430</v>
      </c>
      <c r="C79" s="501" t="s">
        <v>431</v>
      </c>
      <c r="D79" s="501"/>
      <c r="E79" s="501"/>
      <c r="F79" s="501"/>
      <c r="G79" s="501"/>
      <c r="H79" s="190" t="s">
        <v>432</v>
      </c>
      <c r="I79" s="209">
        <v>2</v>
      </c>
      <c r="J79" s="191"/>
      <c r="K79" s="209">
        <v>2</v>
      </c>
      <c r="L79" s="193"/>
      <c r="M79" s="191"/>
      <c r="N79" s="193"/>
      <c r="O79" s="202">
        <v>1.0367</v>
      </c>
      <c r="P79" s="216">
        <v>44.49</v>
      </c>
      <c r="Q79" s="143"/>
      <c r="R79" s="143"/>
      <c r="S79" s="143"/>
      <c r="T79" s="143"/>
      <c r="U79" s="143"/>
    </row>
    <row r="80" spans="1:21" ht="13.5" customHeight="1">
      <c r="A80" s="203"/>
      <c r="B80" s="189"/>
      <c r="C80" s="501" t="s">
        <v>433</v>
      </c>
      <c r="D80" s="501"/>
      <c r="E80" s="501"/>
      <c r="F80" s="501"/>
      <c r="G80" s="501"/>
      <c r="H80" s="190"/>
      <c r="I80" s="191"/>
      <c r="J80" s="191"/>
      <c r="K80" s="191"/>
      <c r="L80" s="193"/>
      <c r="M80" s="191"/>
      <c r="N80" s="193"/>
      <c r="O80" s="191"/>
      <c r="P80" s="194">
        <v>3484.84</v>
      </c>
      <c r="Q80" s="143"/>
      <c r="R80" s="143"/>
      <c r="S80" s="143"/>
      <c r="T80" s="143"/>
      <c r="U80" s="143"/>
    </row>
    <row r="81" spans="1:21" ht="13.5" customHeight="1">
      <c r="A81" s="203"/>
      <c r="B81" s="189" t="s">
        <v>434</v>
      </c>
      <c r="C81" s="501" t="s">
        <v>435</v>
      </c>
      <c r="D81" s="501"/>
      <c r="E81" s="501"/>
      <c r="F81" s="501"/>
      <c r="G81" s="501"/>
      <c r="H81" s="190" t="s">
        <v>432</v>
      </c>
      <c r="I81" s="209">
        <v>90</v>
      </c>
      <c r="J81" s="191"/>
      <c r="K81" s="209">
        <v>90</v>
      </c>
      <c r="L81" s="193"/>
      <c r="M81" s="191"/>
      <c r="N81" s="193"/>
      <c r="O81" s="191"/>
      <c r="P81" s="194">
        <v>3136.36</v>
      </c>
      <c r="Q81" s="143"/>
      <c r="R81" s="143"/>
      <c r="S81" s="143"/>
      <c r="T81" s="143"/>
      <c r="U81" s="143"/>
    </row>
    <row r="82" spans="1:21" ht="13.5" customHeight="1">
      <c r="A82" s="203"/>
      <c r="B82" s="189" t="s">
        <v>436</v>
      </c>
      <c r="C82" s="501" t="s">
        <v>437</v>
      </c>
      <c r="D82" s="501"/>
      <c r="E82" s="501"/>
      <c r="F82" s="501"/>
      <c r="G82" s="501"/>
      <c r="H82" s="190" t="s">
        <v>432</v>
      </c>
      <c r="I82" s="209">
        <v>46</v>
      </c>
      <c r="J82" s="191"/>
      <c r="K82" s="209">
        <v>46</v>
      </c>
      <c r="L82" s="193"/>
      <c r="M82" s="191"/>
      <c r="N82" s="193"/>
      <c r="O82" s="191"/>
      <c r="P82" s="194">
        <v>1603.03</v>
      </c>
      <c r="Q82" s="143"/>
      <c r="R82" s="143"/>
      <c r="S82" s="143"/>
      <c r="T82" s="143"/>
      <c r="U82" s="143"/>
    </row>
    <row r="83" spans="1:21" ht="13.5" customHeight="1">
      <c r="A83" s="213"/>
      <c r="B83" s="214"/>
      <c r="C83" s="500" t="s">
        <v>438</v>
      </c>
      <c r="D83" s="500"/>
      <c r="E83" s="500"/>
      <c r="F83" s="500"/>
      <c r="G83" s="500"/>
      <c r="H83" s="180"/>
      <c r="I83" s="181"/>
      <c r="J83" s="181"/>
      <c r="K83" s="181"/>
      <c r="L83" s="183"/>
      <c r="M83" s="181"/>
      <c r="N83" s="211">
        <v>2075.91</v>
      </c>
      <c r="O83" s="181"/>
      <c r="P83" s="212">
        <v>8303.64</v>
      </c>
      <c r="Q83" s="143"/>
      <c r="R83" s="143"/>
      <c r="S83" s="143"/>
      <c r="T83" s="143"/>
      <c r="U83" s="143"/>
    </row>
    <row r="84" spans="1:21" ht="19.5" customHeight="1">
      <c r="A84" s="178" t="s">
        <v>180</v>
      </c>
      <c r="B84" s="179" t="s">
        <v>581</v>
      </c>
      <c r="C84" s="498" t="s">
        <v>1593</v>
      </c>
      <c r="D84" s="498"/>
      <c r="E84" s="498"/>
      <c r="F84" s="498"/>
      <c r="G84" s="498"/>
      <c r="H84" s="180" t="s">
        <v>142</v>
      </c>
      <c r="I84" s="181">
        <v>4</v>
      </c>
      <c r="J84" s="182">
        <v>1</v>
      </c>
      <c r="K84" s="182">
        <v>4</v>
      </c>
      <c r="L84" s="183"/>
      <c r="M84" s="181"/>
      <c r="N84" s="184"/>
      <c r="O84" s="181"/>
      <c r="P84" s="185"/>
      <c r="Q84" s="143"/>
      <c r="R84" s="143"/>
      <c r="S84" s="143"/>
      <c r="T84" s="143"/>
      <c r="U84" s="143"/>
    </row>
    <row r="85" spans="1:21" ht="47.25" customHeight="1">
      <c r="A85" s="186"/>
      <c r="B85" s="187" t="s">
        <v>386</v>
      </c>
      <c r="C85" s="499" t="s">
        <v>387</v>
      </c>
      <c r="D85" s="499"/>
      <c r="E85" s="499"/>
      <c r="F85" s="499"/>
      <c r="G85" s="499"/>
      <c r="H85" s="499"/>
      <c r="I85" s="499"/>
      <c r="J85" s="499"/>
      <c r="K85" s="499"/>
      <c r="L85" s="499"/>
      <c r="M85" s="499"/>
      <c r="N85" s="499"/>
      <c r="O85" s="499"/>
      <c r="P85" s="499"/>
      <c r="Q85" s="143"/>
      <c r="R85" s="143"/>
      <c r="S85" s="143"/>
      <c r="T85" s="143"/>
      <c r="U85" s="143"/>
    </row>
    <row r="86" spans="1:21" ht="29.25" customHeight="1">
      <c r="A86" s="186"/>
      <c r="B86" s="187" t="s">
        <v>388</v>
      </c>
      <c r="C86" s="499" t="s">
        <v>389</v>
      </c>
      <c r="D86" s="499"/>
      <c r="E86" s="499"/>
      <c r="F86" s="499"/>
      <c r="G86" s="499"/>
      <c r="H86" s="499"/>
      <c r="I86" s="499"/>
      <c r="J86" s="499"/>
      <c r="K86" s="499"/>
      <c r="L86" s="499"/>
      <c r="M86" s="499"/>
      <c r="N86" s="499"/>
      <c r="O86" s="499"/>
      <c r="P86" s="499"/>
      <c r="Q86" s="143"/>
      <c r="R86" s="143"/>
      <c r="S86" s="143"/>
      <c r="T86" s="143"/>
      <c r="U86" s="143"/>
    </row>
    <row r="87" spans="1:21" ht="13.5" customHeight="1">
      <c r="A87" s="186"/>
      <c r="B87" s="187"/>
      <c r="C87" s="499" t="s">
        <v>1790</v>
      </c>
      <c r="D87" s="499"/>
      <c r="E87" s="499"/>
      <c r="F87" s="499"/>
      <c r="G87" s="499"/>
      <c r="H87" s="499"/>
      <c r="I87" s="499"/>
      <c r="J87" s="499"/>
      <c r="K87" s="499"/>
      <c r="L87" s="499"/>
      <c r="M87" s="499"/>
      <c r="N87" s="499"/>
      <c r="O87" s="499"/>
      <c r="P87" s="499"/>
      <c r="Q87" s="143"/>
      <c r="R87" s="143"/>
      <c r="S87" s="143"/>
      <c r="T87" s="143"/>
      <c r="U87" s="143"/>
    </row>
    <row r="88" spans="1:21" ht="13.5" customHeight="1">
      <c r="A88" s="188"/>
      <c r="B88" s="189" t="s">
        <v>164</v>
      </c>
      <c r="C88" s="501" t="s">
        <v>391</v>
      </c>
      <c r="D88" s="501"/>
      <c r="E88" s="501"/>
      <c r="F88" s="501"/>
      <c r="G88" s="501"/>
      <c r="H88" s="190" t="s">
        <v>392</v>
      </c>
      <c r="I88" s="191"/>
      <c r="J88" s="191"/>
      <c r="K88" s="215">
        <v>1.4140588000000001</v>
      </c>
      <c r="L88" s="193"/>
      <c r="M88" s="191"/>
      <c r="N88" s="193"/>
      <c r="O88" s="191"/>
      <c r="P88" s="216">
        <v>800.56</v>
      </c>
      <c r="Q88" s="143"/>
      <c r="R88" s="143"/>
      <c r="S88" s="143"/>
      <c r="T88" s="143"/>
      <c r="U88" s="143"/>
    </row>
    <row r="89" spans="1:21" ht="13.5" customHeight="1">
      <c r="A89" s="195"/>
      <c r="B89" s="189" t="s">
        <v>393</v>
      </c>
      <c r="C89" s="501" t="s">
        <v>394</v>
      </c>
      <c r="D89" s="501"/>
      <c r="E89" s="501"/>
      <c r="F89" s="501"/>
      <c r="G89" s="501"/>
      <c r="H89" s="190" t="s">
        <v>392</v>
      </c>
      <c r="I89" s="201">
        <v>0.22</v>
      </c>
      <c r="J89" s="197">
        <v>1.6068849999999999</v>
      </c>
      <c r="K89" s="215">
        <v>1.4140588000000001</v>
      </c>
      <c r="L89" s="198"/>
      <c r="M89" s="199"/>
      <c r="N89" s="200">
        <v>566.14</v>
      </c>
      <c r="O89" s="191"/>
      <c r="P89" s="194">
        <v>800.56</v>
      </c>
      <c r="Q89" s="143"/>
      <c r="R89" s="143"/>
      <c r="S89" s="143"/>
      <c r="T89" s="143"/>
      <c r="U89" s="143"/>
    </row>
    <row r="90" spans="1:21" ht="13.5" customHeight="1">
      <c r="A90" s="210"/>
      <c r="B90" s="187"/>
      <c r="C90" s="500" t="s">
        <v>429</v>
      </c>
      <c r="D90" s="500"/>
      <c r="E90" s="500"/>
      <c r="F90" s="500"/>
      <c r="G90" s="500"/>
      <c r="H90" s="180"/>
      <c r="I90" s="181"/>
      <c r="J90" s="181"/>
      <c r="K90" s="181"/>
      <c r="L90" s="183"/>
      <c r="M90" s="181"/>
      <c r="N90" s="211"/>
      <c r="O90" s="181"/>
      <c r="P90" s="212">
        <v>800.56</v>
      </c>
      <c r="Q90" s="143"/>
      <c r="R90" s="143"/>
      <c r="S90" s="143"/>
      <c r="T90" s="143"/>
      <c r="U90" s="143"/>
    </row>
    <row r="91" spans="1:21" ht="13.5" customHeight="1">
      <c r="A91" s="203" t="s">
        <v>66</v>
      </c>
      <c r="B91" s="189" t="s">
        <v>430</v>
      </c>
      <c r="C91" s="501" t="s">
        <v>431</v>
      </c>
      <c r="D91" s="501"/>
      <c r="E91" s="501"/>
      <c r="F91" s="501"/>
      <c r="G91" s="501"/>
      <c r="H91" s="190" t="s">
        <v>432</v>
      </c>
      <c r="I91" s="209">
        <v>2</v>
      </c>
      <c r="J91" s="191"/>
      <c r="K91" s="209">
        <v>2</v>
      </c>
      <c r="L91" s="193"/>
      <c r="M91" s="191"/>
      <c r="N91" s="193"/>
      <c r="O91" s="202">
        <v>1.0367</v>
      </c>
      <c r="P91" s="216">
        <v>10.33</v>
      </c>
      <c r="Q91" s="143"/>
      <c r="R91" s="143"/>
      <c r="S91" s="143"/>
      <c r="T91" s="143"/>
      <c r="U91" s="143"/>
    </row>
    <row r="92" spans="1:21" ht="13.5" customHeight="1">
      <c r="A92" s="203"/>
      <c r="B92" s="189"/>
      <c r="C92" s="501" t="s">
        <v>433</v>
      </c>
      <c r="D92" s="501"/>
      <c r="E92" s="501"/>
      <c r="F92" s="501"/>
      <c r="G92" s="501"/>
      <c r="H92" s="190"/>
      <c r="I92" s="191"/>
      <c r="J92" s="191"/>
      <c r="K92" s="191"/>
      <c r="L92" s="193"/>
      <c r="M92" s="191"/>
      <c r="N92" s="193"/>
      <c r="O92" s="191"/>
      <c r="P92" s="216">
        <v>800.56</v>
      </c>
      <c r="Q92" s="143"/>
      <c r="R92" s="143"/>
      <c r="S92" s="143"/>
      <c r="T92" s="143"/>
      <c r="U92" s="143"/>
    </row>
    <row r="93" spans="1:21" ht="13.5" customHeight="1">
      <c r="A93" s="203"/>
      <c r="B93" s="189" t="s">
        <v>434</v>
      </c>
      <c r="C93" s="501" t="s">
        <v>435</v>
      </c>
      <c r="D93" s="501"/>
      <c r="E93" s="501"/>
      <c r="F93" s="501"/>
      <c r="G93" s="501"/>
      <c r="H93" s="190" t="s">
        <v>432</v>
      </c>
      <c r="I93" s="209">
        <v>90</v>
      </c>
      <c r="J93" s="191"/>
      <c r="K93" s="209">
        <v>90</v>
      </c>
      <c r="L93" s="193"/>
      <c r="M93" s="191"/>
      <c r="N93" s="193"/>
      <c r="O93" s="191"/>
      <c r="P93" s="216">
        <v>720.5</v>
      </c>
      <c r="Q93" s="143"/>
      <c r="R93" s="143"/>
      <c r="S93" s="143"/>
      <c r="T93" s="143"/>
      <c r="U93" s="143"/>
    </row>
    <row r="94" spans="1:21" ht="13.5" customHeight="1">
      <c r="A94" s="203"/>
      <c r="B94" s="189" t="s">
        <v>436</v>
      </c>
      <c r="C94" s="501" t="s">
        <v>437</v>
      </c>
      <c r="D94" s="501"/>
      <c r="E94" s="501"/>
      <c r="F94" s="501"/>
      <c r="G94" s="501"/>
      <c r="H94" s="190" t="s">
        <v>432</v>
      </c>
      <c r="I94" s="209">
        <v>46</v>
      </c>
      <c r="J94" s="191"/>
      <c r="K94" s="209">
        <v>46</v>
      </c>
      <c r="L94" s="193"/>
      <c r="M94" s="191"/>
      <c r="N94" s="193"/>
      <c r="O94" s="191"/>
      <c r="P94" s="216">
        <v>368.26</v>
      </c>
      <c r="Q94" s="143"/>
      <c r="R94" s="143"/>
      <c r="S94" s="143"/>
      <c r="T94" s="143"/>
      <c r="U94" s="143"/>
    </row>
    <row r="95" spans="1:21" ht="13.5" customHeight="1">
      <c r="A95" s="213"/>
      <c r="B95" s="214"/>
      <c r="C95" s="500" t="s">
        <v>438</v>
      </c>
      <c r="D95" s="500"/>
      <c r="E95" s="500"/>
      <c r="F95" s="500"/>
      <c r="G95" s="500"/>
      <c r="H95" s="180"/>
      <c r="I95" s="181"/>
      <c r="J95" s="181"/>
      <c r="K95" s="181"/>
      <c r="L95" s="183"/>
      <c r="M95" s="181"/>
      <c r="N95" s="218">
        <v>474.91</v>
      </c>
      <c r="O95" s="181"/>
      <c r="P95" s="212">
        <v>1899.65</v>
      </c>
      <c r="Q95" s="143"/>
      <c r="R95" s="143"/>
      <c r="S95" s="143"/>
      <c r="T95" s="143"/>
      <c r="U95" s="143"/>
    </row>
    <row r="96" spans="1:21" ht="29.25" customHeight="1">
      <c r="A96" s="178" t="s">
        <v>182</v>
      </c>
      <c r="B96" s="179" t="s">
        <v>710</v>
      </c>
      <c r="C96" s="498" t="s">
        <v>1792</v>
      </c>
      <c r="D96" s="498"/>
      <c r="E96" s="498"/>
      <c r="F96" s="498"/>
      <c r="G96" s="498"/>
      <c r="H96" s="180" t="s">
        <v>142</v>
      </c>
      <c r="I96" s="181">
        <v>16</v>
      </c>
      <c r="J96" s="182">
        <v>1</v>
      </c>
      <c r="K96" s="182">
        <v>16</v>
      </c>
      <c r="L96" s="183"/>
      <c r="M96" s="181"/>
      <c r="N96" s="184"/>
      <c r="O96" s="181"/>
      <c r="P96" s="185"/>
      <c r="Q96" s="143"/>
      <c r="R96" s="143"/>
      <c r="S96" s="143"/>
      <c r="T96" s="143"/>
      <c r="U96" s="143"/>
    </row>
    <row r="97" spans="1:21" ht="47.25" customHeight="1">
      <c r="A97" s="186"/>
      <c r="B97" s="187" t="s">
        <v>386</v>
      </c>
      <c r="C97" s="499" t="s">
        <v>387</v>
      </c>
      <c r="D97" s="499"/>
      <c r="E97" s="499"/>
      <c r="F97" s="499"/>
      <c r="G97" s="499"/>
      <c r="H97" s="499"/>
      <c r="I97" s="499"/>
      <c r="J97" s="499"/>
      <c r="K97" s="499"/>
      <c r="L97" s="499"/>
      <c r="M97" s="499"/>
      <c r="N97" s="499"/>
      <c r="O97" s="499"/>
      <c r="P97" s="499"/>
      <c r="Q97" s="143"/>
      <c r="R97" s="143"/>
      <c r="S97" s="143"/>
      <c r="T97" s="143"/>
      <c r="U97" s="143"/>
    </row>
    <row r="98" spans="1:21" ht="29.25" customHeight="1">
      <c r="A98" s="186"/>
      <c r="B98" s="187" t="s">
        <v>388</v>
      </c>
      <c r="C98" s="499" t="s">
        <v>389</v>
      </c>
      <c r="D98" s="499"/>
      <c r="E98" s="499"/>
      <c r="F98" s="499"/>
      <c r="G98" s="499"/>
      <c r="H98" s="499"/>
      <c r="I98" s="499"/>
      <c r="J98" s="499"/>
      <c r="K98" s="499"/>
      <c r="L98" s="499"/>
      <c r="M98" s="499"/>
      <c r="N98" s="499"/>
      <c r="O98" s="499"/>
      <c r="P98" s="499"/>
      <c r="Q98" s="143"/>
      <c r="R98" s="143"/>
      <c r="S98" s="143"/>
      <c r="T98" s="143"/>
      <c r="U98" s="143"/>
    </row>
    <row r="99" spans="1:21" ht="13.5" customHeight="1">
      <c r="A99" s="186"/>
      <c r="B99" s="187"/>
      <c r="C99" s="499" t="s">
        <v>1790</v>
      </c>
      <c r="D99" s="499"/>
      <c r="E99" s="499"/>
      <c r="F99" s="499"/>
      <c r="G99" s="499"/>
      <c r="H99" s="499"/>
      <c r="I99" s="499"/>
      <c r="J99" s="499"/>
      <c r="K99" s="499"/>
      <c r="L99" s="499"/>
      <c r="M99" s="499"/>
      <c r="N99" s="499"/>
      <c r="O99" s="499"/>
      <c r="P99" s="499"/>
      <c r="Q99" s="143"/>
      <c r="R99" s="143"/>
      <c r="S99" s="143"/>
      <c r="T99" s="143"/>
      <c r="U99" s="143"/>
    </row>
    <row r="100" spans="1:21" ht="13.5" customHeight="1">
      <c r="A100" s="188"/>
      <c r="B100" s="189" t="s">
        <v>164</v>
      </c>
      <c r="C100" s="501" t="s">
        <v>391</v>
      </c>
      <c r="D100" s="501"/>
      <c r="E100" s="501"/>
      <c r="F100" s="501"/>
      <c r="G100" s="501"/>
      <c r="H100" s="190" t="s">
        <v>392</v>
      </c>
      <c r="I100" s="191"/>
      <c r="J100" s="191"/>
      <c r="K100" s="215">
        <v>26.481464800000001</v>
      </c>
      <c r="L100" s="193"/>
      <c r="M100" s="191"/>
      <c r="N100" s="193"/>
      <c r="O100" s="191"/>
      <c r="P100" s="194">
        <v>13790.49</v>
      </c>
      <c r="Q100" s="143"/>
      <c r="R100" s="143"/>
      <c r="S100" s="143"/>
      <c r="T100" s="143"/>
      <c r="U100" s="143"/>
    </row>
    <row r="101" spans="1:21" ht="13.5" customHeight="1">
      <c r="A101" s="195"/>
      <c r="B101" s="189" t="s">
        <v>712</v>
      </c>
      <c r="C101" s="501" t="s">
        <v>713</v>
      </c>
      <c r="D101" s="501"/>
      <c r="E101" s="501"/>
      <c r="F101" s="501"/>
      <c r="G101" s="501"/>
      <c r="H101" s="190" t="s">
        <v>392</v>
      </c>
      <c r="I101" s="201">
        <v>1.03</v>
      </c>
      <c r="J101" s="197">
        <v>1.6068849999999999</v>
      </c>
      <c r="K101" s="215">
        <v>26.481464800000001</v>
      </c>
      <c r="L101" s="198"/>
      <c r="M101" s="199"/>
      <c r="N101" s="200">
        <v>520.76</v>
      </c>
      <c r="O101" s="191"/>
      <c r="P101" s="194">
        <v>13790.49</v>
      </c>
      <c r="Q101" s="143"/>
      <c r="R101" s="143"/>
      <c r="S101" s="143"/>
      <c r="T101" s="143"/>
      <c r="U101" s="143"/>
    </row>
    <row r="102" spans="1:21" ht="13.5" customHeight="1">
      <c r="A102" s="188"/>
      <c r="B102" s="189" t="s">
        <v>167</v>
      </c>
      <c r="C102" s="501" t="s">
        <v>395</v>
      </c>
      <c r="D102" s="501"/>
      <c r="E102" s="501"/>
      <c r="F102" s="501"/>
      <c r="G102" s="501"/>
      <c r="H102" s="190"/>
      <c r="I102" s="191"/>
      <c r="J102" s="191"/>
      <c r="K102" s="191"/>
      <c r="L102" s="193"/>
      <c r="M102" s="191"/>
      <c r="N102" s="193"/>
      <c r="O102" s="191"/>
      <c r="P102" s="216">
        <v>139.69</v>
      </c>
      <c r="Q102" s="143"/>
      <c r="R102" s="143"/>
      <c r="S102" s="143"/>
      <c r="T102" s="143"/>
      <c r="U102" s="143"/>
    </row>
    <row r="103" spans="1:21" ht="13.5" customHeight="1">
      <c r="A103" s="188"/>
      <c r="B103" s="189"/>
      <c r="C103" s="501" t="s">
        <v>396</v>
      </c>
      <c r="D103" s="501"/>
      <c r="E103" s="501"/>
      <c r="F103" s="501"/>
      <c r="G103" s="501"/>
      <c r="H103" s="190" t="s">
        <v>392</v>
      </c>
      <c r="I103" s="191"/>
      <c r="J103" s="191"/>
      <c r="K103" s="215">
        <v>0.25710159999999999</v>
      </c>
      <c r="L103" s="193"/>
      <c r="M103" s="191"/>
      <c r="N103" s="193"/>
      <c r="O103" s="191"/>
      <c r="P103" s="216">
        <v>148.88999999999999</v>
      </c>
      <c r="Q103" s="143"/>
      <c r="R103" s="143"/>
      <c r="S103" s="143"/>
      <c r="T103" s="143"/>
      <c r="U103" s="143"/>
    </row>
    <row r="104" spans="1:21" ht="13.5" customHeight="1">
      <c r="A104" s="195"/>
      <c r="B104" s="189" t="s">
        <v>402</v>
      </c>
      <c r="C104" s="501" t="s">
        <v>403</v>
      </c>
      <c r="D104" s="501"/>
      <c r="E104" s="501"/>
      <c r="F104" s="501"/>
      <c r="G104" s="501"/>
      <c r="H104" s="190" t="s">
        <v>399</v>
      </c>
      <c r="I104" s="201">
        <v>0.01</v>
      </c>
      <c r="J104" s="197">
        <v>1.6068849999999999</v>
      </c>
      <c r="K104" s="215">
        <v>0.25710159999999999</v>
      </c>
      <c r="L104" s="198"/>
      <c r="M104" s="199"/>
      <c r="N104" s="200">
        <v>543.33000000000004</v>
      </c>
      <c r="O104" s="191"/>
      <c r="P104" s="194">
        <v>139.69</v>
      </c>
      <c r="Q104" s="143"/>
      <c r="R104" s="143"/>
      <c r="S104" s="143"/>
      <c r="T104" s="143"/>
      <c r="U104" s="143"/>
    </row>
    <row r="105" spans="1:21" ht="13.5" customHeight="1">
      <c r="A105" s="203"/>
      <c r="B105" s="189" t="s">
        <v>404</v>
      </c>
      <c r="C105" s="501" t="s">
        <v>405</v>
      </c>
      <c r="D105" s="501"/>
      <c r="E105" s="501"/>
      <c r="F105" s="501"/>
      <c r="G105" s="501"/>
      <c r="H105" s="190" t="s">
        <v>392</v>
      </c>
      <c r="I105" s="201">
        <v>0.01</v>
      </c>
      <c r="J105" s="197">
        <v>1.6068849999999999</v>
      </c>
      <c r="K105" s="215">
        <v>0.25710159999999999</v>
      </c>
      <c r="L105" s="193"/>
      <c r="M105" s="191"/>
      <c r="N105" s="204">
        <v>579.11</v>
      </c>
      <c r="O105" s="191"/>
      <c r="P105" s="216">
        <v>148.88999999999999</v>
      </c>
      <c r="Q105" s="143"/>
      <c r="R105" s="143"/>
      <c r="S105" s="143"/>
      <c r="T105" s="143"/>
      <c r="U105" s="143"/>
    </row>
    <row r="106" spans="1:21" ht="13.5" customHeight="1">
      <c r="A106" s="210"/>
      <c r="B106" s="187"/>
      <c r="C106" s="500" t="s">
        <v>429</v>
      </c>
      <c r="D106" s="500"/>
      <c r="E106" s="500"/>
      <c r="F106" s="500"/>
      <c r="G106" s="500"/>
      <c r="H106" s="180"/>
      <c r="I106" s="181"/>
      <c r="J106" s="181"/>
      <c r="K106" s="181"/>
      <c r="L106" s="183"/>
      <c r="M106" s="181"/>
      <c r="N106" s="211"/>
      <c r="O106" s="181"/>
      <c r="P106" s="212">
        <v>14079.07</v>
      </c>
      <c r="Q106" s="143"/>
      <c r="R106" s="143"/>
      <c r="S106" s="143"/>
      <c r="T106" s="143"/>
      <c r="U106" s="143"/>
    </row>
    <row r="107" spans="1:21" ht="13.5" customHeight="1">
      <c r="A107" s="203" t="s">
        <v>76</v>
      </c>
      <c r="B107" s="189" t="s">
        <v>430</v>
      </c>
      <c r="C107" s="501" t="s">
        <v>431</v>
      </c>
      <c r="D107" s="501"/>
      <c r="E107" s="501"/>
      <c r="F107" s="501"/>
      <c r="G107" s="501"/>
      <c r="H107" s="190" t="s">
        <v>432</v>
      </c>
      <c r="I107" s="209">
        <v>2</v>
      </c>
      <c r="J107" s="191"/>
      <c r="K107" s="209">
        <v>2</v>
      </c>
      <c r="L107" s="193"/>
      <c r="M107" s="191"/>
      <c r="N107" s="193"/>
      <c r="O107" s="202">
        <v>1.0367</v>
      </c>
      <c r="P107" s="216">
        <v>177.94</v>
      </c>
      <c r="Q107" s="143"/>
      <c r="R107" s="143"/>
      <c r="S107" s="143"/>
      <c r="T107" s="143"/>
      <c r="U107" s="143"/>
    </row>
    <row r="108" spans="1:21" ht="13.5" customHeight="1">
      <c r="A108" s="203"/>
      <c r="B108" s="189"/>
      <c r="C108" s="501" t="s">
        <v>433</v>
      </c>
      <c r="D108" s="501"/>
      <c r="E108" s="501"/>
      <c r="F108" s="501"/>
      <c r="G108" s="501"/>
      <c r="H108" s="190"/>
      <c r="I108" s="191"/>
      <c r="J108" s="191"/>
      <c r="K108" s="191"/>
      <c r="L108" s="193"/>
      <c r="M108" s="191"/>
      <c r="N108" s="193"/>
      <c r="O108" s="191"/>
      <c r="P108" s="194">
        <v>13939.38</v>
      </c>
      <c r="Q108" s="143"/>
      <c r="R108" s="143"/>
      <c r="S108" s="143"/>
      <c r="T108" s="143"/>
      <c r="U108" s="143"/>
    </row>
    <row r="109" spans="1:21" ht="13.5" customHeight="1">
      <c r="A109" s="203"/>
      <c r="B109" s="189" t="s">
        <v>434</v>
      </c>
      <c r="C109" s="501" t="s">
        <v>435</v>
      </c>
      <c r="D109" s="501"/>
      <c r="E109" s="501"/>
      <c r="F109" s="501"/>
      <c r="G109" s="501"/>
      <c r="H109" s="190" t="s">
        <v>432</v>
      </c>
      <c r="I109" s="209">
        <v>90</v>
      </c>
      <c r="J109" s="191"/>
      <c r="K109" s="209">
        <v>90</v>
      </c>
      <c r="L109" s="193"/>
      <c r="M109" s="191"/>
      <c r="N109" s="193"/>
      <c r="O109" s="191"/>
      <c r="P109" s="194">
        <v>12545.44</v>
      </c>
      <c r="Q109" s="143"/>
      <c r="R109" s="143"/>
      <c r="S109" s="143"/>
      <c r="T109" s="143"/>
      <c r="U109" s="143"/>
    </row>
    <row r="110" spans="1:21" ht="13.5" customHeight="1">
      <c r="A110" s="203"/>
      <c r="B110" s="189" t="s">
        <v>436</v>
      </c>
      <c r="C110" s="501" t="s">
        <v>437</v>
      </c>
      <c r="D110" s="501"/>
      <c r="E110" s="501"/>
      <c r="F110" s="501"/>
      <c r="G110" s="501"/>
      <c r="H110" s="190" t="s">
        <v>432</v>
      </c>
      <c r="I110" s="209">
        <v>46</v>
      </c>
      <c r="J110" s="191"/>
      <c r="K110" s="209">
        <v>46</v>
      </c>
      <c r="L110" s="193"/>
      <c r="M110" s="191"/>
      <c r="N110" s="193"/>
      <c r="O110" s="191"/>
      <c r="P110" s="194">
        <v>6412.11</v>
      </c>
      <c r="Q110" s="143"/>
      <c r="R110" s="143"/>
      <c r="S110" s="143"/>
      <c r="T110" s="143"/>
      <c r="U110" s="143"/>
    </row>
    <row r="111" spans="1:21" ht="13.5" customHeight="1">
      <c r="A111" s="213"/>
      <c r="B111" s="214"/>
      <c r="C111" s="500" t="s">
        <v>438</v>
      </c>
      <c r="D111" s="500"/>
      <c r="E111" s="500"/>
      <c r="F111" s="500"/>
      <c r="G111" s="500"/>
      <c r="H111" s="180"/>
      <c r="I111" s="181"/>
      <c r="J111" s="181"/>
      <c r="K111" s="181"/>
      <c r="L111" s="183"/>
      <c r="M111" s="181"/>
      <c r="N111" s="211">
        <v>2075.91</v>
      </c>
      <c r="O111" s="181"/>
      <c r="P111" s="212">
        <v>33214.559999999998</v>
      </c>
      <c r="Q111" s="143"/>
      <c r="R111" s="143"/>
      <c r="S111" s="143"/>
      <c r="T111" s="143"/>
      <c r="U111" s="143"/>
    </row>
    <row r="112" spans="1:21" ht="29.25" customHeight="1">
      <c r="A112" s="178" t="s">
        <v>184</v>
      </c>
      <c r="B112" s="179" t="s">
        <v>608</v>
      </c>
      <c r="C112" s="498" t="s">
        <v>1793</v>
      </c>
      <c r="D112" s="498"/>
      <c r="E112" s="498"/>
      <c r="F112" s="498"/>
      <c r="G112" s="498"/>
      <c r="H112" s="180" t="s">
        <v>610</v>
      </c>
      <c r="I112" s="181">
        <v>0.1</v>
      </c>
      <c r="J112" s="182">
        <v>1</v>
      </c>
      <c r="K112" s="222">
        <v>0.1</v>
      </c>
      <c r="L112" s="183"/>
      <c r="M112" s="181"/>
      <c r="N112" s="184"/>
      <c r="O112" s="181"/>
      <c r="P112" s="185"/>
      <c r="Q112" s="143"/>
      <c r="R112" s="143"/>
      <c r="S112" s="143"/>
      <c r="T112" s="143"/>
      <c r="U112" s="143"/>
    </row>
    <row r="113" spans="1:21" ht="47.25" customHeight="1">
      <c r="A113" s="186"/>
      <c r="B113" s="187" t="s">
        <v>386</v>
      </c>
      <c r="C113" s="499" t="s">
        <v>387</v>
      </c>
      <c r="D113" s="499"/>
      <c r="E113" s="499"/>
      <c r="F113" s="499"/>
      <c r="G113" s="499"/>
      <c r="H113" s="499"/>
      <c r="I113" s="499"/>
      <c r="J113" s="499"/>
      <c r="K113" s="499"/>
      <c r="L113" s="499"/>
      <c r="M113" s="499"/>
      <c r="N113" s="499"/>
      <c r="O113" s="499"/>
      <c r="P113" s="499"/>
      <c r="Q113" s="143"/>
      <c r="R113" s="143"/>
      <c r="S113" s="143"/>
      <c r="T113" s="143"/>
      <c r="U113" s="143"/>
    </row>
    <row r="114" spans="1:21" ht="29.25" customHeight="1">
      <c r="A114" s="186"/>
      <c r="B114" s="187" t="s">
        <v>388</v>
      </c>
      <c r="C114" s="499" t="s">
        <v>389</v>
      </c>
      <c r="D114" s="499"/>
      <c r="E114" s="499"/>
      <c r="F114" s="499"/>
      <c r="G114" s="499"/>
      <c r="H114" s="499"/>
      <c r="I114" s="499"/>
      <c r="J114" s="499"/>
      <c r="K114" s="499"/>
      <c r="L114" s="499"/>
      <c r="M114" s="499"/>
      <c r="N114" s="499"/>
      <c r="O114" s="499"/>
      <c r="P114" s="499"/>
      <c r="Q114" s="143"/>
      <c r="R114" s="143"/>
      <c r="S114" s="143"/>
      <c r="T114" s="143"/>
      <c r="U114" s="143"/>
    </row>
    <row r="115" spans="1:21" ht="13.5" customHeight="1">
      <c r="A115" s="186"/>
      <c r="B115" s="187"/>
      <c r="C115" s="499" t="s">
        <v>1790</v>
      </c>
      <c r="D115" s="499"/>
      <c r="E115" s="499"/>
      <c r="F115" s="499"/>
      <c r="G115" s="499"/>
      <c r="H115" s="499"/>
      <c r="I115" s="499"/>
      <c r="J115" s="499"/>
      <c r="K115" s="499"/>
      <c r="L115" s="499"/>
      <c r="M115" s="499"/>
      <c r="N115" s="499"/>
      <c r="O115" s="499"/>
      <c r="P115" s="499"/>
      <c r="Q115" s="143"/>
      <c r="R115" s="143"/>
      <c r="S115" s="143"/>
      <c r="T115" s="143"/>
      <c r="U115" s="143"/>
    </row>
    <row r="116" spans="1:21" ht="13.5" customHeight="1">
      <c r="A116" s="188"/>
      <c r="B116" s="189" t="s">
        <v>164</v>
      </c>
      <c r="C116" s="501" t="s">
        <v>391</v>
      </c>
      <c r="D116" s="501"/>
      <c r="E116" s="501"/>
      <c r="F116" s="501"/>
      <c r="G116" s="501"/>
      <c r="H116" s="190" t="s">
        <v>392</v>
      </c>
      <c r="I116" s="191"/>
      <c r="J116" s="191"/>
      <c r="K116" s="215">
        <v>1.4895824</v>
      </c>
      <c r="L116" s="193"/>
      <c r="M116" s="191"/>
      <c r="N116" s="193"/>
      <c r="O116" s="191"/>
      <c r="P116" s="216">
        <v>991.38</v>
      </c>
      <c r="Q116" s="143"/>
      <c r="R116" s="143"/>
      <c r="S116" s="143"/>
      <c r="T116" s="143"/>
      <c r="U116" s="143"/>
    </row>
    <row r="117" spans="1:21" ht="13.5" customHeight="1">
      <c r="A117" s="195"/>
      <c r="B117" s="189" t="s">
        <v>611</v>
      </c>
      <c r="C117" s="501" t="s">
        <v>612</v>
      </c>
      <c r="D117" s="501"/>
      <c r="E117" s="501"/>
      <c r="F117" s="501"/>
      <c r="G117" s="501"/>
      <c r="H117" s="190" t="s">
        <v>392</v>
      </c>
      <c r="I117" s="201">
        <v>9.27</v>
      </c>
      <c r="J117" s="197">
        <v>1.6068849999999999</v>
      </c>
      <c r="K117" s="215">
        <v>1.4895824</v>
      </c>
      <c r="L117" s="198"/>
      <c r="M117" s="199"/>
      <c r="N117" s="200">
        <v>665.54</v>
      </c>
      <c r="O117" s="191"/>
      <c r="P117" s="194">
        <v>991.38</v>
      </c>
      <c r="Q117" s="143"/>
      <c r="R117" s="143"/>
      <c r="S117" s="143"/>
      <c r="T117" s="143"/>
      <c r="U117" s="143"/>
    </row>
    <row r="118" spans="1:21" ht="13.5" customHeight="1">
      <c r="A118" s="188"/>
      <c r="B118" s="189" t="s">
        <v>180</v>
      </c>
      <c r="C118" s="501" t="s">
        <v>410</v>
      </c>
      <c r="D118" s="501"/>
      <c r="E118" s="501"/>
      <c r="F118" s="501"/>
      <c r="G118" s="501"/>
      <c r="H118" s="190"/>
      <c r="I118" s="191"/>
      <c r="J118" s="191"/>
      <c r="K118" s="191"/>
      <c r="L118" s="193"/>
      <c r="M118" s="191"/>
      <c r="N118" s="193"/>
      <c r="O118" s="191"/>
      <c r="P118" s="216">
        <v>10.37</v>
      </c>
      <c r="Q118" s="143"/>
      <c r="R118" s="143"/>
      <c r="S118" s="143"/>
      <c r="T118" s="143"/>
      <c r="U118" s="143"/>
    </row>
    <row r="119" spans="1:21" ht="13.5" customHeight="1">
      <c r="A119" s="195"/>
      <c r="B119" s="189" t="s">
        <v>613</v>
      </c>
      <c r="C119" s="501" t="s">
        <v>614</v>
      </c>
      <c r="D119" s="501"/>
      <c r="E119" s="501"/>
      <c r="F119" s="501"/>
      <c r="G119" s="501"/>
      <c r="H119" s="190" t="s">
        <v>413</v>
      </c>
      <c r="I119" s="196">
        <v>0.2</v>
      </c>
      <c r="J119" s="202">
        <v>1.0367</v>
      </c>
      <c r="K119" s="197">
        <v>2.0733999999999999E-2</v>
      </c>
      <c r="L119" s="205">
        <v>138.5</v>
      </c>
      <c r="M119" s="206">
        <v>1.44</v>
      </c>
      <c r="N119" s="200">
        <v>199.44</v>
      </c>
      <c r="O119" s="191"/>
      <c r="P119" s="194">
        <v>4.1399999999999997</v>
      </c>
      <c r="Q119" s="143"/>
      <c r="R119" s="143"/>
      <c r="S119" s="143"/>
      <c r="T119" s="143"/>
      <c r="U119" s="143"/>
    </row>
    <row r="120" spans="1:21" ht="13.5" customHeight="1">
      <c r="A120" s="195"/>
      <c r="B120" s="189" t="s">
        <v>615</v>
      </c>
      <c r="C120" s="501" t="s">
        <v>616</v>
      </c>
      <c r="D120" s="501"/>
      <c r="E120" s="501"/>
      <c r="F120" s="501"/>
      <c r="G120" s="501"/>
      <c r="H120" s="190" t="s">
        <v>587</v>
      </c>
      <c r="I120" s="201">
        <v>0.25</v>
      </c>
      <c r="J120" s="202">
        <v>1.0367</v>
      </c>
      <c r="K120" s="215">
        <v>2.59175E-2</v>
      </c>
      <c r="L120" s="205">
        <v>235.73</v>
      </c>
      <c r="M120" s="206">
        <v>1.02</v>
      </c>
      <c r="N120" s="200">
        <v>240.44</v>
      </c>
      <c r="O120" s="191"/>
      <c r="P120" s="194">
        <v>6.23</v>
      </c>
      <c r="Q120" s="143"/>
      <c r="R120" s="143"/>
      <c r="S120" s="143"/>
      <c r="T120" s="143"/>
      <c r="U120" s="143"/>
    </row>
    <row r="121" spans="1:21" ht="13.5" customHeight="1">
      <c r="A121" s="210"/>
      <c r="B121" s="187"/>
      <c r="C121" s="500" t="s">
        <v>429</v>
      </c>
      <c r="D121" s="500"/>
      <c r="E121" s="500"/>
      <c r="F121" s="500"/>
      <c r="G121" s="500"/>
      <c r="H121" s="180"/>
      <c r="I121" s="181"/>
      <c r="J121" s="181"/>
      <c r="K121" s="181"/>
      <c r="L121" s="183"/>
      <c r="M121" s="181"/>
      <c r="N121" s="211"/>
      <c r="O121" s="181"/>
      <c r="P121" s="212">
        <v>1001.75</v>
      </c>
      <c r="Q121" s="143"/>
      <c r="R121" s="143"/>
      <c r="S121" s="143"/>
      <c r="T121" s="143"/>
      <c r="U121" s="143"/>
    </row>
    <row r="122" spans="1:21" ht="13.5" customHeight="1">
      <c r="A122" s="203" t="s">
        <v>103</v>
      </c>
      <c r="B122" s="189" t="s">
        <v>430</v>
      </c>
      <c r="C122" s="501" t="s">
        <v>431</v>
      </c>
      <c r="D122" s="501"/>
      <c r="E122" s="501"/>
      <c r="F122" s="501"/>
      <c r="G122" s="501"/>
      <c r="H122" s="190" t="s">
        <v>432</v>
      </c>
      <c r="I122" s="209">
        <v>2</v>
      </c>
      <c r="J122" s="191"/>
      <c r="K122" s="209">
        <v>2</v>
      </c>
      <c r="L122" s="193"/>
      <c r="M122" s="191"/>
      <c r="N122" s="193"/>
      <c r="O122" s="202">
        <v>1.0367</v>
      </c>
      <c r="P122" s="216">
        <v>12.79</v>
      </c>
      <c r="Q122" s="143"/>
      <c r="R122" s="143"/>
      <c r="S122" s="143"/>
      <c r="T122" s="143"/>
      <c r="U122" s="143"/>
    </row>
    <row r="123" spans="1:21" ht="13.5" customHeight="1">
      <c r="A123" s="203"/>
      <c r="B123" s="189"/>
      <c r="C123" s="501" t="s">
        <v>433</v>
      </c>
      <c r="D123" s="501"/>
      <c r="E123" s="501"/>
      <c r="F123" s="501"/>
      <c r="G123" s="501"/>
      <c r="H123" s="190"/>
      <c r="I123" s="191"/>
      <c r="J123" s="191"/>
      <c r="K123" s="191"/>
      <c r="L123" s="193"/>
      <c r="M123" s="191"/>
      <c r="N123" s="193"/>
      <c r="O123" s="191"/>
      <c r="P123" s="216">
        <v>991.38</v>
      </c>
      <c r="Q123" s="143"/>
      <c r="R123" s="143"/>
      <c r="S123" s="143"/>
      <c r="T123" s="143"/>
      <c r="U123" s="143"/>
    </row>
    <row r="124" spans="1:21" ht="13.5" customHeight="1">
      <c r="A124" s="203"/>
      <c r="B124" s="189" t="s">
        <v>434</v>
      </c>
      <c r="C124" s="501" t="s">
        <v>435</v>
      </c>
      <c r="D124" s="501"/>
      <c r="E124" s="501"/>
      <c r="F124" s="501"/>
      <c r="G124" s="501"/>
      <c r="H124" s="190" t="s">
        <v>432</v>
      </c>
      <c r="I124" s="209">
        <v>90</v>
      </c>
      <c r="J124" s="191"/>
      <c r="K124" s="209">
        <v>90</v>
      </c>
      <c r="L124" s="193"/>
      <c r="M124" s="191"/>
      <c r="N124" s="193"/>
      <c r="O124" s="191"/>
      <c r="P124" s="216">
        <v>892.24</v>
      </c>
      <c r="Q124" s="143"/>
      <c r="R124" s="143"/>
      <c r="S124" s="143"/>
      <c r="T124" s="143"/>
      <c r="U124" s="143"/>
    </row>
    <row r="125" spans="1:21" ht="13.5" customHeight="1">
      <c r="A125" s="203"/>
      <c r="B125" s="189" t="s">
        <v>436</v>
      </c>
      <c r="C125" s="501" t="s">
        <v>437</v>
      </c>
      <c r="D125" s="501"/>
      <c r="E125" s="501"/>
      <c r="F125" s="501"/>
      <c r="G125" s="501"/>
      <c r="H125" s="190" t="s">
        <v>432</v>
      </c>
      <c r="I125" s="209">
        <v>46</v>
      </c>
      <c r="J125" s="191"/>
      <c r="K125" s="209">
        <v>46</v>
      </c>
      <c r="L125" s="193"/>
      <c r="M125" s="191"/>
      <c r="N125" s="193"/>
      <c r="O125" s="191"/>
      <c r="P125" s="216">
        <v>456.03</v>
      </c>
      <c r="Q125" s="143"/>
      <c r="R125" s="143"/>
      <c r="S125" s="143"/>
      <c r="T125" s="143"/>
      <c r="U125" s="143"/>
    </row>
    <row r="126" spans="1:21" ht="13.5" customHeight="1">
      <c r="A126" s="213"/>
      <c r="B126" s="214"/>
      <c r="C126" s="500" t="s">
        <v>438</v>
      </c>
      <c r="D126" s="500"/>
      <c r="E126" s="500"/>
      <c r="F126" s="500"/>
      <c r="G126" s="500"/>
      <c r="H126" s="180"/>
      <c r="I126" s="181"/>
      <c r="J126" s="181"/>
      <c r="K126" s="181"/>
      <c r="L126" s="183"/>
      <c r="M126" s="181"/>
      <c r="N126" s="211">
        <v>23628.1</v>
      </c>
      <c r="O126" s="181"/>
      <c r="P126" s="212">
        <v>2362.81</v>
      </c>
      <c r="Q126" s="143"/>
      <c r="R126" s="143"/>
      <c r="S126" s="143"/>
      <c r="T126" s="143"/>
      <c r="U126" s="143"/>
    </row>
    <row r="127" spans="1:21" ht="19.5" customHeight="1">
      <c r="A127" s="178" t="s">
        <v>187</v>
      </c>
      <c r="B127" s="179" t="s">
        <v>710</v>
      </c>
      <c r="C127" s="498" t="s">
        <v>1794</v>
      </c>
      <c r="D127" s="498"/>
      <c r="E127" s="498"/>
      <c r="F127" s="498"/>
      <c r="G127" s="498"/>
      <c r="H127" s="180" t="s">
        <v>142</v>
      </c>
      <c r="I127" s="181">
        <v>24</v>
      </c>
      <c r="J127" s="182">
        <v>1</v>
      </c>
      <c r="K127" s="182">
        <v>24</v>
      </c>
      <c r="L127" s="183"/>
      <c r="M127" s="181"/>
      <c r="N127" s="184"/>
      <c r="O127" s="181"/>
      <c r="P127" s="185"/>
      <c r="Q127" s="143"/>
      <c r="R127" s="143"/>
      <c r="S127" s="143"/>
      <c r="T127" s="143"/>
      <c r="U127" s="143"/>
    </row>
    <row r="128" spans="1:21" ht="47.25" customHeight="1">
      <c r="A128" s="186"/>
      <c r="B128" s="187" t="s">
        <v>386</v>
      </c>
      <c r="C128" s="499" t="s">
        <v>387</v>
      </c>
      <c r="D128" s="499"/>
      <c r="E128" s="499"/>
      <c r="F128" s="499"/>
      <c r="G128" s="499"/>
      <c r="H128" s="499"/>
      <c r="I128" s="499"/>
      <c r="J128" s="499"/>
      <c r="K128" s="499"/>
      <c r="L128" s="499"/>
      <c r="M128" s="499"/>
      <c r="N128" s="499"/>
      <c r="O128" s="499"/>
      <c r="P128" s="499"/>
      <c r="Q128" s="143"/>
      <c r="R128" s="143"/>
      <c r="S128" s="143"/>
      <c r="T128" s="143"/>
      <c r="U128" s="143"/>
    </row>
    <row r="129" spans="1:21" ht="29.25" customHeight="1">
      <c r="A129" s="186"/>
      <c r="B129" s="187" t="s">
        <v>388</v>
      </c>
      <c r="C129" s="499" t="s">
        <v>389</v>
      </c>
      <c r="D129" s="499"/>
      <c r="E129" s="499"/>
      <c r="F129" s="499"/>
      <c r="G129" s="499"/>
      <c r="H129" s="499"/>
      <c r="I129" s="499"/>
      <c r="J129" s="499"/>
      <c r="K129" s="499"/>
      <c r="L129" s="499"/>
      <c r="M129" s="499"/>
      <c r="N129" s="499"/>
      <c r="O129" s="499"/>
      <c r="P129" s="499"/>
      <c r="Q129" s="143"/>
      <c r="R129" s="143"/>
      <c r="S129" s="143"/>
      <c r="T129" s="143"/>
      <c r="U129" s="143"/>
    </row>
    <row r="130" spans="1:21" ht="13.5" customHeight="1">
      <c r="A130" s="186"/>
      <c r="B130" s="187"/>
      <c r="C130" s="499" t="s">
        <v>1790</v>
      </c>
      <c r="D130" s="499"/>
      <c r="E130" s="499"/>
      <c r="F130" s="499"/>
      <c r="G130" s="499"/>
      <c r="H130" s="499"/>
      <c r="I130" s="499"/>
      <c r="J130" s="499"/>
      <c r="K130" s="499"/>
      <c r="L130" s="499"/>
      <c r="M130" s="499"/>
      <c r="N130" s="499"/>
      <c r="O130" s="499"/>
      <c r="P130" s="499"/>
      <c r="Q130" s="143"/>
      <c r="R130" s="143"/>
      <c r="S130" s="143"/>
      <c r="T130" s="143"/>
      <c r="U130" s="143"/>
    </row>
    <row r="131" spans="1:21" ht="13.5" customHeight="1">
      <c r="A131" s="188"/>
      <c r="B131" s="189" t="s">
        <v>164</v>
      </c>
      <c r="C131" s="501" t="s">
        <v>391</v>
      </c>
      <c r="D131" s="501"/>
      <c r="E131" s="501"/>
      <c r="F131" s="501"/>
      <c r="G131" s="501"/>
      <c r="H131" s="190" t="s">
        <v>392</v>
      </c>
      <c r="I131" s="191"/>
      <c r="J131" s="191"/>
      <c r="K131" s="215">
        <v>39.722197199999997</v>
      </c>
      <c r="L131" s="193"/>
      <c r="M131" s="191"/>
      <c r="N131" s="193"/>
      <c r="O131" s="191"/>
      <c r="P131" s="194">
        <v>20685.73</v>
      </c>
      <c r="Q131" s="143"/>
      <c r="R131" s="143"/>
      <c r="S131" s="143"/>
      <c r="T131" s="143"/>
      <c r="U131" s="143"/>
    </row>
    <row r="132" spans="1:21" ht="13.5" customHeight="1">
      <c r="A132" s="195"/>
      <c r="B132" s="189" t="s">
        <v>712</v>
      </c>
      <c r="C132" s="501" t="s">
        <v>713</v>
      </c>
      <c r="D132" s="501"/>
      <c r="E132" s="501"/>
      <c r="F132" s="501"/>
      <c r="G132" s="501"/>
      <c r="H132" s="190" t="s">
        <v>392</v>
      </c>
      <c r="I132" s="201">
        <v>1.03</v>
      </c>
      <c r="J132" s="197">
        <v>1.6068849999999999</v>
      </c>
      <c r="K132" s="215">
        <v>39.722197199999997</v>
      </c>
      <c r="L132" s="198"/>
      <c r="M132" s="199"/>
      <c r="N132" s="200">
        <v>520.76</v>
      </c>
      <c r="O132" s="191"/>
      <c r="P132" s="194">
        <v>20685.73</v>
      </c>
      <c r="Q132" s="143"/>
      <c r="R132" s="143"/>
      <c r="S132" s="143"/>
      <c r="T132" s="143"/>
      <c r="U132" s="143"/>
    </row>
    <row r="133" spans="1:21" ht="13.5" customHeight="1">
      <c r="A133" s="188"/>
      <c r="B133" s="189" t="s">
        <v>167</v>
      </c>
      <c r="C133" s="501" t="s">
        <v>395</v>
      </c>
      <c r="D133" s="501"/>
      <c r="E133" s="501"/>
      <c r="F133" s="501"/>
      <c r="G133" s="501"/>
      <c r="H133" s="190"/>
      <c r="I133" s="191"/>
      <c r="J133" s="191"/>
      <c r="K133" s="191"/>
      <c r="L133" s="193"/>
      <c r="M133" s="191"/>
      <c r="N133" s="193"/>
      <c r="O133" s="191"/>
      <c r="P133" s="216">
        <v>209.54</v>
      </c>
      <c r="Q133" s="143"/>
      <c r="R133" s="143"/>
      <c r="S133" s="143"/>
      <c r="T133" s="143"/>
      <c r="U133" s="143"/>
    </row>
    <row r="134" spans="1:21" ht="13.5" customHeight="1">
      <c r="A134" s="188"/>
      <c r="B134" s="189"/>
      <c r="C134" s="501" t="s">
        <v>396</v>
      </c>
      <c r="D134" s="501"/>
      <c r="E134" s="501"/>
      <c r="F134" s="501"/>
      <c r="G134" s="501"/>
      <c r="H134" s="190" t="s">
        <v>392</v>
      </c>
      <c r="I134" s="191"/>
      <c r="J134" s="191"/>
      <c r="K134" s="215">
        <v>0.38565240000000001</v>
      </c>
      <c r="L134" s="193"/>
      <c r="M134" s="191"/>
      <c r="N134" s="193"/>
      <c r="O134" s="191"/>
      <c r="P134" s="216">
        <v>223.34</v>
      </c>
      <c r="Q134" s="143"/>
      <c r="R134" s="143"/>
      <c r="S134" s="143"/>
      <c r="T134" s="143"/>
      <c r="U134" s="143"/>
    </row>
    <row r="135" spans="1:21" ht="13.5" customHeight="1">
      <c r="A135" s="195"/>
      <c r="B135" s="189" t="s">
        <v>402</v>
      </c>
      <c r="C135" s="501" t="s">
        <v>403</v>
      </c>
      <c r="D135" s="501"/>
      <c r="E135" s="501"/>
      <c r="F135" s="501"/>
      <c r="G135" s="501"/>
      <c r="H135" s="190" t="s">
        <v>399</v>
      </c>
      <c r="I135" s="201">
        <v>0.01</v>
      </c>
      <c r="J135" s="197">
        <v>1.6068849999999999</v>
      </c>
      <c r="K135" s="215">
        <v>0.38565240000000001</v>
      </c>
      <c r="L135" s="198"/>
      <c r="M135" s="199"/>
      <c r="N135" s="200">
        <v>543.33000000000004</v>
      </c>
      <c r="O135" s="191"/>
      <c r="P135" s="194">
        <v>209.54</v>
      </c>
      <c r="Q135" s="143"/>
      <c r="R135" s="143"/>
      <c r="S135" s="143"/>
      <c r="T135" s="143"/>
      <c r="U135" s="143"/>
    </row>
    <row r="136" spans="1:21" ht="13.5" customHeight="1">
      <c r="A136" s="203"/>
      <c r="B136" s="189" t="s">
        <v>404</v>
      </c>
      <c r="C136" s="501" t="s">
        <v>405</v>
      </c>
      <c r="D136" s="501"/>
      <c r="E136" s="501"/>
      <c r="F136" s="501"/>
      <c r="G136" s="501"/>
      <c r="H136" s="190" t="s">
        <v>392</v>
      </c>
      <c r="I136" s="201">
        <v>0.01</v>
      </c>
      <c r="J136" s="197">
        <v>1.6068849999999999</v>
      </c>
      <c r="K136" s="215">
        <v>0.38565240000000001</v>
      </c>
      <c r="L136" s="193"/>
      <c r="M136" s="191"/>
      <c r="N136" s="204">
        <v>579.11</v>
      </c>
      <c r="O136" s="191"/>
      <c r="P136" s="216">
        <v>223.34</v>
      </c>
      <c r="Q136" s="143"/>
      <c r="R136" s="143"/>
      <c r="S136" s="143"/>
      <c r="T136" s="143"/>
      <c r="U136" s="143"/>
    </row>
    <row r="137" spans="1:21" ht="13.5" customHeight="1">
      <c r="A137" s="210"/>
      <c r="B137" s="187"/>
      <c r="C137" s="500" t="s">
        <v>429</v>
      </c>
      <c r="D137" s="500"/>
      <c r="E137" s="500"/>
      <c r="F137" s="500"/>
      <c r="G137" s="500"/>
      <c r="H137" s="180"/>
      <c r="I137" s="181"/>
      <c r="J137" s="181"/>
      <c r="K137" s="181"/>
      <c r="L137" s="183"/>
      <c r="M137" s="181"/>
      <c r="N137" s="211"/>
      <c r="O137" s="181"/>
      <c r="P137" s="212">
        <v>21118.61</v>
      </c>
      <c r="Q137" s="143"/>
      <c r="R137" s="143"/>
      <c r="S137" s="143"/>
      <c r="T137" s="143"/>
      <c r="U137" s="143"/>
    </row>
    <row r="138" spans="1:21" ht="13.5" customHeight="1">
      <c r="A138" s="203" t="s">
        <v>115</v>
      </c>
      <c r="B138" s="189" t="s">
        <v>430</v>
      </c>
      <c r="C138" s="501" t="s">
        <v>431</v>
      </c>
      <c r="D138" s="501"/>
      <c r="E138" s="501"/>
      <c r="F138" s="501"/>
      <c r="G138" s="501"/>
      <c r="H138" s="190" t="s">
        <v>432</v>
      </c>
      <c r="I138" s="209">
        <v>2</v>
      </c>
      <c r="J138" s="191"/>
      <c r="K138" s="209">
        <v>2</v>
      </c>
      <c r="L138" s="193"/>
      <c r="M138" s="191"/>
      <c r="N138" s="193"/>
      <c r="O138" s="202">
        <v>1.0367</v>
      </c>
      <c r="P138" s="216">
        <v>266.91000000000003</v>
      </c>
      <c r="Q138" s="143"/>
      <c r="R138" s="143"/>
      <c r="S138" s="143"/>
      <c r="T138" s="143"/>
      <c r="U138" s="143"/>
    </row>
    <row r="139" spans="1:21" ht="13.5" customHeight="1">
      <c r="A139" s="203"/>
      <c r="B139" s="189"/>
      <c r="C139" s="501" t="s">
        <v>433</v>
      </c>
      <c r="D139" s="501"/>
      <c r="E139" s="501"/>
      <c r="F139" s="501"/>
      <c r="G139" s="501"/>
      <c r="H139" s="190"/>
      <c r="I139" s="191"/>
      <c r="J139" s="191"/>
      <c r="K139" s="191"/>
      <c r="L139" s="193"/>
      <c r="M139" s="191"/>
      <c r="N139" s="193"/>
      <c r="O139" s="191"/>
      <c r="P139" s="194">
        <v>20909.07</v>
      </c>
      <c r="Q139" s="143"/>
      <c r="R139" s="143"/>
      <c r="S139" s="143"/>
      <c r="T139" s="143"/>
      <c r="U139" s="143"/>
    </row>
    <row r="140" spans="1:21" ht="13.5" customHeight="1">
      <c r="A140" s="203"/>
      <c r="B140" s="189" t="s">
        <v>434</v>
      </c>
      <c r="C140" s="501" t="s">
        <v>435</v>
      </c>
      <c r="D140" s="501"/>
      <c r="E140" s="501"/>
      <c r="F140" s="501"/>
      <c r="G140" s="501"/>
      <c r="H140" s="190" t="s">
        <v>432</v>
      </c>
      <c r="I140" s="209">
        <v>90</v>
      </c>
      <c r="J140" s="191"/>
      <c r="K140" s="209">
        <v>90</v>
      </c>
      <c r="L140" s="193"/>
      <c r="M140" s="191"/>
      <c r="N140" s="193"/>
      <c r="O140" s="191"/>
      <c r="P140" s="194">
        <v>18818.16</v>
      </c>
      <c r="Q140" s="143"/>
      <c r="R140" s="143"/>
      <c r="S140" s="143"/>
      <c r="T140" s="143"/>
      <c r="U140" s="143"/>
    </row>
    <row r="141" spans="1:21" ht="13.5" customHeight="1">
      <c r="A141" s="203"/>
      <c r="B141" s="189" t="s">
        <v>436</v>
      </c>
      <c r="C141" s="501" t="s">
        <v>437</v>
      </c>
      <c r="D141" s="501"/>
      <c r="E141" s="501"/>
      <c r="F141" s="501"/>
      <c r="G141" s="501"/>
      <c r="H141" s="190" t="s">
        <v>432</v>
      </c>
      <c r="I141" s="209">
        <v>46</v>
      </c>
      <c r="J141" s="191"/>
      <c r="K141" s="209">
        <v>46</v>
      </c>
      <c r="L141" s="193"/>
      <c r="M141" s="191"/>
      <c r="N141" s="193"/>
      <c r="O141" s="191"/>
      <c r="P141" s="194">
        <v>9618.17</v>
      </c>
      <c r="Q141" s="143"/>
      <c r="R141" s="143"/>
      <c r="S141" s="143"/>
      <c r="T141" s="143"/>
      <c r="U141" s="143"/>
    </row>
    <row r="142" spans="1:21" ht="13.5" customHeight="1">
      <c r="A142" s="213"/>
      <c r="B142" s="214"/>
      <c r="C142" s="500" t="s">
        <v>438</v>
      </c>
      <c r="D142" s="500"/>
      <c r="E142" s="500"/>
      <c r="F142" s="500"/>
      <c r="G142" s="500"/>
      <c r="H142" s="180"/>
      <c r="I142" s="181"/>
      <c r="J142" s="181"/>
      <c r="K142" s="181"/>
      <c r="L142" s="183"/>
      <c r="M142" s="181"/>
      <c r="N142" s="211">
        <v>2075.91</v>
      </c>
      <c r="O142" s="181"/>
      <c r="P142" s="212">
        <v>49821.85</v>
      </c>
      <c r="Q142" s="143"/>
      <c r="R142" s="143"/>
      <c r="S142" s="143"/>
      <c r="T142" s="143"/>
      <c r="U142" s="143"/>
    </row>
    <row r="143" spans="1:21" ht="29.25" customHeight="1">
      <c r="A143" s="178" t="s">
        <v>130</v>
      </c>
      <c r="B143" s="179" t="s">
        <v>1795</v>
      </c>
      <c r="C143" s="498" t="s">
        <v>1796</v>
      </c>
      <c r="D143" s="498"/>
      <c r="E143" s="498"/>
      <c r="F143" s="498"/>
      <c r="G143" s="498"/>
      <c r="H143" s="180" t="s">
        <v>142</v>
      </c>
      <c r="I143" s="181">
        <v>1</v>
      </c>
      <c r="J143" s="182">
        <v>1</v>
      </c>
      <c r="K143" s="182">
        <v>1</v>
      </c>
      <c r="L143" s="183"/>
      <c r="M143" s="181"/>
      <c r="N143" s="184"/>
      <c r="O143" s="181"/>
      <c r="P143" s="185"/>
      <c r="Q143" s="143"/>
      <c r="R143" s="143"/>
      <c r="S143" s="143"/>
      <c r="T143" s="143"/>
      <c r="U143" s="143"/>
    </row>
    <row r="144" spans="1:21" ht="47.25" customHeight="1">
      <c r="A144" s="186"/>
      <c r="B144" s="187" t="s">
        <v>386</v>
      </c>
      <c r="C144" s="499" t="s">
        <v>387</v>
      </c>
      <c r="D144" s="499"/>
      <c r="E144" s="499"/>
      <c r="F144" s="499"/>
      <c r="G144" s="499"/>
      <c r="H144" s="499"/>
      <c r="I144" s="499"/>
      <c r="J144" s="499"/>
      <c r="K144" s="499"/>
      <c r="L144" s="499"/>
      <c r="M144" s="499"/>
      <c r="N144" s="499"/>
      <c r="O144" s="499"/>
      <c r="P144" s="499"/>
      <c r="Q144" s="143"/>
      <c r="R144" s="143"/>
      <c r="S144" s="143"/>
      <c r="T144" s="143"/>
      <c r="U144" s="143"/>
    </row>
    <row r="145" spans="1:21" ht="29.25" customHeight="1">
      <c r="A145" s="186"/>
      <c r="B145" s="187" t="s">
        <v>388</v>
      </c>
      <c r="C145" s="499" t="s">
        <v>389</v>
      </c>
      <c r="D145" s="499"/>
      <c r="E145" s="499"/>
      <c r="F145" s="499"/>
      <c r="G145" s="499"/>
      <c r="H145" s="499"/>
      <c r="I145" s="499"/>
      <c r="J145" s="499"/>
      <c r="K145" s="499"/>
      <c r="L145" s="499"/>
      <c r="M145" s="499"/>
      <c r="N145" s="499"/>
      <c r="O145" s="499"/>
      <c r="P145" s="499"/>
      <c r="Q145" s="143"/>
      <c r="R145" s="143"/>
      <c r="S145" s="143"/>
      <c r="T145" s="143"/>
      <c r="U145" s="143"/>
    </row>
    <row r="146" spans="1:21" ht="13.5" customHeight="1">
      <c r="A146" s="186"/>
      <c r="B146" s="187"/>
      <c r="C146" s="499" t="s">
        <v>1790</v>
      </c>
      <c r="D146" s="499"/>
      <c r="E146" s="499"/>
      <c r="F146" s="499"/>
      <c r="G146" s="499"/>
      <c r="H146" s="499"/>
      <c r="I146" s="499"/>
      <c r="J146" s="499"/>
      <c r="K146" s="499"/>
      <c r="L146" s="499"/>
      <c r="M146" s="499"/>
      <c r="N146" s="499"/>
      <c r="O146" s="499"/>
      <c r="P146" s="499"/>
      <c r="Q146" s="143"/>
      <c r="R146" s="143"/>
      <c r="S146" s="143"/>
      <c r="T146" s="143"/>
      <c r="U146" s="143"/>
    </row>
    <row r="147" spans="1:21" ht="13.5" customHeight="1">
      <c r="A147" s="188"/>
      <c r="B147" s="189" t="s">
        <v>164</v>
      </c>
      <c r="C147" s="501" t="s">
        <v>391</v>
      </c>
      <c r="D147" s="501"/>
      <c r="E147" s="501"/>
      <c r="F147" s="501"/>
      <c r="G147" s="501"/>
      <c r="H147" s="190" t="s">
        <v>392</v>
      </c>
      <c r="I147" s="191"/>
      <c r="J147" s="191"/>
      <c r="K147" s="215">
        <v>3.3744584999999998</v>
      </c>
      <c r="L147" s="193"/>
      <c r="M147" s="191"/>
      <c r="N147" s="193"/>
      <c r="O147" s="191"/>
      <c r="P147" s="194">
        <v>1735.42</v>
      </c>
      <c r="Q147" s="143"/>
      <c r="R147" s="143"/>
      <c r="S147" s="143"/>
      <c r="T147" s="143"/>
      <c r="U147" s="143"/>
    </row>
    <row r="148" spans="1:21" ht="13.5" customHeight="1">
      <c r="A148" s="195"/>
      <c r="B148" s="189" t="s">
        <v>574</v>
      </c>
      <c r="C148" s="501" t="s">
        <v>575</v>
      </c>
      <c r="D148" s="501"/>
      <c r="E148" s="501"/>
      <c r="F148" s="501"/>
      <c r="G148" s="501"/>
      <c r="H148" s="190" t="s">
        <v>392</v>
      </c>
      <c r="I148" s="196">
        <v>2.1</v>
      </c>
      <c r="J148" s="197">
        <v>1.6068849999999999</v>
      </c>
      <c r="K148" s="215">
        <v>3.3744584999999998</v>
      </c>
      <c r="L148" s="198"/>
      <c r="M148" s="199"/>
      <c r="N148" s="200">
        <v>514.28</v>
      </c>
      <c r="O148" s="191"/>
      <c r="P148" s="194">
        <v>1735.42</v>
      </c>
      <c r="Q148" s="143"/>
      <c r="R148" s="143"/>
      <c r="S148" s="143"/>
      <c r="T148" s="143"/>
      <c r="U148" s="143"/>
    </row>
    <row r="149" spans="1:21" ht="13.5" customHeight="1">
      <c r="A149" s="188"/>
      <c r="B149" s="189" t="s">
        <v>167</v>
      </c>
      <c r="C149" s="501" t="s">
        <v>395</v>
      </c>
      <c r="D149" s="501"/>
      <c r="E149" s="501"/>
      <c r="F149" s="501"/>
      <c r="G149" s="501"/>
      <c r="H149" s="190"/>
      <c r="I149" s="191"/>
      <c r="J149" s="191"/>
      <c r="K149" s="191"/>
      <c r="L149" s="193"/>
      <c r="M149" s="191"/>
      <c r="N149" s="193"/>
      <c r="O149" s="191"/>
      <c r="P149" s="216">
        <v>197.91</v>
      </c>
      <c r="Q149" s="143"/>
      <c r="R149" s="143"/>
      <c r="S149" s="143"/>
      <c r="T149" s="143"/>
      <c r="U149" s="143"/>
    </row>
    <row r="150" spans="1:21" ht="13.5" customHeight="1">
      <c r="A150" s="188"/>
      <c r="B150" s="189"/>
      <c r="C150" s="501" t="s">
        <v>396</v>
      </c>
      <c r="D150" s="501"/>
      <c r="E150" s="501"/>
      <c r="F150" s="501"/>
      <c r="G150" s="501"/>
      <c r="H150" s="190" t="s">
        <v>392</v>
      </c>
      <c r="I150" s="191"/>
      <c r="J150" s="191"/>
      <c r="K150" s="215">
        <v>0.12855079999999999</v>
      </c>
      <c r="L150" s="193"/>
      <c r="M150" s="191"/>
      <c r="N150" s="193"/>
      <c r="O150" s="191"/>
      <c r="P150" s="216">
        <v>85.56</v>
      </c>
      <c r="Q150" s="143"/>
      <c r="R150" s="143"/>
      <c r="S150" s="143"/>
      <c r="T150" s="143"/>
      <c r="U150" s="143"/>
    </row>
    <row r="151" spans="1:21" ht="29.25" customHeight="1">
      <c r="A151" s="195"/>
      <c r="B151" s="189" t="s">
        <v>1797</v>
      </c>
      <c r="C151" s="501" t="s">
        <v>1798</v>
      </c>
      <c r="D151" s="501"/>
      <c r="E151" s="501"/>
      <c r="F151" s="501"/>
      <c r="G151" s="501"/>
      <c r="H151" s="190" t="s">
        <v>399</v>
      </c>
      <c r="I151" s="201">
        <v>0.08</v>
      </c>
      <c r="J151" s="197">
        <v>1.6068849999999999</v>
      </c>
      <c r="K151" s="215">
        <v>0.12855079999999999</v>
      </c>
      <c r="L151" s="198"/>
      <c r="M151" s="199"/>
      <c r="N151" s="200">
        <v>1539.54</v>
      </c>
      <c r="O151" s="191"/>
      <c r="P151" s="194">
        <v>197.91</v>
      </c>
      <c r="Q151" s="143"/>
      <c r="R151" s="143"/>
      <c r="S151" s="143"/>
      <c r="T151" s="143"/>
      <c r="U151" s="143"/>
    </row>
    <row r="152" spans="1:21" ht="13.5" customHeight="1">
      <c r="A152" s="203"/>
      <c r="B152" s="189" t="s">
        <v>1500</v>
      </c>
      <c r="C152" s="501" t="s">
        <v>1501</v>
      </c>
      <c r="D152" s="501"/>
      <c r="E152" s="501"/>
      <c r="F152" s="501"/>
      <c r="G152" s="501"/>
      <c r="H152" s="190" t="s">
        <v>392</v>
      </c>
      <c r="I152" s="201">
        <v>0.08</v>
      </c>
      <c r="J152" s="197">
        <v>1.6068849999999999</v>
      </c>
      <c r="K152" s="215">
        <v>0.12855079999999999</v>
      </c>
      <c r="L152" s="193"/>
      <c r="M152" s="191"/>
      <c r="N152" s="204">
        <v>665.54</v>
      </c>
      <c r="O152" s="191"/>
      <c r="P152" s="216">
        <v>85.56</v>
      </c>
      <c r="Q152" s="143"/>
      <c r="R152" s="143"/>
      <c r="S152" s="143"/>
      <c r="T152" s="143"/>
      <c r="U152" s="143"/>
    </row>
    <row r="153" spans="1:21" ht="13.5" customHeight="1">
      <c r="A153" s="210"/>
      <c r="B153" s="187"/>
      <c r="C153" s="500" t="s">
        <v>429</v>
      </c>
      <c r="D153" s="500"/>
      <c r="E153" s="500"/>
      <c r="F153" s="500"/>
      <c r="G153" s="500"/>
      <c r="H153" s="180"/>
      <c r="I153" s="181"/>
      <c r="J153" s="181"/>
      <c r="K153" s="181"/>
      <c r="L153" s="183"/>
      <c r="M153" s="181"/>
      <c r="N153" s="211"/>
      <c r="O153" s="181"/>
      <c r="P153" s="212">
        <v>2018.89</v>
      </c>
      <c r="Q153" s="143"/>
      <c r="R153" s="143"/>
      <c r="S153" s="143"/>
      <c r="T153" s="143"/>
      <c r="U153" s="143"/>
    </row>
    <row r="154" spans="1:21" ht="13.5" customHeight="1">
      <c r="A154" s="203" t="s">
        <v>1799</v>
      </c>
      <c r="B154" s="189" t="s">
        <v>430</v>
      </c>
      <c r="C154" s="501" t="s">
        <v>431</v>
      </c>
      <c r="D154" s="501"/>
      <c r="E154" s="501"/>
      <c r="F154" s="501"/>
      <c r="G154" s="501"/>
      <c r="H154" s="190" t="s">
        <v>432</v>
      </c>
      <c r="I154" s="209">
        <v>2</v>
      </c>
      <c r="J154" s="191"/>
      <c r="K154" s="209">
        <v>2</v>
      </c>
      <c r="L154" s="193"/>
      <c r="M154" s="191"/>
      <c r="N154" s="193"/>
      <c r="O154" s="202">
        <v>1.0367</v>
      </c>
      <c r="P154" s="216">
        <v>22.39</v>
      </c>
      <c r="Q154" s="143"/>
      <c r="R154" s="143"/>
      <c r="S154" s="143"/>
      <c r="T154" s="143"/>
      <c r="U154" s="143"/>
    </row>
    <row r="155" spans="1:21" ht="13.5" customHeight="1">
      <c r="A155" s="203"/>
      <c r="B155" s="189"/>
      <c r="C155" s="501" t="s">
        <v>433</v>
      </c>
      <c r="D155" s="501"/>
      <c r="E155" s="501"/>
      <c r="F155" s="501"/>
      <c r="G155" s="501"/>
      <c r="H155" s="190"/>
      <c r="I155" s="191"/>
      <c r="J155" s="191"/>
      <c r="K155" s="191"/>
      <c r="L155" s="193"/>
      <c r="M155" s="191"/>
      <c r="N155" s="193"/>
      <c r="O155" s="191"/>
      <c r="P155" s="194">
        <v>1820.98</v>
      </c>
      <c r="Q155" s="143"/>
      <c r="R155" s="143"/>
      <c r="S155" s="143"/>
      <c r="T155" s="143"/>
      <c r="U155" s="143"/>
    </row>
    <row r="156" spans="1:21" ht="13.5" customHeight="1">
      <c r="A156" s="203"/>
      <c r="B156" s="189" t="s">
        <v>653</v>
      </c>
      <c r="C156" s="501" t="s">
        <v>654</v>
      </c>
      <c r="D156" s="501"/>
      <c r="E156" s="501"/>
      <c r="F156" s="501"/>
      <c r="G156" s="501"/>
      <c r="H156" s="190" t="s">
        <v>432</v>
      </c>
      <c r="I156" s="209">
        <v>90</v>
      </c>
      <c r="J156" s="191"/>
      <c r="K156" s="209">
        <v>90</v>
      </c>
      <c r="L156" s="193"/>
      <c r="M156" s="191"/>
      <c r="N156" s="193"/>
      <c r="O156" s="191"/>
      <c r="P156" s="194">
        <v>1638.88</v>
      </c>
      <c r="Q156" s="143"/>
      <c r="R156" s="143"/>
      <c r="S156" s="143"/>
      <c r="T156" s="143"/>
      <c r="U156" s="143"/>
    </row>
    <row r="157" spans="1:21" ht="13.5" customHeight="1">
      <c r="A157" s="203"/>
      <c r="B157" s="189" t="s">
        <v>655</v>
      </c>
      <c r="C157" s="501" t="s">
        <v>656</v>
      </c>
      <c r="D157" s="501"/>
      <c r="E157" s="501"/>
      <c r="F157" s="501"/>
      <c r="G157" s="501"/>
      <c r="H157" s="190" t="s">
        <v>432</v>
      </c>
      <c r="I157" s="209">
        <v>46</v>
      </c>
      <c r="J157" s="191"/>
      <c r="K157" s="209">
        <v>46</v>
      </c>
      <c r="L157" s="193"/>
      <c r="M157" s="191"/>
      <c r="N157" s="193"/>
      <c r="O157" s="191"/>
      <c r="P157" s="216">
        <v>837.65</v>
      </c>
      <c r="Q157" s="143"/>
      <c r="R157" s="143"/>
      <c r="S157" s="143"/>
      <c r="T157" s="143"/>
      <c r="U157" s="143"/>
    </row>
    <row r="158" spans="1:21" ht="13.5" customHeight="1">
      <c r="A158" s="213"/>
      <c r="B158" s="214"/>
      <c r="C158" s="500" t="s">
        <v>438</v>
      </c>
      <c r="D158" s="500"/>
      <c r="E158" s="500"/>
      <c r="F158" s="500"/>
      <c r="G158" s="500"/>
      <c r="H158" s="180"/>
      <c r="I158" s="181"/>
      <c r="J158" s="181"/>
      <c r="K158" s="181"/>
      <c r="L158" s="183"/>
      <c r="M158" s="181"/>
      <c r="N158" s="211">
        <v>4517.8100000000004</v>
      </c>
      <c r="O158" s="181"/>
      <c r="P158" s="212">
        <v>4517.8100000000004</v>
      </c>
      <c r="Q158" s="143"/>
      <c r="R158" s="143"/>
      <c r="S158" s="143"/>
      <c r="T158" s="143"/>
      <c r="U158" s="143"/>
    </row>
    <row r="159" spans="1:21" ht="1.5" customHeight="1">
      <c r="A159" s="223"/>
      <c r="B159" s="224"/>
      <c r="C159" s="224"/>
      <c r="D159" s="224"/>
      <c r="E159" s="224"/>
      <c r="F159" s="225"/>
      <c r="G159" s="225"/>
      <c r="H159" s="225"/>
      <c r="I159" s="225"/>
      <c r="J159" s="226"/>
      <c r="K159" s="225"/>
      <c r="L159" s="226"/>
      <c r="M159" s="227"/>
      <c r="N159" s="226"/>
      <c r="O159" s="228"/>
      <c r="P159" s="229"/>
      <c r="Q159" s="143"/>
      <c r="R159" s="143"/>
      <c r="S159" s="143"/>
      <c r="T159" s="143"/>
      <c r="U159" s="143"/>
    </row>
    <row r="160" spans="1:21" ht="13.5" customHeight="1">
      <c r="A160" s="210"/>
      <c r="B160" s="230"/>
      <c r="C160" s="496" t="s">
        <v>1800</v>
      </c>
      <c r="D160" s="496"/>
      <c r="E160" s="496"/>
      <c r="F160" s="496"/>
      <c r="G160" s="496"/>
      <c r="H160" s="496"/>
      <c r="I160" s="496"/>
      <c r="J160" s="496"/>
      <c r="K160" s="496"/>
      <c r="L160" s="496"/>
      <c r="M160" s="496"/>
      <c r="N160" s="496"/>
      <c r="O160" s="496"/>
      <c r="P160" s="232"/>
      <c r="Q160" s="143"/>
      <c r="R160" s="143"/>
      <c r="S160" s="143"/>
      <c r="T160" s="143"/>
      <c r="U160" s="143"/>
    </row>
    <row r="161" spans="1:21" ht="13.5" customHeight="1">
      <c r="A161" s="210"/>
      <c r="B161" s="187"/>
      <c r="C161" s="495" t="s">
        <v>675</v>
      </c>
      <c r="D161" s="495"/>
      <c r="E161" s="495"/>
      <c r="F161" s="495"/>
      <c r="G161" s="495"/>
      <c r="H161" s="495"/>
      <c r="I161" s="495"/>
      <c r="J161" s="495"/>
      <c r="K161" s="495"/>
      <c r="L161" s="495"/>
      <c r="M161" s="495"/>
      <c r="N161" s="495"/>
      <c r="O161" s="495"/>
      <c r="P161" s="234">
        <v>57829.77</v>
      </c>
      <c r="Q161" s="143"/>
      <c r="R161" s="143"/>
      <c r="S161" s="143"/>
      <c r="T161" s="143"/>
      <c r="U161" s="143"/>
    </row>
    <row r="162" spans="1:21" ht="13.5" customHeight="1">
      <c r="A162" s="210"/>
      <c r="B162" s="187"/>
      <c r="C162" s="495" t="s">
        <v>676</v>
      </c>
      <c r="D162" s="495"/>
      <c r="E162" s="495"/>
      <c r="F162" s="495"/>
      <c r="G162" s="495"/>
      <c r="H162" s="495"/>
      <c r="I162" s="495"/>
      <c r="J162" s="495"/>
      <c r="K162" s="495"/>
      <c r="L162" s="495"/>
      <c r="M162" s="495"/>
      <c r="N162" s="495"/>
      <c r="O162" s="495"/>
      <c r="P162" s="235"/>
      <c r="Q162" s="143"/>
      <c r="R162" s="143"/>
      <c r="S162" s="143"/>
      <c r="T162" s="143"/>
      <c r="U162" s="143"/>
    </row>
    <row r="163" spans="1:21" ht="13.5" customHeight="1">
      <c r="A163" s="210"/>
      <c r="B163" s="187"/>
      <c r="C163" s="495" t="s">
        <v>677</v>
      </c>
      <c r="D163" s="495"/>
      <c r="E163" s="495"/>
      <c r="F163" s="495"/>
      <c r="G163" s="495"/>
      <c r="H163" s="495"/>
      <c r="I163" s="495"/>
      <c r="J163" s="495"/>
      <c r="K163" s="495"/>
      <c r="L163" s="495"/>
      <c r="M163" s="495"/>
      <c r="N163" s="495"/>
      <c r="O163" s="495"/>
      <c r="P163" s="234">
        <v>55983.89</v>
      </c>
      <c r="Q163" s="143"/>
      <c r="R163" s="143"/>
      <c r="S163" s="143"/>
      <c r="T163" s="143"/>
      <c r="U163" s="143"/>
    </row>
    <row r="164" spans="1:21" ht="13.5" customHeight="1">
      <c r="A164" s="210"/>
      <c r="B164" s="187"/>
      <c r="C164" s="495" t="s">
        <v>678</v>
      </c>
      <c r="D164" s="495"/>
      <c r="E164" s="495"/>
      <c r="F164" s="495"/>
      <c r="G164" s="495"/>
      <c r="H164" s="495"/>
      <c r="I164" s="495"/>
      <c r="J164" s="495"/>
      <c r="K164" s="495"/>
      <c r="L164" s="495"/>
      <c r="M164" s="495"/>
      <c r="N164" s="495"/>
      <c r="O164" s="495"/>
      <c r="P164" s="252">
        <v>599.52</v>
      </c>
      <c r="Q164" s="143"/>
      <c r="R164" s="143"/>
      <c r="S164" s="143"/>
      <c r="T164" s="143"/>
      <c r="U164" s="143"/>
    </row>
    <row r="165" spans="1:21" ht="13.5" customHeight="1">
      <c r="A165" s="210"/>
      <c r="B165" s="187"/>
      <c r="C165" s="495" t="s">
        <v>679</v>
      </c>
      <c r="D165" s="495"/>
      <c r="E165" s="495"/>
      <c r="F165" s="495"/>
      <c r="G165" s="495"/>
      <c r="H165" s="495"/>
      <c r="I165" s="495"/>
      <c r="J165" s="495"/>
      <c r="K165" s="495"/>
      <c r="L165" s="495"/>
      <c r="M165" s="495"/>
      <c r="N165" s="495"/>
      <c r="O165" s="495"/>
      <c r="P165" s="252">
        <v>513.62</v>
      </c>
      <c r="Q165" s="143"/>
      <c r="R165" s="143"/>
      <c r="S165" s="143"/>
      <c r="T165" s="143"/>
      <c r="U165" s="143"/>
    </row>
    <row r="166" spans="1:21" ht="13.5" customHeight="1">
      <c r="A166" s="210"/>
      <c r="B166" s="187"/>
      <c r="C166" s="495" t="s">
        <v>680</v>
      </c>
      <c r="D166" s="495"/>
      <c r="E166" s="495"/>
      <c r="F166" s="495"/>
      <c r="G166" s="495"/>
      <c r="H166" s="495"/>
      <c r="I166" s="495"/>
      <c r="J166" s="495"/>
      <c r="K166" s="495"/>
      <c r="L166" s="495"/>
      <c r="M166" s="495"/>
      <c r="N166" s="495"/>
      <c r="O166" s="495"/>
      <c r="P166" s="252">
        <v>732.74</v>
      </c>
      <c r="Q166" s="143"/>
      <c r="R166" s="143"/>
      <c r="S166" s="143"/>
      <c r="T166" s="143"/>
      <c r="U166" s="143"/>
    </row>
    <row r="167" spans="1:21" ht="13.5" customHeight="1">
      <c r="A167" s="210"/>
      <c r="B167" s="187"/>
      <c r="C167" s="495" t="s">
        <v>681</v>
      </c>
      <c r="D167" s="495"/>
      <c r="E167" s="495"/>
      <c r="F167" s="495"/>
      <c r="G167" s="495"/>
      <c r="H167" s="495"/>
      <c r="I167" s="495"/>
      <c r="J167" s="495"/>
      <c r="K167" s="495"/>
      <c r="L167" s="495"/>
      <c r="M167" s="495"/>
      <c r="N167" s="495"/>
      <c r="O167" s="495"/>
      <c r="P167" s="234">
        <v>134666.35999999999</v>
      </c>
      <c r="Q167" s="143"/>
      <c r="R167" s="143"/>
      <c r="S167" s="143"/>
      <c r="T167" s="143"/>
      <c r="U167" s="143"/>
    </row>
    <row r="168" spans="1:21" ht="13.5" customHeight="1">
      <c r="A168" s="210"/>
      <c r="B168" s="187"/>
      <c r="C168" s="495" t="s">
        <v>676</v>
      </c>
      <c r="D168" s="495"/>
      <c r="E168" s="495"/>
      <c r="F168" s="495"/>
      <c r="G168" s="495"/>
      <c r="H168" s="495"/>
      <c r="I168" s="495"/>
      <c r="J168" s="495"/>
      <c r="K168" s="495"/>
      <c r="L168" s="495"/>
      <c r="M168" s="495"/>
      <c r="N168" s="495"/>
      <c r="O168" s="495"/>
      <c r="P168" s="235"/>
      <c r="Q168" s="143"/>
      <c r="R168" s="143"/>
      <c r="S168" s="143"/>
      <c r="T168" s="143"/>
      <c r="U168" s="143"/>
    </row>
    <row r="169" spans="1:21" ht="13.5" customHeight="1">
      <c r="A169" s="210"/>
      <c r="B169" s="187"/>
      <c r="C169" s="495" t="s">
        <v>682</v>
      </c>
      <c r="D169" s="495"/>
      <c r="E169" s="495"/>
      <c r="F169" s="495"/>
      <c r="G169" s="495"/>
      <c r="H169" s="495"/>
      <c r="I169" s="495"/>
      <c r="J169" s="495"/>
      <c r="K169" s="495"/>
      <c r="L169" s="495"/>
      <c r="M169" s="495"/>
      <c r="N169" s="495"/>
      <c r="O169" s="495"/>
      <c r="P169" s="234">
        <v>55983.89</v>
      </c>
      <c r="Q169" s="143"/>
      <c r="R169" s="143"/>
      <c r="S169" s="143"/>
      <c r="T169" s="143"/>
      <c r="U169" s="143"/>
    </row>
    <row r="170" spans="1:21" ht="13.5" customHeight="1">
      <c r="A170" s="210"/>
      <c r="B170" s="187"/>
      <c r="C170" s="495" t="s">
        <v>683</v>
      </c>
      <c r="D170" s="495"/>
      <c r="E170" s="495"/>
      <c r="F170" s="495"/>
      <c r="G170" s="495"/>
      <c r="H170" s="495"/>
      <c r="I170" s="495"/>
      <c r="J170" s="495"/>
      <c r="K170" s="495"/>
      <c r="L170" s="495"/>
      <c r="M170" s="495"/>
      <c r="N170" s="495"/>
      <c r="O170" s="495"/>
      <c r="P170" s="252">
        <v>599.52</v>
      </c>
      <c r="Q170" s="143"/>
      <c r="R170" s="143"/>
      <c r="S170" s="143"/>
      <c r="T170" s="143"/>
      <c r="U170" s="143"/>
    </row>
    <row r="171" spans="1:21" ht="13.5" customHeight="1">
      <c r="A171" s="210"/>
      <c r="B171" s="187"/>
      <c r="C171" s="495" t="s">
        <v>684</v>
      </c>
      <c r="D171" s="495"/>
      <c r="E171" s="495"/>
      <c r="F171" s="495"/>
      <c r="G171" s="495"/>
      <c r="H171" s="495"/>
      <c r="I171" s="495"/>
      <c r="J171" s="495"/>
      <c r="K171" s="495"/>
      <c r="L171" s="495"/>
      <c r="M171" s="495"/>
      <c r="N171" s="495"/>
      <c r="O171" s="495"/>
      <c r="P171" s="252">
        <v>513.62</v>
      </c>
      <c r="Q171" s="143"/>
      <c r="R171" s="143"/>
      <c r="S171" s="143"/>
      <c r="T171" s="143"/>
      <c r="U171" s="143"/>
    </row>
    <row r="172" spans="1:21" ht="13.5" customHeight="1">
      <c r="A172" s="210"/>
      <c r="B172" s="187"/>
      <c r="C172" s="495" t="s">
        <v>685</v>
      </c>
      <c r="D172" s="495"/>
      <c r="E172" s="495"/>
      <c r="F172" s="495"/>
      <c r="G172" s="495"/>
      <c r="H172" s="495"/>
      <c r="I172" s="495"/>
      <c r="J172" s="495"/>
      <c r="K172" s="495"/>
      <c r="L172" s="495"/>
      <c r="M172" s="495"/>
      <c r="N172" s="495"/>
      <c r="O172" s="495"/>
      <c r="P172" s="252">
        <v>732.74</v>
      </c>
      <c r="Q172" s="143"/>
      <c r="R172" s="143"/>
      <c r="S172" s="143"/>
      <c r="T172" s="143"/>
      <c r="U172" s="143"/>
    </row>
    <row r="173" spans="1:21" ht="13.5" customHeight="1">
      <c r="A173" s="210"/>
      <c r="B173" s="187"/>
      <c r="C173" s="495" t="s">
        <v>686</v>
      </c>
      <c r="D173" s="495"/>
      <c r="E173" s="495"/>
      <c r="F173" s="495"/>
      <c r="G173" s="495"/>
      <c r="H173" s="495"/>
      <c r="I173" s="495"/>
      <c r="J173" s="495"/>
      <c r="K173" s="495"/>
      <c r="L173" s="495"/>
      <c r="M173" s="495"/>
      <c r="N173" s="495"/>
      <c r="O173" s="495"/>
      <c r="P173" s="234">
        <v>50847.75</v>
      </c>
      <c r="Q173" s="143"/>
      <c r="R173" s="143"/>
      <c r="S173" s="143"/>
      <c r="T173" s="143"/>
      <c r="U173" s="143"/>
    </row>
    <row r="174" spans="1:21" ht="13.5" customHeight="1">
      <c r="A174" s="210"/>
      <c r="B174" s="187"/>
      <c r="C174" s="495" t="s">
        <v>687</v>
      </c>
      <c r="D174" s="495"/>
      <c r="E174" s="495"/>
      <c r="F174" s="495"/>
      <c r="G174" s="495"/>
      <c r="H174" s="495"/>
      <c r="I174" s="495"/>
      <c r="J174" s="495"/>
      <c r="K174" s="495"/>
      <c r="L174" s="495"/>
      <c r="M174" s="495"/>
      <c r="N174" s="495"/>
      <c r="O174" s="495"/>
      <c r="P174" s="234">
        <v>25988.84</v>
      </c>
      <c r="Q174" s="143"/>
      <c r="R174" s="143"/>
      <c r="S174" s="143"/>
      <c r="T174" s="143"/>
      <c r="U174" s="143"/>
    </row>
    <row r="175" spans="1:21" ht="13.5" customHeight="1">
      <c r="A175" s="210"/>
      <c r="B175" s="187"/>
      <c r="C175" s="495" t="s">
        <v>688</v>
      </c>
      <c r="D175" s="495"/>
      <c r="E175" s="495"/>
      <c r="F175" s="495"/>
      <c r="G175" s="495"/>
      <c r="H175" s="495"/>
      <c r="I175" s="495"/>
      <c r="J175" s="495"/>
      <c r="K175" s="495"/>
      <c r="L175" s="495"/>
      <c r="M175" s="495"/>
      <c r="N175" s="495"/>
      <c r="O175" s="495"/>
      <c r="P175" s="234">
        <v>56497.51</v>
      </c>
      <c r="Q175" s="143"/>
      <c r="R175" s="143"/>
      <c r="S175" s="143"/>
      <c r="T175" s="143"/>
      <c r="U175" s="143"/>
    </row>
    <row r="176" spans="1:21" ht="13.5" customHeight="1">
      <c r="A176" s="210"/>
      <c r="B176" s="187"/>
      <c r="C176" s="495" t="s">
        <v>689</v>
      </c>
      <c r="D176" s="495"/>
      <c r="E176" s="495"/>
      <c r="F176" s="495"/>
      <c r="G176" s="495"/>
      <c r="H176" s="495"/>
      <c r="I176" s="495"/>
      <c r="J176" s="495"/>
      <c r="K176" s="495"/>
      <c r="L176" s="495"/>
      <c r="M176" s="495"/>
      <c r="N176" s="495"/>
      <c r="O176" s="495"/>
      <c r="P176" s="234">
        <v>50847.75</v>
      </c>
      <c r="Q176" s="143"/>
      <c r="R176" s="143"/>
      <c r="S176" s="143"/>
      <c r="T176" s="143"/>
      <c r="U176" s="143"/>
    </row>
    <row r="177" spans="1:21" ht="13.5" customHeight="1">
      <c r="A177" s="210"/>
      <c r="B177" s="187"/>
      <c r="C177" s="495" t="s">
        <v>690</v>
      </c>
      <c r="D177" s="495"/>
      <c r="E177" s="495"/>
      <c r="F177" s="495"/>
      <c r="G177" s="495"/>
      <c r="H177" s="495"/>
      <c r="I177" s="495"/>
      <c r="J177" s="495"/>
      <c r="K177" s="495"/>
      <c r="L177" s="495"/>
      <c r="M177" s="495"/>
      <c r="N177" s="495"/>
      <c r="O177" s="495"/>
      <c r="P177" s="234">
        <v>25988.84</v>
      </c>
      <c r="Q177" s="143"/>
      <c r="R177" s="143"/>
      <c r="S177" s="143"/>
      <c r="T177" s="143"/>
      <c r="U177" s="143"/>
    </row>
    <row r="178" spans="1:21" ht="13.5" customHeight="1">
      <c r="A178" s="210"/>
      <c r="B178" s="230"/>
      <c r="C178" s="496" t="s">
        <v>1801</v>
      </c>
      <c r="D178" s="496"/>
      <c r="E178" s="496"/>
      <c r="F178" s="496"/>
      <c r="G178" s="496"/>
      <c r="H178" s="496"/>
      <c r="I178" s="496"/>
      <c r="J178" s="496"/>
      <c r="K178" s="496"/>
      <c r="L178" s="496"/>
      <c r="M178" s="496"/>
      <c r="N178" s="496"/>
      <c r="O178" s="496"/>
      <c r="P178" s="236">
        <v>134666.35999999999</v>
      </c>
      <c r="Q178" s="143"/>
      <c r="R178" s="143"/>
      <c r="S178" s="143"/>
      <c r="T178" s="143"/>
      <c r="U178" s="143"/>
    </row>
    <row r="179" spans="1:21" ht="13.5" customHeight="1">
      <c r="A179" s="210"/>
      <c r="B179" s="187"/>
      <c r="C179" s="495" t="s">
        <v>692</v>
      </c>
      <c r="D179" s="495"/>
      <c r="E179" s="495"/>
      <c r="F179" s="495"/>
      <c r="G179" s="495"/>
      <c r="H179" s="495"/>
      <c r="I179" s="495"/>
      <c r="J179" s="495"/>
      <c r="K179" s="495"/>
      <c r="L179" s="495"/>
      <c r="M179" s="495"/>
      <c r="N179" s="495"/>
      <c r="O179" s="495"/>
      <c r="P179" s="235"/>
      <c r="Q179" s="143"/>
      <c r="R179" s="143"/>
      <c r="S179" s="143"/>
      <c r="T179" s="143"/>
      <c r="U179" s="143"/>
    </row>
    <row r="180" spans="1:21" ht="13.5" customHeight="1">
      <c r="A180" s="210"/>
      <c r="B180" s="187"/>
      <c r="C180" s="495" t="s">
        <v>694</v>
      </c>
      <c r="D180" s="495"/>
      <c r="E180" s="495"/>
      <c r="F180" s="495"/>
      <c r="G180" s="495"/>
      <c r="H180" s="495"/>
      <c r="I180" s="495"/>
      <c r="J180" s="495"/>
      <c r="K180" s="237" t="s">
        <v>1802</v>
      </c>
      <c r="L180" s="231"/>
      <c r="M180" s="231"/>
      <c r="N180" s="143"/>
      <c r="O180" s="238"/>
      <c r="P180" s="235"/>
      <c r="Q180" s="143"/>
      <c r="R180" s="143"/>
      <c r="S180" s="143"/>
      <c r="T180" s="143"/>
      <c r="U180" s="143"/>
    </row>
    <row r="181" spans="1:21" ht="13.5" customHeight="1">
      <c r="A181" s="210"/>
      <c r="B181" s="187"/>
      <c r="C181" s="495" t="s">
        <v>696</v>
      </c>
      <c r="D181" s="495"/>
      <c r="E181" s="495"/>
      <c r="F181" s="495"/>
      <c r="G181" s="495"/>
      <c r="H181" s="495"/>
      <c r="I181" s="495"/>
      <c r="J181" s="495"/>
      <c r="K181" s="237" t="s">
        <v>1803</v>
      </c>
      <c r="L181" s="231"/>
      <c r="M181" s="231"/>
      <c r="N181" s="143"/>
      <c r="O181" s="238"/>
      <c r="P181" s="235"/>
      <c r="Q181" s="143"/>
      <c r="R181" s="143"/>
      <c r="S181" s="143"/>
      <c r="T181" s="143"/>
      <c r="U181" s="143"/>
    </row>
    <row r="182" spans="1:21" ht="13.5" customHeight="1">
      <c r="A182" s="497" t="s">
        <v>1804</v>
      </c>
      <c r="B182" s="497"/>
      <c r="C182" s="497"/>
      <c r="D182" s="497"/>
      <c r="E182" s="497"/>
      <c r="F182" s="497"/>
      <c r="G182" s="497"/>
      <c r="H182" s="497"/>
      <c r="I182" s="497"/>
      <c r="J182" s="497"/>
      <c r="K182" s="497"/>
      <c r="L182" s="497"/>
      <c r="M182" s="497"/>
      <c r="N182" s="497"/>
      <c r="O182" s="497"/>
      <c r="P182" s="497"/>
      <c r="Q182" s="143"/>
      <c r="R182" s="143"/>
      <c r="S182" s="143"/>
      <c r="T182" s="143"/>
      <c r="U182" s="143"/>
    </row>
    <row r="183" spans="1:21" ht="29.25" customHeight="1">
      <c r="A183" s="178" t="s">
        <v>134</v>
      </c>
      <c r="B183" s="179" t="s">
        <v>1805</v>
      </c>
      <c r="C183" s="498" t="s">
        <v>1806</v>
      </c>
      <c r="D183" s="498"/>
      <c r="E183" s="498"/>
      <c r="F183" s="498"/>
      <c r="G183" s="498"/>
      <c r="H183" s="180" t="s">
        <v>142</v>
      </c>
      <c r="I183" s="181">
        <v>1</v>
      </c>
      <c r="J183" s="182">
        <v>1</v>
      </c>
      <c r="K183" s="182">
        <v>1</v>
      </c>
      <c r="L183" s="183"/>
      <c r="M183" s="181"/>
      <c r="N183" s="184"/>
      <c r="O183" s="181"/>
      <c r="P183" s="185"/>
      <c r="Q183" s="143"/>
      <c r="R183" s="143"/>
      <c r="S183" s="143"/>
      <c r="T183" s="143"/>
      <c r="U183" s="143"/>
    </row>
    <row r="184" spans="1:21" ht="47.25" customHeight="1">
      <c r="A184" s="186"/>
      <c r="B184" s="187" t="s">
        <v>386</v>
      </c>
      <c r="C184" s="499" t="s">
        <v>387</v>
      </c>
      <c r="D184" s="499"/>
      <c r="E184" s="499"/>
      <c r="F184" s="499"/>
      <c r="G184" s="499"/>
      <c r="H184" s="499"/>
      <c r="I184" s="499"/>
      <c r="J184" s="499"/>
      <c r="K184" s="499"/>
      <c r="L184" s="499"/>
      <c r="M184" s="499"/>
      <c r="N184" s="499"/>
      <c r="O184" s="499"/>
      <c r="P184" s="499"/>
      <c r="Q184" s="143"/>
      <c r="R184" s="143"/>
      <c r="S184" s="143"/>
      <c r="T184" s="143"/>
      <c r="U184" s="143"/>
    </row>
    <row r="185" spans="1:21" ht="29.25" customHeight="1">
      <c r="A185" s="186"/>
      <c r="B185" s="187" t="s">
        <v>388</v>
      </c>
      <c r="C185" s="499" t="s">
        <v>389</v>
      </c>
      <c r="D185" s="499"/>
      <c r="E185" s="499"/>
      <c r="F185" s="499"/>
      <c r="G185" s="499"/>
      <c r="H185" s="499"/>
      <c r="I185" s="499"/>
      <c r="J185" s="499"/>
      <c r="K185" s="499"/>
      <c r="L185" s="499"/>
      <c r="M185" s="499"/>
      <c r="N185" s="499"/>
      <c r="O185" s="499"/>
      <c r="P185" s="499"/>
      <c r="Q185" s="143"/>
      <c r="R185" s="143"/>
      <c r="S185" s="143"/>
      <c r="T185" s="143"/>
      <c r="U185" s="143"/>
    </row>
    <row r="186" spans="1:21" ht="13.5" customHeight="1">
      <c r="A186" s="186"/>
      <c r="B186" s="187"/>
      <c r="C186" s="499" t="s">
        <v>1790</v>
      </c>
      <c r="D186" s="499"/>
      <c r="E186" s="499"/>
      <c r="F186" s="499"/>
      <c r="G186" s="499"/>
      <c r="H186" s="499"/>
      <c r="I186" s="499"/>
      <c r="J186" s="499"/>
      <c r="K186" s="499"/>
      <c r="L186" s="499"/>
      <c r="M186" s="499"/>
      <c r="N186" s="499"/>
      <c r="O186" s="499"/>
      <c r="P186" s="499"/>
      <c r="Q186" s="143"/>
      <c r="R186" s="143"/>
      <c r="S186" s="143"/>
      <c r="T186" s="143"/>
      <c r="U186" s="143"/>
    </row>
    <row r="187" spans="1:21" ht="13.5" customHeight="1">
      <c r="A187" s="188"/>
      <c r="B187" s="189" t="s">
        <v>164</v>
      </c>
      <c r="C187" s="501" t="s">
        <v>391</v>
      </c>
      <c r="D187" s="501"/>
      <c r="E187" s="501"/>
      <c r="F187" s="501"/>
      <c r="G187" s="501"/>
      <c r="H187" s="190" t="s">
        <v>392</v>
      </c>
      <c r="I187" s="191"/>
      <c r="J187" s="191"/>
      <c r="K187" s="215">
        <v>4.9652747000000002</v>
      </c>
      <c r="L187" s="193"/>
      <c r="M187" s="191"/>
      <c r="N187" s="193"/>
      <c r="O187" s="191"/>
      <c r="P187" s="194">
        <v>2585.7199999999998</v>
      </c>
      <c r="Q187" s="143"/>
      <c r="R187" s="143"/>
      <c r="S187" s="143"/>
      <c r="T187" s="143"/>
      <c r="U187" s="143"/>
    </row>
    <row r="188" spans="1:21" ht="13.5" customHeight="1">
      <c r="A188" s="195"/>
      <c r="B188" s="189" t="s">
        <v>712</v>
      </c>
      <c r="C188" s="501" t="s">
        <v>713</v>
      </c>
      <c r="D188" s="501"/>
      <c r="E188" s="501"/>
      <c r="F188" s="501"/>
      <c r="G188" s="501"/>
      <c r="H188" s="190" t="s">
        <v>392</v>
      </c>
      <c r="I188" s="201">
        <v>3.09</v>
      </c>
      <c r="J188" s="197">
        <v>1.6068849999999999</v>
      </c>
      <c r="K188" s="215">
        <v>4.9652747000000002</v>
      </c>
      <c r="L188" s="198"/>
      <c r="M188" s="199"/>
      <c r="N188" s="200">
        <v>520.76</v>
      </c>
      <c r="O188" s="191"/>
      <c r="P188" s="194">
        <v>2585.7199999999998</v>
      </c>
      <c r="Q188" s="143"/>
      <c r="R188" s="143"/>
      <c r="S188" s="143"/>
      <c r="T188" s="143"/>
      <c r="U188" s="143"/>
    </row>
    <row r="189" spans="1:21" ht="13.5" customHeight="1">
      <c r="A189" s="188"/>
      <c r="B189" s="189" t="s">
        <v>167</v>
      </c>
      <c r="C189" s="501" t="s">
        <v>395</v>
      </c>
      <c r="D189" s="501"/>
      <c r="E189" s="501"/>
      <c r="F189" s="501"/>
      <c r="G189" s="501"/>
      <c r="H189" s="190"/>
      <c r="I189" s="191"/>
      <c r="J189" s="191"/>
      <c r="K189" s="191"/>
      <c r="L189" s="193"/>
      <c r="M189" s="191"/>
      <c r="N189" s="193"/>
      <c r="O189" s="191"/>
      <c r="P189" s="216">
        <v>17.46</v>
      </c>
      <c r="Q189" s="143"/>
      <c r="R189" s="143"/>
      <c r="S189" s="143"/>
      <c r="T189" s="143"/>
      <c r="U189" s="143"/>
    </row>
    <row r="190" spans="1:21" ht="13.5" customHeight="1">
      <c r="A190" s="188"/>
      <c r="B190" s="189"/>
      <c r="C190" s="501" t="s">
        <v>396</v>
      </c>
      <c r="D190" s="501"/>
      <c r="E190" s="501"/>
      <c r="F190" s="501"/>
      <c r="G190" s="501"/>
      <c r="H190" s="190" t="s">
        <v>392</v>
      </c>
      <c r="I190" s="191"/>
      <c r="J190" s="191"/>
      <c r="K190" s="215">
        <v>3.2137699999999998E-2</v>
      </c>
      <c r="L190" s="193"/>
      <c r="M190" s="191"/>
      <c r="N190" s="193"/>
      <c r="O190" s="191"/>
      <c r="P190" s="216">
        <v>18.61</v>
      </c>
      <c r="Q190" s="143"/>
      <c r="R190" s="143"/>
      <c r="S190" s="143"/>
      <c r="T190" s="143"/>
      <c r="U190" s="143"/>
    </row>
    <row r="191" spans="1:21" ht="13.5" customHeight="1">
      <c r="A191" s="195"/>
      <c r="B191" s="189" t="s">
        <v>402</v>
      </c>
      <c r="C191" s="501" t="s">
        <v>403</v>
      </c>
      <c r="D191" s="501"/>
      <c r="E191" s="501"/>
      <c r="F191" s="501"/>
      <c r="G191" s="501"/>
      <c r="H191" s="190" t="s">
        <v>399</v>
      </c>
      <c r="I191" s="201">
        <v>0.02</v>
      </c>
      <c r="J191" s="197">
        <v>1.6068849999999999</v>
      </c>
      <c r="K191" s="215">
        <v>3.2137699999999998E-2</v>
      </c>
      <c r="L191" s="198"/>
      <c r="M191" s="199"/>
      <c r="N191" s="200">
        <v>543.33000000000004</v>
      </c>
      <c r="O191" s="191"/>
      <c r="P191" s="194">
        <v>17.46</v>
      </c>
      <c r="Q191" s="143"/>
      <c r="R191" s="143"/>
      <c r="S191" s="143"/>
      <c r="T191" s="143"/>
      <c r="U191" s="143"/>
    </row>
    <row r="192" spans="1:21" ht="13.5" customHeight="1">
      <c r="A192" s="203"/>
      <c r="B192" s="189" t="s">
        <v>404</v>
      </c>
      <c r="C192" s="501" t="s">
        <v>405</v>
      </c>
      <c r="D192" s="501"/>
      <c r="E192" s="501"/>
      <c r="F192" s="501"/>
      <c r="G192" s="501"/>
      <c r="H192" s="190" t="s">
        <v>392</v>
      </c>
      <c r="I192" s="201">
        <v>0.02</v>
      </c>
      <c r="J192" s="197">
        <v>1.6068849999999999</v>
      </c>
      <c r="K192" s="215">
        <v>3.2137699999999998E-2</v>
      </c>
      <c r="L192" s="193"/>
      <c r="M192" s="191"/>
      <c r="N192" s="204">
        <v>579.11</v>
      </c>
      <c r="O192" s="191"/>
      <c r="P192" s="216">
        <v>18.61</v>
      </c>
      <c r="Q192" s="143"/>
      <c r="R192" s="143"/>
      <c r="S192" s="143"/>
      <c r="T192" s="143"/>
      <c r="U192" s="143"/>
    </row>
    <row r="193" spans="1:21" ht="13.5" customHeight="1">
      <c r="A193" s="210"/>
      <c r="B193" s="187"/>
      <c r="C193" s="500" t="s">
        <v>429</v>
      </c>
      <c r="D193" s="500"/>
      <c r="E193" s="500"/>
      <c r="F193" s="500"/>
      <c r="G193" s="500"/>
      <c r="H193" s="180"/>
      <c r="I193" s="181"/>
      <c r="J193" s="181"/>
      <c r="K193" s="181"/>
      <c r="L193" s="183"/>
      <c r="M193" s="181"/>
      <c r="N193" s="211"/>
      <c r="O193" s="181"/>
      <c r="P193" s="212">
        <v>2621.79</v>
      </c>
      <c r="Q193" s="143"/>
      <c r="R193" s="143"/>
      <c r="S193" s="143"/>
      <c r="T193" s="143"/>
      <c r="U193" s="143"/>
    </row>
    <row r="194" spans="1:21" ht="13.5" customHeight="1">
      <c r="A194" s="203" t="s">
        <v>1807</v>
      </c>
      <c r="B194" s="189" t="s">
        <v>430</v>
      </c>
      <c r="C194" s="501" t="s">
        <v>431</v>
      </c>
      <c r="D194" s="501"/>
      <c r="E194" s="501"/>
      <c r="F194" s="501"/>
      <c r="G194" s="501"/>
      <c r="H194" s="190" t="s">
        <v>432</v>
      </c>
      <c r="I194" s="209">
        <v>2</v>
      </c>
      <c r="J194" s="191"/>
      <c r="K194" s="209">
        <v>2</v>
      </c>
      <c r="L194" s="193"/>
      <c r="M194" s="191"/>
      <c r="N194" s="193"/>
      <c r="O194" s="202">
        <v>1.0367</v>
      </c>
      <c r="P194" s="216">
        <v>33.36</v>
      </c>
      <c r="Q194" s="143"/>
      <c r="R194" s="143"/>
      <c r="S194" s="143"/>
      <c r="T194" s="143"/>
      <c r="U194" s="143"/>
    </row>
    <row r="195" spans="1:21" ht="13.5" customHeight="1">
      <c r="A195" s="203"/>
      <c r="B195" s="189"/>
      <c r="C195" s="501" t="s">
        <v>433</v>
      </c>
      <c r="D195" s="501"/>
      <c r="E195" s="501"/>
      <c r="F195" s="501"/>
      <c r="G195" s="501"/>
      <c r="H195" s="190"/>
      <c r="I195" s="191"/>
      <c r="J195" s="191"/>
      <c r="K195" s="191"/>
      <c r="L195" s="193"/>
      <c r="M195" s="191"/>
      <c r="N195" s="193"/>
      <c r="O195" s="191"/>
      <c r="P195" s="194">
        <v>2604.33</v>
      </c>
      <c r="Q195" s="143"/>
      <c r="R195" s="143"/>
      <c r="S195" s="143"/>
      <c r="T195" s="143"/>
      <c r="U195" s="143"/>
    </row>
    <row r="196" spans="1:21" ht="13.5" customHeight="1">
      <c r="A196" s="203"/>
      <c r="B196" s="189" t="s">
        <v>434</v>
      </c>
      <c r="C196" s="501" t="s">
        <v>435</v>
      </c>
      <c r="D196" s="501"/>
      <c r="E196" s="501"/>
      <c r="F196" s="501"/>
      <c r="G196" s="501"/>
      <c r="H196" s="190" t="s">
        <v>432</v>
      </c>
      <c r="I196" s="209">
        <v>90</v>
      </c>
      <c r="J196" s="191"/>
      <c r="K196" s="209">
        <v>90</v>
      </c>
      <c r="L196" s="193"/>
      <c r="M196" s="191"/>
      <c r="N196" s="193"/>
      <c r="O196" s="191"/>
      <c r="P196" s="194">
        <v>2343.9</v>
      </c>
      <c r="Q196" s="143"/>
      <c r="R196" s="143"/>
      <c r="S196" s="143"/>
      <c r="T196" s="143"/>
      <c r="U196" s="143"/>
    </row>
    <row r="197" spans="1:21" ht="13.5" customHeight="1">
      <c r="A197" s="203"/>
      <c r="B197" s="189" t="s">
        <v>436</v>
      </c>
      <c r="C197" s="501" t="s">
        <v>437</v>
      </c>
      <c r="D197" s="501"/>
      <c r="E197" s="501"/>
      <c r="F197" s="501"/>
      <c r="G197" s="501"/>
      <c r="H197" s="190" t="s">
        <v>432</v>
      </c>
      <c r="I197" s="209">
        <v>46</v>
      </c>
      <c r="J197" s="191"/>
      <c r="K197" s="209">
        <v>46</v>
      </c>
      <c r="L197" s="193"/>
      <c r="M197" s="191"/>
      <c r="N197" s="193"/>
      <c r="O197" s="191"/>
      <c r="P197" s="194">
        <v>1197.99</v>
      </c>
      <c r="Q197" s="143"/>
      <c r="R197" s="143"/>
      <c r="S197" s="143"/>
      <c r="T197" s="143"/>
      <c r="U197" s="143"/>
    </row>
    <row r="198" spans="1:21" ht="13.5" customHeight="1">
      <c r="A198" s="213"/>
      <c r="B198" s="214"/>
      <c r="C198" s="500" t="s">
        <v>438</v>
      </c>
      <c r="D198" s="500"/>
      <c r="E198" s="500"/>
      <c r="F198" s="500"/>
      <c r="G198" s="500"/>
      <c r="H198" s="180"/>
      <c r="I198" s="181"/>
      <c r="J198" s="181"/>
      <c r="K198" s="181"/>
      <c r="L198" s="183"/>
      <c r="M198" s="181"/>
      <c r="N198" s="211">
        <v>6197.04</v>
      </c>
      <c r="O198" s="181"/>
      <c r="P198" s="212">
        <v>6197.04</v>
      </c>
      <c r="Q198" s="143"/>
      <c r="R198" s="143"/>
      <c r="S198" s="143"/>
      <c r="T198" s="143"/>
      <c r="U198" s="143"/>
    </row>
    <row r="199" spans="1:21" ht="19.5" customHeight="1">
      <c r="A199" s="178" t="s">
        <v>457</v>
      </c>
      <c r="B199" s="179" t="s">
        <v>581</v>
      </c>
      <c r="C199" s="498" t="s">
        <v>1593</v>
      </c>
      <c r="D199" s="498"/>
      <c r="E199" s="498"/>
      <c r="F199" s="498"/>
      <c r="G199" s="498"/>
      <c r="H199" s="180" t="s">
        <v>142</v>
      </c>
      <c r="I199" s="181">
        <v>20</v>
      </c>
      <c r="J199" s="182">
        <v>1</v>
      </c>
      <c r="K199" s="182">
        <v>20</v>
      </c>
      <c r="L199" s="183"/>
      <c r="M199" s="181"/>
      <c r="N199" s="184"/>
      <c r="O199" s="181"/>
      <c r="P199" s="185"/>
      <c r="Q199" s="143"/>
      <c r="R199" s="143"/>
      <c r="S199" s="143"/>
      <c r="T199" s="143"/>
      <c r="U199" s="143"/>
    </row>
    <row r="200" spans="1:21" ht="47.25" customHeight="1">
      <c r="A200" s="186"/>
      <c r="B200" s="187" t="s">
        <v>386</v>
      </c>
      <c r="C200" s="499" t="s">
        <v>387</v>
      </c>
      <c r="D200" s="499"/>
      <c r="E200" s="499"/>
      <c r="F200" s="499"/>
      <c r="G200" s="499"/>
      <c r="H200" s="499"/>
      <c r="I200" s="499"/>
      <c r="J200" s="499"/>
      <c r="K200" s="499"/>
      <c r="L200" s="499"/>
      <c r="M200" s="499"/>
      <c r="N200" s="499"/>
      <c r="O200" s="499"/>
      <c r="P200" s="499"/>
      <c r="Q200" s="143"/>
      <c r="R200" s="143"/>
      <c r="S200" s="143"/>
      <c r="T200" s="143"/>
      <c r="U200" s="143"/>
    </row>
    <row r="201" spans="1:21" ht="29.25" customHeight="1">
      <c r="A201" s="186"/>
      <c r="B201" s="187" t="s">
        <v>388</v>
      </c>
      <c r="C201" s="499" t="s">
        <v>389</v>
      </c>
      <c r="D201" s="499"/>
      <c r="E201" s="499"/>
      <c r="F201" s="499"/>
      <c r="G201" s="499"/>
      <c r="H201" s="499"/>
      <c r="I201" s="499"/>
      <c r="J201" s="499"/>
      <c r="K201" s="499"/>
      <c r="L201" s="499"/>
      <c r="M201" s="499"/>
      <c r="N201" s="499"/>
      <c r="O201" s="499"/>
      <c r="P201" s="499"/>
      <c r="Q201" s="143"/>
      <c r="R201" s="143"/>
      <c r="S201" s="143"/>
      <c r="T201" s="143"/>
      <c r="U201" s="143"/>
    </row>
    <row r="202" spans="1:21" ht="13.5" customHeight="1">
      <c r="A202" s="186"/>
      <c r="B202" s="187"/>
      <c r="C202" s="499" t="s">
        <v>1790</v>
      </c>
      <c r="D202" s="499"/>
      <c r="E202" s="499"/>
      <c r="F202" s="499"/>
      <c r="G202" s="499"/>
      <c r="H202" s="499"/>
      <c r="I202" s="499"/>
      <c r="J202" s="499"/>
      <c r="K202" s="499"/>
      <c r="L202" s="499"/>
      <c r="M202" s="499"/>
      <c r="N202" s="499"/>
      <c r="O202" s="499"/>
      <c r="P202" s="499"/>
      <c r="Q202" s="143"/>
      <c r="R202" s="143"/>
      <c r="S202" s="143"/>
      <c r="T202" s="143"/>
      <c r="U202" s="143"/>
    </row>
    <row r="203" spans="1:21" ht="13.5" customHeight="1">
      <c r="A203" s="188"/>
      <c r="B203" s="189" t="s">
        <v>164</v>
      </c>
      <c r="C203" s="501" t="s">
        <v>391</v>
      </c>
      <c r="D203" s="501"/>
      <c r="E203" s="501"/>
      <c r="F203" s="501"/>
      <c r="G203" s="501"/>
      <c r="H203" s="190" t="s">
        <v>392</v>
      </c>
      <c r="I203" s="191"/>
      <c r="J203" s="191"/>
      <c r="K203" s="197">
        <v>7.0702939999999996</v>
      </c>
      <c r="L203" s="193"/>
      <c r="M203" s="191"/>
      <c r="N203" s="193"/>
      <c r="O203" s="191"/>
      <c r="P203" s="194">
        <v>4002.78</v>
      </c>
      <c r="Q203" s="143"/>
      <c r="R203" s="143"/>
      <c r="S203" s="143"/>
      <c r="T203" s="143"/>
      <c r="U203" s="143"/>
    </row>
    <row r="204" spans="1:21" ht="13.5" customHeight="1">
      <c r="A204" s="195"/>
      <c r="B204" s="189" t="s">
        <v>393</v>
      </c>
      <c r="C204" s="501" t="s">
        <v>394</v>
      </c>
      <c r="D204" s="501"/>
      <c r="E204" s="501"/>
      <c r="F204" s="501"/>
      <c r="G204" s="501"/>
      <c r="H204" s="190" t="s">
        <v>392</v>
      </c>
      <c r="I204" s="201">
        <v>0.22</v>
      </c>
      <c r="J204" s="197">
        <v>1.6068849999999999</v>
      </c>
      <c r="K204" s="197">
        <v>7.0702939999999996</v>
      </c>
      <c r="L204" s="198"/>
      <c r="M204" s="199"/>
      <c r="N204" s="200">
        <v>566.14</v>
      </c>
      <c r="O204" s="191"/>
      <c r="P204" s="194">
        <v>4002.78</v>
      </c>
      <c r="Q204" s="143"/>
      <c r="R204" s="143"/>
      <c r="S204" s="143"/>
      <c r="T204" s="143"/>
      <c r="U204" s="143"/>
    </row>
    <row r="205" spans="1:21" ht="13.5" customHeight="1">
      <c r="A205" s="210"/>
      <c r="B205" s="187"/>
      <c r="C205" s="500" t="s">
        <v>429</v>
      </c>
      <c r="D205" s="500"/>
      <c r="E205" s="500"/>
      <c r="F205" s="500"/>
      <c r="G205" s="500"/>
      <c r="H205" s="180"/>
      <c r="I205" s="181"/>
      <c r="J205" s="181"/>
      <c r="K205" s="181"/>
      <c r="L205" s="183"/>
      <c r="M205" s="181"/>
      <c r="N205" s="211"/>
      <c r="O205" s="181"/>
      <c r="P205" s="212">
        <v>4002.78</v>
      </c>
      <c r="Q205" s="143"/>
      <c r="R205" s="143"/>
      <c r="S205" s="143"/>
      <c r="T205" s="143"/>
      <c r="U205" s="143"/>
    </row>
    <row r="206" spans="1:21" ht="13.5" customHeight="1">
      <c r="A206" s="203" t="s">
        <v>1808</v>
      </c>
      <c r="B206" s="189" t="s">
        <v>430</v>
      </c>
      <c r="C206" s="501" t="s">
        <v>431</v>
      </c>
      <c r="D206" s="501"/>
      <c r="E206" s="501"/>
      <c r="F206" s="501"/>
      <c r="G206" s="501"/>
      <c r="H206" s="190" t="s">
        <v>432</v>
      </c>
      <c r="I206" s="209">
        <v>2</v>
      </c>
      <c r="J206" s="191"/>
      <c r="K206" s="209">
        <v>2</v>
      </c>
      <c r="L206" s="193"/>
      <c r="M206" s="191"/>
      <c r="N206" s="193"/>
      <c r="O206" s="202">
        <v>1.0367</v>
      </c>
      <c r="P206" s="216">
        <v>51.65</v>
      </c>
      <c r="Q206" s="143"/>
      <c r="R206" s="143"/>
      <c r="S206" s="143"/>
      <c r="T206" s="143"/>
      <c r="U206" s="143"/>
    </row>
    <row r="207" spans="1:21" ht="13.5" customHeight="1">
      <c r="A207" s="203"/>
      <c r="B207" s="189"/>
      <c r="C207" s="501" t="s">
        <v>433</v>
      </c>
      <c r="D207" s="501"/>
      <c r="E207" s="501"/>
      <c r="F207" s="501"/>
      <c r="G207" s="501"/>
      <c r="H207" s="190"/>
      <c r="I207" s="191"/>
      <c r="J207" s="191"/>
      <c r="K207" s="191"/>
      <c r="L207" s="193"/>
      <c r="M207" s="191"/>
      <c r="N207" s="193"/>
      <c r="O207" s="191"/>
      <c r="P207" s="194">
        <v>4002.78</v>
      </c>
      <c r="Q207" s="143"/>
      <c r="R207" s="143"/>
      <c r="S207" s="143"/>
      <c r="T207" s="143"/>
      <c r="U207" s="143"/>
    </row>
    <row r="208" spans="1:21" ht="13.5" customHeight="1">
      <c r="A208" s="203"/>
      <c r="B208" s="189" t="s">
        <v>434</v>
      </c>
      <c r="C208" s="501" t="s">
        <v>435</v>
      </c>
      <c r="D208" s="501"/>
      <c r="E208" s="501"/>
      <c r="F208" s="501"/>
      <c r="G208" s="501"/>
      <c r="H208" s="190" t="s">
        <v>432</v>
      </c>
      <c r="I208" s="209">
        <v>90</v>
      </c>
      <c r="J208" s="191"/>
      <c r="K208" s="209">
        <v>90</v>
      </c>
      <c r="L208" s="193"/>
      <c r="M208" s="191"/>
      <c r="N208" s="193"/>
      <c r="O208" s="191"/>
      <c r="P208" s="194">
        <v>3602.5</v>
      </c>
      <c r="Q208" s="143"/>
      <c r="R208" s="143"/>
      <c r="S208" s="143"/>
      <c r="T208" s="143"/>
      <c r="U208" s="143"/>
    </row>
    <row r="209" spans="1:21" ht="13.5" customHeight="1">
      <c r="A209" s="203"/>
      <c r="B209" s="189" t="s">
        <v>436</v>
      </c>
      <c r="C209" s="501" t="s">
        <v>437</v>
      </c>
      <c r="D209" s="501"/>
      <c r="E209" s="501"/>
      <c r="F209" s="501"/>
      <c r="G209" s="501"/>
      <c r="H209" s="190" t="s">
        <v>432</v>
      </c>
      <c r="I209" s="209">
        <v>46</v>
      </c>
      <c r="J209" s="191"/>
      <c r="K209" s="209">
        <v>46</v>
      </c>
      <c r="L209" s="193"/>
      <c r="M209" s="191"/>
      <c r="N209" s="193"/>
      <c r="O209" s="191"/>
      <c r="P209" s="194">
        <v>1841.28</v>
      </c>
      <c r="Q209" s="143"/>
      <c r="R209" s="143"/>
      <c r="S209" s="143"/>
      <c r="T209" s="143"/>
      <c r="U209" s="143"/>
    </row>
    <row r="210" spans="1:21" ht="13.5" customHeight="1">
      <c r="A210" s="213"/>
      <c r="B210" s="214"/>
      <c r="C210" s="500" t="s">
        <v>438</v>
      </c>
      <c r="D210" s="500"/>
      <c r="E210" s="500"/>
      <c r="F210" s="500"/>
      <c r="G210" s="500"/>
      <c r="H210" s="180"/>
      <c r="I210" s="181"/>
      <c r="J210" s="181"/>
      <c r="K210" s="181"/>
      <c r="L210" s="183"/>
      <c r="M210" s="181"/>
      <c r="N210" s="218">
        <v>474.91</v>
      </c>
      <c r="O210" s="181"/>
      <c r="P210" s="212">
        <v>9498.2099999999991</v>
      </c>
      <c r="Q210" s="143"/>
      <c r="R210" s="143"/>
      <c r="S210" s="143"/>
      <c r="T210" s="143"/>
      <c r="U210" s="143"/>
    </row>
    <row r="211" spans="1:21" ht="1.5" customHeight="1">
      <c r="A211" s="223"/>
      <c r="B211" s="224"/>
      <c r="C211" s="224"/>
      <c r="D211" s="224"/>
      <c r="E211" s="224"/>
      <c r="F211" s="225"/>
      <c r="G211" s="225"/>
      <c r="H211" s="225"/>
      <c r="I211" s="225"/>
      <c r="J211" s="226"/>
      <c r="K211" s="225"/>
      <c r="L211" s="226"/>
      <c r="M211" s="227"/>
      <c r="N211" s="226"/>
      <c r="O211" s="228"/>
      <c r="P211" s="229"/>
      <c r="Q211" s="143"/>
      <c r="R211" s="143"/>
      <c r="S211" s="143"/>
      <c r="T211" s="143"/>
      <c r="U211" s="143"/>
    </row>
    <row r="212" spans="1:21" ht="13.5" customHeight="1">
      <c r="A212" s="210"/>
      <c r="B212" s="230"/>
      <c r="C212" s="496" t="s">
        <v>1809</v>
      </c>
      <c r="D212" s="496"/>
      <c r="E212" s="496"/>
      <c r="F212" s="496"/>
      <c r="G212" s="496"/>
      <c r="H212" s="496"/>
      <c r="I212" s="496"/>
      <c r="J212" s="496"/>
      <c r="K212" s="496"/>
      <c r="L212" s="496"/>
      <c r="M212" s="496"/>
      <c r="N212" s="496"/>
      <c r="O212" s="496"/>
      <c r="P212" s="232"/>
      <c r="Q212" s="143"/>
      <c r="R212" s="143"/>
      <c r="S212" s="143"/>
      <c r="T212" s="143"/>
      <c r="U212" s="143"/>
    </row>
    <row r="213" spans="1:21" ht="13.5" customHeight="1">
      <c r="A213" s="210"/>
      <c r="B213" s="187"/>
      <c r="C213" s="495" t="s">
        <v>675</v>
      </c>
      <c r="D213" s="495"/>
      <c r="E213" s="495"/>
      <c r="F213" s="495"/>
      <c r="G213" s="495"/>
      <c r="H213" s="495"/>
      <c r="I213" s="495"/>
      <c r="J213" s="495"/>
      <c r="K213" s="495"/>
      <c r="L213" s="495"/>
      <c r="M213" s="495"/>
      <c r="N213" s="495"/>
      <c r="O213" s="495"/>
      <c r="P213" s="234">
        <v>6709.58</v>
      </c>
      <c r="Q213" s="143"/>
      <c r="R213" s="143"/>
      <c r="S213" s="143"/>
      <c r="T213" s="143"/>
      <c r="U213" s="143"/>
    </row>
    <row r="214" spans="1:21" ht="13.5" customHeight="1">
      <c r="A214" s="210"/>
      <c r="B214" s="187"/>
      <c r="C214" s="495" t="s">
        <v>676</v>
      </c>
      <c r="D214" s="495"/>
      <c r="E214" s="495"/>
      <c r="F214" s="495"/>
      <c r="G214" s="495"/>
      <c r="H214" s="495"/>
      <c r="I214" s="495"/>
      <c r="J214" s="495"/>
      <c r="K214" s="495"/>
      <c r="L214" s="495"/>
      <c r="M214" s="495"/>
      <c r="N214" s="495"/>
      <c r="O214" s="495"/>
      <c r="P214" s="235"/>
      <c r="Q214" s="143"/>
      <c r="R214" s="143"/>
      <c r="S214" s="143"/>
      <c r="T214" s="143"/>
      <c r="U214" s="143"/>
    </row>
    <row r="215" spans="1:21" ht="13.5" customHeight="1">
      <c r="A215" s="210"/>
      <c r="B215" s="187"/>
      <c r="C215" s="495" t="s">
        <v>677</v>
      </c>
      <c r="D215" s="495"/>
      <c r="E215" s="495"/>
      <c r="F215" s="495"/>
      <c r="G215" s="495"/>
      <c r="H215" s="495"/>
      <c r="I215" s="495"/>
      <c r="J215" s="495"/>
      <c r="K215" s="495"/>
      <c r="L215" s="495"/>
      <c r="M215" s="495"/>
      <c r="N215" s="495"/>
      <c r="O215" s="495"/>
      <c r="P215" s="234">
        <v>6588.5</v>
      </c>
      <c r="Q215" s="143"/>
      <c r="R215" s="143"/>
      <c r="S215" s="143"/>
      <c r="T215" s="143"/>
      <c r="U215" s="143"/>
    </row>
    <row r="216" spans="1:21" ht="13.5" customHeight="1">
      <c r="A216" s="210"/>
      <c r="B216" s="187"/>
      <c r="C216" s="495" t="s">
        <v>678</v>
      </c>
      <c r="D216" s="495"/>
      <c r="E216" s="495"/>
      <c r="F216" s="495"/>
      <c r="G216" s="495"/>
      <c r="H216" s="495"/>
      <c r="I216" s="495"/>
      <c r="J216" s="495"/>
      <c r="K216" s="495"/>
      <c r="L216" s="495"/>
      <c r="M216" s="495"/>
      <c r="N216" s="495"/>
      <c r="O216" s="495"/>
      <c r="P216" s="252">
        <v>17.46</v>
      </c>
      <c r="Q216" s="143"/>
      <c r="R216" s="143"/>
      <c r="S216" s="143"/>
      <c r="T216" s="143"/>
      <c r="U216" s="143"/>
    </row>
    <row r="217" spans="1:21" ht="13.5" customHeight="1">
      <c r="A217" s="210"/>
      <c r="B217" s="187"/>
      <c r="C217" s="495" t="s">
        <v>679</v>
      </c>
      <c r="D217" s="495"/>
      <c r="E217" s="495"/>
      <c r="F217" s="495"/>
      <c r="G217" s="495"/>
      <c r="H217" s="495"/>
      <c r="I217" s="495"/>
      <c r="J217" s="495"/>
      <c r="K217" s="495"/>
      <c r="L217" s="495"/>
      <c r="M217" s="495"/>
      <c r="N217" s="495"/>
      <c r="O217" s="495"/>
      <c r="P217" s="252">
        <v>18.61</v>
      </c>
      <c r="Q217" s="143"/>
      <c r="R217" s="143"/>
      <c r="S217" s="143"/>
      <c r="T217" s="143"/>
      <c r="U217" s="143"/>
    </row>
    <row r="218" spans="1:21" ht="13.5" customHeight="1">
      <c r="A218" s="210"/>
      <c r="B218" s="187"/>
      <c r="C218" s="495" t="s">
        <v>680</v>
      </c>
      <c r="D218" s="495"/>
      <c r="E218" s="495"/>
      <c r="F218" s="495"/>
      <c r="G218" s="495"/>
      <c r="H218" s="495"/>
      <c r="I218" s="495"/>
      <c r="J218" s="495"/>
      <c r="K218" s="495"/>
      <c r="L218" s="495"/>
      <c r="M218" s="495"/>
      <c r="N218" s="495"/>
      <c r="O218" s="495"/>
      <c r="P218" s="252">
        <v>85.01</v>
      </c>
      <c r="Q218" s="143"/>
      <c r="R218" s="143"/>
      <c r="S218" s="143"/>
      <c r="T218" s="143"/>
      <c r="U218" s="143"/>
    </row>
    <row r="219" spans="1:21" ht="13.5" customHeight="1">
      <c r="A219" s="210"/>
      <c r="B219" s="187"/>
      <c r="C219" s="495" t="s">
        <v>681</v>
      </c>
      <c r="D219" s="495"/>
      <c r="E219" s="495"/>
      <c r="F219" s="495"/>
      <c r="G219" s="495"/>
      <c r="H219" s="495"/>
      <c r="I219" s="495"/>
      <c r="J219" s="495"/>
      <c r="K219" s="495"/>
      <c r="L219" s="495"/>
      <c r="M219" s="495"/>
      <c r="N219" s="495"/>
      <c r="O219" s="495"/>
      <c r="P219" s="234">
        <v>15695.25</v>
      </c>
      <c r="Q219" s="143"/>
      <c r="R219" s="143"/>
      <c r="S219" s="143"/>
      <c r="T219" s="143"/>
      <c r="U219" s="143"/>
    </row>
    <row r="220" spans="1:21" ht="13.5" customHeight="1">
      <c r="A220" s="210"/>
      <c r="B220" s="187"/>
      <c r="C220" s="495" t="s">
        <v>676</v>
      </c>
      <c r="D220" s="495"/>
      <c r="E220" s="495"/>
      <c r="F220" s="495"/>
      <c r="G220" s="495"/>
      <c r="H220" s="495"/>
      <c r="I220" s="495"/>
      <c r="J220" s="495"/>
      <c r="K220" s="495"/>
      <c r="L220" s="495"/>
      <c r="M220" s="495"/>
      <c r="N220" s="495"/>
      <c r="O220" s="495"/>
      <c r="P220" s="235"/>
      <c r="Q220" s="143"/>
      <c r="R220" s="143"/>
      <c r="S220" s="143"/>
      <c r="T220" s="143"/>
      <c r="U220" s="143"/>
    </row>
    <row r="221" spans="1:21" ht="13.5" customHeight="1">
      <c r="A221" s="210"/>
      <c r="B221" s="187"/>
      <c r="C221" s="495" t="s">
        <v>682</v>
      </c>
      <c r="D221" s="495"/>
      <c r="E221" s="495"/>
      <c r="F221" s="495"/>
      <c r="G221" s="495"/>
      <c r="H221" s="495"/>
      <c r="I221" s="495"/>
      <c r="J221" s="495"/>
      <c r="K221" s="495"/>
      <c r="L221" s="495"/>
      <c r="M221" s="495"/>
      <c r="N221" s="495"/>
      <c r="O221" s="495"/>
      <c r="P221" s="234">
        <v>6588.5</v>
      </c>
      <c r="Q221" s="143"/>
      <c r="R221" s="143"/>
      <c r="S221" s="143"/>
      <c r="T221" s="143"/>
      <c r="U221" s="143"/>
    </row>
    <row r="222" spans="1:21" ht="13.5" customHeight="1">
      <c r="A222" s="210"/>
      <c r="B222" s="187"/>
      <c r="C222" s="495" t="s">
        <v>683</v>
      </c>
      <c r="D222" s="495"/>
      <c r="E222" s="495"/>
      <c r="F222" s="495"/>
      <c r="G222" s="495"/>
      <c r="H222" s="495"/>
      <c r="I222" s="495"/>
      <c r="J222" s="495"/>
      <c r="K222" s="495"/>
      <c r="L222" s="495"/>
      <c r="M222" s="495"/>
      <c r="N222" s="495"/>
      <c r="O222" s="495"/>
      <c r="P222" s="252">
        <v>17.46</v>
      </c>
      <c r="Q222" s="143"/>
      <c r="R222" s="143"/>
      <c r="S222" s="143"/>
      <c r="T222" s="143"/>
      <c r="U222" s="143"/>
    </row>
    <row r="223" spans="1:21" ht="13.5" customHeight="1">
      <c r="A223" s="210"/>
      <c r="B223" s="187"/>
      <c r="C223" s="495" t="s">
        <v>684</v>
      </c>
      <c r="D223" s="495"/>
      <c r="E223" s="495"/>
      <c r="F223" s="495"/>
      <c r="G223" s="495"/>
      <c r="H223" s="495"/>
      <c r="I223" s="495"/>
      <c r="J223" s="495"/>
      <c r="K223" s="495"/>
      <c r="L223" s="495"/>
      <c r="M223" s="495"/>
      <c r="N223" s="495"/>
      <c r="O223" s="495"/>
      <c r="P223" s="252">
        <v>18.61</v>
      </c>
      <c r="Q223" s="143"/>
      <c r="R223" s="143"/>
      <c r="S223" s="143"/>
      <c r="T223" s="143"/>
      <c r="U223" s="143"/>
    </row>
    <row r="224" spans="1:21" ht="13.5" customHeight="1">
      <c r="A224" s="210"/>
      <c r="B224" s="187"/>
      <c r="C224" s="495" t="s">
        <v>685</v>
      </c>
      <c r="D224" s="495"/>
      <c r="E224" s="495"/>
      <c r="F224" s="495"/>
      <c r="G224" s="495"/>
      <c r="H224" s="495"/>
      <c r="I224" s="495"/>
      <c r="J224" s="495"/>
      <c r="K224" s="495"/>
      <c r="L224" s="495"/>
      <c r="M224" s="495"/>
      <c r="N224" s="495"/>
      <c r="O224" s="495"/>
      <c r="P224" s="252">
        <v>85.01</v>
      </c>
      <c r="Q224" s="143"/>
      <c r="R224" s="143"/>
      <c r="S224" s="143"/>
      <c r="T224" s="143"/>
      <c r="U224" s="143"/>
    </row>
    <row r="225" spans="1:21" ht="13.5" customHeight="1">
      <c r="A225" s="210"/>
      <c r="B225" s="187"/>
      <c r="C225" s="495" t="s">
        <v>686</v>
      </c>
      <c r="D225" s="495"/>
      <c r="E225" s="495"/>
      <c r="F225" s="495"/>
      <c r="G225" s="495"/>
      <c r="H225" s="495"/>
      <c r="I225" s="495"/>
      <c r="J225" s="495"/>
      <c r="K225" s="495"/>
      <c r="L225" s="495"/>
      <c r="M225" s="495"/>
      <c r="N225" s="495"/>
      <c r="O225" s="495"/>
      <c r="P225" s="234">
        <v>5946.4</v>
      </c>
      <c r="Q225" s="143"/>
      <c r="R225" s="143"/>
      <c r="S225" s="143"/>
      <c r="T225" s="143"/>
      <c r="U225" s="143"/>
    </row>
    <row r="226" spans="1:21" ht="13.5" customHeight="1">
      <c r="A226" s="210"/>
      <c r="B226" s="187"/>
      <c r="C226" s="495" t="s">
        <v>687</v>
      </c>
      <c r="D226" s="495"/>
      <c r="E226" s="495"/>
      <c r="F226" s="495"/>
      <c r="G226" s="495"/>
      <c r="H226" s="495"/>
      <c r="I226" s="495"/>
      <c r="J226" s="495"/>
      <c r="K226" s="495"/>
      <c r="L226" s="495"/>
      <c r="M226" s="495"/>
      <c r="N226" s="495"/>
      <c r="O226" s="495"/>
      <c r="P226" s="234">
        <v>3039.27</v>
      </c>
      <c r="Q226" s="143"/>
      <c r="R226" s="143"/>
      <c r="S226" s="143"/>
      <c r="T226" s="143"/>
      <c r="U226" s="143"/>
    </row>
    <row r="227" spans="1:21" ht="13.5" customHeight="1">
      <c r="A227" s="210"/>
      <c r="B227" s="187"/>
      <c r="C227" s="495" t="s">
        <v>688</v>
      </c>
      <c r="D227" s="495"/>
      <c r="E227" s="495"/>
      <c r="F227" s="495"/>
      <c r="G227" s="495"/>
      <c r="H227" s="495"/>
      <c r="I227" s="495"/>
      <c r="J227" s="495"/>
      <c r="K227" s="495"/>
      <c r="L227" s="495"/>
      <c r="M227" s="495"/>
      <c r="N227" s="495"/>
      <c r="O227" s="495"/>
      <c r="P227" s="234">
        <v>6607.11</v>
      </c>
      <c r="Q227" s="143"/>
      <c r="R227" s="143"/>
      <c r="S227" s="143"/>
      <c r="T227" s="143"/>
      <c r="U227" s="143"/>
    </row>
    <row r="228" spans="1:21" ht="13.5" customHeight="1">
      <c r="A228" s="210"/>
      <c r="B228" s="187"/>
      <c r="C228" s="495" t="s">
        <v>689</v>
      </c>
      <c r="D228" s="495"/>
      <c r="E228" s="495"/>
      <c r="F228" s="495"/>
      <c r="G228" s="495"/>
      <c r="H228" s="495"/>
      <c r="I228" s="495"/>
      <c r="J228" s="495"/>
      <c r="K228" s="495"/>
      <c r="L228" s="495"/>
      <c r="M228" s="495"/>
      <c r="N228" s="495"/>
      <c r="O228" s="495"/>
      <c r="P228" s="234">
        <v>5946.4</v>
      </c>
      <c r="Q228" s="143"/>
      <c r="R228" s="143"/>
      <c r="S228" s="143"/>
      <c r="T228" s="143"/>
      <c r="U228" s="143"/>
    </row>
    <row r="229" spans="1:21" ht="13.5" customHeight="1">
      <c r="A229" s="210"/>
      <c r="B229" s="187"/>
      <c r="C229" s="495" t="s">
        <v>690</v>
      </c>
      <c r="D229" s="495"/>
      <c r="E229" s="495"/>
      <c r="F229" s="495"/>
      <c r="G229" s="495"/>
      <c r="H229" s="495"/>
      <c r="I229" s="495"/>
      <c r="J229" s="495"/>
      <c r="K229" s="495"/>
      <c r="L229" s="495"/>
      <c r="M229" s="495"/>
      <c r="N229" s="495"/>
      <c r="O229" s="495"/>
      <c r="P229" s="234">
        <v>3039.27</v>
      </c>
      <c r="Q229" s="143"/>
      <c r="R229" s="143"/>
      <c r="S229" s="143"/>
      <c r="T229" s="143"/>
      <c r="U229" s="143"/>
    </row>
    <row r="230" spans="1:21" ht="13.5" customHeight="1">
      <c r="A230" s="210"/>
      <c r="B230" s="230"/>
      <c r="C230" s="496" t="s">
        <v>1810</v>
      </c>
      <c r="D230" s="496"/>
      <c r="E230" s="496"/>
      <c r="F230" s="496"/>
      <c r="G230" s="496"/>
      <c r="H230" s="496"/>
      <c r="I230" s="496"/>
      <c r="J230" s="496"/>
      <c r="K230" s="496"/>
      <c r="L230" s="496"/>
      <c r="M230" s="496"/>
      <c r="N230" s="496"/>
      <c r="O230" s="496"/>
      <c r="P230" s="236">
        <v>15695.25</v>
      </c>
      <c r="Q230" s="143"/>
      <c r="R230" s="143"/>
      <c r="S230" s="143"/>
      <c r="T230" s="143"/>
      <c r="U230" s="143"/>
    </row>
    <row r="231" spans="1:21" ht="13.5" customHeight="1">
      <c r="A231" s="210"/>
      <c r="B231" s="187"/>
      <c r="C231" s="495" t="s">
        <v>692</v>
      </c>
      <c r="D231" s="495"/>
      <c r="E231" s="495"/>
      <c r="F231" s="495"/>
      <c r="G231" s="495"/>
      <c r="H231" s="495"/>
      <c r="I231" s="495"/>
      <c r="J231" s="495"/>
      <c r="K231" s="495"/>
      <c r="L231" s="495"/>
      <c r="M231" s="495"/>
      <c r="N231" s="495"/>
      <c r="O231" s="495"/>
      <c r="P231" s="235"/>
      <c r="Q231" s="143"/>
      <c r="R231" s="143"/>
      <c r="S231" s="143"/>
      <c r="T231" s="143"/>
      <c r="U231" s="143"/>
    </row>
    <row r="232" spans="1:21" ht="13.5" customHeight="1">
      <c r="A232" s="210"/>
      <c r="B232" s="187"/>
      <c r="C232" s="495" t="s">
        <v>694</v>
      </c>
      <c r="D232" s="495"/>
      <c r="E232" s="495"/>
      <c r="F232" s="495"/>
      <c r="G232" s="495"/>
      <c r="H232" s="495"/>
      <c r="I232" s="495"/>
      <c r="J232" s="495"/>
      <c r="K232" s="237" t="s">
        <v>1811</v>
      </c>
      <c r="L232" s="231"/>
      <c r="M232" s="231"/>
      <c r="N232" s="143"/>
      <c r="O232" s="238"/>
      <c r="P232" s="235"/>
      <c r="Q232" s="143"/>
      <c r="R232" s="143"/>
      <c r="S232" s="143"/>
      <c r="T232" s="143"/>
      <c r="U232" s="143"/>
    </row>
    <row r="233" spans="1:21" ht="13.5" customHeight="1">
      <c r="A233" s="210"/>
      <c r="B233" s="187"/>
      <c r="C233" s="495" t="s">
        <v>696</v>
      </c>
      <c r="D233" s="495"/>
      <c r="E233" s="495"/>
      <c r="F233" s="495"/>
      <c r="G233" s="495"/>
      <c r="H233" s="495"/>
      <c r="I233" s="495"/>
      <c r="J233" s="495"/>
      <c r="K233" s="237" t="s">
        <v>1812</v>
      </c>
      <c r="L233" s="231"/>
      <c r="M233" s="231"/>
      <c r="N233" s="143"/>
      <c r="O233" s="238"/>
      <c r="P233" s="235"/>
      <c r="Q233" s="143"/>
      <c r="R233" s="143"/>
      <c r="S233" s="143"/>
      <c r="T233" s="143"/>
      <c r="U233" s="143"/>
    </row>
    <row r="234" spans="1:21" ht="13.5" customHeight="1">
      <c r="A234" s="497" t="s">
        <v>1813</v>
      </c>
      <c r="B234" s="497"/>
      <c r="C234" s="497"/>
      <c r="D234" s="497"/>
      <c r="E234" s="497"/>
      <c r="F234" s="497"/>
      <c r="G234" s="497"/>
      <c r="H234" s="497"/>
      <c r="I234" s="497"/>
      <c r="J234" s="497"/>
      <c r="K234" s="497"/>
      <c r="L234" s="497"/>
      <c r="M234" s="497"/>
      <c r="N234" s="497"/>
      <c r="O234" s="497"/>
      <c r="P234" s="497"/>
      <c r="Q234" s="143"/>
      <c r="R234" s="143"/>
      <c r="S234" s="143"/>
      <c r="T234" s="143"/>
      <c r="U234" s="143"/>
    </row>
    <row r="235" spans="1:21" ht="29.25" customHeight="1">
      <c r="A235" s="178" t="s">
        <v>460</v>
      </c>
      <c r="B235" s="179" t="s">
        <v>1805</v>
      </c>
      <c r="C235" s="498" t="s">
        <v>1814</v>
      </c>
      <c r="D235" s="498"/>
      <c r="E235" s="498"/>
      <c r="F235" s="498"/>
      <c r="G235" s="498"/>
      <c r="H235" s="180" t="s">
        <v>142</v>
      </c>
      <c r="I235" s="181">
        <v>1</v>
      </c>
      <c r="J235" s="182">
        <v>1</v>
      </c>
      <c r="K235" s="182">
        <v>1</v>
      </c>
      <c r="L235" s="183"/>
      <c r="M235" s="181"/>
      <c r="N235" s="184"/>
      <c r="O235" s="181"/>
      <c r="P235" s="185"/>
      <c r="Q235" s="143"/>
      <c r="R235" s="143"/>
      <c r="S235" s="143"/>
      <c r="T235" s="143"/>
      <c r="U235" s="143"/>
    </row>
    <row r="236" spans="1:21" ht="47.25" customHeight="1">
      <c r="A236" s="186"/>
      <c r="B236" s="187" t="s">
        <v>386</v>
      </c>
      <c r="C236" s="499" t="s">
        <v>387</v>
      </c>
      <c r="D236" s="499"/>
      <c r="E236" s="499"/>
      <c r="F236" s="499"/>
      <c r="G236" s="499"/>
      <c r="H236" s="499"/>
      <c r="I236" s="499"/>
      <c r="J236" s="499"/>
      <c r="K236" s="499"/>
      <c r="L236" s="499"/>
      <c r="M236" s="499"/>
      <c r="N236" s="499"/>
      <c r="O236" s="499"/>
      <c r="P236" s="499"/>
      <c r="Q236" s="143"/>
      <c r="R236" s="143"/>
      <c r="S236" s="143"/>
      <c r="T236" s="143"/>
      <c r="U236" s="143"/>
    </row>
    <row r="237" spans="1:21" ht="29.25" customHeight="1">
      <c r="A237" s="186"/>
      <c r="B237" s="187" t="s">
        <v>388</v>
      </c>
      <c r="C237" s="499" t="s">
        <v>389</v>
      </c>
      <c r="D237" s="499"/>
      <c r="E237" s="499"/>
      <c r="F237" s="499"/>
      <c r="G237" s="499"/>
      <c r="H237" s="499"/>
      <c r="I237" s="499"/>
      <c r="J237" s="499"/>
      <c r="K237" s="499"/>
      <c r="L237" s="499"/>
      <c r="M237" s="499"/>
      <c r="N237" s="499"/>
      <c r="O237" s="499"/>
      <c r="P237" s="499"/>
      <c r="Q237" s="143"/>
      <c r="R237" s="143"/>
      <c r="S237" s="143"/>
      <c r="T237" s="143"/>
      <c r="U237" s="143"/>
    </row>
    <row r="238" spans="1:21" ht="13.5" customHeight="1">
      <c r="A238" s="186"/>
      <c r="B238" s="187"/>
      <c r="C238" s="499" t="s">
        <v>1790</v>
      </c>
      <c r="D238" s="499"/>
      <c r="E238" s="499"/>
      <c r="F238" s="499"/>
      <c r="G238" s="499"/>
      <c r="H238" s="499"/>
      <c r="I238" s="499"/>
      <c r="J238" s="499"/>
      <c r="K238" s="499"/>
      <c r="L238" s="499"/>
      <c r="M238" s="499"/>
      <c r="N238" s="499"/>
      <c r="O238" s="499"/>
      <c r="P238" s="499"/>
      <c r="Q238" s="143"/>
      <c r="R238" s="143"/>
      <c r="S238" s="143"/>
      <c r="T238" s="143"/>
      <c r="U238" s="143"/>
    </row>
    <row r="239" spans="1:21" ht="13.5" customHeight="1">
      <c r="A239" s="188"/>
      <c r="B239" s="189" t="s">
        <v>164</v>
      </c>
      <c r="C239" s="501" t="s">
        <v>391</v>
      </c>
      <c r="D239" s="501"/>
      <c r="E239" s="501"/>
      <c r="F239" s="501"/>
      <c r="G239" s="501"/>
      <c r="H239" s="190" t="s">
        <v>392</v>
      </c>
      <c r="I239" s="191"/>
      <c r="J239" s="191"/>
      <c r="K239" s="215">
        <v>4.9652747000000002</v>
      </c>
      <c r="L239" s="193"/>
      <c r="M239" s="191"/>
      <c r="N239" s="193"/>
      <c r="O239" s="191"/>
      <c r="P239" s="194">
        <v>2585.7199999999998</v>
      </c>
      <c r="Q239" s="143"/>
      <c r="R239" s="143"/>
      <c r="S239" s="143"/>
      <c r="T239" s="143"/>
      <c r="U239" s="143"/>
    </row>
    <row r="240" spans="1:21" ht="13.5" customHeight="1">
      <c r="A240" s="195"/>
      <c r="B240" s="189" t="s">
        <v>712</v>
      </c>
      <c r="C240" s="501" t="s">
        <v>713</v>
      </c>
      <c r="D240" s="501"/>
      <c r="E240" s="501"/>
      <c r="F240" s="501"/>
      <c r="G240" s="501"/>
      <c r="H240" s="190" t="s">
        <v>392</v>
      </c>
      <c r="I240" s="201">
        <v>3.09</v>
      </c>
      <c r="J240" s="197">
        <v>1.6068849999999999</v>
      </c>
      <c r="K240" s="215">
        <v>4.9652747000000002</v>
      </c>
      <c r="L240" s="198"/>
      <c r="M240" s="199"/>
      <c r="N240" s="200">
        <v>520.76</v>
      </c>
      <c r="O240" s="191"/>
      <c r="P240" s="194">
        <v>2585.7199999999998</v>
      </c>
      <c r="Q240" s="143"/>
      <c r="R240" s="143"/>
      <c r="S240" s="143"/>
      <c r="T240" s="143"/>
      <c r="U240" s="143"/>
    </row>
    <row r="241" spans="1:21" ht="13.5" customHeight="1">
      <c r="A241" s="188"/>
      <c r="B241" s="189" t="s">
        <v>167</v>
      </c>
      <c r="C241" s="501" t="s">
        <v>395</v>
      </c>
      <c r="D241" s="501"/>
      <c r="E241" s="501"/>
      <c r="F241" s="501"/>
      <c r="G241" s="501"/>
      <c r="H241" s="190"/>
      <c r="I241" s="191"/>
      <c r="J241" s="191"/>
      <c r="K241" s="191"/>
      <c r="L241" s="193"/>
      <c r="M241" s="191"/>
      <c r="N241" s="193"/>
      <c r="O241" s="191"/>
      <c r="P241" s="216">
        <v>17.46</v>
      </c>
      <c r="Q241" s="143"/>
      <c r="R241" s="143"/>
      <c r="S241" s="143"/>
      <c r="T241" s="143"/>
      <c r="U241" s="143"/>
    </row>
    <row r="242" spans="1:21" ht="13.5" customHeight="1">
      <c r="A242" s="188"/>
      <c r="B242" s="189"/>
      <c r="C242" s="501" t="s">
        <v>396</v>
      </c>
      <c r="D242" s="501"/>
      <c r="E242" s="501"/>
      <c r="F242" s="501"/>
      <c r="G242" s="501"/>
      <c r="H242" s="190" t="s">
        <v>392</v>
      </c>
      <c r="I242" s="191"/>
      <c r="J242" s="191"/>
      <c r="K242" s="215">
        <v>3.2137699999999998E-2</v>
      </c>
      <c r="L242" s="193"/>
      <c r="M242" s="191"/>
      <c r="N242" s="193"/>
      <c r="O242" s="191"/>
      <c r="P242" s="216">
        <v>18.61</v>
      </c>
      <c r="Q242" s="143"/>
      <c r="R242" s="143"/>
      <c r="S242" s="143"/>
      <c r="T242" s="143"/>
      <c r="U242" s="143"/>
    </row>
    <row r="243" spans="1:21" ht="13.5" customHeight="1">
      <c r="A243" s="195"/>
      <c r="B243" s="189" t="s">
        <v>402</v>
      </c>
      <c r="C243" s="501" t="s">
        <v>403</v>
      </c>
      <c r="D243" s="501"/>
      <c r="E243" s="501"/>
      <c r="F243" s="501"/>
      <c r="G243" s="501"/>
      <c r="H243" s="190" t="s">
        <v>399</v>
      </c>
      <c r="I243" s="201">
        <v>0.02</v>
      </c>
      <c r="J243" s="197">
        <v>1.6068849999999999</v>
      </c>
      <c r="K243" s="215">
        <v>3.2137699999999998E-2</v>
      </c>
      <c r="L243" s="198"/>
      <c r="M243" s="199"/>
      <c r="N243" s="200">
        <v>543.33000000000004</v>
      </c>
      <c r="O243" s="191"/>
      <c r="P243" s="194">
        <v>17.46</v>
      </c>
      <c r="Q243" s="143"/>
      <c r="R243" s="143"/>
      <c r="S243" s="143"/>
      <c r="T243" s="143"/>
      <c r="U243" s="143"/>
    </row>
    <row r="244" spans="1:21" ht="13.5" customHeight="1">
      <c r="A244" s="203"/>
      <c r="B244" s="189" t="s">
        <v>404</v>
      </c>
      <c r="C244" s="501" t="s">
        <v>405</v>
      </c>
      <c r="D244" s="501"/>
      <c r="E244" s="501"/>
      <c r="F244" s="501"/>
      <c r="G244" s="501"/>
      <c r="H244" s="190" t="s">
        <v>392</v>
      </c>
      <c r="I244" s="201">
        <v>0.02</v>
      </c>
      <c r="J244" s="197">
        <v>1.6068849999999999</v>
      </c>
      <c r="K244" s="215">
        <v>3.2137699999999998E-2</v>
      </c>
      <c r="L244" s="193"/>
      <c r="M244" s="191"/>
      <c r="N244" s="204">
        <v>579.11</v>
      </c>
      <c r="O244" s="191"/>
      <c r="P244" s="216">
        <v>18.61</v>
      </c>
      <c r="Q244" s="143"/>
      <c r="R244" s="143"/>
      <c r="S244" s="143"/>
      <c r="T244" s="143"/>
      <c r="U244" s="143"/>
    </row>
    <row r="245" spans="1:21" ht="13.5" customHeight="1">
      <c r="A245" s="210"/>
      <c r="B245" s="187"/>
      <c r="C245" s="500" t="s">
        <v>429</v>
      </c>
      <c r="D245" s="500"/>
      <c r="E245" s="500"/>
      <c r="F245" s="500"/>
      <c r="G245" s="500"/>
      <c r="H245" s="180"/>
      <c r="I245" s="181"/>
      <c r="J245" s="181"/>
      <c r="K245" s="181"/>
      <c r="L245" s="183"/>
      <c r="M245" s="181"/>
      <c r="N245" s="211"/>
      <c r="O245" s="181"/>
      <c r="P245" s="212">
        <v>2621.79</v>
      </c>
      <c r="Q245" s="143"/>
      <c r="R245" s="143"/>
      <c r="S245" s="143"/>
      <c r="T245" s="143"/>
      <c r="U245" s="143"/>
    </row>
    <row r="246" spans="1:21" ht="13.5" customHeight="1">
      <c r="A246" s="203" t="s">
        <v>1815</v>
      </c>
      <c r="B246" s="189" t="s">
        <v>430</v>
      </c>
      <c r="C246" s="501" t="s">
        <v>431</v>
      </c>
      <c r="D246" s="501"/>
      <c r="E246" s="501"/>
      <c r="F246" s="501"/>
      <c r="G246" s="501"/>
      <c r="H246" s="190" t="s">
        <v>432</v>
      </c>
      <c r="I246" s="209">
        <v>2</v>
      </c>
      <c r="J246" s="191"/>
      <c r="K246" s="209">
        <v>2</v>
      </c>
      <c r="L246" s="193"/>
      <c r="M246" s="191"/>
      <c r="N246" s="193"/>
      <c r="O246" s="202">
        <v>1.0367</v>
      </c>
      <c r="P246" s="216">
        <v>33.36</v>
      </c>
      <c r="Q246" s="143"/>
      <c r="R246" s="143"/>
      <c r="S246" s="143"/>
      <c r="T246" s="143"/>
      <c r="U246" s="143"/>
    </row>
    <row r="247" spans="1:21" ht="13.5" customHeight="1">
      <c r="A247" s="203"/>
      <c r="B247" s="189"/>
      <c r="C247" s="501" t="s">
        <v>433</v>
      </c>
      <c r="D247" s="501"/>
      <c r="E247" s="501"/>
      <c r="F247" s="501"/>
      <c r="G247" s="501"/>
      <c r="H247" s="190"/>
      <c r="I247" s="191"/>
      <c r="J247" s="191"/>
      <c r="K247" s="191"/>
      <c r="L247" s="193"/>
      <c r="M247" s="191"/>
      <c r="N247" s="193"/>
      <c r="O247" s="191"/>
      <c r="P247" s="194">
        <v>2604.33</v>
      </c>
      <c r="Q247" s="143"/>
      <c r="R247" s="143"/>
      <c r="S247" s="143"/>
      <c r="T247" s="143"/>
      <c r="U247" s="143"/>
    </row>
    <row r="248" spans="1:21" ht="13.5" customHeight="1">
      <c r="A248" s="203"/>
      <c r="B248" s="189" t="s">
        <v>434</v>
      </c>
      <c r="C248" s="501" t="s">
        <v>435</v>
      </c>
      <c r="D248" s="501"/>
      <c r="E248" s="501"/>
      <c r="F248" s="501"/>
      <c r="G248" s="501"/>
      <c r="H248" s="190" t="s">
        <v>432</v>
      </c>
      <c r="I248" s="209">
        <v>90</v>
      </c>
      <c r="J248" s="191"/>
      <c r="K248" s="209">
        <v>90</v>
      </c>
      <c r="L248" s="193"/>
      <c r="M248" s="191"/>
      <c r="N248" s="193"/>
      <c r="O248" s="191"/>
      <c r="P248" s="194">
        <v>2343.9</v>
      </c>
      <c r="Q248" s="143"/>
      <c r="R248" s="143"/>
      <c r="S248" s="143"/>
      <c r="T248" s="143"/>
      <c r="U248" s="143"/>
    </row>
    <row r="249" spans="1:21" ht="13.5" customHeight="1">
      <c r="A249" s="203"/>
      <c r="B249" s="189" t="s">
        <v>436</v>
      </c>
      <c r="C249" s="501" t="s">
        <v>437</v>
      </c>
      <c r="D249" s="501"/>
      <c r="E249" s="501"/>
      <c r="F249" s="501"/>
      <c r="G249" s="501"/>
      <c r="H249" s="190" t="s">
        <v>432</v>
      </c>
      <c r="I249" s="209">
        <v>46</v>
      </c>
      <c r="J249" s="191"/>
      <c r="K249" s="209">
        <v>46</v>
      </c>
      <c r="L249" s="193"/>
      <c r="M249" s="191"/>
      <c r="N249" s="193"/>
      <c r="O249" s="191"/>
      <c r="P249" s="194">
        <v>1197.99</v>
      </c>
      <c r="Q249" s="143"/>
      <c r="R249" s="143"/>
      <c r="S249" s="143"/>
      <c r="T249" s="143"/>
      <c r="U249" s="143"/>
    </row>
    <row r="250" spans="1:21" ht="13.5" customHeight="1">
      <c r="A250" s="213"/>
      <c r="B250" s="214"/>
      <c r="C250" s="500" t="s">
        <v>438</v>
      </c>
      <c r="D250" s="500"/>
      <c r="E250" s="500"/>
      <c r="F250" s="500"/>
      <c r="G250" s="500"/>
      <c r="H250" s="180"/>
      <c r="I250" s="181"/>
      <c r="J250" s="181"/>
      <c r="K250" s="181"/>
      <c r="L250" s="183"/>
      <c r="M250" s="181"/>
      <c r="N250" s="211">
        <v>6197.04</v>
      </c>
      <c r="O250" s="181"/>
      <c r="P250" s="212">
        <v>6197.04</v>
      </c>
      <c r="Q250" s="143"/>
      <c r="R250" s="143"/>
      <c r="S250" s="143"/>
      <c r="T250" s="143"/>
      <c r="U250" s="143"/>
    </row>
    <row r="251" spans="1:21" ht="19.5" customHeight="1">
      <c r="A251" s="178" t="s">
        <v>463</v>
      </c>
      <c r="B251" s="179" t="s">
        <v>581</v>
      </c>
      <c r="C251" s="498" t="s">
        <v>1593</v>
      </c>
      <c r="D251" s="498"/>
      <c r="E251" s="498"/>
      <c r="F251" s="498"/>
      <c r="G251" s="498"/>
      <c r="H251" s="180" t="s">
        <v>142</v>
      </c>
      <c r="I251" s="181">
        <v>20</v>
      </c>
      <c r="J251" s="182">
        <v>1</v>
      </c>
      <c r="K251" s="182">
        <v>20</v>
      </c>
      <c r="L251" s="183"/>
      <c r="M251" s="181"/>
      <c r="N251" s="184"/>
      <c r="O251" s="181"/>
      <c r="P251" s="185"/>
      <c r="Q251" s="143"/>
      <c r="R251" s="143"/>
      <c r="S251" s="143"/>
      <c r="T251" s="143"/>
      <c r="U251" s="143"/>
    </row>
    <row r="252" spans="1:21" ht="47.25" customHeight="1">
      <c r="A252" s="186"/>
      <c r="B252" s="187" t="s">
        <v>386</v>
      </c>
      <c r="C252" s="499" t="s">
        <v>387</v>
      </c>
      <c r="D252" s="499"/>
      <c r="E252" s="499"/>
      <c r="F252" s="499"/>
      <c r="G252" s="499"/>
      <c r="H252" s="499"/>
      <c r="I252" s="499"/>
      <c r="J252" s="499"/>
      <c r="K252" s="499"/>
      <c r="L252" s="499"/>
      <c r="M252" s="499"/>
      <c r="N252" s="499"/>
      <c r="O252" s="499"/>
      <c r="P252" s="499"/>
      <c r="Q252" s="143"/>
      <c r="R252" s="143"/>
      <c r="S252" s="143"/>
      <c r="T252" s="143"/>
      <c r="U252" s="143"/>
    </row>
    <row r="253" spans="1:21" ht="29.25" customHeight="1">
      <c r="A253" s="186"/>
      <c r="B253" s="187" t="s">
        <v>388</v>
      </c>
      <c r="C253" s="499" t="s">
        <v>389</v>
      </c>
      <c r="D253" s="499"/>
      <c r="E253" s="499"/>
      <c r="F253" s="499"/>
      <c r="G253" s="499"/>
      <c r="H253" s="499"/>
      <c r="I253" s="499"/>
      <c r="J253" s="499"/>
      <c r="K253" s="499"/>
      <c r="L253" s="499"/>
      <c r="M253" s="499"/>
      <c r="N253" s="499"/>
      <c r="O253" s="499"/>
      <c r="P253" s="499"/>
      <c r="Q253" s="143"/>
      <c r="R253" s="143"/>
      <c r="S253" s="143"/>
      <c r="T253" s="143"/>
      <c r="U253" s="143"/>
    </row>
    <row r="254" spans="1:21" ht="13.5" customHeight="1">
      <c r="A254" s="186"/>
      <c r="B254" s="187"/>
      <c r="C254" s="499" t="s">
        <v>1790</v>
      </c>
      <c r="D254" s="499"/>
      <c r="E254" s="499"/>
      <c r="F254" s="499"/>
      <c r="G254" s="499"/>
      <c r="H254" s="499"/>
      <c r="I254" s="499"/>
      <c r="J254" s="499"/>
      <c r="K254" s="499"/>
      <c r="L254" s="499"/>
      <c r="M254" s="499"/>
      <c r="N254" s="499"/>
      <c r="O254" s="499"/>
      <c r="P254" s="499"/>
      <c r="Q254" s="143"/>
      <c r="R254" s="143"/>
      <c r="S254" s="143"/>
      <c r="T254" s="143"/>
      <c r="U254" s="143"/>
    </row>
    <row r="255" spans="1:21" ht="13.5" customHeight="1">
      <c r="A255" s="188"/>
      <c r="B255" s="189" t="s">
        <v>164</v>
      </c>
      <c r="C255" s="501" t="s">
        <v>391</v>
      </c>
      <c r="D255" s="501"/>
      <c r="E255" s="501"/>
      <c r="F255" s="501"/>
      <c r="G255" s="501"/>
      <c r="H255" s="190" t="s">
        <v>392</v>
      </c>
      <c r="I255" s="191"/>
      <c r="J255" s="191"/>
      <c r="K255" s="197">
        <v>7.0702939999999996</v>
      </c>
      <c r="L255" s="193"/>
      <c r="M255" s="191"/>
      <c r="N255" s="193"/>
      <c r="O255" s="191"/>
      <c r="P255" s="194">
        <v>4002.78</v>
      </c>
      <c r="Q255" s="143"/>
      <c r="R255" s="143"/>
      <c r="S255" s="143"/>
      <c r="T255" s="143"/>
      <c r="U255" s="143"/>
    </row>
    <row r="256" spans="1:21" ht="13.5" customHeight="1">
      <c r="A256" s="195"/>
      <c r="B256" s="189" t="s">
        <v>393</v>
      </c>
      <c r="C256" s="501" t="s">
        <v>394</v>
      </c>
      <c r="D256" s="501"/>
      <c r="E256" s="501"/>
      <c r="F256" s="501"/>
      <c r="G256" s="501"/>
      <c r="H256" s="190" t="s">
        <v>392</v>
      </c>
      <c r="I256" s="201">
        <v>0.22</v>
      </c>
      <c r="J256" s="197">
        <v>1.6068849999999999</v>
      </c>
      <c r="K256" s="197">
        <v>7.0702939999999996</v>
      </c>
      <c r="L256" s="198"/>
      <c r="M256" s="199"/>
      <c r="N256" s="200">
        <v>566.14</v>
      </c>
      <c r="O256" s="191"/>
      <c r="P256" s="194">
        <v>4002.78</v>
      </c>
      <c r="Q256" s="143"/>
      <c r="R256" s="143"/>
      <c r="S256" s="143"/>
      <c r="T256" s="143"/>
      <c r="U256" s="143"/>
    </row>
    <row r="257" spans="1:21" ht="13.5" customHeight="1">
      <c r="A257" s="210"/>
      <c r="B257" s="187"/>
      <c r="C257" s="500" t="s">
        <v>429</v>
      </c>
      <c r="D257" s="500"/>
      <c r="E257" s="500"/>
      <c r="F257" s="500"/>
      <c r="G257" s="500"/>
      <c r="H257" s="180"/>
      <c r="I257" s="181"/>
      <c r="J257" s="181"/>
      <c r="K257" s="181"/>
      <c r="L257" s="183"/>
      <c r="M257" s="181"/>
      <c r="N257" s="211"/>
      <c r="O257" s="181"/>
      <c r="P257" s="212">
        <v>4002.78</v>
      </c>
      <c r="Q257" s="143"/>
      <c r="R257" s="143"/>
      <c r="S257" s="143"/>
      <c r="T257" s="143"/>
      <c r="U257" s="143"/>
    </row>
    <row r="258" spans="1:21" ht="13.5" customHeight="1">
      <c r="A258" s="203" t="s">
        <v>1816</v>
      </c>
      <c r="B258" s="189" t="s">
        <v>430</v>
      </c>
      <c r="C258" s="501" t="s">
        <v>431</v>
      </c>
      <c r="D258" s="501"/>
      <c r="E258" s="501"/>
      <c r="F258" s="501"/>
      <c r="G258" s="501"/>
      <c r="H258" s="190" t="s">
        <v>432</v>
      </c>
      <c r="I258" s="209">
        <v>2</v>
      </c>
      <c r="J258" s="191"/>
      <c r="K258" s="209">
        <v>2</v>
      </c>
      <c r="L258" s="193"/>
      <c r="M258" s="191"/>
      <c r="N258" s="193"/>
      <c r="O258" s="202">
        <v>1.0367</v>
      </c>
      <c r="P258" s="216">
        <v>51.65</v>
      </c>
      <c r="Q258" s="143"/>
      <c r="R258" s="143"/>
      <c r="S258" s="143"/>
      <c r="T258" s="143"/>
      <c r="U258" s="143"/>
    </row>
    <row r="259" spans="1:21" ht="13.5" customHeight="1">
      <c r="A259" s="203"/>
      <c r="B259" s="189"/>
      <c r="C259" s="501" t="s">
        <v>433</v>
      </c>
      <c r="D259" s="501"/>
      <c r="E259" s="501"/>
      <c r="F259" s="501"/>
      <c r="G259" s="501"/>
      <c r="H259" s="190"/>
      <c r="I259" s="191"/>
      <c r="J259" s="191"/>
      <c r="K259" s="191"/>
      <c r="L259" s="193"/>
      <c r="M259" s="191"/>
      <c r="N259" s="193"/>
      <c r="O259" s="191"/>
      <c r="P259" s="194">
        <v>4002.78</v>
      </c>
      <c r="Q259" s="143"/>
      <c r="R259" s="143"/>
      <c r="S259" s="143"/>
      <c r="T259" s="143"/>
      <c r="U259" s="143"/>
    </row>
    <row r="260" spans="1:21" ht="13.5" customHeight="1">
      <c r="A260" s="203"/>
      <c r="B260" s="189" t="s">
        <v>434</v>
      </c>
      <c r="C260" s="501" t="s">
        <v>435</v>
      </c>
      <c r="D260" s="501"/>
      <c r="E260" s="501"/>
      <c r="F260" s="501"/>
      <c r="G260" s="501"/>
      <c r="H260" s="190" t="s">
        <v>432</v>
      </c>
      <c r="I260" s="209">
        <v>90</v>
      </c>
      <c r="J260" s="191"/>
      <c r="K260" s="209">
        <v>90</v>
      </c>
      <c r="L260" s="193"/>
      <c r="M260" s="191"/>
      <c r="N260" s="193"/>
      <c r="O260" s="191"/>
      <c r="P260" s="194">
        <v>3602.5</v>
      </c>
      <c r="Q260" s="143"/>
      <c r="R260" s="143"/>
      <c r="S260" s="143"/>
      <c r="T260" s="143"/>
      <c r="U260" s="143"/>
    </row>
    <row r="261" spans="1:21" ht="13.5" customHeight="1">
      <c r="A261" s="203"/>
      <c r="B261" s="189" t="s">
        <v>436</v>
      </c>
      <c r="C261" s="501" t="s">
        <v>437</v>
      </c>
      <c r="D261" s="501"/>
      <c r="E261" s="501"/>
      <c r="F261" s="501"/>
      <c r="G261" s="501"/>
      <c r="H261" s="190" t="s">
        <v>432</v>
      </c>
      <c r="I261" s="209">
        <v>46</v>
      </c>
      <c r="J261" s="191"/>
      <c r="K261" s="209">
        <v>46</v>
      </c>
      <c r="L261" s="193"/>
      <c r="M261" s="191"/>
      <c r="N261" s="193"/>
      <c r="O261" s="191"/>
      <c r="P261" s="194">
        <v>1841.28</v>
      </c>
      <c r="Q261" s="143"/>
      <c r="R261" s="143"/>
      <c r="S261" s="143"/>
      <c r="T261" s="143"/>
      <c r="U261" s="143"/>
    </row>
    <row r="262" spans="1:21" ht="13.5" customHeight="1">
      <c r="A262" s="213"/>
      <c r="B262" s="214"/>
      <c r="C262" s="500" t="s">
        <v>438</v>
      </c>
      <c r="D262" s="500"/>
      <c r="E262" s="500"/>
      <c r="F262" s="500"/>
      <c r="G262" s="500"/>
      <c r="H262" s="180"/>
      <c r="I262" s="181"/>
      <c r="J262" s="181"/>
      <c r="K262" s="181"/>
      <c r="L262" s="183"/>
      <c r="M262" s="181"/>
      <c r="N262" s="218">
        <v>474.91</v>
      </c>
      <c r="O262" s="181"/>
      <c r="P262" s="212">
        <v>9498.2099999999991</v>
      </c>
      <c r="Q262" s="143"/>
      <c r="R262" s="143"/>
      <c r="S262" s="143"/>
      <c r="T262" s="143"/>
      <c r="U262" s="143"/>
    </row>
    <row r="263" spans="1:21" ht="1.5" customHeight="1">
      <c r="A263" s="223"/>
      <c r="B263" s="224"/>
      <c r="C263" s="224"/>
      <c r="D263" s="224"/>
      <c r="E263" s="224"/>
      <c r="F263" s="225"/>
      <c r="G263" s="225"/>
      <c r="H263" s="225"/>
      <c r="I263" s="225"/>
      <c r="J263" s="226"/>
      <c r="K263" s="225"/>
      <c r="L263" s="226"/>
      <c r="M263" s="227"/>
      <c r="N263" s="226"/>
      <c r="O263" s="228"/>
      <c r="P263" s="229"/>
      <c r="Q263" s="143"/>
      <c r="R263" s="143"/>
      <c r="S263" s="143"/>
      <c r="T263" s="143"/>
      <c r="U263" s="143"/>
    </row>
    <row r="264" spans="1:21" ht="13.5" customHeight="1">
      <c r="A264" s="210"/>
      <c r="B264" s="230"/>
      <c r="C264" s="496" t="s">
        <v>1817</v>
      </c>
      <c r="D264" s="496"/>
      <c r="E264" s="496"/>
      <c r="F264" s="496"/>
      <c r="G264" s="496"/>
      <c r="H264" s="496"/>
      <c r="I264" s="496"/>
      <c r="J264" s="496"/>
      <c r="K264" s="496"/>
      <c r="L264" s="496"/>
      <c r="M264" s="496"/>
      <c r="N264" s="496"/>
      <c r="O264" s="496"/>
      <c r="P264" s="232"/>
      <c r="Q264" s="143"/>
      <c r="R264" s="143"/>
      <c r="S264" s="143"/>
      <c r="T264" s="143"/>
      <c r="U264" s="143"/>
    </row>
    <row r="265" spans="1:21" ht="13.5" customHeight="1">
      <c r="A265" s="210"/>
      <c r="B265" s="187"/>
      <c r="C265" s="495" t="s">
        <v>675</v>
      </c>
      <c r="D265" s="495"/>
      <c r="E265" s="495"/>
      <c r="F265" s="495"/>
      <c r="G265" s="495"/>
      <c r="H265" s="495"/>
      <c r="I265" s="495"/>
      <c r="J265" s="495"/>
      <c r="K265" s="495"/>
      <c r="L265" s="495"/>
      <c r="M265" s="495"/>
      <c r="N265" s="495"/>
      <c r="O265" s="495"/>
      <c r="P265" s="234">
        <v>6709.58</v>
      </c>
      <c r="Q265" s="143"/>
      <c r="R265" s="143"/>
      <c r="S265" s="143"/>
      <c r="T265" s="143"/>
      <c r="U265" s="143"/>
    </row>
    <row r="266" spans="1:21" ht="13.5" customHeight="1">
      <c r="A266" s="210"/>
      <c r="B266" s="187"/>
      <c r="C266" s="495" t="s">
        <v>676</v>
      </c>
      <c r="D266" s="495"/>
      <c r="E266" s="495"/>
      <c r="F266" s="495"/>
      <c r="G266" s="495"/>
      <c r="H266" s="495"/>
      <c r="I266" s="495"/>
      <c r="J266" s="495"/>
      <c r="K266" s="495"/>
      <c r="L266" s="495"/>
      <c r="M266" s="495"/>
      <c r="N266" s="495"/>
      <c r="O266" s="495"/>
      <c r="P266" s="235"/>
      <c r="Q266" s="143"/>
      <c r="R266" s="143"/>
      <c r="S266" s="143"/>
      <c r="T266" s="143"/>
      <c r="U266" s="143"/>
    </row>
    <row r="267" spans="1:21" ht="13.5" customHeight="1">
      <c r="A267" s="210"/>
      <c r="B267" s="187"/>
      <c r="C267" s="495" t="s">
        <v>677</v>
      </c>
      <c r="D267" s="495"/>
      <c r="E267" s="495"/>
      <c r="F267" s="495"/>
      <c r="G267" s="495"/>
      <c r="H267" s="495"/>
      <c r="I267" s="495"/>
      <c r="J267" s="495"/>
      <c r="K267" s="495"/>
      <c r="L267" s="495"/>
      <c r="M267" s="495"/>
      <c r="N267" s="495"/>
      <c r="O267" s="495"/>
      <c r="P267" s="234">
        <v>6588.5</v>
      </c>
      <c r="Q267" s="143"/>
      <c r="R267" s="143"/>
      <c r="S267" s="143"/>
      <c r="T267" s="143"/>
      <c r="U267" s="143"/>
    </row>
    <row r="268" spans="1:21" ht="13.5" customHeight="1">
      <c r="A268" s="210"/>
      <c r="B268" s="187"/>
      <c r="C268" s="495" t="s">
        <v>678</v>
      </c>
      <c r="D268" s="495"/>
      <c r="E268" s="495"/>
      <c r="F268" s="495"/>
      <c r="G268" s="495"/>
      <c r="H268" s="495"/>
      <c r="I268" s="495"/>
      <c r="J268" s="495"/>
      <c r="K268" s="495"/>
      <c r="L268" s="495"/>
      <c r="M268" s="495"/>
      <c r="N268" s="495"/>
      <c r="O268" s="495"/>
      <c r="P268" s="252">
        <v>17.46</v>
      </c>
      <c r="Q268" s="143"/>
      <c r="R268" s="143"/>
      <c r="S268" s="143"/>
      <c r="T268" s="143"/>
      <c r="U268" s="143"/>
    </row>
    <row r="269" spans="1:21" ht="13.5" customHeight="1">
      <c r="A269" s="210"/>
      <c r="B269" s="187"/>
      <c r="C269" s="495" t="s">
        <v>679</v>
      </c>
      <c r="D269" s="495"/>
      <c r="E269" s="495"/>
      <c r="F269" s="495"/>
      <c r="G269" s="495"/>
      <c r="H269" s="495"/>
      <c r="I269" s="495"/>
      <c r="J269" s="495"/>
      <c r="K269" s="495"/>
      <c r="L269" s="495"/>
      <c r="M269" s="495"/>
      <c r="N269" s="495"/>
      <c r="O269" s="495"/>
      <c r="P269" s="252">
        <v>18.61</v>
      </c>
      <c r="Q269" s="143"/>
      <c r="R269" s="143"/>
      <c r="S269" s="143"/>
      <c r="T269" s="143"/>
      <c r="U269" s="143"/>
    </row>
    <row r="270" spans="1:21" ht="13.5" customHeight="1">
      <c r="A270" s="210"/>
      <c r="B270" s="187"/>
      <c r="C270" s="495" t="s">
        <v>680</v>
      </c>
      <c r="D270" s="495"/>
      <c r="E270" s="495"/>
      <c r="F270" s="495"/>
      <c r="G270" s="495"/>
      <c r="H270" s="495"/>
      <c r="I270" s="495"/>
      <c r="J270" s="495"/>
      <c r="K270" s="495"/>
      <c r="L270" s="495"/>
      <c r="M270" s="495"/>
      <c r="N270" s="495"/>
      <c r="O270" s="495"/>
      <c r="P270" s="252">
        <v>85.01</v>
      </c>
      <c r="Q270" s="143"/>
      <c r="R270" s="143"/>
      <c r="S270" s="143"/>
      <c r="T270" s="143"/>
      <c r="U270" s="143"/>
    </row>
    <row r="271" spans="1:21" ht="13.5" customHeight="1">
      <c r="A271" s="210"/>
      <c r="B271" s="187"/>
      <c r="C271" s="495" t="s">
        <v>681</v>
      </c>
      <c r="D271" s="495"/>
      <c r="E271" s="495"/>
      <c r="F271" s="495"/>
      <c r="G271" s="495"/>
      <c r="H271" s="495"/>
      <c r="I271" s="495"/>
      <c r="J271" s="495"/>
      <c r="K271" s="495"/>
      <c r="L271" s="495"/>
      <c r="M271" s="495"/>
      <c r="N271" s="495"/>
      <c r="O271" s="495"/>
      <c r="P271" s="234">
        <v>15695.25</v>
      </c>
      <c r="Q271" s="143"/>
      <c r="R271" s="143"/>
      <c r="S271" s="143"/>
      <c r="T271" s="143"/>
      <c r="U271" s="143"/>
    </row>
    <row r="272" spans="1:21" ht="13.5" customHeight="1">
      <c r="A272" s="210"/>
      <c r="B272" s="187"/>
      <c r="C272" s="495" t="s">
        <v>676</v>
      </c>
      <c r="D272" s="495"/>
      <c r="E272" s="495"/>
      <c r="F272" s="495"/>
      <c r="G272" s="495"/>
      <c r="H272" s="495"/>
      <c r="I272" s="495"/>
      <c r="J272" s="495"/>
      <c r="K272" s="495"/>
      <c r="L272" s="495"/>
      <c r="M272" s="495"/>
      <c r="N272" s="495"/>
      <c r="O272" s="495"/>
      <c r="P272" s="235"/>
      <c r="Q272" s="143"/>
      <c r="R272" s="143"/>
      <c r="S272" s="143"/>
      <c r="T272" s="143"/>
      <c r="U272" s="143"/>
    </row>
    <row r="273" spans="1:21" ht="13.5" customHeight="1">
      <c r="A273" s="210"/>
      <c r="B273" s="187"/>
      <c r="C273" s="495" t="s">
        <v>682</v>
      </c>
      <c r="D273" s="495"/>
      <c r="E273" s="495"/>
      <c r="F273" s="495"/>
      <c r="G273" s="495"/>
      <c r="H273" s="495"/>
      <c r="I273" s="495"/>
      <c r="J273" s="495"/>
      <c r="K273" s="495"/>
      <c r="L273" s="495"/>
      <c r="M273" s="495"/>
      <c r="N273" s="495"/>
      <c r="O273" s="495"/>
      <c r="P273" s="234">
        <v>6588.5</v>
      </c>
      <c r="Q273" s="143"/>
      <c r="R273" s="143"/>
      <c r="S273" s="143"/>
      <c r="T273" s="143"/>
      <c r="U273" s="143"/>
    </row>
    <row r="274" spans="1:21" ht="13.5" customHeight="1">
      <c r="A274" s="210"/>
      <c r="B274" s="187"/>
      <c r="C274" s="495" t="s">
        <v>683</v>
      </c>
      <c r="D274" s="495"/>
      <c r="E274" s="495"/>
      <c r="F274" s="495"/>
      <c r="G274" s="495"/>
      <c r="H274" s="495"/>
      <c r="I274" s="495"/>
      <c r="J274" s="495"/>
      <c r="K274" s="495"/>
      <c r="L274" s="495"/>
      <c r="M274" s="495"/>
      <c r="N274" s="495"/>
      <c r="O274" s="495"/>
      <c r="P274" s="252">
        <v>17.46</v>
      </c>
      <c r="Q274" s="143"/>
      <c r="R274" s="143"/>
      <c r="S274" s="143"/>
      <c r="T274" s="143"/>
      <c r="U274" s="143"/>
    </row>
    <row r="275" spans="1:21" ht="13.5" customHeight="1">
      <c r="A275" s="210"/>
      <c r="B275" s="187"/>
      <c r="C275" s="495" t="s">
        <v>684</v>
      </c>
      <c r="D275" s="495"/>
      <c r="E275" s="495"/>
      <c r="F275" s="495"/>
      <c r="G275" s="495"/>
      <c r="H275" s="495"/>
      <c r="I275" s="495"/>
      <c r="J275" s="495"/>
      <c r="K275" s="495"/>
      <c r="L275" s="495"/>
      <c r="M275" s="495"/>
      <c r="N275" s="495"/>
      <c r="O275" s="495"/>
      <c r="P275" s="252">
        <v>18.61</v>
      </c>
      <c r="Q275" s="143"/>
      <c r="R275" s="143"/>
      <c r="S275" s="143"/>
      <c r="T275" s="143"/>
      <c r="U275" s="143"/>
    </row>
    <row r="276" spans="1:21" ht="13.5" customHeight="1">
      <c r="A276" s="210"/>
      <c r="B276" s="187"/>
      <c r="C276" s="495" t="s">
        <v>685</v>
      </c>
      <c r="D276" s="495"/>
      <c r="E276" s="495"/>
      <c r="F276" s="495"/>
      <c r="G276" s="495"/>
      <c r="H276" s="495"/>
      <c r="I276" s="495"/>
      <c r="J276" s="495"/>
      <c r="K276" s="495"/>
      <c r="L276" s="495"/>
      <c r="M276" s="495"/>
      <c r="N276" s="495"/>
      <c r="O276" s="495"/>
      <c r="P276" s="252">
        <v>85.01</v>
      </c>
      <c r="Q276" s="143"/>
      <c r="R276" s="143"/>
      <c r="S276" s="143"/>
      <c r="T276" s="143"/>
      <c r="U276" s="143"/>
    </row>
    <row r="277" spans="1:21" ht="13.5" customHeight="1">
      <c r="A277" s="210"/>
      <c r="B277" s="187"/>
      <c r="C277" s="495" t="s">
        <v>686</v>
      </c>
      <c r="D277" s="495"/>
      <c r="E277" s="495"/>
      <c r="F277" s="495"/>
      <c r="G277" s="495"/>
      <c r="H277" s="495"/>
      <c r="I277" s="495"/>
      <c r="J277" s="495"/>
      <c r="K277" s="495"/>
      <c r="L277" s="495"/>
      <c r="M277" s="495"/>
      <c r="N277" s="495"/>
      <c r="O277" s="495"/>
      <c r="P277" s="234">
        <v>5946.4</v>
      </c>
      <c r="Q277" s="143"/>
      <c r="R277" s="143"/>
      <c r="S277" s="143"/>
      <c r="T277" s="143"/>
      <c r="U277" s="143"/>
    </row>
    <row r="278" spans="1:21" ht="13.5" customHeight="1">
      <c r="A278" s="210"/>
      <c r="B278" s="187"/>
      <c r="C278" s="495" t="s">
        <v>687</v>
      </c>
      <c r="D278" s="495"/>
      <c r="E278" s="495"/>
      <c r="F278" s="495"/>
      <c r="G278" s="495"/>
      <c r="H278" s="495"/>
      <c r="I278" s="495"/>
      <c r="J278" s="495"/>
      <c r="K278" s="495"/>
      <c r="L278" s="495"/>
      <c r="M278" s="495"/>
      <c r="N278" s="495"/>
      <c r="O278" s="495"/>
      <c r="P278" s="234">
        <v>3039.27</v>
      </c>
      <c r="Q278" s="143"/>
      <c r="R278" s="143"/>
      <c r="S278" s="143"/>
      <c r="T278" s="143"/>
      <c r="U278" s="143"/>
    </row>
    <row r="279" spans="1:21" ht="13.5" customHeight="1">
      <c r="A279" s="210"/>
      <c r="B279" s="187"/>
      <c r="C279" s="495" t="s">
        <v>688</v>
      </c>
      <c r="D279" s="495"/>
      <c r="E279" s="495"/>
      <c r="F279" s="495"/>
      <c r="G279" s="495"/>
      <c r="H279" s="495"/>
      <c r="I279" s="495"/>
      <c r="J279" s="495"/>
      <c r="K279" s="495"/>
      <c r="L279" s="495"/>
      <c r="M279" s="495"/>
      <c r="N279" s="495"/>
      <c r="O279" s="495"/>
      <c r="P279" s="234">
        <v>6607.11</v>
      </c>
      <c r="Q279" s="143"/>
      <c r="R279" s="143"/>
      <c r="S279" s="143"/>
      <c r="T279" s="143"/>
      <c r="U279" s="143"/>
    </row>
    <row r="280" spans="1:21" ht="13.5" customHeight="1">
      <c r="A280" s="210"/>
      <c r="B280" s="187"/>
      <c r="C280" s="495" t="s">
        <v>689</v>
      </c>
      <c r="D280" s="495"/>
      <c r="E280" s="495"/>
      <c r="F280" s="495"/>
      <c r="G280" s="495"/>
      <c r="H280" s="495"/>
      <c r="I280" s="495"/>
      <c r="J280" s="495"/>
      <c r="K280" s="495"/>
      <c r="L280" s="495"/>
      <c r="M280" s="495"/>
      <c r="N280" s="495"/>
      <c r="O280" s="495"/>
      <c r="P280" s="234">
        <v>5946.4</v>
      </c>
      <c r="Q280" s="143"/>
      <c r="R280" s="143"/>
      <c r="S280" s="143"/>
      <c r="T280" s="143"/>
      <c r="U280" s="143"/>
    </row>
    <row r="281" spans="1:21" ht="13.5" customHeight="1">
      <c r="A281" s="210"/>
      <c r="B281" s="187"/>
      <c r="C281" s="495" t="s">
        <v>690</v>
      </c>
      <c r="D281" s="495"/>
      <c r="E281" s="495"/>
      <c r="F281" s="495"/>
      <c r="G281" s="495"/>
      <c r="H281" s="495"/>
      <c r="I281" s="495"/>
      <c r="J281" s="495"/>
      <c r="K281" s="495"/>
      <c r="L281" s="495"/>
      <c r="M281" s="495"/>
      <c r="N281" s="495"/>
      <c r="O281" s="495"/>
      <c r="P281" s="234">
        <v>3039.27</v>
      </c>
      <c r="Q281" s="143"/>
      <c r="R281" s="143"/>
      <c r="S281" s="143"/>
      <c r="T281" s="143"/>
      <c r="U281" s="143"/>
    </row>
    <row r="282" spans="1:21" ht="13.5" customHeight="1">
      <c r="A282" s="210"/>
      <c r="B282" s="230"/>
      <c r="C282" s="496" t="s">
        <v>1818</v>
      </c>
      <c r="D282" s="496"/>
      <c r="E282" s="496"/>
      <c r="F282" s="496"/>
      <c r="G282" s="496"/>
      <c r="H282" s="496"/>
      <c r="I282" s="496"/>
      <c r="J282" s="496"/>
      <c r="K282" s="496"/>
      <c r="L282" s="496"/>
      <c r="M282" s="496"/>
      <c r="N282" s="496"/>
      <c r="O282" s="496"/>
      <c r="P282" s="236">
        <v>15695.25</v>
      </c>
      <c r="Q282" s="143"/>
      <c r="R282" s="143"/>
      <c r="S282" s="143"/>
      <c r="T282" s="143"/>
      <c r="U282" s="143"/>
    </row>
    <row r="283" spans="1:21" ht="13.5" customHeight="1">
      <c r="A283" s="210"/>
      <c r="B283" s="187"/>
      <c r="C283" s="495" t="s">
        <v>692</v>
      </c>
      <c r="D283" s="495"/>
      <c r="E283" s="495"/>
      <c r="F283" s="495"/>
      <c r="G283" s="495"/>
      <c r="H283" s="495"/>
      <c r="I283" s="495"/>
      <c r="J283" s="495"/>
      <c r="K283" s="495"/>
      <c r="L283" s="495"/>
      <c r="M283" s="495"/>
      <c r="N283" s="495"/>
      <c r="O283" s="495"/>
      <c r="P283" s="235"/>
      <c r="Q283" s="143"/>
      <c r="R283" s="143"/>
      <c r="S283" s="143"/>
      <c r="T283" s="143"/>
      <c r="U283" s="143"/>
    </row>
    <row r="284" spans="1:21" ht="13.5" customHeight="1">
      <c r="A284" s="210"/>
      <c r="B284" s="187"/>
      <c r="C284" s="495" t="s">
        <v>694</v>
      </c>
      <c r="D284" s="495"/>
      <c r="E284" s="495"/>
      <c r="F284" s="495"/>
      <c r="G284" s="495"/>
      <c r="H284" s="495"/>
      <c r="I284" s="495"/>
      <c r="J284" s="495"/>
      <c r="K284" s="237" t="s">
        <v>1811</v>
      </c>
      <c r="L284" s="231"/>
      <c r="M284" s="231"/>
      <c r="N284" s="143"/>
      <c r="O284" s="238"/>
      <c r="P284" s="235"/>
      <c r="Q284" s="143"/>
      <c r="R284" s="143"/>
      <c r="S284" s="143"/>
      <c r="T284" s="143"/>
      <c r="U284" s="143"/>
    </row>
    <row r="285" spans="1:21" ht="13.5" customHeight="1">
      <c r="A285" s="210"/>
      <c r="B285" s="187"/>
      <c r="C285" s="495" t="s">
        <v>696</v>
      </c>
      <c r="D285" s="495"/>
      <c r="E285" s="495"/>
      <c r="F285" s="495"/>
      <c r="G285" s="495"/>
      <c r="H285" s="495"/>
      <c r="I285" s="495"/>
      <c r="J285" s="495"/>
      <c r="K285" s="237" t="s">
        <v>1812</v>
      </c>
      <c r="L285" s="231"/>
      <c r="M285" s="231"/>
      <c r="N285" s="143"/>
      <c r="O285" s="238"/>
      <c r="P285" s="235"/>
      <c r="Q285" s="143"/>
      <c r="R285" s="143"/>
      <c r="S285" s="143"/>
      <c r="T285" s="143"/>
      <c r="U285" s="143"/>
    </row>
    <row r="286" spans="1:21" ht="13.5" customHeight="1">
      <c r="A286" s="497" t="s">
        <v>1819</v>
      </c>
      <c r="B286" s="497"/>
      <c r="C286" s="497"/>
      <c r="D286" s="497"/>
      <c r="E286" s="497"/>
      <c r="F286" s="497"/>
      <c r="G286" s="497"/>
      <c r="H286" s="497"/>
      <c r="I286" s="497"/>
      <c r="J286" s="497"/>
      <c r="K286" s="497"/>
      <c r="L286" s="497"/>
      <c r="M286" s="497"/>
      <c r="N286" s="497"/>
      <c r="O286" s="497"/>
      <c r="P286" s="497"/>
      <c r="Q286" s="143"/>
      <c r="R286" s="143"/>
      <c r="S286" s="143"/>
      <c r="T286" s="143"/>
      <c r="U286" s="143"/>
    </row>
    <row r="287" spans="1:21" ht="29.25" customHeight="1">
      <c r="A287" s="178" t="s">
        <v>466</v>
      </c>
      <c r="B287" s="179" t="s">
        <v>1805</v>
      </c>
      <c r="C287" s="498" t="s">
        <v>1814</v>
      </c>
      <c r="D287" s="498"/>
      <c r="E287" s="498"/>
      <c r="F287" s="498"/>
      <c r="G287" s="498"/>
      <c r="H287" s="180" t="s">
        <v>142</v>
      </c>
      <c r="I287" s="181">
        <v>1</v>
      </c>
      <c r="J287" s="182">
        <v>1</v>
      </c>
      <c r="K287" s="182">
        <v>1</v>
      </c>
      <c r="L287" s="183"/>
      <c r="M287" s="181"/>
      <c r="N287" s="184"/>
      <c r="O287" s="181"/>
      <c r="P287" s="185"/>
      <c r="Q287" s="143"/>
      <c r="R287" s="143"/>
      <c r="S287" s="143"/>
      <c r="T287" s="143"/>
      <c r="U287" s="143"/>
    </row>
    <row r="288" spans="1:21" ht="47.25" customHeight="1">
      <c r="A288" s="186"/>
      <c r="B288" s="187" t="s">
        <v>386</v>
      </c>
      <c r="C288" s="499" t="s">
        <v>387</v>
      </c>
      <c r="D288" s="499"/>
      <c r="E288" s="499"/>
      <c r="F288" s="499"/>
      <c r="G288" s="499"/>
      <c r="H288" s="499"/>
      <c r="I288" s="499"/>
      <c r="J288" s="499"/>
      <c r="K288" s="499"/>
      <c r="L288" s="499"/>
      <c r="M288" s="499"/>
      <c r="N288" s="499"/>
      <c r="O288" s="499"/>
      <c r="P288" s="499"/>
      <c r="Q288" s="143"/>
      <c r="R288" s="143"/>
      <c r="S288" s="143"/>
      <c r="T288" s="143"/>
      <c r="U288" s="143"/>
    </row>
    <row r="289" spans="1:21" ht="29.25" customHeight="1">
      <c r="A289" s="186"/>
      <c r="B289" s="187" t="s">
        <v>388</v>
      </c>
      <c r="C289" s="499" t="s">
        <v>389</v>
      </c>
      <c r="D289" s="499"/>
      <c r="E289" s="499"/>
      <c r="F289" s="499"/>
      <c r="G289" s="499"/>
      <c r="H289" s="499"/>
      <c r="I289" s="499"/>
      <c r="J289" s="499"/>
      <c r="K289" s="499"/>
      <c r="L289" s="499"/>
      <c r="M289" s="499"/>
      <c r="N289" s="499"/>
      <c r="O289" s="499"/>
      <c r="P289" s="499"/>
      <c r="Q289" s="143"/>
      <c r="R289" s="143"/>
      <c r="S289" s="143"/>
      <c r="T289" s="143"/>
      <c r="U289" s="143"/>
    </row>
    <row r="290" spans="1:21" ht="13.5" customHeight="1">
      <c r="A290" s="186"/>
      <c r="B290" s="187"/>
      <c r="C290" s="499" t="s">
        <v>1790</v>
      </c>
      <c r="D290" s="499"/>
      <c r="E290" s="499"/>
      <c r="F290" s="499"/>
      <c r="G290" s="499"/>
      <c r="H290" s="499"/>
      <c r="I290" s="499"/>
      <c r="J290" s="499"/>
      <c r="K290" s="499"/>
      <c r="L290" s="499"/>
      <c r="M290" s="499"/>
      <c r="N290" s="499"/>
      <c r="O290" s="499"/>
      <c r="P290" s="499"/>
      <c r="Q290" s="143"/>
      <c r="R290" s="143"/>
      <c r="S290" s="143"/>
      <c r="T290" s="143"/>
      <c r="U290" s="143"/>
    </row>
    <row r="291" spans="1:21" ht="13.5" customHeight="1">
      <c r="A291" s="188"/>
      <c r="B291" s="189" t="s">
        <v>164</v>
      </c>
      <c r="C291" s="501" t="s">
        <v>391</v>
      </c>
      <c r="D291" s="501"/>
      <c r="E291" s="501"/>
      <c r="F291" s="501"/>
      <c r="G291" s="501"/>
      <c r="H291" s="190" t="s">
        <v>392</v>
      </c>
      <c r="I291" s="191"/>
      <c r="J291" s="191"/>
      <c r="K291" s="215">
        <v>4.9652747000000002</v>
      </c>
      <c r="L291" s="193"/>
      <c r="M291" s="191"/>
      <c r="N291" s="193"/>
      <c r="O291" s="191"/>
      <c r="P291" s="194">
        <v>2585.7199999999998</v>
      </c>
      <c r="Q291" s="143"/>
      <c r="R291" s="143"/>
      <c r="S291" s="143"/>
      <c r="T291" s="143"/>
      <c r="U291" s="143"/>
    </row>
    <row r="292" spans="1:21" ht="13.5" customHeight="1">
      <c r="A292" s="195"/>
      <c r="B292" s="189" t="s">
        <v>712</v>
      </c>
      <c r="C292" s="501" t="s">
        <v>713</v>
      </c>
      <c r="D292" s="501"/>
      <c r="E292" s="501"/>
      <c r="F292" s="501"/>
      <c r="G292" s="501"/>
      <c r="H292" s="190" t="s">
        <v>392</v>
      </c>
      <c r="I292" s="201">
        <v>3.09</v>
      </c>
      <c r="J292" s="197">
        <v>1.6068849999999999</v>
      </c>
      <c r="K292" s="215">
        <v>4.9652747000000002</v>
      </c>
      <c r="L292" s="198"/>
      <c r="M292" s="199"/>
      <c r="N292" s="200">
        <v>520.76</v>
      </c>
      <c r="O292" s="191"/>
      <c r="P292" s="194">
        <v>2585.7199999999998</v>
      </c>
      <c r="Q292" s="143"/>
      <c r="R292" s="143"/>
      <c r="S292" s="143"/>
      <c r="T292" s="143"/>
      <c r="U292" s="143"/>
    </row>
    <row r="293" spans="1:21" ht="13.5" customHeight="1">
      <c r="A293" s="188"/>
      <c r="B293" s="189" t="s">
        <v>167</v>
      </c>
      <c r="C293" s="501" t="s">
        <v>395</v>
      </c>
      <c r="D293" s="501"/>
      <c r="E293" s="501"/>
      <c r="F293" s="501"/>
      <c r="G293" s="501"/>
      <c r="H293" s="190"/>
      <c r="I293" s="191"/>
      <c r="J293" s="191"/>
      <c r="K293" s="191"/>
      <c r="L293" s="193"/>
      <c r="M293" s="191"/>
      <c r="N293" s="193"/>
      <c r="O293" s="191"/>
      <c r="P293" s="216">
        <v>17.46</v>
      </c>
      <c r="Q293" s="143"/>
      <c r="R293" s="143"/>
      <c r="S293" s="143"/>
      <c r="T293" s="143"/>
      <c r="U293" s="143"/>
    </row>
    <row r="294" spans="1:21" ht="13.5" customHeight="1">
      <c r="A294" s="188"/>
      <c r="B294" s="189"/>
      <c r="C294" s="501" t="s">
        <v>396</v>
      </c>
      <c r="D294" s="501"/>
      <c r="E294" s="501"/>
      <c r="F294" s="501"/>
      <c r="G294" s="501"/>
      <c r="H294" s="190" t="s">
        <v>392</v>
      </c>
      <c r="I294" s="191"/>
      <c r="J294" s="191"/>
      <c r="K294" s="215">
        <v>3.2137699999999998E-2</v>
      </c>
      <c r="L294" s="193"/>
      <c r="M294" s="191"/>
      <c r="N294" s="193"/>
      <c r="O294" s="191"/>
      <c r="P294" s="216">
        <v>18.61</v>
      </c>
      <c r="Q294" s="143"/>
      <c r="R294" s="143"/>
      <c r="S294" s="143"/>
      <c r="T294" s="143"/>
      <c r="U294" s="143"/>
    </row>
    <row r="295" spans="1:21" ht="13.5" customHeight="1">
      <c r="A295" s="195"/>
      <c r="B295" s="189" t="s">
        <v>402</v>
      </c>
      <c r="C295" s="501" t="s">
        <v>403</v>
      </c>
      <c r="D295" s="501"/>
      <c r="E295" s="501"/>
      <c r="F295" s="501"/>
      <c r="G295" s="501"/>
      <c r="H295" s="190" t="s">
        <v>399</v>
      </c>
      <c r="I295" s="201">
        <v>0.02</v>
      </c>
      <c r="J295" s="197">
        <v>1.6068849999999999</v>
      </c>
      <c r="K295" s="215">
        <v>3.2137699999999998E-2</v>
      </c>
      <c r="L295" s="198"/>
      <c r="M295" s="199"/>
      <c r="N295" s="200">
        <v>543.33000000000004</v>
      </c>
      <c r="O295" s="191"/>
      <c r="P295" s="194">
        <v>17.46</v>
      </c>
      <c r="Q295" s="143"/>
      <c r="R295" s="143"/>
      <c r="S295" s="143"/>
      <c r="T295" s="143"/>
      <c r="U295" s="143"/>
    </row>
    <row r="296" spans="1:21" ht="13.5" customHeight="1">
      <c r="A296" s="203"/>
      <c r="B296" s="189" t="s">
        <v>404</v>
      </c>
      <c r="C296" s="501" t="s">
        <v>405</v>
      </c>
      <c r="D296" s="501"/>
      <c r="E296" s="501"/>
      <c r="F296" s="501"/>
      <c r="G296" s="501"/>
      <c r="H296" s="190" t="s">
        <v>392</v>
      </c>
      <c r="I296" s="201">
        <v>0.02</v>
      </c>
      <c r="J296" s="197">
        <v>1.6068849999999999</v>
      </c>
      <c r="K296" s="215">
        <v>3.2137699999999998E-2</v>
      </c>
      <c r="L296" s="193"/>
      <c r="M296" s="191"/>
      <c r="N296" s="204">
        <v>579.11</v>
      </c>
      <c r="O296" s="191"/>
      <c r="P296" s="216">
        <v>18.61</v>
      </c>
      <c r="Q296" s="143"/>
      <c r="R296" s="143"/>
      <c r="S296" s="143"/>
      <c r="T296" s="143"/>
      <c r="U296" s="143"/>
    </row>
    <row r="297" spans="1:21" ht="13.5" customHeight="1">
      <c r="A297" s="210"/>
      <c r="B297" s="187"/>
      <c r="C297" s="500" t="s">
        <v>429</v>
      </c>
      <c r="D297" s="500"/>
      <c r="E297" s="500"/>
      <c r="F297" s="500"/>
      <c r="G297" s="500"/>
      <c r="H297" s="180"/>
      <c r="I297" s="181"/>
      <c r="J297" s="181"/>
      <c r="K297" s="181"/>
      <c r="L297" s="183"/>
      <c r="M297" s="181"/>
      <c r="N297" s="211"/>
      <c r="O297" s="181"/>
      <c r="P297" s="212">
        <v>2621.79</v>
      </c>
      <c r="Q297" s="143"/>
      <c r="R297" s="143"/>
      <c r="S297" s="143"/>
      <c r="T297" s="143"/>
      <c r="U297" s="143"/>
    </row>
    <row r="298" spans="1:21" ht="13.5" customHeight="1">
      <c r="A298" s="203" t="s">
        <v>1820</v>
      </c>
      <c r="B298" s="189" t="s">
        <v>430</v>
      </c>
      <c r="C298" s="501" t="s">
        <v>431</v>
      </c>
      <c r="D298" s="501"/>
      <c r="E298" s="501"/>
      <c r="F298" s="501"/>
      <c r="G298" s="501"/>
      <c r="H298" s="190" t="s">
        <v>432</v>
      </c>
      <c r="I298" s="209">
        <v>2</v>
      </c>
      <c r="J298" s="191"/>
      <c r="K298" s="209">
        <v>2</v>
      </c>
      <c r="L298" s="193"/>
      <c r="M298" s="191"/>
      <c r="N298" s="193"/>
      <c r="O298" s="202">
        <v>1.0367</v>
      </c>
      <c r="P298" s="216">
        <v>33.36</v>
      </c>
      <c r="Q298" s="143"/>
      <c r="R298" s="143"/>
      <c r="S298" s="143"/>
      <c r="T298" s="143"/>
      <c r="U298" s="143"/>
    </row>
    <row r="299" spans="1:21" ht="13.5" customHeight="1">
      <c r="A299" s="203"/>
      <c r="B299" s="189"/>
      <c r="C299" s="501" t="s">
        <v>433</v>
      </c>
      <c r="D299" s="501"/>
      <c r="E299" s="501"/>
      <c r="F299" s="501"/>
      <c r="G299" s="501"/>
      <c r="H299" s="190"/>
      <c r="I299" s="191"/>
      <c r="J299" s="191"/>
      <c r="K299" s="191"/>
      <c r="L299" s="193"/>
      <c r="M299" s="191"/>
      <c r="N299" s="193"/>
      <c r="O299" s="191"/>
      <c r="P299" s="194">
        <v>2604.33</v>
      </c>
      <c r="Q299" s="143"/>
      <c r="R299" s="143"/>
      <c r="S299" s="143"/>
      <c r="T299" s="143"/>
      <c r="U299" s="143"/>
    </row>
    <row r="300" spans="1:21" ht="13.5" customHeight="1">
      <c r="A300" s="203"/>
      <c r="B300" s="189" t="s">
        <v>434</v>
      </c>
      <c r="C300" s="501" t="s">
        <v>435</v>
      </c>
      <c r="D300" s="501"/>
      <c r="E300" s="501"/>
      <c r="F300" s="501"/>
      <c r="G300" s="501"/>
      <c r="H300" s="190" t="s">
        <v>432</v>
      </c>
      <c r="I300" s="209">
        <v>90</v>
      </c>
      <c r="J300" s="191"/>
      <c r="K300" s="209">
        <v>90</v>
      </c>
      <c r="L300" s="193"/>
      <c r="M300" s="191"/>
      <c r="N300" s="193"/>
      <c r="O300" s="191"/>
      <c r="P300" s="194">
        <v>2343.9</v>
      </c>
      <c r="Q300" s="143"/>
      <c r="R300" s="143"/>
      <c r="S300" s="143"/>
      <c r="T300" s="143"/>
      <c r="U300" s="143"/>
    </row>
    <row r="301" spans="1:21" ht="13.5" customHeight="1">
      <c r="A301" s="203"/>
      <c r="B301" s="189" t="s">
        <v>436</v>
      </c>
      <c r="C301" s="501" t="s">
        <v>437</v>
      </c>
      <c r="D301" s="501"/>
      <c r="E301" s="501"/>
      <c r="F301" s="501"/>
      <c r="G301" s="501"/>
      <c r="H301" s="190" t="s">
        <v>432</v>
      </c>
      <c r="I301" s="209">
        <v>46</v>
      </c>
      <c r="J301" s="191"/>
      <c r="K301" s="209">
        <v>46</v>
      </c>
      <c r="L301" s="193"/>
      <c r="M301" s="191"/>
      <c r="N301" s="193"/>
      <c r="O301" s="191"/>
      <c r="P301" s="194">
        <v>1197.99</v>
      </c>
      <c r="Q301" s="143"/>
      <c r="R301" s="143"/>
      <c r="S301" s="143"/>
      <c r="T301" s="143"/>
      <c r="U301" s="143"/>
    </row>
    <row r="302" spans="1:21" ht="13.5" customHeight="1">
      <c r="A302" s="213"/>
      <c r="B302" s="214"/>
      <c r="C302" s="500" t="s">
        <v>438</v>
      </c>
      <c r="D302" s="500"/>
      <c r="E302" s="500"/>
      <c r="F302" s="500"/>
      <c r="G302" s="500"/>
      <c r="H302" s="180"/>
      <c r="I302" s="181"/>
      <c r="J302" s="181"/>
      <c r="K302" s="181"/>
      <c r="L302" s="183"/>
      <c r="M302" s="181"/>
      <c r="N302" s="211">
        <v>6197.04</v>
      </c>
      <c r="O302" s="181"/>
      <c r="P302" s="212">
        <v>6197.04</v>
      </c>
      <c r="Q302" s="143"/>
      <c r="R302" s="143"/>
      <c r="S302" s="143"/>
      <c r="T302" s="143"/>
      <c r="U302" s="143"/>
    </row>
    <row r="303" spans="1:21" ht="19.5" customHeight="1">
      <c r="A303" s="178" t="s">
        <v>469</v>
      </c>
      <c r="B303" s="179" t="s">
        <v>581</v>
      </c>
      <c r="C303" s="498" t="s">
        <v>1593</v>
      </c>
      <c r="D303" s="498"/>
      <c r="E303" s="498"/>
      <c r="F303" s="498"/>
      <c r="G303" s="498"/>
      <c r="H303" s="180" t="s">
        <v>142</v>
      </c>
      <c r="I303" s="181">
        <v>20</v>
      </c>
      <c r="J303" s="182">
        <v>1</v>
      </c>
      <c r="K303" s="182">
        <v>20</v>
      </c>
      <c r="L303" s="183"/>
      <c r="M303" s="181"/>
      <c r="N303" s="184"/>
      <c r="O303" s="181"/>
      <c r="P303" s="185"/>
      <c r="Q303" s="143"/>
      <c r="R303" s="143"/>
      <c r="S303" s="143"/>
      <c r="T303" s="143"/>
      <c r="U303" s="143"/>
    </row>
    <row r="304" spans="1:21" ht="47.25" customHeight="1">
      <c r="A304" s="186"/>
      <c r="B304" s="187" t="s">
        <v>386</v>
      </c>
      <c r="C304" s="499" t="s">
        <v>387</v>
      </c>
      <c r="D304" s="499"/>
      <c r="E304" s="499"/>
      <c r="F304" s="499"/>
      <c r="G304" s="499"/>
      <c r="H304" s="499"/>
      <c r="I304" s="499"/>
      <c r="J304" s="499"/>
      <c r="K304" s="499"/>
      <c r="L304" s="499"/>
      <c r="M304" s="499"/>
      <c r="N304" s="499"/>
      <c r="O304" s="499"/>
      <c r="P304" s="499"/>
      <c r="Q304" s="143"/>
      <c r="R304" s="143"/>
      <c r="S304" s="143"/>
      <c r="T304" s="143"/>
      <c r="U304" s="143"/>
    </row>
    <row r="305" spans="1:21" ht="29.25" customHeight="1">
      <c r="A305" s="186"/>
      <c r="B305" s="187" t="s">
        <v>388</v>
      </c>
      <c r="C305" s="499" t="s">
        <v>389</v>
      </c>
      <c r="D305" s="499"/>
      <c r="E305" s="499"/>
      <c r="F305" s="499"/>
      <c r="G305" s="499"/>
      <c r="H305" s="499"/>
      <c r="I305" s="499"/>
      <c r="J305" s="499"/>
      <c r="K305" s="499"/>
      <c r="L305" s="499"/>
      <c r="M305" s="499"/>
      <c r="N305" s="499"/>
      <c r="O305" s="499"/>
      <c r="P305" s="499"/>
      <c r="Q305" s="143"/>
      <c r="R305" s="143"/>
      <c r="S305" s="143"/>
      <c r="T305" s="143"/>
      <c r="U305" s="143"/>
    </row>
    <row r="306" spans="1:21" ht="13.5" customHeight="1">
      <c r="A306" s="186"/>
      <c r="B306" s="187"/>
      <c r="C306" s="499" t="s">
        <v>1790</v>
      </c>
      <c r="D306" s="499"/>
      <c r="E306" s="499"/>
      <c r="F306" s="499"/>
      <c r="G306" s="499"/>
      <c r="H306" s="499"/>
      <c r="I306" s="499"/>
      <c r="J306" s="499"/>
      <c r="K306" s="499"/>
      <c r="L306" s="499"/>
      <c r="M306" s="499"/>
      <c r="N306" s="499"/>
      <c r="O306" s="499"/>
      <c r="P306" s="499"/>
      <c r="Q306" s="143"/>
      <c r="R306" s="143"/>
      <c r="S306" s="143"/>
      <c r="T306" s="143"/>
      <c r="U306" s="143"/>
    </row>
    <row r="307" spans="1:21" ht="13.5" customHeight="1">
      <c r="A307" s="188"/>
      <c r="B307" s="189" t="s">
        <v>164</v>
      </c>
      <c r="C307" s="501" t="s">
        <v>391</v>
      </c>
      <c r="D307" s="501"/>
      <c r="E307" s="501"/>
      <c r="F307" s="501"/>
      <c r="G307" s="501"/>
      <c r="H307" s="190" t="s">
        <v>392</v>
      </c>
      <c r="I307" s="191"/>
      <c r="J307" s="191"/>
      <c r="K307" s="197">
        <v>7.0702939999999996</v>
      </c>
      <c r="L307" s="193"/>
      <c r="M307" s="191"/>
      <c r="N307" s="193"/>
      <c r="O307" s="191"/>
      <c r="P307" s="194">
        <v>4002.78</v>
      </c>
      <c r="Q307" s="143"/>
      <c r="R307" s="143"/>
      <c r="S307" s="143"/>
      <c r="T307" s="143"/>
      <c r="U307" s="143"/>
    </row>
    <row r="308" spans="1:21" ht="13.5" customHeight="1">
      <c r="A308" s="195"/>
      <c r="B308" s="189" t="s">
        <v>393</v>
      </c>
      <c r="C308" s="501" t="s">
        <v>394</v>
      </c>
      <c r="D308" s="501"/>
      <c r="E308" s="501"/>
      <c r="F308" s="501"/>
      <c r="G308" s="501"/>
      <c r="H308" s="190" t="s">
        <v>392</v>
      </c>
      <c r="I308" s="201">
        <v>0.22</v>
      </c>
      <c r="J308" s="197">
        <v>1.6068849999999999</v>
      </c>
      <c r="K308" s="197">
        <v>7.0702939999999996</v>
      </c>
      <c r="L308" s="198"/>
      <c r="M308" s="199"/>
      <c r="N308" s="200">
        <v>566.14</v>
      </c>
      <c r="O308" s="191"/>
      <c r="P308" s="194">
        <v>4002.78</v>
      </c>
      <c r="Q308" s="143"/>
      <c r="R308" s="143"/>
      <c r="S308" s="143"/>
      <c r="T308" s="143"/>
      <c r="U308" s="143"/>
    </row>
    <row r="309" spans="1:21" ht="13.5" customHeight="1">
      <c r="A309" s="210"/>
      <c r="B309" s="187"/>
      <c r="C309" s="500" t="s">
        <v>429</v>
      </c>
      <c r="D309" s="500"/>
      <c r="E309" s="500"/>
      <c r="F309" s="500"/>
      <c r="G309" s="500"/>
      <c r="H309" s="180"/>
      <c r="I309" s="181"/>
      <c r="J309" s="181"/>
      <c r="K309" s="181"/>
      <c r="L309" s="183"/>
      <c r="M309" s="181"/>
      <c r="N309" s="211"/>
      <c r="O309" s="181"/>
      <c r="P309" s="212">
        <v>4002.78</v>
      </c>
      <c r="Q309" s="143"/>
      <c r="R309" s="143"/>
      <c r="S309" s="143"/>
      <c r="T309" s="143"/>
      <c r="U309" s="143"/>
    </row>
    <row r="310" spans="1:21" ht="13.5" customHeight="1">
      <c r="A310" s="203" t="s">
        <v>1821</v>
      </c>
      <c r="B310" s="189" t="s">
        <v>430</v>
      </c>
      <c r="C310" s="501" t="s">
        <v>431</v>
      </c>
      <c r="D310" s="501"/>
      <c r="E310" s="501"/>
      <c r="F310" s="501"/>
      <c r="G310" s="501"/>
      <c r="H310" s="190" t="s">
        <v>432</v>
      </c>
      <c r="I310" s="209">
        <v>2</v>
      </c>
      <c r="J310" s="191"/>
      <c r="K310" s="209">
        <v>2</v>
      </c>
      <c r="L310" s="193"/>
      <c r="M310" s="191"/>
      <c r="N310" s="193"/>
      <c r="O310" s="202">
        <v>1.0367</v>
      </c>
      <c r="P310" s="216">
        <v>51.65</v>
      </c>
      <c r="Q310" s="143"/>
      <c r="R310" s="143"/>
      <c r="S310" s="143"/>
      <c r="T310" s="143"/>
      <c r="U310" s="143"/>
    </row>
    <row r="311" spans="1:21" ht="13.5" customHeight="1">
      <c r="A311" s="203"/>
      <c r="B311" s="189"/>
      <c r="C311" s="501" t="s">
        <v>433</v>
      </c>
      <c r="D311" s="501"/>
      <c r="E311" s="501"/>
      <c r="F311" s="501"/>
      <c r="G311" s="501"/>
      <c r="H311" s="190"/>
      <c r="I311" s="191"/>
      <c r="J311" s="191"/>
      <c r="K311" s="191"/>
      <c r="L311" s="193"/>
      <c r="M311" s="191"/>
      <c r="N311" s="193"/>
      <c r="O311" s="191"/>
      <c r="P311" s="194">
        <v>4002.78</v>
      </c>
      <c r="Q311" s="143"/>
      <c r="R311" s="143"/>
      <c r="S311" s="143"/>
      <c r="T311" s="143"/>
      <c r="U311" s="143"/>
    </row>
    <row r="312" spans="1:21" ht="13.5" customHeight="1">
      <c r="A312" s="203"/>
      <c r="B312" s="189" t="s">
        <v>434</v>
      </c>
      <c r="C312" s="501" t="s">
        <v>435</v>
      </c>
      <c r="D312" s="501"/>
      <c r="E312" s="501"/>
      <c r="F312" s="501"/>
      <c r="G312" s="501"/>
      <c r="H312" s="190" t="s">
        <v>432</v>
      </c>
      <c r="I312" s="209">
        <v>90</v>
      </c>
      <c r="J312" s="191"/>
      <c r="K312" s="209">
        <v>90</v>
      </c>
      <c r="L312" s="193"/>
      <c r="M312" s="191"/>
      <c r="N312" s="193"/>
      <c r="O312" s="191"/>
      <c r="P312" s="194">
        <v>3602.5</v>
      </c>
      <c r="Q312" s="143"/>
      <c r="R312" s="143"/>
      <c r="S312" s="143"/>
      <c r="T312" s="143"/>
      <c r="U312" s="143"/>
    </row>
    <row r="313" spans="1:21" ht="13.5" customHeight="1">
      <c r="A313" s="203"/>
      <c r="B313" s="189" t="s">
        <v>436</v>
      </c>
      <c r="C313" s="501" t="s">
        <v>437</v>
      </c>
      <c r="D313" s="501"/>
      <c r="E313" s="501"/>
      <c r="F313" s="501"/>
      <c r="G313" s="501"/>
      <c r="H313" s="190" t="s">
        <v>432</v>
      </c>
      <c r="I313" s="209">
        <v>46</v>
      </c>
      <c r="J313" s="191"/>
      <c r="K313" s="209">
        <v>46</v>
      </c>
      <c r="L313" s="193"/>
      <c r="M313" s="191"/>
      <c r="N313" s="193"/>
      <c r="O313" s="191"/>
      <c r="P313" s="194">
        <v>1841.28</v>
      </c>
      <c r="Q313" s="143"/>
      <c r="R313" s="143"/>
      <c r="S313" s="143"/>
      <c r="T313" s="143"/>
      <c r="U313" s="143"/>
    </row>
    <row r="314" spans="1:21" ht="13.5" customHeight="1">
      <c r="A314" s="213"/>
      <c r="B314" s="214"/>
      <c r="C314" s="500" t="s">
        <v>438</v>
      </c>
      <c r="D314" s="500"/>
      <c r="E314" s="500"/>
      <c r="F314" s="500"/>
      <c r="G314" s="500"/>
      <c r="H314" s="180"/>
      <c r="I314" s="181"/>
      <c r="J314" s="181"/>
      <c r="K314" s="181"/>
      <c r="L314" s="183"/>
      <c r="M314" s="181"/>
      <c r="N314" s="218">
        <v>474.91</v>
      </c>
      <c r="O314" s="181"/>
      <c r="P314" s="212">
        <v>9498.2099999999991</v>
      </c>
      <c r="Q314" s="143"/>
      <c r="R314" s="143"/>
      <c r="S314" s="143"/>
      <c r="T314" s="143"/>
      <c r="U314" s="143"/>
    </row>
    <row r="315" spans="1:21" ht="1.5" customHeight="1">
      <c r="A315" s="223"/>
      <c r="B315" s="224"/>
      <c r="C315" s="224"/>
      <c r="D315" s="224"/>
      <c r="E315" s="224"/>
      <c r="F315" s="225"/>
      <c r="G315" s="225"/>
      <c r="H315" s="225"/>
      <c r="I315" s="225"/>
      <c r="J315" s="226"/>
      <c r="K315" s="225"/>
      <c r="L315" s="226"/>
      <c r="M315" s="227"/>
      <c r="N315" s="226"/>
      <c r="O315" s="228"/>
      <c r="P315" s="229"/>
      <c r="Q315" s="143"/>
      <c r="R315" s="143"/>
      <c r="S315" s="143"/>
      <c r="T315" s="143"/>
      <c r="U315" s="143"/>
    </row>
    <row r="316" spans="1:21" ht="13.5" customHeight="1">
      <c r="A316" s="210"/>
      <c r="B316" s="230"/>
      <c r="C316" s="496" t="s">
        <v>1822</v>
      </c>
      <c r="D316" s="496"/>
      <c r="E316" s="496"/>
      <c r="F316" s="496"/>
      <c r="G316" s="496"/>
      <c r="H316" s="496"/>
      <c r="I316" s="496"/>
      <c r="J316" s="496"/>
      <c r="K316" s="496"/>
      <c r="L316" s="496"/>
      <c r="M316" s="496"/>
      <c r="N316" s="496"/>
      <c r="O316" s="496"/>
      <c r="P316" s="232"/>
      <c r="Q316" s="143"/>
      <c r="R316" s="143"/>
      <c r="S316" s="143"/>
      <c r="T316" s="143"/>
      <c r="U316" s="143"/>
    </row>
    <row r="317" spans="1:21" ht="13.5" customHeight="1">
      <c r="A317" s="210"/>
      <c r="B317" s="187"/>
      <c r="C317" s="495" t="s">
        <v>675</v>
      </c>
      <c r="D317" s="495"/>
      <c r="E317" s="495"/>
      <c r="F317" s="495"/>
      <c r="G317" s="495"/>
      <c r="H317" s="495"/>
      <c r="I317" s="495"/>
      <c r="J317" s="495"/>
      <c r="K317" s="495"/>
      <c r="L317" s="495"/>
      <c r="M317" s="495"/>
      <c r="N317" s="495"/>
      <c r="O317" s="495"/>
      <c r="P317" s="234">
        <v>6709.58</v>
      </c>
      <c r="Q317" s="143"/>
      <c r="R317" s="143"/>
      <c r="S317" s="143"/>
      <c r="T317" s="143"/>
      <c r="U317" s="143"/>
    </row>
    <row r="318" spans="1:21" ht="13.5" customHeight="1">
      <c r="A318" s="210"/>
      <c r="B318" s="187"/>
      <c r="C318" s="495" t="s">
        <v>676</v>
      </c>
      <c r="D318" s="495"/>
      <c r="E318" s="495"/>
      <c r="F318" s="495"/>
      <c r="G318" s="495"/>
      <c r="H318" s="495"/>
      <c r="I318" s="495"/>
      <c r="J318" s="495"/>
      <c r="K318" s="495"/>
      <c r="L318" s="495"/>
      <c r="M318" s="495"/>
      <c r="N318" s="495"/>
      <c r="O318" s="495"/>
      <c r="P318" s="235"/>
      <c r="Q318" s="143"/>
      <c r="R318" s="143"/>
      <c r="S318" s="143"/>
      <c r="T318" s="143"/>
      <c r="U318" s="143"/>
    </row>
    <row r="319" spans="1:21" ht="13.5" customHeight="1">
      <c r="A319" s="210"/>
      <c r="B319" s="187"/>
      <c r="C319" s="495" t="s">
        <v>677</v>
      </c>
      <c r="D319" s="495"/>
      <c r="E319" s="495"/>
      <c r="F319" s="495"/>
      <c r="G319" s="495"/>
      <c r="H319" s="495"/>
      <c r="I319" s="495"/>
      <c r="J319" s="495"/>
      <c r="K319" s="495"/>
      <c r="L319" s="495"/>
      <c r="M319" s="495"/>
      <c r="N319" s="495"/>
      <c r="O319" s="495"/>
      <c r="P319" s="234">
        <v>6588.5</v>
      </c>
      <c r="Q319" s="143"/>
      <c r="R319" s="143"/>
      <c r="S319" s="143"/>
      <c r="T319" s="143"/>
      <c r="U319" s="143"/>
    </row>
    <row r="320" spans="1:21" ht="13.5" customHeight="1">
      <c r="A320" s="210"/>
      <c r="B320" s="187"/>
      <c r="C320" s="495" t="s">
        <v>678</v>
      </c>
      <c r="D320" s="495"/>
      <c r="E320" s="495"/>
      <c r="F320" s="495"/>
      <c r="G320" s="495"/>
      <c r="H320" s="495"/>
      <c r="I320" s="495"/>
      <c r="J320" s="495"/>
      <c r="K320" s="495"/>
      <c r="L320" s="495"/>
      <c r="M320" s="495"/>
      <c r="N320" s="495"/>
      <c r="O320" s="495"/>
      <c r="P320" s="252">
        <v>17.46</v>
      </c>
      <c r="Q320" s="143"/>
      <c r="R320" s="143"/>
      <c r="S320" s="143"/>
      <c r="T320" s="143"/>
      <c r="U320" s="143"/>
    </row>
    <row r="321" spans="1:21" ht="13.5" customHeight="1">
      <c r="A321" s="210"/>
      <c r="B321" s="187"/>
      <c r="C321" s="495" t="s">
        <v>679</v>
      </c>
      <c r="D321" s="495"/>
      <c r="E321" s="495"/>
      <c r="F321" s="495"/>
      <c r="G321" s="495"/>
      <c r="H321" s="495"/>
      <c r="I321" s="495"/>
      <c r="J321" s="495"/>
      <c r="K321" s="495"/>
      <c r="L321" s="495"/>
      <c r="M321" s="495"/>
      <c r="N321" s="495"/>
      <c r="O321" s="495"/>
      <c r="P321" s="252">
        <v>18.61</v>
      </c>
      <c r="Q321" s="143"/>
      <c r="R321" s="143"/>
      <c r="S321" s="143"/>
      <c r="T321" s="143"/>
      <c r="U321" s="143"/>
    </row>
    <row r="322" spans="1:21" ht="13.5" customHeight="1">
      <c r="A322" s="210"/>
      <c r="B322" s="187"/>
      <c r="C322" s="495" t="s">
        <v>680</v>
      </c>
      <c r="D322" s="495"/>
      <c r="E322" s="495"/>
      <c r="F322" s="495"/>
      <c r="G322" s="495"/>
      <c r="H322" s="495"/>
      <c r="I322" s="495"/>
      <c r="J322" s="495"/>
      <c r="K322" s="495"/>
      <c r="L322" s="495"/>
      <c r="M322" s="495"/>
      <c r="N322" s="495"/>
      <c r="O322" s="495"/>
      <c r="P322" s="252">
        <v>85.01</v>
      </c>
      <c r="Q322" s="143"/>
      <c r="R322" s="143"/>
      <c r="S322" s="143"/>
      <c r="T322" s="143"/>
      <c r="U322" s="143"/>
    </row>
    <row r="323" spans="1:21" ht="13.5" customHeight="1">
      <c r="A323" s="210"/>
      <c r="B323" s="187"/>
      <c r="C323" s="495" t="s">
        <v>681</v>
      </c>
      <c r="D323" s="495"/>
      <c r="E323" s="495"/>
      <c r="F323" s="495"/>
      <c r="G323" s="495"/>
      <c r="H323" s="495"/>
      <c r="I323" s="495"/>
      <c r="J323" s="495"/>
      <c r="K323" s="495"/>
      <c r="L323" s="495"/>
      <c r="M323" s="495"/>
      <c r="N323" s="495"/>
      <c r="O323" s="495"/>
      <c r="P323" s="234">
        <v>15695.25</v>
      </c>
      <c r="Q323" s="143"/>
      <c r="R323" s="143"/>
      <c r="S323" s="143"/>
      <c r="T323" s="143"/>
      <c r="U323" s="143"/>
    </row>
    <row r="324" spans="1:21" ht="13.5" customHeight="1">
      <c r="A324" s="210"/>
      <c r="B324" s="187"/>
      <c r="C324" s="495" t="s">
        <v>676</v>
      </c>
      <c r="D324" s="495"/>
      <c r="E324" s="495"/>
      <c r="F324" s="495"/>
      <c r="G324" s="495"/>
      <c r="H324" s="495"/>
      <c r="I324" s="495"/>
      <c r="J324" s="495"/>
      <c r="K324" s="495"/>
      <c r="L324" s="495"/>
      <c r="M324" s="495"/>
      <c r="N324" s="495"/>
      <c r="O324" s="495"/>
      <c r="P324" s="235"/>
      <c r="Q324" s="143"/>
      <c r="R324" s="143"/>
      <c r="S324" s="143"/>
      <c r="T324" s="143"/>
      <c r="U324" s="143"/>
    </row>
    <row r="325" spans="1:21" ht="13.5" customHeight="1">
      <c r="A325" s="210"/>
      <c r="B325" s="187"/>
      <c r="C325" s="495" t="s">
        <v>682</v>
      </c>
      <c r="D325" s="495"/>
      <c r="E325" s="495"/>
      <c r="F325" s="495"/>
      <c r="G325" s="495"/>
      <c r="H325" s="495"/>
      <c r="I325" s="495"/>
      <c r="J325" s="495"/>
      <c r="K325" s="495"/>
      <c r="L325" s="495"/>
      <c r="M325" s="495"/>
      <c r="N325" s="495"/>
      <c r="O325" s="495"/>
      <c r="P325" s="234">
        <v>6588.5</v>
      </c>
      <c r="Q325" s="143"/>
      <c r="R325" s="143"/>
      <c r="S325" s="143"/>
      <c r="T325" s="143"/>
      <c r="U325" s="143"/>
    </row>
    <row r="326" spans="1:21" ht="13.5" customHeight="1">
      <c r="A326" s="210"/>
      <c r="B326" s="187"/>
      <c r="C326" s="495" t="s">
        <v>683</v>
      </c>
      <c r="D326" s="495"/>
      <c r="E326" s="495"/>
      <c r="F326" s="495"/>
      <c r="G326" s="495"/>
      <c r="H326" s="495"/>
      <c r="I326" s="495"/>
      <c r="J326" s="495"/>
      <c r="K326" s="495"/>
      <c r="L326" s="495"/>
      <c r="M326" s="495"/>
      <c r="N326" s="495"/>
      <c r="O326" s="495"/>
      <c r="P326" s="252">
        <v>17.46</v>
      </c>
      <c r="Q326" s="143"/>
      <c r="R326" s="143"/>
      <c r="S326" s="143"/>
      <c r="T326" s="143"/>
      <c r="U326" s="143"/>
    </row>
    <row r="327" spans="1:21" ht="13.5" customHeight="1">
      <c r="A327" s="210"/>
      <c r="B327" s="187"/>
      <c r="C327" s="495" t="s">
        <v>684</v>
      </c>
      <c r="D327" s="495"/>
      <c r="E327" s="495"/>
      <c r="F327" s="495"/>
      <c r="G327" s="495"/>
      <c r="H327" s="495"/>
      <c r="I327" s="495"/>
      <c r="J327" s="495"/>
      <c r="K327" s="495"/>
      <c r="L327" s="495"/>
      <c r="M327" s="495"/>
      <c r="N327" s="495"/>
      <c r="O327" s="495"/>
      <c r="P327" s="252">
        <v>18.61</v>
      </c>
      <c r="Q327" s="143"/>
      <c r="R327" s="143"/>
      <c r="S327" s="143"/>
      <c r="T327" s="143"/>
      <c r="U327" s="143"/>
    </row>
    <row r="328" spans="1:21" ht="13.5" customHeight="1">
      <c r="A328" s="210"/>
      <c r="B328" s="187"/>
      <c r="C328" s="495" t="s">
        <v>685</v>
      </c>
      <c r="D328" s="495"/>
      <c r="E328" s="495"/>
      <c r="F328" s="495"/>
      <c r="G328" s="495"/>
      <c r="H328" s="495"/>
      <c r="I328" s="495"/>
      <c r="J328" s="495"/>
      <c r="K328" s="495"/>
      <c r="L328" s="495"/>
      <c r="M328" s="495"/>
      <c r="N328" s="495"/>
      <c r="O328" s="495"/>
      <c r="P328" s="252">
        <v>85.01</v>
      </c>
      <c r="Q328" s="143"/>
      <c r="R328" s="143"/>
      <c r="S328" s="143"/>
      <c r="T328" s="143"/>
      <c r="U328" s="143"/>
    </row>
    <row r="329" spans="1:21" ht="13.5" customHeight="1">
      <c r="A329" s="210"/>
      <c r="B329" s="187"/>
      <c r="C329" s="495" t="s">
        <v>686</v>
      </c>
      <c r="D329" s="495"/>
      <c r="E329" s="495"/>
      <c r="F329" s="495"/>
      <c r="G329" s="495"/>
      <c r="H329" s="495"/>
      <c r="I329" s="495"/>
      <c r="J329" s="495"/>
      <c r="K329" s="495"/>
      <c r="L329" s="495"/>
      <c r="M329" s="495"/>
      <c r="N329" s="495"/>
      <c r="O329" s="495"/>
      <c r="P329" s="234">
        <v>5946.4</v>
      </c>
      <c r="Q329" s="143"/>
      <c r="R329" s="143"/>
      <c r="S329" s="143"/>
      <c r="T329" s="143"/>
      <c r="U329" s="143"/>
    </row>
    <row r="330" spans="1:21" ht="13.5" customHeight="1">
      <c r="A330" s="210"/>
      <c r="B330" s="187"/>
      <c r="C330" s="495" t="s">
        <v>687</v>
      </c>
      <c r="D330" s="495"/>
      <c r="E330" s="495"/>
      <c r="F330" s="495"/>
      <c r="G330" s="495"/>
      <c r="H330" s="495"/>
      <c r="I330" s="495"/>
      <c r="J330" s="495"/>
      <c r="K330" s="495"/>
      <c r="L330" s="495"/>
      <c r="M330" s="495"/>
      <c r="N330" s="495"/>
      <c r="O330" s="495"/>
      <c r="P330" s="234">
        <v>3039.27</v>
      </c>
      <c r="Q330" s="143"/>
      <c r="R330" s="143"/>
      <c r="S330" s="143"/>
      <c r="T330" s="143"/>
      <c r="U330" s="143"/>
    </row>
    <row r="331" spans="1:21" ht="13.5" customHeight="1">
      <c r="A331" s="210"/>
      <c r="B331" s="187"/>
      <c r="C331" s="495" t="s">
        <v>688</v>
      </c>
      <c r="D331" s="495"/>
      <c r="E331" s="495"/>
      <c r="F331" s="495"/>
      <c r="G331" s="495"/>
      <c r="H331" s="495"/>
      <c r="I331" s="495"/>
      <c r="J331" s="495"/>
      <c r="K331" s="495"/>
      <c r="L331" s="495"/>
      <c r="M331" s="495"/>
      <c r="N331" s="495"/>
      <c r="O331" s="495"/>
      <c r="P331" s="234">
        <v>6607.11</v>
      </c>
      <c r="Q331" s="143"/>
      <c r="R331" s="143"/>
      <c r="S331" s="143"/>
      <c r="T331" s="143"/>
      <c r="U331" s="143"/>
    </row>
    <row r="332" spans="1:21" ht="13.5" customHeight="1">
      <c r="A332" s="210"/>
      <c r="B332" s="187"/>
      <c r="C332" s="495" t="s">
        <v>689</v>
      </c>
      <c r="D332" s="495"/>
      <c r="E332" s="495"/>
      <c r="F332" s="495"/>
      <c r="G332" s="495"/>
      <c r="H332" s="495"/>
      <c r="I332" s="495"/>
      <c r="J332" s="495"/>
      <c r="K332" s="495"/>
      <c r="L332" s="495"/>
      <c r="M332" s="495"/>
      <c r="N332" s="495"/>
      <c r="O332" s="495"/>
      <c r="P332" s="234">
        <v>5946.4</v>
      </c>
      <c r="Q332" s="143"/>
      <c r="R332" s="143"/>
      <c r="S332" s="143"/>
      <c r="T332" s="143"/>
      <c r="U332" s="143"/>
    </row>
    <row r="333" spans="1:21" ht="13.5" customHeight="1">
      <c r="A333" s="210"/>
      <c r="B333" s="187"/>
      <c r="C333" s="495" t="s">
        <v>690</v>
      </c>
      <c r="D333" s="495"/>
      <c r="E333" s="495"/>
      <c r="F333" s="495"/>
      <c r="G333" s="495"/>
      <c r="H333" s="495"/>
      <c r="I333" s="495"/>
      <c r="J333" s="495"/>
      <c r="K333" s="495"/>
      <c r="L333" s="495"/>
      <c r="M333" s="495"/>
      <c r="N333" s="495"/>
      <c r="O333" s="495"/>
      <c r="P333" s="234">
        <v>3039.27</v>
      </c>
      <c r="Q333" s="143"/>
      <c r="R333" s="143"/>
      <c r="S333" s="143"/>
      <c r="T333" s="143"/>
      <c r="U333" s="143"/>
    </row>
    <row r="334" spans="1:21" ht="13.5" customHeight="1">
      <c r="A334" s="210"/>
      <c r="B334" s="230"/>
      <c r="C334" s="496" t="s">
        <v>1823</v>
      </c>
      <c r="D334" s="496"/>
      <c r="E334" s="496"/>
      <c r="F334" s="496"/>
      <c r="G334" s="496"/>
      <c r="H334" s="496"/>
      <c r="I334" s="496"/>
      <c r="J334" s="496"/>
      <c r="K334" s="496"/>
      <c r="L334" s="496"/>
      <c r="M334" s="496"/>
      <c r="N334" s="496"/>
      <c r="O334" s="496"/>
      <c r="P334" s="236">
        <v>15695.25</v>
      </c>
      <c r="Q334" s="143"/>
      <c r="R334" s="143"/>
      <c r="S334" s="143"/>
      <c r="T334" s="143"/>
      <c r="U334" s="143"/>
    </row>
    <row r="335" spans="1:21" ht="13.5" customHeight="1">
      <c r="A335" s="210"/>
      <c r="B335" s="187"/>
      <c r="C335" s="495" t="s">
        <v>692</v>
      </c>
      <c r="D335" s="495"/>
      <c r="E335" s="495"/>
      <c r="F335" s="495"/>
      <c r="G335" s="495"/>
      <c r="H335" s="495"/>
      <c r="I335" s="495"/>
      <c r="J335" s="495"/>
      <c r="K335" s="495"/>
      <c r="L335" s="495"/>
      <c r="M335" s="495"/>
      <c r="N335" s="495"/>
      <c r="O335" s="495"/>
      <c r="P335" s="235"/>
      <c r="Q335" s="143"/>
      <c r="R335" s="143"/>
      <c r="S335" s="143"/>
      <c r="T335" s="143"/>
      <c r="U335" s="143"/>
    </row>
    <row r="336" spans="1:21" ht="13.5" customHeight="1">
      <c r="A336" s="210"/>
      <c r="B336" s="187"/>
      <c r="C336" s="495" t="s">
        <v>694</v>
      </c>
      <c r="D336" s="495"/>
      <c r="E336" s="495"/>
      <c r="F336" s="495"/>
      <c r="G336" s="495"/>
      <c r="H336" s="495"/>
      <c r="I336" s="495"/>
      <c r="J336" s="495"/>
      <c r="K336" s="237" t="s">
        <v>1811</v>
      </c>
      <c r="L336" s="231"/>
      <c r="M336" s="231"/>
      <c r="N336" s="143"/>
      <c r="O336" s="238"/>
      <c r="P336" s="235"/>
      <c r="Q336" s="143"/>
      <c r="R336" s="143"/>
      <c r="S336" s="143"/>
      <c r="T336" s="143"/>
      <c r="U336" s="143"/>
    </row>
    <row r="337" spans="1:21" ht="13.5" customHeight="1">
      <c r="A337" s="210"/>
      <c r="B337" s="187"/>
      <c r="C337" s="495" t="s">
        <v>696</v>
      </c>
      <c r="D337" s="495"/>
      <c r="E337" s="495"/>
      <c r="F337" s="495"/>
      <c r="G337" s="495"/>
      <c r="H337" s="495"/>
      <c r="I337" s="495"/>
      <c r="J337" s="495"/>
      <c r="K337" s="237" t="s">
        <v>1812</v>
      </c>
      <c r="L337" s="231"/>
      <c r="M337" s="231"/>
      <c r="N337" s="143"/>
      <c r="O337" s="238"/>
      <c r="P337" s="235"/>
      <c r="Q337" s="143"/>
      <c r="R337" s="143"/>
      <c r="S337" s="143"/>
      <c r="T337" s="143"/>
      <c r="U337" s="143"/>
    </row>
    <row r="338" spans="1:21" ht="13.5" customHeight="1">
      <c r="A338" s="497" t="s">
        <v>1824</v>
      </c>
      <c r="B338" s="497"/>
      <c r="C338" s="497"/>
      <c r="D338" s="497"/>
      <c r="E338" s="497"/>
      <c r="F338" s="497"/>
      <c r="G338" s="497"/>
      <c r="H338" s="497"/>
      <c r="I338" s="497"/>
      <c r="J338" s="497"/>
      <c r="K338" s="497"/>
      <c r="L338" s="497"/>
      <c r="M338" s="497"/>
      <c r="N338" s="497"/>
      <c r="O338" s="497"/>
      <c r="P338" s="497"/>
      <c r="Q338" s="143"/>
      <c r="R338" s="143"/>
      <c r="S338" s="143"/>
      <c r="T338" s="143"/>
      <c r="U338" s="143"/>
    </row>
    <row r="339" spans="1:21" ht="29.25" customHeight="1">
      <c r="A339" s="178" t="s">
        <v>472</v>
      </c>
      <c r="B339" s="179" t="s">
        <v>710</v>
      </c>
      <c r="C339" s="498" t="s">
        <v>1825</v>
      </c>
      <c r="D339" s="498"/>
      <c r="E339" s="498"/>
      <c r="F339" s="498"/>
      <c r="G339" s="498"/>
      <c r="H339" s="180" t="s">
        <v>142</v>
      </c>
      <c r="I339" s="181">
        <v>1</v>
      </c>
      <c r="J339" s="182">
        <v>1</v>
      </c>
      <c r="K339" s="182">
        <v>1</v>
      </c>
      <c r="L339" s="183"/>
      <c r="M339" s="181"/>
      <c r="N339" s="184"/>
      <c r="O339" s="181"/>
      <c r="P339" s="185"/>
      <c r="Q339" s="143"/>
      <c r="R339" s="143"/>
      <c r="S339" s="143"/>
      <c r="T339" s="143"/>
      <c r="U339" s="143"/>
    </row>
    <row r="340" spans="1:21" ht="47.25" customHeight="1">
      <c r="A340" s="186"/>
      <c r="B340" s="187" t="s">
        <v>386</v>
      </c>
      <c r="C340" s="499" t="s">
        <v>387</v>
      </c>
      <c r="D340" s="499"/>
      <c r="E340" s="499"/>
      <c r="F340" s="499"/>
      <c r="G340" s="499"/>
      <c r="H340" s="499"/>
      <c r="I340" s="499"/>
      <c r="J340" s="499"/>
      <c r="K340" s="499"/>
      <c r="L340" s="499"/>
      <c r="M340" s="499"/>
      <c r="N340" s="499"/>
      <c r="O340" s="499"/>
      <c r="P340" s="499"/>
      <c r="Q340" s="143"/>
      <c r="R340" s="143"/>
      <c r="S340" s="143"/>
      <c r="T340" s="143"/>
      <c r="U340" s="143"/>
    </row>
    <row r="341" spans="1:21" ht="29.25" customHeight="1">
      <c r="A341" s="186"/>
      <c r="B341" s="187" t="s">
        <v>388</v>
      </c>
      <c r="C341" s="499" t="s">
        <v>389</v>
      </c>
      <c r="D341" s="499"/>
      <c r="E341" s="499"/>
      <c r="F341" s="499"/>
      <c r="G341" s="499"/>
      <c r="H341" s="499"/>
      <c r="I341" s="499"/>
      <c r="J341" s="499"/>
      <c r="K341" s="499"/>
      <c r="L341" s="499"/>
      <c r="M341" s="499"/>
      <c r="N341" s="499"/>
      <c r="O341" s="499"/>
      <c r="P341" s="499"/>
      <c r="Q341" s="143"/>
      <c r="R341" s="143"/>
      <c r="S341" s="143"/>
      <c r="T341" s="143"/>
      <c r="U341" s="143"/>
    </row>
    <row r="342" spans="1:21" ht="13.5" customHeight="1">
      <c r="A342" s="186"/>
      <c r="B342" s="187"/>
      <c r="C342" s="499" t="s">
        <v>1790</v>
      </c>
      <c r="D342" s="499"/>
      <c r="E342" s="499"/>
      <c r="F342" s="499"/>
      <c r="G342" s="499"/>
      <c r="H342" s="499"/>
      <c r="I342" s="499"/>
      <c r="J342" s="499"/>
      <c r="K342" s="499"/>
      <c r="L342" s="499"/>
      <c r="M342" s="499"/>
      <c r="N342" s="499"/>
      <c r="O342" s="499"/>
      <c r="P342" s="499"/>
      <c r="Q342" s="143"/>
      <c r="R342" s="143"/>
      <c r="S342" s="143"/>
      <c r="T342" s="143"/>
      <c r="U342" s="143"/>
    </row>
    <row r="343" spans="1:21" ht="13.5" customHeight="1">
      <c r="A343" s="188"/>
      <c r="B343" s="189" t="s">
        <v>164</v>
      </c>
      <c r="C343" s="501" t="s">
        <v>391</v>
      </c>
      <c r="D343" s="501"/>
      <c r="E343" s="501"/>
      <c r="F343" s="501"/>
      <c r="G343" s="501"/>
      <c r="H343" s="190" t="s">
        <v>392</v>
      </c>
      <c r="I343" s="191"/>
      <c r="J343" s="191"/>
      <c r="K343" s="215">
        <v>1.6550916</v>
      </c>
      <c r="L343" s="193"/>
      <c r="M343" s="191"/>
      <c r="N343" s="193"/>
      <c r="O343" s="191"/>
      <c r="P343" s="216">
        <v>861.91</v>
      </c>
      <c r="Q343" s="143"/>
      <c r="R343" s="143"/>
      <c r="S343" s="143"/>
      <c r="T343" s="143"/>
      <c r="U343" s="143"/>
    </row>
    <row r="344" spans="1:21" ht="13.5" customHeight="1">
      <c r="A344" s="195"/>
      <c r="B344" s="189" t="s">
        <v>712</v>
      </c>
      <c r="C344" s="501" t="s">
        <v>713</v>
      </c>
      <c r="D344" s="501"/>
      <c r="E344" s="501"/>
      <c r="F344" s="501"/>
      <c r="G344" s="501"/>
      <c r="H344" s="190" t="s">
        <v>392</v>
      </c>
      <c r="I344" s="201">
        <v>1.03</v>
      </c>
      <c r="J344" s="197">
        <v>1.6068849999999999</v>
      </c>
      <c r="K344" s="215">
        <v>1.6550916</v>
      </c>
      <c r="L344" s="198"/>
      <c r="M344" s="199"/>
      <c r="N344" s="200">
        <v>520.76</v>
      </c>
      <c r="O344" s="191"/>
      <c r="P344" s="194">
        <v>861.91</v>
      </c>
      <c r="Q344" s="143"/>
      <c r="R344" s="143"/>
      <c r="S344" s="143"/>
      <c r="T344" s="143"/>
      <c r="U344" s="143"/>
    </row>
    <row r="345" spans="1:21" ht="13.5" customHeight="1">
      <c r="A345" s="188"/>
      <c r="B345" s="189" t="s">
        <v>167</v>
      </c>
      <c r="C345" s="501" t="s">
        <v>395</v>
      </c>
      <c r="D345" s="501"/>
      <c r="E345" s="501"/>
      <c r="F345" s="501"/>
      <c r="G345" s="501"/>
      <c r="H345" s="190"/>
      <c r="I345" s="191"/>
      <c r="J345" s="191"/>
      <c r="K345" s="191"/>
      <c r="L345" s="193"/>
      <c r="M345" s="191"/>
      <c r="N345" s="193"/>
      <c r="O345" s="191"/>
      <c r="P345" s="216">
        <v>8.73</v>
      </c>
      <c r="Q345" s="143"/>
      <c r="R345" s="143"/>
      <c r="S345" s="143"/>
      <c r="T345" s="143"/>
      <c r="U345" s="143"/>
    </row>
    <row r="346" spans="1:21" ht="13.5" customHeight="1">
      <c r="A346" s="188"/>
      <c r="B346" s="189"/>
      <c r="C346" s="501" t="s">
        <v>396</v>
      </c>
      <c r="D346" s="501"/>
      <c r="E346" s="501"/>
      <c r="F346" s="501"/>
      <c r="G346" s="501"/>
      <c r="H346" s="190" t="s">
        <v>392</v>
      </c>
      <c r="I346" s="191"/>
      <c r="J346" s="191"/>
      <c r="K346" s="215">
        <v>1.6068900000000001E-2</v>
      </c>
      <c r="L346" s="193"/>
      <c r="M346" s="191"/>
      <c r="N346" s="193"/>
      <c r="O346" s="191"/>
      <c r="P346" s="216">
        <v>9.31</v>
      </c>
      <c r="Q346" s="143"/>
      <c r="R346" s="143"/>
      <c r="S346" s="143"/>
      <c r="T346" s="143"/>
      <c r="U346" s="143"/>
    </row>
    <row r="347" spans="1:21" ht="13.5" customHeight="1">
      <c r="A347" s="195"/>
      <c r="B347" s="189" t="s">
        <v>402</v>
      </c>
      <c r="C347" s="501" t="s">
        <v>403</v>
      </c>
      <c r="D347" s="501"/>
      <c r="E347" s="501"/>
      <c r="F347" s="501"/>
      <c r="G347" s="501"/>
      <c r="H347" s="190" t="s">
        <v>399</v>
      </c>
      <c r="I347" s="201">
        <v>0.01</v>
      </c>
      <c r="J347" s="197">
        <v>1.6068849999999999</v>
      </c>
      <c r="K347" s="215">
        <v>1.6068900000000001E-2</v>
      </c>
      <c r="L347" s="198"/>
      <c r="M347" s="199"/>
      <c r="N347" s="200">
        <v>543.33000000000004</v>
      </c>
      <c r="O347" s="191"/>
      <c r="P347" s="194">
        <v>8.73</v>
      </c>
      <c r="Q347" s="143"/>
      <c r="R347" s="143"/>
      <c r="S347" s="143"/>
      <c r="T347" s="143"/>
      <c r="U347" s="143"/>
    </row>
    <row r="348" spans="1:21" ht="13.5" customHeight="1">
      <c r="A348" s="203"/>
      <c r="B348" s="189" t="s">
        <v>404</v>
      </c>
      <c r="C348" s="501" t="s">
        <v>405</v>
      </c>
      <c r="D348" s="501"/>
      <c r="E348" s="501"/>
      <c r="F348" s="501"/>
      <c r="G348" s="501"/>
      <c r="H348" s="190" t="s">
        <v>392</v>
      </c>
      <c r="I348" s="201">
        <v>0.01</v>
      </c>
      <c r="J348" s="197">
        <v>1.6068849999999999</v>
      </c>
      <c r="K348" s="215">
        <v>1.6068900000000001E-2</v>
      </c>
      <c r="L348" s="193"/>
      <c r="M348" s="191"/>
      <c r="N348" s="204">
        <v>579.11</v>
      </c>
      <c r="O348" s="191"/>
      <c r="P348" s="216">
        <v>9.31</v>
      </c>
      <c r="Q348" s="143"/>
      <c r="R348" s="143"/>
      <c r="S348" s="143"/>
      <c r="T348" s="143"/>
      <c r="U348" s="143"/>
    </row>
    <row r="349" spans="1:21" ht="13.5" customHeight="1">
      <c r="A349" s="210"/>
      <c r="B349" s="187"/>
      <c r="C349" s="500" t="s">
        <v>429</v>
      </c>
      <c r="D349" s="500"/>
      <c r="E349" s="500"/>
      <c r="F349" s="500"/>
      <c r="G349" s="500"/>
      <c r="H349" s="180"/>
      <c r="I349" s="181"/>
      <c r="J349" s="181"/>
      <c r="K349" s="181"/>
      <c r="L349" s="183"/>
      <c r="M349" s="181"/>
      <c r="N349" s="211"/>
      <c r="O349" s="181"/>
      <c r="P349" s="212">
        <v>879.95</v>
      </c>
      <c r="Q349" s="143"/>
      <c r="R349" s="143"/>
      <c r="S349" s="143"/>
      <c r="T349" s="143"/>
      <c r="U349" s="143"/>
    </row>
    <row r="350" spans="1:21" ht="13.5" customHeight="1">
      <c r="A350" s="203" t="s">
        <v>1826</v>
      </c>
      <c r="B350" s="189" t="s">
        <v>430</v>
      </c>
      <c r="C350" s="501" t="s">
        <v>431</v>
      </c>
      <c r="D350" s="501"/>
      <c r="E350" s="501"/>
      <c r="F350" s="501"/>
      <c r="G350" s="501"/>
      <c r="H350" s="190" t="s">
        <v>432</v>
      </c>
      <c r="I350" s="209">
        <v>2</v>
      </c>
      <c r="J350" s="191"/>
      <c r="K350" s="209">
        <v>2</v>
      </c>
      <c r="L350" s="193"/>
      <c r="M350" s="191"/>
      <c r="N350" s="193"/>
      <c r="O350" s="202">
        <v>1.0367</v>
      </c>
      <c r="P350" s="216">
        <v>11.12</v>
      </c>
      <c r="Q350" s="143"/>
      <c r="R350" s="143"/>
      <c r="S350" s="143"/>
      <c r="T350" s="143"/>
      <c r="U350" s="143"/>
    </row>
    <row r="351" spans="1:21" ht="13.5" customHeight="1">
      <c r="A351" s="203"/>
      <c r="B351" s="189"/>
      <c r="C351" s="501" t="s">
        <v>433</v>
      </c>
      <c r="D351" s="501"/>
      <c r="E351" s="501"/>
      <c r="F351" s="501"/>
      <c r="G351" s="501"/>
      <c r="H351" s="190"/>
      <c r="I351" s="191"/>
      <c r="J351" s="191"/>
      <c r="K351" s="191"/>
      <c r="L351" s="193"/>
      <c r="M351" s="191"/>
      <c r="N351" s="193"/>
      <c r="O351" s="191"/>
      <c r="P351" s="216">
        <v>871.22</v>
      </c>
      <c r="Q351" s="143"/>
      <c r="R351" s="143"/>
      <c r="S351" s="143"/>
      <c r="T351" s="143"/>
      <c r="U351" s="143"/>
    </row>
    <row r="352" spans="1:21" ht="13.5" customHeight="1">
      <c r="A352" s="203"/>
      <c r="B352" s="189" t="s">
        <v>434</v>
      </c>
      <c r="C352" s="501" t="s">
        <v>435</v>
      </c>
      <c r="D352" s="501"/>
      <c r="E352" s="501"/>
      <c r="F352" s="501"/>
      <c r="G352" s="501"/>
      <c r="H352" s="190" t="s">
        <v>432</v>
      </c>
      <c r="I352" s="209">
        <v>90</v>
      </c>
      <c r="J352" s="191"/>
      <c r="K352" s="209">
        <v>90</v>
      </c>
      <c r="L352" s="193"/>
      <c r="M352" s="191"/>
      <c r="N352" s="193"/>
      <c r="O352" s="191"/>
      <c r="P352" s="216">
        <v>784.1</v>
      </c>
      <c r="Q352" s="143"/>
      <c r="R352" s="143"/>
      <c r="S352" s="143"/>
      <c r="T352" s="143"/>
      <c r="U352" s="143"/>
    </row>
    <row r="353" spans="1:21" ht="13.5" customHeight="1">
      <c r="A353" s="203"/>
      <c r="B353" s="189" t="s">
        <v>436</v>
      </c>
      <c r="C353" s="501" t="s">
        <v>437</v>
      </c>
      <c r="D353" s="501"/>
      <c r="E353" s="501"/>
      <c r="F353" s="501"/>
      <c r="G353" s="501"/>
      <c r="H353" s="190" t="s">
        <v>432</v>
      </c>
      <c r="I353" s="209">
        <v>46</v>
      </c>
      <c r="J353" s="191"/>
      <c r="K353" s="209">
        <v>46</v>
      </c>
      <c r="L353" s="193"/>
      <c r="M353" s="191"/>
      <c r="N353" s="193"/>
      <c r="O353" s="191"/>
      <c r="P353" s="216">
        <v>400.76</v>
      </c>
      <c r="Q353" s="143"/>
      <c r="R353" s="143"/>
      <c r="S353" s="143"/>
      <c r="T353" s="143"/>
      <c r="U353" s="143"/>
    </row>
    <row r="354" spans="1:21" ht="13.5" customHeight="1">
      <c r="A354" s="213"/>
      <c r="B354" s="214"/>
      <c r="C354" s="500" t="s">
        <v>438</v>
      </c>
      <c r="D354" s="500"/>
      <c r="E354" s="500"/>
      <c r="F354" s="500"/>
      <c r="G354" s="500"/>
      <c r="H354" s="180"/>
      <c r="I354" s="181"/>
      <c r="J354" s="181"/>
      <c r="K354" s="181"/>
      <c r="L354" s="183"/>
      <c r="M354" s="181"/>
      <c r="N354" s="211">
        <v>2075.9299999999998</v>
      </c>
      <c r="O354" s="181"/>
      <c r="P354" s="212">
        <v>2075.9299999999998</v>
      </c>
      <c r="Q354" s="143"/>
      <c r="R354" s="143"/>
      <c r="S354" s="143"/>
      <c r="T354" s="143"/>
      <c r="U354" s="143"/>
    </row>
    <row r="355" spans="1:21" ht="19.5" customHeight="1">
      <c r="A355" s="178" t="s">
        <v>475</v>
      </c>
      <c r="B355" s="179" t="s">
        <v>581</v>
      </c>
      <c r="C355" s="498" t="s">
        <v>1593</v>
      </c>
      <c r="D355" s="498"/>
      <c r="E355" s="498"/>
      <c r="F355" s="498"/>
      <c r="G355" s="498"/>
      <c r="H355" s="180" t="s">
        <v>142</v>
      </c>
      <c r="I355" s="181">
        <v>42</v>
      </c>
      <c r="J355" s="182">
        <v>1</v>
      </c>
      <c r="K355" s="182">
        <v>42</v>
      </c>
      <c r="L355" s="183"/>
      <c r="M355" s="181"/>
      <c r="N355" s="184"/>
      <c r="O355" s="181"/>
      <c r="P355" s="185"/>
      <c r="Q355" s="143"/>
      <c r="R355" s="143"/>
      <c r="S355" s="143"/>
      <c r="T355" s="143"/>
      <c r="U355" s="143"/>
    </row>
    <row r="356" spans="1:21" ht="47.25" customHeight="1">
      <c r="A356" s="186"/>
      <c r="B356" s="187" t="s">
        <v>386</v>
      </c>
      <c r="C356" s="499" t="s">
        <v>387</v>
      </c>
      <c r="D356" s="499"/>
      <c r="E356" s="499"/>
      <c r="F356" s="499"/>
      <c r="G356" s="499"/>
      <c r="H356" s="499"/>
      <c r="I356" s="499"/>
      <c r="J356" s="499"/>
      <c r="K356" s="499"/>
      <c r="L356" s="499"/>
      <c r="M356" s="499"/>
      <c r="N356" s="499"/>
      <c r="O356" s="499"/>
      <c r="P356" s="499"/>
      <c r="Q356" s="143"/>
      <c r="R356" s="143"/>
      <c r="S356" s="143"/>
      <c r="T356" s="143"/>
      <c r="U356" s="143"/>
    </row>
    <row r="357" spans="1:21" ht="29.25" customHeight="1">
      <c r="A357" s="186"/>
      <c r="B357" s="187" t="s">
        <v>388</v>
      </c>
      <c r="C357" s="499" t="s">
        <v>389</v>
      </c>
      <c r="D357" s="499"/>
      <c r="E357" s="499"/>
      <c r="F357" s="499"/>
      <c r="G357" s="499"/>
      <c r="H357" s="499"/>
      <c r="I357" s="499"/>
      <c r="J357" s="499"/>
      <c r="K357" s="499"/>
      <c r="L357" s="499"/>
      <c r="M357" s="499"/>
      <c r="N357" s="499"/>
      <c r="O357" s="499"/>
      <c r="P357" s="499"/>
      <c r="Q357" s="143"/>
      <c r="R357" s="143"/>
      <c r="S357" s="143"/>
      <c r="T357" s="143"/>
      <c r="U357" s="143"/>
    </row>
    <row r="358" spans="1:21" ht="13.5" customHeight="1">
      <c r="A358" s="186"/>
      <c r="B358" s="187"/>
      <c r="C358" s="499" t="s">
        <v>1790</v>
      </c>
      <c r="D358" s="499"/>
      <c r="E358" s="499"/>
      <c r="F358" s="499"/>
      <c r="G358" s="499"/>
      <c r="H358" s="499"/>
      <c r="I358" s="499"/>
      <c r="J358" s="499"/>
      <c r="K358" s="499"/>
      <c r="L358" s="499"/>
      <c r="M358" s="499"/>
      <c r="N358" s="499"/>
      <c r="O358" s="499"/>
      <c r="P358" s="499"/>
      <c r="Q358" s="143"/>
      <c r="R358" s="143"/>
      <c r="S358" s="143"/>
      <c r="T358" s="143"/>
      <c r="U358" s="143"/>
    </row>
    <row r="359" spans="1:21" ht="13.5" customHeight="1">
      <c r="A359" s="188"/>
      <c r="B359" s="189" t="s">
        <v>164</v>
      </c>
      <c r="C359" s="501" t="s">
        <v>391</v>
      </c>
      <c r="D359" s="501"/>
      <c r="E359" s="501"/>
      <c r="F359" s="501"/>
      <c r="G359" s="501"/>
      <c r="H359" s="190" t="s">
        <v>392</v>
      </c>
      <c r="I359" s="191"/>
      <c r="J359" s="191"/>
      <c r="K359" s="215">
        <v>14.847617400000001</v>
      </c>
      <c r="L359" s="193"/>
      <c r="M359" s="191"/>
      <c r="N359" s="193"/>
      <c r="O359" s="191"/>
      <c r="P359" s="194">
        <v>8405.83</v>
      </c>
      <c r="Q359" s="143"/>
      <c r="R359" s="143"/>
      <c r="S359" s="143"/>
      <c r="T359" s="143"/>
      <c r="U359" s="143"/>
    </row>
    <row r="360" spans="1:21" ht="13.5" customHeight="1">
      <c r="A360" s="195"/>
      <c r="B360" s="189" t="s">
        <v>393</v>
      </c>
      <c r="C360" s="501" t="s">
        <v>394</v>
      </c>
      <c r="D360" s="501"/>
      <c r="E360" s="501"/>
      <c r="F360" s="501"/>
      <c r="G360" s="501"/>
      <c r="H360" s="190" t="s">
        <v>392</v>
      </c>
      <c r="I360" s="201">
        <v>0.22</v>
      </c>
      <c r="J360" s="197">
        <v>1.6068849999999999</v>
      </c>
      <c r="K360" s="215">
        <v>14.847617400000001</v>
      </c>
      <c r="L360" s="198"/>
      <c r="M360" s="199"/>
      <c r="N360" s="200">
        <v>566.14</v>
      </c>
      <c r="O360" s="191"/>
      <c r="P360" s="194">
        <v>8405.83</v>
      </c>
      <c r="Q360" s="143"/>
      <c r="R360" s="143"/>
      <c r="S360" s="143"/>
      <c r="T360" s="143"/>
      <c r="U360" s="143"/>
    </row>
    <row r="361" spans="1:21" ht="13.5" customHeight="1">
      <c r="A361" s="210"/>
      <c r="B361" s="187"/>
      <c r="C361" s="500" t="s">
        <v>429</v>
      </c>
      <c r="D361" s="500"/>
      <c r="E361" s="500"/>
      <c r="F361" s="500"/>
      <c r="G361" s="500"/>
      <c r="H361" s="180"/>
      <c r="I361" s="181"/>
      <c r="J361" s="181"/>
      <c r="K361" s="181"/>
      <c r="L361" s="183"/>
      <c r="M361" s="181"/>
      <c r="N361" s="211"/>
      <c r="O361" s="181"/>
      <c r="P361" s="212">
        <v>8405.83</v>
      </c>
      <c r="Q361" s="143"/>
      <c r="R361" s="143"/>
      <c r="S361" s="143"/>
      <c r="T361" s="143"/>
      <c r="U361" s="143"/>
    </row>
    <row r="362" spans="1:21" ht="13.5" customHeight="1">
      <c r="A362" s="203" t="s">
        <v>1827</v>
      </c>
      <c r="B362" s="189" t="s">
        <v>430</v>
      </c>
      <c r="C362" s="501" t="s">
        <v>431</v>
      </c>
      <c r="D362" s="501"/>
      <c r="E362" s="501"/>
      <c r="F362" s="501"/>
      <c r="G362" s="501"/>
      <c r="H362" s="190" t="s">
        <v>432</v>
      </c>
      <c r="I362" s="209">
        <v>2</v>
      </c>
      <c r="J362" s="191"/>
      <c r="K362" s="209">
        <v>2</v>
      </c>
      <c r="L362" s="193"/>
      <c r="M362" s="191"/>
      <c r="N362" s="193"/>
      <c r="O362" s="202">
        <v>1.0367</v>
      </c>
      <c r="P362" s="216">
        <v>108.46</v>
      </c>
      <c r="Q362" s="143"/>
      <c r="R362" s="143"/>
      <c r="S362" s="143"/>
      <c r="T362" s="143"/>
      <c r="U362" s="143"/>
    </row>
    <row r="363" spans="1:21" ht="13.5" customHeight="1">
      <c r="A363" s="203"/>
      <c r="B363" s="189"/>
      <c r="C363" s="501" t="s">
        <v>433</v>
      </c>
      <c r="D363" s="501"/>
      <c r="E363" s="501"/>
      <c r="F363" s="501"/>
      <c r="G363" s="501"/>
      <c r="H363" s="190"/>
      <c r="I363" s="191"/>
      <c r="J363" s="191"/>
      <c r="K363" s="191"/>
      <c r="L363" s="193"/>
      <c r="M363" s="191"/>
      <c r="N363" s="193"/>
      <c r="O363" s="191"/>
      <c r="P363" s="194">
        <v>8405.83</v>
      </c>
      <c r="Q363" s="143"/>
      <c r="R363" s="143"/>
      <c r="S363" s="143"/>
      <c r="T363" s="143"/>
      <c r="U363" s="143"/>
    </row>
    <row r="364" spans="1:21" ht="13.5" customHeight="1">
      <c r="A364" s="203"/>
      <c r="B364" s="189" t="s">
        <v>434</v>
      </c>
      <c r="C364" s="501" t="s">
        <v>435</v>
      </c>
      <c r="D364" s="501"/>
      <c r="E364" s="501"/>
      <c r="F364" s="501"/>
      <c r="G364" s="501"/>
      <c r="H364" s="190" t="s">
        <v>432</v>
      </c>
      <c r="I364" s="209">
        <v>90</v>
      </c>
      <c r="J364" s="191"/>
      <c r="K364" s="209">
        <v>90</v>
      </c>
      <c r="L364" s="193"/>
      <c r="M364" s="191"/>
      <c r="N364" s="193"/>
      <c r="O364" s="191"/>
      <c r="P364" s="194">
        <v>7565.25</v>
      </c>
      <c r="Q364" s="143"/>
      <c r="R364" s="143"/>
      <c r="S364" s="143"/>
      <c r="T364" s="143"/>
      <c r="U364" s="143"/>
    </row>
    <row r="365" spans="1:21" ht="13.5" customHeight="1">
      <c r="A365" s="203"/>
      <c r="B365" s="189" t="s">
        <v>436</v>
      </c>
      <c r="C365" s="501" t="s">
        <v>437</v>
      </c>
      <c r="D365" s="501"/>
      <c r="E365" s="501"/>
      <c r="F365" s="501"/>
      <c r="G365" s="501"/>
      <c r="H365" s="190" t="s">
        <v>432</v>
      </c>
      <c r="I365" s="209">
        <v>46</v>
      </c>
      <c r="J365" s="191"/>
      <c r="K365" s="209">
        <v>46</v>
      </c>
      <c r="L365" s="193"/>
      <c r="M365" s="191"/>
      <c r="N365" s="193"/>
      <c r="O365" s="191"/>
      <c r="P365" s="194">
        <v>3866.68</v>
      </c>
      <c r="Q365" s="143"/>
      <c r="R365" s="143"/>
      <c r="S365" s="143"/>
      <c r="T365" s="143"/>
      <c r="U365" s="143"/>
    </row>
    <row r="366" spans="1:21" ht="13.5" customHeight="1">
      <c r="A366" s="213"/>
      <c r="B366" s="214"/>
      <c r="C366" s="500" t="s">
        <v>438</v>
      </c>
      <c r="D366" s="500"/>
      <c r="E366" s="500"/>
      <c r="F366" s="500"/>
      <c r="G366" s="500"/>
      <c r="H366" s="180"/>
      <c r="I366" s="181"/>
      <c r="J366" s="181"/>
      <c r="K366" s="181"/>
      <c r="L366" s="183"/>
      <c r="M366" s="181"/>
      <c r="N366" s="218">
        <v>474.91</v>
      </c>
      <c r="O366" s="181"/>
      <c r="P366" s="212">
        <v>19946.22</v>
      </c>
      <c r="Q366" s="143"/>
      <c r="R366" s="143"/>
      <c r="S366" s="143"/>
      <c r="T366" s="143"/>
      <c r="U366" s="143"/>
    </row>
    <row r="367" spans="1:21" ht="19.5" customHeight="1">
      <c r="A367" s="178" t="s">
        <v>478</v>
      </c>
      <c r="B367" s="179" t="s">
        <v>710</v>
      </c>
      <c r="C367" s="498" t="s">
        <v>1828</v>
      </c>
      <c r="D367" s="498"/>
      <c r="E367" s="498"/>
      <c r="F367" s="498"/>
      <c r="G367" s="498"/>
      <c r="H367" s="180" t="s">
        <v>142</v>
      </c>
      <c r="I367" s="181">
        <v>20</v>
      </c>
      <c r="J367" s="182">
        <v>1</v>
      </c>
      <c r="K367" s="182">
        <v>20</v>
      </c>
      <c r="L367" s="183"/>
      <c r="M367" s="181"/>
      <c r="N367" s="184"/>
      <c r="O367" s="181"/>
      <c r="P367" s="185"/>
      <c r="Q367" s="143"/>
      <c r="R367" s="143"/>
      <c r="S367" s="143"/>
      <c r="T367" s="143"/>
      <c r="U367" s="143"/>
    </row>
    <row r="368" spans="1:21" ht="47.25" customHeight="1">
      <c r="A368" s="186"/>
      <c r="B368" s="187" t="s">
        <v>386</v>
      </c>
      <c r="C368" s="499" t="s">
        <v>387</v>
      </c>
      <c r="D368" s="499"/>
      <c r="E368" s="499"/>
      <c r="F368" s="499"/>
      <c r="G368" s="499"/>
      <c r="H368" s="499"/>
      <c r="I368" s="499"/>
      <c r="J368" s="499"/>
      <c r="K368" s="499"/>
      <c r="L368" s="499"/>
      <c r="M368" s="499"/>
      <c r="N368" s="499"/>
      <c r="O368" s="499"/>
      <c r="P368" s="499"/>
      <c r="Q368" s="143"/>
      <c r="R368" s="143"/>
      <c r="S368" s="143"/>
      <c r="T368" s="143"/>
      <c r="U368" s="143"/>
    </row>
    <row r="369" spans="1:21" ht="29.25" customHeight="1">
      <c r="A369" s="186"/>
      <c r="B369" s="187" t="s">
        <v>388</v>
      </c>
      <c r="C369" s="499" t="s">
        <v>389</v>
      </c>
      <c r="D369" s="499"/>
      <c r="E369" s="499"/>
      <c r="F369" s="499"/>
      <c r="G369" s="499"/>
      <c r="H369" s="499"/>
      <c r="I369" s="499"/>
      <c r="J369" s="499"/>
      <c r="K369" s="499"/>
      <c r="L369" s="499"/>
      <c r="M369" s="499"/>
      <c r="N369" s="499"/>
      <c r="O369" s="499"/>
      <c r="P369" s="499"/>
      <c r="Q369" s="143"/>
      <c r="R369" s="143"/>
      <c r="S369" s="143"/>
      <c r="T369" s="143"/>
      <c r="U369" s="143"/>
    </row>
    <row r="370" spans="1:21" ht="13.5" customHeight="1">
      <c r="A370" s="186"/>
      <c r="B370" s="187"/>
      <c r="C370" s="499" t="s">
        <v>1790</v>
      </c>
      <c r="D370" s="499"/>
      <c r="E370" s="499"/>
      <c r="F370" s="499"/>
      <c r="G370" s="499"/>
      <c r="H370" s="499"/>
      <c r="I370" s="499"/>
      <c r="J370" s="499"/>
      <c r="K370" s="499"/>
      <c r="L370" s="499"/>
      <c r="M370" s="499"/>
      <c r="N370" s="499"/>
      <c r="O370" s="499"/>
      <c r="P370" s="499"/>
      <c r="Q370" s="143"/>
      <c r="R370" s="143"/>
      <c r="S370" s="143"/>
      <c r="T370" s="143"/>
      <c r="U370" s="143"/>
    </row>
    <row r="371" spans="1:21" ht="13.5" customHeight="1">
      <c r="A371" s="188"/>
      <c r="B371" s="189" t="s">
        <v>164</v>
      </c>
      <c r="C371" s="501" t="s">
        <v>391</v>
      </c>
      <c r="D371" s="501"/>
      <c r="E371" s="501"/>
      <c r="F371" s="501"/>
      <c r="G371" s="501"/>
      <c r="H371" s="190" t="s">
        <v>392</v>
      </c>
      <c r="I371" s="191"/>
      <c r="J371" s="191"/>
      <c r="K371" s="197">
        <v>33.101830999999997</v>
      </c>
      <c r="L371" s="193"/>
      <c r="M371" s="191"/>
      <c r="N371" s="193"/>
      <c r="O371" s="191"/>
      <c r="P371" s="194">
        <v>17238.11</v>
      </c>
      <c r="Q371" s="143"/>
      <c r="R371" s="143"/>
      <c r="S371" s="143"/>
      <c r="T371" s="143"/>
      <c r="U371" s="143"/>
    </row>
    <row r="372" spans="1:21" ht="13.5" customHeight="1">
      <c r="A372" s="195"/>
      <c r="B372" s="189" t="s">
        <v>712</v>
      </c>
      <c r="C372" s="501" t="s">
        <v>713</v>
      </c>
      <c r="D372" s="501"/>
      <c r="E372" s="501"/>
      <c r="F372" s="501"/>
      <c r="G372" s="501"/>
      <c r="H372" s="190" t="s">
        <v>392</v>
      </c>
      <c r="I372" s="201">
        <v>1.03</v>
      </c>
      <c r="J372" s="197">
        <v>1.6068849999999999</v>
      </c>
      <c r="K372" s="197">
        <v>33.101830999999997</v>
      </c>
      <c r="L372" s="198"/>
      <c r="M372" s="199"/>
      <c r="N372" s="200">
        <v>520.76</v>
      </c>
      <c r="O372" s="191"/>
      <c r="P372" s="194">
        <v>17238.11</v>
      </c>
      <c r="Q372" s="143"/>
      <c r="R372" s="143"/>
      <c r="S372" s="143"/>
      <c r="T372" s="143"/>
      <c r="U372" s="143"/>
    </row>
    <row r="373" spans="1:21" ht="13.5" customHeight="1">
      <c r="A373" s="188"/>
      <c r="B373" s="189" t="s">
        <v>167</v>
      </c>
      <c r="C373" s="501" t="s">
        <v>395</v>
      </c>
      <c r="D373" s="501"/>
      <c r="E373" s="501"/>
      <c r="F373" s="501"/>
      <c r="G373" s="501"/>
      <c r="H373" s="190"/>
      <c r="I373" s="191"/>
      <c r="J373" s="191"/>
      <c r="K373" s="191"/>
      <c r="L373" s="193"/>
      <c r="M373" s="191"/>
      <c r="N373" s="193"/>
      <c r="O373" s="191"/>
      <c r="P373" s="216">
        <v>174.61</v>
      </c>
      <c r="Q373" s="143"/>
      <c r="R373" s="143"/>
      <c r="S373" s="143"/>
      <c r="T373" s="143"/>
      <c r="U373" s="143"/>
    </row>
    <row r="374" spans="1:21" ht="13.5" customHeight="1">
      <c r="A374" s="188"/>
      <c r="B374" s="189"/>
      <c r="C374" s="501" t="s">
        <v>396</v>
      </c>
      <c r="D374" s="501"/>
      <c r="E374" s="501"/>
      <c r="F374" s="501"/>
      <c r="G374" s="501"/>
      <c r="H374" s="190" t="s">
        <v>392</v>
      </c>
      <c r="I374" s="191"/>
      <c r="J374" s="191"/>
      <c r="K374" s="197">
        <v>0.32137700000000002</v>
      </c>
      <c r="L374" s="193"/>
      <c r="M374" s="191"/>
      <c r="N374" s="193"/>
      <c r="O374" s="191"/>
      <c r="P374" s="216">
        <v>186.11</v>
      </c>
      <c r="Q374" s="143"/>
      <c r="R374" s="143"/>
      <c r="S374" s="143"/>
      <c r="T374" s="143"/>
      <c r="U374" s="143"/>
    </row>
    <row r="375" spans="1:21" ht="13.5" customHeight="1">
      <c r="A375" s="195"/>
      <c r="B375" s="189" t="s">
        <v>402</v>
      </c>
      <c r="C375" s="501" t="s">
        <v>403</v>
      </c>
      <c r="D375" s="501"/>
      <c r="E375" s="501"/>
      <c r="F375" s="501"/>
      <c r="G375" s="501"/>
      <c r="H375" s="190" t="s">
        <v>399</v>
      </c>
      <c r="I375" s="201">
        <v>0.01</v>
      </c>
      <c r="J375" s="197">
        <v>1.6068849999999999</v>
      </c>
      <c r="K375" s="197">
        <v>0.32137700000000002</v>
      </c>
      <c r="L375" s="198"/>
      <c r="M375" s="199"/>
      <c r="N375" s="200">
        <v>543.33000000000004</v>
      </c>
      <c r="O375" s="191"/>
      <c r="P375" s="194">
        <v>174.61</v>
      </c>
      <c r="Q375" s="143"/>
      <c r="R375" s="143"/>
      <c r="S375" s="143"/>
      <c r="T375" s="143"/>
      <c r="U375" s="143"/>
    </row>
    <row r="376" spans="1:21" ht="13.5" customHeight="1">
      <c r="A376" s="203"/>
      <c r="B376" s="189" t="s">
        <v>404</v>
      </c>
      <c r="C376" s="501" t="s">
        <v>405</v>
      </c>
      <c r="D376" s="501"/>
      <c r="E376" s="501"/>
      <c r="F376" s="501"/>
      <c r="G376" s="501"/>
      <c r="H376" s="190" t="s">
        <v>392</v>
      </c>
      <c r="I376" s="201">
        <v>0.01</v>
      </c>
      <c r="J376" s="197">
        <v>1.6068849999999999</v>
      </c>
      <c r="K376" s="197">
        <v>0.32137700000000002</v>
      </c>
      <c r="L376" s="193"/>
      <c r="M376" s="191"/>
      <c r="N376" s="204">
        <v>579.11</v>
      </c>
      <c r="O376" s="191"/>
      <c r="P376" s="216">
        <v>186.11</v>
      </c>
      <c r="Q376" s="143"/>
      <c r="R376" s="143"/>
      <c r="S376" s="143"/>
      <c r="T376" s="143"/>
      <c r="U376" s="143"/>
    </row>
    <row r="377" spans="1:21" ht="13.5" customHeight="1">
      <c r="A377" s="210"/>
      <c r="B377" s="187"/>
      <c r="C377" s="500" t="s">
        <v>429</v>
      </c>
      <c r="D377" s="500"/>
      <c r="E377" s="500"/>
      <c r="F377" s="500"/>
      <c r="G377" s="500"/>
      <c r="H377" s="180"/>
      <c r="I377" s="181"/>
      <c r="J377" s="181"/>
      <c r="K377" s="181"/>
      <c r="L377" s="183"/>
      <c r="M377" s="181"/>
      <c r="N377" s="211"/>
      <c r="O377" s="181"/>
      <c r="P377" s="212">
        <v>17598.830000000002</v>
      </c>
      <c r="Q377" s="143"/>
      <c r="R377" s="143"/>
      <c r="S377" s="143"/>
      <c r="T377" s="143"/>
      <c r="U377" s="143"/>
    </row>
    <row r="378" spans="1:21" ht="13.5" customHeight="1">
      <c r="A378" s="203" t="s">
        <v>1829</v>
      </c>
      <c r="B378" s="189" t="s">
        <v>430</v>
      </c>
      <c r="C378" s="501" t="s">
        <v>431</v>
      </c>
      <c r="D378" s="501"/>
      <c r="E378" s="501"/>
      <c r="F378" s="501"/>
      <c r="G378" s="501"/>
      <c r="H378" s="190" t="s">
        <v>432</v>
      </c>
      <c r="I378" s="209">
        <v>2</v>
      </c>
      <c r="J378" s="191"/>
      <c r="K378" s="209">
        <v>2</v>
      </c>
      <c r="L378" s="193"/>
      <c r="M378" s="191"/>
      <c r="N378" s="193"/>
      <c r="O378" s="202">
        <v>1.0367</v>
      </c>
      <c r="P378" s="216">
        <v>222.43</v>
      </c>
      <c r="Q378" s="143"/>
      <c r="R378" s="143"/>
      <c r="S378" s="143"/>
      <c r="T378" s="143"/>
      <c r="U378" s="143"/>
    </row>
    <row r="379" spans="1:21" ht="13.5" customHeight="1">
      <c r="A379" s="203"/>
      <c r="B379" s="189"/>
      <c r="C379" s="501" t="s">
        <v>433</v>
      </c>
      <c r="D379" s="501"/>
      <c r="E379" s="501"/>
      <c r="F379" s="501"/>
      <c r="G379" s="501"/>
      <c r="H379" s="190"/>
      <c r="I379" s="191"/>
      <c r="J379" s="191"/>
      <c r="K379" s="191"/>
      <c r="L379" s="193"/>
      <c r="M379" s="191"/>
      <c r="N379" s="193"/>
      <c r="O379" s="191"/>
      <c r="P379" s="194">
        <v>17424.22</v>
      </c>
      <c r="Q379" s="143"/>
      <c r="R379" s="143"/>
      <c r="S379" s="143"/>
      <c r="T379" s="143"/>
      <c r="U379" s="143"/>
    </row>
    <row r="380" spans="1:21" ht="13.5" customHeight="1">
      <c r="A380" s="203"/>
      <c r="B380" s="189" t="s">
        <v>434</v>
      </c>
      <c r="C380" s="501" t="s">
        <v>435</v>
      </c>
      <c r="D380" s="501"/>
      <c r="E380" s="501"/>
      <c r="F380" s="501"/>
      <c r="G380" s="501"/>
      <c r="H380" s="190" t="s">
        <v>432</v>
      </c>
      <c r="I380" s="209">
        <v>90</v>
      </c>
      <c r="J380" s="191"/>
      <c r="K380" s="209">
        <v>90</v>
      </c>
      <c r="L380" s="193"/>
      <c r="M380" s="191"/>
      <c r="N380" s="193"/>
      <c r="O380" s="191"/>
      <c r="P380" s="194">
        <v>15681.8</v>
      </c>
      <c r="Q380" s="143"/>
      <c r="R380" s="143"/>
      <c r="S380" s="143"/>
      <c r="T380" s="143"/>
      <c r="U380" s="143"/>
    </row>
    <row r="381" spans="1:21" ht="13.5" customHeight="1">
      <c r="A381" s="203"/>
      <c r="B381" s="189" t="s">
        <v>436</v>
      </c>
      <c r="C381" s="501" t="s">
        <v>437</v>
      </c>
      <c r="D381" s="501"/>
      <c r="E381" s="501"/>
      <c r="F381" s="501"/>
      <c r="G381" s="501"/>
      <c r="H381" s="190" t="s">
        <v>432</v>
      </c>
      <c r="I381" s="209">
        <v>46</v>
      </c>
      <c r="J381" s="191"/>
      <c r="K381" s="209">
        <v>46</v>
      </c>
      <c r="L381" s="193"/>
      <c r="M381" s="191"/>
      <c r="N381" s="193"/>
      <c r="O381" s="191"/>
      <c r="P381" s="194">
        <v>8015.14</v>
      </c>
      <c r="Q381" s="143"/>
      <c r="R381" s="143"/>
      <c r="S381" s="143"/>
      <c r="T381" s="143"/>
      <c r="U381" s="143"/>
    </row>
    <row r="382" spans="1:21" ht="13.5" customHeight="1">
      <c r="A382" s="213"/>
      <c r="B382" s="214"/>
      <c r="C382" s="500" t="s">
        <v>438</v>
      </c>
      <c r="D382" s="500"/>
      <c r="E382" s="500"/>
      <c r="F382" s="500"/>
      <c r="G382" s="500"/>
      <c r="H382" s="180"/>
      <c r="I382" s="181"/>
      <c r="J382" s="181"/>
      <c r="K382" s="181"/>
      <c r="L382" s="183"/>
      <c r="M382" s="181"/>
      <c r="N382" s="211">
        <v>2075.91</v>
      </c>
      <c r="O382" s="181"/>
      <c r="P382" s="212">
        <v>41518.199999999997</v>
      </c>
      <c r="Q382" s="143"/>
      <c r="R382" s="143"/>
      <c r="S382" s="143"/>
      <c r="T382" s="143"/>
      <c r="U382" s="143"/>
    </row>
    <row r="383" spans="1:21" ht="29.25" customHeight="1">
      <c r="A383" s="178" t="s">
        <v>481</v>
      </c>
      <c r="B383" s="179" t="s">
        <v>710</v>
      </c>
      <c r="C383" s="498" t="s">
        <v>1830</v>
      </c>
      <c r="D383" s="498"/>
      <c r="E383" s="498"/>
      <c r="F383" s="498"/>
      <c r="G383" s="498"/>
      <c r="H383" s="180" t="s">
        <v>142</v>
      </c>
      <c r="I383" s="181">
        <v>20</v>
      </c>
      <c r="J383" s="182">
        <v>1</v>
      </c>
      <c r="K383" s="182">
        <v>20</v>
      </c>
      <c r="L383" s="183"/>
      <c r="M383" s="181"/>
      <c r="N383" s="184"/>
      <c r="O383" s="181"/>
      <c r="P383" s="185"/>
      <c r="Q383" s="143"/>
      <c r="R383" s="143"/>
      <c r="S383" s="143"/>
      <c r="T383" s="143"/>
      <c r="U383" s="143"/>
    </row>
    <row r="384" spans="1:21" ht="47.25" customHeight="1">
      <c r="A384" s="186"/>
      <c r="B384" s="187" t="s">
        <v>386</v>
      </c>
      <c r="C384" s="499" t="s">
        <v>387</v>
      </c>
      <c r="D384" s="499"/>
      <c r="E384" s="499"/>
      <c r="F384" s="499"/>
      <c r="G384" s="499"/>
      <c r="H384" s="499"/>
      <c r="I384" s="499"/>
      <c r="J384" s="499"/>
      <c r="K384" s="499"/>
      <c r="L384" s="499"/>
      <c r="M384" s="499"/>
      <c r="N384" s="499"/>
      <c r="O384" s="499"/>
      <c r="P384" s="499"/>
      <c r="Q384" s="143"/>
      <c r="R384" s="143"/>
      <c r="S384" s="143"/>
      <c r="T384" s="143"/>
      <c r="U384" s="143"/>
    </row>
    <row r="385" spans="1:21" ht="29.25" customHeight="1">
      <c r="A385" s="186"/>
      <c r="B385" s="187" t="s">
        <v>388</v>
      </c>
      <c r="C385" s="499" t="s">
        <v>389</v>
      </c>
      <c r="D385" s="499"/>
      <c r="E385" s="499"/>
      <c r="F385" s="499"/>
      <c r="G385" s="499"/>
      <c r="H385" s="499"/>
      <c r="I385" s="499"/>
      <c r="J385" s="499"/>
      <c r="K385" s="499"/>
      <c r="L385" s="499"/>
      <c r="M385" s="499"/>
      <c r="N385" s="499"/>
      <c r="O385" s="499"/>
      <c r="P385" s="499"/>
      <c r="Q385" s="143"/>
      <c r="R385" s="143"/>
      <c r="S385" s="143"/>
      <c r="T385" s="143"/>
      <c r="U385" s="143"/>
    </row>
    <row r="386" spans="1:21" ht="13.5" customHeight="1">
      <c r="A386" s="186"/>
      <c r="B386" s="187"/>
      <c r="C386" s="499" t="s">
        <v>1790</v>
      </c>
      <c r="D386" s="499"/>
      <c r="E386" s="499"/>
      <c r="F386" s="499"/>
      <c r="G386" s="499"/>
      <c r="H386" s="499"/>
      <c r="I386" s="499"/>
      <c r="J386" s="499"/>
      <c r="K386" s="499"/>
      <c r="L386" s="499"/>
      <c r="M386" s="499"/>
      <c r="N386" s="499"/>
      <c r="O386" s="499"/>
      <c r="P386" s="499"/>
      <c r="Q386" s="143"/>
      <c r="R386" s="143"/>
      <c r="S386" s="143"/>
      <c r="T386" s="143"/>
      <c r="U386" s="143"/>
    </row>
    <row r="387" spans="1:21" ht="13.5" customHeight="1">
      <c r="A387" s="188"/>
      <c r="B387" s="189" t="s">
        <v>164</v>
      </c>
      <c r="C387" s="501" t="s">
        <v>391</v>
      </c>
      <c r="D387" s="501"/>
      <c r="E387" s="501"/>
      <c r="F387" s="501"/>
      <c r="G387" s="501"/>
      <c r="H387" s="190" t="s">
        <v>392</v>
      </c>
      <c r="I387" s="191"/>
      <c r="J387" s="191"/>
      <c r="K387" s="197">
        <v>33.101830999999997</v>
      </c>
      <c r="L387" s="193"/>
      <c r="M387" s="191"/>
      <c r="N387" s="193"/>
      <c r="O387" s="191"/>
      <c r="P387" s="194">
        <v>17238.11</v>
      </c>
      <c r="Q387" s="143"/>
      <c r="R387" s="143"/>
      <c r="S387" s="143"/>
      <c r="T387" s="143"/>
      <c r="U387" s="143"/>
    </row>
    <row r="388" spans="1:21" ht="13.5" customHeight="1">
      <c r="A388" s="195"/>
      <c r="B388" s="189" t="s">
        <v>712</v>
      </c>
      <c r="C388" s="501" t="s">
        <v>713</v>
      </c>
      <c r="D388" s="501"/>
      <c r="E388" s="501"/>
      <c r="F388" s="501"/>
      <c r="G388" s="501"/>
      <c r="H388" s="190" t="s">
        <v>392</v>
      </c>
      <c r="I388" s="201">
        <v>1.03</v>
      </c>
      <c r="J388" s="197">
        <v>1.6068849999999999</v>
      </c>
      <c r="K388" s="197">
        <v>33.101830999999997</v>
      </c>
      <c r="L388" s="198"/>
      <c r="M388" s="199"/>
      <c r="N388" s="200">
        <v>520.76</v>
      </c>
      <c r="O388" s="191"/>
      <c r="P388" s="194">
        <v>17238.11</v>
      </c>
      <c r="Q388" s="143"/>
      <c r="R388" s="143"/>
      <c r="S388" s="143"/>
      <c r="T388" s="143"/>
      <c r="U388" s="143"/>
    </row>
    <row r="389" spans="1:21" ht="13.5" customHeight="1">
      <c r="A389" s="188"/>
      <c r="B389" s="189" t="s">
        <v>167</v>
      </c>
      <c r="C389" s="501" t="s">
        <v>395</v>
      </c>
      <c r="D389" s="501"/>
      <c r="E389" s="501"/>
      <c r="F389" s="501"/>
      <c r="G389" s="501"/>
      <c r="H389" s="190"/>
      <c r="I389" s="191"/>
      <c r="J389" s="191"/>
      <c r="K389" s="191"/>
      <c r="L389" s="193"/>
      <c r="M389" s="191"/>
      <c r="N389" s="193"/>
      <c r="O389" s="191"/>
      <c r="P389" s="216">
        <v>174.61</v>
      </c>
      <c r="Q389" s="143"/>
      <c r="R389" s="143"/>
      <c r="S389" s="143"/>
      <c r="T389" s="143"/>
      <c r="U389" s="143"/>
    </row>
    <row r="390" spans="1:21" ht="13.5" customHeight="1">
      <c r="A390" s="188"/>
      <c r="B390" s="189"/>
      <c r="C390" s="501" t="s">
        <v>396</v>
      </c>
      <c r="D390" s="501"/>
      <c r="E390" s="501"/>
      <c r="F390" s="501"/>
      <c r="G390" s="501"/>
      <c r="H390" s="190" t="s">
        <v>392</v>
      </c>
      <c r="I390" s="191"/>
      <c r="J390" s="191"/>
      <c r="K390" s="197">
        <v>0.32137700000000002</v>
      </c>
      <c r="L390" s="193"/>
      <c r="M390" s="191"/>
      <c r="N390" s="193"/>
      <c r="O390" s="191"/>
      <c r="P390" s="216">
        <v>186.11</v>
      </c>
      <c r="Q390" s="143"/>
      <c r="R390" s="143"/>
      <c r="S390" s="143"/>
      <c r="T390" s="143"/>
      <c r="U390" s="143"/>
    </row>
    <row r="391" spans="1:21" ht="13.5" customHeight="1">
      <c r="A391" s="195"/>
      <c r="B391" s="189" t="s">
        <v>402</v>
      </c>
      <c r="C391" s="501" t="s">
        <v>403</v>
      </c>
      <c r="D391" s="501"/>
      <c r="E391" s="501"/>
      <c r="F391" s="501"/>
      <c r="G391" s="501"/>
      <c r="H391" s="190" t="s">
        <v>399</v>
      </c>
      <c r="I391" s="201">
        <v>0.01</v>
      </c>
      <c r="J391" s="197">
        <v>1.6068849999999999</v>
      </c>
      <c r="K391" s="197">
        <v>0.32137700000000002</v>
      </c>
      <c r="L391" s="198"/>
      <c r="M391" s="199"/>
      <c r="N391" s="200">
        <v>543.33000000000004</v>
      </c>
      <c r="O391" s="191"/>
      <c r="P391" s="194">
        <v>174.61</v>
      </c>
      <c r="Q391" s="143"/>
      <c r="R391" s="143"/>
      <c r="S391" s="143"/>
      <c r="T391" s="143"/>
      <c r="U391" s="143"/>
    </row>
    <row r="392" spans="1:21" ht="13.5" customHeight="1">
      <c r="A392" s="203"/>
      <c r="B392" s="189" t="s">
        <v>404</v>
      </c>
      <c r="C392" s="501" t="s">
        <v>405</v>
      </c>
      <c r="D392" s="501"/>
      <c r="E392" s="501"/>
      <c r="F392" s="501"/>
      <c r="G392" s="501"/>
      <c r="H392" s="190" t="s">
        <v>392</v>
      </c>
      <c r="I392" s="201">
        <v>0.01</v>
      </c>
      <c r="J392" s="197">
        <v>1.6068849999999999</v>
      </c>
      <c r="K392" s="197">
        <v>0.32137700000000002</v>
      </c>
      <c r="L392" s="193"/>
      <c r="M392" s="191"/>
      <c r="N392" s="204">
        <v>579.11</v>
      </c>
      <c r="O392" s="191"/>
      <c r="P392" s="216">
        <v>186.11</v>
      </c>
      <c r="Q392" s="143"/>
      <c r="R392" s="143"/>
      <c r="S392" s="143"/>
      <c r="T392" s="143"/>
      <c r="U392" s="143"/>
    </row>
    <row r="393" spans="1:21" ht="13.5" customHeight="1">
      <c r="A393" s="210"/>
      <c r="B393" s="187"/>
      <c r="C393" s="500" t="s">
        <v>429</v>
      </c>
      <c r="D393" s="500"/>
      <c r="E393" s="500"/>
      <c r="F393" s="500"/>
      <c r="G393" s="500"/>
      <c r="H393" s="180"/>
      <c r="I393" s="181"/>
      <c r="J393" s="181"/>
      <c r="K393" s="181"/>
      <c r="L393" s="183"/>
      <c r="M393" s="181"/>
      <c r="N393" s="211"/>
      <c r="O393" s="181"/>
      <c r="P393" s="212">
        <v>17598.830000000002</v>
      </c>
      <c r="Q393" s="143"/>
      <c r="R393" s="143"/>
      <c r="S393" s="143"/>
      <c r="T393" s="143"/>
      <c r="U393" s="143"/>
    </row>
    <row r="394" spans="1:21" ht="13.5" customHeight="1">
      <c r="A394" s="203" t="s">
        <v>1831</v>
      </c>
      <c r="B394" s="189" t="s">
        <v>430</v>
      </c>
      <c r="C394" s="501" t="s">
        <v>431</v>
      </c>
      <c r="D394" s="501"/>
      <c r="E394" s="501"/>
      <c r="F394" s="501"/>
      <c r="G394" s="501"/>
      <c r="H394" s="190" t="s">
        <v>432</v>
      </c>
      <c r="I394" s="209">
        <v>2</v>
      </c>
      <c r="J394" s="191"/>
      <c r="K394" s="209">
        <v>2</v>
      </c>
      <c r="L394" s="193"/>
      <c r="M394" s="191"/>
      <c r="N394" s="193"/>
      <c r="O394" s="202">
        <v>1.0367</v>
      </c>
      <c r="P394" s="216">
        <v>222.43</v>
      </c>
      <c r="Q394" s="143"/>
      <c r="R394" s="143"/>
      <c r="S394" s="143"/>
      <c r="T394" s="143"/>
      <c r="U394" s="143"/>
    </row>
    <row r="395" spans="1:21" ht="13.5" customHeight="1">
      <c r="A395" s="203"/>
      <c r="B395" s="189"/>
      <c r="C395" s="501" t="s">
        <v>433</v>
      </c>
      <c r="D395" s="501"/>
      <c r="E395" s="501"/>
      <c r="F395" s="501"/>
      <c r="G395" s="501"/>
      <c r="H395" s="190"/>
      <c r="I395" s="191"/>
      <c r="J395" s="191"/>
      <c r="K395" s="191"/>
      <c r="L395" s="193"/>
      <c r="M395" s="191"/>
      <c r="N395" s="193"/>
      <c r="O395" s="191"/>
      <c r="P395" s="194">
        <v>17424.22</v>
      </c>
      <c r="Q395" s="143"/>
      <c r="R395" s="143"/>
      <c r="S395" s="143"/>
      <c r="T395" s="143"/>
      <c r="U395" s="143"/>
    </row>
    <row r="396" spans="1:21" ht="13.5" customHeight="1">
      <c r="A396" s="203"/>
      <c r="B396" s="189" t="s">
        <v>434</v>
      </c>
      <c r="C396" s="501" t="s">
        <v>435</v>
      </c>
      <c r="D396" s="501"/>
      <c r="E396" s="501"/>
      <c r="F396" s="501"/>
      <c r="G396" s="501"/>
      <c r="H396" s="190" t="s">
        <v>432</v>
      </c>
      <c r="I396" s="209">
        <v>90</v>
      </c>
      <c r="J396" s="191"/>
      <c r="K396" s="209">
        <v>90</v>
      </c>
      <c r="L396" s="193"/>
      <c r="M396" s="191"/>
      <c r="N396" s="193"/>
      <c r="O396" s="191"/>
      <c r="P396" s="194">
        <v>15681.8</v>
      </c>
      <c r="Q396" s="143"/>
      <c r="R396" s="143"/>
      <c r="S396" s="143"/>
      <c r="T396" s="143"/>
      <c r="U396" s="143"/>
    </row>
    <row r="397" spans="1:21" ht="13.5" customHeight="1">
      <c r="A397" s="203"/>
      <c r="B397" s="189" t="s">
        <v>436</v>
      </c>
      <c r="C397" s="501" t="s">
        <v>437</v>
      </c>
      <c r="D397" s="501"/>
      <c r="E397" s="501"/>
      <c r="F397" s="501"/>
      <c r="G397" s="501"/>
      <c r="H397" s="190" t="s">
        <v>432</v>
      </c>
      <c r="I397" s="209">
        <v>46</v>
      </c>
      <c r="J397" s="191"/>
      <c r="K397" s="209">
        <v>46</v>
      </c>
      <c r="L397" s="193"/>
      <c r="M397" s="191"/>
      <c r="N397" s="193"/>
      <c r="O397" s="191"/>
      <c r="P397" s="194">
        <v>8015.14</v>
      </c>
      <c r="Q397" s="143"/>
      <c r="R397" s="143"/>
      <c r="S397" s="143"/>
      <c r="T397" s="143"/>
      <c r="U397" s="143"/>
    </row>
    <row r="398" spans="1:21" ht="13.5" customHeight="1">
      <c r="A398" s="213"/>
      <c r="B398" s="214"/>
      <c r="C398" s="500" t="s">
        <v>438</v>
      </c>
      <c r="D398" s="500"/>
      <c r="E398" s="500"/>
      <c r="F398" s="500"/>
      <c r="G398" s="500"/>
      <c r="H398" s="180"/>
      <c r="I398" s="181"/>
      <c r="J398" s="181"/>
      <c r="K398" s="181"/>
      <c r="L398" s="183"/>
      <c r="M398" s="181"/>
      <c r="N398" s="211">
        <v>2075.91</v>
      </c>
      <c r="O398" s="181"/>
      <c r="P398" s="212">
        <v>41518.199999999997</v>
      </c>
      <c r="Q398" s="143"/>
      <c r="R398" s="143"/>
      <c r="S398" s="143"/>
      <c r="T398" s="143"/>
      <c r="U398" s="143"/>
    </row>
    <row r="399" spans="1:21" ht="29.25" customHeight="1">
      <c r="A399" s="178" t="s">
        <v>484</v>
      </c>
      <c r="B399" s="179" t="s">
        <v>1832</v>
      </c>
      <c r="C399" s="498" t="s">
        <v>1833</v>
      </c>
      <c r="D399" s="498"/>
      <c r="E399" s="498"/>
      <c r="F399" s="498"/>
      <c r="G399" s="498"/>
      <c r="H399" s="180" t="s">
        <v>142</v>
      </c>
      <c r="I399" s="181">
        <v>2</v>
      </c>
      <c r="J399" s="182">
        <v>1</v>
      </c>
      <c r="K399" s="182">
        <v>2</v>
      </c>
      <c r="L399" s="183"/>
      <c r="M399" s="181"/>
      <c r="N399" s="184"/>
      <c r="O399" s="181"/>
      <c r="P399" s="185"/>
      <c r="Q399" s="143"/>
      <c r="R399" s="143"/>
      <c r="S399" s="143"/>
      <c r="T399" s="143"/>
      <c r="U399" s="143"/>
    </row>
    <row r="400" spans="1:21" ht="47.25" customHeight="1">
      <c r="A400" s="186"/>
      <c r="B400" s="187" t="s">
        <v>386</v>
      </c>
      <c r="C400" s="499" t="s">
        <v>387</v>
      </c>
      <c r="D400" s="499"/>
      <c r="E400" s="499"/>
      <c r="F400" s="499"/>
      <c r="G400" s="499"/>
      <c r="H400" s="499"/>
      <c r="I400" s="499"/>
      <c r="J400" s="499"/>
      <c r="K400" s="499"/>
      <c r="L400" s="499"/>
      <c r="M400" s="499"/>
      <c r="N400" s="499"/>
      <c r="O400" s="499"/>
      <c r="P400" s="499"/>
      <c r="Q400" s="143"/>
      <c r="R400" s="143"/>
      <c r="S400" s="143"/>
      <c r="T400" s="143"/>
      <c r="U400" s="143"/>
    </row>
    <row r="401" spans="1:21" ht="29.25" customHeight="1">
      <c r="A401" s="186"/>
      <c r="B401" s="187" t="s">
        <v>388</v>
      </c>
      <c r="C401" s="499" t="s">
        <v>389</v>
      </c>
      <c r="D401" s="499"/>
      <c r="E401" s="499"/>
      <c r="F401" s="499"/>
      <c r="G401" s="499"/>
      <c r="H401" s="499"/>
      <c r="I401" s="499"/>
      <c r="J401" s="499"/>
      <c r="K401" s="499"/>
      <c r="L401" s="499"/>
      <c r="M401" s="499"/>
      <c r="N401" s="499"/>
      <c r="O401" s="499"/>
      <c r="P401" s="499"/>
      <c r="Q401" s="143"/>
      <c r="R401" s="143"/>
      <c r="S401" s="143"/>
      <c r="T401" s="143"/>
      <c r="U401" s="143"/>
    </row>
    <row r="402" spans="1:21" ht="13.5" customHeight="1">
      <c r="A402" s="186"/>
      <c r="B402" s="187"/>
      <c r="C402" s="499" t="s">
        <v>1790</v>
      </c>
      <c r="D402" s="499"/>
      <c r="E402" s="499"/>
      <c r="F402" s="499"/>
      <c r="G402" s="499"/>
      <c r="H402" s="499"/>
      <c r="I402" s="499"/>
      <c r="J402" s="499"/>
      <c r="K402" s="499"/>
      <c r="L402" s="499"/>
      <c r="M402" s="499"/>
      <c r="N402" s="499"/>
      <c r="O402" s="499"/>
      <c r="P402" s="499"/>
      <c r="Q402" s="143"/>
      <c r="R402" s="143"/>
      <c r="S402" s="143"/>
      <c r="T402" s="143"/>
      <c r="U402" s="143"/>
    </row>
    <row r="403" spans="1:21" ht="13.5" customHeight="1">
      <c r="A403" s="188"/>
      <c r="B403" s="189" t="s">
        <v>164</v>
      </c>
      <c r="C403" s="501" t="s">
        <v>391</v>
      </c>
      <c r="D403" s="501"/>
      <c r="E403" s="501"/>
      <c r="F403" s="501"/>
      <c r="G403" s="501"/>
      <c r="H403" s="190" t="s">
        <v>392</v>
      </c>
      <c r="I403" s="191"/>
      <c r="J403" s="191"/>
      <c r="K403" s="215">
        <v>6.6203662000000003</v>
      </c>
      <c r="L403" s="193"/>
      <c r="M403" s="191"/>
      <c r="N403" s="193"/>
      <c r="O403" s="191"/>
      <c r="P403" s="194">
        <v>3447.62</v>
      </c>
      <c r="Q403" s="143"/>
      <c r="R403" s="143"/>
      <c r="S403" s="143"/>
      <c r="T403" s="143"/>
      <c r="U403" s="143"/>
    </row>
    <row r="404" spans="1:21" ht="13.5" customHeight="1">
      <c r="A404" s="195"/>
      <c r="B404" s="189" t="s">
        <v>712</v>
      </c>
      <c r="C404" s="501" t="s">
        <v>713</v>
      </c>
      <c r="D404" s="501"/>
      <c r="E404" s="501"/>
      <c r="F404" s="501"/>
      <c r="G404" s="501"/>
      <c r="H404" s="190" t="s">
        <v>392</v>
      </c>
      <c r="I404" s="201">
        <v>2.06</v>
      </c>
      <c r="J404" s="197">
        <v>1.6068849999999999</v>
      </c>
      <c r="K404" s="215">
        <v>6.6203662000000003</v>
      </c>
      <c r="L404" s="198"/>
      <c r="M404" s="199"/>
      <c r="N404" s="200">
        <v>520.76</v>
      </c>
      <c r="O404" s="191"/>
      <c r="P404" s="194">
        <v>3447.62</v>
      </c>
      <c r="Q404" s="143"/>
      <c r="R404" s="143"/>
      <c r="S404" s="143"/>
      <c r="T404" s="143"/>
      <c r="U404" s="143"/>
    </row>
    <row r="405" spans="1:21" ht="13.5" customHeight="1">
      <c r="A405" s="188"/>
      <c r="B405" s="189" t="s">
        <v>167</v>
      </c>
      <c r="C405" s="501" t="s">
        <v>395</v>
      </c>
      <c r="D405" s="501"/>
      <c r="E405" s="501"/>
      <c r="F405" s="501"/>
      <c r="G405" s="501"/>
      <c r="H405" s="190"/>
      <c r="I405" s="191"/>
      <c r="J405" s="191"/>
      <c r="K405" s="191"/>
      <c r="L405" s="193"/>
      <c r="M405" s="191"/>
      <c r="N405" s="193"/>
      <c r="O405" s="191"/>
      <c r="P405" s="216">
        <v>17.46</v>
      </c>
      <c r="Q405" s="143"/>
      <c r="R405" s="143"/>
      <c r="S405" s="143"/>
      <c r="T405" s="143"/>
      <c r="U405" s="143"/>
    </row>
    <row r="406" spans="1:21" ht="13.5" customHeight="1">
      <c r="A406" s="188"/>
      <c r="B406" s="189"/>
      <c r="C406" s="501" t="s">
        <v>396</v>
      </c>
      <c r="D406" s="501"/>
      <c r="E406" s="501"/>
      <c r="F406" s="501"/>
      <c r="G406" s="501"/>
      <c r="H406" s="190" t="s">
        <v>392</v>
      </c>
      <c r="I406" s="191"/>
      <c r="J406" s="191"/>
      <c r="K406" s="215">
        <v>3.2137699999999998E-2</v>
      </c>
      <c r="L406" s="193"/>
      <c r="M406" s="191"/>
      <c r="N406" s="193"/>
      <c r="O406" s="191"/>
      <c r="P406" s="216">
        <v>18.61</v>
      </c>
      <c r="Q406" s="143"/>
      <c r="R406" s="143"/>
      <c r="S406" s="143"/>
      <c r="T406" s="143"/>
      <c r="U406" s="143"/>
    </row>
    <row r="407" spans="1:21" ht="13.5" customHeight="1">
      <c r="A407" s="195"/>
      <c r="B407" s="189" t="s">
        <v>402</v>
      </c>
      <c r="C407" s="501" t="s">
        <v>403</v>
      </c>
      <c r="D407" s="501"/>
      <c r="E407" s="501"/>
      <c r="F407" s="501"/>
      <c r="G407" s="501"/>
      <c r="H407" s="190" t="s">
        <v>399</v>
      </c>
      <c r="I407" s="201">
        <v>0.01</v>
      </c>
      <c r="J407" s="197">
        <v>1.6068849999999999</v>
      </c>
      <c r="K407" s="215">
        <v>3.2137699999999998E-2</v>
      </c>
      <c r="L407" s="198"/>
      <c r="M407" s="199"/>
      <c r="N407" s="200">
        <v>543.33000000000004</v>
      </c>
      <c r="O407" s="191"/>
      <c r="P407" s="194">
        <v>17.46</v>
      </c>
      <c r="Q407" s="143"/>
      <c r="R407" s="143"/>
      <c r="S407" s="143"/>
      <c r="T407" s="143"/>
      <c r="U407" s="143"/>
    </row>
    <row r="408" spans="1:21" ht="13.5" customHeight="1">
      <c r="A408" s="203"/>
      <c r="B408" s="189" t="s">
        <v>404</v>
      </c>
      <c r="C408" s="501" t="s">
        <v>405</v>
      </c>
      <c r="D408" s="501"/>
      <c r="E408" s="501"/>
      <c r="F408" s="501"/>
      <c r="G408" s="501"/>
      <c r="H408" s="190" t="s">
        <v>392</v>
      </c>
      <c r="I408" s="201">
        <v>0.01</v>
      </c>
      <c r="J408" s="197">
        <v>1.6068849999999999</v>
      </c>
      <c r="K408" s="215">
        <v>3.2137699999999998E-2</v>
      </c>
      <c r="L408" s="193"/>
      <c r="M408" s="191"/>
      <c r="N408" s="204">
        <v>579.11</v>
      </c>
      <c r="O408" s="191"/>
      <c r="P408" s="216">
        <v>18.61</v>
      </c>
      <c r="Q408" s="143"/>
      <c r="R408" s="143"/>
      <c r="S408" s="143"/>
      <c r="T408" s="143"/>
      <c r="U408" s="143"/>
    </row>
    <row r="409" spans="1:21" ht="13.5" customHeight="1">
      <c r="A409" s="210"/>
      <c r="B409" s="187"/>
      <c r="C409" s="500" t="s">
        <v>429</v>
      </c>
      <c r="D409" s="500"/>
      <c r="E409" s="500"/>
      <c r="F409" s="500"/>
      <c r="G409" s="500"/>
      <c r="H409" s="180"/>
      <c r="I409" s="181"/>
      <c r="J409" s="181"/>
      <c r="K409" s="181"/>
      <c r="L409" s="183"/>
      <c r="M409" s="181"/>
      <c r="N409" s="211"/>
      <c r="O409" s="181"/>
      <c r="P409" s="212">
        <v>3483.69</v>
      </c>
      <c r="Q409" s="143"/>
      <c r="R409" s="143"/>
      <c r="S409" s="143"/>
      <c r="T409" s="143"/>
      <c r="U409" s="143"/>
    </row>
    <row r="410" spans="1:21" ht="13.5" customHeight="1">
      <c r="A410" s="203" t="s">
        <v>1834</v>
      </c>
      <c r="B410" s="189" t="s">
        <v>430</v>
      </c>
      <c r="C410" s="501" t="s">
        <v>431</v>
      </c>
      <c r="D410" s="501"/>
      <c r="E410" s="501"/>
      <c r="F410" s="501"/>
      <c r="G410" s="501"/>
      <c r="H410" s="190" t="s">
        <v>432</v>
      </c>
      <c r="I410" s="209">
        <v>2</v>
      </c>
      <c r="J410" s="191"/>
      <c r="K410" s="209">
        <v>2</v>
      </c>
      <c r="L410" s="193"/>
      <c r="M410" s="191"/>
      <c r="N410" s="193"/>
      <c r="O410" s="202">
        <v>1.0367</v>
      </c>
      <c r="P410" s="216">
        <v>44.49</v>
      </c>
      <c r="Q410" s="143"/>
      <c r="R410" s="143"/>
      <c r="S410" s="143"/>
      <c r="T410" s="143"/>
      <c r="U410" s="143"/>
    </row>
    <row r="411" spans="1:21" ht="13.5" customHeight="1">
      <c r="A411" s="203"/>
      <c r="B411" s="189"/>
      <c r="C411" s="501" t="s">
        <v>433</v>
      </c>
      <c r="D411" s="501"/>
      <c r="E411" s="501"/>
      <c r="F411" s="501"/>
      <c r="G411" s="501"/>
      <c r="H411" s="190"/>
      <c r="I411" s="191"/>
      <c r="J411" s="191"/>
      <c r="K411" s="191"/>
      <c r="L411" s="193"/>
      <c r="M411" s="191"/>
      <c r="N411" s="193"/>
      <c r="O411" s="191"/>
      <c r="P411" s="194">
        <v>3466.23</v>
      </c>
      <c r="Q411" s="143"/>
      <c r="R411" s="143"/>
      <c r="S411" s="143"/>
      <c r="T411" s="143"/>
      <c r="U411" s="143"/>
    </row>
    <row r="412" spans="1:21" ht="13.5" customHeight="1">
      <c r="A412" s="203"/>
      <c r="B412" s="189" t="s">
        <v>434</v>
      </c>
      <c r="C412" s="501" t="s">
        <v>435</v>
      </c>
      <c r="D412" s="501"/>
      <c r="E412" s="501"/>
      <c r="F412" s="501"/>
      <c r="G412" s="501"/>
      <c r="H412" s="190" t="s">
        <v>432</v>
      </c>
      <c r="I412" s="209">
        <v>90</v>
      </c>
      <c r="J412" s="191"/>
      <c r="K412" s="209">
        <v>90</v>
      </c>
      <c r="L412" s="193"/>
      <c r="M412" s="191"/>
      <c r="N412" s="193"/>
      <c r="O412" s="191"/>
      <c r="P412" s="194">
        <v>3119.61</v>
      </c>
      <c r="Q412" s="143"/>
      <c r="R412" s="143"/>
      <c r="S412" s="143"/>
      <c r="T412" s="143"/>
      <c r="U412" s="143"/>
    </row>
    <row r="413" spans="1:21" ht="13.5" customHeight="1">
      <c r="A413" s="203"/>
      <c r="B413" s="189" t="s">
        <v>436</v>
      </c>
      <c r="C413" s="501" t="s">
        <v>437</v>
      </c>
      <c r="D413" s="501"/>
      <c r="E413" s="501"/>
      <c r="F413" s="501"/>
      <c r="G413" s="501"/>
      <c r="H413" s="190" t="s">
        <v>432</v>
      </c>
      <c r="I413" s="209">
        <v>46</v>
      </c>
      <c r="J413" s="191"/>
      <c r="K413" s="209">
        <v>46</v>
      </c>
      <c r="L413" s="193"/>
      <c r="M413" s="191"/>
      <c r="N413" s="193"/>
      <c r="O413" s="191"/>
      <c r="P413" s="194">
        <v>1594.47</v>
      </c>
      <c r="Q413" s="143"/>
      <c r="R413" s="143"/>
      <c r="S413" s="143"/>
      <c r="T413" s="143"/>
      <c r="U413" s="143"/>
    </row>
    <row r="414" spans="1:21" ht="13.5" customHeight="1">
      <c r="A414" s="213"/>
      <c r="B414" s="214"/>
      <c r="C414" s="500" t="s">
        <v>438</v>
      </c>
      <c r="D414" s="500"/>
      <c r="E414" s="500"/>
      <c r="F414" s="500"/>
      <c r="G414" s="500"/>
      <c r="H414" s="180"/>
      <c r="I414" s="181"/>
      <c r="J414" s="181"/>
      <c r="K414" s="181"/>
      <c r="L414" s="183"/>
      <c r="M414" s="181"/>
      <c r="N414" s="211">
        <v>4121.13</v>
      </c>
      <c r="O414" s="181"/>
      <c r="P414" s="212">
        <v>8242.26</v>
      </c>
      <c r="Q414" s="143"/>
      <c r="R414" s="143"/>
      <c r="S414" s="143"/>
      <c r="T414" s="143"/>
      <c r="U414" s="143"/>
    </row>
    <row r="415" spans="1:21" ht="19.5" customHeight="1">
      <c r="A415" s="178" t="s">
        <v>487</v>
      </c>
      <c r="B415" s="179" t="s">
        <v>581</v>
      </c>
      <c r="C415" s="498" t="s">
        <v>1593</v>
      </c>
      <c r="D415" s="498"/>
      <c r="E415" s="498"/>
      <c r="F415" s="498"/>
      <c r="G415" s="498"/>
      <c r="H415" s="180" t="s">
        <v>142</v>
      </c>
      <c r="I415" s="181">
        <v>12</v>
      </c>
      <c r="J415" s="182">
        <v>1</v>
      </c>
      <c r="K415" s="182">
        <v>12</v>
      </c>
      <c r="L415" s="183"/>
      <c r="M415" s="181"/>
      <c r="N415" s="184"/>
      <c r="O415" s="181"/>
      <c r="P415" s="185"/>
      <c r="Q415" s="143"/>
      <c r="R415" s="143"/>
      <c r="S415" s="143"/>
      <c r="T415" s="143"/>
      <c r="U415" s="143"/>
    </row>
    <row r="416" spans="1:21" ht="47.25" customHeight="1">
      <c r="A416" s="186"/>
      <c r="B416" s="187" t="s">
        <v>386</v>
      </c>
      <c r="C416" s="499" t="s">
        <v>387</v>
      </c>
      <c r="D416" s="499"/>
      <c r="E416" s="499"/>
      <c r="F416" s="499"/>
      <c r="G416" s="499"/>
      <c r="H416" s="499"/>
      <c r="I416" s="499"/>
      <c r="J416" s="499"/>
      <c r="K416" s="499"/>
      <c r="L416" s="499"/>
      <c r="M416" s="499"/>
      <c r="N416" s="499"/>
      <c r="O416" s="499"/>
      <c r="P416" s="499"/>
      <c r="Q416" s="143"/>
      <c r="R416" s="143"/>
      <c r="S416" s="143"/>
      <c r="T416" s="143"/>
      <c r="U416" s="143"/>
    </row>
    <row r="417" spans="1:21" ht="29.25" customHeight="1">
      <c r="A417" s="186"/>
      <c r="B417" s="187" t="s">
        <v>388</v>
      </c>
      <c r="C417" s="499" t="s">
        <v>389</v>
      </c>
      <c r="D417" s="499"/>
      <c r="E417" s="499"/>
      <c r="F417" s="499"/>
      <c r="G417" s="499"/>
      <c r="H417" s="499"/>
      <c r="I417" s="499"/>
      <c r="J417" s="499"/>
      <c r="K417" s="499"/>
      <c r="L417" s="499"/>
      <c r="M417" s="499"/>
      <c r="N417" s="499"/>
      <c r="O417" s="499"/>
      <c r="P417" s="499"/>
      <c r="Q417" s="143"/>
      <c r="R417" s="143"/>
      <c r="S417" s="143"/>
      <c r="T417" s="143"/>
      <c r="U417" s="143"/>
    </row>
    <row r="418" spans="1:21" ht="13.5" customHeight="1">
      <c r="A418" s="186"/>
      <c r="B418" s="187"/>
      <c r="C418" s="499" t="s">
        <v>1790</v>
      </c>
      <c r="D418" s="499"/>
      <c r="E418" s="499"/>
      <c r="F418" s="499"/>
      <c r="G418" s="499"/>
      <c r="H418" s="499"/>
      <c r="I418" s="499"/>
      <c r="J418" s="499"/>
      <c r="K418" s="499"/>
      <c r="L418" s="499"/>
      <c r="M418" s="499"/>
      <c r="N418" s="499"/>
      <c r="O418" s="499"/>
      <c r="P418" s="499"/>
      <c r="Q418" s="143"/>
      <c r="R418" s="143"/>
      <c r="S418" s="143"/>
      <c r="T418" s="143"/>
      <c r="U418" s="143"/>
    </row>
    <row r="419" spans="1:21" ht="13.5" customHeight="1">
      <c r="A419" s="188"/>
      <c r="B419" s="189" t="s">
        <v>164</v>
      </c>
      <c r="C419" s="501" t="s">
        <v>391</v>
      </c>
      <c r="D419" s="501"/>
      <c r="E419" s="501"/>
      <c r="F419" s="501"/>
      <c r="G419" s="501"/>
      <c r="H419" s="190" t="s">
        <v>392</v>
      </c>
      <c r="I419" s="191"/>
      <c r="J419" s="191"/>
      <c r="K419" s="215">
        <v>4.2421764</v>
      </c>
      <c r="L419" s="193"/>
      <c r="M419" s="191"/>
      <c r="N419" s="193"/>
      <c r="O419" s="191"/>
      <c r="P419" s="194">
        <v>2401.67</v>
      </c>
      <c r="Q419" s="143"/>
      <c r="R419" s="143"/>
      <c r="S419" s="143"/>
      <c r="T419" s="143"/>
      <c r="U419" s="143"/>
    </row>
    <row r="420" spans="1:21" ht="13.5" customHeight="1">
      <c r="A420" s="195"/>
      <c r="B420" s="189" t="s">
        <v>393</v>
      </c>
      <c r="C420" s="501" t="s">
        <v>394</v>
      </c>
      <c r="D420" s="501"/>
      <c r="E420" s="501"/>
      <c r="F420" s="501"/>
      <c r="G420" s="501"/>
      <c r="H420" s="190" t="s">
        <v>392</v>
      </c>
      <c r="I420" s="201">
        <v>0.22</v>
      </c>
      <c r="J420" s="197">
        <v>1.6068849999999999</v>
      </c>
      <c r="K420" s="215">
        <v>4.2421764</v>
      </c>
      <c r="L420" s="198"/>
      <c r="M420" s="199"/>
      <c r="N420" s="200">
        <v>566.14</v>
      </c>
      <c r="O420" s="191"/>
      <c r="P420" s="194">
        <v>2401.67</v>
      </c>
      <c r="Q420" s="143"/>
      <c r="R420" s="143"/>
      <c r="S420" s="143"/>
      <c r="T420" s="143"/>
      <c r="U420" s="143"/>
    </row>
    <row r="421" spans="1:21" ht="13.5" customHeight="1">
      <c r="A421" s="210"/>
      <c r="B421" s="187"/>
      <c r="C421" s="500" t="s">
        <v>429</v>
      </c>
      <c r="D421" s="500"/>
      <c r="E421" s="500"/>
      <c r="F421" s="500"/>
      <c r="G421" s="500"/>
      <c r="H421" s="180"/>
      <c r="I421" s="181"/>
      <c r="J421" s="181"/>
      <c r="K421" s="181"/>
      <c r="L421" s="183"/>
      <c r="M421" s="181"/>
      <c r="N421" s="211"/>
      <c r="O421" s="181"/>
      <c r="P421" s="212">
        <v>2401.67</v>
      </c>
      <c r="Q421" s="143"/>
      <c r="R421" s="143"/>
      <c r="S421" s="143"/>
      <c r="T421" s="143"/>
      <c r="U421" s="143"/>
    </row>
    <row r="422" spans="1:21" ht="13.5" customHeight="1">
      <c r="A422" s="203" t="s">
        <v>1835</v>
      </c>
      <c r="B422" s="189" t="s">
        <v>430</v>
      </c>
      <c r="C422" s="501" t="s">
        <v>431</v>
      </c>
      <c r="D422" s="501"/>
      <c r="E422" s="501"/>
      <c r="F422" s="501"/>
      <c r="G422" s="501"/>
      <c r="H422" s="190" t="s">
        <v>432</v>
      </c>
      <c r="I422" s="209">
        <v>2</v>
      </c>
      <c r="J422" s="191"/>
      <c r="K422" s="209">
        <v>2</v>
      </c>
      <c r="L422" s="193"/>
      <c r="M422" s="191"/>
      <c r="N422" s="193"/>
      <c r="O422" s="202">
        <v>1.0367</v>
      </c>
      <c r="P422" s="216">
        <v>30.99</v>
      </c>
      <c r="Q422" s="143"/>
      <c r="R422" s="143"/>
      <c r="S422" s="143"/>
      <c r="T422" s="143"/>
      <c r="U422" s="143"/>
    </row>
    <row r="423" spans="1:21" ht="13.5" customHeight="1">
      <c r="A423" s="203"/>
      <c r="B423" s="189"/>
      <c r="C423" s="501" t="s">
        <v>433</v>
      </c>
      <c r="D423" s="501"/>
      <c r="E423" s="501"/>
      <c r="F423" s="501"/>
      <c r="G423" s="501"/>
      <c r="H423" s="190"/>
      <c r="I423" s="191"/>
      <c r="J423" s="191"/>
      <c r="K423" s="191"/>
      <c r="L423" s="193"/>
      <c r="M423" s="191"/>
      <c r="N423" s="193"/>
      <c r="O423" s="191"/>
      <c r="P423" s="194">
        <v>2401.67</v>
      </c>
      <c r="Q423" s="143"/>
      <c r="R423" s="143"/>
      <c r="S423" s="143"/>
      <c r="T423" s="143"/>
      <c r="U423" s="143"/>
    </row>
    <row r="424" spans="1:21" ht="13.5" customHeight="1">
      <c r="A424" s="203"/>
      <c r="B424" s="189" t="s">
        <v>434</v>
      </c>
      <c r="C424" s="501" t="s">
        <v>435</v>
      </c>
      <c r="D424" s="501"/>
      <c r="E424" s="501"/>
      <c r="F424" s="501"/>
      <c r="G424" s="501"/>
      <c r="H424" s="190" t="s">
        <v>432</v>
      </c>
      <c r="I424" s="209">
        <v>90</v>
      </c>
      <c r="J424" s="191"/>
      <c r="K424" s="209">
        <v>90</v>
      </c>
      <c r="L424" s="193"/>
      <c r="M424" s="191"/>
      <c r="N424" s="193"/>
      <c r="O424" s="191"/>
      <c r="P424" s="194">
        <v>2161.5</v>
      </c>
      <c r="Q424" s="143"/>
      <c r="R424" s="143"/>
      <c r="S424" s="143"/>
      <c r="T424" s="143"/>
      <c r="U424" s="143"/>
    </row>
    <row r="425" spans="1:21" ht="13.5" customHeight="1">
      <c r="A425" s="203"/>
      <c r="B425" s="189" t="s">
        <v>436</v>
      </c>
      <c r="C425" s="501" t="s">
        <v>437</v>
      </c>
      <c r="D425" s="501"/>
      <c r="E425" s="501"/>
      <c r="F425" s="501"/>
      <c r="G425" s="501"/>
      <c r="H425" s="190" t="s">
        <v>432</v>
      </c>
      <c r="I425" s="209">
        <v>46</v>
      </c>
      <c r="J425" s="191"/>
      <c r="K425" s="209">
        <v>46</v>
      </c>
      <c r="L425" s="193"/>
      <c r="M425" s="191"/>
      <c r="N425" s="193"/>
      <c r="O425" s="191"/>
      <c r="P425" s="194">
        <v>1104.77</v>
      </c>
      <c r="Q425" s="143"/>
      <c r="R425" s="143"/>
      <c r="S425" s="143"/>
      <c r="T425" s="143"/>
      <c r="U425" s="143"/>
    </row>
    <row r="426" spans="1:21" ht="13.5" customHeight="1">
      <c r="A426" s="213"/>
      <c r="B426" s="214"/>
      <c r="C426" s="500" t="s">
        <v>438</v>
      </c>
      <c r="D426" s="500"/>
      <c r="E426" s="500"/>
      <c r="F426" s="500"/>
      <c r="G426" s="500"/>
      <c r="H426" s="180"/>
      <c r="I426" s="181"/>
      <c r="J426" s="181"/>
      <c r="K426" s="181"/>
      <c r="L426" s="183"/>
      <c r="M426" s="181"/>
      <c r="N426" s="218">
        <v>474.91</v>
      </c>
      <c r="O426" s="181"/>
      <c r="P426" s="212">
        <v>5698.93</v>
      </c>
      <c r="Q426" s="143"/>
      <c r="R426" s="143"/>
      <c r="S426" s="143"/>
      <c r="T426" s="143"/>
      <c r="U426" s="143"/>
    </row>
    <row r="427" spans="1:21" ht="1.5" customHeight="1">
      <c r="A427" s="223"/>
      <c r="B427" s="224"/>
      <c r="C427" s="224"/>
      <c r="D427" s="224"/>
      <c r="E427" s="224"/>
      <c r="F427" s="225"/>
      <c r="G427" s="225"/>
      <c r="H427" s="225"/>
      <c r="I427" s="225"/>
      <c r="J427" s="226"/>
      <c r="K427" s="225"/>
      <c r="L427" s="226"/>
      <c r="M427" s="227"/>
      <c r="N427" s="226"/>
      <c r="O427" s="228"/>
      <c r="P427" s="229"/>
      <c r="Q427" s="143"/>
      <c r="R427" s="143"/>
      <c r="S427" s="143"/>
      <c r="T427" s="143"/>
      <c r="U427" s="143"/>
    </row>
    <row r="428" spans="1:21" ht="13.5" customHeight="1">
      <c r="A428" s="210"/>
      <c r="B428" s="230"/>
      <c r="C428" s="496" t="s">
        <v>1836</v>
      </c>
      <c r="D428" s="496"/>
      <c r="E428" s="496"/>
      <c r="F428" s="496"/>
      <c r="G428" s="496"/>
      <c r="H428" s="496"/>
      <c r="I428" s="496"/>
      <c r="J428" s="496"/>
      <c r="K428" s="496"/>
      <c r="L428" s="496"/>
      <c r="M428" s="496"/>
      <c r="N428" s="496"/>
      <c r="O428" s="496"/>
      <c r="P428" s="232"/>
      <c r="Q428" s="143"/>
      <c r="R428" s="143"/>
      <c r="S428" s="143"/>
      <c r="T428" s="143"/>
      <c r="U428" s="143"/>
    </row>
    <row r="429" spans="1:21" ht="13.5" customHeight="1">
      <c r="A429" s="210"/>
      <c r="B429" s="187"/>
      <c r="C429" s="495" t="s">
        <v>675</v>
      </c>
      <c r="D429" s="495"/>
      <c r="E429" s="495"/>
      <c r="F429" s="495"/>
      <c r="G429" s="495"/>
      <c r="H429" s="495"/>
      <c r="I429" s="495"/>
      <c r="J429" s="495"/>
      <c r="K429" s="495"/>
      <c r="L429" s="495"/>
      <c r="M429" s="495"/>
      <c r="N429" s="495"/>
      <c r="O429" s="495"/>
      <c r="P429" s="234">
        <v>51008.72</v>
      </c>
      <c r="Q429" s="143"/>
      <c r="R429" s="143"/>
      <c r="S429" s="143"/>
      <c r="T429" s="143"/>
      <c r="U429" s="143"/>
    </row>
    <row r="430" spans="1:21" ht="13.5" customHeight="1">
      <c r="A430" s="210"/>
      <c r="B430" s="187"/>
      <c r="C430" s="495" t="s">
        <v>676</v>
      </c>
      <c r="D430" s="495"/>
      <c r="E430" s="495"/>
      <c r="F430" s="495"/>
      <c r="G430" s="495"/>
      <c r="H430" s="495"/>
      <c r="I430" s="495"/>
      <c r="J430" s="495"/>
      <c r="K430" s="495"/>
      <c r="L430" s="495"/>
      <c r="M430" s="495"/>
      <c r="N430" s="495"/>
      <c r="O430" s="495"/>
      <c r="P430" s="235"/>
      <c r="Q430" s="143"/>
      <c r="R430" s="143"/>
      <c r="S430" s="143"/>
      <c r="T430" s="143"/>
      <c r="U430" s="143"/>
    </row>
    <row r="431" spans="1:21" ht="13.5" customHeight="1">
      <c r="A431" s="210"/>
      <c r="B431" s="187"/>
      <c r="C431" s="495" t="s">
        <v>677</v>
      </c>
      <c r="D431" s="495"/>
      <c r="E431" s="495"/>
      <c r="F431" s="495"/>
      <c r="G431" s="495"/>
      <c r="H431" s="495"/>
      <c r="I431" s="495"/>
      <c r="J431" s="495"/>
      <c r="K431" s="495"/>
      <c r="L431" s="495"/>
      <c r="M431" s="495"/>
      <c r="N431" s="495"/>
      <c r="O431" s="495"/>
      <c r="P431" s="234">
        <v>49593.25</v>
      </c>
      <c r="Q431" s="143"/>
      <c r="R431" s="143"/>
      <c r="S431" s="143"/>
      <c r="T431" s="143"/>
      <c r="U431" s="143"/>
    </row>
    <row r="432" spans="1:21" ht="13.5" customHeight="1">
      <c r="A432" s="210"/>
      <c r="B432" s="187"/>
      <c r="C432" s="495" t="s">
        <v>678</v>
      </c>
      <c r="D432" s="495"/>
      <c r="E432" s="495"/>
      <c r="F432" s="495"/>
      <c r="G432" s="495"/>
      <c r="H432" s="495"/>
      <c r="I432" s="495"/>
      <c r="J432" s="495"/>
      <c r="K432" s="495"/>
      <c r="L432" s="495"/>
      <c r="M432" s="495"/>
      <c r="N432" s="495"/>
      <c r="O432" s="495"/>
      <c r="P432" s="252">
        <v>375.41</v>
      </c>
      <c r="Q432" s="143"/>
      <c r="R432" s="143"/>
      <c r="S432" s="143"/>
      <c r="T432" s="143"/>
      <c r="U432" s="143"/>
    </row>
    <row r="433" spans="1:21" ht="13.5" customHeight="1">
      <c r="A433" s="210"/>
      <c r="B433" s="187"/>
      <c r="C433" s="495" t="s">
        <v>679</v>
      </c>
      <c r="D433" s="495"/>
      <c r="E433" s="495"/>
      <c r="F433" s="495"/>
      <c r="G433" s="495"/>
      <c r="H433" s="495"/>
      <c r="I433" s="495"/>
      <c r="J433" s="495"/>
      <c r="K433" s="495"/>
      <c r="L433" s="495"/>
      <c r="M433" s="495"/>
      <c r="N433" s="495"/>
      <c r="O433" s="495"/>
      <c r="P433" s="252">
        <v>400.14</v>
      </c>
      <c r="Q433" s="143"/>
      <c r="R433" s="143"/>
      <c r="S433" s="143"/>
      <c r="T433" s="143"/>
      <c r="U433" s="143"/>
    </row>
    <row r="434" spans="1:21" ht="13.5" customHeight="1">
      <c r="A434" s="210"/>
      <c r="B434" s="187"/>
      <c r="C434" s="495" t="s">
        <v>680</v>
      </c>
      <c r="D434" s="495"/>
      <c r="E434" s="495"/>
      <c r="F434" s="495"/>
      <c r="G434" s="495"/>
      <c r="H434" s="495"/>
      <c r="I434" s="495"/>
      <c r="J434" s="495"/>
      <c r="K434" s="495"/>
      <c r="L434" s="495"/>
      <c r="M434" s="495"/>
      <c r="N434" s="495"/>
      <c r="O434" s="495"/>
      <c r="P434" s="252">
        <v>639.91999999999996</v>
      </c>
      <c r="Q434" s="143"/>
      <c r="R434" s="143"/>
      <c r="S434" s="143"/>
      <c r="T434" s="143"/>
      <c r="U434" s="143"/>
    </row>
    <row r="435" spans="1:21" ht="13.5" customHeight="1">
      <c r="A435" s="210"/>
      <c r="B435" s="187"/>
      <c r="C435" s="495" t="s">
        <v>681</v>
      </c>
      <c r="D435" s="495"/>
      <c r="E435" s="495"/>
      <c r="F435" s="495"/>
      <c r="G435" s="495"/>
      <c r="H435" s="495"/>
      <c r="I435" s="495"/>
      <c r="J435" s="495"/>
      <c r="K435" s="495"/>
      <c r="L435" s="495"/>
      <c r="M435" s="495"/>
      <c r="N435" s="495"/>
      <c r="O435" s="495"/>
      <c r="P435" s="234">
        <v>118999.74</v>
      </c>
      <c r="Q435" s="143"/>
      <c r="R435" s="143"/>
      <c r="S435" s="143"/>
      <c r="T435" s="143"/>
      <c r="U435" s="143"/>
    </row>
    <row r="436" spans="1:21" ht="13.5" customHeight="1">
      <c r="A436" s="210"/>
      <c r="B436" s="187"/>
      <c r="C436" s="495" t="s">
        <v>676</v>
      </c>
      <c r="D436" s="495"/>
      <c r="E436" s="495"/>
      <c r="F436" s="495"/>
      <c r="G436" s="495"/>
      <c r="H436" s="495"/>
      <c r="I436" s="495"/>
      <c r="J436" s="495"/>
      <c r="K436" s="495"/>
      <c r="L436" s="495"/>
      <c r="M436" s="495"/>
      <c r="N436" s="495"/>
      <c r="O436" s="495"/>
      <c r="P436" s="235"/>
      <c r="Q436" s="143"/>
      <c r="R436" s="143"/>
      <c r="S436" s="143"/>
      <c r="T436" s="143"/>
      <c r="U436" s="143"/>
    </row>
    <row r="437" spans="1:21" ht="13.5" customHeight="1">
      <c r="A437" s="210"/>
      <c r="B437" s="187"/>
      <c r="C437" s="495" t="s">
        <v>682</v>
      </c>
      <c r="D437" s="495"/>
      <c r="E437" s="495"/>
      <c r="F437" s="495"/>
      <c r="G437" s="495"/>
      <c r="H437" s="495"/>
      <c r="I437" s="495"/>
      <c r="J437" s="495"/>
      <c r="K437" s="495"/>
      <c r="L437" s="495"/>
      <c r="M437" s="495"/>
      <c r="N437" s="495"/>
      <c r="O437" s="495"/>
      <c r="P437" s="234">
        <v>49593.25</v>
      </c>
      <c r="Q437" s="143"/>
      <c r="R437" s="143"/>
      <c r="S437" s="143"/>
      <c r="T437" s="143"/>
      <c r="U437" s="143"/>
    </row>
    <row r="438" spans="1:21" ht="13.5" customHeight="1">
      <c r="A438" s="210"/>
      <c r="B438" s="187"/>
      <c r="C438" s="495" t="s">
        <v>683</v>
      </c>
      <c r="D438" s="495"/>
      <c r="E438" s="495"/>
      <c r="F438" s="495"/>
      <c r="G438" s="495"/>
      <c r="H438" s="495"/>
      <c r="I438" s="495"/>
      <c r="J438" s="495"/>
      <c r="K438" s="495"/>
      <c r="L438" s="495"/>
      <c r="M438" s="495"/>
      <c r="N438" s="495"/>
      <c r="O438" s="495"/>
      <c r="P438" s="252">
        <v>375.41</v>
      </c>
      <c r="Q438" s="143"/>
      <c r="R438" s="143"/>
      <c r="S438" s="143"/>
      <c r="T438" s="143"/>
      <c r="U438" s="143"/>
    </row>
    <row r="439" spans="1:21" ht="13.5" customHeight="1">
      <c r="A439" s="210"/>
      <c r="B439" s="187"/>
      <c r="C439" s="495" t="s">
        <v>684</v>
      </c>
      <c r="D439" s="495"/>
      <c r="E439" s="495"/>
      <c r="F439" s="495"/>
      <c r="G439" s="495"/>
      <c r="H439" s="495"/>
      <c r="I439" s="495"/>
      <c r="J439" s="495"/>
      <c r="K439" s="495"/>
      <c r="L439" s="495"/>
      <c r="M439" s="495"/>
      <c r="N439" s="495"/>
      <c r="O439" s="495"/>
      <c r="P439" s="252">
        <v>400.14</v>
      </c>
      <c r="Q439" s="143"/>
      <c r="R439" s="143"/>
      <c r="S439" s="143"/>
      <c r="T439" s="143"/>
      <c r="U439" s="143"/>
    </row>
    <row r="440" spans="1:21" ht="13.5" customHeight="1">
      <c r="A440" s="210"/>
      <c r="B440" s="187"/>
      <c r="C440" s="495" t="s">
        <v>685</v>
      </c>
      <c r="D440" s="495"/>
      <c r="E440" s="495"/>
      <c r="F440" s="495"/>
      <c r="G440" s="495"/>
      <c r="H440" s="495"/>
      <c r="I440" s="495"/>
      <c r="J440" s="495"/>
      <c r="K440" s="495"/>
      <c r="L440" s="495"/>
      <c r="M440" s="495"/>
      <c r="N440" s="495"/>
      <c r="O440" s="495"/>
      <c r="P440" s="252">
        <v>639.91999999999996</v>
      </c>
      <c r="Q440" s="143"/>
      <c r="R440" s="143"/>
      <c r="S440" s="143"/>
      <c r="T440" s="143"/>
      <c r="U440" s="143"/>
    </row>
    <row r="441" spans="1:21" ht="13.5" customHeight="1">
      <c r="A441" s="210"/>
      <c r="B441" s="187"/>
      <c r="C441" s="495" t="s">
        <v>686</v>
      </c>
      <c r="D441" s="495"/>
      <c r="E441" s="495"/>
      <c r="F441" s="495"/>
      <c r="G441" s="495"/>
      <c r="H441" s="495"/>
      <c r="I441" s="495"/>
      <c r="J441" s="495"/>
      <c r="K441" s="495"/>
      <c r="L441" s="495"/>
      <c r="M441" s="495"/>
      <c r="N441" s="495"/>
      <c r="O441" s="495"/>
      <c r="P441" s="234">
        <v>44994.06</v>
      </c>
      <c r="Q441" s="143"/>
      <c r="R441" s="143"/>
      <c r="S441" s="143"/>
      <c r="T441" s="143"/>
      <c r="U441" s="143"/>
    </row>
    <row r="442" spans="1:21" ht="13.5" customHeight="1">
      <c r="A442" s="210"/>
      <c r="B442" s="187"/>
      <c r="C442" s="495" t="s">
        <v>687</v>
      </c>
      <c r="D442" s="495"/>
      <c r="E442" s="495"/>
      <c r="F442" s="495"/>
      <c r="G442" s="495"/>
      <c r="H442" s="495"/>
      <c r="I442" s="495"/>
      <c r="J442" s="495"/>
      <c r="K442" s="495"/>
      <c r="L442" s="495"/>
      <c r="M442" s="495"/>
      <c r="N442" s="495"/>
      <c r="O442" s="495"/>
      <c r="P442" s="234">
        <v>22996.959999999999</v>
      </c>
      <c r="Q442" s="143"/>
      <c r="R442" s="143"/>
      <c r="S442" s="143"/>
      <c r="T442" s="143"/>
      <c r="U442" s="143"/>
    </row>
    <row r="443" spans="1:21" ht="13.5" customHeight="1">
      <c r="A443" s="210"/>
      <c r="B443" s="187"/>
      <c r="C443" s="495" t="s">
        <v>688</v>
      </c>
      <c r="D443" s="495"/>
      <c r="E443" s="495"/>
      <c r="F443" s="495"/>
      <c r="G443" s="495"/>
      <c r="H443" s="495"/>
      <c r="I443" s="495"/>
      <c r="J443" s="495"/>
      <c r="K443" s="495"/>
      <c r="L443" s="495"/>
      <c r="M443" s="495"/>
      <c r="N443" s="495"/>
      <c r="O443" s="495"/>
      <c r="P443" s="234">
        <v>49993.39</v>
      </c>
      <c r="Q443" s="143"/>
      <c r="R443" s="143"/>
      <c r="S443" s="143"/>
      <c r="T443" s="143"/>
      <c r="U443" s="143"/>
    </row>
    <row r="444" spans="1:21" ht="13.5" customHeight="1">
      <c r="A444" s="210"/>
      <c r="B444" s="187"/>
      <c r="C444" s="495" t="s">
        <v>689</v>
      </c>
      <c r="D444" s="495"/>
      <c r="E444" s="495"/>
      <c r="F444" s="495"/>
      <c r="G444" s="495"/>
      <c r="H444" s="495"/>
      <c r="I444" s="495"/>
      <c r="J444" s="495"/>
      <c r="K444" s="495"/>
      <c r="L444" s="495"/>
      <c r="M444" s="495"/>
      <c r="N444" s="495"/>
      <c r="O444" s="495"/>
      <c r="P444" s="234">
        <v>44994.06</v>
      </c>
      <c r="Q444" s="143"/>
      <c r="R444" s="143"/>
      <c r="S444" s="143"/>
      <c r="T444" s="143"/>
      <c r="U444" s="143"/>
    </row>
    <row r="445" spans="1:21" ht="13.5" customHeight="1">
      <c r="A445" s="210"/>
      <c r="B445" s="187"/>
      <c r="C445" s="495" t="s">
        <v>690</v>
      </c>
      <c r="D445" s="495"/>
      <c r="E445" s="495"/>
      <c r="F445" s="495"/>
      <c r="G445" s="495"/>
      <c r="H445" s="495"/>
      <c r="I445" s="495"/>
      <c r="J445" s="495"/>
      <c r="K445" s="495"/>
      <c r="L445" s="495"/>
      <c r="M445" s="495"/>
      <c r="N445" s="495"/>
      <c r="O445" s="495"/>
      <c r="P445" s="234">
        <v>22996.959999999999</v>
      </c>
      <c r="Q445" s="143"/>
      <c r="R445" s="143"/>
      <c r="S445" s="143"/>
      <c r="T445" s="143"/>
      <c r="U445" s="143"/>
    </row>
    <row r="446" spans="1:21" ht="13.5" customHeight="1">
      <c r="A446" s="210"/>
      <c r="B446" s="230"/>
      <c r="C446" s="496" t="s">
        <v>1837</v>
      </c>
      <c r="D446" s="496"/>
      <c r="E446" s="496"/>
      <c r="F446" s="496"/>
      <c r="G446" s="496"/>
      <c r="H446" s="496"/>
      <c r="I446" s="496"/>
      <c r="J446" s="496"/>
      <c r="K446" s="496"/>
      <c r="L446" s="496"/>
      <c r="M446" s="496"/>
      <c r="N446" s="496"/>
      <c r="O446" s="496"/>
      <c r="P446" s="236">
        <v>118999.74</v>
      </c>
      <c r="Q446" s="143"/>
      <c r="R446" s="143"/>
      <c r="S446" s="143"/>
      <c r="T446" s="143"/>
      <c r="U446" s="143"/>
    </row>
    <row r="447" spans="1:21" ht="13.5" customHeight="1">
      <c r="A447" s="210"/>
      <c r="B447" s="187"/>
      <c r="C447" s="495" t="s">
        <v>692</v>
      </c>
      <c r="D447" s="495"/>
      <c r="E447" s="495"/>
      <c r="F447" s="495"/>
      <c r="G447" s="495"/>
      <c r="H447" s="495"/>
      <c r="I447" s="495"/>
      <c r="J447" s="495"/>
      <c r="K447" s="495"/>
      <c r="L447" s="495"/>
      <c r="M447" s="495"/>
      <c r="N447" s="495"/>
      <c r="O447" s="495"/>
      <c r="P447" s="235"/>
      <c r="Q447" s="143"/>
      <c r="R447" s="143"/>
      <c r="S447" s="143"/>
      <c r="T447" s="143"/>
      <c r="U447" s="143"/>
    </row>
    <row r="448" spans="1:21" ht="13.5" customHeight="1">
      <c r="A448" s="210"/>
      <c r="B448" s="187"/>
      <c r="C448" s="495" t="s">
        <v>694</v>
      </c>
      <c r="D448" s="495"/>
      <c r="E448" s="495"/>
      <c r="F448" s="495"/>
      <c r="G448" s="495"/>
      <c r="H448" s="495"/>
      <c r="I448" s="495"/>
      <c r="J448" s="495"/>
      <c r="K448" s="237" t="s">
        <v>1838</v>
      </c>
      <c r="L448" s="231"/>
      <c r="M448" s="231"/>
      <c r="N448" s="143"/>
      <c r="O448" s="238"/>
      <c r="P448" s="235"/>
      <c r="Q448" s="143"/>
      <c r="R448" s="143"/>
      <c r="S448" s="143"/>
      <c r="T448" s="143"/>
      <c r="U448" s="143"/>
    </row>
    <row r="449" spans="1:21" ht="13.5" customHeight="1">
      <c r="A449" s="210"/>
      <c r="B449" s="187"/>
      <c r="C449" s="495" t="s">
        <v>696</v>
      </c>
      <c r="D449" s="495"/>
      <c r="E449" s="495"/>
      <c r="F449" s="495"/>
      <c r="G449" s="495"/>
      <c r="H449" s="495"/>
      <c r="I449" s="495"/>
      <c r="J449" s="495"/>
      <c r="K449" s="237" t="s">
        <v>1839</v>
      </c>
      <c r="L449" s="231"/>
      <c r="M449" s="231"/>
      <c r="N449" s="143"/>
      <c r="O449" s="238"/>
      <c r="P449" s="235"/>
      <c r="Q449" s="143"/>
      <c r="R449" s="143"/>
      <c r="S449" s="143"/>
      <c r="T449" s="143"/>
      <c r="U449" s="143"/>
    </row>
    <row r="450" spans="1:21" ht="13.5" customHeight="1">
      <c r="A450" s="497" t="s">
        <v>1840</v>
      </c>
      <c r="B450" s="497"/>
      <c r="C450" s="497"/>
      <c r="D450" s="497"/>
      <c r="E450" s="497"/>
      <c r="F450" s="497"/>
      <c r="G450" s="497"/>
      <c r="H450" s="497"/>
      <c r="I450" s="497"/>
      <c r="J450" s="497"/>
      <c r="K450" s="497"/>
      <c r="L450" s="497"/>
      <c r="M450" s="497"/>
      <c r="N450" s="497"/>
      <c r="O450" s="497"/>
      <c r="P450" s="497"/>
      <c r="Q450" s="143"/>
      <c r="R450" s="143"/>
      <c r="S450" s="143"/>
      <c r="T450" s="143"/>
      <c r="U450" s="143"/>
    </row>
    <row r="451" spans="1:21" ht="29.25" customHeight="1">
      <c r="A451" s="178" t="s">
        <v>490</v>
      </c>
      <c r="B451" s="179" t="s">
        <v>572</v>
      </c>
      <c r="C451" s="498" t="s">
        <v>1841</v>
      </c>
      <c r="D451" s="498"/>
      <c r="E451" s="498"/>
      <c r="F451" s="498"/>
      <c r="G451" s="498"/>
      <c r="H451" s="180" t="s">
        <v>142</v>
      </c>
      <c r="I451" s="181">
        <v>1</v>
      </c>
      <c r="J451" s="182">
        <v>1</v>
      </c>
      <c r="K451" s="182">
        <v>1</v>
      </c>
      <c r="L451" s="183"/>
      <c r="M451" s="181"/>
      <c r="N451" s="184"/>
      <c r="O451" s="181"/>
      <c r="P451" s="185"/>
      <c r="Q451" s="143"/>
      <c r="R451" s="143"/>
      <c r="S451" s="143"/>
      <c r="T451" s="143"/>
      <c r="U451" s="143"/>
    </row>
    <row r="452" spans="1:21" ht="47.25" customHeight="1">
      <c r="A452" s="186"/>
      <c r="B452" s="187" t="s">
        <v>386</v>
      </c>
      <c r="C452" s="499" t="s">
        <v>387</v>
      </c>
      <c r="D452" s="499"/>
      <c r="E452" s="499"/>
      <c r="F452" s="499"/>
      <c r="G452" s="499"/>
      <c r="H452" s="499"/>
      <c r="I452" s="499"/>
      <c r="J452" s="499"/>
      <c r="K452" s="499"/>
      <c r="L452" s="499"/>
      <c r="M452" s="499"/>
      <c r="N452" s="499"/>
      <c r="O452" s="499"/>
      <c r="P452" s="499"/>
      <c r="Q452" s="143"/>
      <c r="R452" s="143"/>
      <c r="S452" s="143"/>
      <c r="T452" s="143"/>
      <c r="U452" s="143"/>
    </row>
    <row r="453" spans="1:21" ht="29.25" customHeight="1">
      <c r="A453" s="186"/>
      <c r="B453" s="187" t="s">
        <v>388</v>
      </c>
      <c r="C453" s="499" t="s">
        <v>389</v>
      </c>
      <c r="D453" s="499"/>
      <c r="E453" s="499"/>
      <c r="F453" s="499"/>
      <c r="G453" s="499"/>
      <c r="H453" s="499"/>
      <c r="I453" s="499"/>
      <c r="J453" s="499"/>
      <c r="K453" s="499"/>
      <c r="L453" s="499"/>
      <c r="M453" s="499"/>
      <c r="N453" s="499"/>
      <c r="O453" s="499"/>
      <c r="P453" s="499"/>
      <c r="Q453" s="143"/>
      <c r="R453" s="143"/>
      <c r="S453" s="143"/>
      <c r="T453" s="143"/>
      <c r="U453" s="143"/>
    </row>
    <row r="454" spans="1:21" ht="13.5" customHeight="1">
      <c r="A454" s="186"/>
      <c r="B454" s="187"/>
      <c r="C454" s="499" t="s">
        <v>1790</v>
      </c>
      <c r="D454" s="499"/>
      <c r="E454" s="499"/>
      <c r="F454" s="499"/>
      <c r="G454" s="499"/>
      <c r="H454" s="499"/>
      <c r="I454" s="499"/>
      <c r="J454" s="499"/>
      <c r="K454" s="499"/>
      <c r="L454" s="499"/>
      <c r="M454" s="499"/>
      <c r="N454" s="499"/>
      <c r="O454" s="499"/>
      <c r="P454" s="499"/>
      <c r="Q454" s="143"/>
      <c r="R454" s="143"/>
      <c r="S454" s="143"/>
      <c r="T454" s="143"/>
      <c r="U454" s="143"/>
    </row>
    <row r="455" spans="1:21" ht="13.5" customHeight="1">
      <c r="A455" s="188"/>
      <c r="B455" s="189" t="s">
        <v>164</v>
      </c>
      <c r="C455" s="501" t="s">
        <v>391</v>
      </c>
      <c r="D455" s="501"/>
      <c r="E455" s="501"/>
      <c r="F455" s="501"/>
      <c r="G455" s="501"/>
      <c r="H455" s="190" t="s">
        <v>392</v>
      </c>
      <c r="I455" s="191"/>
      <c r="J455" s="191"/>
      <c r="K455" s="215">
        <v>1.6550916</v>
      </c>
      <c r="L455" s="193"/>
      <c r="M455" s="191"/>
      <c r="N455" s="193"/>
      <c r="O455" s="191"/>
      <c r="P455" s="216">
        <v>851.18</v>
      </c>
      <c r="Q455" s="143"/>
      <c r="R455" s="143"/>
      <c r="S455" s="143"/>
      <c r="T455" s="143"/>
      <c r="U455" s="143"/>
    </row>
    <row r="456" spans="1:21" ht="13.5" customHeight="1">
      <c r="A456" s="195"/>
      <c r="B456" s="189" t="s">
        <v>574</v>
      </c>
      <c r="C456" s="501" t="s">
        <v>575</v>
      </c>
      <c r="D456" s="501"/>
      <c r="E456" s="501"/>
      <c r="F456" s="501"/>
      <c r="G456" s="501"/>
      <c r="H456" s="190" t="s">
        <v>392</v>
      </c>
      <c r="I456" s="201">
        <v>1.03</v>
      </c>
      <c r="J456" s="197">
        <v>1.6068849999999999</v>
      </c>
      <c r="K456" s="215">
        <v>1.6550916</v>
      </c>
      <c r="L456" s="198"/>
      <c r="M456" s="199"/>
      <c r="N456" s="200">
        <v>514.28</v>
      </c>
      <c r="O456" s="191"/>
      <c r="P456" s="194">
        <v>851.18</v>
      </c>
      <c r="Q456" s="143"/>
      <c r="R456" s="143"/>
      <c r="S456" s="143"/>
      <c r="T456" s="143"/>
      <c r="U456" s="143"/>
    </row>
    <row r="457" spans="1:21" ht="13.5" customHeight="1">
      <c r="A457" s="188"/>
      <c r="B457" s="189" t="s">
        <v>167</v>
      </c>
      <c r="C457" s="501" t="s">
        <v>395</v>
      </c>
      <c r="D457" s="501"/>
      <c r="E457" s="501"/>
      <c r="F457" s="501"/>
      <c r="G457" s="501"/>
      <c r="H457" s="190"/>
      <c r="I457" s="191"/>
      <c r="J457" s="191"/>
      <c r="K457" s="191"/>
      <c r="L457" s="193"/>
      <c r="M457" s="191"/>
      <c r="N457" s="193"/>
      <c r="O457" s="191"/>
      <c r="P457" s="216">
        <v>139.69</v>
      </c>
      <c r="Q457" s="143"/>
      <c r="R457" s="143"/>
      <c r="S457" s="143"/>
      <c r="T457" s="143"/>
      <c r="U457" s="143"/>
    </row>
    <row r="458" spans="1:21" ht="13.5" customHeight="1">
      <c r="A458" s="188"/>
      <c r="B458" s="189"/>
      <c r="C458" s="501" t="s">
        <v>396</v>
      </c>
      <c r="D458" s="501"/>
      <c r="E458" s="501"/>
      <c r="F458" s="501"/>
      <c r="G458" s="501"/>
      <c r="H458" s="190" t="s">
        <v>392</v>
      </c>
      <c r="I458" s="191"/>
      <c r="J458" s="191"/>
      <c r="K458" s="215">
        <v>0.25710159999999999</v>
      </c>
      <c r="L458" s="193"/>
      <c r="M458" s="191"/>
      <c r="N458" s="193"/>
      <c r="O458" s="191"/>
      <c r="P458" s="216">
        <v>148.88999999999999</v>
      </c>
      <c r="Q458" s="143"/>
      <c r="R458" s="143"/>
      <c r="S458" s="143"/>
      <c r="T458" s="143"/>
      <c r="U458" s="143"/>
    </row>
    <row r="459" spans="1:21" ht="13.5" customHeight="1">
      <c r="A459" s="195"/>
      <c r="B459" s="189" t="s">
        <v>402</v>
      </c>
      <c r="C459" s="501" t="s">
        <v>403</v>
      </c>
      <c r="D459" s="501"/>
      <c r="E459" s="501"/>
      <c r="F459" s="501"/>
      <c r="G459" s="501"/>
      <c r="H459" s="190" t="s">
        <v>399</v>
      </c>
      <c r="I459" s="201">
        <v>0.16</v>
      </c>
      <c r="J459" s="197">
        <v>1.6068849999999999</v>
      </c>
      <c r="K459" s="215">
        <v>0.25710159999999999</v>
      </c>
      <c r="L459" s="198"/>
      <c r="M459" s="199"/>
      <c r="N459" s="200">
        <v>543.33000000000004</v>
      </c>
      <c r="O459" s="191"/>
      <c r="P459" s="194">
        <v>139.69</v>
      </c>
      <c r="Q459" s="143"/>
      <c r="R459" s="143"/>
      <c r="S459" s="143"/>
      <c r="T459" s="143"/>
      <c r="U459" s="143"/>
    </row>
    <row r="460" spans="1:21" ht="13.5" customHeight="1">
      <c r="A460" s="203"/>
      <c r="B460" s="189" t="s">
        <v>404</v>
      </c>
      <c r="C460" s="501" t="s">
        <v>405</v>
      </c>
      <c r="D460" s="501"/>
      <c r="E460" s="501"/>
      <c r="F460" s="501"/>
      <c r="G460" s="501"/>
      <c r="H460" s="190" t="s">
        <v>392</v>
      </c>
      <c r="I460" s="201">
        <v>0.16</v>
      </c>
      <c r="J460" s="197">
        <v>1.6068849999999999</v>
      </c>
      <c r="K460" s="215">
        <v>0.25710159999999999</v>
      </c>
      <c r="L460" s="193"/>
      <c r="M460" s="191"/>
      <c r="N460" s="204">
        <v>579.11</v>
      </c>
      <c r="O460" s="191"/>
      <c r="P460" s="216">
        <v>148.88999999999999</v>
      </c>
      <c r="Q460" s="143"/>
      <c r="R460" s="143"/>
      <c r="S460" s="143"/>
      <c r="T460" s="143"/>
      <c r="U460" s="143"/>
    </row>
    <row r="461" spans="1:21" ht="13.5" customHeight="1">
      <c r="A461" s="210"/>
      <c r="B461" s="187"/>
      <c r="C461" s="500" t="s">
        <v>429</v>
      </c>
      <c r="D461" s="500"/>
      <c r="E461" s="500"/>
      <c r="F461" s="500"/>
      <c r="G461" s="500"/>
      <c r="H461" s="180"/>
      <c r="I461" s="181"/>
      <c r="J461" s="181"/>
      <c r="K461" s="181"/>
      <c r="L461" s="183"/>
      <c r="M461" s="181"/>
      <c r="N461" s="211"/>
      <c r="O461" s="181"/>
      <c r="P461" s="212">
        <v>1139.76</v>
      </c>
      <c r="Q461" s="143"/>
      <c r="R461" s="143"/>
      <c r="S461" s="143"/>
      <c r="T461" s="143"/>
      <c r="U461" s="143"/>
    </row>
    <row r="462" spans="1:21" ht="13.5" customHeight="1">
      <c r="A462" s="203" t="s">
        <v>1842</v>
      </c>
      <c r="B462" s="189" t="s">
        <v>430</v>
      </c>
      <c r="C462" s="501" t="s">
        <v>431</v>
      </c>
      <c r="D462" s="501"/>
      <c r="E462" s="501"/>
      <c r="F462" s="501"/>
      <c r="G462" s="501"/>
      <c r="H462" s="190" t="s">
        <v>432</v>
      </c>
      <c r="I462" s="209">
        <v>2</v>
      </c>
      <c r="J462" s="191"/>
      <c r="K462" s="209">
        <v>2</v>
      </c>
      <c r="L462" s="193"/>
      <c r="M462" s="191"/>
      <c r="N462" s="193"/>
      <c r="O462" s="202">
        <v>1.0367</v>
      </c>
      <c r="P462" s="216">
        <v>10.98</v>
      </c>
      <c r="Q462" s="143"/>
      <c r="R462" s="143"/>
      <c r="S462" s="143"/>
      <c r="T462" s="143"/>
      <c r="U462" s="143"/>
    </row>
    <row r="463" spans="1:21" ht="13.5" customHeight="1">
      <c r="A463" s="203"/>
      <c r="B463" s="189"/>
      <c r="C463" s="501" t="s">
        <v>433</v>
      </c>
      <c r="D463" s="501"/>
      <c r="E463" s="501"/>
      <c r="F463" s="501"/>
      <c r="G463" s="501"/>
      <c r="H463" s="190"/>
      <c r="I463" s="191"/>
      <c r="J463" s="191"/>
      <c r="K463" s="191"/>
      <c r="L463" s="193"/>
      <c r="M463" s="191"/>
      <c r="N463" s="193"/>
      <c r="O463" s="191"/>
      <c r="P463" s="194">
        <v>1000.07</v>
      </c>
      <c r="Q463" s="143"/>
      <c r="R463" s="143"/>
      <c r="S463" s="143"/>
      <c r="T463" s="143"/>
      <c r="U463" s="143"/>
    </row>
    <row r="464" spans="1:21" ht="13.5" customHeight="1">
      <c r="A464" s="203"/>
      <c r="B464" s="189" t="s">
        <v>434</v>
      </c>
      <c r="C464" s="501" t="s">
        <v>435</v>
      </c>
      <c r="D464" s="501"/>
      <c r="E464" s="501"/>
      <c r="F464" s="501"/>
      <c r="G464" s="501"/>
      <c r="H464" s="190" t="s">
        <v>432</v>
      </c>
      <c r="I464" s="209">
        <v>90</v>
      </c>
      <c r="J464" s="191"/>
      <c r="K464" s="209">
        <v>90</v>
      </c>
      <c r="L464" s="193"/>
      <c r="M464" s="191"/>
      <c r="N464" s="193"/>
      <c r="O464" s="191"/>
      <c r="P464" s="216">
        <v>900.06</v>
      </c>
      <c r="Q464" s="143"/>
      <c r="R464" s="143"/>
      <c r="S464" s="143"/>
      <c r="T464" s="143"/>
      <c r="U464" s="143"/>
    </row>
    <row r="465" spans="1:21" ht="13.5" customHeight="1">
      <c r="A465" s="203"/>
      <c r="B465" s="189" t="s">
        <v>436</v>
      </c>
      <c r="C465" s="501" t="s">
        <v>437</v>
      </c>
      <c r="D465" s="501"/>
      <c r="E465" s="501"/>
      <c r="F465" s="501"/>
      <c r="G465" s="501"/>
      <c r="H465" s="190" t="s">
        <v>432</v>
      </c>
      <c r="I465" s="209">
        <v>46</v>
      </c>
      <c r="J465" s="191"/>
      <c r="K465" s="209">
        <v>46</v>
      </c>
      <c r="L465" s="193"/>
      <c r="M465" s="191"/>
      <c r="N465" s="193"/>
      <c r="O465" s="191"/>
      <c r="P465" s="216">
        <v>460.03</v>
      </c>
      <c r="Q465" s="143"/>
      <c r="R465" s="143"/>
      <c r="S465" s="143"/>
      <c r="T465" s="143"/>
      <c r="U465" s="143"/>
    </row>
    <row r="466" spans="1:21" ht="13.5" customHeight="1">
      <c r="A466" s="213"/>
      <c r="B466" s="214"/>
      <c r="C466" s="500" t="s">
        <v>438</v>
      </c>
      <c r="D466" s="500"/>
      <c r="E466" s="500"/>
      <c r="F466" s="500"/>
      <c r="G466" s="500"/>
      <c r="H466" s="180"/>
      <c r="I466" s="181"/>
      <c r="J466" s="181"/>
      <c r="K466" s="181"/>
      <c r="L466" s="183"/>
      <c r="M466" s="181"/>
      <c r="N466" s="211">
        <v>2510.83</v>
      </c>
      <c r="O466" s="181"/>
      <c r="P466" s="212">
        <v>2510.83</v>
      </c>
      <c r="Q466" s="143"/>
      <c r="R466" s="143"/>
      <c r="S466" s="143"/>
      <c r="T466" s="143"/>
      <c r="U466" s="143"/>
    </row>
    <row r="467" spans="1:21" ht="19.5" customHeight="1">
      <c r="A467" s="178" t="s">
        <v>493</v>
      </c>
      <c r="B467" s="179" t="s">
        <v>581</v>
      </c>
      <c r="C467" s="498" t="s">
        <v>1593</v>
      </c>
      <c r="D467" s="498"/>
      <c r="E467" s="498"/>
      <c r="F467" s="498"/>
      <c r="G467" s="498"/>
      <c r="H467" s="180" t="s">
        <v>142</v>
      </c>
      <c r="I467" s="181">
        <v>4</v>
      </c>
      <c r="J467" s="182">
        <v>1</v>
      </c>
      <c r="K467" s="182">
        <v>4</v>
      </c>
      <c r="L467" s="183"/>
      <c r="M467" s="181"/>
      <c r="N467" s="184"/>
      <c r="O467" s="181"/>
      <c r="P467" s="185"/>
      <c r="Q467" s="143"/>
      <c r="R467" s="143"/>
      <c r="S467" s="143"/>
      <c r="T467" s="143"/>
      <c r="U467" s="143"/>
    </row>
    <row r="468" spans="1:21" ht="47.25" customHeight="1">
      <c r="A468" s="186"/>
      <c r="B468" s="187" t="s">
        <v>386</v>
      </c>
      <c r="C468" s="499" t="s">
        <v>387</v>
      </c>
      <c r="D468" s="499"/>
      <c r="E468" s="499"/>
      <c r="F468" s="499"/>
      <c r="G468" s="499"/>
      <c r="H468" s="499"/>
      <c r="I468" s="499"/>
      <c r="J468" s="499"/>
      <c r="K468" s="499"/>
      <c r="L468" s="499"/>
      <c r="M468" s="499"/>
      <c r="N468" s="499"/>
      <c r="O468" s="499"/>
      <c r="P468" s="499"/>
      <c r="Q468" s="143"/>
      <c r="R468" s="143"/>
      <c r="S468" s="143"/>
      <c r="T468" s="143"/>
      <c r="U468" s="143"/>
    </row>
    <row r="469" spans="1:21" ht="29.25" customHeight="1">
      <c r="A469" s="186"/>
      <c r="B469" s="187" t="s">
        <v>388</v>
      </c>
      <c r="C469" s="499" t="s">
        <v>389</v>
      </c>
      <c r="D469" s="499"/>
      <c r="E469" s="499"/>
      <c r="F469" s="499"/>
      <c r="G469" s="499"/>
      <c r="H469" s="499"/>
      <c r="I469" s="499"/>
      <c r="J469" s="499"/>
      <c r="K469" s="499"/>
      <c r="L469" s="499"/>
      <c r="M469" s="499"/>
      <c r="N469" s="499"/>
      <c r="O469" s="499"/>
      <c r="P469" s="499"/>
      <c r="Q469" s="143"/>
      <c r="R469" s="143"/>
      <c r="S469" s="143"/>
      <c r="T469" s="143"/>
      <c r="U469" s="143"/>
    </row>
    <row r="470" spans="1:21" ht="13.5" customHeight="1">
      <c r="A470" s="186"/>
      <c r="B470" s="187"/>
      <c r="C470" s="499" t="s">
        <v>1790</v>
      </c>
      <c r="D470" s="499"/>
      <c r="E470" s="499"/>
      <c r="F470" s="499"/>
      <c r="G470" s="499"/>
      <c r="H470" s="499"/>
      <c r="I470" s="499"/>
      <c r="J470" s="499"/>
      <c r="K470" s="499"/>
      <c r="L470" s="499"/>
      <c r="M470" s="499"/>
      <c r="N470" s="499"/>
      <c r="O470" s="499"/>
      <c r="P470" s="499"/>
      <c r="Q470" s="143"/>
      <c r="R470" s="143"/>
      <c r="S470" s="143"/>
      <c r="T470" s="143"/>
      <c r="U470" s="143"/>
    </row>
    <row r="471" spans="1:21" ht="13.5" customHeight="1">
      <c r="A471" s="188"/>
      <c r="B471" s="189" t="s">
        <v>164</v>
      </c>
      <c r="C471" s="501" t="s">
        <v>391</v>
      </c>
      <c r="D471" s="501"/>
      <c r="E471" s="501"/>
      <c r="F471" s="501"/>
      <c r="G471" s="501"/>
      <c r="H471" s="190" t="s">
        <v>392</v>
      </c>
      <c r="I471" s="191"/>
      <c r="J471" s="191"/>
      <c r="K471" s="215">
        <v>1.4140588000000001</v>
      </c>
      <c r="L471" s="193"/>
      <c r="M471" s="191"/>
      <c r="N471" s="193"/>
      <c r="O471" s="191"/>
      <c r="P471" s="216">
        <v>800.56</v>
      </c>
      <c r="Q471" s="143"/>
      <c r="R471" s="143"/>
      <c r="S471" s="143"/>
      <c r="T471" s="143"/>
      <c r="U471" s="143"/>
    </row>
    <row r="472" spans="1:21" ht="13.5" customHeight="1">
      <c r="A472" s="195"/>
      <c r="B472" s="189" t="s">
        <v>393</v>
      </c>
      <c r="C472" s="501" t="s">
        <v>394</v>
      </c>
      <c r="D472" s="501"/>
      <c r="E472" s="501"/>
      <c r="F472" s="501"/>
      <c r="G472" s="501"/>
      <c r="H472" s="190" t="s">
        <v>392</v>
      </c>
      <c r="I472" s="201">
        <v>0.22</v>
      </c>
      <c r="J472" s="197">
        <v>1.6068849999999999</v>
      </c>
      <c r="K472" s="215">
        <v>1.4140588000000001</v>
      </c>
      <c r="L472" s="198"/>
      <c r="M472" s="199"/>
      <c r="N472" s="200">
        <v>566.14</v>
      </c>
      <c r="O472" s="191"/>
      <c r="P472" s="194">
        <v>800.56</v>
      </c>
      <c r="Q472" s="143"/>
      <c r="R472" s="143"/>
      <c r="S472" s="143"/>
      <c r="T472" s="143"/>
      <c r="U472" s="143"/>
    </row>
    <row r="473" spans="1:21" ht="13.5" customHeight="1">
      <c r="A473" s="210"/>
      <c r="B473" s="187"/>
      <c r="C473" s="500" t="s">
        <v>429</v>
      </c>
      <c r="D473" s="500"/>
      <c r="E473" s="500"/>
      <c r="F473" s="500"/>
      <c r="G473" s="500"/>
      <c r="H473" s="180"/>
      <c r="I473" s="181"/>
      <c r="J473" s="181"/>
      <c r="K473" s="181"/>
      <c r="L473" s="183"/>
      <c r="M473" s="181"/>
      <c r="N473" s="211"/>
      <c r="O473" s="181"/>
      <c r="P473" s="212">
        <v>800.56</v>
      </c>
      <c r="Q473" s="143"/>
      <c r="R473" s="143"/>
      <c r="S473" s="143"/>
      <c r="T473" s="143"/>
      <c r="U473" s="143"/>
    </row>
    <row r="474" spans="1:21" ht="13.5" customHeight="1">
      <c r="A474" s="203" t="s">
        <v>1843</v>
      </c>
      <c r="B474" s="189" t="s">
        <v>430</v>
      </c>
      <c r="C474" s="501" t="s">
        <v>431</v>
      </c>
      <c r="D474" s="501"/>
      <c r="E474" s="501"/>
      <c r="F474" s="501"/>
      <c r="G474" s="501"/>
      <c r="H474" s="190" t="s">
        <v>432</v>
      </c>
      <c r="I474" s="209">
        <v>2</v>
      </c>
      <c r="J474" s="191"/>
      <c r="K474" s="209">
        <v>2</v>
      </c>
      <c r="L474" s="193"/>
      <c r="M474" s="191"/>
      <c r="N474" s="193"/>
      <c r="O474" s="202">
        <v>1.0367</v>
      </c>
      <c r="P474" s="216">
        <v>10.33</v>
      </c>
      <c r="Q474" s="143"/>
      <c r="R474" s="143"/>
      <c r="S474" s="143"/>
      <c r="T474" s="143"/>
      <c r="U474" s="143"/>
    </row>
    <row r="475" spans="1:21" ht="13.5" customHeight="1">
      <c r="A475" s="203"/>
      <c r="B475" s="189"/>
      <c r="C475" s="501" t="s">
        <v>433</v>
      </c>
      <c r="D475" s="501"/>
      <c r="E475" s="501"/>
      <c r="F475" s="501"/>
      <c r="G475" s="501"/>
      <c r="H475" s="190"/>
      <c r="I475" s="191"/>
      <c r="J475" s="191"/>
      <c r="K475" s="191"/>
      <c r="L475" s="193"/>
      <c r="M475" s="191"/>
      <c r="N475" s="193"/>
      <c r="O475" s="191"/>
      <c r="P475" s="216">
        <v>800.56</v>
      </c>
      <c r="Q475" s="143"/>
      <c r="R475" s="143"/>
      <c r="S475" s="143"/>
      <c r="T475" s="143"/>
      <c r="U475" s="143"/>
    </row>
    <row r="476" spans="1:21" ht="13.5" customHeight="1">
      <c r="A476" s="203"/>
      <c r="B476" s="189" t="s">
        <v>434</v>
      </c>
      <c r="C476" s="501" t="s">
        <v>435</v>
      </c>
      <c r="D476" s="501"/>
      <c r="E476" s="501"/>
      <c r="F476" s="501"/>
      <c r="G476" s="501"/>
      <c r="H476" s="190" t="s">
        <v>432</v>
      </c>
      <c r="I476" s="209">
        <v>90</v>
      </c>
      <c r="J476" s="191"/>
      <c r="K476" s="209">
        <v>90</v>
      </c>
      <c r="L476" s="193"/>
      <c r="M476" s="191"/>
      <c r="N476" s="193"/>
      <c r="O476" s="191"/>
      <c r="P476" s="216">
        <v>720.5</v>
      </c>
      <c r="Q476" s="143"/>
      <c r="R476" s="143"/>
      <c r="S476" s="143"/>
      <c r="T476" s="143"/>
      <c r="U476" s="143"/>
    </row>
    <row r="477" spans="1:21" ht="13.5" customHeight="1">
      <c r="A477" s="203"/>
      <c r="B477" s="189" t="s">
        <v>436</v>
      </c>
      <c r="C477" s="501" t="s">
        <v>437</v>
      </c>
      <c r="D477" s="501"/>
      <c r="E477" s="501"/>
      <c r="F477" s="501"/>
      <c r="G477" s="501"/>
      <c r="H477" s="190" t="s">
        <v>432</v>
      </c>
      <c r="I477" s="209">
        <v>46</v>
      </c>
      <c r="J477" s="191"/>
      <c r="K477" s="209">
        <v>46</v>
      </c>
      <c r="L477" s="193"/>
      <c r="M477" s="191"/>
      <c r="N477" s="193"/>
      <c r="O477" s="191"/>
      <c r="P477" s="216">
        <v>368.26</v>
      </c>
      <c r="Q477" s="143"/>
      <c r="R477" s="143"/>
      <c r="S477" s="143"/>
      <c r="T477" s="143"/>
      <c r="U477" s="143"/>
    </row>
    <row r="478" spans="1:21" ht="13.5" customHeight="1">
      <c r="A478" s="213"/>
      <c r="B478" s="214"/>
      <c r="C478" s="500" t="s">
        <v>438</v>
      </c>
      <c r="D478" s="500"/>
      <c r="E478" s="500"/>
      <c r="F478" s="500"/>
      <c r="G478" s="500"/>
      <c r="H478" s="180"/>
      <c r="I478" s="181"/>
      <c r="J478" s="181"/>
      <c r="K478" s="181"/>
      <c r="L478" s="183"/>
      <c r="M478" s="181"/>
      <c r="N478" s="218">
        <v>474.91</v>
      </c>
      <c r="O478" s="181"/>
      <c r="P478" s="212">
        <v>1899.65</v>
      </c>
      <c r="Q478" s="143"/>
      <c r="R478" s="143"/>
      <c r="S478" s="143"/>
      <c r="T478" s="143"/>
      <c r="U478" s="143"/>
    </row>
    <row r="479" spans="1:21" ht="1.5" customHeight="1">
      <c r="A479" s="223"/>
      <c r="B479" s="224"/>
      <c r="C479" s="224"/>
      <c r="D479" s="224"/>
      <c r="E479" s="224"/>
      <c r="F479" s="225"/>
      <c r="G479" s="225"/>
      <c r="H479" s="225"/>
      <c r="I479" s="225"/>
      <c r="J479" s="226"/>
      <c r="K479" s="225"/>
      <c r="L479" s="226"/>
      <c r="M479" s="227"/>
      <c r="N479" s="226"/>
      <c r="O479" s="228"/>
      <c r="P479" s="229"/>
      <c r="Q479" s="143"/>
      <c r="R479" s="143"/>
      <c r="S479" s="143"/>
      <c r="T479" s="143"/>
      <c r="U479" s="143"/>
    </row>
    <row r="480" spans="1:21" ht="13.5" customHeight="1">
      <c r="A480" s="210"/>
      <c r="B480" s="230"/>
      <c r="C480" s="496" t="s">
        <v>1844</v>
      </c>
      <c r="D480" s="496"/>
      <c r="E480" s="496"/>
      <c r="F480" s="496"/>
      <c r="G480" s="496"/>
      <c r="H480" s="496"/>
      <c r="I480" s="496"/>
      <c r="J480" s="496"/>
      <c r="K480" s="496"/>
      <c r="L480" s="496"/>
      <c r="M480" s="496"/>
      <c r="N480" s="496"/>
      <c r="O480" s="496"/>
      <c r="P480" s="232"/>
      <c r="Q480" s="143"/>
      <c r="R480" s="143"/>
      <c r="S480" s="143"/>
      <c r="T480" s="143"/>
      <c r="U480" s="143"/>
    </row>
    <row r="481" spans="1:21" ht="13.5" customHeight="1">
      <c r="A481" s="210"/>
      <c r="B481" s="187"/>
      <c r="C481" s="495" t="s">
        <v>675</v>
      </c>
      <c r="D481" s="495"/>
      <c r="E481" s="495"/>
      <c r="F481" s="495"/>
      <c r="G481" s="495"/>
      <c r="H481" s="495"/>
      <c r="I481" s="495"/>
      <c r="J481" s="495"/>
      <c r="K481" s="495"/>
      <c r="L481" s="495"/>
      <c r="M481" s="495"/>
      <c r="N481" s="495"/>
      <c r="O481" s="495"/>
      <c r="P481" s="234">
        <v>1961.63</v>
      </c>
      <c r="Q481" s="143"/>
      <c r="R481" s="143"/>
      <c r="S481" s="143"/>
      <c r="T481" s="143"/>
      <c r="U481" s="143"/>
    </row>
    <row r="482" spans="1:21" ht="13.5" customHeight="1">
      <c r="A482" s="210"/>
      <c r="B482" s="187"/>
      <c r="C482" s="495" t="s">
        <v>676</v>
      </c>
      <c r="D482" s="495"/>
      <c r="E482" s="495"/>
      <c r="F482" s="495"/>
      <c r="G482" s="495"/>
      <c r="H482" s="495"/>
      <c r="I482" s="495"/>
      <c r="J482" s="495"/>
      <c r="K482" s="495"/>
      <c r="L482" s="495"/>
      <c r="M482" s="495"/>
      <c r="N482" s="495"/>
      <c r="O482" s="495"/>
      <c r="P482" s="235"/>
      <c r="Q482" s="143"/>
      <c r="R482" s="143"/>
      <c r="S482" s="143"/>
      <c r="T482" s="143"/>
      <c r="U482" s="143"/>
    </row>
    <row r="483" spans="1:21" ht="13.5" customHeight="1">
      <c r="A483" s="210"/>
      <c r="B483" s="187"/>
      <c r="C483" s="495" t="s">
        <v>677</v>
      </c>
      <c r="D483" s="495"/>
      <c r="E483" s="495"/>
      <c r="F483" s="495"/>
      <c r="G483" s="495"/>
      <c r="H483" s="495"/>
      <c r="I483" s="495"/>
      <c r="J483" s="495"/>
      <c r="K483" s="495"/>
      <c r="L483" s="495"/>
      <c r="M483" s="495"/>
      <c r="N483" s="495"/>
      <c r="O483" s="495"/>
      <c r="P483" s="234">
        <v>1651.74</v>
      </c>
      <c r="Q483" s="143"/>
      <c r="R483" s="143"/>
      <c r="S483" s="143"/>
      <c r="T483" s="143"/>
      <c r="U483" s="143"/>
    </row>
    <row r="484" spans="1:21" ht="13.5" customHeight="1">
      <c r="A484" s="210"/>
      <c r="B484" s="187"/>
      <c r="C484" s="495" t="s">
        <v>678</v>
      </c>
      <c r="D484" s="495"/>
      <c r="E484" s="495"/>
      <c r="F484" s="495"/>
      <c r="G484" s="495"/>
      <c r="H484" s="495"/>
      <c r="I484" s="495"/>
      <c r="J484" s="495"/>
      <c r="K484" s="495"/>
      <c r="L484" s="495"/>
      <c r="M484" s="495"/>
      <c r="N484" s="495"/>
      <c r="O484" s="495"/>
      <c r="P484" s="252">
        <v>139.69</v>
      </c>
      <c r="Q484" s="143"/>
      <c r="R484" s="143"/>
      <c r="S484" s="143"/>
      <c r="T484" s="143"/>
      <c r="U484" s="143"/>
    </row>
    <row r="485" spans="1:21" ht="13.5" customHeight="1">
      <c r="A485" s="210"/>
      <c r="B485" s="187"/>
      <c r="C485" s="495" t="s">
        <v>679</v>
      </c>
      <c r="D485" s="495"/>
      <c r="E485" s="495"/>
      <c r="F485" s="495"/>
      <c r="G485" s="495"/>
      <c r="H485" s="495"/>
      <c r="I485" s="495"/>
      <c r="J485" s="495"/>
      <c r="K485" s="495"/>
      <c r="L485" s="495"/>
      <c r="M485" s="495"/>
      <c r="N485" s="495"/>
      <c r="O485" s="495"/>
      <c r="P485" s="252">
        <v>148.88999999999999</v>
      </c>
      <c r="Q485" s="143"/>
      <c r="R485" s="143"/>
      <c r="S485" s="143"/>
      <c r="T485" s="143"/>
      <c r="U485" s="143"/>
    </row>
    <row r="486" spans="1:21" ht="13.5" customHeight="1">
      <c r="A486" s="210"/>
      <c r="B486" s="187"/>
      <c r="C486" s="495" t="s">
        <v>680</v>
      </c>
      <c r="D486" s="495"/>
      <c r="E486" s="495"/>
      <c r="F486" s="495"/>
      <c r="G486" s="495"/>
      <c r="H486" s="495"/>
      <c r="I486" s="495"/>
      <c r="J486" s="495"/>
      <c r="K486" s="495"/>
      <c r="L486" s="495"/>
      <c r="M486" s="495"/>
      <c r="N486" s="495"/>
      <c r="O486" s="495"/>
      <c r="P486" s="252">
        <v>21.31</v>
      </c>
      <c r="Q486" s="143"/>
      <c r="R486" s="143"/>
      <c r="S486" s="143"/>
      <c r="T486" s="143"/>
      <c r="U486" s="143"/>
    </row>
    <row r="487" spans="1:21" ht="13.5" customHeight="1">
      <c r="A487" s="210"/>
      <c r="B487" s="187"/>
      <c r="C487" s="495" t="s">
        <v>681</v>
      </c>
      <c r="D487" s="495"/>
      <c r="E487" s="495"/>
      <c r="F487" s="495"/>
      <c r="G487" s="495"/>
      <c r="H487" s="495"/>
      <c r="I487" s="495"/>
      <c r="J487" s="495"/>
      <c r="K487" s="495"/>
      <c r="L487" s="495"/>
      <c r="M487" s="495"/>
      <c r="N487" s="495"/>
      <c r="O487" s="495"/>
      <c r="P487" s="234">
        <v>4410.4799999999996</v>
      </c>
      <c r="Q487" s="143"/>
      <c r="R487" s="143"/>
      <c r="S487" s="143"/>
      <c r="T487" s="143"/>
      <c r="U487" s="143"/>
    </row>
    <row r="488" spans="1:21" ht="13.5" customHeight="1">
      <c r="A488" s="210"/>
      <c r="B488" s="187"/>
      <c r="C488" s="495" t="s">
        <v>676</v>
      </c>
      <c r="D488" s="495"/>
      <c r="E488" s="495"/>
      <c r="F488" s="495"/>
      <c r="G488" s="495"/>
      <c r="H488" s="495"/>
      <c r="I488" s="495"/>
      <c r="J488" s="495"/>
      <c r="K488" s="495"/>
      <c r="L488" s="495"/>
      <c r="M488" s="495"/>
      <c r="N488" s="495"/>
      <c r="O488" s="495"/>
      <c r="P488" s="235"/>
      <c r="Q488" s="143"/>
      <c r="R488" s="143"/>
      <c r="S488" s="143"/>
      <c r="T488" s="143"/>
      <c r="U488" s="143"/>
    </row>
    <row r="489" spans="1:21" ht="13.5" customHeight="1">
      <c r="A489" s="210"/>
      <c r="B489" s="187"/>
      <c r="C489" s="495" t="s">
        <v>682</v>
      </c>
      <c r="D489" s="495"/>
      <c r="E489" s="495"/>
      <c r="F489" s="495"/>
      <c r="G489" s="495"/>
      <c r="H489" s="495"/>
      <c r="I489" s="495"/>
      <c r="J489" s="495"/>
      <c r="K489" s="495"/>
      <c r="L489" s="495"/>
      <c r="M489" s="495"/>
      <c r="N489" s="495"/>
      <c r="O489" s="495"/>
      <c r="P489" s="234">
        <v>1651.74</v>
      </c>
      <c r="Q489" s="143"/>
      <c r="R489" s="143"/>
      <c r="S489" s="143"/>
      <c r="T489" s="143"/>
      <c r="U489" s="143"/>
    </row>
    <row r="490" spans="1:21" ht="13.5" customHeight="1">
      <c r="A490" s="210"/>
      <c r="B490" s="187"/>
      <c r="C490" s="495" t="s">
        <v>683</v>
      </c>
      <c r="D490" s="495"/>
      <c r="E490" s="495"/>
      <c r="F490" s="495"/>
      <c r="G490" s="495"/>
      <c r="H490" s="495"/>
      <c r="I490" s="495"/>
      <c r="J490" s="495"/>
      <c r="K490" s="495"/>
      <c r="L490" s="495"/>
      <c r="M490" s="495"/>
      <c r="N490" s="495"/>
      <c r="O490" s="495"/>
      <c r="P490" s="252">
        <v>139.69</v>
      </c>
      <c r="Q490" s="143"/>
      <c r="R490" s="143"/>
      <c r="S490" s="143"/>
      <c r="T490" s="143"/>
      <c r="U490" s="143"/>
    </row>
    <row r="491" spans="1:21" ht="13.5" customHeight="1">
      <c r="A491" s="210"/>
      <c r="B491" s="187"/>
      <c r="C491" s="495" t="s">
        <v>684</v>
      </c>
      <c r="D491" s="495"/>
      <c r="E491" s="495"/>
      <c r="F491" s="495"/>
      <c r="G491" s="495"/>
      <c r="H491" s="495"/>
      <c r="I491" s="495"/>
      <c r="J491" s="495"/>
      <c r="K491" s="495"/>
      <c r="L491" s="495"/>
      <c r="M491" s="495"/>
      <c r="N491" s="495"/>
      <c r="O491" s="495"/>
      <c r="P491" s="252">
        <v>148.88999999999999</v>
      </c>
      <c r="Q491" s="143"/>
      <c r="R491" s="143"/>
      <c r="S491" s="143"/>
      <c r="T491" s="143"/>
      <c r="U491" s="143"/>
    </row>
    <row r="492" spans="1:21" ht="13.5" customHeight="1">
      <c r="A492" s="210"/>
      <c r="B492" s="187"/>
      <c r="C492" s="495" t="s">
        <v>685</v>
      </c>
      <c r="D492" s="495"/>
      <c r="E492" s="495"/>
      <c r="F492" s="495"/>
      <c r="G492" s="495"/>
      <c r="H492" s="495"/>
      <c r="I492" s="495"/>
      <c r="J492" s="495"/>
      <c r="K492" s="495"/>
      <c r="L492" s="495"/>
      <c r="M492" s="495"/>
      <c r="N492" s="495"/>
      <c r="O492" s="495"/>
      <c r="P492" s="252">
        <v>21.31</v>
      </c>
      <c r="Q492" s="143"/>
      <c r="R492" s="143"/>
      <c r="S492" s="143"/>
      <c r="T492" s="143"/>
      <c r="U492" s="143"/>
    </row>
    <row r="493" spans="1:21" ht="13.5" customHeight="1">
      <c r="A493" s="210"/>
      <c r="B493" s="187"/>
      <c r="C493" s="495" t="s">
        <v>686</v>
      </c>
      <c r="D493" s="495"/>
      <c r="E493" s="495"/>
      <c r="F493" s="495"/>
      <c r="G493" s="495"/>
      <c r="H493" s="495"/>
      <c r="I493" s="495"/>
      <c r="J493" s="495"/>
      <c r="K493" s="495"/>
      <c r="L493" s="495"/>
      <c r="M493" s="495"/>
      <c r="N493" s="495"/>
      <c r="O493" s="495"/>
      <c r="P493" s="234">
        <v>1620.56</v>
      </c>
      <c r="Q493" s="143"/>
      <c r="R493" s="143"/>
      <c r="S493" s="143"/>
      <c r="T493" s="143"/>
      <c r="U493" s="143"/>
    </row>
    <row r="494" spans="1:21" ht="13.5" customHeight="1">
      <c r="A494" s="210"/>
      <c r="B494" s="187"/>
      <c r="C494" s="495" t="s">
        <v>687</v>
      </c>
      <c r="D494" s="495"/>
      <c r="E494" s="495"/>
      <c r="F494" s="495"/>
      <c r="G494" s="495"/>
      <c r="H494" s="495"/>
      <c r="I494" s="495"/>
      <c r="J494" s="495"/>
      <c r="K494" s="495"/>
      <c r="L494" s="495"/>
      <c r="M494" s="495"/>
      <c r="N494" s="495"/>
      <c r="O494" s="495"/>
      <c r="P494" s="252">
        <v>828.29</v>
      </c>
      <c r="Q494" s="143"/>
      <c r="R494" s="143"/>
      <c r="S494" s="143"/>
      <c r="T494" s="143"/>
      <c r="U494" s="143"/>
    </row>
    <row r="495" spans="1:21" ht="13.5" customHeight="1">
      <c r="A495" s="210"/>
      <c r="B495" s="187"/>
      <c r="C495" s="495" t="s">
        <v>688</v>
      </c>
      <c r="D495" s="495"/>
      <c r="E495" s="495"/>
      <c r="F495" s="495"/>
      <c r="G495" s="495"/>
      <c r="H495" s="495"/>
      <c r="I495" s="495"/>
      <c r="J495" s="495"/>
      <c r="K495" s="495"/>
      <c r="L495" s="495"/>
      <c r="M495" s="495"/>
      <c r="N495" s="495"/>
      <c r="O495" s="495"/>
      <c r="P495" s="234">
        <v>1800.63</v>
      </c>
      <c r="Q495" s="143"/>
      <c r="R495" s="143"/>
      <c r="S495" s="143"/>
      <c r="T495" s="143"/>
      <c r="U495" s="143"/>
    </row>
    <row r="496" spans="1:21" ht="13.5" customHeight="1">
      <c r="A496" s="210"/>
      <c r="B496" s="187"/>
      <c r="C496" s="495" t="s">
        <v>689</v>
      </c>
      <c r="D496" s="495"/>
      <c r="E496" s="495"/>
      <c r="F496" s="495"/>
      <c r="G496" s="495"/>
      <c r="H496" s="495"/>
      <c r="I496" s="495"/>
      <c r="J496" s="495"/>
      <c r="K496" s="495"/>
      <c r="L496" s="495"/>
      <c r="M496" s="495"/>
      <c r="N496" s="495"/>
      <c r="O496" s="495"/>
      <c r="P496" s="234">
        <v>1620.56</v>
      </c>
      <c r="Q496" s="143"/>
      <c r="R496" s="143"/>
      <c r="S496" s="143"/>
      <c r="T496" s="143"/>
      <c r="U496" s="143"/>
    </row>
    <row r="497" spans="1:21" ht="13.5" customHeight="1">
      <c r="A497" s="210"/>
      <c r="B497" s="187"/>
      <c r="C497" s="495" t="s">
        <v>690</v>
      </c>
      <c r="D497" s="495"/>
      <c r="E497" s="495"/>
      <c r="F497" s="495"/>
      <c r="G497" s="495"/>
      <c r="H497" s="495"/>
      <c r="I497" s="495"/>
      <c r="J497" s="495"/>
      <c r="K497" s="495"/>
      <c r="L497" s="495"/>
      <c r="M497" s="495"/>
      <c r="N497" s="495"/>
      <c r="O497" s="495"/>
      <c r="P497" s="252">
        <v>828.29</v>
      </c>
      <c r="Q497" s="143"/>
      <c r="R497" s="143"/>
      <c r="S497" s="143"/>
      <c r="T497" s="143"/>
      <c r="U497" s="143"/>
    </row>
    <row r="498" spans="1:21" ht="13.5" customHeight="1">
      <c r="A498" s="210"/>
      <c r="B498" s="230"/>
      <c r="C498" s="496" t="s">
        <v>1845</v>
      </c>
      <c r="D498" s="496"/>
      <c r="E498" s="496"/>
      <c r="F498" s="496"/>
      <c r="G498" s="496"/>
      <c r="H498" s="496"/>
      <c r="I498" s="496"/>
      <c r="J498" s="496"/>
      <c r="K498" s="496"/>
      <c r="L498" s="496"/>
      <c r="M498" s="496"/>
      <c r="N498" s="496"/>
      <c r="O498" s="496"/>
      <c r="P498" s="236">
        <v>4410.4799999999996</v>
      </c>
      <c r="Q498" s="143"/>
      <c r="R498" s="143"/>
      <c r="S498" s="143"/>
      <c r="T498" s="143"/>
      <c r="U498" s="143"/>
    </row>
    <row r="499" spans="1:21" ht="13.5" customHeight="1">
      <c r="A499" s="210"/>
      <c r="B499" s="187"/>
      <c r="C499" s="495" t="s">
        <v>692</v>
      </c>
      <c r="D499" s="495"/>
      <c r="E499" s="495"/>
      <c r="F499" s="495"/>
      <c r="G499" s="495"/>
      <c r="H499" s="495"/>
      <c r="I499" s="495"/>
      <c r="J499" s="495"/>
      <c r="K499" s="495"/>
      <c r="L499" s="495"/>
      <c r="M499" s="495"/>
      <c r="N499" s="495"/>
      <c r="O499" s="495"/>
      <c r="P499" s="235"/>
      <c r="Q499" s="143"/>
      <c r="R499" s="143"/>
      <c r="S499" s="143"/>
      <c r="T499" s="143"/>
      <c r="U499" s="143"/>
    </row>
    <row r="500" spans="1:21" ht="13.5" customHeight="1">
      <c r="A500" s="210"/>
      <c r="B500" s="187"/>
      <c r="C500" s="495" t="s">
        <v>694</v>
      </c>
      <c r="D500" s="495"/>
      <c r="E500" s="495"/>
      <c r="F500" s="495"/>
      <c r="G500" s="495"/>
      <c r="H500" s="495"/>
      <c r="I500" s="495"/>
      <c r="J500" s="495"/>
      <c r="K500" s="237" t="s">
        <v>1846</v>
      </c>
      <c r="L500" s="231"/>
      <c r="M500" s="231"/>
      <c r="N500" s="143"/>
      <c r="O500" s="238"/>
      <c r="P500" s="235"/>
      <c r="Q500" s="143"/>
      <c r="R500" s="143"/>
      <c r="S500" s="143"/>
      <c r="T500" s="143"/>
      <c r="U500" s="143"/>
    </row>
    <row r="501" spans="1:21" ht="13.5" customHeight="1">
      <c r="A501" s="210"/>
      <c r="B501" s="187"/>
      <c r="C501" s="495" t="s">
        <v>696</v>
      </c>
      <c r="D501" s="495"/>
      <c r="E501" s="495"/>
      <c r="F501" s="495"/>
      <c r="G501" s="495"/>
      <c r="H501" s="495"/>
      <c r="I501" s="495"/>
      <c r="J501" s="495"/>
      <c r="K501" s="237" t="s">
        <v>1847</v>
      </c>
      <c r="L501" s="231"/>
      <c r="M501" s="231"/>
      <c r="N501" s="143"/>
      <c r="O501" s="238"/>
      <c r="P501" s="235"/>
      <c r="Q501" s="143"/>
      <c r="R501" s="143"/>
      <c r="S501" s="143"/>
      <c r="T501" s="143"/>
      <c r="U501" s="143"/>
    </row>
    <row r="502" spans="1:21" ht="13.5" customHeight="1">
      <c r="A502" s="497" t="s">
        <v>1848</v>
      </c>
      <c r="B502" s="497"/>
      <c r="C502" s="497"/>
      <c r="D502" s="497"/>
      <c r="E502" s="497"/>
      <c r="F502" s="497"/>
      <c r="G502" s="497"/>
      <c r="H502" s="497"/>
      <c r="I502" s="497"/>
      <c r="J502" s="497"/>
      <c r="K502" s="497"/>
      <c r="L502" s="497"/>
      <c r="M502" s="497"/>
      <c r="N502" s="497"/>
      <c r="O502" s="497"/>
      <c r="P502" s="497"/>
      <c r="Q502" s="143"/>
      <c r="R502" s="143"/>
      <c r="S502" s="143"/>
      <c r="T502" s="143"/>
      <c r="U502" s="143"/>
    </row>
    <row r="503" spans="1:21" ht="45.75" customHeight="1">
      <c r="A503" s="178" t="s">
        <v>496</v>
      </c>
      <c r="B503" s="179" t="s">
        <v>710</v>
      </c>
      <c r="C503" s="498" t="s">
        <v>1849</v>
      </c>
      <c r="D503" s="498"/>
      <c r="E503" s="498"/>
      <c r="F503" s="498"/>
      <c r="G503" s="498"/>
      <c r="H503" s="180" t="s">
        <v>142</v>
      </c>
      <c r="I503" s="181">
        <v>2</v>
      </c>
      <c r="J503" s="182">
        <v>1</v>
      </c>
      <c r="K503" s="182">
        <v>2</v>
      </c>
      <c r="L503" s="183"/>
      <c r="M503" s="181"/>
      <c r="N503" s="184"/>
      <c r="O503" s="181"/>
      <c r="P503" s="185"/>
      <c r="Q503" s="143"/>
      <c r="R503" s="143"/>
      <c r="S503" s="143"/>
      <c r="T503" s="143"/>
      <c r="U503" s="143"/>
    </row>
    <row r="504" spans="1:21" ht="47.25" customHeight="1">
      <c r="A504" s="186"/>
      <c r="B504" s="187" t="s">
        <v>386</v>
      </c>
      <c r="C504" s="499" t="s">
        <v>387</v>
      </c>
      <c r="D504" s="499"/>
      <c r="E504" s="499"/>
      <c r="F504" s="499"/>
      <c r="G504" s="499"/>
      <c r="H504" s="499"/>
      <c r="I504" s="499"/>
      <c r="J504" s="499"/>
      <c r="K504" s="499"/>
      <c r="L504" s="499"/>
      <c r="M504" s="499"/>
      <c r="N504" s="499"/>
      <c r="O504" s="499"/>
      <c r="P504" s="499"/>
      <c r="Q504" s="143"/>
      <c r="R504" s="143"/>
      <c r="S504" s="143"/>
      <c r="T504" s="143"/>
      <c r="U504" s="143"/>
    </row>
    <row r="505" spans="1:21" ht="29.25" customHeight="1">
      <c r="A505" s="186"/>
      <c r="B505" s="187" t="s">
        <v>388</v>
      </c>
      <c r="C505" s="499" t="s">
        <v>389</v>
      </c>
      <c r="D505" s="499"/>
      <c r="E505" s="499"/>
      <c r="F505" s="499"/>
      <c r="G505" s="499"/>
      <c r="H505" s="499"/>
      <c r="I505" s="499"/>
      <c r="J505" s="499"/>
      <c r="K505" s="499"/>
      <c r="L505" s="499"/>
      <c r="M505" s="499"/>
      <c r="N505" s="499"/>
      <c r="O505" s="499"/>
      <c r="P505" s="499"/>
      <c r="Q505" s="143"/>
      <c r="R505" s="143"/>
      <c r="S505" s="143"/>
      <c r="T505" s="143"/>
      <c r="U505" s="143"/>
    </row>
    <row r="506" spans="1:21" ht="13.5" customHeight="1">
      <c r="A506" s="186"/>
      <c r="B506" s="187"/>
      <c r="C506" s="499" t="s">
        <v>1790</v>
      </c>
      <c r="D506" s="499"/>
      <c r="E506" s="499"/>
      <c r="F506" s="499"/>
      <c r="G506" s="499"/>
      <c r="H506" s="499"/>
      <c r="I506" s="499"/>
      <c r="J506" s="499"/>
      <c r="K506" s="499"/>
      <c r="L506" s="499"/>
      <c r="M506" s="499"/>
      <c r="N506" s="499"/>
      <c r="O506" s="499"/>
      <c r="P506" s="499"/>
      <c r="Q506" s="143"/>
      <c r="R506" s="143"/>
      <c r="S506" s="143"/>
      <c r="T506" s="143"/>
      <c r="U506" s="143"/>
    </row>
    <row r="507" spans="1:21" ht="13.5" customHeight="1">
      <c r="A507" s="188"/>
      <c r="B507" s="189" t="s">
        <v>164</v>
      </c>
      <c r="C507" s="501" t="s">
        <v>391</v>
      </c>
      <c r="D507" s="501"/>
      <c r="E507" s="501"/>
      <c r="F507" s="501"/>
      <c r="G507" s="501"/>
      <c r="H507" s="190" t="s">
        <v>392</v>
      </c>
      <c r="I507" s="191"/>
      <c r="J507" s="191"/>
      <c r="K507" s="215">
        <v>3.3101831000000002</v>
      </c>
      <c r="L507" s="193"/>
      <c r="M507" s="191"/>
      <c r="N507" s="193"/>
      <c r="O507" s="191"/>
      <c r="P507" s="194">
        <v>1723.81</v>
      </c>
      <c r="Q507" s="143"/>
      <c r="R507" s="143"/>
      <c r="S507" s="143"/>
      <c r="T507" s="143"/>
      <c r="U507" s="143"/>
    </row>
    <row r="508" spans="1:21" ht="13.5" customHeight="1">
      <c r="A508" s="195"/>
      <c r="B508" s="189" t="s">
        <v>712</v>
      </c>
      <c r="C508" s="501" t="s">
        <v>713</v>
      </c>
      <c r="D508" s="501"/>
      <c r="E508" s="501"/>
      <c r="F508" s="501"/>
      <c r="G508" s="501"/>
      <c r="H508" s="190" t="s">
        <v>392</v>
      </c>
      <c r="I508" s="201">
        <v>1.03</v>
      </c>
      <c r="J508" s="197">
        <v>1.6068849999999999</v>
      </c>
      <c r="K508" s="215">
        <v>3.3101831000000002</v>
      </c>
      <c r="L508" s="198"/>
      <c r="M508" s="199"/>
      <c r="N508" s="200">
        <v>520.76</v>
      </c>
      <c r="O508" s="191"/>
      <c r="P508" s="194">
        <v>1723.81</v>
      </c>
      <c r="Q508" s="143"/>
      <c r="R508" s="143"/>
      <c r="S508" s="143"/>
      <c r="T508" s="143"/>
      <c r="U508" s="143"/>
    </row>
    <row r="509" spans="1:21" ht="13.5" customHeight="1">
      <c r="A509" s="188"/>
      <c r="B509" s="189" t="s">
        <v>167</v>
      </c>
      <c r="C509" s="501" t="s">
        <v>395</v>
      </c>
      <c r="D509" s="501"/>
      <c r="E509" s="501"/>
      <c r="F509" s="501"/>
      <c r="G509" s="501"/>
      <c r="H509" s="190"/>
      <c r="I509" s="191"/>
      <c r="J509" s="191"/>
      <c r="K509" s="191"/>
      <c r="L509" s="193"/>
      <c r="M509" s="191"/>
      <c r="N509" s="193"/>
      <c r="O509" s="191"/>
      <c r="P509" s="216">
        <v>17.46</v>
      </c>
      <c r="Q509" s="143"/>
      <c r="R509" s="143"/>
      <c r="S509" s="143"/>
      <c r="T509" s="143"/>
      <c r="U509" s="143"/>
    </row>
    <row r="510" spans="1:21" ht="13.5" customHeight="1">
      <c r="A510" s="188"/>
      <c r="B510" s="189"/>
      <c r="C510" s="501" t="s">
        <v>396</v>
      </c>
      <c r="D510" s="501"/>
      <c r="E510" s="501"/>
      <c r="F510" s="501"/>
      <c r="G510" s="501"/>
      <c r="H510" s="190" t="s">
        <v>392</v>
      </c>
      <c r="I510" s="191"/>
      <c r="J510" s="191"/>
      <c r="K510" s="215">
        <v>3.2137699999999998E-2</v>
      </c>
      <c r="L510" s="193"/>
      <c r="M510" s="191"/>
      <c r="N510" s="193"/>
      <c r="O510" s="191"/>
      <c r="P510" s="216">
        <v>18.61</v>
      </c>
      <c r="Q510" s="143"/>
      <c r="R510" s="143"/>
      <c r="S510" s="143"/>
      <c r="T510" s="143"/>
      <c r="U510" s="143"/>
    </row>
    <row r="511" spans="1:21" ht="13.5" customHeight="1">
      <c r="A511" s="195"/>
      <c r="B511" s="189" t="s">
        <v>402</v>
      </c>
      <c r="C511" s="501" t="s">
        <v>403</v>
      </c>
      <c r="D511" s="501"/>
      <c r="E511" s="501"/>
      <c r="F511" s="501"/>
      <c r="G511" s="501"/>
      <c r="H511" s="190" t="s">
        <v>399</v>
      </c>
      <c r="I511" s="201">
        <v>0.01</v>
      </c>
      <c r="J511" s="197">
        <v>1.6068849999999999</v>
      </c>
      <c r="K511" s="215">
        <v>3.2137699999999998E-2</v>
      </c>
      <c r="L511" s="198"/>
      <c r="M511" s="199"/>
      <c r="N511" s="200">
        <v>543.33000000000004</v>
      </c>
      <c r="O511" s="191"/>
      <c r="P511" s="194">
        <v>17.46</v>
      </c>
      <c r="Q511" s="143"/>
      <c r="R511" s="143"/>
      <c r="S511" s="143"/>
      <c r="T511" s="143"/>
      <c r="U511" s="143"/>
    </row>
    <row r="512" spans="1:21" ht="13.5" customHeight="1">
      <c r="A512" s="203"/>
      <c r="B512" s="189" t="s">
        <v>404</v>
      </c>
      <c r="C512" s="501" t="s">
        <v>405</v>
      </c>
      <c r="D512" s="501"/>
      <c r="E512" s="501"/>
      <c r="F512" s="501"/>
      <c r="G512" s="501"/>
      <c r="H512" s="190" t="s">
        <v>392</v>
      </c>
      <c r="I512" s="201">
        <v>0.01</v>
      </c>
      <c r="J512" s="197">
        <v>1.6068849999999999</v>
      </c>
      <c r="K512" s="215">
        <v>3.2137699999999998E-2</v>
      </c>
      <c r="L512" s="193"/>
      <c r="M512" s="191"/>
      <c r="N512" s="204">
        <v>579.11</v>
      </c>
      <c r="O512" s="191"/>
      <c r="P512" s="216">
        <v>18.61</v>
      </c>
      <c r="Q512" s="143"/>
      <c r="R512" s="143"/>
      <c r="S512" s="143"/>
      <c r="T512" s="143"/>
      <c r="U512" s="143"/>
    </row>
    <row r="513" spans="1:21" ht="13.5" customHeight="1">
      <c r="A513" s="210"/>
      <c r="B513" s="187"/>
      <c r="C513" s="500" t="s">
        <v>429</v>
      </c>
      <c r="D513" s="500"/>
      <c r="E513" s="500"/>
      <c r="F513" s="500"/>
      <c r="G513" s="500"/>
      <c r="H513" s="180"/>
      <c r="I513" s="181"/>
      <c r="J513" s="181"/>
      <c r="K513" s="181"/>
      <c r="L513" s="183"/>
      <c r="M513" s="181"/>
      <c r="N513" s="211"/>
      <c r="O513" s="181"/>
      <c r="P513" s="212">
        <v>1759.88</v>
      </c>
      <c r="Q513" s="143"/>
      <c r="R513" s="143"/>
      <c r="S513" s="143"/>
      <c r="T513" s="143"/>
      <c r="U513" s="143"/>
    </row>
    <row r="514" spans="1:21" ht="13.5" customHeight="1">
      <c r="A514" s="203" t="s">
        <v>1850</v>
      </c>
      <c r="B514" s="189" t="s">
        <v>430</v>
      </c>
      <c r="C514" s="501" t="s">
        <v>431</v>
      </c>
      <c r="D514" s="501"/>
      <c r="E514" s="501"/>
      <c r="F514" s="501"/>
      <c r="G514" s="501"/>
      <c r="H514" s="190" t="s">
        <v>432</v>
      </c>
      <c r="I514" s="209">
        <v>2</v>
      </c>
      <c r="J514" s="191"/>
      <c r="K514" s="209">
        <v>2</v>
      </c>
      <c r="L514" s="193"/>
      <c r="M514" s="191"/>
      <c r="N514" s="193"/>
      <c r="O514" s="202">
        <v>1.0367</v>
      </c>
      <c r="P514" s="216">
        <v>22.24</v>
      </c>
      <c r="Q514" s="143"/>
      <c r="R514" s="143"/>
      <c r="S514" s="143"/>
      <c r="T514" s="143"/>
      <c r="U514" s="143"/>
    </row>
    <row r="515" spans="1:21" ht="13.5" customHeight="1">
      <c r="A515" s="203"/>
      <c r="B515" s="189"/>
      <c r="C515" s="501" t="s">
        <v>433</v>
      </c>
      <c r="D515" s="501"/>
      <c r="E515" s="501"/>
      <c r="F515" s="501"/>
      <c r="G515" s="501"/>
      <c r="H515" s="190"/>
      <c r="I515" s="191"/>
      <c r="J515" s="191"/>
      <c r="K515" s="191"/>
      <c r="L515" s="193"/>
      <c r="M515" s="191"/>
      <c r="N515" s="193"/>
      <c r="O515" s="191"/>
      <c r="P515" s="194">
        <v>1742.42</v>
      </c>
      <c r="Q515" s="143"/>
      <c r="R515" s="143"/>
      <c r="S515" s="143"/>
      <c r="T515" s="143"/>
      <c r="U515" s="143"/>
    </row>
    <row r="516" spans="1:21" ht="13.5" customHeight="1">
      <c r="A516" s="203"/>
      <c r="B516" s="189" t="s">
        <v>434</v>
      </c>
      <c r="C516" s="501" t="s">
        <v>435</v>
      </c>
      <c r="D516" s="501"/>
      <c r="E516" s="501"/>
      <c r="F516" s="501"/>
      <c r="G516" s="501"/>
      <c r="H516" s="190" t="s">
        <v>432</v>
      </c>
      <c r="I516" s="209">
        <v>90</v>
      </c>
      <c r="J516" s="191"/>
      <c r="K516" s="209">
        <v>90</v>
      </c>
      <c r="L516" s="193"/>
      <c r="M516" s="191"/>
      <c r="N516" s="193"/>
      <c r="O516" s="191"/>
      <c r="P516" s="194">
        <v>1568.18</v>
      </c>
      <c r="Q516" s="143"/>
      <c r="R516" s="143"/>
      <c r="S516" s="143"/>
      <c r="T516" s="143"/>
      <c r="U516" s="143"/>
    </row>
    <row r="517" spans="1:21" ht="13.5" customHeight="1">
      <c r="A517" s="203"/>
      <c r="B517" s="189" t="s">
        <v>436</v>
      </c>
      <c r="C517" s="501" t="s">
        <v>437</v>
      </c>
      <c r="D517" s="501"/>
      <c r="E517" s="501"/>
      <c r="F517" s="501"/>
      <c r="G517" s="501"/>
      <c r="H517" s="190" t="s">
        <v>432</v>
      </c>
      <c r="I517" s="209">
        <v>46</v>
      </c>
      <c r="J517" s="191"/>
      <c r="K517" s="209">
        <v>46</v>
      </c>
      <c r="L517" s="193"/>
      <c r="M517" s="191"/>
      <c r="N517" s="193"/>
      <c r="O517" s="191"/>
      <c r="P517" s="216">
        <v>801.51</v>
      </c>
      <c r="Q517" s="143"/>
      <c r="R517" s="143"/>
      <c r="S517" s="143"/>
      <c r="T517" s="143"/>
      <c r="U517" s="143"/>
    </row>
    <row r="518" spans="1:21" ht="13.5" customHeight="1">
      <c r="A518" s="213"/>
      <c r="B518" s="214"/>
      <c r="C518" s="500" t="s">
        <v>438</v>
      </c>
      <c r="D518" s="500"/>
      <c r="E518" s="500"/>
      <c r="F518" s="500"/>
      <c r="G518" s="500"/>
      <c r="H518" s="180"/>
      <c r="I518" s="181"/>
      <c r="J518" s="181"/>
      <c r="K518" s="181"/>
      <c r="L518" s="183"/>
      <c r="M518" s="181"/>
      <c r="N518" s="211">
        <v>2075.91</v>
      </c>
      <c r="O518" s="181"/>
      <c r="P518" s="212">
        <v>4151.8100000000004</v>
      </c>
      <c r="Q518" s="143"/>
      <c r="R518" s="143"/>
      <c r="S518" s="143"/>
      <c r="T518" s="143"/>
      <c r="U518" s="143"/>
    </row>
    <row r="519" spans="1:21" ht="19.5" customHeight="1">
      <c r="A519" s="178" t="s">
        <v>499</v>
      </c>
      <c r="B519" s="179" t="s">
        <v>581</v>
      </c>
      <c r="C519" s="498" t="s">
        <v>1593</v>
      </c>
      <c r="D519" s="498"/>
      <c r="E519" s="498"/>
      <c r="F519" s="498"/>
      <c r="G519" s="498"/>
      <c r="H519" s="180" t="s">
        <v>142</v>
      </c>
      <c r="I519" s="181">
        <v>18</v>
      </c>
      <c r="J519" s="182">
        <v>1</v>
      </c>
      <c r="K519" s="182">
        <v>18</v>
      </c>
      <c r="L519" s="183"/>
      <c r="M519" s="181"/>
      <c r="N519" s="184"/>
      <c r="O519" s="181"/>
      <c r="P519" s="185"/>
      <c r="Q519" s="143"/>
      <c r="R519" s="143"/>
      <c r="S519" s="143"/>
      <c r="T519" s="143"/>
      <c r="U519" s="143"/>
    </row>
    <row r="520" spans="1:21" ht="47.25" customHeight="1">
      <c r="A520" s="186"/>
      <c r="B520" s="187" t="s">
        <v>386</v>
      </c>
      <c r="C520" s="499" t="s">
        <v>387</v>
      </c>
      <c r="D520" s="499"/>
      <c r="E520" s="499"/>
      <c r="F520" s="499"/>
      <c r="G520" s="499"/>
      <c r="H520" s="499"/>
      <c r="I520" s="499"/>
      <c r="J520" s="499"/>
      <c r="K520" s="499"/>
      <c r="L520" s="499"/>
      <c r="M520" s="499"/>
      <c r="N520" s="499"/>
      <c r="O520" s="499"/>
      <c r="P520" s="499"/>
      <c r="Q520" s="143"/>
      <c r="R520" s="143"/>
      <c r="S520" s="143"/>
      <c r="T520" s="143"/>
      <c r="U520" s="143"/>
    </row>
    <row r="521" spans="1:21" ht="29.25" customHeight="1">
      <c r="A521" s="186"/>
      <c r="B521" s="187" t="s">
        <v>388</v>
      </c>
      <c r="C521" s="499" t="s">
        <v>389</v>
      </c>
      <c r="D521" s="499"/>
      <c r="E521" s="499"/>
      <c r="F521" s="499"/>
      <c r="G521" s="499"/>
      <c r="H521" s="499"/>
      <c r="I521" s="499"/>
      <c r="J521" s="499"/>
      <c r="K521" s="499"/>
      <c r="L521" s="499"/>
      <c r="M521" s="499"/>
      <c r="N521" s="499"/>
      <c r="O521" s="499"/>
      <c r="P521" s="499"/>
      <c r="Q521" s="143"/>
      <c r="R521" s="143"/>
      <c r="S521" s="143"/>
      <c r="T521" s="143"/>
      <c r="U521" s="143"/>
    </row>
    <row r="522" spans="1:21" ht="13.5" customHeight="1">
      <c r="A522" s="186"/>
      <c r="B522" s="187"/>
      <c r="C522" s="499" t="s">
        <v>1790</v>
      </c>
      <c r="D522" s="499"/>
      <c r="E522" s="499"/>
      <c r="F522" s="499"/>
      <c r="G522" s="499"/>
      <c r="H522" s="499"/>
      <c r="I522" s="499"/>
      <c r="J522" s="499"/>
      <c r="K522" s="499"/>
      <c r="L522" s="499"/>
      <c r="M522" s="499"/>
      <c r="N522" s="499"/>
      <c r="O522" s="499"/>
      <c r="P522" s="499"/>
      <c r="Q522" s="143"/>
      <c r="R522" s="143"/>
      <c r="S522" s="143"/>
      <c r="T522" s="143"/>
      <c r="U522" s="143"/>
    </row>
    <row r="523" spans="1:21" ht="13.5" customHeight="1">
      <c r="A523" s="188"/>
      <c r="B523" s="189" t="s">
        <v>164</v>
      </c>
      <c r="C523" s="501" t="s">
        <v>391</v>
      </c>
      <c r="D523" s="501"/>
      <c r="E523" s="501"/>
      <c r="F523" s="501"/>
      <c r="G523" s="501"/>
      <c r="H523" s="190" t="s">
        <v>392</v>
      </c>
      <c r="I523" s="191"/>
      <c r="J523" s="191"/>
      <c r="K523" s="215">
        <v>6.3632645999999999</v>
      </c>
      <c r="L523" s="193"/>
      <c r="M523" s="191"/>
      <c r="N523" s="193"/>
      <c r="O523" s="191"/>
      <c r="P523" s="194">
        <v>3602.5</v>
      </c>
      <c r="Q523" s="143"/>
      <c r="R523" s="143"/>
      <c r="S523" s="143"/>
      <c r="T523" s="143"/>
      <c r="U523" s="143"/>
    </row>
    <row r="524" spans="1:21" ht="13.5" customHeight="1">
      <c r="A524" s="195"/>
      <c r="B524" s="189" t="s">
        <v>393</v>
      </c>
      <c r="C524" s="501" t="s">
        <v>394</v>
      </c>
      <c r="D524" s="501"/>
      <c r="E524" s="501"/>
      <c r="F524" s="501"/>
      <c r="G524" s="501"/>
      <c r="H524" s="190" t="s">
        <v>392</v>
      </c>
      <c r="I524" s="201">
        <v>0.22</v>
      </c>
      <c r="J524" s="197">
        <v>1.6068849999999999</v>
      </c>
      <c r="K524" s="215">
        <v>6.3632645999999999</v>
      </c>
      <c r="L524" s="198"/>
      <c r="M524" s="199"/>
      <c r="N524" s="200">
        <v>566.14</v>
      </c>
      <c r="O524" s="191"/>
      <c r="P524" s="194">
        <v>3602.5</v>
      </c>
      <c r="Q524" s="143"/>
      <c r="R524" s="143"/>
      <c r="S524" s="143"/>
      <c r="T524" s="143"/>
      <c r="U524" s="143"/>
    </row>
    <row r="525" spans="1:21" ht="13.5" customHeight="1">
      <c r="A525" s="210"/>
      <c r="B525" s="187"/>
      <c r="C525" s="500" t="s">
        <v>429</v>
      </c>
      <c r="D525" s="500"/>
      <c r="E525" s="500"/>
      <c r="F525" s="500"/>
      <c r="G525" s="500"/>
      <c r="H525" s="180"/>
      <c r="I525" s="181"/>
      <c r="J525" s="181"/>
      <c r="K525" s="181"/>
      <c r="L525" s="183"/>
      <c r="M525" s="181"/>
      <c r="N525" s="211"/>
      <c r="O525" s="181"/>
      <c r="P525" s="212">
        <v>3602.5</v>
      </c>
      <c r="Q525" s="143"/>
      <c r="R525" s="143"/>
      <c r="S525" s="143"/>
      <c r="T525" s="143"/>
      <c r="U525" s="143"/>
    </row>
    <row r="526" spans="1:21" ht="13.5" customHeight="1">
      <c r="A526" s="203" t="s">
        <v>1851</v>
      </c>
      <c r="B526" s="189" t="s">
        <v>430</v>
      </c>
      <c r="C526" s="501" t="s">
        <v>431</v>
      </c>
      <c r="D526" s="501"/>
      <c r="E526" s="501"/>
      <c r="F526" s="501"/>
      <c r="G526" s="501"/>
      <c r="H526" s="190" t="s">
        <v>432</v>
      </c>
      <c r="I526" s="209">
        <v>2</v>
      </c>
      <c r="J526" s="191"/>
      <c r="K526" s="209">
        <v>2</v>
      </c>
      <c r="L526" s="193"/>
      <c r="M526" s="191"/>
      <c r="N526" s="193"/>
      <c r="O526" s="202">
        <v>1.0367</v>
      </c>
      <c r="P526" s="216">
        <v>46.48</v>
      </c>
      <c r="Q526" s="143"/>
      <c r="R526" s="143"/>
      <c r="S526" s="143"/>
      <c r="T526" s="143"/>
      <c r="U526" s="143"/>
    </row>
    <row r="527" spans="1:21" ht="13.5" customHeight="1">
      <c r="A527" s="203"/>
      <c r="B527" s="189"/>
      <c r="C527" s="501" t="s">
        <v>433</v>
      </c>
      <c r="D527" s="501"/>
      <c r="E527" s="501"/>
      <c r="F527" s="501"/>
      <c r="G527" s="501"/>
      <c r="H527" s="190"/>
      <c r="I527" s="191"/>
      <c r="J527" s="191"/>
      <c r="K527" s="191"/>
      <c r="L527" s="193"/>
      <c r="M527" s="191"/>
      <c r="N527" s="193"/>
      <c r="O527" s="191"/>
      <c r="P527" s="194">
        <v>3602.5</v>
      </c>
      <c r="Q527" s="143"/>
      <c r="R527" s="143"/>
      <c r="S527" s="143"/>
      <c r="T527" s="143"/>
      <c r="U527" s="143"/>
    </row>
    <row r="528" spans="1:21" ht="13.5" customHeight="1">
      <c r="A528" s="203"/>
      <c r="B528" s="189" t="s">
        <v>434</v>
      </c>
      <c r="C528" s="501" t="s">
        <v>435</v>
      </c>
      <c r="D528" s="501"/>
      <c r="E528" s="501"/>
      <c r="F528" s="501"/>
      <c r="G528" s="501"/>
      <c r="H528" s="190" t="s">
        <v>432</v>
      </c>
      <c r="I528" s="209">
        <v>90</v>
      </c>
      <c r="J528" s="191"/>
      <c r="K528" s="209">
        <v>90</v>
      </c>
      <c r="L528" s="193"/>
      <c r="M528" s="191"/>
      <c r="N528" s="193"/>
      <c r="O528" s="191"/>
      <c r="P528" s="194">
        <v>3242.25</v>
      </c>
      <c r="Q528" s="143"/>
      <c r="R528" s="143"/>
      <c r="S528" s="143"/>
      <c r="T528" s="143"/>
      <c r="U528" s="143"/>
    </row>
    <row r="529" spans="1:21" ht="13.5" customHeight="1">
      <c r="A529" s="203"/>
      <c r="B529" s="189" t="s">
        <v>436</v>
      </c>
      <c r="C529" s="501" t="s">
        <v>437</v>
      </c>
      <c r="D529" s="501"/>
      <c r="E529" s="501"/>
      <c r="F529" s="501"/>
      <c r="G529" s="501"/>
      <c r="H529" s="190" t="s">
        <v>432</v>
      </c>
      <c r="I529" s="209">
        <v>46</v>
      </c>
      <c r="J529" s="191"/>
      <c r="K529" s="209">
        <v>46</v>
      </c>
      <c r="L529" s="193"/>
      <c r="M529" s="191"/>
      <c r="N529" s="193"/>
      <c r="O529" s="191"/>
      <c r="P529" s="194">
        <v>1657.15</v>
      </c>
      <c r="Q529" s="143"/>
      <c r="R529" s="143"/>
      <c r="S529" s="143"/>
      <c r="T529" s="143"/>
      <c r="U529" s="143"/>
    </row>
    <row r="530" spans="1:21" ht="13.5" customHeight="1">
      <c r="A530" s="213"/>
      <c r="B530" s="214"/>
      <c r="C530" s="500" t="s">
        <v>438</v>
      </c>
      <c r="D530" s="500"/>
      <c r="E530" s="500"/>
      <c r="F530" s="500"/>
      <c r="G530" s="500"/>
      <c r="H530" s="180"/>
      <c r="I530" s="181"/>
      <c r="J530" s="181"/>
      <c r="K530" s="181"/>
      <c r="L530" s="183"/>
      <c r="M530" s="181"/>
      <c r="N530" s="218">
        <v>474.91</v>
      </c>
      <c r="O530" s="181"/>
      <c r="P530" s="212">
        <v>8548.3799999999992</v>
      </c>
      <c r="Q530" s="143"/>
      <c r="R530" s="143"/>
      <c r="S530" s="143"/>
      <c r="T530" s="143"/>
      <c r="U530" s="143"/>
    </row>
    <row r="531" spans="1:21" ht="29.25" customHeight="1">
      <c r="A531" s="178" t="s">
        <v>502</v>
      </c>
      <c r="B531" s="179" t="s">
        <v>710</v>
      </c>
      <c r="C531" s="498" t="s">
        <v>1852</v>
      </c>
      <c r="D531" s="498"/>
      <c r="E531" s="498"/>
      <c r="F531" s="498"/>
      <c r="G531" s="498"/>
      <c r="H531" s="180" t="s">
        <v>142</v>
      </c>
      <c r="I531" s="181">
        <v>2</v>
      </c>
      <c r="J531" s="182">
        <v>1</v>
      </c>
      <c r="K531" s="182">
        <v>2</v>
      </c>
      <c r="L531" s="183"/>
      <c r="M531" s="181"/>
      <c r="N531" s="184"/>
      <c r="O531" s="181"/>
      <c r="P531" s="185"/>
      <c r="Q531" s="143"/>
      <c r="R531" s="143"/>
      <c r="S531" s="143"/>
      <c r="T531" s="143"/>
      <c r="U531" s="143"/>
    </row>
    <row r="532" spans="1:21" ht="47.25" customHeight="1">
      <c r="A532" s="186"/>
      <c r="B532" s="187" t="s">
        <v>386</v>
      </c>
      <c r="C532" s="499" t="s">
        <v>387</v>
      </c>
      <c r="D532" s="499"/>
      <c r="E532" s="499"/>
      <c r="F532" s="499"/>
      <c r="G532" s="499"/>
      <c r="H532" s="499"/>
      <c r="I532" s="499"/>
      <c r="J532" s="499"/>
      <c r="K532" s="499"/>
      <c r="L532" s="499"/>
      <c r="M532" s="499"/>
      <c r="N532" s="499"/>
      <c r="O532" s="499"/>
      <c r="P532" s="499"/>
      <c r="Q532" s="143"/>
      <c r="R532" s="143"/>
      <c r="S532" s="143"/>
      <c r="T532" s="143"/>
      <c r="U532" s="143"/>
    </row>
    <row r="533" spans="1:21" ht="29.25" customHeight="1">
      <c r="A533" s="186"/>
      <c r="B533" s="187" t="s">
        <v>388</v>
      </c>
      <c r="C533" s="499" t="s">
        <v>389</v>
      </c>
      <c r="D533" s="499"/>
      <c r="E533" s="499"/>
      <c r="F533" s="499"/>
      <c r="G533" s="499"/>
      <c r="H533" s="499"/>
      <c r="I533" s="499"/>
      <c r="J533" s="499"/>
      <c r="K533" s="499"/>
      <c r="L533" s="499"/>
      <c r="M533" s="499"/>
      <c r="N533" s="499"/>
      <c r="O533" s="499"/>
      <c r="P533" s="499"/>
      <c r="Q533" s="143"/>
      <c r="R533" s="143"/>
      <c r="S533" s="143"/>
      <c r="T533" s="143"/>
      <c r="U533" s="143"/>
    </row>
    <row r="534" spans="1:21" ht="13.5" customHeight="1">
      <c r="A534" s="186"/>
      <c r="B534" s="187"/>
      <c r="C534" s="499" t="s">
        <v>1790</v>
      </c>
      <c r="D534" s="499"/>
      <c r="E534" s="499"/>
      <c r="F534" s="499"/>
      <c r="G534" s="499"/>
      <c r="H534" s="499"/>
      <c r="I534" s="499"/>
      <c r="J534" s="499"/>
      <c r="K534" s="499"/>
      <c r="L534" s="499"/>
      <c r="M534" s="499"/>
      <c r="N534" s="499"/>
      <c r="O534" s="499"/>
      <c r="P534" s="499"/>
      <c r="Q534" s="143"/>
      <c r="R534" s="143"/>
      <c r="S534" s="143"/>
      <c r="T534" s="143"/>
      <c r="U534" s="143"/>
    </row>
    <row r="535" spans="1:21" ht="13.5" customHeight="1">
      <c r="A535" s="188"/>
      <c r="B535" s="189" t="s">
        <v>164</v>
      </c>
      <c r="C535" s="501" t="s">
        <v>391</v>
      </c>
      <c r="D535" s="501"/>
      <c r="E535" s="501"/>
      <c r="F535" s="501"/>
      <c r="G535" s="501"/>
      <c r="H535" s="190" t="s">
        <v>392</v>
      </c>
      <c r="I535" s="191"/>
      <c r="J535" s="191"/>
      <c r="K535" s="215">
        <v>3.3101831000000002</v>
      </c>
      <c r="L535" s="193"/>
      <c r="M535" s="191"/>
      <c r="N535" s="193"/>
      <c r="O535" s="191"/>
      <c r="P535" s="194">
        <v>1723.81</v>
      </c>
      <c r="Q535" s="143"/>
      <c r="R535" s="143"/>
      <c r="S535" s="143"/>
      <c r="T535" s="143"/>
      <c r="U535" s="143"/>
    </row>
    <row r="536" spans="1:21" ht="13.5" customHeight="1">
      <c r="A536" s="195"/>
      <c r="B536" s="189" t="s">
        <v>712</v>
      </c>
      <c r="C536" s="501" t="s">
        <v>713</v>
      </c>
      <c r="D536" s="501"/>
      <c r="E536" s="501"/>
      <c r="F536" s="501"/>
      <c r="G536" s="501"/>
      <c r="H536" s="190" t="s">
        <v>392</v>
      </c>
      <c r="I536" s="201">
        <v>1.03</v>
      </c>
      <c r="J536" s="197">
        <v>1.6068849999999999</v>
      </c>
      <c r="K536" s="215">
        <v>3.3101831000000002</v>
      </c>
      <c r="L536" s="198"/>
      <c r="M536" s="199"/>
      <c r="N536" s="200">
        <v>520.76</v>
      </c>
      <c r="O536" s="191"/>
      <c r="P536" s="194">
        <v>1723.81</v>
      </c>
      <c r="Q536" s="143"/>
      <c r="R536" s="143"/>
      <c r="S536" s="143"/>
      <c r="T536" s="143"/>
      <c r="U536" s="143"/>
    </row>
    <row r="537" spans="1:21" ht="13.5" customHeight="1">
      <c r="A537" s="188"/>
      <c r="B537" s="189" t="s">
        <v>167</v>
      </c>
      <c r="C537" s="501" t="s">
        <v>395</v>
      </c>
      <c r="D537" s="501"/>
      <c r="E537" s="501"/>
      <c r="F537" s="501"/>
      <c r="G537" s="501"/>
      <c r="H537" s="190"/>
      <c r="I537" s="191"/>
      <c r="J537" s="191"/>
      <c r="K537" s="191"/>
      <c r="L537" s="193"/>
      <c r="M537" s="191"/>
      <c r="N537" s="193"/>
      <c r="O537" s="191"/>
      <c r="P537" s="216">
        <v>17.46</v>
      </c>
      <c r="Q537" s="143"/>
      <c r="R537" s="143"/>
      <c r="S537" s="143"/>
      <c r="T537" s="143"/>
      <c r="U537" s="143"/>
    </row>
    <row r="538" spans="1:21" ht="13.5" customHeight="1">
      <c r="A538" s="188"/>
      <c r="B538" s="189"/>
      <c r="C538" s="501" t="s">
        <v>396</v>
      </c>
      <c r="D538" s="501"/>
      <c r="E538" s="501"/>
      <c r="F538" s="501"/>
      <c r="G538" s="501"/>
      <c r="H538" s="190" t="s">
        <v>392</v>
      </c>
      <c r="I538" s="191"/>
      <c r="J538" s="191"/>
      <c r="K538" s="215">
        <v>3.2137699999999998E-2</v>
      </c>
      <c r="L538" s="193"/>
      <c r="M538" s="191"/>
      <c r="N538" s="193"/>
      <c r="O538" s="191"/>
      <c r="P538" s="216">
        <v>18.61</v>
      </c>
      <c r="Q538" s="143"/>
      <c r="R538" s="143"/>
      <c r="S538" s="143"/>
      <c r="T538" s="143"/>
      <c r="U538" s="143"/>
    </row>
    <row r="539" spans="1:21" ht="13.5" customHeight="1">
      <c r="A539" s="195"/>
      <c r="B539" s="189" t="s">
        <v>402</v>
      </c>
      <c r="C539" s="501" t="s">
        <v>403</v>
      </c>
      <c r="D539" s="501"/>
      <c r="E539" s="501"/>
      <c r="F539" s="501"/>
      <c r="G539" s="501"/>
      <c r="H539" s="190" t="s">
        <v>399</v>
      </c>
      <c r="I539" s="201">
        <v>0.01</v>
      </c>
      <c r="J539" s="197">
        <v>1.6068849999999999</v>
      </c>
      <c r="K539" s="215">
        <v>3.2137699999999998E-2</v>
      </c>
      <c r="L539" s="198"/>
      <c r="M539" s="199"/>
      <c r="N539" s="200">
        <v>543.33000000000004</v>
      </c>
      <c r="O539" s="191"/>
      <c r="P539" s="194">
        <v>17.46</v>
      </c>
      <c r="Q539" s="143"/>
      <c r="R539" s="143"/>
      <c r="S539" s="143"/>
      <c r="T539" s="143"/>
      <c r="U539" s="143"/>
    </row>
    <row r="540" spans="1:21" ht="13.5" customHeight="1">
      <c r="A540" s="203"/>
      <c r="B540" s="189" t="s">
        <v>404</v>
      </c>
      <c r="C540" s="501" t="s">
        <v>405</v>
      </c>
      <c r="D540" s="501"/>
      <c r="E540" s="501"/>
      <c r="F540" s="501"/>
      <c r="G540" s="501"/>
      <c r="H540" s="190" t="s">
        <v>392</v>
      </c>
      <c r="I540" s="201">
        <v>0.01</v>
      </c>
      <c r="J540" s="197">
        <v>1.6068849999999999</v>
      </c>
      <c r="K540" s="215">
        <v>3.2137699999999998E-2</v>
      </c>
      <c r="L540" s="193"/>
      <c r="M540" s="191"/>
      <c r="N540" s="204">
        <v>579.11</v>
      </c>
      <c r="O540" s="191"/>
      <c r="P540" s="216">
        <v>18.61</v>
      </c>
      <c r="Q540" s="143"/>
      <c r="R540" s="143"/>
      <c r="S540" s="143"/>
      <c r="T540" s="143"/>
      <c r="U540" s="143"/>
    </row>
    <row r="541" spans="1:21" ht="13.5" customHeight="1">
      <c r="A541" s="210"/>
      <c r="B541" s="187"/>
      <c r="C541" s="500" t="s">
        <v>429</v>
      </c>
      <c r="D541" s="500"/>
      <c r="E541" s="500"/>
      <c r="F541" s="500"/>
      <c r="G541" s="500"/>
      <c r="H541" s="180"/>
      <c r="I541" s="181"/>
      <c r="J541" s="181"/>
      <c r="K541" s="181"/>
      <c r="L541" s="183"/>
      <c r="M541" s="181"/>
      <c r="N541" s="211"/>
      <c r="O541" s="181"/>
      <c r="P541" s="212">
        <v>1759.88</v>
      </c>
      <c r="Q541" s="143"/>
      <c r="R541" s="143"/>
      <c r="S541" s="143"/>
      <c r="T541" s="143"/>
      <c r="U541" s="143"/>
    </row>
    <row r="542" spans="1:21" ht="13.5" customHeight="1">
      <c r="A542" s="203" t="s">
        <v>1853</v>
      </c>
      <c r="B542" s="189" t="s">
        <v>430</v>
      </c>
      <c r="C542" s="501" t="s">
        <v>431</v>
      </c>
      <c r="D542" s="501"/>
      <c r="E542" s="501"/>
      <c r="F542" s="501"/>
      <c r="G542" s="501"/>
      <c r="H542" s="190" t="s">
        <v>432</v>
      </c>
      <c r="I542" s="209">
        <v>2</v>
      </c>
      <c r="J542" s="191"/>
      <c r="K542" s="209">
        <v>2</v>
      </c>
      <c r="L542" s="193"/>
      <c r="M542" s="191"/>
      <c r="N542" s="193"/>
      <c r="O542" s="202">
        <v>1.0367</v>
      </c>
      <c r="P542" s="216">
        <v>22.24</v>
      </c>
      <c r="Q542" s="143"/>
      <c r="R542" s="143"/>
      <c r="S542" s="143"/>
      <c r="T542" s="143"/>
      <c r="U542" s="143"/>
    </row>
    <row r="543" spans="1:21" ht="13.5" customHeight="1">
      <c r="A543" s="203"/>
      <c r="B543" s="189"/>
      <c r="C543" s="501" t="s">
        <v>433</v>
      </c>
      <c r="D543" s="501"/>
      <c r="E543" s="501"/>
      <c r="F543" s="501"/>
      <c r="G543" s="501"/>
      <c r="H543" s="190"/>
      <c r="I543" s="191"/>
      <c r="J543" s="191"/>
      <c r="K543" s="191"/>
      <c r="L543" s="193"/>
      <c r="M543" s="191"/>
      <c r="N543" s="193"/>
      <c r="O543" s="191"/>
      <c r="P543" s="194">
        <v>1742.42</v>
      </c>
      <c r="Q543" s="143"/>
      <c r="R543" s="143"/>
      <c r="S543" s="143"/>
      <c r="T543" s="143"/>
      <c r="U543" s="143"/>
    </row>
    <row r="544" spans="1:21" ht="13.5" customHeight="1">
      <c r="A544" s="203"/>
      <c r="B544" s="189" t="s">
        <v>434</v>
      </c>
      <c r="C544" s="501" t="s">
        <v>435</v>
      </c>
      <c r="D544" s="501"/>
      <c r="E544" s="501"/>
      <c r="F544" s="501"/>
      <c r="G544" s="501"/>
      <c r="H544" s="190" t="s">
        <v>432</v>
      </c>
      <c r="I544" s="209">
        <v>90</v>
      </c>
      <c r="J544" s="191"/>
      <c r="K544" s="209">
        <v>90</v>
      </c>
      <c r="L544" s="193"/>
      <c r="M544" s="191"/>
      <c r="N544" s="193"/>
      <c r="O544" s="191"/>
      <c r="P544" s="194">
        <v>1568.18</v>
      </c>
      <c r="Q544" s="143"/>
      <c r="R544" s="143"/>
      <c r="S544" s="143"/>
      <c r="T544" s="143"/>
      <c r="U544" s="143"/>
    </row>
    <row r="545" spans="1:21" ht="13.5" customHeight="1">
      <c r="A545" s="203"/>
      <c r="B545" s="189" t="s">
        <v>436</v>
      </c>
      <c r="C545" s="501" t="s">
        <v>437</v>
      </c>
      <c r="D545" s="501"/>
      <c r="E545" s="501"/>
      <c r="F545" s="501"/>
      <c r="G545" s="501"/>
      <c r="H545" s="190" t="s">
        <v>432</v>
      </c>
      <c r="I545" s="209">
        <v>46</v>
      </c>
      <c r="J545" s="191"/>
      <c r="K545" s="209">
        <v>46</v>
      </c>
      <c r="L545" s="193"/>
      <c r="M545" s="191"/>
      <c r="N545" s="193"/>
      <c r="O545" s="191"/>
      <c r="P545" s="216">
        <v>801.51</v>
      </c>
      <c r="Q545" s="143"/>
      <c r="R545" s="143"/>
      <c r="S545" s="143"/>
      <c r="T545" s="143"/>
      <c r="U545" s="143"/>
    </row>
    <row r="546" spans="1:21" ht="13.5" customHeight="1">
      <c r="A546" s="213"/>
      <c r="B546" s="214"/>
      <c r="C546" s="500" t="s">
        <v>438</v>
      </c>
      <c r="D546" s="500"/>
      <c r="E546" s="500"/>
      <c r="F546" s="500"/>
      <c r="G546" s="500"/>
      <c r="H546" s="180"/>
      <c r="I546" s="181"/>
      <c r="J546" s="181"/>
      <c r="K546" s="181"/>
      <c r="L546" s="183"/>
      <c r="M546" s="181"/>
      <c r="N546" s="211">
        <v>2075.91</v>
      </c>
      <c r="O546" s="181"/>
      <c r="P546" s="212">
        <v>4151.8100000000004</v>
      </c>
      <c r="Q546" s="143"/>
      <c r="R546" s="143"/>
      <c r="S546" s="143"/>
      <c r="T546" s="143"/>
      <c r="U546" s="143"/>
    </row>
    <row r="547" spans="1:21" ht="19.5" customHeight="1">
      <c r="A547" s="178" t="s">
        <v>505</v>
      </c>
      <c r="B547" s="179" t="s">
        <v>581</v>
      </c>
      <c r="C547" s="498" t="s">
        <v>1593</v>
      </c>
      <c r="D547" s="498"/>
      <c r="E547" s="498"/>
      <c r="F547" s="498"/>
      <c r="G547" s="498"/>
      <c r="H547" s="180" t="s">
        <v>142</v>
      </c>
      <c r="I547" s="181">
        <v>4</v>
      </c>
      <c r="J547" s="182">
        <v>1</v>
      </c>
      <c r="K547" s="182">
        <v>4</v>
      </c>
      <c r="L547" s="183"/>
      <c r="M547" s="181"/>
      <c r="N547" s="184"/>
      <c r="O547" s="181"/>
      <c r="P547" s="185"/>
      <c r="Q547" s="143"/>
      <c r="R547" s="143"/>
      <c r="S547" s="143"/>
      <c r="T547" s="143"/>
      <c r="U547" s="143"/>
    </row>
    <row r="548" spans="1:21" ht="47.25" customHeight="1">
      <c r="A548" s="186"/>
      <c r="B548" s="187" t="s">
        <v>386</v>
      </c>
      <c r="C548" s="499" t="s">
        <v>387</v>
      </c>
      <c r="D548" s="499"/>
      <c r="E548" s="499"/>
      <c r="F548" s="499"/>
      <c r="G548" s="499"/>
      <c r="H548" s="499"/>
      <c r="I548" s="499"/>
      <c r="J548" s="499"/>
      <c r="K548" s="499"/>
      <c r="L548" s="499"/>
      <c r="M548" s="499"/>
      <c r="N548" s="499"/>
      <c r="O548" s="499"/>
      <c r="P548" s="499"/>
      <c r="Q548" s="143"/>
      <c r="R548" s="143"/>
      <c r="S548" s="143"/>
      <c r="T548" s="143"/>
      <c r="U548" s="143"/>
    </row>
    <row r="549" spans="1:21" ht="29.25" customHeight="1">
      <c r="A549" s="186"/>
      <c r="B549" s="187" t="s">
        <v>388</v>
      </c>
      <c r="C549" s="499" t="s">
        <v>389</v>
      </c>
      <c r="D549" s="499"/>
      <c r="E549" s="499"/>
      <c r="F549" s="499"/>
      <c r="G549" s="499"/>
      <c r="H549" s="499"/>
      <c r="I549" s="499"/>
      <c r="J549" s="499"/>
      <c r="K549" s="499"/>
      <c r="L549" s="499"/>
      <c r="M549" s="499"/>
      <c r="N549" s="499"/>
      <c r="O549" s="499"/>
      <c r="P549" s="499"/>
      <c r="Q549" s="143"/>
      <c r="R549" s="143"/>
      <c r="S549" s="143"/>
      <c r="T549" s="143"/>
      <c r="U549" s="143"/>
    </row>
    <row r="550" spans="1:21" ht="13.5" customHeight="1">
      <c r="A550" s="186"/>
      <c r="B550" s="187"/>
      <c r="C550" s="499" t="s">
        <v>1790</v>
      </c>
      <c r="D550" s="499"/>
      <c r="E550" s="499"/>
      <c r="F550" s="499"/>
      <c r="G550" s="499"/>
      <c r="H550" s="499"/>
      <c r="I550" s="499"/>
      <c r="J550" s="499"/>
      <c r="K550" s="499"/>
      <c r="L550" s="499"/>
      <c r="M550" s="499"/>
      <c r="N550" s="499"/>
      <c r="O550" s="499"/>
      <c r="P550" s="499"/>
      <c r="Q550" s="143"/>
      <c r="R550" s="143"/>
      <c r="S550" s="143"/>
      <c r="T550" s="143"/>
      <c r="U550" s="143"/>
    </row>
    <row r="551" spans="1:21" ht="13.5" customHeight="1">
      <c r="A551" s="188"/>
      <c r="B551" s="189" t="s">
        <v>164</v>
      </c>
      <c r="C551" s="501" t="s">
        <v>391</v>
      </c>
      <c r="D551" s="501"/>
      <c r="E551" s="501"/>
      <c r="F551" s="501"/>
      <c r="G551" s="501"/>
      <c r="H551" s="190" t="s">
        <v>392</v>
      </c>
      <c r="I551" s="191"/>
      <c r="J551" s="191"/>
      <c r="K551" s="215">
        <v>1.4140588000000001</v>
      </c>
      <c r="L551" s="193"/>
      <c r="M551" s="191"/>
      <c r="N551" s="193"/>
      <c r="O551" s="191"/>
      <c r="P551" s="216">
        <v>800.56</v>
      </c>
      <c r="Q551" s="143"/>
      <c r="R551" s="143"/>
      <c r="S551" s="143"/>
      <c r="T551" s="143"/>
      <c r="U551" s="143"/>
    </row>
    <row r="552" spans="1:21" ht="13.5" customHeight="1">
      <c r="A552" s="195"/>
      <c r="B552" s="189" t="s">
        <v>393</v>
      </c>
      <c r="C552" s="501" t="s">
        <v>394</v>
      </c>
      <c r="D552" s="501"/>
      <c r="E552" s="501"/>
      <c r="F552" s="501"/>
      <c r="G552" s="501"/>
      <c r="H552" s="190" t="s">
        <v>392</v>
      </c>
      <c r="I552" s="201">
        <v>0.22</v>
      </c>
      <c r="J552" s="197">
        <v>1.6068849999999999</v>
      </c>
      <c r="K552" s="215">
        <v>1.4140588000000001</v>
      </c>
      <c r="L552" s="198"/>
      <c r="M552" s="199"/>
      <c r="N552" s="200">
        <v>566.14</v>
      </c>
      <c r="O552" s="191"/>
      <c r="P552" s="194">
        <v>800.56</v>
      </c>
      <c r="Q552" s="143"/>
      <c r="R552" s="143"/>
      <c r="S552" s="143"/>
      <c r="T552" s="143"/>
      <c r="U552" s="143"/>
    </row>
    <row r="553" spans="1:21" ht="13.5" customHeight="1">
      <c r="A553" s="210"/>
      <c r="B553" s="187"/>
      <c r="C553" s="500" t="s">
        <v>429</v>
      </c>
      <c r="D553" s="500"/>
      <c r="E553" s="500"/>
      <c r="F553" s="500"/>
      <c r="G553" s="500"/>
      <c r="H553" s="180"/>
      <c r="I553" s="181"/>
      <c r="J553" s="181"/>
      <c r="K553" s="181"/>
      <c r="L553" s="183"/>
      <c r="M553" s="181"/>
      <c r="N553" s="211"/>
      <c r="O553" s="181"/>
      <c r="P553" s="212">
        <v>800.56</v>
      </c>
      <c r="Q553" s="143"/>
      <c r="R553" s="143"/>
      <c r="S553" s="143"/>
      <c r="T553" s="143"/>
      <c r="U553" s="143"/>
    </row>
    <row r="554" spans="1:21" ht="13.5" customHeight="1">
      <c r="A554" s="203" t="s">
        <v>1854</v>
      </c>
      <c r="B554" s="189" t="s">
        <v>430</v>
      </c>
      <c r="C554" s="501" t="s">
        <v>431</v>
      </c>
      <c r="D554" s="501"/>
      <c r="E554" s="501"/>
      <c r="F554" s="501"/>
      <c r="G554" s="501"/>
      <c r="H554" s="190" t="s">
        <v>432</v>
      </c>
      <c r="I554" s="209">
        <v>2</v>
      </c>
      <c r="J554" s="191"/>
      <c r="K554" s="209">
        <v>2</v>
      </c>
      <c r="L554" s="193"/>
      <c r="M554" s="191"/>
      <c r="N554" s="193"/>
      <c r="O554" s="202">
        <v>1.0367</v>
      </c>
      <c r="P554" s="216">
        <v>10.33</v>
      </c>
      <c r="Q554" s="143"/>
      <c r="R554" s="143"/>
      <c r="S554" s="143"/>
      <c r="T554" s="143"/>
      <c r="U554" s="143"/>
    </row>
    <row r="555" spans="1:21" ht="13.5" customHeight="1">
      <c r="A555" s="203"/>
      <c r="B555" s="189"/>
      <c r="C555" s="501" t="s">
        <v>433</v>
      </c>
      <c r="D555" s="501"/>
      <c r="E555" s="501"/>
      <c r="F555" s="501"/>
      <c r="G555" s="501"/>
      <c r="H555" s="190"/>
      <c r="I555" s="191"/>
      <c r="J555" s="191"/>
      <c r="K555" s="191"/>
      <c r="L555" s="193"/>
      <c r="M555" s="191"/>
      <c r="N555" s="193"/>
      <c r="O555" s="191"/>
      <c r="P555" s="216">
        <v>800.56</v>
      </c>
      <c r="Q555" s="143"/>
      <c r="R555" s="143"/>
      <c r="S555" s="143"/>
      <c r="T555" s="143"/>
      <c r="U555" s="143"/>
    </row>
    <row r="556" spans="1:21" ht="13.5" customHeight="1">
      <c r="A556" s="203"/>
      <c r="B556" s="189" t="s">
        <v>434</v>
      </c>
      <c r="C556" s="501" t="s">
        <v>435</v>
      </c>
      <c r="D556" s="501"/>
      <c r="E556" s="501"/>
      <c r="F556" s="501"/>
      <c r="G556" s="501"/>
      <c r="H556" s="190" t="s">
        <v>432</v>
      </c>
      <c r="I556" s="209">
        <v>90</v>
      </c>
      <c r="J556" s="191"/>
      <c r="K556" s="209">
        <v>90</v>
      </c>
      <c r="L556" s="193"/>
      <c r="M556" s="191"/>
      <c r="N556" s="193"/>
      <c r="O556" s="191"/>
      <c r="P556" s="216">
        <v>720.5</v>
      </c>
      <c r="Q556" s="143"/>
      <c r="R556" s="143"/>
      <c r="S556" s="143"/>
      <c r="T556" s="143"/>
      <c r="U556" s="143"/>
    </row>
    <row r="557" spans="1:21" ht="13.5" customHeight="1">
      <c r="A557" s="203"/>
      <c r="B557" s="189" t="s">
        <v>436</v>
      </c>
      <c r="C557" s="501" t="s">
        <v>437</v>
      </c>
      <c r="D557" s="501"/>
      <c r="E557" s="501"/>
      <c r="F557" s="501"/>
      <c r="G557" s="501"/>
      <c r="H557" s="190" t="s">
        <v>432</v>
      </c>
      <c r="I557" s="209">
        <v>46</v>
      </c>
      <c r="J557" s="191"/>
      <c r="K557" s="209">
        <v>46</v>
      </c>
      <c r="L557" s="193"/>
      <c r="M557" s="191"/>
      <c r="N557" s="193"/>
      <c r="O557" s="191"/>
      <c r="P557" s="216">
        <v>368.26</v>
      </c>
      <c r="Q557" s="143"/>
      <c r="R557" s="143"/>
      <c r="S557" s="143"/>
      <c r="T557" s="143"/>
      <c r="U557" s="143"/>
    </row>
    <row r="558" spans="1:21" ht="13.5" customHeight="1">
      <c r="A558" s="213"/>
      <c r="B558" s="214"/>
      <c r="C558" s="500" t="s">
        <v>438</v>
      </c>
      <c r="D558" s="500"/>
      <c r="E558" s="500"/>
      <c r="F558" s="500"/>
      <c r="G558" s="500"/>
      <c r="H558" s="180"/>
      <c r="I558" s="181"/>
      <c r="J558" s="181"/>
      <c r="K558" s="181"/>
      <c r="L558" s="183"/>
      <c r="M558" s="181"/>
      <c r="N558" s="218">
        <v>474.91</v>
      </c>
      <c r="O558" s="181"/>
      <c r="P558" s="212">
        <v>1899.65</v>
      </c>
      <c r="Q558" s="143"/>
      <c r="R558" s="143"/>
      <c r="S558" s="143"/>
      <c r="T558" s="143"/>
      <c r="U558" s="143"/>
    </row>
    <row r="559" spans="1:21" ht="29.25" customHeight="1">
      <c r="A559" s="178" t="s">
        <v>508</v>
      </c>
      <c r="B559" s="179" t="s">
        <v>710</v>
      </c>
      <c r="C559" s="498" t="s">
        <v>1855</v>
      </c>
      <c r="D559" s="498"/>
      <c r="E559" s="498"/>
      <c r="F559" s="498"/>
      <c r="G559" s="498"/>
      <c r="H559" s="180" t="s">
        <v>142</v>
      </c>
      <c r="I559" s="181">
        <v>2</v>
      </c>
      <c r="J559" s="182">
        <v>1</v>
      </c>
      <c r="K559" s="182">
        <v>2</v>
      </c>
      <c r="L559" s="183"/>
      <c r="M559" s="181"/>
      <c r="N559" s="184"/>
      <c r="O559" s="181"/>
      <c r="P559" s="185"/>
      <c r="Q559" s="143"/>
      <c r="R559" s="143"/>
      <c r="S559" s="143"/>
      <c r="T559" s="143"/>
      <c r="U559" s="143"/>
    </row>
    <row r="560" spans="1:21" ht="47.25" customHeight="1">
      <c r="A560" s="186"/>
      <c r="B560" s="187" t="s">
        <v>386</v>
      </c>
      <c r="C560" s="499" t="s">
        <v>387</v>
      </c>
      <c r="D560" s="499"/>
      <c r="E560" s="499"/>
      <c r="F560" s="499"/>
      <c r="G560" s="499"/>
      <c r="H560" s="499"/>
      <c r="I560" s="499"/>
      <c r="J560" s="499"/>
      <c r="K560" s="499"/>
      <c r="L560" s="499"/>
      <c r="M560" s="499"/>
      <c r="N560" s="499"/>
      <c r="O560" s="499"/>
      <c r="P560" s="499"/>
      <c r="Q560" s="143"/>
      <c r="R560" s="143"/>
      <c r="S560" s="143"/>
      <c r="T560" s="143"/>
      <c r="U560" s="143"/>
    </row>
    <row r="561" spans="1:21" ht="29.25" customHeight="1">
      <c r="A561" s="186"/>
      <c r="B561" s="187" t="s">
        <v>388</v>
      </c>
      <c r="C561" s="499" t="s">
        <v>389</v>
      </c>
      <c r="D561" s="499"/>
      <c r="E561" s="499"/>
      <c r="F561" s="499"/>
      <c r="G561" s="499"/>
      <c r="H561" s="499"/>
      <c r="I561" s="499"/>
      <c r="J561" s="499"/>
      <c r="K561" s="499"/>
      <c r="L561" s="499"/>
      <c r="M561" s="499"/>
      <c r="N561" s="499"/>
      <c r="O561" s="499"/>
      <c r="P561" s="499"/>
      <c r="Q561" s="143"/>
      <c r="R561" s="143"/>
      <c r="S561" s="143"/>
      <c r="T561" s="143"/>
      <c r="U561" s="143"/>
    </row>
    <row r="562" spans="1:21" ht="13.5" customHeight="1">
      <c r="A562" s="186"/>
      <c r="B562" s="187"/>
      <c r="C562" s="499" t="s">
        <v>1790</v>
      </c>
      <c r="D562" s="499"/>
      <c r="E562" s="499"/>
      <c r="F562" s="499"/>
      <c r="G562" s="499"/>
      <c r="H562" s="499"/>
      <c r="I562" s="499"/>
      <c r="J562" s="499"/>
      <c r="K562" s="499"/>
      <c r="L562" s="499"/>
      <c r="M562" s="499"/>
      <c r="N562" s="499"/>
      <c r="O562" s="499"/>
      <c r="P562" s="499"/>
      <c r="Q562" s="143"/>
      <c r="R562" s="143"/>
      <c r="S562" s="143"/>
      <c r="T562" s="143"/>
      <c r="U562" s="143"/>
    </row>
    <row r="563" spans="1:21" ht="13.5" customHeight="1">
      <c r="A563" s="188"/>
      <c r="B563" s="189" t="s">
        <v>164</v>
      </c>
      <c r="C563" s="501" t="s">
        <v>391</v>
      </c>
      <c r="D563" s="501"/>
      <c r="E563" s="501"/>
      <c r="F563" s="501"/>
      <c r="G563" s="501"/>
      <c r="H563" s="190" t="s">
        <v>392</v>
      </c>
      <c r="I563" s="191"/>
      <c r="J563" s="191"/>
      <c r="K563" s="215">
        <v>3.3101831000000002</v>
      </c>
      <c r="L563" s="193"/>
      <c r="M563" s="191"/>
      <c r="N563" s="193"/>
      <c r="O563" s="191"/>
      <c r="P563" s="194">
        <v>1723.81</v>
      </c>
      <c r="Q563" s="143"/>
      <c r="R563" s="143"/>
      <c r="S563" s="143"/>
      <c r="T563" s="143"/>
      <c r="U563" s="143"/>
    </row>
    <row r="564" spans="1:21" ht="13.5" customHeight="1">
      <c r="A564" s="195"/>
      <c r="B564" s="189" t="s">
        <v>712</v>
      </c>
      <c r="C564" s="501" t="s">
        <v>713</v>
      </c>
      <c r="D564" s="501"/>
      <c r="E564" s="501"/>
      <c r="F564" s="501"/>
      <c r="G564" s="501"/>
      <c r="H564" s="190" t="s">
        <v>392</v>
      </c>
      <c r="I564" s="201">
        <v>1.03</v>
      </c>
      <c r="J564" s="197">
        <v>1.6068849999999999</v>
      </c>
      <c r="K564" s="215">
        <v>3.3101831000000002</v>
      </c>
      <c r="L564" s="198"/>
      <c r="M564" s="199"/>
      <c r="N564" s="200">
        <v>520.76</v>
      </c>
      <c r="O564" s="191"/>
      <c r="P564" s="194">
        <v>1723.81</v>
      </c>
      <c r="Q564" s="143"/>
      <c r="R564" s="143"/>
      <c r="S564" s="143"/>
      <c r="T564" s="143"/>
      <c r="U564" s="143"/>
    </row>
    <row r="565" spans="1:21" ht="13.5" customHeight="1">
      <c r="A565" s="188"/>
      <c r="B565" s="189" t="s">
        <v>167</v>
      </c>
      <c r="C565" s="501" t="s">
        <v>395</v>
      </c>
      <c r="D565" s="501"/>
      <c r="E565" s="501"/>
      <c r="F565" s="501"/>
      <c r="G565" s="501"/>
      <c r="H565" s="190"/>
      <c r="I565" s="191"/>
      <c r="J565" s="191"/>
      <c r="K565" s="191"/>
      <c r="L565" s="193"/>
      <c r="M565" s="191"/>
      <c r="N565" s="193"/>
      <c r="O565" s="191"/>
      <c r="P565" s="216">
        <v>17.46</v>
      </c>
      <c r="Q565" s="143"/>
      <c r="R565" s="143"/>
      <c r="S565" s="143"/>
      <c r="T565" s="143"/>
      <c r="U565" s="143"/>
    </row>
    <row r="566" spans="1:21" ht="13.5" customHeight="1">
      <c r="A566" s="188"/>
      <c r="B566" s="189"/>
      <c r="C566" s="501" t="s">
        <v>396</v>
      </c>
      <c r="D566" s="501"/>
      <c r="E566" s="501"/>
      <c r="F566" s="501"/>
      <c r="G566" s="501"/>
      <c r="H566" s="190" t="s">
        <v>392</v>
      </c>
      <c r="I566" s="191"/>
      <c r="J566" s="191"/>
      <c r="K566" s="215">
        <v>3.2137699999999998E-2</v>
      </c>
      <c r="L566" s="193"/>
      <c r="M566" s="191"/>
      <c r="N566" s="193"/>
      <c r="O566" s="191"/>
      <c r="P566" s="216">
        <v>18.61</v>
      </c>
      <c r="Q566" s="143"/>
      <c r="R566" s="143"/>
      <c r="S566" s="143"/>
      <c r="T566" s="143"/>
      <c r="U566" s="143"/>
    </row>
    <row r="567" spans="1:21" ht="13.5" customHeight="1">
      <c r="A567" s="195"/>
      <c r="B567" s="189" t="s">
        <v>402</v>
      </c>
      <c r="C567" s="501" t="s">
        <v>403</v>
      </c>
      <c r="D567" s="501"/>
      <c r="E567" s="501"/>
      <c r="F567" s="501"/>
      <c r="G567" s="501"/>
      <c r="H567" s="190" t="s">
        <v>399</v>
      </c>
      <c r="I567" s="201">
        <v>0.01</v>
      </c>
      <c r="J567" s="197">
        <v>1.6068849999999999</v>
      </c>
      <c r="K567" s="215">
        <v>3.2137699999999998E-2</v>
      </c>
      <c r="L567" s="198"/>
      <c r="M567" s="199"/>
      <c r="N567" s="200">
        <v>543.33000000000004</v>
      </c>
      <c r="O567" s="191"/>
      <c r="P567" s="194">
        <v>17.46</v>
      </c>
      <c r="Q567" s="143"/>
      <c r="R567" s="143"/>
      <c r="S567" s="143"/>
      <c r="T567" s="143"/>
      <c r="U567" s="143"/>
    </row>
    <row r="568" spans="1:21" ht="13.5" customHeight="1">
      <c r="A568" s="203"/>
      <c r="B568" s="189" t="s">
        <v>404</v>
      </c>
      <c r="C568" s="501" t="s">
        <v>405</v>
      </c>
      <c r="D568" s="501"/>
      <c r="E568" s="501"/>
      <c r="F568" s="501"/>
      <c r="G568" s="501"/>
      <c r="H568" s="190" t="s">
        <v>392</v>
      </c>
      <c r="I568" s="201">
        <v>0.01</v>
      </c>
      <c r="J568" s="197">
        <v>1.6068849999999999</v>
      </c>
      <c r="K568" s="215">
        <v>3.2137699999999998E-2</v>
      </c>
      <c r="L568" s="193"/>
      <c r="M568" s="191"/>
      <c r="N568" s="204">
        <v>579.11</v>
      </c>
      <c r="O568" s="191"/>
      <c r="P568" s="216">
        <v>18.61</v>
      </c>
      <c r="Q568" s="143"/>
      <c r="R568" s="143"/>
      <c r="S568" s="143"/>
      <c r="T568" s="143"/>
      <c r="U568" s="143"/>
    </row>
    <row r="569" spans="1:21" ht="13.5" customHeight="1">
      <c r="A569" s="210"/>
      <c r="B569" s="187"/>
      <c r="C569" s="500" t="s">
        <v>429</v>
      </c>
      <c r="D569" s="500"/>
      <c r="E569" s="500"/>
      <c r="F569" s="500"/>
      <c r="G569" s="500"/>
      <c r="H569" s="180"/>
      <c r="I569" s="181"/>
      <c r="J569" s="181"/>
      <c r="K569" s="181"/>
      <c r="L569" s="183"/>
      <c r="M569" s="181"/>
      <c r="N569" s="211"/>
      <c r="O569" s="181"/>
      <c r="P569" s="212">
        <v>1759.88</v>
      </c>
      <c r="Q569" s="143"/>
      <c r="R569" s="143"/>
      <c r="S569" s="143"/>
      <c r="T569" s="143"/>
      <c r="U569" s="143"/>
    </row>
    <row r="570" spans="1:21" ht="13.5" customHeight="1">
      <c r="A570" s="203" t="s">
        <v>1856</v>
      </c>
      <c r="B570" s="189" t="s">
        <v>430</v>
      </c>
      <c r="C570" s="501" t="s">
        <v>431</v>
      </c>
      <c r="D570" s="501"/>
      <c r="E570" s="501"/>
      <c r="F570" s="501"/>
      <c r="G570" s="501"/>
      <c r="H570" s="190" t="s">
        <v>432</v>
      </c>
      <c r="I570" s="209">
        <v>2</v>
      </c>
      <c r="J570" s="191"/>
      <c r="K570" s="209">
        <v>2</v>
      </c>
      <c r="L570" s="193"/>
      <c r="M570" s="191"/>
      <c r="N570" s="193"/>
      <c r="O570" s="202">
        <v>1.0367</v>
      </c>
      <c r="P570" s="216">
        <v>22.24</v>
      </c>
      <c r="Q570" s="143"/>
      <c r="R570" s="143"/>
      <c r="S570" s="143"/>
      <c r="T570" s="143"/>
      <c r="U570" s="143"/>
    </row>
    <row r="571" spans="1:21" ht="13.5" customHeight="1">
      <c r="A571" s="203"/>
      <c r="B571" s="189"/>
      <c r="C571" s="501" t="s">
        <v>433</v>
      </c>
      <c r="D571" s="501"/>
      <c r="E571" s="501"/>
      <c r="F571" s="501"/>
      <c r="G571" s="501"/>
      <c r="H571" s="190"/>
      <c r="I571" s="191"/>
      <c r="J571" s="191"/>
      <c r="K571" s="191"/>
      <c r="L571" s="193"/>
      <c r="M571" s="191"/>
      <c r="N571" s="193"/>
      <c r="O571" s="191"/>
      <c r="P571" s="194">
        <v>1742.42</v>
      </c>
      <c r="Q571" s="143"/>
      <c r="R571" s="143"/>
      <c r="S571" s="143"/>
      <c r="T571" s="143"/>
      <c r="U571" s="143"/>
    </row>
    <row r="572" spans="1:21" ht="13.5" customHeight="1">
      <c r="A572" s="203"/>
      <c r="B572" s="189" t="s">
        <v>434</v>
      </c>
      <c r="C572" s="501" t="s">
        <v>435</v>
      </c>
      <c r="D572" s="501"/>
      <c r="E572" s="501"/>
      <c r="F572" s="501"/>
      <c r="G572" s="501"/>
      <c r="H572" s="190" t="s">
        <v>432</v>
      </c>
      <c r="I572" s="209">
        <v>90</v>
      </c>
      <c r="J572" s="191"/>
      <c r="K572" s="209">
        <v>90</v>
      </c>
      <c r="L572" s="193"/>
      <c r="M572" s="191"/>
      <c r="N572" s="193"/>
      <c r="O572" s="191"/>
      <c r="P572" s="194">
        <v>1568.18</v>
      </c>
      <c r="Q572" s="143"/>
      <c r="R572" s="143"/>
      <c r="S572" s="143"/>
      <c r="T572" s="143"/>
      <c r="U572" s="143"/>
    </row>
    <row r="573" spans="1:21" ht="13.5" customHeight="1">
      <c r="A573" s="203"/>
      <c r="B573" s="189" t="s">
        <v>436</v>
      </c>
      <c r="C573" s="501" t="s">
        <v>437</v>
      </c>
      <c r="D573" s="501"/>
      <c r="E573" s="501"/>
      <c r="F573" s="501"/>
      <c r="G573" s="501"/>
      <c r="H573" s="190" t="s">
        <v>432</v>
      </c>
      <c r="I573" s="209">
        <v>46</v>
      </c>
      <c r="J573" s="191"/>
      <c r="K573" s="209">
        <v>46</v>
      </c>
      <c r="L573" s="193"/>
      <c r="M573" s="191"/>
      <c r="N573" s="193"/>
      <c r="O573" s="191"/>
      <c r="P573" s="216">
        <v>801.51</v>
      </c>
      <c r="Q573" s="143"/>
      <c r="R573" s="143"/>
      <c r="S573" s="143"/>
      <c r="T573" s="143"/>
      <c r="U573" s="143"/>
    </row>
    <row r="574" spans="1:21" ht="13.5" customHeight="1">
      <c r="A574" s="213"/>
      <c r="B574" s="214"/>
      <c r="C574" s="500" t="s">
        <v>438</v>
      </c>
      <c r="D574" s="500"/>
      <c r="E574" s="500"/>
      <c r="F574" s="500"/>
      <c r="G574" s="500"/>
      <c r="H574" s="180"/>
      <c r="I574" s="181"/>
      <c r="J574" s="181"/>
      <c r="K574" s="181"/>
      <c r="L574" s="183"/>
      <c r="M574" s="181"/>
      <c r="N574" s="211">
        <v>2075.91</v>
      </c>
      <c r="O574" s="181"/>
      <c r="P574" s="212">
        <v>4151.8100000000004</v>
      </c>
      <c r="Q574" s="143"/>
      <c r="R574" s="143"/>
      <c r="S574" s="143"/>
      <c r="T574" s="143"/>
      <c r="U574" s="143"/>
    </row>
    <row r="575" spans="1:21" ht="1.5" customHeight="1">
      <c r="A575" s="223"/>
      <c r="B575" s="224"/>
      <c r="C575" s="224"/>
      <c r="D575" s="224"/>
      <c r="E575" s="224"/>
      <c r="F575" s="225"/>
      <c r="G575" s="225"/>
      <c r="H575" s="225"/>
      <c r="I575" s="225"/>
      <c r="J575" s="226"/>
      <c r="K575" s="225"/>
      <c r="L575" s="226"/>
      <c r="M575" s="227"/>
      <c r="N575" s="226"/>
      <c r="O575" s="228"/>
      <c r="P575" s="229"/>
      <c r="Q575" s="143"/>
      <c r="R575" s="143"/>
      <c r="S575" s="143"/>
      <c r="T575" s="143"/>
      <c r="U575" s="143"/>
    </row>
    <row r="576" spans="1:21" ht="13.5" customHeight="1">
      <c r="A576" s="210"/>
      <c r="B576" s="230"/>
      <c r="C576" s="496" t="s">
        <v>1857</v>
      </c>
      <c r="D576" s="496"/>
      <c r="E576" s="496"/>
      <c r="F576" s="496"/>
      <c r="G576" s="496"/>
      <c r="H576" s="496"/>
      <c r="I576" s="496"/>
      <c r="J576" s="496"/>
      <c r="K576" s="496"/>
      <c r="L576" s="496"/>
      <c r="M576" s="496"/>
      <c r="N576" s="496"/>
      <c r="O576" s="496"/>
      <c r="P576" s="232"/>
      <c r="Q576" s="143"/>
      <c r="R576" s="143"/>
      <c r="S576" s="143"/>
      <c r="T576" s="143"/>
      <c r="U576" s="143"/>
    </row>
    <row r="577" spans="1:21" ht="13.5" customHeight="1">
      <c r="A577" s="210"/>
      <c r="B577" s="187"/>
      <c r="C577" s="495" t="s">
        <v>675</v>
      </c>
      <c r="D577" s="495"/>
      <c r="E577" s="495"/>
      <c r="F577" s="495"/>
      <c r="G577" s="495"/>
      <c r="H577" s="495"/>
      <c r="I577" s="495"/>
      <c r="J577" s="495"/>
      <c r="K577" s="495"/>
      <c r="L577" s="495"/>
      <c r="M577" s="495"/>
      <c r="N577" s="495"/>
      <c r="O577" s="495"/>
      <c r="P577" s="234">
        <v>9806.23</v>
      </c>
      <c r="Q577" s="143"/>
      <c r="R577" s="143"/>
      <c r="S577" s="143"/>
      <c r="T577" s="143"/>
      <c r="U577" s="143"/>
    </row>
    <row r="578" spans="1:21" ht="13.5" customHeight="1">
      <c r="A578" s="210"/>
      <c r="B578" s="187"/>
      <c r="C578" s="495" t="s">
        <v>676</v>
      </c>
      <c r="D578" s="495"/>
      <c r="E578" s="495"/>
      <c r="F578" s="495"/>
      <c r="G578" s="495"/>
      <c r="H578" s="495"/>
      <c r="I578" s="495"/>
      <c r="J578" s="495"/>
      <c r="K578" s="495"/>
      <c r="L578" s="495"/>
      <c r="M578" s="495"/>
      <c r="N578" s="495"/>
      <c r="O578" s="495"/>
      <c r="P578" s="235"/>
      <c r="Q578" s="143"/>
      <c r="R578" s="143"/>
      <c r="S578" s="143"/>
      <c r="T578" s="143"/>
      <c r="U578" s="143"/>
    </row>
    <row r="579" spans="1:21" ht="13.5" customHeight="1">
      <c r="A579" s="210"/>
      <c r="B579" s="187"/>
      <c r="C579" s="495" t="s">
        <v>677</v>
      </c>
      <c r="D579" s="495"/>
      <c r="E579" s="495"/>
      <c r="F579" s="495"/>
      <c r="G579" s="495"/>
      <c r="H579" s="495"/>
      <c r="I579" s="495"/>
      <c r="J579" s="495"/>
      <c r="K579" s="495"/>
      <c r="L579" s="495"/>
      <c r="M579" s="495"/>
      <c r="N579" s="495"/>
      <c r="O579" s="495"/>
      <c r="P579" s="234">
        <v>9574.49</v>
      </c>
      <c r="Q579" s="143"/>
      <c r="R579" s="143"/>
      <c r="S579" s="143"/>
      <c r="T579" s="143"/>
      <c r="U579" s="143"/>
    </row>
    <row r="580" spans="1:21" ht="13.5" customHeight="1">
      <c r="A580" s="210"/>
      <c r="B580" s="187"/>
      <c r="C580" s="495" t="s">
        <v>678</v>
      </c>
      <c r="D580" s="495"/>
      <c r="E580" s="495"/>
      <c r="F580" s="495"/>
      <c r="G580" s="495"/>
      <c r="H580" s="495"/>
      <c r="I580" s="495"/>
      <c r="J580" s="495"/>
      <c r="K580" s="495"/>
      <c r="L580" s="495"/>
      <c r="M580" s="495"/>
      <c r="N580" s="495"/>
      <c r="O580" s="495"/>
      <c r="P580" s="252">
        <v>52.38</v>
      </c>
      <c r="Q580" s="143"/>
      <c r="R580" s="143"/>
      <c r="S580" s="143"/>
      <c r="T580" s="143"/>
      <c r="U580" s="143"/>
    </row>
    <row r="581" spans="1:21" ht="13.5" customHeight="1">
      <c r="A581" s="210"/>
      <c r="B581" s="187"/>
      <c r="C581" s="495" t="s">
        <v>679</v>
      </c>
      <c r="D581" s="495"/>
      <c r="E581" s="495"/>
      <c r="F581" s="495"/>
      <c r="G581" s="495"/>
      <c r="H581" s="495"/>
      <c r="I581" s="495"/>
      <c r="J581" s="495"/>
      <c r="K581" s="495"/>
      <c r="L581" s="495"/>
      <c r="M581" s="495"/>
      <c r="N581" s="495"/>
      <c r="O581" s="495"/>
      <c r="P581" s="252">
        <v>55.83</v>
      </c>
      <c r="Q581" s="143"/>
      <c r="R581" s="143"/>
      <c r="S581" s="143"/>
      <c r="T581" s="143"/>
      <c r="U581" s="143"/>
    </row>
    <row r="582" spans="1:21" ht="13.5" customHeight="1">
      <c r="A582" s="210"/>
      <c r="B582" s="187"/>
      <c r="C582" s="495" t="s">
        <v>680</v>
      </c>
      <c r="D582" s="495"/>
      <c r="E582" s="495"/>
      <c r="F582" s="495"/>
      <c r="G582" s="495"/>
      <c r="H582" s="495"/>
      <c r="I582" s="495"/>
      <c r="J582" s="495"/>
      <c r="K582" s="495"/>
      <c r="L582" s="495"/>
      <c r="M582" s="495"/>
      <c r="N582" s="495"/>
      <c r="O582" s="495"/>
      <c r="P582" s="252">
        <v>123.53</v>
      </c>
      <c r="Q582" s="143"/>
      <c r="R582" s="143"/>
      <c r="S582" s="143"/>
      <c r="T582" s="143"/>
      <c r="U582" s="143"/>
    </row>
    <row r="583" spans="1:21" ht="13.5" customHeight="1">
      <c r="A583" s="210"/>
      <c r="B583" s="187"/>
      <c r="C583" s="495" t="s">
        <v>681</v>
      </c>
      <c r="D583" s="495"/>
      <c r="E583" s="495"/>
      <c r="F583" s="495"/>
      <c r="G583" s="495"/>
      <c r="H583" s="495"/>
      <c r="I583" s="495"/>
      <c r="J583" s="495"/>
      <c r="K583" s="495"/>
      <c r="L583" s="495"/>
      <c r="M583" s="495"/>
      <c r="N583" s="495"/>
      <c r="O583" s="495"/>
      <c r="P583" s="234">
        <v>22903.46</v>
      </c>
      <c r="Q583" s="143"/>
      <c r="R583" s="143"/>
      <c r="S583" s="143"/>
      <c r="T583" s="143"/>
      <c r="U583" s="143"/>
    </row>
    <row r="584" spans="1:21" ht="13.5" customHeight="1">
      <c r="A584" s="210"/>
      <c r="B584" s="187"/>
      <c r="C584" s="495" t="s">
        <v>676</v>
      </c>
      <c r="D584" s="495"/>
      <c r="E584" s="495"/>
      <c r="F584" s="495"/>
      <c r="G584" s="495"/>
      <c r="H584" s="495"/>
      <c r="I584" s="495"/>
      <c r="J584" s="495"/>
      <c r="K584" s="495"/>
      <c r="L584" s="495"/>
      <c r="M584" s="495"/>
      <c r="N584" s="495"/>
      <c r="O584" s="495"/>
      <c r="P584" s="235"/>
      <c r="Q584" s="143"/>
      <c r="R584" s="143"/>
      <c r="S584" s="143"/>
      <c r="T584" s="143"/>
      <c r="U584" s="143"/>
    </row>
    <row r="585" spans="1:21" ht="13.5" customHeight="1">
      <c r="A585" s="210"/>
      <c r="B585" s="187"/>
      <c r="C585" s="495" t="s">
        <v>682</v>
      </c>
      <c r="D585" s="495"/>
      <c r="E585" s="495"/>
      <c r="F585" s="495"/>
      <c r="G585" s="495"/>
      <c r="H585" s="495"/>
      <c r="I585" s="495"/>
      <c r="J585" s="495"/>
      <c r="K585" s="495"/>
      <c r="L585" s="495"/>
      <c r="M585" s="495"/>
      <c r="N585" s="495"/>
      <c r="O585" s="495"/>
      <c r="P585" s="234">
        <v>9574.49</v>
      </c>
      <c r="Q585" s="143"/>
      <c r="R585" s="143"/>
      <c r="S585" s="143"/>
      <c r="T585" s="143"/>
      <c r="U585" s="143"/>
    </row>
    <row r="586" spans="1:21" ht="13.5" customHeight="1">
      <c r="A586" s="210"/>
      <c r="B586" s="187"/>
      <c r="C586" s="495" t="s">
        <v>683</v>
      </c>
      <c r="D586" s="495"/>
      <c r="E586" s="495"/>
      <c r="F586" s="495"/>
      <c r="G586" s="495"/>
      <c r="H586" s="495"/>
      <c r="I586" s="495"/>
      <c r="J586" s="495"/>
      <c r="K586" s="495"/>
      <c r="L586" s="495"/>
      <c r="M586" s="495"/>
      <c r="N586" s="495"/>
      <c r="O586" s="495"/>
      <c r="P586" s="252">
        <v>52.38</v>
      </c>
      <c r="Q586" s="143"/>
      <c r="R586" s="143"/>
      <c r="S586" s="143"/>
      <c r="T586" s="143"/>
      <c r="U586" s="143"/>
    </row>
    <row r="587" spans="1:21" ht="13.5" customHeight="1">
      <c r="A587" s="210"/>
      <c r="B587" s="187"/>
      <c r="C587" s="495" t="s">
        <v>684</v>
      </c>
      <c r="D587" s="495"/>
      <c r="E587" s="495"/>
      <c r="F587" s="495"/>
      <c r="G587" s="495"/>
      <c r="H587" s="495"/>
      <c r="I587" s="495"/>
      <c r="J587" s="495"/>
      <c r="K587" s="495"/>
      <c r="L587" s="495"/>
      <c r="M587" s="495"/>
      <c r="N587" s="495"/>
      <c r="O587" s="495"/>
      <c r="P587" s="252">
        <v>55.83</v>
      </c>
      <c r="Q587" s="143"/>
      <c r="R587" s="143"/>
      <c r="S587" s="143"/>
      <c r="T587" s="143"/>
      <c r="U587" s="143"/>
    </row>
    <row r="588" spans="1:21" ht="13.5" customHeight="1">
      <c r="A588" s="210"/>
      <c r="B588" s="187"/>
      <c r="C588" s="495" t="s">
        <v>685</v>
      </c>
      <c r="D588" s="495"/>
      <c r="E588" s="495"/>
      <c r="F588" s="495"/>
      <c r="G588" s="495"/>
      <c r="H588" s="495"/>
      <c r="I588" s="495"/>
      <c r="J588" s="495"/>
      <c r="K588" s="495"/>
      <c r="L588" s="495"/>
      <c r="M588" s="495"/>
      <c r="N588" s="495"/>
      <c r="O588" s="495"/>
      <c r="P588" s="252">
        <v>123.53</v>
      </c>
      <c r="Q588" s="143"/>
      <c r="R588" s="143"/>
      <c r="S588" s="143"/>
      <c r="T588" s="143"/>
      <c r="U588" s="143"/>
    </row>
    <row r="589" spans="1:21" ht="13.5" customHeight="1">
      <c r="A589" s="210"/>
      <c r="B589" s="187"/>
      <c r="C589" s="495" t="s">
        <v>686</v>
      </c>
      <c r="D589" s="495"/>
      <c r="E589" s="495"/>
      <c r="F589" s="495"/>
      <c r="G589" s="495"/>
      <c r="H589" s="495"/>
      <c r="I589" s="495"/>
      <c r="J589" s="495"/>
      <c r="K589" s="495"/>
      <c r="L589" s="495"/>
      <c r="M589" s="495"/>
      <c r="N589" s="495"/>
      <c r="O589" s="495"/>
      <c r="P589" s="234">
        <v>8667.2900000000009</v>
      </c>
      <c r="Q589" s="143"/>
      <c r="R589" s="143"/>
      <c r="S589" s="143"/>
      <c r="T589" s="143"/>
      <c r="U589" s="143"/>
    </row>
    <row r="590" spans="1:21" ht="13.5" customHeight="1">
      <c r="A590" s="210"/>
      <c r="B590" s="187"/>
      <c r="C590" s="495" t="s">
        <v>687</v>
      </c>
      <c r="D590" s="495"/>
      <c r="E590" s="495"/>
      <c r="F590" s="495"/>
      <c r="G590" s="495"/>
      <c r="H590" s="495"/>
      <c r="I590" s="495"/>
      <c r="J590" s="495"/>
      <c r="K590" s="495"/>
      <c r="L590" s="495"/>
      <c r="M590" s="495"/>
      <c r="N590" s="495"/>
      <c r="O590" s="495"/>
      <c r="P590" s="234">
        <v>4429.9399999999996</v>
      </c>
      <c r="Q590" s="143"/>
      <c r="R590" s="143"/>
      <c r="S590" s="143"/>
      <c r="T590" s="143"/>
      <c r="U590" s="143"/>
    </row>
    <row r="591" spans="1:21" ht="13.5" customHeight="1">
      <c r="A591" s="210"/>
      <c r="B591" s="187"/>
      <c r="C591" s="495" t="s">
        <v>688</v>
      </c>
      <c r="D591" s="495"/>
      <c r="E591" s="495"/>
      <c r="F591" s="495"/>
      <c r="G591" s="495"/>
      <c r="H591" s="495"/>
      <c r="I591" s="495"/>
      <c r="J591" s="495"/>
      <c r="K591" s="495"/>
      <c r="L591" s="495"/>
      <c r="M591" s="495"/>
      <c r="N591" s="495"/>
      <c r="O591" s="495"/>
      <c r="P591" s="234">
        <v>9630.32</v>
      </c>
      <c r="Q591" s="143"/>
      <c r="R591" s="143"/>
      <c r="S591" s="143"/>
      <c r="T591" s="143"/>
      <c r="U591" s="143"/>
    </row>
    <row r="592" spans="1:21" ht="13.5" customHeight="1">
      <c r="A592" s="210"/>
      <c r="B592" s="187"/>
      <c r="C592" s="495" t="s">
        <v>689</v>
      </c>
      <c r="D592" s="495"/>
      <c r="E592" s="495"/>
      <c r="F592" s="495"/>
      <c r="G592" s="495"/>
      <c r="H592" s="495"/>
      <c r="I592" s="495"/>
      <c r="J592" s="495"/>
      <c r="K592" s="495"/>
      <c r="L592" s="495"/>
      <c r="M592" s="495"/>
      <c r="N592" s="495"/>
      <c r="O592" s="495"/>
      <c r="P592" s="234">
        <v>8667.2900000000009</v>
      </c>
      <c r="Q592" s="143"/>
      <c r="R592" s="143"/>
      <c r="S592" s="143"/>
      <c r="T592" s="143"/>
      <c r="U592" s="143"/>
    </row>
    <row r="593" spans="1:21" ht="13.5" customHeight="1">
      <c r="A593" s="210"/>
      <c r="B593" s="187"/>
      <c r="C593" s="495" t="s">
        <v>690</v>
      </c>
      <c r="D593" s="495"/>
      <c r="E593" s="495"/>
      <c r="F593" s="495"/>
      <c r="G593" s="495"/>
      <c r="H593" s="495"/>
      <c r="I593" s="495"/>
      <c r="J593" s="495"/>
      <c r="K593" s="495"/>
      <c r="L593" s="495"/>
      <c r="M593" s="495"/>
      <c r="N593" s="495"/>
      <c r="O593" s="495"/>
      <c r="P593" s="234">
        <v>4429.9399999999996</v>
      </c>
      <c r="Q593" s="143"/>
      <c r="R593" s="143"/>
      <c r="S593" s="143"/>
      <c r="T593" s="143"/>
      <c r="U593" s="143"/>
    </row>
    <row r="594" spans="1:21" ht="13.5" customHeight="1">
      <c r="A594" s="210"/>
      <c r="B594" s="230"/>
      <c r="C594" s="496" t="s">
        <v>1858</v>
      </c>
      <c r="D594" s="496"/>
      <c r="E594" s="496"/>
      <c r="F594" s="496"/>
      <c r="G594" s="496"/>
      <c r="H594" s="496"/>
      <c r="I594" s="496"/>
      <c r="J594" s="496"/>
      <c r="K594" s="496"/>
      <c r="L594" s="496"/>
      <c r="M594" s="496"/>
      <c r="N594" s="496"/>
      <c r="O594" s="496"/>
      <c r="P594" s="236">
        <v>22903.46</v>
      </c>
      <c r="Q594" s="143"/>
      <c r="R594" s="143"/>
      <c r="S594" s="143"/>
      <c r="T594" s="143"/>
      <c r="U594" s="143"/>
    </row>
    <row r="595" spans="1:21" ht="13.5" customHeight="1">
      <c r="A595" s="210"/>
      <c r="B595" s="187"/>
      <c r="C595" s="495" t="s">
        <v>692</v>
      </c>
      <c r="D595" s="495"/>
      <c r="E595" s="495"/>
      <c r="F595" s="495"/>
      <c r="G595" s="495"/>
      <c r="H595" s="495"/>
      <c r="I595" s="495"/>
      <c r="J595" s="495"/>
      <c r="K595" s="495"/>
      <c r="L595" s="495"/>
      <c r="M595" s="495"/>
      <c r="N595" s="495"/>
      <c r="O595" s="495"/>
      <c r="P595" s="235"/>
      <c r="Q595" s="143"/>
      <c r="R595" s="143"/>
      <c r="S595" s="143"/>
      <c r="T595" s="143"/>
      <c r="U595" s="143"/>
    </row>
    <row r="596" spans="1:21" ht="13.5" customHeight="1">
      <c r="A596" s="210"/>
      <c r="B596" s="187"/>
      <c r="C596" s="495" t="s">
        <v>694</v>
      </c>
      <c r="D596" s="495"/>
      <c r="E596" s="495"/>
      <c r="F596" s="495"/>
      <c r="G596" s="495"/>
      <c r="H596" s="495"/>
      <c r="I596" s="495"/>
      <c r="J596" s="495"/>
      <c r="K596" s="237" t="s">
        <v>1859</v>
      </c>
      <c r="L596" s="231"/>
      <c r="M596" s="231"/>
      <c r="N596" s="143"/>
      <c r="O596" s="238"/>
      <c r="P596" s="235"/>
      <c r="Q596" s="143"/>
      <c r="R596" s="143"/>
      <c r="S596" s="143"/>
      <c r="T596" s="143"/>
      <c r="U596" s="143"/>
    </row>
    <row r="597" spans="1:21" ht="13.5" customHeight="1">
      <c r="A597" s="210"/>
      <c r="B597" s="187"/>
      <c r="C597" s="495" t="s">
        <v>696</v>
      </c>
      <c r="D597" s="495"/>
      <c r="E597" s="495"/>
      <c r="F597" s="495"/>
      <c r="G597" s="495"/>
      <c r="H597" s="495"/>
      <c r="I597" s="495"/>
      <c r="J597" s="495"/>
      <c r="K597" s="237" t="s">
        <v>1860</v>
      </c>
      <c r="L597" s="231"/>
      <c r="M597" s="231"/>
      <c r="N597" s="143"/>
      <c r="O597" s="238"/>
      <c r="P597" s="235"/>
      <c r="Q597" s="143"/>
      <c r="R597" s="143"/>
      <c r="S597" s="143"/>
      <c r="T597" s="143"/>
      <c r="U597" s="143"/>
    </row>
    <row r="598" spans="1:21" ht="13.5" customHeight="1">
      <c r="A598" s="497" t="s">
        <v>1861</v>
      </c>
      <c r="B598" s="497"/>
      <c r="C598" s="497"/>
      <c r="D598" s="497"/>
      <c r="E598" s="497"/>
      <c r="F598" s="497"/>
      <c r="G598" s="497"/>
      <c r="H598" s="497"/>
      <c r="I598" s="497"/>
      <c r="J598" s="497"/>
      <c r="K598" s="497"/>
      <c r="L598" s="497"/>
      <c r="M598" s="497"/>
      <c r="N598" s="497"/>
      <c r="O598" s="497"/>
      <c r="P598" s="497"/>
      <c r="Q598" s="143"/>
      <c r="R598" s="143"/>
      <c r="S598" s="143"/>
      <c r="T598" s="143"/>
      <c r="U598" s="143"/>
    </row>
    <row r="599" spans="1:21" ht="29.25" customHeight="1">
      <c r="A599" s="178" t="s">
        <v>511</v>
      </c>
      <c r="B599" s="179" t="s">
        <v>1287</v>
      </c>
      <c r="C599" s="498" t="s">
        <v>1862</v>
      </c>
      <c r="D599" s="498"/>
      <c r="E599" s="498"/>
      <c r="F599" s="498"/>
      <c r="G599" s="498"/>
      <c r="H599" s="180" t="s">
        <v>610</v>
      </c>
      <c r="I599" s="181">
        <v>3.8559999999999997E-2</v>
      </c>
      <c r="J599" s="182">
        <v>1</v>
      </c>
      <c r="K599" s="251">
        <v>3.8559999999999997E-2</v>
      </c>
      <c r="L599" s="183"/>
      <c r="M599" s="181"/>
      <c r="N599" s="184"/>
      <c r="O599" s="181"/>
      <c r="P599" s="185"/>
      <c r="Q599" s="143"/>
      <c r="R599" s="143"/>
      <c r="S599" s="143"/>
      <c r="T599" s="143"/>
      <c r="U599" s="143"/>
    </row>
    <row r="600" spans="1:21" ht="47.25" customHeight="1">
      <c r="A600" s="186"/>
      <c r="B600" s="187" t="s">
        <v>386</v>
      </c>
      <c r="C600" s="499" t="s">
        <v>387</v>
      </c>
      <c r="D600" s="499"/>
      <c r="E600" s="499"/>
      <c r="F600" s="499"/>
      <c r="G600" s="499"/>
      <c r="H600" s="499"/>
      <c r="I600" s="499"/>
      <c r="J600" s="499"/>
      <c r="K600" s="499"/>
      <c r="L600" s="499"/>
      <c r="M600" s="499"/>
      <c r="N600" s="499"/>
      <c r="O600" s="499"/>
      <c r="P600" s="499"/>
      <c r="Q600" s="143"/>
      <c r="R600" s="143"/>
      <c r="S600" s="143"/>
      <c r="T600" s="143"/>
      <c r="U600" s="143"/>
    </row>
    <row r="601" spans="1:21" ht="29.25" customHeight="1">
      <c r="A601" s="186"/>
      <c r="B601" s="187" t="s">
        <v>388</v>
      </c>
      <c r="C601" s="499" t="s">
        <v>389</v>
      </c>
      <c r="D601" s="499"/>
      <c r="E601" s="499"/>
      <c r="F601" s="499"/>
      <c r="G601" s="499"/>
      <c r="H601" s="499"/>
      <c r="I601" s="499"/>
      <c r="J601" s="499"/>
      <c r="K601" s="499"/>
      <c r="L601" s="499"/>
      <c r="M601" s="499"/>
      <c r="N601" s="499"/>
      <c r="O601" s="499"/>
      <c r="P601" s="499"/>
      <c r="Q601" s="143"/>
      <c r="R601" s="143"/>
      <c r="S601" s="143"/>
      <c r="T601" s="143"/>
      <c r="U601" s="143"/>
    </row>
    <row r="602" spans="1:21" ht="13.5" customHeight="1">
      <c r="A602" s="186"/>
      <c r="B602" s="187"/>
      <c r="C602" s="499" t="s">
        <v>1790</v>
      </c>
      <c r="D602" s="499"/>
      <c r="E602" s="499"/>
      <c r="F602" s="499"/>
      <c r="G602" s="499"/>
      <c r="H602" s="499"/>
      <c r="I602" s="499"/>
      <c r="J602" s="499"/>
      <c r="K602" s="499"/>
      <c r="L602" s="499"/>
      <c r="M602" s="499"/>
      <c r="N602" s="499"/>
      <c r="O602" s="499"/>
      <c r="P602" s="499"/>
      <c r="Q602" s="143"/>
      <c r="R602" s="143"/>
      <c r="S602" s="143"/>
      <c r="T602" s="143"/>
      <c r="U602" s="143"/>
    </row>
    <row r="603" spans="1:21" ht="13.5" customHeight="1">
      <c r="A603" s="188"/>
      <c r="B603" s="189" t="s">
        <v>164</v>
      </c>
      <c r="C603" s="501" t="s">
        <v>391</v>
      </c>
      <c r="D603" s="501"/>
      <c r="E603" s="501"/>
      <c r="F603" s="501"/>
      <c r="G603" s="501"/>
      <c r="H603" s="190" t="s">
        <v>392</v>
      </c>
      <c r="I603" s="191"/>
      <c r="J603" s="191"/>
      <c r="K603" s="215">
        <v>0.53039029999999998</v>
      </c>
      <c r="L603" s="193"/>
      <c r="M603" s="191"/>
      <c r="N603" s="193"/>
      <c r="O603" s="191"/>
      <c r="P603" s="216">
        <v>300.27999999999997</v>
      </c>
      <c r="Q603" s="143"/>
      <c r="R603" s="143"/>
      <c r="S603" s="143"/>
      <c r="T603" s="143"/>
      <c r="U603" s="143"/>
    </row>
    <row r="604" spans="1:21" ht="13.5" customHeight="1">
      <c r="A604" s="195"/>
      <c r="B604" s="189" t="s">
        <v>393</v>
      </c>
      <c r="C604" s="501" t="s">
        <v>394</v>
      </c>
      <c r="D604" s="501"/>
      <c r="E604" s="501"/>
      <c r="F604" s="501"/>
      <c r="G604" s="501"/>
      <c r="H604" s="190" t="s">
        <v>392</v>
      </c>
      <c r="I604" s="201">
        <v>8.56</v>
      </c>
      <c r="J604" s="197">
        <v>1.6068849999999999</v>
      </c>
      <c r="K604" s="215">
        <v>0.53039029999999998</v>
      </c>
      <c r="L604" s="198"/>
      <c r="M604" s="199"/>
      <c r="N604" s="200">
        <v>566.14</v>
      </c>
      <c r="O604" s="191"/>
      <c r="P604" s="194">
        <v>300.27999999999997</v>
      </c>
      <c r="Q604" s="143"/>
      <c r="R604" s="143"/>
      <c r="S604" s="143"/>
      <c r="T604" s="143"/>
      <c r="U604" s="143"/>
    </row>
    <row r="605" spans="1:21" ht="13.5" customHeight="1">
      <c r="A605" s="188"/>
      <c r="B605" s="189" t="s">
        <v>167</v>
      </c>
      <c r="C605" s="501" t="s">
        <v>395</v>
      </c>
      <c r="D605" s="501"/>
      <c r="E605" s="501"/>
      <c r="F605" s="501"/>
      <c r="G605" s="501"/>
      <c r="H605" s="190"/>
      <c r="I605" s="191"/>
      <c r="J605" s="191"/>
      <c r="K605" s="191"/>
      <c r="L605" s="193"/>
      <c r="M605" s="191"/>
      <c r="N605" s="193"/>
      <c r="O605" s="191"/>
      <c r="P605" s="216">
        <v>33.47</v>
      </c>
      <c r="Q605" s="143"/>
      <c r="R605" s="143"/>
      <c r="S605" s="143"/>
      <c r="T605" s="143"/>
      <c r="U605" s="143"/>
    </row>
    <row r="606" spans="1:21" ht="13.5" customHeight="1">
      <c r="A606" s="188"/>
      <c r="B606" s="189"/>
      <c r="C606" s="501" t="s">
        <v>396</v>
      </c>
      <c r="D606" s="501"/>
      <c r="E606" s="501"/>
      <c r="F606" s="501"/>
      <c r="G606" s="501"/>
      <c r="H606" s="190" t="s">
        <v>392</v>
      </c>
      <c r="I606" s="191"/>
      <c r="J606" s="191"/>
      <c r="K606" s="215">
        <v>0.14065250000000001</v>
      </c>
      <c r="L606" s="193"/>
      <c r="M606" s="191"/>
      <c r="N606" s="193"/>
      <c r="O606" s="191"/>
      <c r="P606" s="216">
        <v>82.69</v>
      </c>
      <c r="Q606" s="143"/>
      <c r="R606" s="143"/>
      <c r="S606" s="143"/>
      <c r="T606" s="143"/>
      <c r="U606" s="143"/>
    </row>
    <row r="607" spans="1:21" ht="13.5" customHeight="1">
      <c r="A607" s="195"/>
      <c r="B607" s="189" t="s">
        <v>397</v>
      </c>
      <c r="C607" s="501" t="s">
        <v>398</v>
      </c>
      <c r="D607" s="501"/>
      <c r="E607" s="501"/>
      <c r="F607" s="501"/>
      <c r="G607" s="501"/>
      <c r="H607" s="190" t="s">
        <v>399</v>
      </c>
      <c r="I607" s="196">
        <v>0.1</v>
      </c>
      <c r="J607" s="197">
        <v>1.6068849999999999</v>
      </c>
      <c r="K607" s="215">
        <v>6.1961000000000004E-3</v>
      </c>
      <c r="L607" s="198"/>
      <c r="M607" s="199"/>
      <c r="N607" s="200">
        <v>1582.31</v>
      </c>
      <c r="O607" s="191"/>
      <c r="P607" s="194">
        <v>9.8000000000000007</v>
      </c>
      <c r="Q607" s="143"/>
      <c r="R607" s="143"/>
      <c r="S607" s="143"/>
      <c r="T607" s="143"/>
      <c r="U607" s="143"/>
    </row>
    <row r="608" spans="1:21" ht="13.5" customHeight="1">
      <c r="A608" s="203"/>
      <c r="B608" s="189" t="s">
        <v>400</v>
      </c>
      <c r="C608" s="501" t="s">
        <v>401</v>
      </c>
      <c r="D608" s="501"/>
      <c r="E608" s="501"/>
      <c r="F608" s="501"/>
      <c r="G608" s="501"/>
      <c r="H608" s="190" t="s">
        <v>392</v>
      </c>
      <c r="I608" s="196">
        <v>0.1</v>
      </c>
      <c r="J608" s="197">
        <v>1.6068849999999999</v>
      </c>
      <c r="K608" s="215">
        <v>6.1961000000000004E-3</v>
      </c>
      <c r="L608" s="193"/>
      <c r="M608" s="191"/>
      <c r="N608" s="204">
        <v>777.91</v>
      </c>
      <c r="O608" s="191"/>
      <c r="P608" s="216">
        <v>4.82</v>
      </c>
      <c r="Q608" s="143"/>
      <c r="R608" s="143"/>
      <c r="S608" s="143"/>
      <c r="T608" s="143"/>
      <c r="U608" s="143"/>
    </row>
    <row r="609" spans="1:21" ht="13.5" customHeight="1">
      <c r="A609" s="195"/>
      <c r="B609" s="189" t="s">
        <v>1289</v>
      </c>
      <c r="C609" s="501" t="s">
        <v>1290</v>
      </c>
      <c r="D609" s="501"/>
      <c r="E609" s="501"/>
      <c r="F609" s="501"/>
      <c r="G609" s="501"/>
      <c r="H609" s="190" t="s">
        <v>399</v>
      </c>
      <c r="I609" s="201">
        <v>2.0699999999999998</v>
      </c>
      <c r="J609" s="197">
        <v>1.6068849999999999</v>
      </c>
      <c r="K609" s="215">
        <v>0.12826029999999999</v>
      </c>
      <c r="L609" s="205">
        <v>104.99</v>
      </c>
      <c r="M609" s="220">
        <v>1.2</v>
      </c>
      <c r="N609" s="200">
        <v>125.99</v>
      </c>
      <c r="O609" s="191"/>
      <c r="P609" s="194">
        <v>16.16</v>
      </c>
      <c r="Q609" s="143"/>
      <c r="R609" s="143"/>
      <c r="S609" s="143"/>
      <c r="T609" s="143"/>
      <c r="U609" s="143"/>
    </row>
    <row r="610" spans="1:21" ht="13.5" customHeight="1">
      <c r="A610" s="203"/>
      <c r="B610" s="189" t="s">
        <v>404</v>
      </c>
      <c r="C610" s="501" t="s">
        <v>405</v>
      </c>
      <c r="D610" s="501"/>
      <c r="E610" s="501"/>
      <c r="F610" s="501"/>
      <c r="G610" s="501"/>
      <c r="H610" s="190" t="s">
        <v>392</v>
      </c>
      <c r="I610" s="201">
        <v>2.0699999999999998</v>
      </c>
      <c r="J610" s="197">
        <v>1.6068849999999999</v>
      </c>
      <c r="K610" s="215">
        <v>0.12826029999999999</v>
      </c>
      <c r="L610" s="193"/>
      <c r="M610" s="191"/>
      <c r="N610" s="204">
        <v>579.11</v>
      </c>
      <c r="O610" s="191"/>
      <c r="P610" s="216">
        <v>74.28</v>
      </c>
      <c r="Q610" s="143"/>
      <c r="R610" s="143"/>
      <c r="S610" s="143"/>
      <c r="T610" s="143"/>
      <c r="U610" s="143"/>
    </row>
    <row r="611" spans="1:21" ht="13.5" customHeight="1">
      <c r="A611" s="195"/>
      <c r="B611" s="189" t="s">
        <v>402</v>
      </c>
      <c r="C611" s="501" t="s">
        <v>403</v>
      </c>
      <c r="D611" s="501"/>
      <c r="E611" s="501"/>
      <c r="F611" s="501"/>
      <c r="G611" s="501"/>
      <c r="H611" s="190" t="s">
        <v>399</v>
      </c>
      <c r="I611" s="196">
        <v>0.1</v>
      </c>
      <c r="J611" s="197">
        <v>1.6068849999999999</v>
      </c>
      <c r="K611" s="215">
        <v>6.1961000000000004E-3</v>
      </c>
      <c r="L611" s="198"/>
      <c r="M611" s="199"/>
      <c r="N611" s="200">
        <v>543.33000000000004</v>
      </c>
      <c r="O611" s="191"/>
      <c r="P611" s="194">
        <v>3.37</v>
      </c>
      <c r="Q611" s="143"/>
      <c r="R611" s="143"/>
      <c r="S611" s="143"/>
      <c r="T611" s="143"/>
      <c r="U611" s="143"/>
    </row>
    <row r="612" spans="1:21" ht="13.5" customHeight="1">
      <c r="A612" s="203"/>
      <c r="B612" s="189" t="s">
        <v>404</v>
      </c>
      <c r="C612" s="501" t="s">
        <v>405</v>
      </c>
      <c r="D612" s="501"/>
      <c r="E612" s="501"/>
      <c r="F612" s="501"/>
      <c r="G612" s="501"/>
      <c r="H612" s="190" t="s">
        <v>392</v>
      </c>
      <c r="I612" s="196">
        <v>0.1</v>
      </c>
      <c r="J612" s="197">
        <v>1.6068849999999999</v>
      </c>
      <c r="K612" s="215">
        <v>6.1961000000000004E-3</v>
      </c>
      <c r="L612" s="193"/>
      <c r="M612" s="191"/>
      <c r="N612" s="204">
        <v>579.11</v>
      </c>
      <c r="O612" s="191"/>
      <c r="P612" s="216">
        <v>3.59</v>
      </c>
      <c r="Q612" s="143"/>
      <c r="R612" s="143"/>
      <c r="S612" s="143"/>
      <c r="T612" s="143"/>
      <c r="U612" s="143"/>
    </row>
    <row r="613" spans="1:21" ht="19.5" customHeight="1">
      <c r="A613" s="195"/>
      <c r="B613" s="189" t="s">
        <v>406</v>
      </c>
      <c r="C613" s="501" t="s">
        <v>407</v>
      </c>
      <c r="D613" s="501"/>
      <c r="E613" s="501"/>
      <c r="F613" s="501"/>
      <c r="G613" s="501"/>
      <c r="H613" s="190" t="s">
        <v>399</v>
      </c>
      <c r="I613" s="201">
        <v>1.93</v>
      </c>
      <c r="J613" s="197">
        <v>1.6068849999999999</v>
      </c>
      <c r="K613" s="215">
        <v>0.1195857</v>
      </c>
      <c r="L613" s="198"/>
      <c r="M613" s="199"/>
      <c r="N613" s="200">
        <v>34.6</v>
      </c>
      <c r="O613" s="191"/>
      <c r="P613" s="194">
        <v>4.1399999999999997</v>
      </c>
      <c r="Q613" s="143"/>
      <c r="R613" s="143"/>
      <c r="S613" s="143"/>
      <c r="T613" s="143"/>
      <c r="U613" s="143"/>
    </row>
    <row r="614" spans="1:21" ht="13.5" customHeight="1">
      <c r="A614" s="188"/>
      <c r="B614" s="189" t="s">
        <v>180</v>
      </c>
      <c r="C614" s="501" t="s">
        <v>410</v>
      </c>
      <c r="D614" s="501"/>
      <c r="E614" s="501"/>
      <c r="F614" s="501"/>
      <c r="G614" s="501"/>
      <c r="H614" s="190"/>
      <c r="I614" s="191"/>
      <c r="J614" s="191"/>
      <c r="K614" s="191"/>
      <c r="L614" s="193"/>
      <c r="M614" s="191"/>
      <c r="N614" s="193"/>
      <c r="O614" s="191"/>
      <c r="P614" s="216">
        <v>424.42</v>
      </c>
      <c r="Q614" s="143"/>
      <c r="R614" s="143"/>
      <c r="S614" s="143"/>
      <c r="T614" s="143"/>
      <c r="U614" s="143"/>
    </row>
    <row r="615" spans="1:21" ht="13.5" customHeight="1">
      <c r="A615" s="195"/>
      <c r="B615" s="189" t="s">
        <v>590</v>
      </c>
      <c r="C615" s="501" t="s">
        <v>591</v>
      </c>
      <c r="D615" s="501"/>
      <c r="E615" s="501"/>
      <c r="F615" s="501"/>
      <c r="G615" s="501"/>
      <c r="H615" s="190" t="s">
        <v>592</v>
      </c>
      <c r="I615" s="202">
        <v>0.28320000000000001</v>
      </c>
      <c r="J615" s="202">
        <v>1.0367</v>
      </c>
      <c r="K615" s="197">
        <v>1.1320999999999999E-2</v>
      </c>
      <c r="L615" s="198"/>
      <c r="M615" s="199"/>
      <c r="N615" s="200">
        <v>7.46</v>
      </c>
      <c r="O615" s="191"/>
      <c r="P615" s="194">
        <v>0.08</v>
      </c>
      <c r="Q615" s="143"/>
      <c r="R615" s="143"/>
      <c r="S615" s="143"/>
      <c r="T615" s="143"/>
      <c r="U615" s="143"/>
    </row>
    <row r="616" spans="1:21" ht="19.5" customHeight="1">
      <c r="A616" s="195"/>
      <c r="B616" s="189" t="s">
        <v>411</v>
      </c>
      <c r="C616" s="501" t="s">
        <v>412</v>
      </c>
      <c r="D616" s="501"/>
      <c r="E616" s="501"/>
      <c r="F616" s="501"/>
      <c r="G616" s="501"/>
      <c r="H616" s="190" t="s">
        <v>413</v>
      </c>
      <c r="I616" s="201">
        <v>2.14</v>
      </c>
      <c r="J616" s="202">
        <v>1.0367</v>
      </c>
      <c r="K616" s="215">
        <v>8.5546800000000006E-2</v>
      </c>
      <c r="L616" s="205">
        <v>155.63</v>
      </c>
      <c r="M616" s="206">
        <v>0.77</v>
      </c>
      <c r="N616" s="200">
        <v>119.84</v>
      </c>
      <c r="O616" s="191"/>
      <c r="P616" s="194">
        <v>10.25</v>
      </c>
      <c r="Q616" s="143"/>
      <c r="R616" s="143"/>
      <c r="S616" s="143"/>
      <c r="T616" s="143"/>
      <c r="U616" s="143"/>
    </row>
    <row r="617" spans="1:21" ht="13.5" customHeight="1">
      <c r="A617" s="195"/>
      <c r="B617" s="189" t="s">
        <v>703</v>
      </c>
      <c r="C617" s="501" t="s">
        <v>704</v>
      </c>
      <c r="D617" s="501"/>
      <c r="E617" s="501"/>
      <c r="F617" s="501"/>
      <c r="G617" s="501"/>
      <c r="H617" s="190" t="s">
        <v>413</v>
      </c>
      <c r="I617" s="201">
        <v>1.25</v>
      </c>
      <c r="J617" s="202">
        <v>1.0367</v>
      </c>
      <c r="K617" s="215">
        <v>4.9968899999999997E-2</v>
      </c>
      <c r="L617" s="205">
        <v>174.93</v>
      </c>
      <c r="M617" s="206">
        <v>1.07</v>
      </c>
      <c r="N617" s="200">
        <v>187.18</v>
      </c>
      <c r="O617" s="191"/>
      <c r="P617" s="194">
        <v>9.35</v>
      </c>
      <c r="Q617" s="143"/>
      <c r="R617" s="143"/>
      <c r="S617" s="143"/>
      <c r="T617" s="143"/>
      <c r="U617" s="143"/>
    </row>
    <row r="618" spans="1:21" ht="13.5" customHeight="1">
      <c r="A618" s="195"/>
      <c r="B618" s="189" t="s">
        <v>596</v>
      </c>
      <c r="C618" s="501" t="s">
        <v>597</v>
      </c>
      <c r="D618" s="501"/>
      <c r="E618" s="501"/>
      <c r="F618" s="501"/>
      <c r="G618" s="501"/>
      <c r="H618" s="190" t="s">
        <v>587</v>
      </c>
      <c r="I618" s="196">
        <v>0.3</v>
      </c>
      <c r="J618" s="202">
        <v>1.0367</v>
      </c>
      <c r="K618" s="215">
        <v>1.19925E-2</v>
      </c>
      <c r="L618" s="205">
        <v>41.71</v>
      </c>
      <c r="M618" s="220">
        <v>1.3</v>
      </c>
      <c r="N618" s="200">
        <v>54.22</v>
      </c>
      <c r="O618" s="191"/>
      <c r="P618" s="194">
        <v>0.65</v>
      </c>
      <c r="Q618" s="143"/>
      <c r="R618" s="143"/>
      <c r="S618" s="143"/>
      <c r="T618" s="143"/>
      <c r="U618" s="143"/>
    </row>
    <row r="619" spans="1:21" ht="13.5" customHeight="1">
      <c r="A619" s="195"/>
      <c r="B619" s="189" t="s">
        <v>1291</v>
      </c>
      <c r="C619" s="501" t="s">
        <v>1292</v>
      </c>
      <c r="D619" s="501"/>
      <c r="E619" s="501"/>
      <c r="F619" s="501"/>
      <c r="G619" s="501"/>
      <c r="H619" s="190" t="s">
        <v>142</v>
      </c>
      <c r="I619" s="209">
        <v>30</v>
      </c>
      <c r="J619" s="202">
        <v>1.0367</v>
      </c>
      <c r="K619" s="215">
        <v>1.1992545999999999</v>
      </c>
      <c r="L619" s="205">
        <v>159.13</v>
      </c>
      <c r="M619" s="206">
        <v>1.38</v>
      </c>
      <c r="N619" s="200">
        <v>219.6</v>
      </c>
      <c r="O619" s="191"/>
      <c r="P619" s="194">
        <v>263.36</v>
      </c>
      <c r="Q619" s="143"/>
      <c r="R619" s="143"/>
      <c r="S619" s="143"/>
      <c r="T619" s="143"/>
      <c r="U619" s="143"/>
    </row>
    <row r="620" spans="1:21" ht="13.5" customHeight="1">
      <c r="A620" s="195"/>
      <c r="B620" s="189" t="s">
        <v>1293</v>
      </c>
      <c r="C620" s="501" t="s">
        <v>1294</v>
      </c>
      <c r="D620" s="501"/>
      <c r="E620" s="501"/>
      <c r="F620" s="501"/>
      <c r="G620" s="501"/>
      <c r="H620" s="190" t="s">
        <v>142</v>
      </c>
      <c r="I620" s="209">
        <v>6</v>
      </c>
      <c r="J620" s="202">
        <v>1.0367</v>
      </c>
      <c r="K620" s="215">
        <v>0.23985090000000001</v>
      </c>
      <c r="L620" s="205">
        <v>425.18</v>
      </c>
      <c r="M620" s="206">
        <v>1.38</v>
      </c>
      <c r="N620" s="200">
        <v>586.75</v>
      </c>
      <c r="O620" s="191"/>
      <c r="P620" s="194">
        <v>140.72999999999999</v>
      </c>
      <c r="Q620" s="143"/>
      <c r="R620" s="143"/>
      <c r="S620" s="143"/>
      <c r="T620" s="143"/>
      <c r="U620" s="143"/>
    </row>
    <row r="621" spans="1:21" ht="13.5" customHeight="1">
      <c r="A621" s="210"/>
      <c r="B621" s="187"/>
      <c r="C621" s="500" t="s">
        <v>429</v>
      </c>
      <c r="D621" s="500"/>
      <c r="E621" s="500"/>
      <c r="F621" s="500"/>
      <c r="G621" s="500"/>
      <c r="H621" s="180"/>
      <c r="I621" s="181"/>
      <c r="J621" s="181"/>
      <c r="K621" s="181"/>
      <c r="L621" s="183"/>
      <c r="M621" s="181"/>
      <c r="N621" s="211"/>
      <c r="O621" s="181"/>
      <c r="P621" s="212">
        <v>840.86</v>
      </c>
      <c r="Q621" s="143"/>
      <c r="R621" s="143"/>
      <c r="S621" s="143"/>
      <c r="T621" s="143"/>
      <c r="U621" s="143"/>
    </row>
    <row r="622" spans="1:21" ht="13.5" customHeight="1">
      <c r="A622" s="203" t="s">
        <v>1863</v>
      </c>
      <c r="B622" s="189" t="s">
        <v>430</v>
      </c>
      <c r="C622" s="501" t="s">
        <v>431</v>
      </c>
      <c r="D622" s="501"/>
      <c r="E622" s="501"/>
      <c r="F622" s="501"/>
      <c r="G622" s="501"/>
      <c r="H622" s="190" t="s">
        <v>432</v>
      </c>
      <c r="I622" s="209">
        <v>2</v>
      </c>
      <c r="J622" s="191"/>
      <c r="K622" s="209">
        <v>2</v>
      </c>
      <c r="L622" s="193"/>
      <c r="M622" s="191"/>
      <c r="N622" s="193"/>
      <c r="O622" s="202">
        <v>1.0367</v>
      </c>
      <c r="P622" s="216">
        <v>3.87</v>
      </c>
      <c r="Q622" s="143"/>
      <c r="R622" s="143"/>
      <c r="S622" s="143"/>
      <c r="T622" s="143"/>
      <c r="U622" s="143"/>
    </row>
    <row r="623" spans="1:21" ht="13.5" customHeight="1">
      <c r="A623" s="203"/>
      <c r="B623" s="189"/>
      <c r="C623" s="501" t="s">
        <v>433</v>
      </c>
      <c r="D623" s="501"/>
      <c r="E623" s="501"/>
      <c r="F623" s="501"/>
      <c r="G623" s="501"/>
      <c r="H623" s="190"/>
      <c r="I623" s="191"/>
      <c r="J623" s="191"/>
      <c r="K623" s="191"/>
      <c r="L623" s="193"/>
      <c r="M623" s="191"/>
      <c r="N623" s="193"/>
      <c r="O623" s="191"/>
      <c r="P623" s="216">
        <v>382.97</v>
      </c>
      <c r="Q623" s="143"/>
      <c r="R623" s="143"/>
      <c r="S623" s="143"/>
      <c r="T623" s="143"/>
      <c r="U623" s="143"/>
    </row>
    <row r="624" spans="1:21" ht="13.5" customHeight="1">
      <c r="A624" s="203"/>
      <c r="B624" s="189" t="s">
        <v>603</v>
      </c>
      <c r="C624" s="501" t="s">
        <v>604</v>
      </c>
      <c r="D624" s="501"/>
      <c r="E624" s="501"/>
      <c r="F624" s="501"/>
      <c r="G624" s="501"/>
      <c r="H624" s="190" t="s">
        <v>432</v>
      </c>
      <c r="I624" s="209">
        <v>97</v>
      </c>
      <c r="J624" s="191"/>
      <c r="K624" s="209">
        <v>97</v>
      </c>
      <c r="L624" s="193"/>
      <c r="M624" s="191"/>
      <c r="N624" s="193"/>
      <c r="O624" s="191"/>
      <c r="P624" s="216">
        <v>371.48</v>
      </c>
      <c r="Q624" s="143"/>
      <c r="R624" s="143"/>
      <c r="S624" s="143"/>
      <c r="T624" s="143"/>
      <c r="U624" s="143"/>
    </row>
    <row r="625" spans="1:21" ht="13.5" customHeight="1">
      <c r="A625" s="203"/>
      <c r="B625" s="189" t="s">
        <v>605</v>
      </c>
      <c r="C625" s="501" t="s">
        <v>606</v>
      </c>
      <c r="D625" s="501"/>
      <c r="E625" s="501"/>
      <c r="F625" s="501"/>
      <c r="G625" s="501"/>
      <c r="H625" s="190" t="s">
        <v>432</v>
      </c>
      <c r="I625" s="209">
        <v>51</v>
      </c>
      <c r="J625" s="191"/>
      <c r="K625" s="209">
        <v>51</v>
      </c>
      <c r="L625" s="193"/>
      <c r="M625" s="191"/>
      <c r="N625" s="193"/>
      <c r="O625" s="191"/>
      <c r="P625" s="216">
        <v>195.31</v>
      </c>
      <c r="Q625" s="143"/>
      <c r="R625" s="143"/>
      <c r="S625" s="143"/>
      <c r="T625" s="143"/>
      <c r="U625" s="143"/>
    </row>
    <row r="626" spans="1:21" ht="13.5" customHeight="1">
      <c r="A626" s="213"/>
      <c r="B626" s="214"/>
      <c r="C626" s="500" t="s">
        <v>438</v>
      </c>
      <c r="D626" s="500"/>
      <c r="E626" s="500"/>
      <c r="F626" s="500"/>
      <c r="G626" s="500"/>
      <c r="H626" s="180"/>
      <c r="I626" s="181"/>
      <c r="J626" s="181"/>
      <c r="K626" s="181"/>
      <c r="L626" s="183"/>
      <c r="M626" s="181"/>
      <c r="N626" s="211">
        <v>36605.81</v>
      </c>
      <c r="O626" s="181"/>
      <c r="P626" s="212">
        <v>1411.52</v>
      </c>
      <c r="Q626" s="143"/>
      <c r="R626" s="143"/>
      <c r="S626" s="143"/>
      <c r="T626" s="143"/>
      <c r="U626" s="143"/>
    </row>
    <row r="627" spans="1:21" ht="38.25" customHeight="1">
      <c r="A627" s="178" t="s">
        <v>514</v>
      </c>
      <c r="B627" s="179" t="s">
        <v>1864</v>
      </c>
      <c r="C627" s="498" t="s">
        <v>1865</v>
      </c>
      <c r="D627" s="498"/>
      <c r="E627" s="498"/>
      <c r="F627" s="498"/>
      <c r="G627" s="498"/>
      <c r="H627" s="180" t="s">
        <v>587</v>
      </c>
      <c r="I627" s="181">
        <v>0.02</v>
      </c>
      <c r="J627" s="182">
        <v>1</v>
      </c>
      <c r="K627" s="219">
        <v>0.02</v>
      </c>
      <c r="L627" s="183"/>
      <c r="M627" s="181"/>
      <c r="N627" s="184"/>
      <c r="O627" s="181"/>
      <c r="P627" s="185"/>
      <c r="Q627" s="143"/>
      <c r="R627" s="143"/>
      <c r="S627" s="143"/>
      <c r="T627" s="143"/>
      <c r="U627" s="143"/>
    </row>
    <row r="628" spans="1:21" ht="47.25" customHeight="1">
      <c r="A628" s="186"/>
      <c r="B628" s="187" t="s">
        <v>386</v>
      </c>
      <c r="C628" s="499" t="s">
        <v>387</v>
      </c>
      <c r="D628" s="499"/>
      <c r="E628" s="499"/>
      <c r="F628" s="499"/>
      <c r="G628" s="499"/>
      <c r="H628" s="499"/>
      <c r="I628" s="499"/>
      <c r="J628" s="499"/>
      <c r="K628" s="499"/>
      <c r="L628" s="499"/>
      <c r="M628" s="499"/>
      <c r="N628" s="499"/>
      <c r="O628" s="499"/>
      <c r="P628" s="499"/>
      <c r="Q628" s="143"/>
      <c r="R628" s="143"/>
      <c r="S628" s="143"/>
      <c r="T628" s="143"/>
      <c r="U628" s="143"/>
    </row>
    <row r="629" spans="1:21" ht="29.25" customHeight="1">
      <c r="A629" s="186"/>
      <c r="B629" s="187" t="s">
        <v>388</v>
      </c>
      <c r="C629" s="499" t="s">
        <v>389</v>
      </c>
      <c r="D629" s="499"/>
      <c r="E629" s="499"/>
      <c r="F629" s="499"/>
      <c r="G629" s="499"/>
      <c r="H629" s="499"/>
      <c r="I629" s="499"/>
      <c r="J629" s="499"/>
      <c r="K629" s="499"/>
      <c r="L629" s="499"/>
      <c r="M629" s="499"/>
      <c r="N629" s="499"/>
      <c r="O629" s="499"/>
      <c r="P629" s="499"/>
      <c r="Q629" s="143"/>
      <c r="R629" s="143"/>
      <c r="S629" s="143"/>
      <c r="T629" s="143"/>
      <c r="U629" s="143"/>
    </row>
    <row r="630" spans="1:21" ht="13.5" customHeight="1">
      <c r="A630" s="186"/>
      <c r="B630" s="187"/>
      <c r="C630" s="499" t="s">
        <v>1790</v>
      </c>
      <c r="D630" s="499"/>
      <c r="E630" s="499"/>
      <c r="F630" s="499"/>
      <c r="G630" s="499"/>
      <c r="H630" s="499"/>
      <c r="I630" s="499"/>
      <c r="J630" s="499"/>
      <c r="K630" s="499"/>
      <c r="L630" s="499"/>
      <c r="M630" s="499"/>
      <c r="N630" s="499"/>
      <c r="O630" s="499"/>
      <c r="P630" s="499"/>
      <c r="Q630" s="143"/>
      <c r="R630" s="143"/>
      <c r="S630" s="143"/>
      <c r="T630" s="143"/>
      <c r="U630" s="143"/>
    </row>
    <row r="631" spans="1:21" ht="13.5" customHeight="1">
      <c r="A631" s="188"/>
      <c r="B631" s="189" t="s">
        <v>164</v>
      </c>
      <c r="C631" s="501" t="s">
        <v>391</v>
      </c>
      <c r="D631" s="501"/>
      <c r="E631" s="501"/>
      <c r="F631" s="501"/>
      <c r="G631" s="501"/>
      <c r="H631" s="190" t="s">
        <v>392</v>
      </c>
      <c r="I631" s="191"/>
      <c r="J631" s="191"/>
      <c r="K631" s="215">
        <v>1.7846065</v>
      </c>
      <c r="L631" s="193"/>
      <c r="M631" s="191"/>
      <c r="N631" s="193"/>
      <c r="O631" s="191"/>
      <c r="P631" s="194">
        <v>1064.32</v>
      </c>
      <c r="Q631" s="143"/>
      <c r="R631" s="143"/>
      <c r="S631" s="143"/>
      <c r="T631" s="143"/>
      <c r="U631" s="143"/>
    </row>
    <row r="632" spans="1:21" ht="13.5" customHeight="1">
      <c r="A632" s="195"/>
      <c r="B632" s="189" t="s">
        <v>588</v>
      </c>
      <c r="C632" s="501" t="s">
        <v>589</v>
      </c>
      <c r="D632" s="501"/>
      <c r="E632" s="501"/>
      <c r="F632" s="501"/>
      <c r="G632" s="501"/>
      <c r="H632" s="190" t="s">
        <v>392</v>
      </c>
      <c r="I632" s="201">
        <v>55.53</v>
      </c>
      <c r="J632" s="197">
        <v>1.6068849999999999</v>
      </c>
      <c r="K632" s="215">
        <v>1.7846065</v>
      </c>
      <c r="L632" s="198"/>
      <c r="M632" s="199"/>
      <c r="N632" s="200">
        <v>596.39</v>
      </c>
      <c r="O632" s="191"/>
      <c r="P632" s="194">
        <v>1064.32</v>
      </c>
      <c r="Q632" s="143"/>
      <c r="R632" s="143"/>
      <c r="S632" s="143"/>
      <c r="T632" s="143"/>
      <c r="U632" s="143"/>
    </row>
    <row r="633" spans="1:21" ht="13.5" customHeight="1">
      <c r="A633" s="188"/>
      <c r="B633" s="189" t="s">
        <v>167</v>
      </c>
      <c r="C633" s="501" t="s">
        <v>395</v>
      </c>
      <c r="D633" s="501"/>
      <c r="E633" s="501"/>
      <c r="F633" s="501"/>
      <c r="G633" s="501"/>
      <c r="H633" s="190"/>
      <c r="I633" s="191"/>
      <c r="J633" s="191"/>
      <c r="K633" s="191"/>
      <c r="L633" s="193"/>
      <c r="M633" s="191"/>
      <c r="N633" s="193"/>
      <c r="O633" s="191"/>
      <c r="P633" s="216">
        <v>3.41</v>
      </c>
      <c r="Q633" s="143"/>
      <c r="R633" s="143"/>
      <c r="S633" s="143"/>
      <c r="T633" s="143"/>
      <c r="U633" s="143"/>
    </row>
    <row r="634" spans="1:21" ht="13.5" customHeight="1">
      <c r="A634" s="188"/>
      <c r="B634" s="189"/>
      <c r="C634" s="501" t="s">
        <v>396</v>
      </c>
      <c r="D634" s="501"/>
      <c r="E634" s="501"/>
      <c r="F634" s="501"/>
      <c r="G634" s="501"/>
      <c r="H634" s="190" t="s">
        <v>392</v>
      </c>
      <c r="I634" s="191"/>
      <c r="J634" s="191"/>
      <c r="K634" s="215">
        <v>3.2138000000000002E-3</v>
      </c>
      <c r="L634" s="193"/>
      <c r="M634" s="191"/>
      <c r="N634" s="193"/>
      <c r="O634" s="191"/>
      <c r="P634" s="216">
        <v>2.1800000000000002</v>
      </c>
      <c r="Q634" s="143"/>
      <c r="R634" s="143"/>
      <c r="S634" s="143"/>
      <c r="T634" s="143"/>
      <c r="U634" s="143"/>
    </row>
    <row r="635" spans="1:21" ht="13.5" customHeight="1">
      <c r="A635" s="195"/>
      <c r="B635" s="189" t="s">
        <v>397</v>
      </c>
      <c r="C635" s="501" t="s">
        <v>398</v>
      </c>
      <c r="D635" s="501"/>
      <c r="E635" s="501"/>
      <c r="F635" s="501"/>
      <c r="G635" s="501"/>
      <c r="H635" s="190" t="s">
        <v>399</v>
      </c>
      <c r="I635" s="201">
        <v>0.05</v>
      </c>
      <c r="J635" s="197">
        <v>1.6068849999999999</v>
      </c>
      <c r="K635" s="215">
        <v>1.6069000000000001E-3</v>
      </c>
      <c r="L635" s="198"/>
      <c r="M635" s="199"/>
      <c r="N635" s="200">
        <v>1582.31</v>
      </c>
      <c r="O635" s="191"/>
      <c r="P635" s="194">
        <v>2.54</v>
      </c>
      <c r="Q635" s="143"/>
      <c r="R635" s="143"/>
      <c r="S635" s="143"/>
      <c r="T635" s="143"/>
      <c r="U635" s="143"/>
    </row>
    <row r="636" spans="1:21" ht="13.5" customHeight="1">
      <c r="A636" s="203"/>
      <c r="B636" s="189" t="s">
        <v>400</v>
      </c>
      <c r="C636" s="501" t="s">
        <v>401</v>
      </c>
      <c r="D636" s="501"/>
      <c r="E636" s="501"/>
      <c r="F636" s="501"/>
      <c r="G636" s="501"/>
      <c r="H636" s="190" t="s">
        <v>392</v>
      </c>
      <c r="I636" s="201">
        <v>0.05</v>
      </c>
      <c r="J636" s="197">
        <v>1.6068849999999999</v>
      </c>
      <c r="K636" s="215">
        <v>1.6069000000000001E-3</v>
      </c>
      <c r="L636" s="193"/>
      <c r="M636" s="191"/>
      <c r="N636" s="204">
        <v>777.91</v>
      </c>
      <c r="O636" s="191"/>
      <c r="P636" s="216">
        <v>1.25</v>
      </c>
      <c r="Q636" s="143"/>
      <c r="R636" s="143"/>
      <c r="S636" s="143"/>
      <c r="T636" s="143"/>
      <c r="U636" s="143"/>
    </row>
    <row r="637" spans="1:21" ht="13.5" customHeight="1">
      <c r="A637" s="195"/>
      <c r="B637" s="189" t="s">
        <v>402</v>
      </c>
      <c r="C637" s="501" t="s">
        <v>403</v>
      </c>
      <c r="D637" s="501"/>
      <c r="E637" s="501"/>
      <c r="F637" s="501"/>
      <c r="G637" s="501"/>
      <c r="H637" s="190" t="s">
        <v>399</v>
      </c>
      <c r="I637" s="201">
        <v>0.05</v>
      </c>
      <c r="J637" s="197">
        <v>1.6068849999999999</v>
      </c>
      <c r="K637" s="215">
        <v>1.6069000000000001E-3</v>
      </c>
      <c r="L637" s="198"/>
      <c r="M637" s="199"/>
      <c r="N637" s="200">
        <v>543.33000000000004</v>
      </c>
      <c r="O637" s="191"/>
      <c r="P637" s="194">
        <v>0.87</v>
      </c>
      <c r="Q637" s="143"/>
      <c r="R637" s="143"/>
      <c r="S637" s="143"/>
      <c r="T637" s="143"/>
      <c r="U637" s="143"/>
    </row>
    <row r="638" spans="1:21" ht="13.5" customHeight="1">
      <c r="A638" s="203"/>
      <c r="B638" s="189" t="s">
        <v>404</v>
      </c>
      <c r="C638" s="501" t="s">
        <v>405</v>
      </c>
      <c r="D638" s="501"/>
      <c r="E638" s="501"/>
      <c r="F638" s="501"/>
      <c r="G638" s="501"/>
      <c r="H638" s="190" t="s">
        <v>392</v>
      </c>
      <c r="I638" s="201">
        <v>0.05</v>
      </c>
      <c r="J638" s="197">
        <v>1.6068849999999999</v>
      </c>
      <c r="K638" s="215">
        <v>1.6069000000000001E-3</v>
      </c>
      <c r="L638" s="193"/>
      <c r="M638" s="191"/>
      <c r="N638" s="204">
        <v>579.11</v>
      </c>
      <c r="O638" s="191"/>
      <c r="P638" s="216">
        <v>0.93</v>
      </c>
      <c r="Q638" s="143"/>
      <c r="R638" s="143"/>
      <c r="S638" s="143"/>
      <c r="T638" s="143"/>
      <c r="U638" s="143"/>
    </row>
    <row r="639" spans="1:21" ht="13.5" customHeight="1">
      <c r="A639" s="188"/>
      <c r="B639" s="189" t="s">
        <v>180</v>
      </c>
      <c r="C639" s="501" t="s">
        <v>410</v>
      </c>
      <c r="D639" s="501"/>
      <c r="E639" s="501"/>
      <c r="F639" s="501"/>
      <c r="G639" s="501"/>
      <c r="H639" s="190"/>
      <c r="I639" s="191"/>
      <c r="J639" s="191"/>
      <c r="K639" s="191"/>
      <c r="L639" s="193"/>
      <c r="M639" s="191"/>
      <c r="N639" s="193"/>
      <c r="O639" s="191"/>
      <c r="P639" s="216">
        <v>20.59</v>
      </c>
      <c r="Q639" s="143"/>
      <c r="R639" s="143"/>
      <c r="S639" s="143"/>
      <c r="T639" s="143"/>
      <c r="U639" s="143"/>
    </row>
    <row r="640" spans="1:21" ht="29.25" customHeight="1">
      <c r="A640" s="195"/>
      <c r="B640" s="189" t="s">
        <v>593</v>
      </c>
      <c r="C640" s="501" t="s">
        <v>594</v>
      </c>
      <c r="D640" s="501"/>
      <c r="E640" s="501"/>
      <c r="F640" s="501"/>
      <c r="G640" s="501"/>
      <c r="H640" s="190" t="s">
        <v>595</v>
      </c>
      <c r="I640" s="209">
        <v>35</v>
      </c>
      <c r="J640" s="202">
        <v>1.0367</v>
      </c>
      <c r="K640" s="192">
        <v>0.72568999999999995</v>
      </c>
      <c r="L640" s="205">
        <v>5.87</v>
      </c>
      <c r="M640" s="206">
        <v>0.87</v>
      </c>
      <c r="N640" s="200">
        <v>5.1100000000000003</v>
      </c>
      <c r="O640" s="191"/>
      <c r="P640" s="194">
        <v>3.71</v>
      </c>
      <c r="Q640" s="143"/>
      <c r="R640" s="143"/>
      <c r="S640" s="143"/>
      <c r="T640" s="143"/>
      <c r="U640" s="143"/>
    </row>
    <row r="641" spans="1:21" ht="13.5" customHeight="1">
      <c r="A641" s="195"/>
      <c r="B641" s="189" t="s">
        <v>703</v>
      </c>
      <c r="C641" s="501" t="s">
        <v>704</v>
      </c>
      <c r="D641" s="501"/>
      <c r="E641" s="501"/>
      <c r="F641" s="501"/>
      <c r="G641" s="501"/>
      <c r="H641" s="190" t="s">
        <v>413</v>
      </c>
      <c r="I641" s="196">
        <v>1.5</v>
      </c>
      <c r="J641" s="202">
        <v>1.0367</v>
      </c>
      <c r="K641" s="197">
        <v>3.1101E-2</v>
      </c>
      <c r="L641" s="205">
        <v>174.93</v>
      </c>
      <c r="M641" s="206">
        <v>1.07</v>
      </c>
      <c r="N641" s="200">
        <v>187.18</v>
      </c>
      <c r="O641" s="191"/>
      <c r="P641" s="194">
        <v>5.82</v>
      </c>
      <c r="Q641" s="143"/>
      <c r="R641" s="143"/>
      <c r="S641" s="143"/>
      <c r="T641" s="143"/>
      <c r="U641" s="143"/>
    </row>
    <row r="642" spans="1:21" ht="13.5" customHeight="1">
      <c r="A642" s="195"/>
      <c r="B642" s="189" t="s">
        <v>1866</v>
      </c>
      <c r="C642" s="501" t="s">
        <v>1867</v>
      </c>
      <c r="D642" s="501"/>
      <c r="E642" s="501"/>
      <c r="F642" s="501"/>
      <c r="G642" s="501"/>
      <c r="H642" s="190" t="s">
        <v>418</v>
      </c>
      <c r="I642" s="192">
        <v>3.15E-3</v>
      </c>
      <c r="J642" s="202">
        <v>1.0367</v>
      </c>
      <c r="K642" s="215">
        <v>6.5300000000000002E-5</v>
      </c>
      <c r="L642" s="208">
        <v>4338.2700000000004</v>
      </c>
      <c r="M642" s="206">
        <v>1.35</v>
      </c>
      <c r="N642" s="200">
        <v>5856.66</v>
      </c>
      <c r="O642" s="191"/>
      <c r="P642" s="194">
        <v>0.38</v>
      </c>
      <c r="Q642" s="143"/>
      <c r="R642" s="143"/>
      <c r="S642" s="143"/>
      <c r="T642" s="143"/>
      <c r="U642" s="143"/>
    </row>
    <row r="643" spans="1:21" ht="13.5" customHeight="1">
      <c r="A643" s="195"/>
      <c r="B643" s="189" t="s">
        <v>1868</v>
      </c>
      <c r="C643" s="501" t="s">
        <v>1869</v>
      </c>
      <c r="D643" s="501"/>
      <c r="E643" s="501"/>
      <c r="F643" s="501"/>
      <c r="G643" s="501"/>
      <c r="H643" s="190" t="s">
        <v>1124</v>
      </c>
      <c r="I643" s="207">
        <v>0.10199999999999999</v>
      </c>
      <c r="J643" s="202">
        <v>1.0367</v>
      </c>
      <c r="K643" s="215">
        <v>2.1148999999999999E-3</v>
      </c>
      <c r="L643" s="208">
        <v>3658.94</v>
      </c>
      <c r="M643" s="206">
        <v>1.38</v>
      </c>
      <c r="N643" s="200">
        <v>5049.34</v>
      </c>
      <c r="O643" s="191"/>
      <c r="P643" s="194">
        <v>10.68</v>
      </c>
      <c r="Q643" s="143"/>
      <c r="R643" s="143"/>
      <c r="S643" s="143"/>
      <c r="T643" s="143"/>
      <c r="U643" s="143"/>
    </row>
    <row r="644" spans="1:21" ht="13.5" customHeight="1">
      <c r="A644" s="210"/>
      <c r="B644" s="187"/>
      <c r="C644" s="500" t="s">
        <v>429</v>
      </c>
      <c r="D644" s="500"/>
      <c r="E644" s="500"/>
      <c r="F644" s="500"/>
      <c r="G644" s="500"/>
      <c r="H644" s="180"/>
      <c r="I644" s="181"/>
      <c r="J644" s="181"/>
      <c r="K644" s="181"/>
      <c r="L644" s="183"/>
      <c r="M644" s="181"/>
      <c r="N644" s="211"/>
      <c r="O644" s="181"/>
      <c r="P644" s="212">
        <v>1090.5</v>
      </c>
      <c r="Q644" s="143"/>
      <c r="R644" s="143"/>
      <c r="S644" s="143"/>
      <c r="T644" s="143"/>
      <c r="U644" s="143"/>
    </row>
    <row r="645" spans="1:21" ht="13.5" customHeight="1">
      <c r="A645" s="203" t="s">
        <v>1870</v>
      </c>
      <c r="B645" s="189" t="s">
        <v>430</v>
      </c>
      <c r="C645" s="501" t="s">
        <v>431</v>
      </c>
      <c r="D645" s="501"/>
      <c r="E645" s="501"/>
      <c r="F645" s="501"/>
      <c r="G645" s="501"/>
      <c r="H645" s="190" t="s">
        <v>432</v>
      </c>
      <c r="I645" s="209">
        <v>2</v>
      </c>
      <c r="J645" s="191"/>
      <c r="K645" s="209">
        <v>2</v>
      </c>
      <c r="L645" s="193"/>
      <c r="M645" s="191"/>
      <c r="N645" s="193"/>
      <c r="O645" s="202">
        <v>1.0367</v>
      </c>
      <c r="P645" s="216">
        <v>13.73</v>
      </c>
      <c r="Q645" s="143"/>
      <c r="R645" s="143"/>
      <c r="S645" s="143"/>
      <c r="T645" s="143"/>
      <c r="U645" s="143"/>
    </row>
    <row r="646" spans="1:21" ht="13.5" customHeight="1">
      <c r="A646" s="203"/>
      <c r="B646" s="189"/>
      <c r="C646" s="501" t="s">
        <v>433</v>
      </c>
      <c r="D646" s="501"/>
      <c r="E646" s="501"/>
      <c r="F646" s="501"/>
      <c r="G646" s="501"/>
      <c r="H646" s="190"/>
      <c r="I646" s="191"/>
      <c r="J646" s="191"/>
      <c r="K646" s="191"/>
      <c r="L646" s="193"/>
      <c r="M646" s="191"/>
      <c r="N646" s="193"/>
      <c r="O646" s="191"/>
      <c r="P646" s="194">
        <v>1066.5</v>
      </c>
      <c r="Q646" s="143"/>
      <c r="R646" s="143"/>
      <c r="S646" s="143"/>
      <c r="T646" s="143"/>
      <c r="U646" s="143"/>
    </row>
    <row r="647" spans="1:21" ht="13.5" customHeight="1">
      <c r="A647" s="203"/>
      <c r="B647" s="189" t="s">
        <v>603</v>
      </c>
      <c r="C647" s="501" t="s">
        <v>604</v>
      </c>
      <c r="D647" s="501"/>
      <c r="E647" s="501"/>
      <c r="F647" s="501"/>
      <c r="G647" s="501"/>
      <c r="H647" s="190" t="s">
        <v>432</v>
      </c>
      <c r="I647" s="209">
        <v>97</v>
      </c>
      <c r="J647" s="191"/>
      <c r="K647" s="209">
        <v>97</v>
      </c>
      <c r="L647" s="193"/>
      <c r="M647" s="191"/>
      <c r="N647" s="193"/>
      <c r="O647" s="191"/>
      <c r="P647" s="194">
        <v>1034.51</v>
      </c>
      <c r="Q647" s="143"/>
      <c r="R647" s="143"/>
      <c r="S647" s="143"/>
      <c r="T647" s="143"/>
      <c r="U647" s="143"/>
    </row>
    <row r="648" spans="1:21" ht="13.5" customHeight="1">
      <c r="A648" s="203"/>
      <c r="B648" s="189" t="s">
        <v>605</v>
      </c>
      <c r="C648" s="501" t="s">
        <v>606</v>
      </c>
      <c r="D648" s="501"/>
      <c r="E648" s="501"/>
      <c r="F648" s="501"/>
      <c r="G648" s="501"/>
      <c r="H648" s="190" t="s">
        <v>432</v>
      </c>
      <c r="I648" s="209">
        <v>51</v>
      </c>
      <c r="J648" s="191"/>
      <c r="K648" s="209">
        <v>51</v>
      </c>
      <c r="L648" s="193"/>
      <c r="M648" s="191"/>
      <c r="N648" s="193"/>
      <c r="O648" s="191"/>
      <c r="P648" s="216">
        <v>543.91999999999996</v>
      </c>
      <c r="Q648" s="143"/>
      <c r="R648" s="143"/>
      <c r="S648" s="143"/>
      <c r="T648" s="143"/>
      <c r="U648" s="143"/>
    </row>
    <row r="649" spans="1:21" ht="13.5" customHeight="1">
      <c r="A649" s="213"/>
      <c r="B649" s="214"/>
      <c r="C649" s="500" t="s">
        <v>438</v>
      </c>
      <c r="D649" s="500"/>
      <c r="E649" s="500"/>
      <c r="F649" s="500"/>
      <c r="G649" s="500"/>
      <c r="H649" s="180"/>
      <c r="I649" s="181"/>
      <c r="J649" s="181"/>
      <c r="K649" s="181"/>
      <c r="L649" s="183"/>
      <c r="M649" s="181"/>
      <c r="N649" s="211">
        <v>134133</v>
      </c>
      <c r="O649" s="181"/>
      <c r="P649" s="212">
        <v>2682.66</v>
      </c>
      <c r="Q649" s="143"/>
      <c r="R649" s="143"/>
      <c r="S649" s="143"/>
      <c r="T649" s="143"/>
      <c r="U649" s="143"/>
    </row>
    <row r="650" spans="1:21" ht="19.5" customHeight="1">
      <c r="A650" s="178" t="s">
        <v>517</v>
      </c>
      <c r="B650" s="179" t="s">
        <v>1871</v>
      </c>
      <c r="C650" s="498" t="s">
        <v>1872</v>
      </c>
      <c r="D650" s="498"/>
      <c r="E650" s="498"/>
      <c r="F650" s="498"/>
      <c r="G650" s="498"/>
      <c r="H650" s="180" t="s">
        <v>1873</v>
      </c>
      <c r="I650" s="181">
        <v>0.02</v>
      </c>
      <c r="J650" s="182">
        <v>1</v>
      </c>
      <c r="K650" s="219">
        <v>0.02</v>
      </c>
      <c r="L650" s="183"/>
      <c r="M650" s="181"/>
      <c r="N650" s="184"/>
      <c r="O650" s="181"/>
      <c r="P650" s="185"/>
      <c r="Q650" s="143"/>
      <c r="R650" s="143"/>
      <c r="S650" s="143"/>
      <c r="T650" s="143"/>
      <c r="U650" s="143"/>
    </row>
    <row r="651" spans="1:21" ht="47.25" customHeight="1">
      <c r="A651" s="186"/>
      <c r="B651" s="187" t="s">
        <v>386</v>
      </c>
      <c r="C651" s="499" t="s">
        <v>387</v>
      </c>
      <c r="D651" s="499"/>
      <c r="E651" s="499"/>
      <c r="F651" s="499"/>
      <c r="G651" s="499"/>
      <c r="H651" s="499"/>
      <c r="I651" s="499"/>
      <c r="J651" s="499"/>
      <c r="K651" s="499"/>
      <c r="L651" s="499"/>
      <c r="M651" s="499"/>
      <c r="N651" s="499"/>
      <c r="O651" s="499"/>
      <c r="P651" s="499"/>
      <c r="Q651" s="143"/>
      <c r="R651" s="143"/>
      <c r="S651" s="143"/>
      <c r="T651" s="143"/>
      <c r="U651" s="143"/>
    </row>
    <row r="652" spans="1:21" ht="29.25" customHeight="1">
      <c r="A652" s="186"/>
      <c r="B652" s="187" t="s">
        <v>388</v>
      </c>
      <c r="C652" s="499" t="s">
        <v>389</v>
      </c>
      <c r="D652" s="499"/>
      <c r="E652" s="499"/>
      <c r="F652" s="499"/>
      <c r="G652" s="499"/>
      <c r="H652" s="499"/>
      <c r="I652" s="499"/>
      <c r="J652" s="499"/>
      <c r="K652" s="499"/>
      <c r="L652" s="499"/>
      <c r="M652" s="499"/>
      <c r="N652" s="499"/>
      <c r="O652" s="499"/>
      <c r="P652" s="499"/>
      <c r="Q652" s="143"/>
      <c r="R652" s="143"/>
      <c r="S652" s="143"/>
      <c r="T652" s="143"/>
      <c r="U652" s="143"/>
    </row>
    <row r="653" spans="1:21" ht="13.5" customHeight="1">
      <c r="A653" s="186"/>
      <c r="B653" s="187"/>
      <c r="C653" s="499" t="s">
        <v>1790</v>
      </c>
      <c r="D653" s="499"/>
      <c r="E653" s="499"/>
      <c r="F653" s="499"/>
      <c r="G653" s="499"/>
      <c r="H653" s="499"/>
      <c r="I653" s="499"/>
      <c r="J653" s="499"/>
      <c r="K653" s="499"/>
      <c r="L653" s="499"/>
      <c r="M653" s="499"/>
      <c r="N653" s="499"/>
      <c r="O653" s="499"/>
      <c r="P653" s="499"/>
      <c r="Q653" s="143"/>
      <c r="R653" s="143"/>
      <c r="S653" s="143"/>
      <c r="T653" s="143"/>
      <c r="U653" s="143"/>
    </row>
    <row r="654" spans="1:21" ht="13.5" customHeight="1">
      <c r="A654" s="188"/>
      <c r="B654" s="189" t="s">
        <v>164</v>
      </c>
      <c r="C654" s="501" t="s">
        <v>391</v>
      </c>
      <c r="D654" s="501"/>
      <c r="E654" s="501"/>
      <c r="F654" s="501"/>
      <c r="G654" s="501"/>
      <c r="H654" s="190" t="s">
        <v>392</v>
      </c>
      <c r="I654" s="191"/>
      <c r="J654" s="191"/>
      <c r="K654" s="215">
        <v>0.77130480000000001</v>
      </c>
      <c r="L654" s="193"/>
      <c r="M654" s="191"/>
      <c r="N654" s="193"/>
      <c r="O654" s="191"/>
      <c r="P654" s="216">
        <v>446.67</v>
      </c>
      <c r="Q654" s="143"/>
      <c r="R654" s="143"/>
      <c r="S654" s="143"/>
      <c r="T654" s="143"/>
      <c r="U654" s="143"/>
    </row>
    <row r="655" spans="1:21" ht="13.5" customHeight="1">
      <c r="A655" s="195"/>
      <c r="B655" s="189" t="s">
        <v>726</v>
      </c>
      <c r="C655" s="501" t="s">
        <v>727</v>
      </c>
      <c r="D655" s="501"/>
      <c r="E655" s="501"/>
      <c r="F655" s="501"/>
      <c r="G655" s="501"/>
      <c r="H655" s="190" t="s">
        <v>392</v>
      </c>
      <c r="I655" s="209">
        <v>24</v>
      </c>
      <c r="J655" s="197">
        <v>1.6068849999999999</v>
      </c>
      <c r="K655" s="215">
        <v>0.77130480000000001</v>
      </c>
      <c r="L655" s="198"/>
      <c r="M655" s="199"/>
      <c r="N655" s="200">
        <v>579.11</v>
      </c>
      <c r="O655" s="191"/>
      <c r="P655" s="194">
        <v>446.67</v>
      </c>
      <c r="Q655" s="143"/>
      <c r="R655" s="143"/>
      <c r="S655" s="143"/>
      <c r="T655" s="143"/>
      <c r="U655" s="143"/>
    </row>
    <row r="656" spans="1:21" ht="13.5" customHeight="1">
      <c r="A656" s="210"/>
      <c r="B656" s="187"/>
      <c r="C656" s="500" t="s">
        <v>429</v>
      </c>
      <c r="D656" s="500"/>
      <c r="E656" s="500"/>
      <c r="F656" s="500"/>
      <c r="G656" s="500"/>
      <c r="H656" s="180"/>
      <c r="I656" s="181"/>
      <c r="J656" s="181"/>
      <c r="K656" s="181"/>
      <c r="L656" s="183"/>
      <c r="M656" s="181"/>
      <c r="N656" s="211"/>
      <c r="O656" s="181"/>
      <c r="P656" s="212">
        <v>446.67</v>
      </c>
      <c r="Q656" s="143"/>
      <c r="R656" s="143"/>
      <c r="S656" s="143"/>
      <c r="T656" s="143"/>
      <c r="U656" s="143"/>
    </row>
    <row r="657" spans="1:21" ht="13.5" customHeight="1">
      <c r="A657" s="203" t="s">
        <v>1874</v>
      </c>
      <c r="B657" s="189" t="s">
        <v>430</v>
      </c>
      <c r="C657" s="501" t="s">
        <v>431</v>
      </c>
      <c r="D657" s="501"/>
      <c r="E657" s="501"/>
      <c r="F657" s="501"/>
      <c r="G657" s="501"/>
      <c r="H657" s="190" t="s">
        <v>432</v>
      </c>
      <c r="I657" s="209">
        <v>2</v>
      </c>
      <c r="J657" s="191"/>
      <c r="K657" s="209">
        <v>2</v>
      </c>
      <c r="L657" s="193"/>
      <c r="M657" s="191"/>
      <c r="N657" s="193"/>
      <c r="O657" s="202">
        <v>1.0367</v>
      </c>
      <c r="P657" s="216">
        <v>5.76</v>
      </c>
      <c r="Q657" s="143"/>
      <c r="R657" s="143"/>
      <c r="S657" s="143"/>
      <c r="T657" s="143"/>
      <c r="U657" s="143"/>
    </row>
    <row r="658" spans="1:21" ht="13.5" customHeight="1">
      <c r="A658" s="203"/>
      <c r="B658" s="189"/>
      <c r="C658" s="501" t="s">
        <v>433</v>
      </c>
      <c r="D658" s="501"/>
      <c r="E658" s="501"/>
      <c r="F658" s="501"/>
      <c r="G658" s="501"/>
      <c r="H658" s="190"/>
      <c r="I658" s="191"/>
      <c r="J658" s="191"/>
      <c r="K658" s="191"/>
      <c r="L658" s="193"/>
      <c r="M658" s="191"/>
      <c r="N658" s="193"/>
      <c r="O658" s="191"/>
      <c r="P658" s="216">
        <v>446.67</v>
      </c>
      <c r="Q658" s="143"/>
      <c r="R658" s="143"/>
      <c r="S658" s="143"/>
      <c r="T658" s="143"/>
      <c r="U658" s="143"/>
    </row>
    <row r="659" spans="1:21" ht="13.5" customHeight="1">
      <c r="A659" s="203"/>
      <c r="B659" s="189" t="s">
        <v>653</v>
      </c>
      <c r="C659" s="501" t="s">
        <v>654</v>
      </c>
      <c r="D659" s="501"/>
      <c r="E659" s="501"/>
      <c r="F659" s="501"/>
      <c r="G659" s="501"/>
      <c r="H659" s="190" t="s">
        <v>432</v>
      </c>
      <c r="I659" s="209">
        <v>90</v>
      </c>
      <c r="J659" s="191"/>
      <c r="K659" s="209">
        <v>90</v>
      </c>
      <c r="L659" s="193"/>
      <c r="M659" s="191"/>
      <c r="N659" s="193"/>
      <c r="O659" s="191"/>
      <c r="P659" s="216">
        <v>402</v>
      </c>
      <c r="Q659" s="143"/>
      <c r="R659" s="143"/>
      <c r="S659" s="143"/>
      <c r="T659" s="143"/>
      <c r="U659" s="143"/>
    </row>
    <row r="660" spans="1:21" ht="13.5" customHeight="1">
      <c r="A660" s="203"/>
      <c r="B660" s="189" t="s">
        <v>655</v>
      </c>
      <c r="C660" s="501" t="s">
        <v>656</v>
      </c>
      <c r="D660" s="501"/>
      <c r="E660" s="501"/>
      <c r="F660" s="501"/>
      <c r="G660" s="501"/>
      <c r="H660" s="190" t="s">
        <v>432</v>
      </c>
      <c r="I660" s="209">
        <v>46</v>
      </c>
      <c r="J660" s="191"/>
      <c r="K660" s="209">
        <v>46</v>
      </c>
      <c r="L660" s="193"/>
      <c r="M660" s="191"/>
      <c r="N660" s="193"/>
      <c r="O660" s="191"/>
      <c r="P660" s="216">
        <v>205.47</v>
      </c>
      <c r="Q660" s="143"/>
      <c r="R660" s="143"/>
      <c r="S660" s="143"/>
      <c r="T660" s="143"/>
      <c r="U660" s="143"/>
    </row>
    <row r="661" spans="1:21" ht="13.5" customHeight="1">
      <c r="A661" s="213"/>
      <c r="B661" s="214"/>
      <c r="C661" s="500" t="s">
        <v>438</v>
      </c>
      <c r="D661" s="500"/>
      <c r="E661" s="500"/>
      <c r="F661" s="500"/>
      <c r="G661" s="500"/>
      <c r="H661" s="180"/>
      <c r="I661" s="181"/>
      <c r="J661" s="181"/>
      <c r="K661" s="181"/>
      <c r="L661" s="183"/>
      <c r="M661" s="181"/>
      <c r="N661" s="211">
        <v>52995</v>
      </c>
      <c r="O661" s="181"/>
      <c r="P661" s="212">
        <v>1059.9000000000001</v>
      </c>
      <c r="Q661" s="143"/>
      <c r="R661" s="143"/>
      <c r="S661" s="143"/>
      <c r="T661" s="143"/>
      <c r="U661" s="143"/>
    </row>
    <row r="662" spans="1:21" ht="29.25" customHeight="1">
      <c r="A662" s="178" t="s">
        <v>520</v>
      </c>
      <c r="B662" s="179" t="s">
        <v>710</v>
      </c>
      <c r="C662" s="498" t="s">
        <v>1875</v>
      </c>
      <c r="D662" s="498"/>
      <c r="E662" s="498"/>
      <c r="F662" s="498"/>
      <c r="G662" s="498"/>
      <c r="H662" s="180" t="s">
        <v>142</v>
      </c>
      <c r="I662" s="181">
        <v>2</v>
      </c>
      <c r="J662" s="182">
        <v>1</v>
      </c>
      <c r="K662" s="182">
        <v>2</v>
      </c>
      <c r="L662" s="183"/>
      <c r="M662" s="181"/>
      <c r="N662" s="184"/>
      <c r="O662" s="181"/>
      <c r="P662" s="185"/>
      <c r="Q662" s="143"/>
      <c r="R662" s="143"/>
      <c r="S662" s="143"/>
      <c r="T662" s="143"/>
      <c r="U662" s="143"/>
    </row>
    <row r="663" spans="1:21" ht="47.25" customHeight="1">
      <c r="A663" s="186"/>
      <c r="B663" s="187" t="s">
        <v>386</v>
      </c>
      <c r="C663" s="499" t="s">
        <v>387</v>
      </c>
      <c r="D663" s="499"/>
      <c r="E663" s="499"/>
      <c r="F663" s="499"/>
      <c r="G663" s="499"/>
      <c r="H663" s="499"/>
      <c r="I663" s="499"/>
      <c r="J663" s="499"/>
      <c r="K663" s="499"/>
      <c r="L663" s="499"/>
      <c r="M663" s="499"/>
      <c r="N663" s="499"/>
      <c r="O663" s="499"/>
      <c r="P663" s="499"/>
      <c r="Q663" s="143"/>
      <c r="R663" s="143"/>
      <c r="S663" s="143"/>
      <c r="T663" s="143"/>
      <c r="U663" s="143"/>
    </row>
    <row r="664" spans="1:21" ht="29.25" customHeight="1">
      <c r="A664" s="186"/>
      <c r="B664" s="187" t="s">
        <v>388</v>
      </c>
      <c r="C664" s="499" t="s">
        <v>389</v>
      </c>
      <c r="D664" s="499"/>
      <c r="E664" s="499"/>
      <c r="F664" s="499"/>
      <c r="G664" s="499"/>
      <c r="H664" s="499"/>
      <c r="I664" s="499"/>
      <c r="J664" s="499"/>
      <c r="K664" s="499"/>
      <c r="L664" s="499"/>
      <c r="M664" s="499"/>
      <c r="N664" s="499"/>
      <c r="O664" s="499"/>
      <c r="P664" s="499"/>
      <c r="Q664" s="143"/>
      <c r="R664" s="143"/>
      <c r="S664" s="143"/>
      <c r="T664" s="143"/>
      <c r="U664" s="143"/>
    </row>
    <row r="665" spans="1:21" ht="13.5" customHeight="1">
      <c r="A665" s="186"/>
      <c r="B665" s="187"/>
      <c r="C665" s="499" t="s">
        <v>1790</v>
      </c>
      <c r="D665" s="499"/>
      <c r="E665" s="499"/>
      <c r="F665" s="499"/>
      <c r="G665" s="499"/>
      <c r="H665" s="499"/>
      <c r="I665" s="499"/>
      <c r="J665" s="499"/>
      <c r="K665" s="499"/>
      <c r="L665" s="499"/>
      <c r="M665" s="499"/>
      <c r="N665" s="499"/>
      <c r="O665" s="499"/>
      <c r="P665" s="499"/>
      <c r="Q665" s="143"/>
      <c r="R665" s="143"/>
      <c r="S665" s="143"/>
      <c r="T665" s="143"/>
      <c r="U665" s="143"/>
    </row>
    <row r="666" spans="1:21" ht="13.5" customHeight="1">
      <c r="A666" s="188"/>
      <c r="B666" s="189" t="s">
        <v>164</v>
      </c>
      <c r="C666" s="501" t="s">
        <v>391</v>
      </c>
      <c r="D666" s="501"/>
      <c r="E666" s="501"/>
      <c r="F666" s="501"/>
      <c r="G666" s="501"/>
      <c r="H666" s="190" t="s">
        <v>392</v>
      </c>
      <c r="I666" s="191"/>
      <c r="J666" s="191"/>
      <c r="K666" s="215">
        <v>3.3101831000000002</v>
      </c>
      <c r="L666" s="193"/>
      <c r="M666" s="191"/>
      <c r="N666" s="193"/>
      <c r="O666" s="191"/>
      <c r="P666" s="194">
        <v>1723.81</v>
      </c>
      <c r="Q666" s="143"/>
      <c r="R666" s="143"/>
      <c r="S666" s="143"/>
      <c r="T666" s="143"/>
      <c r="U666" s="143"/>
    </row>
    <row r="667" spans="1:21" ht="13.5" customHeight="1">
      <c r="A667" s="195"/>
      <c r="B667" s="189" t="s">
        <v>712</v>
      </c>
      <c r="C667" s="501" t="s">
        <v>713</v>
      </c>
      <c r="D667" s="501"/>
      <c r="E667" s="501"/>
      <c r="F667" s="501"/>
      <c r="G667" s="501"/>
      <c r="H667" s="190" t="s">
        <v>392</v>
      </c>
      <c r="I667" s="201">
        <v>1.03</v>
      </c>
      <c r="J667" s="197">
        <v>1.6068849999999999</v>
      </c>
      <c r="K667" s="215">
        <v>3.3101831000000002</v>
      </c>
      <c r="L667" s="198"/>
      <c r="M667" s="199"/>
      <c r="N667" s="200">
        <v>520.76</v>
      </c>
      <c r="O667" s="191"/>
      <c r="P667" s="194">
        <v>1723.81</v>
      </c>
      <c r="Q667" s="143"/>
      <c r="R667" s="143"/>
      <c r="S667" s="143"/>
      <c r="T667" s="143"/>
      <c r="U667" s="143"/>
    </row>
    <row r="668" spans="1:21" ht="13.5" customHeight="1">
      <c r="A668" s="188"/>
      <c r="B668" s="189" t="s">
        <v>167</v>
      </c>
      <c r="C668" s="501" t="s">
        <v>395</v>
      </c>
      <c r="D668" s="501"/>
      <c r="E668" s="501"/>
      <c r="F668" s="501"/>
      <c r="G668" s="501"/>
      <c r="H668" s="190"/>
      <c r="I668" s="191"/>
      <c r="J668" s="191"/>
      <c r="K668" s="191"/>
      <c r="L668" s="193"/>
      <c r="M668" s="191"/>
      <c r="N668" s="193"/>
      <c r="O668" s="191"/>
      <c r="P668" s="216">
        <v>17.46</v>
      </c>
      <c r="Q668" s="143"/>
      <c r="R668" s="143"/>
      <c r="S668" s="143"/>
      <c r="T668" s="143"/>
      <c r="U668" s="143"/>
    </row>
    <row r="669" spans="1:21" ht="13.5" customHeight="1">
      <c r="A669" s="188"/>
      <c r="B669" s="189"/>
      <c r="C669" s="501" t="s">
        <v>396</v>
      </c>
      <c r="D669" s="501"/>
      <c r="E669" s="501"/>
      <c r="F669" s="501"/>
      <c r="G669" s="501"/>
      <c r="H669" s="190" t="s">
        <v>392</v>
      </c>
      <c r="I669" s="191"/>
      <c r="J669" s="191"/>
      <c r="K669" s="215">
        <v>3.2137699999999998E-2</v>
      </c>
      <c r="L669" s="193"/>
      <c r="M669" s="191"/>
      <c r="N669" s="193"/>
      <c r="O669" s="191"/>
      <c r="P669" s="216">
        <v>18.61</v>
      </c>
      <c r="Q669" s="143"/>
      <c r="R669" s="143"/>
      <c r="S669" s="143"/>
      <c r="T669" s="143"/>
      <c r="U669" s="143"/>
    </row>
    <row r="670" spans="1:21" ht="13.5" customHeight="1">
      <c r="A670" s="195"/>
      <c r="B670" s="189" t="s">
        <v>402</v>
      </c>
      <c r="C670" s="501" t="s">
        <v>403</v>
      </c>
      <c r="D670" s="501"/>
      <c r="E670" s="501"/>
      <c r="F670" s="501"/>
      <c r="G670" s="501"/>
      <c r="H670" s="190" t="s">
        <v>399</v>
      </c>
      <c r="I670" s="201">
        <v>0.01</v>
      </c>
      <c r="J670" s="197">
        <v>1.6068849999999999</v>
      </c>
      <c r="K670" s="215">
        <v>3.2137699999999998E-2</v>
      </c>
      <c r="L670" s="198"/>
      <c r="M670" s="199"/>
      <c r="N670" s="200">
        <v>543.33000000000004</v>
      </c>
      <c r="O670" s="191"/>
      <c r="P670" s="194">
        <v>17.46</v>
      </c>
      <c r="Q670" s="143"/>
      <c r="R670" s="143"/>
      <c r="S670" s="143"/>
      <c r="T670" s="143"/>
      <c r="U670" s="143"/>
    </row>
    <row r="671" spans="1:21" ht="13.5" customHeight="1">
      <c r="A671" s="203"/>
      <c r="B671" s="189" t="s">
        <v>404</v>
      </c>
      <c r="C671" s="501" t="s">
        <v>405</v>
      </c>
      <c r="D671" s="501"/>
      <c r="E671" s="501"/>
      <c r="F671" s="501"/>
      <c r="G671" s="501"/>
      <c r="H671" s="190" t="s">
        <v>392</v>
      </c>
      <c r="I671" s="201">
        <v>0.01</v>
      </c>
      <c r="J671" s="197">
        <v>1.6068849999999999</v>
      </c>
      <c r="K671" s="215">
        <v>3.2137699999999998E-2</v>
      </c>
      <c r="L671" s="193"/>
      <c r="M671" s="191"/>
      <c r="N671" s="204">
        <v>579.11</v>
      </c>
      <c r="O671" s="191"/>
      <c r="P671" s="216">
        <v>18.61</v>
      </c>
      <c r="Q671" s="143"/>
      <c r="R671" s="143"/>
      <c r="S671" s="143"/>
      <c r="T671" s="143"/>
      <c r="U671" s="143"/>
    </row>
    <row r="672" spans="1:21" ht="13.5" customHeight="1">
      <c r="A672" s="210"/>
      <c r="B672" s="187"/>
      <c r="C672" s="500" t="s">
        <v>429</v>
      </c>
      <c r="D672" s="500"/>
      <c r="E672" s="500"/>
      <c r="F672" s="500"/>
      <c r="G672" s="500"/>
      <c r="H672" s="180"/>
      <c r="I672" s="181"/>
      <c r="J672" s="181"/>
      <c r="K672" s="181"/>
      <c r="L672" s="183"/>
      <c r="M672" s="181"/>
      <c r="N672" s="211"/>
      <c r="O672" s="181"/>
      <c r="P672" s="212">
        <v>1759.88</v>
      </c>
      <c r="Q672" s="143"/>
      <c r="R672" s="143"/>
      <c r="S672" s="143"/>
      <c r="T672" s="143"/>
      <c r="U672" s="143"/>
    </row>
    <row r="673" spans="1:21" ht="13.5" customHeight="1">
      <c r="A673" s="203" t="s">
        <v>1876</v>
      </c>
      <c r="B673" s="189" t="s">
        <v>430</v>
      </c>
      <c r="C673" s="501" t="s">
        <v>431</v>
      </c>
      <c r="D673" s="501"/>
      <c r="E673" s="501"/>
      <c r="F673" s="501"/>
      <c r="G673" s="501"/>
      <c r="H673" s="190" t="s">
        <v>432</v>
      </c>
      <c r="I673" s="209">
        <v>2</v>
      </c>
      <c r="J673" s="191"/>
      <c r="K673" s="209">
        <v>2</v>
      </c>
      <c r="L673" s="193"/>
      <c r="M673" s="191"/>
      <c r="N673" s="193"/>
      <c r="O673" s="202">
        <v>1.0367</v>
      </c>
      <c r="P673" s="216">
        <v>22.24</v>
      </c>
      <c r="Q673" s="143"/>
      <c r="R673" s="143"/>
      <c r="S673" s="143"/>
      <c r="T673" s="143"/>
      <c r="U673" s="143"/>
    </row>
    <row r="674" spans="1:21" ht="13.5" customHeight="1">
      <c r="A674" s="203"/>
      <c r="B674" s="189"/>
      <c r="C674" s="501" t="s">
        <v>433</v>
      </c>
      <c r="D674" s="501"/>
      <c r="E674" s="501"/>
      <c r="F674" s="501"/>
      <c r="G674" s="501"/>
      <c r="H674" s="190"/>
      <c r="I674" s="191"/>
      <c r="J674" s="191"/>
      <c r="K674" s="191"/>
      <c r="L674" s="193"/>
      <c r="M674" s="191"/>
      <c r="N674" s="193"/>
      <c r="O674" s="191"/>
      <c r="P674" s="194">
        <v>1742.42</v>
      </c>
      <c r="Q674" s="143"/>
      <c r="R674" s="143"/>
      <c r="S674" s="143"/>
      <c r="T674" s="143"/>
      <c r="U674" s="143"/>
    </row>
    <row r="675" spans="1:21" ht="13.5" customHeight="1">
      <c r="A675" s="203"/>
      <c r="B675" s="189" t="s">
        <v>434</v>
      </c>
      <c r="C675" s="501" t="s">
        <v>435</v>
      </c>
      <c r="D675" s="501"/>
      <c r="E675" s="501"/>
      <c r="F675" s="501"/>
      <c r="G675" s="501"/>
      <c r="H675" s="190" t="s">
        <v>432</v>
      </c>
      <c r="I675" s="209">
        <v>90</v>
      </c>
      <c r="J675" s="191"/>
      <c r="K675" s="209">
        <v>90</v>
      </c>
      <c r="L675" s="193"/>
      <c r="M675" s="191"/>
      <c r="N675" s="193"/>
      <c r="O675" s="191"/>
      <c r="P675" s="194">
        <v>1568.18</v>
      </c>
      <c r="Q675" s="143"/>
      <c r="R675" s="143"/>
      <c r="S675" s="143"/>
      <c r="T675" s="143"/>
      <c r="U675" s="143"/>
    </row>
    <row r="676" spans="1:21" ht="13.5" customHeight="1">
      <c r="A676" s="203"/>
      <c r="B676" s="189" t="s">
        <v>436</v>
      </c>
      <c r="C676" s="501" t="s">
        <v>437</v>
      </c>
      <c r="D676" s="501"/>
      <c r="E676" s="501"/>
      <c r="F676" s="501"/>
      <c r="G676" s="501"/>
      <c r="H676" s="190" t="s">
        <v>432</v>
      </c>
      <c r="I676" s="209">
        <v>46</v>
      </c>
      <c r="J676" s="191"/>
      <c r="K676" s="209">
        <v>46</v>
      </c>
      <c r="L676" s="193"/>
      <c r="M676" s="191"/>
      <c r="N676" s="193"/>
      <c r="O676" s="191"/>
      <c r="P676" s="216">
        <v>801.51</v>
      </c>
      <c r="Q676" s="143"/>
      <c r="R676" s="143"/>
      <c r="S676" s="143"/>
      <c r="T676" s="143"/>
      <c r="U676" s="143"/>
    </row>
    <row r="677" spans="1:21" ht="13.5" customHeight="1">
      <c r="A677" s="213"/>
      <c r="B677" s="214"/>
      <c r="C677" s="500" t="s">
        <v>438</v>
      </c>
      <c r="D677" s="500"/>
      <c r="E677" s="500"/>
      <c r="F677" s="500"/>
      <c r="G677" s="500"/>
      <c r="H677" s="180"/>
      <c r="I677" s="181"/>
      <c r="J677" s="181"/>
      <c r="K677" s="181"/>
      <c r="L677" s="183"/>
      <c r="M677" s="181"/>
      <c r="N677" s="211">
        <v>2075.91</v>
      </c>
      <c r="O677" s="181"/>
      <c r="P677" s="212">
        <v>4151.8100000000004</v>
      </c>
      <c r="Q677" s="143"/>
      <c r="R677" s="143"/>
      <c r="S677" s="143"/>
      <c r="T677" s="143"/>
      <c r="U677" s="143"/>
    </row>
    <row r="678" spans="1:21" ht="19.5" customHeight="1">
      <c r="A678" s="178" t="s">
        <v>523</v>
      </c>
      <c r="B678" s="179" t="s">
        <v>1871</v>
      </c>
      <c r="C678" s="498" t="s">
        <v>1877</v>
      </c>
      <c r="D678" s="498"/>
      <c r="E678" s="498"/>
      <c r="F678" s="498"/>
      <c r="G678" s="498"/>
      <c r="H678" s="180" t="s">
        <v>1873</v>
      </c>
      <c r="I678" s="181">
        <v>0.02</v>
      </c>
      <c r="J678" s="182">
        <v>1</v>
      </c>
      <c r="K678" s="219">
        <v>0.02</v>
      </c>
      <c r="L678" s="183"/>
      <c r="M678" s="181"/>
      <c r="N678" s="184"/>
      <c r="O678" s="181"/>
      <c r="P678" s="185"/>
      <c r="Q678" s="143"/>
      <c r="R678" s="143"/>
      <c r="S678" s="143"/>
      <c r="T678" s="143"/>
      <c r="U678" s="143"/>
    </row>
    <row r="679" spans="1:21" ht="47.25" customHeight="1">
      <c r="A679" s="186"/>
      <c r="B679" s="187" t="s">
        <v>386</v>
      </c>
      <c r="C679" s="499" t="s">
        <v>387</v>
      </c>
      <c r="D679" s="499"/>
      <c r="E679" s="499"/>
      <c r="F679" s="499"/>
      <c r="G679" s="499"/>
      <c r="H679" s="499"/>
      <c r="I679" s="499"/>
      <c r="J679" s="499"/>
      <c r="K679" s="499"/>
      <c r="L679" s="499"/>
      <c r="M679" s="499"/>
      <c r="N679" s="499"/>
      <c r="O679" s="499"/>
      <c r="P679" s="499"/>
      <c r="Q679" s="143"/>
      <c r="R679" s="143"/>
      <c r="S679" s="143"/>
      <c r="T679" s="143"/>
      <c r="U679" s="143"/>
    </row>
    <row r="680" spans="1:21" ht="29.25" customHeight="1">
      <c r="A680" s="186"/>
      <c r="B680" s="187" t="s">
        <v>388</v>
      </c>
      <c r="C680" s="499" t="s">
        <v>389</v>
      </c>
      <c r="D680" s="499"/>
      <c r="E680" s="499"/>
      <c r="F680" s="499"/>
      <c r="G680" s="499"/>
      <c r="H680" s="499"/>
      <c r="I680" s="499"/>
      <c r="J680" s="499"/>
      <c r="K680" s="499"/>
      <c r="L680" s="499"/>
      <c r="M680" s="499"/>
      <c r="N680" s="499"/>
      <c r="O680" s="499"/>
      <c r="P680" s="499"/>
      <c r="Q680" s="143"/>
      <c r="R680" s="143"/>
      <c r="S680" s="143"/>
      <c r="T680" s="143"/>
      <c r="U680" s="143"/>
    </row>
    <row r="681" spans="1:21" ht="13.5" customHeight="1">
      <c r="A681" s="186"/>
      <c r="B681" s="187"/>
      <c r="C681" s="499" t="s">
        <v>1790</v>
      </c>
      <c r="D681" s="499"/>
      <c r="E681" s="499"/>
      <c r="F681" s="499"/>
      <c r="G681" s="499"/>
      <c r="H681" s="499"/>
      <c r="I681" s="499"/>
      <c r="J681" s="499"/>
      <c r="K681" s="499"/>
      <c r="L681" s="499"/>
      <c r="M681" s="499"/>
      <c r="N681" s="499"/>
      <c r="O681" s="499"/>
      <c r="P681" s="499"/>
      <c r="Q681" s="143"/>
      <c r="R681" s="143"/>
      <c r="S681" s="143"/>
      <c r="T681" s="143"/>
      <c r="U681" s="143"/>
    </row>
    <row r="682" spans="1:21" ht="13.5" customHeight="1">
      <c r="A682" s="188"/>
      <c r="B682" s="189" t="s">
        <v>164</v>
      </c>
      <c r="C682" s="501" t="s">
        <v>391</v>
      </c>
      <c r="D682" s="501"/>
      <c r="E682" s="501"/>
      <c r="F682" s="501"/>
      <c r="G682" s="501"/>
      <c r="H682" s="190" t="s">
        <v>392</v>
      </c>
      <c r="I682" s="191"/>
      <c r="J682" s="191"/>
      <c r="K682" s="215">
        <v>0.77130480000000001</v>
      </c>
      <c r="L682" s="193"/>
      <c r="M682" s="191"/>
      <c r="N682" s="193"/>
      <c r="O682" s="191"/>
      <c r="P682" s="216">
        <v>446.67</v>
      </c>
      <c r="Q682" s="143"/>
      <c r="R682" s="143"/>
      <c r="S682" s="143"/>
      <c r="T682" s="143"/>
      <c r="U682" s="143"/>
    </row>
    <row r="683" spans="1:21" ht="13.5" customHeight="1">
      <c r="A683" s="195"/>
      <c r="B683" s="189" t="s">
        <v>726</v>
      </c>
      <c r="C683" s="501" t="s">
        <v>727</v>
      </c>
      <c r="D683" s="501"/>
      <c r="E683" s="501"/>
      <c r="F683" s="501"/>
      <c r="G683" s="501"/>
      <c r="H683" s="190" t="s">
        <v>392</v>
      </c>
      <c r="I683" s="209">
        <v>24</v>
      </c>
      <c r="J683" s="197">
        <v>1.6068849999999999</v>
      </c>
      <c r="K683" s="215">
        <v>0.77130480000000001</v>
      </c>
      <c r="L683" s="198"/>
      <c r="M683" s="199"/>
      <c r="N683" s="200">
        <v>579.11</v>
      </c>
      <c r="O683" s="191"/>
      <c r="P683" s="194">
        <v>446.67</v>
      </c>
      <c r="Q683" s="143"/>
      <c r="R683" s="143"/>
      <c r="S683" s="143"/>
      <c r="T683" s="143"/>
      <c r="U683" s="143"/>
    </row>
    <row r="684" spans="1:21" ht="13.5" customHeight="1">
      <c r="A684" s="210"/>
      <c r="B684" s="187"/>
      <c r="C684" s="500" t="s">
        <v>429</v>
      </c>
      <c r="D684" s="500"/>
      <c r="E684" s="500"/>
      <c r="F684" s="500"/>
      <c r="G684" s="500"/>
      <c r="H684" s="180"/>
      <c r="I684" s="181"/>
      <c r="J684" s="181"/>
      <c r="K684" s="181"/>
      <c r="L684" s="183"/>
      <c r="M684" s="181"/>
      <c r="N684" s="211"/>
      <c r="O684" s="181"/>
      <c r="P684" s="212">
        <v>446.67</v>
      </c>
      <c r="Q684" s="143"/>
      <c r="R684" s="143"/>
      <c r="S684" s="143"/>
      <c r="T684" s="143"/>
      <c r="U684" s="143"/>
    </row>
    <row r="685" spans="1:21" ht="13.5" customHeight="1">
      <c r="A685" s="203" t="s">
        <v>1878</v>
      </c>
      <c r="B685" s="189" t="s">
        <v>430</v>
      </c>
      <c r="C685" s="501" t="s">
        <v>431</v>
      </c>
      <c r="D685" s="501"/>
      <c r="E685" s="501"/>
      <c r="F685" s="501"/>
      <c r="G685" s="501"/>
      <c r="H685" s="190" t="s">
        <v>432</v>
      </c>
      <c r="I685" s="209">
        <v>2</v>
      </c>
      <c r="J685" s="191"/>
      <c r="K685" s="209">
        <v>2</v>
      </c>
      <c r="L685" s="193"/>
      <c r="M685" s="191"/>
      <c r="N685" s="193"/>
      <c r="O685" s="202">
        <v>1.0367</v>
      </c>
      <c r="P685" s="216">
        <v>5.76</v>
      </c>
      <c r="Q685" s="143"/>
      <c r="R685" s="143"/>
      <c r="S685" s="143"/>
      <c r="T685" s="143"/>
      <c r="U685" s="143"/>
    </row>
    <row r="686" spans="1:21" ht="13.5" customHeight="1">
      <c r="A686" s="203"/>
      <c r="B686" s="189"/>
      <c r="C686" s="501" t="s">
        <v>433</v>
      </c>
      <c r="D686" s="501"/>
      <c r="E686" s="501"/>
      <c r="F686" s="501"/>
      <c r="G686" s="501"/>
      <c r="H686" s="190"/>
      <c r="I686" s="191"/>
      <c r="J686" s="191"/>
      <c r="K686" s="191"/>
      <c r="L686" s="193"/>
      <c r="M686" s="191"/>
      <c r="N686" s="193"/>
      <c r="O686" s="191"/>
      <c r="P686" s="216">
        <v>446.67</v>
      </c>
      <c r="Q686" s="143"/>
      <c r="R686" s="143"/>
      <c r="S686" s="143"/>
      <c r="T686" s="143"/>
      <c r="U686" s="143"/>
    </row>
    <row r="687" spans="1:21" ht="13.5" customHeight="1">
      <c r="A687" s="203"/>
      <c r="B687" s="189" t="s">
        <v>653</v>
      </c>
      <c r="C687" s="501" t="s">
        <v>654</v>
      </c>
      <c r="D687" s="501"/>
      <c r="E687" s="501"/>
      <c r="F687" s="501"/>
      <c r="G687" s="501"/>
      <c r="H687" s="190" t="s">
        <v>432</v>
      </c>
      <c r="I687" s="209">
        <v>90</v>
      </c>
      <c r="J687" s="191"/>
      <c r="K687" s="209">
        <v>90</v>
      </c>
      <c r="L687" s="193"/>
      <c r="M687" s="191"/>
      <c r="N687" s="193"/>
      <c r="O687" s="191"/>
      <c r="P687" s="216">
        <v>402</v>
      </c>
      <c r="Q687" s="143"/>
      <c r="R687" s="143"/>
      <c r="S687" s="143"/>
      <c r="T687" s="143"/>
      <c r="U687" s="143"/>
    </row>
    <row r="688" spans="1:21" ht="13.5" customHeight="1">
      <c r="A688" s="203"/>
      <c r="B688" s="189" t="s">
        <v>655</v>
      </c>
      <c r="C688" s="501" t="s">
        <v>656</v>
      </c>
      <c r="D688" s="501"/>
      <c r="E688" s="501"/>
      <c r="F688" s="501"/>
      <c r="G688" s="501"/>
      <c r="H688" s="190" t="s">
        <v>432</v>
      </c>
      <c r="I688" s="209">
        <v>46</v>
      </c>
      <c r="J688" s="191"/>
      <c r="K688" s="209">
        <v>46</v>
      </c>
      <c r="L688" s="193"/>
      <c r="M688" s="191"/>
      <c r="N688" s="193"/>
      <c r="O688" s="191"/>
      <c r="P688" s="216">
        <v>205.47</v>
      </c>
      <c r="Q688" s="143"/>
      <c r="R688" s="143"/>
      <c r="S688" s="143"/>
      <c r="T688" s="143"/>
      <c r="U688" s="143"/>
    </row>
    <row r="689" spans="1:21" ht="13.5" customHeight="1">
      <c r="A689" s="213"/>
      <c r="B689" s="214"/>
      <c r="C689" s="500" t="s">
        <v>438</v>
      </c>
      <c r="D689" s="500"/>
      <c r="E689" s="500"/>
      <c r="F689" s="500"/>
      <c r="G689" s="500"/>
      <c r="H689" s="180"/>
      <c r="I689" s="181"/>
      <c r="J689" s="181"/>
      <c r="K689" s="181"/>
      <c r="L689" s="183"/>
      <c r="M689" s="181"/>
      <c r="N689" s="211">
        <v>52995</v>
      </c>
      <c r="O689" s="181"/>
      <c r="P689" s="212">
        <v>1059.9000000000001</v>
      </c>
      <c r="Q689" s="143"/>
      <c r="R689" s="143"/>
      <c r="S689" s="143"/>
      <c r="T689" s="143"/>
      <c r="U689" s="143"/>
    </row>
    <row r="690" spans="1:21" ht="29.25" customHeight="1">
      <c r="A690" s="178" t="s">
        <v>526</v>
      </c>
      <c r="B690" s="179" t="s">
        <v>1879</v>
      </c>
      <c r="C690" s="498" t="s">
        <v>1880</v>
      </c>
      <c r="D690" s="498"/>
      <c r="E690" s="498"/>
      <c r="F690" s="498"/>
      <c r="G690" s="498"/>
      <c r="H690" s="180" t="s">
        <v>142</v>
      </c>
      <c r="I690" s="181">
        <v>2</v>
      </c>
      <c r="J690" s="182">
        <v>1</v>
      </c>
      <c r="K690" s="182">
        <v>2</v>
      </c>
      <c r="L690" s="183"/>
      <c r="M690" s="181"/>
      <c r="N690" s="184"/>
      <c r="O690" s="181"/>
      <c r="P690" s="185"/>
      <c r="Q690" s="143"/>
      <c r="R690" s="143"/>
      <c r="S690" s="143"/>
      <c r="T690" s="143"/>
      <c r="U690" s="143"/>
    </row>
    <row r="691" spans="1:21" ht="47.25" customHeight="1">
      <c r="A691" s="186"/>
      <c r="B691" s="187" t="s">
        <v>386</v>
      </c>
      <c r="C691" s="499" t="s">
        <v>387</v>
      </c>
      <c r="D691" s="499"/>
      <c r="E691" s="499"/>
      <c r="F691" s="499"/>
      <c r="G691" s="499"/>
      <c r="H691" s="499"/>
      <c r="I691" s="499"/>
      <c r="J691" s="499"/>
      <c r="K691" s="499"/>
      <c r="L691" s="499"/>
      <c r="M691" s="499"/>
      <c r="N691" s="499"/>
      <c r="O691" s="499"/>
      <c r="P691" s="499"/>
      <c r="Q691" s="143"/>
      <c r="R691" s="143"/>
      <c r="S691" s="143"/>
      <c r="T691" s="143"/>
      <c r="U691" s="143"/>
    </row>
    <row r="692" spans="1:21" ht="29.25" customHeight="1">
      <c r="A692" s="186"/>
      <c r="B692" s="187" t="s">
        <v>388</v>
      </c>
      <c r="C692" s="499" t="s">
        <v>389</v>
      </c>
      <c r="D692" s="499"/>
      <c r="E692" s="499"/>
      <c r="F692" s="499"/>
      <c r="G692" s="499"/>
      <c r="H692" s="499"/>
      <c r="I692" s="499"/>
      <c r="J692" s="499"/>
      <c r="K692" s="499"/>
      <c r="L692" s="499"/>
      <c r="M692" s="499"/>
      <c r="N692" s="499"/>
      <c r="O692" s="499"/>
      <c r="P692" s="499"/>
      <c r="Q692" s="143"/>
      <c r="R692" s="143"/>
      <c r="S692" s="143"/>
      <c r="T692" s="143"/>
      <c r="U692" s="143"/>
    </row>
    <row r="693" spans="1:21" ht="13.5" customHeight="1">
      <c r="A693" s="186"/>
      <c r="B693" s="187"/>
      <c r="C693" s="499" t="s">
        <v>1790</v>
      </c>
      <c r="D693" s="499"/>
      <c r="E693" s="499"/>
      <c r="F693" s="499"/>
      <c r="G693" s="499"/>
      <c r="H693" s="499"/>
      <c r="I693" s="499"/>
      <c r="J693" s="499"/>
      <c r="K693" s="499"/>
      <c r="L693" s="499"/>
      <c r="M693" s="499"/>
      <c r="N693" s="499"/>
      <c r="O693" s="499"/>
      <c r="P693" s="499"/>
      <c r="Q693" s="143"/>
      <c r="R693" s="143"/>
      <c r="S693" s="143"/>
      <c r="T693" s="143"/>
      <c r="U693" s="143"/>
    </row>
    <row r="694" spans="1:21" ht="13.5" customHeight="1">
      <c r="A694" s="188"/>
      <c r="B694" s="189" t="s">
        <v>164</v>
      </c>
      <c r="C694" s="501" t="s">
        <v>391</v>
      </c>
      <c r="D694" s="501"/>
      <c r="E694" s="501"/>
      <c r="F694" s="501"/>
      <c r="G694" s="501"/>
      <c r="H694" s="190" t="s">
        <v>392</v>
      </c>
      <c r="I694" s="191"/>
      <c r="J694" s="191"/>
      <c r="K694" s="215">
        <v>0.4177901</v>
      </c>
      <c r="L694" s="193"/>
      <c r="M694" s="191"/>
      <c r="N694" s="193"/>
      <c r="O694" s="191"/>
      <c r="P694" s="216">
        <v>214.86</v>
      </c>
      <c r="Q694" s="143"/>
      <c r="R694" s="143"/>
      <c r="S694" s="143"/>
      <c r="T694" s="143"/>
      <c r="U694" s="143"/>
    </row>
    <row r="695" spans="1:21" ht="13.5" customHeight="1">
      <c r="A695" s="195"/>
      <c r="B695" s="189" t="s">
        <v>574</v>
      </c>
      <c r="C695" s="501" t="s">
        <v>575</v>
      </c>
      <c r="D695" s="501"/>
      <c r="E695" s="501"/>
      <c r="F695" s="501"/>
      <c r="G695" s="501"/>
      <c r="H695" s="190" t="s">
        <v>392</v>
      </c>
      <c r="I695" s="201">
        <v>0.13</v>
      </c>
      <c r="J695" s="197">
        <v>1.6068849999999999</v>
      </c>
      <c r="K695" s="215">
        <v>0.4177901</v>
      </c>
      <c r="L695" s="198"/>
      <c r="M695" s="199"/>
      <c r="N695" s="200">
        <v>514.28</v>
      </c>
      <c r="O695" s="191"/>
      <c r="P695" s="194">
        <v>214.86</v>
      </c>
      <c r="Q695" s="143"/>
      <c r="R695" s="143"/>
      <c r="S695" s="143"/>
      <c r="T695" s="143"/>
      <c r="U695" s="143"/>
    </row>
    <row r="696" spans="1:21" ht="13.5" customHeight="1">
      <c r="A696" s="210"/>
      <c r="B696" s="187"/>
      <c r="C696" s="500" t="s">
        <v>429</v>
      </c>
      <c r="D696" s="500"/>
      <c r="E696" s="500"/>
      <c r="F696" s="500"/>
      <c r="G696" s="500"/>
      <c r="H696" s="180"/>
      <c r="I696" s="181"/>
      <c r="J696" s="181"/>
      <c r="K696" s="181"/>
      <c r="L696" s="183"/>
      <c r="M696" s="181"/>
      <c r="N696" s="211"/>
      <c r="O696" s="181"/>
      <c r="P696" s="212">
        <v>214.86</v>
      </c>
      <c r="Q696" s="143"/>
      <c r="R696" s="143"/>
      <c r="S696" s="143"/>
      <c r="T696" s="143"/>
      <c r="U696" s="143"/>
    </row>
    <row r="697" spans="1:21" ht="13.5" customHeight="1">
      <c r="A697" s="203" t="s">
        <v>1881</v>
      </c>
      <c r="B697" s="189" t="s">
        <v>430</v>
      </c>
      <c r="C697" s="501" t="s">
        <v>431</v>
      </c>
      <c r="D697" s="501"/>
      <c r="E697" s="501"/>
      <c r="F697" s="501"/>
      <c r="G697" s="501"/>
      <c r="H697" s="190" t="s">
        <v>432</v>
      </c>
      <c r="I697" s="209">
        <v>2</v>
      </c>
      <c r="J697" s="191"/>
      <c r="K697" s="209">
        <v>2</v>
      </c>
      <c r="L697" s="193"/>
      <c r="M697" s="191"/>
      <c r="N697" s="193"/>
      <c r="O697" s="202">
        <v>1.0367</v>
      </c>
      <c r="P697" s="216">
        <v>2.77</v>
      </c>
      <c r="Q697" s="143"/>
      <c r="R697" s="143"/>
      <c r="S697" s="143"/>
      <c r="T697" s="143"/>
      <c r="U697" s="143"/>
    </row>
    <row r="698" spans="1:21" ht="13.5" customHeight="1">
      <c r="A698" s="203"/>
      <c r="B698" s="189"/>
      <c r="C698" s="501" t="s">
        <v>433</v>
      </c>
      <c r="D698" s="501"/>
      <c r="E698" s="501"/>
      <c r="F698" s="501"/>
      <c r="G698" s="501"/>
      <c r="H698" s="190"/>
      <c r="I698" s="191"/>
      <c r="J698" s="191"/>
      <c r="K698" s="191"/>
      <c r="L698" s="193"/>
      <c r="M698" s="191"/>
      <c r="N698" s="193"/>
      <c r="O698" s="191"/>
      <c r="P698" s="216">
        <v>214.86</v>
      </c>
      <c r="Q698" s="143"/>
      <c r="R698" s="143"/>
      <c r="S698" s="143"/>
      <c r="T698" s="143"/>
      <c r="U698" s="143"/>
    </row>
    <row r="699" spans="1:21" ht="13.5" customHeight="1">
      <c r="A699" s="203"/>
      <c r="B699" s="189" t="s">
        <v>653</v>
      </c>
      <c r="C699" s="501" t="s">
        <v>654</v>
      </c>
      <c r="D699" s="501"/>
      <c r="E699" s="501"/>
      <c r="F699" s="501"/>
      <c r="G699" s="501"/>
      <c r="H699" s="190" t="s">
        <v>432</v>
      </c>
      <c r="I699" s="209">
        <v>90</v>
      </c>
      <c r="J699" s="191"/>
      <c r="K699" s="209">
        <v>90</v>
      </c>
      <c r="L699" s="193"/>
      <c r="M699" s="191"/>
      <c r="N699" s="193"/>
      <c r="O699" s="191"/>
      <c r="P699" s="216">
        <v>193.37</v>
      </c>
      <c r="Q699" s="143"/>
      <c r="R699" s="143"/>
      <c r="S699" s="143"/>
      <c r="T699" s="143"/>
      <c r="U699" s="143"/>
    </row>
    <row r="700" spans="1:21" ht="13.5" customHeight="1">
      <c r="A700" s="203"/>
      <c r="B700" s="189" t="s">
        <v>655</v>
      </c>
      <c r="C700" s="501" t="s">
        <v>656</v>
      </c>
      <c r="D700" s="501"/>
      <c r="E700" s="501"/>
      <c r="F700" s="501"/>
      <c r="G700" s="501"/>
      <c r="H700" s="190" t="s">
        <v>432</v>
      </c>
      <c r="I700" s="209">
        <v>46</v>
      </c>
      <c r="J700" s="191"/>
      <c r="K700" s="209">
        <v>46</v>
      </c>
      <c r="L700" s="193"/>
      <c r="M700" s="191"/>
      <c r="N700" s="193"/>
      <c r="O700" s="191"/>
      <c r="P700" s="216">
        <v>98.84</v>
      </c>
      <c r="Q700" s="143"/>
      <c r="R700" s="143"/>
      <c r="S700" s="143"/>
      <c r="T700" s="143"/>
      <c r="U700" s="143"/>
    </row>
    <row r="701" spans="1:21" ht="13.5" customHeight="1">
      <c r="A701" s="213"/>
      <c r="B701" s="214"/>
      <c r="C701" s="500" t="s">
        <v>438</v>
      </c>
      <c r="D701" s="500"/>
      <c r="E701" s="500"/>
      <c r="F701" s="500"/>
      <c r="G701" s="500"/>
      <c r="H701" s="180"/>
      <c r="I701" s="181"/>
      <c r="J701" s="181"/>
      <c r="K701" s="181"/>
      <c r="L701" s="183"/>
      <c r="M701" s="181"/>
      <c r="N701" s="218">
        <v>254.92</v>
      </c>
      <c r="O701" s="181"/>
      <c r="P701" s="240">
        <v>509.84</v>
      </c>
      <c r="Q701" s="143"/>
      <c r="R701" s="143"/>
      <c r="S701" s="143"/>
      <c r="T701" s="143"/>
      <c r="U701" s="143"/>
    </row>
    <row r="702" spans="1:21" ht="29.25" customHeight="1">
      <c r="A702" s="178" t="s">
        <v>529</v>
      </c>
      <c r="B702" s="179" t="s">
        <v>1805</v>
      </c>
      <c r="C702" s="498" t="s">
        <v>1882</v>
      </c>
      <c r="D702" s="498"/>
      <c r="E702" s="498"/>
      <c r="F702" s="498"/>
      <c r="G702" s="498"/>
      <c r="H702" s="180" t="s">
        <v>142</v>
      </c>
      <c r="I702" s="181">
        <v>1</v>
      </c>
      <c r="J702" s="182">
        <v>1</v>
      </c>
      <c r="K702" s="182">
        <v>1</v>
      </c>
      <c r="L702" s="183"/>
      <c r="M702" s="181"/>
      <c r="N702" s="184"/>
      <c r="O702" s="181"/>
      <c r="P702" s="185"/>
      <c r="Q702" s="143"/>
      <c r="R702" s="143"/>
      <c r="S702" s="143"/>
      <c r="T702" s="143"/>
      <c r="U702" s="143"/>
    </row>
    <row r="703" spans="1:21" ht="47.25" customHeight="1">
      <c r="A703" s="186"/>
      <c r="B703" s="187" t="s">
        <v>386</v>
      </c>
      <c r="C703" s="499" t="s">
        <v>387</v>
      </c>
      <c r="D703" s="499"/>
      <c r="E703" s="499"/>
      <c r="F703" s="499"/>
      <c r="G703" s="499"/>
      <c r="H703" s="499"/>
      <c r="I703" s="499"/>
      <c r="J703" s="499"/>
      <c r="K703" s="499"/>
      <c r="L703" s="499"/>
      <c r="M703" s="499"/>
      <c r="N703" s="499"/>
      <c r="O703" s="499"/>
      <c r="P703" s="499"/>
      <c r="Q703" s="143"/>
      <c r="R703" s="143"/>
      <c r="S703" s="143"/>
      <c r="T703" s="143"/>
      <c r="U703" s="143"/>
    </row>
    <row r="704" spans="1:21" ht="29.25" customHeight="1">
      <c r="A704" s="186"/>
      <c r="B704" s="187" t="s">
        <v>388</v>
      </c>
      <c r="C704" s="499" t="s">
        <v>389</v>
      </c>
      <c r="D704" s="499"/>
      <c r="E704" s="499"/>
      <c r="F704" s="499"/>
      <c r="G704" s="499"/>
      <c r="H704" s="499"/>
      <c r="I704" s="499"/>
      <c r="J704" s="499"/>
      <c r="K704" s="499"/>
      <c r="L704" s="499"/>
      <c r="M704" s="499"/>
      <c r="N704" s="499"/>
      <c r="O704" s="499"/>
      <c r="P704" s="499"/>
      <c r="Q704" s="143"/>
      <c r="R704" s="143"/>
      <c r="S704" s="143"/>
      <c r="T704" s="143"/>
      <c r="U704" s="143"/>
    </row>
    <row r="705" spans="1:21" ht="13.5" customHeight="1">
      <c r="A705" s="186"/>
      <c r="B705" s="187"/>
      <c r="C705" s="499" t="s">
        <v>1790</v>
      </c>
      <c r="D705" s="499"/>
      <c r="E705" s="499"/>
      <c r="F705" s="499"/>
      <c r="G705" s="499"/>
      <c r="H705" s="499"/>
      <c r="I705" s="499"/>
      <c r="J705" s="499"/>
      <c r="K705" s="499"/>
      <c r="L705" s="499"/>
      <c r="M705" s="499"/>
      <c r="N705" s="499"/>
      <c r="O705" s="499"/>
      <c r="P705" s="499"/>
      <c r="Q705" s="143"/>
      <c r="R705" s="143"/>
      <c r="S705" s="143"/>
      <c r="T705" s="143"/>
      <c r="U705" s="143"/>
    </row>
    <row r="706" spans="1:21" ht="13.5" customHeight="1">
      <c r="A706" s="188"/>
      <c r="B706" s="189" t="s">
        <v>164</v>
      </c>
      <c r="C706" s="501" t="s">
        <v>391</v>
      </c>
      <c r="D706" s="501"/>
      <c r="E706" s="501"/>
      <c r="F706" s="501"/>
      <c r="G706" s="501"/>
      <c r="H706" s="190" t="s">
        <v>392</v>
      </c>
      <c r="I706" s="191"/>
      <c r="J706" s="191"/>
      <c r="K706" s="215">
        <v>4.9652747000000002</v>
      </c>
      <c r="L706" s="193"/>
      <c r="M706" s="191"/>
      <c r="N706" s="193"/>
      <c r="O706" s="191"/>
      <c r="P706" s="194">
        <v>2585.7199999999998</v>
      </c>
      <c r="Q706" s="143"/>
      <c r="R706" s="143"/>
      <c r="S706" s="143"/>
      <c r="T706" s="143"/>
      <c r="U706" s="143"/>
    </row>
    <row r="707" spans="1:21" ht="13.5" customHeight="1">
      <c r="A707" s="195"/>
      <c r="B707" s="189" t="s">
        <v>712</v>
      </c>
      <c r="C707" s="501" t="s">
        <v>713</v>
      </c>
      <c r="D707" s="501"/>
      <c r="E707" s="501"/>
      <c r="F707" s="501"/>
      <c r="G707" s="501"/>
      <c r="H707" s="190" t="s">
        <v>392</v>
      </c>
      <c r="I707" s="201">
        <v>3.09</v>
      </c>
      <c r="J707" s="197">
        <v>1.6068849999999999</v>
      </c>
      <c r="K707" s="215">
        <v>4.9652747000000002</v>
      </c>
      <c r="L707" s="198"/>
      <c r="M707" s="199"/>
      <c r="N707" s="200">
        <v>520.76</v>
      </c>
      <c r="O707" s="191"/>
      <c r="P707" s="194">
        <v>2585.7199999999998</v>
      </c>
      <c r="Q707" s="143"/>
      <c r="R707" s="143"/>
      <c r="S707" s="143"/>
      <c r="T707" s="143"/>
      <c r="U707" s="143"/>
    </row>
    <row r="708" spans="1:21" ht="13.5" customHeight="1">
      <c r="A708" s="188"/>
      <c r="B708" s="189" t="s">
        <v>167</v>
      </c>
      <c r="C708" s="501" t="s">
        <v>395</v>
      </c>
      <c r="D708" s="501"/>
      <c r="E708" s="501"/>
      <c r="F708" s="501"/>
      <c r="G708" s="501"/>
      <c r="H708" s="190"/>
      <c r="I708" s="191"/>
      <c r="J708" s="191"/>
      <c r="K708" s="191"/>
      <c r="L708" s="193"/>
      <c r="M708" s="191"/>
      <c r="N708" s="193"/>
      <c r="O708" s="191"/>
      <c r="P708" s="216">
        <v>17.46</v>
      </c>
      <c r="Q708" s="143"/>
      <c r="R708" s="143"/>
      <c r="S708" s="143"/>
      <c r="T708" s="143"/>
      <c r="U708" s="143"/>
    </row>
    <row r="709" spans="1:21" ht="13.5" customHeight="1">
      <c r="A709" s="188"/>
      <c r="B709" s="189"/>
      <c r="C709" s="501" t="s">
        <v>396</v>
      </c>
      <c r="D709" s="501"/>
      <c r="E709" s="501"/>
      <c r="F709" s="501"/>
      <c r="G709" s="501"/>
      <c r="H709" s="190" t="s">
        <v>392</v>
      </c>
      <c r="I709" s="191"/>
      <c r="J709" s="191"/>
      <c r="K709" s="215">
        <v>3.2137699999999998E-2</v>
      </c>
      <c r="L709" s="193"/>
      <c r="M709" s="191"/>
      <c r="N709" s="193"/>
      <c r="O709" s="191"/>
      <c r="P709" s="216">
        <v>18.61</v>
      </c>
      <c r="Q709" s="143"/>
      <c r="R709" s="143"/>
      <c r="S709" s="143"/>
      <c r="T709" s="143"/>
      <c r="U709" s="143"/>
    </row>
    <row r="710" spans="1:21" ht="13.5" customHeight="1">
      <c r="A710" s="195"/>
      <c r="B710" s="189" t="s">
        <v>402</v>
      </c>
      <c r="C710" s="501" t="s">
        <v>403</v>
      </c>
      <c r="D710" s="501"/>
      <c r="E710" s="501"/>
      <c r="F710" s="501"/>
      <c r="G710" s="501"/>
      <c r="H710" s="190" t="s">
        <v>399</v>
      </c>
      <c r="I710" s="201">
        <v>0.02</v>
      </c>
      <c r="J710" s="197">
        <v>1.6068849999999999</v>
      </c>
      <c r="K710" s="215">
        <v>3.2137699999999998E-2</v>
      </c>
      <c r="L710" s="198"/>
      <c r="M710" s="199"/>
      <c r="N710" s="200">
        <v>543.33000000000004</v>
      </c>
      <c r="O710" s="191"/>
      <c r="P710" s="194">
        <v>17.46</v>
      </c>
      <c r="Q710" s="143"/>
      <c r="R710" s="143"/>
      <c r="S710" s="143"/>
      <c r="T710" s="143"/>
      <c r="U710" s="143"/>
    </row>
    <row r="711" spans="1:21" ht="13.5" customHeight="1">
      <c r="A711" s="203"/>
      <c r="B711" s="189" t="s">
        <v>404</v>
      </c>
      <c r="C711" s="501" t="s">
        <v>405</v>
      </c>
      <c r="D711" s="501"/>
      <c r="E711" s="501"/>
      <c r="F711" s="501"/>
      <c r="G711" s="501"/>
      <c r="H711" s="190" t="s">
        <v>392</v>
      </c>
      <c r="I711" s="201">
        <v>0.02</v>
      </c>
      <c r="J711" s="197">
        <v>1.6068849999999999</v>
      </c>
      <c r="K711" s="215">
        <v>3.2137699999999998E-2</v>
      </c>
      <c r="L711" s="193"/>
      <c r="M711" s="191"/>
      <c r="N711" s="204">
        <v>579.11</v>
      </c>
      <c r="O711" s="191"/>
      <c r="P711" s="216">
        <v>18.61</v>
      </c>
      <c r="Q711" s="143"/>
      <c r="R711" s="143"/>
      <c r="S711" s="143"/>
      <c r="T711" s="143"/>
      <c r="U711" s="143"/>
    </row>
    <row r="712" spans="1:21" ht="13.5" customHeight="1">
      <c r="A712" s="210"/>
      <c r="B712" s="187"/>
      <c r="C712" s="500" t="s">
        <v>429</v>
      </c>
      <c r="D712" s="500"/>
      <c r="E712" s="500"/>
      <c r="F712" s="500"/>
      <c r="G712" s="500"/>
      <c r="H712" s="180"/>
      <c r="I712" s="181"/>
      <c r="J712" s="181"/>
      <c r="K712" s="181"/>
      <c r="L712" s="183"/>
      <c r="M712" s="181"/>
      <c r="N712" s="211"/>
      <c r="O712" s="181"/>
      <c r="P712" s="212">
        <v>2621.79</v>
      </c>
      <c r="Q712" s="143"/>
      <c r="R712" s="143"/>
      <c r="S712" s="143"/>
      <c r="T712" s="143"/>
      <c r="U712" s="143"/>
    </row>
    <row r="713" spans="1:21" ht="13.5" customHeight="1">
      <c r="A713" s="203" t="s">
        <v>1883</v>
      </c>
      <c r="B713" s="189" t="s">
        <v>430</v>
      </c>
      <c r="C713" s="501" t="s">
        <v>431</v>
      </c>
      <c r="D713" s="501"/>
      <c r="E713" s="501"/>
      <c r="F713" s="501"/>
      <c r="G713" s="501"/>
      <c r="H713" s="190" t="s">
        <v>432</v>
      </c>
      <c r="I713" s="209">
        <v>2</v>
      </c>
      <c r="J713" s="191"/>
      <c r="K713" s="209">
        <v>2</v>
      </c>
      <c r="L713" s="193"/>
      <c r="M713" s="191"/>
      <c r="N713" s="193"/>
      <c r="O713" s="202">
        <v>1.0367</v>
      </c>
      <c r="P713" s="216">
        <v>33.36</v>
      </c>
      <c r="Q713" s="143"/>
      <c r="R713" s="143"/>
      <c r="S713" s="143"/>
      <c r="T713" s="143"/>
      <c r="U713" s="143"/>
    </row>
    <row r="714" spans="1:21" ht="13.5" customHeight="1">
      <c r="A714" s="203"/>
      <c r="B714" s="189"/>
      <c r="C714" s="501" t="s">
        <v>433</v>
      </c>
      <c r="D714" s="501"/>
      <c r="E714" s="501"/>
      <c r="F714" s="501"/>
      <c r="G714" s="501"/>
      <c r="H714" s="190"/>
      <c r="I714" s="191"/>
      <c r="J714" s="191"/>
      <c r="K714" s="191"/>
      <c r="L714" s="193"/>
      <c r="M714" s="191"/>
      <c r="N714" s="193"/>
      <c r="O714" s="191"/>
      <c r="P714" s="194">
        <v>2604.33</v>
      </c>
      <c r="Q714" s="143"/>
      <c r="R714" s="143"/>
      <c r="S714" s="143"/>
      <c r="T714" s="143"/>
      <c r="U714" s="143"/>
    </row>
    <row r="715" spans="1:21" ht="13.5" customHeight="1">
      <c r="A715" s="203"/>
      <c r="B715" s="189" t="s">
        <v>434</v>
      </c>
      <c r="C715" s="501" t="s">
        <v>435</v>
      </c>
      <c r="D715" s="501"/>
      <c r="E715" s="501"/>
      <c r="F715" s="501"/>
      <c r="G715" s="501"/>
      <c r="H715" s="190" t="s">
        <v>432</v>
      </c>
      <c r="I715" s="209">
        <v>90</v>
      </c>
      <c r="J715" s="191"/>
      <c r="K715" s="209">
        <v>90</v>
      </c>
      <c r="L715" s="193"/>
      <c r="M715" s="191"/>
      <c r="N715" s="193"/>
      <c r="O715" s="191"/>
      <c r="P715" s="194">
        <v>2343.9</v>
      </c>
      <c r="Q715" s="143"/>
      <c r="R715" s="143"/>
      <c r="S715" s="143"/>
      <c r="T715" s="143"/>
      <c r="U715" s="143"/>
    </row>
    <row r="716" spans="1:21" ht="13.5" customHeight="1">
      <c r="A716" s="203"/>
      <c r="B716" s="189" t="s">
        <v>436</v>
      </c>
      <c r="C716" s="501" t="s">
        <v>437</v>
      </c>
      <c r="D716" s="501"/>
      <c r="E716" s="501"/>
      <c r="F716" s="501"/>
      <c r="G716" s="501"/>
      <c r="H716" s="190" t="s">
        <v>432</v>
      </c>
      <c r="I716" s="209">
        <v>46</v>
      </c>
      <c r="J716" s="191"/>
      <c r="K716" s="209">
        <v>46</v>
      </c>
      <c r="L716" s="193"/>
      <c r="M716" s="191"/>
      <c r="N716" s="193"/>
      <c r="O716" s="191"/>
      <c r="P716" s="194">
        <v>1197.99</v>
      </c>
      <c r="Q716" s="143"/>
      <c r="R716" s="143"/>
      <c r="S716" s="143"/>
      <c r="T716" s="143"/>
      <c r="U716" s="143"/>
    </row>
    <row r="717" spans="1:21" ht="13.5" customHeight="1">
      <c r="A717" s="213"/>
      <c r="B717" s="214"/>
      <c r="C717" s="500" t="s">
        <v>438</v>
      </c>
      <c r="D717" s="500"/>
      <c r="E717" s="500"/>
      <c r="F717" s="500"/>
      <c r="G717" s="500"/>
      <c r="H717" s="180"/>
      <c r="I717" s="181"/>
      <c r="J717" s="181"/>
      <c r="K717" s="181"/>
      <c r="L717" s="183"/>
      <c r="M717" s="181"/>
      <c r="N717" s="211">
        <v>6197.04</v>
      </c>
      <c r="O717" s="181"/>
      <c r="P717" s="212">
        <v>6197.04</v>
      </c>
      <c r="Q717" s="143"/>
      <c r="R717" s="143"/>
      <c r="S717" s="143"/>
      <c r="T717" s="143"/>
      <c r="U717" s="143"/>
    </row>
    <row r="718" spans="1:21" ht="19.5" customHeight="1">
      <c r="A718" s="178" t="s">
        <v>532</v>
      </c>
      <c r="B718" s="179" t="s">
        <v>581</v>
      </c>
      <c r="C718" s="498" t="s">
        <v>1593</v>
      </c>
      <c r="D718" s="498"/>
      <c r="E718" s="498"/>
      <c r="F718" s="498"/>
      <c r="G718" s="498"/>
      <c r="H718" s="180" t="s">
        <v>142</v>
      </c>
      <c r="I718" s="181">
        <v>16</v>
      </c>
      <c r="J718" s="182">
        <v>1</v>
      </c>
      <c r="K718" s="182">
        <v>16</v>
      </c>
      <c r="L718" s="183"/>
      <c r="M718" s="181"/>
      <c r="N718" s="184"/>
      <c r="O718" s="181"/>
      <c r="P718" s="185"/>
      <c r="Q718" s="143"/>
      <c r="R718" s="143"/>
      <c r="S718" s="143"/>
      <c r="T718" s="143"/>
      <c r="U718" s="143"/>
    </row>
    <row r="719" spans="1:21" ht="47.25" customHeight="1">
      <c r="A719" s="186"/>
      <c r="B719" s="187" t="s">
        <v>386</v>
      </c>
      <c r="C719" s="499" t="s">
        <v>387</v>
      </c>
      <c r="D719" s="499"/>
      <c r="E719" s="499"/>
      <c r="F719" s="499"/>
      <c r="G719" s="499"/>
      <c r="H719" s="499"/>
      <c r="I719" s="499"/>
      <c r="J719" s="499"/>
      <c r="K719" s="499"/>
      <c r="L719" s="499"/>
      <c r="M719" s="499"/>
      <c r="N719" s="499"/>
      <c r="O719" s="499"/>
      <c r="P719" s="499"/>
      <c r="Q719" s="143"/>
      <c r="R719" s="143"/>
      <c r="S719" s="143"/>
      <c r="T719" s="143"/>
      <c r="U719" s="143"/>
    </row>
    <row r="720" spans="1:21" ht="29.25" customHeight="1">
      <c r="A720" s="186"/>
      <c r="B720" s="187" t="s">
        <v>388</v>
      </c>
      <c r="C720" s="499" t="s">
        <v>389</v>
      </c>
      <c r="D720" s="499"/>
      <c r="E720" s="499"/>
      <c r="F720" s="499"/>
      <c r="G720" s="499"/>
      <c r="H720" s="499"/>
      <c r="I720" s="499"/>
      <c r="J720" s="499"/>
      <c r="K720" s="499"/>
      <c r="L720" s="499"/>
      <c r="M720" s="499"/>
      <c r="N720" s="499"/>
      <c r="O720" s="499"/>
      <c r="P720" s="499"/>
      <c r="Q720" s="143"/>
      <c r="R720" s="143"/>
      <c r="S720" s="143"/>
      <c r="T720" s="143"/>
      <c r="U720" s="143"/>
    </row>
    <row r="721" spans="1:21" ht="13.5" customHeight="1">
      <c r="A721" s="186"/>
      <c r="B721" s="187"/>
      <c r="C721" s="499" t="s">
        <v>1790</v>
      </c>
      <c r="D721" s="499"/>
      <c r="E721" s="499"/>
      <c r="F721" s="499"/>
      <c r="G721" s="499"/>
      <c r="H721" s="499"/>
      <c r="I721" s="499"/>
      <c r="J721" s="499"/>
      <c r="K721" s="499"/>
      <c r="L721" s="499"/>
      <c r="M721" s="499"/>
      <c r="N721" s="499"/>
      <c r="O721" s="499"/>
      <c r="P721" s="499"/>
      <c r="Q721" s="143"/>
      <c r="R721" s="143"/>
      <c r="S721" s="143"/>
      <c r="T721" s="143"/>
      <c r="U721" s="143"/>
    </row>
    <row r="722" spans="1:21" ht="13.5" customHeight="1">
      <c r="A722" s="188"/>
      <c r="B722" s="189" t="s">
        <v>164</v>
      </c>
      <c r="C722" s="501" t="s">
        <v>391</v>
      </c>
      <c r="D722" s="501"/>
      <c r="E722" s="501"/>
      <c r="F722" s="501"/>
      <c r="G722" s="501"/>
      <c r="H722" s="190" t="s">
        <v>392</v>
      </c>
      <c r="I722" s="191"/>
      <c r="J722" s="191"/>
      <c r="K722" s="215">
        <v>5.6562352000000002</v>
      </c>
      <c r="L722" s="193"/>
      <c r="M722" s="191"/>
      <c r="N722" s="193"/>
      <c r="O722" s="191"/>
      <c r="P722" s="194">
        <v>3202.22</v>
      </c>
      <c r="Q722" s="143"/>
      <c r="R722" s="143"/>
      <c r="S722" s="143"/>
      <c r="T722" s="143"/>
      <c r="U722" s="143"/>
    </row>
    <row r="723" spans="1:21" ht="13.5" customHeight="1">
      <c r="A723" s="195"/>
      <c r="B723" s="189" t="s">
        <v>393</v>
      </c>
      <c r="C723" s="501" t="s">
        <v>394</v>
      </c>
      <c r="D723" s="501"/>
      <c r="E723" s="501"/>
      <c r="F723" s="501"/>
      <c r="G723" s="501"/>
      <c r="H723" s="190" t="s">
        <v>392</v>
      </c>
      <c r="I723" s="201">
        <v>0.22</v>
      </c>
      <c r="J723" s="197">
        <v>1.6068849999999999</v>
      </c>
      <c r="K723" s="215">
        <v>5.6562352000000002</v>
      </c>
      <c r="L723" s="198"/>
      <c r="M723" s="199"/>
      <c r="N723" s="200">
        <v>566.14</v>
      </c>
      <c r="O723" s="191"/>
      <c r="P723" s="194">
        <v>3202.22</v>
      </c>
      <c r="Q723" s="143"/>
      <c r="R723" s="143"/>
      <c r="S723" s="143"/>
      <c r="T723" s="143"/>
      <c r="U723" s="143"/>
    </row>
    <row r="724" spans="1:21" ht="13.5" customHeight="1">
      <c r="A724" s="210"/>
      <c r="B724" s="187"/>
      <c r="C724" s="500" t="s">
        <v>429</v>
      </c>
      <c r="D724" s="500"/>
      <c r="E724" s="500"/>
      <c r="F724" s="500"/>
      <c r="G724" s="500"/>
      <c r="H724" s="180"/>
      <c r="I724" s="181"/>
      <c r="J724" s="181"/>
      <c r="K724" s="181"/>
      <c r="L724" s="183"/>
      <c r="M724" s="181"/>
      <c r="N724" s="211"/>
      <c r="O724" s="181"/>
      <c r="P724" s="212">
        <v>3202.22</v>
      </c>
      <c r="Q724" s="143"/>
      <c r="R724" s="143"/>
      <c r="S724" s="143"/>
      <c r="T724" s="143"/>
      <c r="U724" s="143"/>
    </row>
    <row r="725" spans="1:21" ht="13.5" customHeight="1">
      <c r="A725" s="203" t="s">
        <v>1884</v>
      </c>
      <c r="B725" s="189" t="s">
        <v>430</v>
      </c>
      <c r="C725" s="501" t="s">
        <v>431</v>
      </c>
      <c r="D725" s="501"/>
      <c r="E725" s="501"/>
      <c r="F725" s="501"/>
      <c r="G725" s="501"/>
      <c r="H725" s="190" t="s">
        <v>432</v>
      </c>
      <c r="I725" s="209">
        <v>2</v>
      </c>
      <c r="J725" s="191"/>
      <c r="K725" s="209">
        <v>2</v>
      </c>
      <c r="L725" s="193"/>
      <c r="M725" s="191"/>
      <c r="N725" s="193"/>
      <c r="O725" s="202">
        <v>1.0367</v>
      </c>
      <c r="P725" s="216">
        <v>41.32</v>
      </c>
      <c r="Q725" s="143"/>
      <c r="R725" s="143"/>
      <c r="S725" s="143"/>
      <c r="T725" s="143"/>
      <c r="U725" s="143"/>
    </row>
    <row r="726" spans="1:21" ht="13.5" customHeight="1">
      <c r="A726" s="203"/>
      <c r="B726" s="189"/>
      <c r="C726" s="501" t="s">
        <v>433</v>
      </c>
      <c r="D726" s="501"/>
      <c r="E726" s="501"/>
      <c r="F726" s="501"/>
      <c r="G726" s="501"/>
      <c r="H726" s="190"/>
      <c r="I726" s="191"/>
      <c r="J726" s="191"/>
      <c r="K726" s="191"/>
      <c r="L726" s="193"/>
      <c r="M726" s="191"/>
      <c r="N726" s="193"/>
      <c r="O726" s="191"/>
      <c r="P726" s="194">
        <v>3202.22</v>
      </c>
      <c r="Q726" s="143"/>
      <c r="R726" s="143"/>
      <c r="S726" s="143"/>
      <c r="T726" s="143"/>
      <c r="U726" s="143"/>
    </row>
    <row r="727" spans="1:21" ht="13.5" customHeight="1">
      <c r="A727" s="203"/>
      <c r="B727" s="189" t="s">
        <v>434</v>
      </c>
      <c r="C727" s="501" t="s">
        <v>435</v>
      </c>
      <c r="D727" s="501"/>
      <c r="E727" s="501"/>
      <c r="F727" s="501"/>
      <c r="G727" s="501"/>
      <c r="H727" s="190" t="s">
        <v>432</v>
      </c>
      <c r="I727" s="209">
        <v>90</v>
      </c>
      <c r="J727" s="191"/>
      <c r="K727" s="209">
        <v>90</v>
      </c>
      <c r="L727" s="193"/>
      <c r="M727" s="191"/>
      <c r="N727" s="193"/>
      <c r="O727" s="191"/>
      <c r="P727" s="194">
        <v>2882</v>
      </c>
      <c r="Q727" s="143"/>
      <c r="R727" s="143"/>
      <c r="S727" s="143"/>
      <c r="T727" s="143"/>
      <c r="U727" s="143"/>
    </row>
    <row r="728" spans="1:21" ht="13.5" customHeight="1">
      <c r="A728" s="203"/>
      <c r="B728" s="189" t="s">
        <v>436</v>
      </c>
      <c r="C728" s="501" t="s">
        <v>437</v>
      </c>
      <c r="D728" s="501"/>
      <c r="E728" s="501"/>
      <c r="F728" s="501"/>
      <c r="G728" s="501"/>
      <c r="H728" s="190" t="s">
        <v>432</v>
      </c>
      <c r="I728" s="209">
        <v>46</v>
      </c>
      <c r="J728" s="191"/>
      <c r="K728" s="209">
        <v>46</v>
      </c>
      <c r="L728" s="193"/>
      <c r="M728" s="191"/>
      <c r="N728" s="193"/>
      <c r="O728" s="191"/>
      <c r="P728" s="194">
        <v>1473.02</v>
      </c>
      <c r="Q728" s="143"/>
      <c r="R728" s="143"/>
      <c r="S728" s="143"/>
      <c r="T728" s="143"/>
      <c r="U728" s="143"/>
    </row>
    <row r="729" spans="1:21" ht="13.5" customHeight="1">
      <c r="A729" s="213"/>
      <c r="B729" s="214"/>
      <c r="C729" s="500" t="s">
        <v>438</v>
      </c>
      <c r="D729" s="500"/>
      <c r="E729" s="500"/>
      <c r="F729" s="500"/>
      <c r="G729" s="500"/>
      <c r="H729" s="180"/>
      <c r="I729" s="181"/>
      <c r="J729" s="181"/>
      <c r="K729" s="181"/>
      <c r="L729" s="183"/>
      <c r="M729" s="181"/>
      <c r="N729" s="218">
        <v>474.91</v>
      </c>
      <c r="O729" s="181"/>
      <c r="P729" s="212">
        <v>7598.56</v>
      </c>
      <c r="Q729" s="143"/>
      <c r="R729" s="143"/>
      <c r="S729" s="143"/>
      <c r="T729" s="143"/>
      <c r="U729" s="143"/>
    </row>
    <row r="730" spans="1:21" ht="29.25" customHeight="1">
      <c r="A730" s="178" t="s">
        <v>535</v>
      </c>
      <c r="B730" s="179" t="s">
        <v>581</v>
      </c>
      <c r="C730" s="498" t="s">
        <v>1885</v>
      </c>
      <c r="D730" s="498"/>
      <c r="E730" s="498"/>
      <c r="F730" s="498"/>
      <c r="G730" s="498"/>
      <c r="H730" s="180" t="s">
        <v>142</v>
      </c>
      <c r="I730" s="181">
        <v>24</v>
      </c>
      <c r="J730" s="182">
        <v>1</v>
      </c>
      <c r="K730" s="182">
        <v>24</v>
      </c>
      <c r="L730" s="183"/>
      <c r="M730" s="181"/>
      <c r="N730" s="184"/>
      <c r="O730" s="181"/>
      <c r="P730" s="185"/>
      <c r="Q730" s="143"/>
      <c r="R730" s="143"/>
      <c r="S730" s="143"/>
      <c r="T730" s="143"/>
      <c r="U730" s="143"/>
    </row>
    <row r="731" spans="1:21" ht="47.25" customHeight="1">
      <c r="A731" s="186"/>
      <c r="B731" s="187" t="s">
        <v>386</v>
      </c>
      <c r="C731" s="499" t="s">
        <v>387</v>
      </c>
      <c r="D731" s="499"/>
      <c r="E731" s="499"/>
      <c r="F731" s="499"/>
      <c r="G731" s="499"/>
      <c r="H731" s="499"/>
      <c r="I731" s="499"/>
      <c r="J731" s="499"/>
      <c r="K731" s="499"/>
      <c r="L731" s="499"/>
      <c r="M731" s="499"/>
      <c r="N731" s="499"/>
      <c r="O731" s="499"/>
      <c r="P731" s="499"/>
      <c r="Q731" s="143"/>
      <c r="R731" s="143"/>
      <c r="S731" s="143"/>
      <c r="T731" s="143"/>
      <c r="U731" s="143"/>
    </row>
    <row r="732" spans="1:21" ht="29.25" customHeight="1">
      <c r="A732" s="186"/>
      <c r="B732" s="187" t="s">
        <v>388</v>
      </c>
      <c r="C732" s="499" t="s">
        <v>389</v>
      </c>
      <c r="D732" s="499"/>
      <c r="E732" s="499"/>
      <c r="F732" s="499"/>
      <c r="G732" s="499"/>
      <c r="H732" s="499"/>
      <c r="I732" s="499"/>
      <c r="J732" s="499"/>
      <c r="K732" s="499"/>
      <c r="L732" s="499"/>
      <c r="M732" s="499"/>
      <c r="N732" s="499"/>
      <c r="O732" s="499"/>
      <c r="P732" s="499"/>
      <c r="Q732" s="143"/>
      <c r="R732" s="143"/>
      <c r="S732" s="143"/>
      <c r="T732" s="143"/>
      <c r="U732" s="143"/>
    </row>
    <row r="733" spans="1:21" ht="13.5" customHeight="1">
      <c r="A733" s="186"/>
      <c r="B733" s="187"/>
      <c r="C733" s="499" t="s">
        <v>1790</v>
      </c>
      <c r="D733" s="499"/>
      <c r="E733" s="499"/>
      <c r="F733" s="499"/>
      <c r="G733" s="499"/>
      <c r="H733" s="499"/>
      <c r="I733" s="499"/>
      <c r="J733" s="499"/>
      <c r="K733" s="499"/>
      <c r="L733" s="499"/>
      <c r="M733" s="499"/>
      <c r="N733" s="499"/>
      <c r="O733" s="499"/>
      <c r="P733" s="499"/>
      <c r="Q733" s="143"/>
      <c r="R733" s="143"/>
      <c r="S733" s="143"/>
      <c r="T733" s="143"/>
      <c r="U733" s="143"/>
    </row>
    <row r="734" spans="1:21" ht="13.5" customHeight="1">
      <c r="A734" s="188"/>
      <c r="B734" s="189" t="s">
        <v>164</v>
      </c>
      <c r="C734" s="501" t="s">
        <v>391</v>
      </c>
      <c r="D734" s="501"/>
      <c r="E734" s="501"/>
      <c r="F734" s="501"/>
      <c r="G734" s="501"/>
      <c r="H734" s="190" t="s">
        <v>392</v>
      </c>
      <c r="I734" s="191"/>
      <c r="J734" s="191"/>
      <c r="K734" s="215">
        <v>8.4843527999999999</v>
      </c>
      <c r="L734" s="193"/>
      <c r="M734" s="191"/>
      <c r="N734" s="193"/>
      <c r="O734" s="191"/>
      <c r="P734" s="194">
        <v>4803.33</v>
      </c>
      <c r="Q734" s="143"/>
      <c r="R734" s="143"/>
      <c r="S734" s="143"/>
      <c r="T734" s="143"/>
      <c r="U734" s="143"/>
    </row>
    <row r="735" spans="1:21" ht="13.5" customHeight="1">
      <c r="A735" s="195"/>
      <c r="B735" s="189" t="s">
        <v>393</v>
      </c>
      <c r="C735" s="501" t="s">
        <v>394</v>
      </c>
      <c r="D735" s="501"/>
      <c r="E735" s="501"/>
      <c r="F735" s="501"/>
      <c r="G735" s="501"/>
      <c r="H735" s="190" t="s">
        <v>392</v>
      </c>
      <c r="I735" s="201">
        <v>0.22</v>
      </c>
      <c r="J735" s="197">
        <v>1.6068849999999999</v>
      </c>
      <c r="K735" s="215">
        <v>8.4843527999999999</v>
      </c>
      <c r="L735" s="198"/>
      <c r="M735" s="199"/>
      <c r="N735" s="200">
        <v>566.14</v>
      </c>
      <c r="O735" s="191"/>
      <c r="P735" s="194">
        <v>4803.33</v>
      </c>
      <c r="Q735" s="143"/>
      <c r="R735" s="143"/>
      <c r="S735" s="143"/>
      <c r="T735" s="143"/>
      <c r="U735" s="143"/>
    </row>
    <row r="736" spans="1:21" ht="13.5" customHeight="1">
      <c r="A736" s="210"/>
      <c r="B736" s="187"/>
      <c r="C736" s="500" t="s">
        <v>429</v>
      </c>
      <c r="D736" s="500"/>
      <c r="E736" s="500"/>
      <c r="F736" s="500"/>
      <c r="G736" s="500"/>
      <c r="H736" s="180"/>
      <c r="I736" s="181"/>
      <c r="J736" s="181"/>
      <c r="K736" s="181"/>
      <c r="L736" s="183"/>
      <c r="M736" s="181"/>
      <c r="N736" s="211"/>
      <c r="O736" s="181"/>
      <c r="P736" s="212">
        <v>4803.33</v>
      </c>
      <c r="Q736" s="143"/>
      <c r="R736" s="143"/>
      <c r="S736" s="143"/>
      <c r="T736" s="143"/>
      <c r="U736" s="143"/>
    </row>
    <row r="737" spans="1:21" ht="13.5" customHeight="1">
      <c r="A737" s="203" t="s">
        <v>1886</v>
      </c>
      <c r="B737" s="189" t="s">
        <v>430</v>
      </c>
      <c r="C737" s="501" t="s">
        <v>431</v>
      </c>
      <c r="D737" s="501"/>
      <c r="E737" s="501"/>
      <c r="F737" s="501"/>
      <c r="G737" s="501"/>
      <c r="H737" s="190" t="s">
        <v>432</v>
      </c>
      <c r="I737" s="209">
        <v>2</v>
      </c>
      <c r="J737" s="191"/>
      <c r="K737" s="209">
        <v>2</v>
      </c>
      <c r="L737" s="193"/>
      <c r="M737" s="191"/>
      <c r="N737" s="193"/>
      <c r="O737" s="202">
        <v>1.0367</v>
      </c>
      <c r="P737" s="216">
        <v>61.98</v>
      </c>
      <c r="Q737" s="143"/>
      <c r="R737" s="143"/>
      <c r="S737" s="143"/>
      <c r="T737" s="143"/>
      <c r="U737" s="143"/>
    </row>
    <row r="738" spans="1:21" ht="13.5" customHeight="1">
      <c r="A738" s="203"/>
      <c r="B738" s="189"/>
      <c r="C738" s="501" t="s">
        <v>433</v>
      </c>
      <c r="D738" s="501"/>
      <c r="E738" s="501"/>
      <c r="F738" s="501"/>
      <c r="G738" s="501"/>
      <c r="H738" s="190"/>
      <c r="I738" s="191"/>
      <c r="J738" s="191"/>
      <c r="K738" s="191"/>
      <c r="L738" s="193"/>
      <c r="M738" s="191"/>
      <c r="N738" s="193"/>
      <c r="O738" s="191"/>
      <c r="P738" s="194">
        <v>4803.33</v>
      </c>
      <c r="Q738" s="143"/>
      <c r="R738" s="143"/>
      <c r="S738" s="143"/>
      <c r="T738" s="143"/>
      <c r="U738" s="143"/>
    </row>
    <row r="739" spans="1:21" ht="13.5" customHeight="1">
      <c r="A739" s="203"/>
      <c r="B739" s="189" t="s">
        <v>434</v>
      </c>
      <c r="C739" s="501" t="s">
        <v>435</v>
      </c>
      <c r="D739" s="501"/>
      <c r="E739" s="501"/>
      <c r="F739" s="501"/>
      <c r="G739" s="501"/>
      <c r="H739" s="190" t="s">
        <v>432</v>
      </c>
      <c r="I739" s="209">
        <v>90</v>
      </c>
      <c r="J739" s="191"/>
      <c r="K739" s="209">
        <v>90</v>
      </c>
      <c r="L739" s="193"/>
      <c r="M739" s="191"/>
      <c r="N739" s="193"/>
      <c r="O739" s="191"/>
      <c r="P739" s="194">
        <v>4323</v>
      </c>
      <c r="Q739" s="143"/>
      <c r="R739" s="143"/>
      <c r="S739" s="143"/>
      <c r="T739" s="143"/>
      <c r="U739" s="143"/>
    </row>
    <row r="740" spans="1:21" ht="13.5" customHeight="1">
      <c r="A740" s="203"/>
      <c r="B740" s="189" t="s">
        <v>436</v>
      </c>
      <c r="C740" s="501" t="s">
        <v>437</v>
      </c>
      <c r="D740" s="501"/>
      <c r="E740" s="501"/>
      <c r="F740" s="501"/>
      <c r="G740" s="501"/>
      <c r="H740" s="190" t="s">
        <v>432</v>
      </c>
      <c r="I740" s="209">
        <v>46</v>
      </c>
      <c r="J740" s="191"/>
      <c r="K740" s="209">
        <v>46</v>
      </c>
      <c r="L740" s="193"/>
      <c r="M740" s="191"/>
      <c r="N740" s="193"/>
      <c r="O740" s="191"/>
      <c r="P740" s="194">
        <v>2209.5300000000002</v>
      </c>
      <c r="Q740" s="143"/>
      <c r="R740" s="143"/>
      <c r="S740" s="143"/>
      <c r="T740" s="143"/>
      <c r="U740" s="143"/>
    </row>
    <row r="741" spans="1:21" ht="13.5" customHeight="1">
      <c r="A741" s="213"/>
      <c r="B741" s="214"/>
      <c r="C741" s="500" t="s">
        <v>438</v>
      </c>
      <c r="D741" s="500"/>
      <c r="E741" s="500"/>
      <c r="F741" s="500"/>
      <c r="G741" s="500"/>
      <c r="H741" s="180"/>
      <c r="I741" s="181"/>
      <c r="J741" s="181"/>
      <c r="K741" s="181"/>
      <c r="L741" s="183"/>
      <c r="M741" s="181"/>
      <c r="N741" s="218">
        <v>474.91</v>
      </c>
      <c r="O741" s="181"/>
      <c r="P741" s="212">
        <v>11397.84</v>
      </c>
      <c r="Q741" s="143"/>
      <c r="R741" s="143"/>
      <c r="S741" s="143"/>
      <c r="T741" s="143"/>
      <c r="U741" s="143"/>
    </row>
    <row r="742" spans="1:21" ht="29.25" customHeight="1">
      <c r="A742" s="178" t="s">
        <v>538</v>
      </c>
      <c r="B742" s="179" t="s">
        <v>710</v>
      </c>
      <c r="C742" s="498" t="s">
        <v>1887</v>
      </c>
      <c r="D742" s="498"/>
      <c r="E742" s="498"/>
      <c r="F742" s="498"/>
      <c r="G742" s="498"/>
      <c r="H742" s="180" t="s">
        <v>142</v>
      </c>
      <c r="I742" s="181">
        <v>2</v>
      </c>
      <c r="J742" s="182">
        <v>1</v>
      </c>
      <c r="K742" s="182">
        <v>2</v>
      </c>
      <c r="L742" s="183"/>
      <c r="M742" s="181"/>
      <c r="N742" s="184"/>
      <c r="O742" s="181"/>
      <c r="P742" s="185"/>
      <c r="Q742" s="143"/>
      <c r="R742" s="143"/>
      <c r="S742" s="143"/>
      <c r="T742" s="143"/>
      <c r="U742" s="143"/>
    </row>
    <row r="743" spans="1:21" ht="47.25" customHeight="1">
      <c r="A743" s="186"/>
      <c r="B743" s="187" t="s">
        <v>386</v>
      </c>
      <c r="C743" s="499" t="s">
        <v>387</v>
      </c>
      <c r="D743" s="499"/>
      <c r="E743" s="499"/>
      <c r="F743" s="499"/>
      <c r="G743" s="499"/>
      <c r="H743" s="499"/>
      <c r="I743" s="499"/>
      <c r="J743" s="499"/>
      <c r="K743" s="499"/>
      <c r="L743" s="499"/>
      <c r="M743" s="499"/>
      <c r="N743" s="499"/>
      <c r="O743" s="499"/>
      <c r="P743" s="499"/>
      <c r="Q743" s="143"/>
      <c r="R743" s="143"/>
      <c r="S743" s="143"/>
      <c r="T743" s="143"/>
      <c r="U743" s="143"/>
    </row>
    <row r="744" spans="1:21" ht="29.25" customHeight="1">
      <c r="A744" s="186"/>
      <c r="B744" s="187" t="s">
        <v>388</v>
      </c>
      <c r="C744" s="499" t="s">
        <v>389</v>
      </c>
      <c r="D744" s="499"/>
      <c r="E744" s="499"/>
      <c r="F744" s="499"/>
      <c r="G744" s="499"/>
      <c r="H744" s="499"/>
      <c r="I744" s="499"/>
      <c r="J744" s="499"/>
      <c r="K744" s="499"/>
      <c r="L744" s="499"/>
      <c r="M744" s="499"/>
      <c r="N744" s="499"/>
      <c r="O744" s="499"/>
      <c r="P744" s="499"/>
      <c r="Q744" s="143"/>
      <c r="R744" s="143"/>
      <c r="S744" s="143"/>
      <c r="T744" s="143"/>
      <c r="U744" s="143"/>
    </row>
    <row r="745" spans="1:21" ht="13.5" customHeight="1">
      <c r="A745" s="186"/>
      <c r="B745" s="187"/>
      <c r="C745" s="499" t="s">
        <v>1790</v>
      </c>
      <c r="D745" s="499"/>
      <c r="E745" s="499"/>
      <c r="F745" s="499"/>
      <c r="G745" s="499"/>
      <c r="H745" s="499"/>
      <c r="I745" s="499"/>
      <c r="J745" s="499"/>
      <c r="K745" s="499"/>
      <c r="L745" s="499"/>
      <c r="M745" s="499"/>
      <c r="N745" s="499"/>
      <c r="O745" s="499"/>
      <c r="P745" s="499"/>
      <c r="Q745" s="143"/>
      <c r="R745" s="143"/>
      <c r="S745" s="143"/>
      <c r="T745" s="143"/>
      <c r="U745" s="143"/>
    </row>
    <row r="746" spans="1:21" ht="13.5" customHeight="1">
      <c r="A746" s="188"/>
      <c r="B746" s="189" t="s">
        <v>164</v>
      </c>
      <c r="C746" s="501" t="s">
        <v>391</v>
      </c>
      <c r="D746" s="501"/>
      <c r="E746" s="501"/>
      <c r="F746" s="501"/>
      <c r="G746" s="501"/>
      <c r="H746" s="190" t="s">
        <v>392</v>
      </c>
      <c r="I746" s="191"/>
      <c r="J746" s="191"/>
      <c r="K746" s="215">
        <v>3.3101831000000002</v>
      </c>
      <c r="L746" s="193"/>
      <c r="M746" s="191"/>
      <c r="N746" s="193"/>
      <c r="O746" s="191"/>
      <c r="P746" s="194">
        <v>1723.81</v>
      </c>
      <c r="Q746" s="143"/>
      <c r="R746" s="143"/>
      <c r="S746" s="143"/>
      <c r="T746" s="143"/>
      <c r="U746" s="143"/>
    </row>
    <row r="747" spans="1:21" ht="13.5" customHeight="1">
      <c r="A747" s="195"/>
      <c r="B747" s="189" t="s">
        <v>712</v>
      </c>
      <c r="C747" s="501" t="s">
        <v>713</v>
      </c>
      <c r="D747" s="501"/>
      <c r="E747" s="501"/>
      <c r="F747" s="501"/>
      <c r="G747" s="501"/>
      <c r="H747" s="190" t="s">
        <v>392</v>
      </c>
      <c r="I747" s="201">
        <v>1.03</v>
      </c>
      <c r="J747" s="197">
        <v>1.6068849999999999</v>
      </c>
      <c r="K747" s="215">
        <v>3.3101831000000002</v>
      </c>
      <c r="L747" s="198"/>
      <c r="M747" s="199"/>
      <c r="N747" s="200">
        <v>520.76</v>
      </c>
      <c r="O747" s="191"/>
      <c r="P747" s="194">
        <v>1723.81</v>
      </c>
      <c r="Q747" s="143"/>
      <c r="R747" s="143"/>
      <c r="S747" s="143"/>
      <c r="T747" s="143"/>
      <c r="U747" s="143"/>
    </row>
    <row r="748" spans="1:21" ht="13.5" customHeight="1">
      <c r="A748" s="188"/>
      <c r="B748" s="189" t="s">
        <v>167</v>
      </c>
      <c r="C748" s="501" t="s">
        <v>395</v>
      </c>
      <c r="D748" s="501"/>
      <c r="E748" s="501"/>
      <c r="F748" s="501"/>
      <c r="G748" s="501"/>
      <c r="H748" s="190"/>
      <c r="I748" s="191"/>
      <c r="J748" s="191"/>
      <c r="K748" s="191"/>
      <c r="L748" s="193"/>
      <c r="M748" s="191"/>
      <c r="N748" s="193"/>
      <c r="O748" s="191"/>
      <c r="P748" s="216">
        <v>17.46</v>
      </c>
      <c r="Q748" s="143"/>
      <c r="R748" s="143"/>
      <c r="S748" s="143"/>
      <c r="T748" s="143"/>
      <c r="U748" s="143"/>
    </row>
    <row r="749" spans="1:21" ht="13.5" customHeight="1">
      <c r="A749" s="188"/>
      <c r="B749" s="189"/>
      <c r="C749" s="501" t="s">
        <v>396</v>
      </c>
      <c r="D749" s="501"/>
      <c r="E749" s="501"/>
      <c r="F749" s="501"/>
      <c r="G749" s="501"/>
      <c r="H749" s="190" t="s">
        <v>392</v>
      </c>
      <c r="I749" s="191"/>
      <c r="J749" s="191"/>
      <c r="K749" s="215">
        <v>3.2137699999999998E-2</v>
      </c>
      <c r="L749" s="193"/>
      <c r="M749" s="191"/>
      <c r="N749" s="193"/>
      <c r="O749" s="191"/>
      <c r="P749" s="216">
        <v>18.61</v>
      </c>
      <c r="Q749" s="143"/>
      <c r="R749" s="143"/>
      <c r="S749" s="143"/>
      <c r="T749" s="143"/>
      <c r="U749" s="143"/>
    </row>
    <row r="750" spans="1:21" ht="13.5" customHeight="1">
      <c r="A750" s="195"/>
      <c r="B750" s="189" t="s">
        <v>402</v>
      </c>
      <c r="C750" s="501" t="s">
        <v>403</v>
      </c>
      <c r="D750" s="501"/>
      <c r="E750" s="501"/>
      <c r="F750" s="501"/>
      <c r="G750" s="501"/>
      <c r="H750" s="190" t="s">
        <v>399</v>
      </c>
      <c r="I750" s="201">
        <v>0.01</v>
      </c>
      <c r="J750" s="197">
        <v>1.6068849999999999</v>
      </c>
      <c r="K750" s="215">
        <v>3.2137699999999998E-2</v>
      </c>
      <c r="L750" s="198"/>
      <c r="M750" s="199"/>
      <c r="N750" s="200">
        <v>543.33000000000004</v>
      </c>
      <c r="O750" s="191"/>
      <c r="P750" s="194">
        <v>17.46</v>
      </c>
      <c r="Q750" s="143"/>
      <c r="R750" s="143"/>
      <c r="S750" s="143"/>
      <c r="T750" s="143"/>
      <c r="U750" s="143"/>
    </row>
    <row r="751" spans="1:21" ht="13.5" customHeight="1">
      <c r="A751" s="203"/>
      <c r="B751" s="189" t="s">
        <v>404</v>
      </c>
      <c r="C751" s="501" t="s">
        <v>405</v>
      </c>
      <c r="D751" s="501"/>
      <c r="E751" s="501"/>
      <c r="F751" s="501"/>
      <c r="G751" s="501"/>
      <c r="H751" s="190" t="s">
        <v>392</v>
      </c>
      <c r="I751" s="201">
        <v>0.01</v>
      </c>
      <c r="J751" s="197">
        <v>1.6068849999999999</v>
      </c>
      <c r="K751" s="215">
        <v>3.2137699999999998E-2</v>
      </c>
      <c r="L751" s="193"/>
      <c r="M751" s="191"/>
      <c r="N751" s="204">
        <v>579.11</v>
      </c>
      <c r="O751" s="191"/>
      <c r="P751" s="216">
        <v>18.61</v>
      </c>
      <c r="Q751" s="143"/>
      <c r="R751" s="143"/>
      <c r="S751" s="143"/>
      <c r="T751" s="143"/>
      <c r="U751" s="143"/>
    </row>
    <row r="752" spans="1:21" ht="13.5" customHeight="1">
      <c r="A752" s="210"/>
      <c r="B752" s="187"/>
      <c r="C752" s="500" t="s">
        <v>429</v>
      </c>
      <c r="D752" s="500"/>
      <c r="E752" s="500"/>
      <c r="F752" s="500"/>
      <c r="G752" s="500"/>
      <c r="H752" s="180"/>
      <c r="I752" s="181"/>
      <c r="J752" s="181"/>
      <c r="K752" s="181"/>
      <c r="L752" s="183"/>
      <c r="M752" s="181"/>
      <c r="N752" s="211"/>
      <c r="O752" s="181"/>
      <c r="P752" s="212">
        <v>1759.88</v>
      </c>
      <c r="Q752" s="143"/>
      <c r="R752" s="143"/>
      <c r="S752" s="143"/>
      <c r="T752" s="143"/>
      <c r="U752" s="143"/>
    </row>
    <row r="753" spans="1:21" ht="13.5" customHeight="1">
      <c r="A753" s="203" t="s">
        <v>1888</v>
      </c>
      <c r="B753" s="189" t="s">
        <v>430</v>
      </c>
      <c r="C753" s="501" t="s">
        <v>431</v>
      </c>
      <c r="D753" s="501"/>
      <c r="E753" s="501"/>
      <c r="F753" s="501"/>
      <c r="G753" s="501"/>
      <c r="H753" s="190" t="s">
        <v>432</v>
      </c>
      <c r="I753" s="209">
        <v>2</v>
      </c>
      <c r="J753" s="191"/>
      <c r="K753" s="209">
        <v>2</v>
      </c>
      <c r="L753" s="193"/>
      <c r="M753" s="191"/>
      <c r="N753" s="193"/>
      <c r="O753" s="202">
        <v>1.0367</v>
      </c>
      <c r="P753" s="216">
        <v>22.24</v>
      </c>
      <c r="Q753" s="143"/>
      <c r="R753" s="143"/>
      <c r="S753" s="143"/>
      <c r="T753" s="143"/>
      <c r="U753" s="143"/>
    </row>
    <row r="754" spans="1:21" ht="13.5" customHeight="1">
      <c r="A754" s="203"/>
      <c r="B754" s="189"/>
      <c r="C754" s="501" t="s">
        <v>433</v>
      </c>
      <c r="D754" s="501"/>
      <c r="E754" s="501"/>
      <c r="F754" s="501"/>
      <c r="G754" s="501"/>
      <c r="H754" s="190"/>
      <c r="I754" s="191"/>
      <c r="J754" s="191"/>
      <c r="K754" s="191"/>
      <c r="L754" s="193"/>
      <c r="M754" s="191"/>
      <c r="N754" s="193"/>
      <c r="O754" s="191"/>
      <c r="P754" s="194">
        <v>1742.42</v>
      </c>
      <c r="Q754" s="143"/>
      <c r="R754" s="143"/>
      <c r="S754" s="143"/>
      <c r="T754" s="143"/>
      <c r="U754" s="143"/>
    </row>
    <row r="755" spans="1:21" ht="13.5" customHeight="1">
      <c r="A755" s="203"/>
      <c r="B755" s="189" t="s">
        <v>434</v>
      </c>
      <c r="C755" s="501" t="s">
        <v>435</v>
      </c>
      <c r="D755" s="501"/>
      <c r="E755" s="501"/>
      <c r="F755" s="501"/>
      <c r="G755" s="501"/>
      <c r="H755" s="190" t="s">
        <v>432</v>
      </c>
      <c r="I755" s="209">
        <v>90</v>
      </c>
      <c r="J755" s="191"/>
      <c r="K755" s="209">
        <v>90</v>
      </c>
      <c r="L755" s="193"/>
      <c r="M755" s="191"/>
      <c r="N755" s="193"/>
      <c r="O755" s="191"/>
      <c r="P755" s="194">
        <v>1568.18</v>
      </c>
      <c r="Q755" s="143"/>
      <c r="R755" s="143"/>
      <c r="S755" s="143"/>
      <c r="T755" s="143"/>
      <c r="U755" s="143"/>
    </row>
    <row r="756" spans="1:21" ht="13.5" customHeight="1">
      <c r="A756" s="203"/>
      <c r="B756" s="189" t="s">
        <v>436</v>
      </c>
      <c r="C756" s="501" t="s">
        <v>437</v>
      </c>
      <c r="D756" s="501"/>
      <c r="E756" s="501"/>
      <c r="F756" s="501"/>
      <c r="G756" s="501"/>
      <c r="H756" s="190" t="s">
        <v>432</v>
      </c>
      <c r="I756" s="209">
        <v>46</v>
      </c>
      <c r="J756" s="191"/>
      <c r="K756" s="209">
        <v>46</v>
      </c>
      <c r="L756" s="193"/>
      <c r="M756" s="191"/>
      <c r="N756" s="193"/>
      <c r="O756" s="191"/>
      <c r="P756" s="216">
        <v>801.51</v>
      </c>
      <c r="Q756" s="143"/>
      <c r="R756" s="143"/>
      <c r="S756" s="143"/>
      <c r="T756" s="143"/>
      <c r="U756" s="143"/>
    </row>
    <row r="757" spans="1:21" ht="13.5" customHeight="1">
      <c r="A757" s="213"/>
      <c r="B757" s="214"/>
      <c r="C757" s="500" t="s">
        <v>438</v>
      </c>
      <c r="D757" s="500"/>
      <c r="E757" s="500"/>
      <c r="F757" s="500"/>
      <c r="G757" s="500"/>
      <c r="H757" s="180"/>
      <c r="I757" s="181"/>
      <c r="J757" s="181"/>
      <c r="K757" s="181"/>
      <c r="L757" s="183"/>
      <c r="M757" s="181"/>
      <c r="N757" s="211">
        <v>2075.91</v>
      </c>
      <c r="O757" s="181"/>
      <c r="P757" s="212">
        <v>4151.8100000000004</v>
      </c>
      <c r="Q757" s="143"/>
      <c r="R757" s="143"/>
      <c r="S757" s="143"/>
      <c r="T757" s="143"/>
      <c r="U757" s="143"/>
    </row>
    <row r="758" spans="1:21" ht="19.5" customHeight="1">
      <c r="A758" s="178" t="s">
        <v>541</v>
      </c>
      <c r="B758" s="179" t="s">
        <v>581</v>
      </c>
      <c r="C758" s="498" t="s">
        <v>1593</v>
      </c>
      <c r="D758" s="498"/>
      <c r="E758" s="498"/>
      <c r="F758" s="498"/>
      <c r="G758" s="498"/>
      <c r="H758" s="180" t="s">
        <v>142</v>
      </c>
      <c r="I758" s="181">
        <v>48</v>
      </c>
      <c r="J758" s="182">
        <v>1</v>
      </c>
      <c r="K758" s="182">
        <v>48</v>
      </c>
      <c r="L758" s="183"/>
      <c r="M758" s="181"/>
      <c r="N758" s="184"/>
      <c r="O758" s="181"/>
      <c r="P758" s="185"/>
      <c r="Q758" s="143"/>
      <c r="R758" s="143"/>
      <c r="S758" s="143"/>
      <c r="T758" s="143"/>
      <c r="U758" s="143"/>
    </row>
    <row r="759" spans="1:21" ht="47.25" customHeight="1">
      <c r="A759" s="186"/>
      <c r="B759" s="187" t="s">
        <v>386</v>
      </c>
      <c r="C759" s="499" t="s">
        <v>387</v>
      </c>
      <c r="D759" s="499"/>
      <c r="E759" s="499"/>
      <c r="F759" s="499"/>
      <c r="G759" s="499"/>
      <c r="H759" s="499"/>
      <c r="I759" s="499"/>
      <c r="J759" s="499"/>
      <c r="K759" s="499"/>
      <c r="L759" s="499"/>
      <c r="M759" s="499"/>
      <c r="N759" s="499"/>
      <c r="O759" s="499"/>
      <c r="P759" s="499"/>
      <c r="Q759" s="143"/>
      <c r="R759" s="143"/>
      <c r="S759" s="143"/>
      <c r="T759" s="143"/>
      <c r="U759" s="143"/>
    </row>
    <row r="760" spans="1:21" ht="29.25" customHeight="1">
      <c r="A760" s="186"/>
      <c r="B760" s="187" t="s">
        <v>388</v>
      </c>
      <c r="C760" s="499" t="s">
        <v>389</v>
      </c>
      <c r="D760" s="499"/>
      <c r="E760" s="499"/>
      <c r="F760" s="499"/>
      <c r="G760" s="499"/>
      <c r="H760" s="499"/>
      <c r="I760" s="499"/>
      <c r="J760" s="499"/>
      <c r="K760" s="499"/>
      <c r="L760" s="499"/>
      <c r="M760" s="499"/>
      <c r="N760" s="499"/>
      <c r="O760" s="499"/>
      <c r="P760" s="499"/>
      <c r="Q760" s="143"/>
      <c r="R760" s="143"/>
      <c r="S760" s="143"/>
      <c r="T760" s="143"/>
      <c r="U760" s="143"/>
    </row>
    <row r="761" spans="1:21" ht="13.5" customHeight="1">
      <c r="A761" s="186"/>
      <c r="B761" s="187"/>
      <c r="C761" s="499" t="s">
        <v>1790</v>
      </c>
      <c r="D761" s="499"/>
      <c r="E761" s="499"/>
      <c r="F761" s="499"/>
      <c r="G761" s="499"/>
      <c r="H761" s="499"/>
      <c r="I761" s="499"/>
      <c r="J761" s="499"/>
      <c r="K761" s="499"/>
      <c r="L761" s="499"/>
      <c r="M761" s="499"/>
      <c r="N761" s="499"/>
      <c r="O761" s="499"/>
      <c r="P761" s="499"/>
      <c r="Q761" s="143"/>
      <c r="R761" s="143"/>
      <c r="S761" s="143"/>
      <c r="T761" s="143"/>
      <c r="U761" s="143"/>
    </row>
    <row r="762" spans="1:21" ht="13.5" customHeight="1">
      <c r="A762" s="188"/>
      <c r="B762" s="189" t="s">
        <v>164</v>
      </c>
      <c r="C762" s="501" t="s">
        <v>391</v>
      </c>
      <c r="D762" s="501"/>
      <c r="E762" s="501"/>
      <c r="F762" s="501"/>
      <c r="G762" s="501"/>
      <c r="H762" s="190" t="s">
        <v>392</v>
      </c>
      <c r="I762" s="191"/>
      <c r="J762" s="191"/>
      <c r="K762" s="215">
        <v>16.9687056</v>
      </c>
      <c r="L762" s="193"/>
      <c r="M762" s="191"/>
      <c r="N762" s="193"/>
      <c r="O762" s="191"/>
      <c r="P762" s="194">
        <v>9606.66</v>
      </c>
      <c r="Q762" s="143"/>
      <c r="R762" s="143"/>
      <c r="S762" s="143"/>
      <c r="T762" s="143"/>
      <c r="U762" s="143"/>
    </row>
    <row r="763" spans="1:21" ht="13.5" customHeight="1">
      <c r="A763" s="195"/>
      <c r="B763" s="189" t="s">
        <v>393</v>
      </c>
      <c r="C763" s="501" t="s">
        <v>394</v>
      </c>
      <c r="D763" s="501"/>
      <c r="E763" s="501"/>
      <c r="F763" s="501"/>
      <c r="G763" s="501"/>
      <c r="H763" s="190" t="s">
        <v>392</v>
      </c>
      <c r="I763" s="201">
        <v>0.22</v>
      </c>
      <c r="J763" s="197">
        <v>1.6068849999999999</v>
      </c>
      <c r="K763" s="215">
        <v>16.9687056</v>
      </c>
      <c r="L763" s="198"/>
      <c r="M763" s="199"/>
      <c r="N763" s="200">
        <v>566.14</v>
      </c>
      <c r="O763" s="191"/>
      <c r="P763" s="194">
        <v>9606.66</v>
      </c>
      <c r="Q763" s="143"/>
      <c r="R763" s="143"/>
      <c r="S763" s="143"/>
      <c r="T763" s="143"/>
      <c r="U763" s="143"/>
    </row>
    <row r="764" spans="1:21" ht="13.5" customHeight="1">
      <c r="A764" s="210"/>
      <c r="B764" s="187"/>
      <c r="C764" s="500" t="s">
        <v>429</v>
      </c>
      <c r="D764" s="500"/>
      <c r="E764" s="500"/>
      <c r="F764" s="500"/>
      <c r="G764" s="500"/>
      <c r="H764" s="180"/>
      <c r="I764" s="181"/>
      <c r="J764" s="181"/>
      <c r="K764" s="181"/>
      <c r="L764" s="183"/>
      <c r="M764" s="181"/>
      <c r="N764" s="211"/>
      <c r="O764" s="181"/>
      <c r="P764" s="212">
        <v>9606.66</v>
      </c>
      <c r="Q764" s="143"/>
      <c r="R764" s="143"/>
      <c r="S764" s="143"/>
      <c r="T764" s="143"/>
      <c r="U764" s="143"/>
    </row>
    <row r="765" spans="1:21" ht="13.5" customHeight="1">
      <c r="A765" s="203" t="s">
        <v>1889</v>
      </c>
      <c r="B765" s="189" t="s">
        <v>430</v>
      </c>
      <c r="C765" s="501" t="s">
        <v>431</v>
      </c>
      <c r="D765" s="501"/>
      <c r="E765" s="501"/>
      <c r="F765" s="501"/>
      <c r="G765" s="501"/>
      <c r="H765" s="190" t="s">
        <v>432</v>
      </c>
      <c r="I765" s="209">
        <v>2</v>
      </c>
      <c r="J765" s="191"/>
      <c r="K765" s="209">
        <v>2</v>
      </c>
      <c r="L765" s="193"/>
      <c r="M765" s="191"/>
      <c r="N765" s="193"/>
      <c r="O765" s="202">
        <v>1.0367</v>
      </c>
      <c r="P765" s="216">
        <v>123.96</v>
      </c>
      <c r="Q765" s="143"/>
      <c r="R765" s="143"/>
      <c r="S765" s="143"/>
      <c r="T765" s="143"/>
      <c r="U765" s="143"/>
    </row>
    <row r="766" spans="1:21" ht="13.5" customHeight="1">
      <c r="A766" s="203"/>
      <c r="B766" s="189"/>
      <c r="C766" s="501" t="s">
        <v>433</v>
      </c>
      <c r="D766" s="501"/>
      <c r="E766" s="501"/>
      <c r="F766" s="501"/>
      <c r="G766" s="501"/>
      <c r="H766" s="190"/>
      <c r="I766" s="191"/>
      <c r="J766" s="191"/>
      <c r="K766" s="191"/>
      <c r="L766" s="193"/>
      <c r="M766" s="191"/>
      <c r="N766" s="193"/>
      <c r="O766" s="191"/>
      <c r="P766" s="194">
        <v>9606.66</v>
      </c>
      <c r="Q766" s="143"/>
      <c r="R766" s="143"/>
      <c r="S766" s="143"/>
      <c r="T766" s="143"/>
      <c r="U766" s="143"/>
    </row>
    <row r="767" spans="1:21" ht="13.5" customHeight="1">
      <c r="A767" s="203"/>
      <c r="B767" s="189" t="s">
        <v>434</v>
      </c>
      <c r="C767" s="501" t="s">
        <v>435</v>
      </c>
      <c r="D767" s="501"/>
      <c r="E767" s="501"/>
      <c r="F767" s="501"/>
      <c r="G767" s="501"/>
      <c r="H767" s="190" t="s">
        <v>432</v>
      </c>
      <c r="I767" s="209">
        <v>90</v>
      </c>
      <c r="J767" s="191"/>
      <c r="K767" s="209">
        <v>90</v>
      </c>
      <c r="L767" s="193"/>
      <c r="M767" s="191"/>
      <c r="N767" s="193"/>
      <c r="O767" s="191"/>
      <c r="P767" s="194">
        <v>8645.99</v>
      </c>
      <c r="Q767" s="143"/>
      <c r="R767" s="143"/>
      <c r="S767" s="143"/>
      <c r="T767" s="143"/>
      <c r="U767" s="143"/>
    </row>
    <row r="768" spans="1:21" ht="13.5" customHeight="1">
      <c r="A768" s="203"/>
      <c r="B768" s="189" t="s">
        <v>436</v>
      </c>
      <c r="C768" s="501" t="s">
        <v>437</v>
      </c>
      <c r="D768" s="501"/>
      <c r="E768" s="501"/>
      <c r="F768" s="501"/>
      <c r="G768" s="501"/>
      <c r="H768" s="190" t="s">
        <v>432</v>
      </c>
      <c r="I768" s="209">
        <v>46</v>
      </c>
      <c r="J768" s="191"/>
      <c r="K768" s="209">
        <v>46</v>
      </c>
      <c r="L768" s="193"/>
      <c r="M768" s="191"/>
      <c r="N768" s="193"/>
      <c r="O768" s="191"/>
      <c r="P768" s="194">
        <v>4419.0600000000004</v>
      </c>
      <c r="Q768" s="143"/>
      <c r="R768" s="143"/>
      <c r="S768" s="143"/>
      <c r="T768" s="143"/>
      <c r="U768" s="143"/>
    </row>
    <row r="769" spans="1:21" ht="13.5" customHeight="1">
      <c r="A769" s="213"/>
      <c r="B769" s="214"/>
      <c r="C769" s="500" t="s">
        <v>438</v>
      </c>
      <c r="D769" s="500"/>
      <c r="E769" s="500"/>
      <c r="F769" s="500"/>
      <c r="G769" s="500"/>
      <c r="H769" s="180"/>
      <c r="I769" s="181"/>
      <c r="J769" s="181"/>
      <c r="K769" s="181"/>
      <c r="L769" s="183"/>
      <c r="M769" s="181"/>
      <c r="N769" s="218">
        <v>474.91</v>
      </c>
      <c r="O769" s="181"/>
      <c r="P769" s="212">
        <v>22795.67</v>
      </c>
      <c r="Q769" s="143"/>
      <c r="R769" s="143"/>
      <c r="S769" s="143"/>
      <c r="T769" s="143"/>
      <c r="U769" s="143"/>
    </row>
    <row r="770" spans="1:21" ht="38.25" customHeight="1">
      <c r="A770" s="178" t="s">
        <v>544</v>
      </c>
      <c r="B770" s="179" t="s">
        <v>1520</v>
      </c>
      <c r="C770" s="498" t="s">
        <v>1890</v>
      </c>
      <c r="D770" s="498"/>
      <c r="E770" s="498"/>
      <c r="F770" s="498"/>
      <c r="G770" s="498"/>
      <c r="H770" s="180" t="s">
        <v>142</v>
      </c>
      <c r="I770" s="181">
        <v>3</v>
      </c>
      <c r="J770" s="182">
        <v>1</v>
      </c>
      <c r="K770" s="182">
        <v>3</v>
      </c>
      <c r="L770" s="183"/>
      <c r="M770" s="181"/>
      <c r="N770" s="184"/>
      <c r="O770" s="181"/>
      <c r="P770" s="185"/>
      <c r="Q770" s="143"/>
      <c r="R770" s="143"/>
      <c r="S770" s="143"/>
      <c r="T770" s="143"/>
      <c r="U770" s="143"/>
    </row>
    <row r="771" spans="1:21" ht="47.25" customHeight="1">
      <c r="A771" s="186"/>
      <c r="B771" s="187" t="s">
        <v>386</v>
      </c>
      <c r="C771" s="499" t="s">
        <v>387</v>
      </c>
      <c r="D771" s="499"/>
      <c r="E771" s="499"/>
      <c r="F771" s="499"/>
      <c r="G771" s="499"/>
      <c r="H771" s="499"/>
      <c r="I771" s="499"/>
      <c r="J771" s="499"/>
      <c r="K771" s="499"/>
      <c r="L771" s="499"/>
      <c r="M771" s="499"/>
      <c r="N771" s="499"/>
      <c r="O771" s="499"/>
      <c r="P771" s="499"/>
      <c r="Q771" s="143"/>
      <c r="R771" s="143"/>
      <c r="S771" s="143"/>
      <c r="T771" s="143"/>
      <c r="U771" s="143"/>
    </row>
    <row r="772" spans="1:21" ht="29.25" customHeight="1">
      <c r="A772" s="186"/>
      <c r="B772" s="187" t="s">
        <v>388</v>
      </c>
      <c r="C772" s="499" t="s">
        <v>389</v>
      </c>
      <c r="D772" s="499"/>
      <c r="E772" s="499"/>
      <c r="F772" s="499"/>
      <c r="G772" s="499"/>
      <c r="H772" s="499"/>
      <c r="I772" s="499"/>
      <c r="J772" s="499"/>
      <c r="K772" s="499"/>
      <c r="L772" s="499"/>
      <c r="M772" s="499"/>
      <c r="N772" s="499"/>
      <c r="O772" s="499"/>
      <c r="P772" s="499"/>
      <c r="Q772" s="143"/>
      <c r="R772" s="143"/>
      <c r="S772" s="143"/>
      <c r="T772" s="143"/>
      <c r="U772" s="143"/>
    </row>
    <row r="773" spans="1:21" ht="13.5" customHeight="1">
      <c r="A773" s="186"/>
      <c r="B773" s="187"/>
      <c r="C773" s="499" t="s">
        <v>1790</v>
      </c>
      <c r="D773" s="499"/>
      <c r="E773" s="499"/>
      <c r="F773" s="499"/>
      <c r="G773" s="499"/>
      <c r="H773" s="499"/>
      <c r="I773" s="499"/>
      <c r="J773" s="499"/>
      <c r="K773" s="499"/>
      <c r="L773" s="499"/>
      <c r="M773" s="499"/>
      <c r="N773" s="499"/>
      <c r="O773" s="499"/>
      <c r="P773" s="499"/>
      <c r="Q773" s="143"/>
      <c r="R773" s="143"/>
      <c r="S773" s="143"/>
      <c r="T773" s="143"/>
      <c r="U773" s="143"/>
    </row>
    <row r="774" spans="1:21" ht="13.5" customHeight="1">
      <c r="A774" s="188"/>
      <c r="B774" s="189" t="s">
        <v>164</v>
      </c>
      <c r="C774" s="501" t="s">
        <v>391</v>
      </c>
      <c r="D774" s="501"/>
      <c r="E774" s="501"/>
      <c r="F774" s="501"/>
      <c r="G774" s="501"/>
      <c r="H774" s="190" t="s">
        <v>392</v>
      </c>
      <c r="I774" s="191"/>
      <c r="J774" s="191"/>
      <c r="K774" s="215">
        <v>15.4743026</v>
      </c>
      <c r="L774" s="193"/>
      <c r="M774" s="191"/>
      <c r="N774" s="193"/>
      <c r="O774" s="191"/>
      <c r="P774" s="194">
        <v>13274.79</v>
      </c>
      <c r="Q774" s="143"/>
      <c r="R774" s="143"/>
      <c r="S774" s="143"/>
      <c r="T774" s="143"/>
      <c r="U774" s="143"/>
    </row>
    <row r="775" spans="1:21" ht="13.5" customHeight="1">
      <c r="A775" s="195"/>
      <c r="B775" s="189" t="s">
        <v>642</v>
      </c>
      <c r="C775" s="501" t="s">
        <v>643</v>
      </c>
      <c r="D775" s="501"/>
      <c r="E775" s="501"/>
      <c r="F775" s="501"/>
      <c r="G775" s="501"/>
      <c r="H775" s="190" t="s">
        <v>392</v>
      </c>
      <c r="I775" s="201">
        <v>3.21</v>
      </c>
      <c r="J775" s="197">
        <v>1.6068849999999999</v>
      </c>
      <c r="K775" s="215">
        <v>15.4743026</v>
      </c>
      <c r="L775" s="198"/>
      <c r="M775" s="199"/>
      <c r="N775" s="200">
        <v>857.86</v>
      </c>
      <c r="O775" s="191"/>
      <c r="P775" s="194">
        <v>13274.79</v>
      </c>
      <c r="Q775" s="143"/>
      <c r="R775" s="143"/>
      <c r="S775" s="143"/>
      <c r="T775" s="143"/>
      <c r="U775" s="143"/>
    </row>
    <row r="776" spans="1:21" ht="13.5" customHeight="1">
      <c r="A776" s="188"/>
      <c r="B776" s="189" t="s">
        <v>167</v>
      </c>
      <c r="C776" s="501" t="s">
        <v>395</v>
      </c>
      <c r="D776" s="501"/>
      <c r="E776" s="501"/>
      <c r="F776" s="501"/>
      <c r="G776" s="501"/>
      <c r="H776" s="190"/>
      <c r="I776" s="191"/>
      <c r="J776" s="191"/>
      <c r="K776" s="191"/>
      <c r="L776" s="193"/>
      <c r="M776" s="191"/>
      <c r="N776" s="193"/>
      <c r="O776" s="191"/>
      <c r="P776" s="216">
        <v>232.93</v>
      </c>
      <c r="Q776" s="143"/>
      <c r="R776" s="143"/>
      <c r="S776" s="143"/>
      <c r="T776" s="143"/>
      <c r="U776" s="143"/>
    </row>
    <row r="777" spans="1:21" ht="13.5" customHeight="1">
      <c r="A777" s="195"/>
      <c r="B777" s="189" t="s">
        <v>644</v>
      </c>
      <c r="C777" s="501" t="s">
        <v>645</v>
      </c>
      <c r="D777" s="501"/>
      <c r="E777" s="501"/>
      <c r="F777" s="501"/>
      <c r="G777" s="501"/>
      <c r="H777" s="190" t="s">
        <v>399</v>
      </c>
      <c r="I777" s="201">
        <v>0.36</v>
      </c>
      <c r="J777" s="197">
        <v>1.6068849999999999</v>
      </c>
      <c r="K777" s="215">
        <v>1.7354358000000001</v>
      </c>
      <c r="L777" s="205">
        <v>32.6</v>
      </c>
      <c r="M777" s="206">
        <v>1.41</v>
      </c>
      <c r="N777" s="200">
        <v>45.97</v>
      </c>
      <c r="O777" s="191"/>
      <c r="P777" s="194">
        <v>79.78</v>
      </c>
      <c r="Q777" s="143"/>
      <c r="R777" s="143"/>
      <c r="S777" s="143"/>
      <c r="T777" s="143"/>
      <c r="U777" s="143"/>
    </row>
    <row r="778" spans="1:21" ht="13.5" customHeight="1">
      <c r="A778" s="195"/>
      <c r="B778" s="189" t="s">
        <v>646</v>
      </c>
      <c r="C778" s="501" t="s">
        <v>647</v>
      </c>
      <c r="D778" s="501"/>
      <c r="E778" s="501"/>
      <c r="F778" s="501"/>
      <c r="G778" s="501"/>
      <c r="H778" s="190" t="s">
        <v>399</v>
      </c>
      <c r="I778" s="201">
        <v>0.34</v>
      </c>
      <c r="J778" s="197">
        <v>1.6068849999999999</v>
      </c>
      <c r="K778" s="215">
        <v>1.6390226999999999</v>
      </c>
      <c r="L778" s="205">
        <v>75.97</v>
      </c>
      <c r="M778" s="206">
        <v>1.23</v>
      </c>
      <c r="N778" s="200">
        <v>93.44</v>
      </c>
      <c r="O778" s="191"/>
      <c r="P778" s="194">
        <v>153.15</v>
      </c>
      <c r="Q778" s="143"/>
      <c r="R778" s="143"/>
      <c r="S778" s="143"/>
      <c r="T778" s="143"/>
      <c r="U778" s="143"/>
    </row>
    <row r="779" spans="1:21" ht="13.5" customHeight="1">
      <c r="A779" s="188"/>
      <c r="B779" s="189" t="s">
        <v>180</v>
      </c>
      <c r="C779" s="501" t="s">
        <v>410</v>
      </c>
      <c r="D779" s="501"/>
      <c r="E779" s="501"/>
      <c r="F779" s="501"/>
      <c r="G779" s="501"/>
      <c r="H779" s="190"/>
      <c r="I779" s="191"/>
      <c r="J779" s="191"/>
      <c r="K779" s="191"/>
      <c r="L779" s="193"/>
      <c r="M779" s="191"/>
      <c r="N779" s="193"/>
      <c r="O779" s="191"/>
      <c r="P779" s="216">
        <v>166.57</v>
      </c>
      <c r="Q779" s="143"/>
      <c r="R779" s="143"/>
      <c r="S779" s="143"/>
      <c r="T779" s="143"/>
      <c r="U779" s="143"/>
    </row>
    <row r="780" spans="1:21" ht="13.5" customHeight="1">
      <c r="A780" s="195"/>
      <c r="B780" s="189" t="s">
        <v>648</v>
      </c>
      <c r="C780" s="501" t="s">
        <v>649</v>
      </c>
      <c r="D780" s="501"/>
      <c r="E780" s="501"/>
      <c r="F780" s="501"/>
      <c r="G780" s="501"/>
      <c r="H780" s="190" t="s">
        <v>413</v>
      </c>
      <c r="I780" s="207">
        <v>5.1999999999999998E-2</v>
      </c>
      <c r="J780" s="202">
        <v>1.0367</v>
      </c>
      <c r="K780" s="215">
        <v>0.16172520000000001</v>
      </c>
      <c r="L780" s="205">
        <v>596.80999999999995</v>
      </c>
      <c r="M780" s="206">
        <v>1.43</v>
      </c>
      <c r="N780" s="200">
        <v>853.44</v>
      </c>
      <c r="O780" s="191"/>
      <c r="P780" s="194">
        <v>138.02000000000001</v>
      </c>
      <c r="Q780" s="143"/>
      <c r="R780" s="143"/>
      <c r="S780" s="143"/>
      <c r="T780" s="143"/>
      <c r="U780" s="143"/>
    </row>
    <row r="781" spans="1:21" ht="13.5" customHeight="1">
      <c r="A781" s="195"/>
      <c r="B781" s="189" t="s">
        <v>650</v>
      </c>
      <c r="C781" s="501" t="s">
        <v>651</v>
      </c>
      <c r="D781" s="501"/>
      <c r="E781" s="501"/>
      <c r="F781" s="501"/>
      <c r="G781" s="501"/>
      <c r="H781" s="190" t="s">
        <v>142</v>
      </c>
      <c r="I781" s="209">
        <v>9</v>
      </c>
      <c r="J781" s="202">
        <v>1.0367</v>
      </c>
      <c r="K781" s="202">
        <v>27.9909</v>
      </c>
      <c r="L781" s="205">
        <v>0.64</v>
      </c>
      <c r="M781" s="220">
        <v>1.6</v>
      </c>
      <c r="N781" s="200">
        <v>1.02</v>
      </c>
      <c r="O781" s="191"/>
      <c r="P781" s="194">
        <v>28.55</v>
      </c>
      <c r="Q781" s="143"/>
      <c r="R781" s="143"/>
      <c r="S781" s="143"/>
      <c r="T781" s="143"/>
      <c r="U781" s="143"/>
    </row>
    <row r="782" spans="1:21" ht="13.5" customHeight="1">
      <c r="A782" s="210"/>
      <c r="B782" s="187"/>
      <c r="C782" s="500" t="s">
        <v>429</v>
      </c>
      <c r="D782" s="500"/>
      <c r="E782" s="500"/>
      <c r="F782" s="500"/>
      <c r="G782" s="500"/>
      <c r="H782" s="180"/>
      <c r="I782" s="181"/>
      <c r="J782" s="181"/>
      <c r="K782" s="181"/>
      <c r="L782" s="183"/>
      <c r="M782" s="181"/>
      <c r="N782" s="211"/>
      <c r="O782" s="181"/>
      <c r="P782" s="212">
        <v>13674.29</v>
      </c>
      <c r="Q782" s="143"/>
      <c r="R782" s="143"/>
      <c r="S782" s="143"/>
      <c r="T782" s="143"/>
      <c r="U782" s="143"/>
    </row>
    <row r="783" spans="1:21" ht="13.5" customHeight="1">
      <c r="A783" s="203" t="s">
        <v>1891</v>
      </c>
      <c r="B783" s="189" t="s">
        <v>430</v>
      </c>
      <c r="C783" s="501" t="s">
        <v>431</v>
      </c>
      <c r="D783" s="501"/>
      <c r="E783" s="501"/>
      <c r="F783" s="501"/>
      <c r="G783" s="501"/>
      <c r="H783" s="190" t="s">
        <v>432</v>
      </c>
      <c r="I783" s="209">
        <v>2</v>
      </c>
      <c r="J783" s="191"/>
      <c r="K783" s="209">
        <v>2</v>
      </c>
      <c r="L783" s="193"/>
      <c r="M783" s="191"/>
      <c r="N783" s="193"/>
      <c r="O783" s="202">
        <v>1.0367</v>
      </c>
      <c r="P783" s="216">
        <v>171.29</v>
      </c>
      <c r="Q783" s="143"/>
      <c r="R783" s="143"/>
      <c r="S783" s="143"/>
      <c r="T783" s="143"/>
      <c r="U783" s="143"/>
    </row>
    <row r="784" spans="1:21" ht="13.5" customHeight="1">
      <c r="A784" s="203"/>
      <c r="B784" s="189"/>
      <c r="C784" s="501" t="s">
        <v>433</v>
      </c>
      <c r="D784" s="501"/>
      <c r="E784" s="501"/>
      <c r="F784" s="501"/>
      <c r="G784" s="501"/>
      <c r="H784" s="190"/>
      <c r="I784" s="191"/>
      <c r="J784" s="191"/>
      <c r="K784" s="191"/>
      <c r="L784" s="193"/>
      <c r="M784" s="191"/>
      <c r="N784" s="193"/>
      <c r="O784" s="191"/>
      <c r="P784" s="194">
        <v>13274.79</v>
      </c>
      <c r="Q784" s="143"/>
      <c r="R784" s="143"/>
      <c r="S784" s="143"/>
      <c r="T784" s="143"/>
      <c r="U784" s="143"/>
    </row>
    <row r="785" spans="1:21" ht="13.5" customHeight="1">
      <c r="A785" s="203"/>
      <c r="B785" s="189" t="s">
        <v>653</v>
      </c>
      <c r="C785" s="501" t="s">
        <v>654</v>
      </c>
      <c r="D785" s="501"/>
      <c r="E785" s="501"/>
      <c r="F785" s="501"/>
      <c r="G785" s="501"/>
      <c r="H785" s="190" t="s">
        <v>432</v>
      </c>
      <c r="I785" s="209">
        <v>90</v>
      </c>
      <c r="J785" s="191"/>
      <c r="K785" s="209">
        <v>90</v>
      </c>
      <c r="L785" s="193"/>
      <c r="M785" s="191"/>
      <c r="N785" s="193"/>
      <c r="O785" s="191"/>
      <c r="P785" s="194">
        <v>11947.31</v>
      </c>
      <c r="Q785" s="143"/>
      <c r="R785" s="143"/>
      <c r="S785" s="143"/>
      <c r="T785" s="143"/>
      <c r="U785" s="143"/>
    </row>
    <row r="786" spans="1:21" ht="13.5" customHeight="1">
      <c r="A786" s="203"/>
      <c r="B786" s="189" t="s">
        <v>655</v>
      </c>
      <c r="C786" s="501" t="s">
        <v>656</v>
      </c>
      <c r="D786" s="501"/>
      <c r="E786" s="501"/>
      <c r="F786" s="501"/>
      <c r="G786" s="501"/>
      <c r="H786" s="190" t="s">
        <v>432</v>
      </c>
      <c r="I786" s="209">
        <v>46</v>
      </c>
      <c r="J786" s="191"/>
      <c r="K786" s="209">
        <v>46</v>
      </c>
      <c r="L786" s="193"/>
      <c r="M786" s="191"/>
      <c r="N786" s="193"/>
      <c r="O786" s="191"/>
      <c r="P786" s="194">
        <v>6106.4</v>
      </c>
      <c r="Q786" s="143"/>
      <c r="R786" s="143"/>
      <c r="S786" s="143"/>
      <c r="T786" s="143"/>
      <c r="U786" s="143"/>
    </row>
    <row r="787" spans="1:21" ht="13.5" customHeight="1">
      <c r="A787" s="213"/>
      <c r="B787" s="214"/>
      <c r="C787" s="500" t="s">
        <v>438</v>
      </c>
      <c r="D787" s="500"/>
      <c r="E787" s="500"/>
      <c r="F787" s="500"/>
      <c r="G787" s="500"/>
      <c r="H787" s="180"/>
      <c r="I787" s="181"/>
      <c r="J787" s="181"/>
      <c r="K787" s="181"/>
      <c r="L787" s="183"/>
      <c r="M787" s="181"/>
      <c r="N787" s="211">
        <v>10633.1</v>
      </c>
      <c r="O787" s="181"/>
      <c r="P787" s="212">
        <v>31899.29</v>
      </c>
      <c r="Q787" s="143"/>
      <c r="R787" s="143"/>
      <c r="S787" s="143"/>
      <c r="T787" s="143"/>
      <c r="U787" s="143"/>
    </row>
    <row r="788" spans="1:21" ht="19.5" customHeight="1">
      <c r="A788" s="178" t="s">
        <v>547</v>
      </c>
      <c r="B788" s="179" t="s">
        <v>1871</v>
      </c>
      <c r="C788" s="498" t="s">
        <v>1892</v>
      </c>
      <c r="D788" s="498"/>
      <c r="E788" s="498"/>
      <c r="F788" s="498"/>
      <c r="G788" s="498"/>
      <c r="H788" s="180" t="s">
        <v>1873</v>
      </c>
      <c r="I788" s="181">
        <v>0.4</v>
      </c>
      <c r="J788" s="182">
        <v>1</v>
      </c>
      <c r="K788" s="222">
        <v>0.4</v>
      </c>
      <c r="L788" s="183"/>
      <c r="M788" s="181"/>
      <c r="N788" s="184"/>
      <c r="O788" s="181"/>
      <c r="P788" s="185"/>
      <c r="Q788" s="143"/>
      <c r="R788" s="143"/>
      <c r="S788" s="143"/>
      <c r="T788" s="143"/>
      <c r="U788" s="143"/>
    </row>
    <row r="789" spans="1:21" ht="47.25" customHeight="1">
      <c r="A789" s="186"/>
      <c r="B789" s="187" t="s">
        <v>386</v>
      </c>
      <c r="C789" s="499" t="s">
        <v>387</v>
      </c>
      <c r="D789" s="499"/>
      <c r="E789" s="499"/>
      <c r="F789" s="499"/>
      <c r="G789" s="499"/>
      <c r="H789" s="499"/>
      <c r="I789" s="499"/>
      <c r="J789" s="499"/>
      <c r="K789" s="499"/>
      <c r="L789" s="499"/>
      <c r="M789" s="499"/>
      <c r="N789" s="499"/>
      <c r="O789" s="499"/>
      <c r="P789" s="499"/>
      <c r="Q789" s="143"/>
      <c r="R789" s="143"/>
      <c r="S789" s="143"/>
      <c r="T789" s="143"/>
      <c r="U789" s="143"/>
    </row>
    <row r="790" spans="1:21" ht="29.25" customHeight="1">
      <c r="A790" s="186"/>
      <c r="B790" s="187" t="s">
        <v>388</v>
      </c>
      <c r="C790" s="499" t="s">
        <v>389</v>
      </c>
      <c r="D790" s="499"/>
      <c r="E790" s="499"/>
      <c r="F790" s="499"/>
      <c r="G790" s="499"/>
      <c r="H790" s="499"/>
      <c r="I790" s="499"/>
      <c r="J790" s="499"/>
      <c r="K790" s="499"/>
      <c r="L790" s="499"/>
      <c r="M790" s="499"/>
      <c r="N790" s="499"/>
      <c r="O790" s="499"/>
      <c r="P790" s="499"/>
      <c r="Q790" s="143"/>
      <c r="R790" s="143"/>
      <c r="S790" s="143"/>
      <c r="T790" s="143"/>
      <c r="U790" s="143"/>
    </row>
    <row r="791" spans="1:21" ht="13.5" customHeight="1">
      <c r="A791" s="186"/>
      <c r="B791" s="187"/>
      <c r="C791" s="499" t="s">
        <v>1790</v>
      </c>
      <c r="D791" s="499"/>
      <c r="E791" s="499"/>
      <c r="F791" s="499"/>
      <c r="G791" s="499"/>
      <c r="H791" s="499"/>
      <c r="I791" s="499"/>
      <c r="J791" s="499"/>
      <c r="K791" s="499"/>
      <c r="L791" s="499"/>
      <c r="M791" s="499"/>
      <c r="N791" s="499"/>
      <c r="O791" s="499"/>
      <c r="P791" s="499"/>
      <c r="Q791" s="143"/>
      <c r="R791" s="143"/>
      <c r="S791" s="143"/>
      <c r="T791" s="143"/>
      <c r="U791" s="143"/>
    </row>
    <row r="792" spans="1:21" ht="13.5" customHeight="1">
      <c r="A792" s="188"/>
      <c r="B792" s="189" t="s">
        <v>164</v>
      </c>
      <c r="C792" s="501" t="s">
        <v>391</v>
      </c>
      <c r="D792" s="501"/>
      <c r="E792" s="501"/>
      <c r="F792" s="501"/>
      <c r="G792" s="501"/>
      <c r="H792" s="190" t="s">
        <v>392</v>
      </c>
      <c r="I792" s="191"/>
      <c r="J792" s="191"/>
      <c r="K792" s="197">
        <v>15.426095999999999</v>
      </c>
      <c r="L792" s="193"/>
      <c r="M792" s="191"/>
      <c r="N792" s="193"/>
      <c r="O792" s="191"/>
      <c r="P792" s="194">
        <v>8933.41</v>
      </c>
      <c r="Q792" s="143"/>
      <c r="R792" s="143"/>
      <c r="S792" s="143"/>
      <c r="T792" s="143"/>
      <c r="U792" s="143"/>
    </row>
    <row r="793" spans="1:21" ht="13.5" customHeight="1">
      <c r="A793" s="195"/>
      <c r="B793" s="189" t="s">
        <v>726</v>
      </c>
      <c r="C793" s="501" t="s">
        <v>727</v>
      </c>
      <c r="D793" s="501"/>
      <c r="E793" s="501"/>
      <c r="F793" s="501"/>
      <c r="G793" s="501"/>
      <c r="H793" s="190" t="s">
        <v>392</v>
      </c>
      <c r="I793" s="209">
        <v>24</v>
      </c>
      <c r="J793" s="197">
        <v>1.6068849999999999</v>
      </c>
      <c r="K793" s="197">
        <v>15.426095999999999</v>
      </c>
      <c r="L793" s="198"/>
      <c r="M793" s="199"/>
      <c r="N793" s="200">
        <v>579.11</v>
      </c>
      <c r="O793" s="191"/>
      <c r="P793" s="194">
        <v>8933.41</v>
      </c>
      <c r="Q793" s="143"/>
      <c r="R793" s="143"/>
      <c r="S793" s="143"/>
      <c r="T793" s="143"/>
      <c r="U793" s="143"/>
    </row>
    <row r="794" spans="1:21" ht="13.5" customHeight="1">
      <c r="A794" s="210"/>
      <c r="B794" s="187"/>
      <c r="C794" s="500" t="s">
        <v>429</v>
      </c>
      <c r="D794" s="500"/>
      <c r="E794" s="500"/>
      <c r="F794" s="500"/>
      <c r="G794" s="500"/>
      <c r="H794" s="180"/>
      <c r="I794" s="181"/>
      <c r="J794" s="181"/>
      <c r="K794" s="181"/>
      <c r="L794" s="183"/>
      <c r="M794" s="181"/>
      <c r="N794" s="211"/>
      <c r="O794" s="181"/>
      <c r="P794" s="212">
        <v>8933.41</v>
      </c>
      <c r="Q794" s="143"/>
      <c r="R794" s="143"/>
      <c r="S794" s="143"/>
      <c r="T794" s="143"/>
      <c r="U794" s="143"/>
    </row>
    <row r="795" spans="1:21" ht="13.5" customHeight="1">
      <c r="A795" s="203" t="s">
        <v>1893</v>
      </c>
      <c r="B795" s="189" t="s">
        <v>430</v>
      </c>
      <c r="C795" s="501" t="s">
        <v>431</v>
      </c>
      <c r="D795" s="501"/>
      <c r="E795" s="501"/>
      <c r="F795" s="501"/>
      <c r="G795" s="501"/>
      <c r="H795" s="190" t="s">
        <v>432</v>
      </c>
      <c r="I795" s="209">
        <v>2</v>
      </c>
      <c r="J795" s="191"/>
      <c r="K795" s="209">
        <v>2</v>
      </c>
      <c r="L795" s="193"/>
      <c r="M795" s="191"/>
      <c r="N795" s="193"/>
      <c r="O795" s="202">
        <v>1.0367</v>
      </c>
      <c r="P795" s="216">
        <v>115.27</v>
      </c>
      <c r="Q795" s="143"/>
      <c r="R795" s="143"/>
      <c r="S795" s="143"/>
      <c r="T795" s="143"/>
      <c r="U795" s="143"/>
    </row>
    <row r="796" spans="1:21" ht="13.5" customHeight="1">
      <c r="A796" s="203"/>
      <c r="B796" s="189"/>
      <c r="C796" s="501" t="s">
        <v>433</v>
      </c>
      <c r="D796" s="501"/>
      <c r="E796" s="501"/>
      <c r="F796" s="501"/>
      <c r="G796" s="501"/>
      <c r="H796" s="190"/>
      <c r="I796" s="191"/>
      <c r="J796" s="191"/>
      <c r="K796" s="191"/>
      <c r="L796" s="193"/>
      <c r="M796" s="191"/>
      <c r="N796" s="193"/>
      <c r="O796" s="191"/>
      <c r="P796" s="194">
        <v>8933.41</v>
      </c>
      <c r="Q796" s="143"/>
      <c r="R796" s="143"/>
      <c r="S796" s="143"/>
      <c r="T796" s="143"/>
      <c r="U796" s="143"/>
    </row>
    <row r="797" spans="1:21" ht="13.5" customHeight="1">
      <c r="A797" s="203"/>
      <c r="B797" s="189" t="s">
        <v>653</v>
      </c>
      <c r="C797" s="501" t="s">
        <v>654</v>
      </c>
      <c r="D797" s="501"/>
      <c r="E797" s="501"/>
      <c r="F797" s="501"/>
      <c r="G797" s="501"/>
      <c r="H797" s="190" t="s">
        <v>432</v>
      </c>
      <c r="I797" s="209">
        <v>90</v>
      </c>
      <c r="J797" s="191"/>
      <c r="K797" s="209">
        <v>90</v>
      </c>
      <c r="L797" s="193"/>
      <c r="M797" s="191"/>
      <c r="N797" s="193"/>
      <c r="O797" s="191"/>
      <c r="P797" s="194">
        <v>8040.07</v>
      </c>
      <c r="Q797" s="143"/>
      <c r="R797" s="143"/>
      <c r="S797" s="143"/>
      <c r="T797" s="143"/>
      <c r="U797" s="143"/>
    </row>
    <row r="798" spans="1:21" ht="13.5" customHeight="1">
      <c r="A798" s="203"/>
      <c r="B798" s="189" t="s">
        <v>655</v>
      </c>
      <c r="C798" s="501" t="s">
        <v>656</v>
      </c>
      <c r="D798" s="501"/>
      <c r="E798" s="501"/>
      <c r="F798" s="501"/>
      <c r="G798" s="501"/>
      <c r="H798" s="190" t="s">
        <v>432</v>
      </c>
      <c r="I798" s="209">
        <v>46</v>
      </c>
      <c r="J798" s="191"/>
      <c r="K798" s="209">
        <v>46</v>
      </c>
      <c r="L798" s="193"/>
      <c r="M798" s="191"/>
      <c r="N798" s="193"/>
      <c r="O798" s="191"/>
      <c r="P798" s="194">
        <v>4109.37</v>
      </c>
      <c r="Q798" s="143"/>
      <c r="R798" s="143"/>
      <c r="S798" s="143"/>
      <c r="T798" s="143"/>
      <c r="U798" s="143"/>
    </row>
    <row r="799" spans="1:21" ht="13.5" customHeight="1">
      <c r="A799" s="213"/>
      <c r="B799" s="214"/>
      <c r="C799" s="500" t="s">
        <v>438</v>
      </c>
      <c r="D799" s="500"/>
      <c r="E799" s="500"/>
      <c r="F799" s="500"/>
      <c r="G799" s="500"/>
      <c r="H799" s="180"/>
      <c r="I799" s="181"/>
      <c r="J799" s="181"/>
      <c r="K799" s="181"/>
      <c r="L799" s="183"/>
      <c r="M799" s="181"/>
      <c r="N799" s="211">
        <v>52995.3</v>
      </c>
      <c r="O799" s="181"/>
      <c r="P799" s="212">
        <v>21198.12</v>
      </c>
      <c r="Q799" s="143"/>
      <c r="R799" s="143"/>
      <c r="S799" s="143"/>
      <c r="T799" s="143"/>
      <c r="U799" s="143"/>
    </row>
    <row r="800" spans="1:21" ht="38.25" customHeight="1">
      <c r="A800" s="178" t="s">
        <v>550</v>
      </c>
      <c r="B800" s="179" t="s">
        <v>1894</v>
      </c>
      <c r="C800" s="498" t="s">
        <v>1895</v>
      </c>
      <c r="D800" s="498"/>
      <c r="E800" s="498"/>
      <c r="F800" s="498"/>
      <c r="G800" s="498"/>
      <c r="H800" s="180" t="s">
        <v>142</v>
      </c>
      <c r="I800" s="181">
        <v>60</v>
      </c>
      <c r="J800" s="182">
        <v>1</v>
      </c>
      <c r="K800" s="182">
        <v>60</v>
      </c>
      <c r="L800" s="183"/>
      <c r="M800" s="181"/>
      <c r="N800" s="184"/>
      <c r="O800" s="181"/>
      <c r="P800" s="185"/>
      <c r="Q800" s="143"/>
      <c r="R800" s="143"/>
      <c r="S800" s="143"/>
      <c r="T800" s="143"/>
      <c r="U800" s="143"/>
    </row>
    <row r="801" spans="1:21" ht="47.25" customHeight="1">
      <c r="A801" s="186"/>
      <c r="B801" s="187" t="s">
        <v>386</v>
      </c>
      <c r="C801" s="499" t="s">
        <v>387</v>
      </c>
      <c r="D801" s="499"/>
      <c r="E801" s="499"/>
      <c r="F801" s="499"/>
      <c r="G801" s="499"/>
      <c r="H801" s="499"/>
      <c r="I801" s="499"/>
      <c r="J801" s="499"/>
      <c r="K801" s="499"/>
      <c r="L801" s="499"/>
      <c r="M801" s="499"/>
      <c r="N801" s="499"/>
      <c r="O801" s="499"/>
      <c r="P801" s="499"/>
      <c r="Q801" s="143"/>
      <c r="R801" s="143"/>
      <c r="S801" s="143"/>
      <c r="T801" s="143"/>
      <c r="U801" s="143"/>
    </row>
    <row r="802" spans="1:21" ht="29.25" customHeight="1">
      <c r="A802" s="186"/>
      <c r="B802" s="187" t="s">
        <v>388</v>
      </c>
      <c r="C802" s="499" t="s">
        <v>389</v>
      </c>
      <c r="D802" s="499"/>
      <c r="E802" s="499"/>
      <c r="F802" s="499"/>
      <c r="G802" s="499"/>
      <c r="H802" s="499"/>
      <c r="I802" s="499"/>
      <c r="J802" s="499"/>
      <c r="K802" s="499"/>
      <c r="L802" s="499"/>
      <c r="M802" s="499"/>
      <c r="N802" s="499"/>
      <c r="O802" s="499"/>
      <c r="P802" s="499"/>
      <c r="Q802" s="143"/>
      <c r="R802" s="143"/>
      <c r="S802" s="143"/>
      <c r="T802" s="143"/>
      <c r="U802" s="143"/>
    </row>
    <row r="803" spans="1:21" ht="13.5" customHeight="1">
      <c r="A803" s="186"/>
      <c r="B803" s="187"/>
      <c r="C803" s="499" t="s">
        <v>1790</v>
      </c>
      <c r="D803" s="499"/>
      <c r="E803" s="499"/>
      <c r="F803" s="499"/>
      <c r="G803" s="499"/>
      <c r="H803" s="499"/>
      <c r="I803" s="499"/>
      <c r="J803" s="499"/>
      <c r="K803" s="499"/>
      <c r="L803" s="499"/>
      <c r="M803" s="499"/>
      <c r="N803" s="499"/>
      <c r="O803" s="499"/>
      <c r="P803" s="499"/>
      <c r="Q803" s="143"/>
      <c r="R803" s="143"/>
      <c r="S803" s="143"/>
      <c r="T803" s="143"/>
      <c r="U803" s="143"/>
    </row>
    <row r="804" spans="1:21" ht="13.5" customHeight="1">
      <c r="A804" s="188"/>
      <c r="B804" s="189" t="s">
        <v>164</v>
      </c>
      <c r="C804" s="501" t="s">
        <v>391</v>
      </c>
      <c r="D804" s="501"/>
      <c r="E804" s="501"/>
      <c r="F804" s="501"/>
      <c r="G804" s="501"/>
      <c r="H804" s="190" t="s">
        <v>392</v>
      </c>
      <c r="I804" s="191"/>
      <c r="J804" s="191"/>
      <c r="K804" s="192">
        <v>19.282620000000001</v>
      </c>
      <c r="L804" s="193"/>
      <c r="M804" s="191"/>
      <c r="N804" s="193"/>
      <c r="O804" s="191"/>
      <c r="P804" s="194">
        <v>9916.67</v>
      </c>
      <c r="Q804" s="143"/>
      <c r="R804" s="143"/>
      <c r="S804" s="143"/>
      <c r="T804" s="143"/>
      <c r="U804" s="143"/>
    </row>
    <row r="805" spans="1:21" ht="13.5" customHeight="1">
      <c r="A805" s="195"/>
      <c r="B805" s="189" t="s">
        <v>574</v>
      </c>
      <c r="C805" s="501" t="s">
        <v>575</v>
      </c>
      <c r="D805" s="501"/>
      <c r="E805" s="501"/>
      <c r="F805" s="501"/>
      <c r="G805" s="501"/>
      <c r="H805" s="190" t="s">
        <v>392</v>
      </c>
      <c r="I805" s="196">
        <v>0.2</v>
      </c>
      <c r="J805" s="197">
        <v>1.6068849999999999</v>
      </c>
      <c r="K805" s="192">
        <v>19.282620000000001</v>
      </c>
      <c r="L805" s="198"/>
      <c r="M805" s="199"/>
      <c r="N805" s="200">
        <v>514.28</v>
      </c>
      <c r="O805" s="191"/>
      <c r="P805" s="194">
        <v>9916.67</v>
      </c>
      <c r="Q805" s="143"/>
      <c r="R805" s="143"/>
      <c r="S805" s="143"/>
      <c r="T805" s="143"/>
      <c r="U805" s="143"/>
    </row>
    <row r="806" spans="1:21" ht="13.5" customHeight="1">
      <c r="A806" s="188"/>
      <c r="B806" s="189" t="s">
        <v>180</v>
      </c>
      <c r="C806" s="501" t="s">
        <v>410</v>
      </c>
      <c r="D806" s="501"/>
      <c r="E806" s="501"/>
      <c r="F806" s="501"/>
      <c r="G806" s="501"/>
      <c r="H806" s="190"/>
      <c r="I806" s="191"/>
      <c r="J806" s="191"/>
      <c r="K806" s="191"/>
      <c r="L806" s="193"/>
      <c r="M806" s="191"/>
      <c r="N806" s="193"/>
      <c r="O806" s="191"/>
      <c r="P806" s="194">
        <v>1335.01</v>
      </c>
      <c r="Q806" s="143"/>
      <c r="R806" s="143"/>
      <c r="S806" s="143"/>
      <c r="T806" s="143"/>
      <c r="U806" s="143"/>
    </row>
    <row r="807" spans="1:21" ht="13.5" customHeight="1">
      <c r="A807" s="195"/>
      <c r="B807" s="189" t="s">
        <v>1896</v>
      </c>
      <c r="C807" s="501" t="s">
        <v>1897</v>
      </c>
      <c r="D807" s="501"/>
      <c r="E807" s="501"/>
      <c r="F807" s="501"/>
      <c r="G807" s="501"/>
      <c r="H807" s="190" t="s">
        <v>418</v>
      </c>
      <c r="I807" s="192">
        <v>5.0000000000000002E-5</v>
      </c>
      <c r="J807" s="202">
        <v>1.0367</v>
      </c>
      <c r="K807" s="215">
        <v>3.1101000000000002E-3</v>
      </c>
      <c r="L807" s="208">
        <v>116448.72</v>
      </c>
      <c r="M807" s="206">
        <v>1.28</v>
      </c>
      <c r="N807" s="200">
        <v>149054.35999999999</v>
      </c>
      <c r="O807" s="191"/>
      <c r="P807" s="194">
        <v>463.57</v>
      </c>
      <c r="Q807" s="143"/>
      <c r="R807" s="143"/>
      <c r="S807" s="143"/>
      <c r="T807" s="143"/>
      <c r="U807" s="143"/>
    </row>
    <row r="808" spans="1:21" ht="13.5" customHeight="1">
      <c r="A808" s="195"/>
      <c r="B808" s="189" t="s">
        <v>1898</v>
      </c>
      <c r="C808" s="501" t="s">
        <v>1899</v>
      </c>
      <c r="D808" s="501"/>
      <c r="E808" s="501"/>
      <c r="F808" s="501"/>
      <c r="G808" s="501"/>
      <c r="H808" s="190" t="s">
        <v>413</v>
      </c>
      <c r="I808" s="201">
        <v>0.01</v>
      </c>
      <c r="J808" s="202">
        <v>1.0367</v>
      </c>
      <c r="K808" s="192">
        <v>0.62202000000000002</v>
      </c>
      <c r="L808" s="205">
        <v>870.18</v>
      </c>
      <c r="M808" s="206">
        <v>1.61</v>
      </c>
      <c r="N808" s="200">
        <v>1400.99</v>
      </c>
      <c r="O808" s="191"/>
      <c r="P808" s="194">
        <v>871.44</v>
      </c>
      <c r="Q808" s="143"/>
      <c r="R808" s="143"/>
      <c r="S808" s="143"/>
      <c r="T808" s="143"/>
      <c r="U808" s="143"/>
    </row>
    <row r="809" spans="1:21" ht="13.5" customHeight="1">
      <c r="A809" s="210"/>
      <c r="B809" s="187"/>
      <c r="C809" s="500" t="s">
        <v>429</v>
      </c>
      <c r="D809" s="500"/>
      <c r="E809" s="500"/>
      <c r="F809" s="500"/>
      <c r="G809" s="500"/>
      <c r="H809" s="180"/>
      <c r="I809" s="181"/>
      <c r="J809" s="181"/>
      <c r="K809" s="181"/>
      <c r="L809" s="183"/>
      <c r="M809" s="181"/>
      <c r="N809" s="211"/>
      <c r="O809" s="181"/>
      <c r="P809" s="212">
        <v>11251.68</v>
      </c>
      <c r="Q809" s="143"/>
      <c r="R809" s="143"/>
      <c r="S809" s="143"/>
      <c r="T809" s="143"/>
      <c r="U809" s="143"/>
    </row>
    <row r="810" spans="1:21" ht="13.5" customHeight="1">
      <c r="A810" s="203" t="s">
        <v>1900</v>
      </c>
      <c r="B810" s="189" t="s">
        <v>430</v>
      </c>
      <c r="C810" s="501" t="s">
        <v>431</v>
      </c>
      <c r="D810" s="501"/>
      <c r="E810" s="501"/>
      <c r="F810" s="501"/>
      <c r="G810" s="501"/>
      <c r="H810" s="190" t="s">
        <v>432</v>
      </c>
      <c r="I810" s="209">
        <v>2</v>
      </c>
      <c r="J810" s="191"/>
      <c r="K810" s="209">
        <v>2</v>
      </c>
      <c r="L810" s="193"/>
      <c r="M810" s="191"/>
      <c r="N810" s="193"/>
      <c r="O810" s="202">
        <v>1.0367</v>
      </c>
      <c r="P810" s="216">
        <v>127.96</v>
      </c>
      <c r="Q810" s="143"/>
      <c r="R810" s="143"/>
      <c r="S810" s="143"/>
      <c r="T810" s="143"/>
      <c r="U810" s="143"/>
    </row>
    <row r="811" spans="1:21" ht="13.5" customHeight="1">
      <c r="A811" s="203"/>
      <c r="B811" s="189"/>
      <c r="C811" s="501" t="s">
        <v>433</v>
      </c>
      <c r="D811" s="501"/>
      <c r="E811" s="501"/>
      <c r="F811" s="501"/>
      <c r="G811" s="501"/>
      <c r="H811" s="190"/>
      <c r="I811" s="191"/>
      <c r="J811" s="191"/>
      <c r="K811" s="191"/>
      <c r="L811" s="193"/>
      <c r="M811" s="191"/>
      <c r="N811" s="193"/>
      <c r="O811" s="191"/>
      <c r="P811" s="194">
        <v>9916.67</v>
      </c>
      <c r="Q811" s="143"/>
      <c r="R811" s="143"/>
      <c r="S811" s="143"/>
      <c r="T811" s="143"/>
      <c r="U811" s="143"/>
    </row>
    <row r="812" spans="1:21" ht="13.5" customHeight="1">
      <c r="A812" s="203"/>
      <c r="B812" s="189" t="s">
        <v>653</v>
      </c>
      <c r="C812" s="501" t="s">
        <v>654</v>
      </c>
      <c r="D812" s="501"/>
      <c r="E812" s="501"/>
      <c r="F812" s="501"/>
      <c r="G812" s="501"/>
      <c r="H812" s="190" t="s">
        <v>432</v>
      </c>
      <c r="I812" s="209">
        <v>90</v>
      </c>
      <c r="J812" s="191"/>
      <c r="K812" s="209">
        <v>90</v>
      </c>
      <c r="L812" s="193"/>
      <c r="M812" s="191"/>
      <c r="N812" s="193"/>
      <c r="O812" s="191"/>
      <c r="P812" s="194">
        <v>8925</v>
      </c>
      <c r="Q812" s="143"/>
      <c r="R812" s="143"/>
      <c r="S812" s="143"/>
      <c r="T812" s="143"/>
      <c r="U812" s="143"/>
    </row>
    <row r="813" spans="1:21" ht="13.5" customHeight="1">
      <c r="A813" s="203"/>
      <c r="B813" s="189" t="s">
        <v>655</v>
      </c>
      <c r="C813" s="501" t="s">
        <v>656</v>
      </c>
      <c r="D813" s="501"/>
      <c r="E813" s="501"/>
      <c r="F813" s="501"/>
      <c r="G813" s="501"/>
      <c r="H813" s="190" t="s">
        <v>432</v>
      </c>
      <c r="I813" s="209">
        <v>46</v>
      </c>
      <c r="J813" s="191"/>
      <c r="K813" s="209">
        <v>46</v>
      </c>
      <c r="L813" s="193"/>
      <c r="M813" s="191"/>
      <c r="N813" s="193"/>
      <c r="O813" s="191"/>
      <c r="P813" s="194">
        <v>4561.67</v>
      </c>
      <c r="Q813" s="143"/>
      <c r="R813" s="143"/>
      <c r="S813" s="143"/>
      <c r="T813" s="143"/>
      <c r="U813" s="143"/>
    </row>
    <row r="814" spans="1:21" ht="13.5" customHeight="1">
      <c r="A814" s="213"/>
      <c r="B814" s="214"/>
      <c r="C814" s="500" t="s">
        <v>438</v>
      </c>
      <c r="D814" s="500"/>
      <c r="E814" s="500"/>
      <c r="F814" s="500"/>
      <c r="G814" s="500"/>
      <c r="H814" s="180"/>
      <c r="I814" s="181"/>
      <c r="J814" s="181"/>
      <c r="K814" s="181"/>
      <c r="L814" s="183"/>
      <c r="M814" s="181"/>
      <c r="N814" s="218">
        <v>414.44</v>
      </c>
      <c r="O814" s="181"/>
      <c r="P814" s="212">
        <v>24866.31</v>
      </c>
      <c r="Q814" s="143"/>
      <c r="R814" s="143"/>
      <c r="S814" s="143"/>
      <c r="T814" s="143"/>
      <c r="U814" s="143"/>
    </row>
    <row r="815" spans="1:21" ht="38.25" customHeight="1">
      <c r="A815" s="178" t="s">
        <v>553</v>
      </c>
      <c r="B815" s="179" t="s">
        <v>1901</v>
      </c>
      <c r="C815" s="498" t="s">
        <v>1902</v>
      </c>
      <c r="D815" s="498"/>
      <c r="E815" s="498"/>
      <c r="F815" s="498"/>
      <c r="G815" s="498"/>
      <c r="H815" s="180" t="s">
        <v>1269</v>
      </c>
      <c r="I815" s="181">
        <v>5</v>
      </c>
      <c r="J815" s="182">
        <v>1</v>
      </c>
      <c r="K815" s="182">
        <v>5</v>
      </c>
      <c r="L815" s="183"/>
      <c r="M815" s="181"/>
      <c r="N815" s="184"/>
      <c r="O815" s="181"/>
      <c r="P815" s="185"/>
      <c r="Q815" s="143"/>
      <c r="R815" s="143"/>
      <c r="S815" s="143"/>
      <c r="T815" s="143"/>
      <c r="U815" s="143"/>
    </row>
    <row r="816" spans="1:21" ht="47.25" customHeight="1">
      <c r="A816" s="186"/>
      <c r="B816" s="187" t="s">
        <v>386</v>
      </c>
      <c r="C816" s="499" t="s">
        <v>387</v>
      </c>
      <c r="D816" s="499"/>
      <c r="E816" s="499"/>
      <c r="F816" s="499"/>
      <c r="G816" s="499"/>
      <c r="H816" s="499"/>
      <c r="I816" s="499"/>
      <c r="J816" s="499"/>
      <c r="K816" s="499"/>
      <c r="L816" s="499"/>
      <c r="M816" s="499"/>
      <c r="N816" s="499"/>
      <c r="O816" s="499"/>
      <c r="P816" s="499"/>
      <c r="Q816" s="143"/>
      <c r="R816" s="143"/>
      <c r="S816" s="143"/>
      <c r="T816" s="143"/>
      <c r="U816" s="143"/>
    </row>
    <row r="817" spans="1:21" ht="29.25" customHeight="1">
      <c r="A817" s="186"/>
      <c r="B817" s="187" t="s">
        <v>388</v>
      </c>
      <c r="C817" s="499" t="s">
        <v>389</v>
      </c>
      <c r="D817" s="499"/>
      <c r="E817" s="499"/>
      <c r="F817" s="499"/>
      <c r="G817" s="499"/>
      <c r="H817" s="499"/>
      <c r="I817" s="499"/>
      <c r="J817" s="499"/>
      <c r="K817" s="499"/>
      <c r="L817" s="499"/>
      <c r="M817" s="499"/>
      <c r="N817" s="499"/>
      <c r="O817" s="499"/>
      <c r="P817" s="499"/>
      <c r="Q817" s="143"/>
      <c r="R817" s="143"/>
      <c r="S817" s="143"/>
      <c r="T817" s="143"/>
      <c r="U817" s="143"/>
    </row>
    <row r="818" spans="1:21" ht="13.5" customHeight="1">
      <c r="A818" s="186"/>
      <c r="B818" s="187"/>
      <c r="C818" s="499" t="s">
        <v>1790</v>
      </c>
      <c r="D818" s="499"/>
      <c r="E818" s="499"/>
      <c r="F818" s="499"/>
      <c r="G818" s="499"/>
      <c r="H818" s="499"/>
      <c r="I818" s="499"/>
      <c r="J818" s="499"/>
      <c r="K818" s="499"/>
      <c r="L818" s="499"/>
      <c r="M818" s="499"/>
      <c r="N818" s="499"/>
      <c r="O818" s="499"/>
      <c r="P818" s="499"/>
      <c r="Q818" s="143"/>
      <c r="R818" s="143"/>
      <c r="S818" s="143"/>
      <c r="T818" s="143"/>
      <c r="U818" s="143"/>
    </row>
    <row r="819" spans="1:21" ht="13.5" customHeight="1">
      <c r="A819" s="188"/>
      <c r="B819" s="189" t="s">
        <v>164</v>
      </c>
      <c r="C819" s="501" t="s">
        <v>391</v>
      </c>
      <c r="D819" s="501"/>
      <c r="E819" s="501"/>
      <c r="F819" s="501"/>
      <c r="G819" s="501"/>
      <c r="H819" s="190" t="s">
        <v>392</v>
      </c>
      <c r="I819" s="191"/>
      <c r="J819" s="191"/>
      <c r="K819" s="215">
        <v>40.975567499999997</v>
      </c>
      <c r="L819" s="193"/>
      <c r="M819" s="191"/>
      <c r="N819" s="193"/>
      <c r="O819" s="191"/>
      <c r="P819" s="194">
        <v>23729.360000000001</v>
      </c>
      <c r="Q819" s="143"/>
      <c r="R819" s="143"/>
      <c r="S819" s="143"/>
      <c r="T819" s="143"/>
      <c r="U819" s="143"/>
    </row>
    <row r="820" spans="1:21" ht="13.5" customHeight="1">
      <c r="A820" s="195"/>
      <c r="B820" s="189" t="s">
        <v>726</v>
      </c>
      <c r="C820" s="501" t="s">
        <v>727</v>
      </c>
      <c r="D820" s="501"/>
      <c r="E820" s="501"/>
      <c r="F820" s="501"/>
      <c r="G820" s="501"/>
      <c r="H820" s="190" t="s">
        <v>392</v>
      </c>
      <c r="I820" s="196">
        <v>5.0999999999999996</v>
      </c>
      <c r="J820" s="197">
        <v>1.6068849999999999</v>
      </c>
      <c r="K820" s="215">
        <v>40.975567499999997</v>
      </c>
      <c r="L820" s="198"/>
      <c r="M820" s="199"/>
      <c r="N820" s="200">
        <v>579.11</v>
      </c>
      <c r="O820" s="191"/>
      <c r="P820" s="194">
        <v>23729.360000000001</v>
      </c>
      <c r="Q820" s="143"/>
      <c r="R820" s="143"/>
      <c r="S820" s="143"/>
      <c r="T820" s="143"/>
      <c r="U820" s="143"/>
    </row>
    <row r="821" spans="1:21" ht="13.5" customHeight="1">
      <c r="A821" s="210"/>
      <c r="B821" s="187"/>
      <c r="C821" s="500" t="s">
        <v>429</v>
      </c>
      <c r="D821" s="500"/>
      <c r="E821" s="500"/>
      <c r="F821" s="500"/>
      <c r="G821" s="500"/>
      <c r="H821" s="180"/>
      <c r="I821" s="181"/>
      <c r="J821" s="181"/>
      <c r="K821" s="181"/>
      <c r="L821" s="183"/>
      <c r="M821" s="181"/>
      <c r="N821" s="211"/>
      <c r="O821" s="181"/>
      <c r="P821" s="212">
        <v>23729.360000000001</v>
      </c>
      <c r="Q821" s="143"/>
      <c r="R821" s="143"/>
      <c r="S821" s="143"/>
      <c r="T821" s="143"/>
      <c r="U821" s="143"/>
    </row>
    <row r="822" spans="1:21" ht="13.5" customHeight="1">
      <c r="A822" s="203" t="s">
        <v>1903</v>
      </c>
      <c r="B822" s="189" t="s">
        <v>430</v>
      </c>
      <c r="C822" s="501" t="s">
        <v>431</v>
      </c>
      <c r="D822" s="501"/>
      <c r="E822" s="501"/>
      <c r="F822" s="501"/>
      <c r="G822" s="501"/>
      <c r="H822" s="190" t="s">
        <v>432</v>
      </c>
      <c r="I822" s="209">
        <v>2</v>
      </c>
      <c r="J822" s="191"/>
      <c r="K822" s="209">
        <v>2</v>
      </c>
      <c r="L822" s="193"/>
      <c r="M822" s="191"/>
      <c r="N822" s="193"/>
      <c r="O822" s="202">
        <v>1.0367</v>
      </c>
      <c r="P822" s="216">
        <v>306.19</v>
      </c>
      <c r="Q822" s="143"/>
      <c r="R822" s="143"/>
      <c r="S822" s="143"/>
      <c r="T822" s="143"/>
      <c r="U822" s="143"/>
    </row>
    <row r="823" spans="1:21" ht="13.5" customHeight="1">
      <c r="A823" s="203"/>
      <c r="B823" s="189"/>
      <c r="C823" s="501" t="s">
        <v>433</v>
      </c>
      <c r="D823" s="501"/>
      <c r="E823" s="501"/>
      <c r="F823" s="501"/>
      <c r="G823" s="501"/>
      <c r="H823" s="190"/>
      <c r="I823" s="191"/>
      <c r="J823" s="191"/>
      <c r="K823" s="191"/>
      <c r="L823" s="193"/>
      <c r="M823" s="191"/>
      <c r="N823" s="193"/>
      <c r="O823" s="191"/>
      <c r="P823" s="194">
        <v>23729.360000000001</v>
      </c>
      <c r="Q823" s="143"/>
      <c r="R823" s="143"/>
      <c r="S823" s="143"/>
      <c r="T823" s="143"/>
      <c r="U823" s="143"/>
    </row>
    <row r="824" spans="1:21" ht="13.5" customHeight="1">
      <c r="A824" s="203"/>
      <c r="B824" s="189" t="s">
        <v>653</v>
      </c>
      <c r="C824" s="501" t="s">
        <v>654</v>
      </c>
      <c r="D824" s="501"/>
      <c r="E824" s="501"/>
      <c r="F824" s="501"/>
      <c r="G824" s="501"/>
      <c r="H824" s="190" t="s">
        <v>432</v>
      </c>
      <c r="I824" s="209">
        <v>90</v>
      </c>
      <c r="J824" s="191"/>
      <c r="K824" s="209">
        <v>90</v>
      </c>
      <c r="L824" s="193"/>
      <c r="M824" s="191"/>
      <c r="N824" s="193"/>
      <c r="O824" s="191"/>
      <c r="P824" s="194">
        <v>21356.42</v>
      </c>
      <c r="Q824" s="143"/>
      <c r="R824" s="143"/>
      <c r="S824" s="143"/>
      <c r="T824" s="143"/>
      <c r="U824" s="143"/>
    </row>
    <row r="825" spans="1:21" ht="13.5" customHeight="1">
      <c r="A825" s="203"/>
      <c r="B825" s="189" t="s">
        <v>655</v>
      </c>
      <c r="C825" s="501" t="s">
        <v>656</v>
      </c>
      <c r="D825" s="501"/>
      <c r="E825" s="501"/>
      <c r="F825" s="501"/>
      <c r="G825" s="501"/>
      <c r="H825" s="190" t="s">
        <v>432</v>
      </c>
      <c r="I825" s="209">
        <v>46</v>
      </c>
      <c r="J825" s="191"/>
      <c r="K825" s="209">
        <v>46</v>
      </c>
      <c r="L825" s="193"/>
      <c r="M825" s="191"/>
      <c r="N825" s="193"/>
      <c r="O825" s="191"/>
      <c r="P825" s="194">
        <v>10915.51</v>
      </c>
      <c r="Q825" s="143"/>
      <c r="R825" s="143"/>
      <c r="S825" s="143"/>
      <c r="T825" s="143"/>
      <c r="U825" s="143"/>
    </row>
    <row r="826" spans="1:21" ht="13.5" customHeight="1">
      <c r="A826" s="213"/>
      <c r="B826" s="214"/>
      <c r="C826" s="500" t="s">
        <v>438</v>
      </c>
      <c r="D826" s="500"/>
      <c r="E826" s="500"/>
      <c r="F826" s="500"/>
      <c r="G826" s="500"/>
      <c r="H826" s="180"/>
      <c r="I826" s="181"/>
      <c r="J826" s="181"/>
      <c r="K826" s="181"/>
      <c r="L826" s="183"/>
      <c r="M826" s="181"/>
      <c r="N826" s="211">
        <v>11261.5</v>
      </c>
      <c r="O826" s="181"/>
      <c r="P826" s="212">
        <v>56307.48</v>
      </c>
      <c r="Q826" s="143"/>
      <c r="R826" s="143"/>
      <c r="S826" s="143"/>
      <c r="T826" s="143"/>
      <c r="U826" s="143"/>
    </row>
    <row r="827" spans="1:21" ht="38.25" customHeight="1">
      <c r="A827" s="178" t="s">
        <v>556</v>
      </c>
      <c r="B827" s="179" t="s">
        <v>608</v>
      </c>
      <c r="C827" s="498" t="s">
        <v>1904</v>
      </c>
      <c r="D827" s="498"/>
      <c r="E827" s="498"/>
      <c r="F827" s="498"/>
      <c r="G827" s="498"/>
      <c r="H827" s="180" t="s">
        <v>610</v>
      </c>
      <c r="I827" s="181">
        <v>3.05</v>
      </c>
      <c r="J827" s="182">
        <v>1</v>
      </c>
      <c r="K827" s="219">
        <v>3.05</v>
      </c>
      <c r="L827" s="183"/>
      <c r="M827" s="181"/>
      <c r="N827" s="184"/>
      <c r="O827" s="181"/>
      <c r="P827" s="185"/>
      <c r="Q827" s="143"/>
      <c r="R827" s="143"/>
      <c r="S827" s="143"/>
      <c r="T827" s="143"/>
      <c r="U827" s="143"/>
    </row>
    <row r="828" spans="1:21" ht="47.25" customHeight="1">
      <c r="A828" s="186"/>
      <c r="B828" s="187" t="s">
        <v>386</v>
      </c>
      <c r="C828" s="499" t="s">
        <v>387</v>
      </c>
      <c r="D828" s="499"/>
      <c r="E828" s="499"/>
      <c r="F828" s="499"/>
      <c r="G828" s="499"/>
      <c r="H828" s="499"/>
      <c r="I828" s="499"/>
      <c r="J828" s="499"/>
      <c r="K828" s="499"/>
      <c r="L828" s="499"/>
      <c r="M828" s="499"/>
      <c r="N828" s="499"/>
      <c r="O828" s="499"/>
      <c r="P828" s="499"/>
      <c r="Q828" s="143"/>
      <c r="R828" s="143"/>
      <c r="S828" s="143"/>
      <c r="T828" s="143"/>
      <c r="U828" s="143"/>
    </row>
    <row r="829" spans="1:21" ht="29.25" customHeight="1">
      <c r="A829" s="186"/>
      <c r="B829" s="187" t="s">
        <v>388</v>
      </c>
      <c r="C829" s="499" t="s">
        <v>389</v>
      </c>
      <c r="D829" s="499"/>
      <c r="E829" s="499"/>
      <c r="F829" s="499"/>
      <c r="G829" s="499"/>
      <c r="H829" s="499"/>
      <c r="I829" s="499"/>
      <c r="J829" s="499"/>
      <c r="K829" s="499"/>
      <c r="L829" s="499"/>
      <c r="M829" s="499"/>
      <c r="N829" s="499"/>
      <c r="O829" s="499"/>
      <c r="P829" s="499"/>
      <c r="Q829" s="143"/>
      <c r="R829" s="143"/>
      <c r="S829" s="143"/>
      <c r="T829" s="143"/>
      <c r="U829" s="143"/>
    </row>
    <row r="830" spans="1:21" ht="13.5" customHeight="1">
      <c r="A830" s="186"/>
      <c r="B830" s="187"/>
      <c r="C830" s="499" t="s">
        <v>1790</v>
      </c>
      <c r="D830" s="499"/>
      <c r="E830" s="499"/>
      <c r="F830" s="499"/>
      <c r="G830" s="499"/>
      <c r="H830" s="499"/>
      <c r="I830" s="499"/>
      <c r="J830" s="499"/>
      <c r="K830" s="499"/>
      <c r="L830" s="499"/>
      <c r="M830" s="499"/>
      <c r="N830" s="499"/>
      <c r="O830" s="499"/>
      <c r="P830" s="499"/>
      <c r="Q830" s="143"/>
      <c r="R830" s="143"/>
      <c r="S830" s="143"/>
      <c r="T830" s="143"/>
      <c r="U830" s="143"/>
    </row>
    <row r="831" spans="1:21" ht="13.5" customHeight="1">
      <c r="A831" s="188"/>
      <c r="B831" s="189" t="s">
        <v>164</v>
      </c>
      <c r="C831" s="501" t="s">
        <v>391</v>
      </c>
      <c r="D831" s="501"/>
      <c r="E831" s="501"/>
      <c r="F831" s="501"/>
      <c r="G831" s="501"/>
      <c r="H831" s="190" t="s">
        <v>392</v>
      </c>
      <c r="I831" s="191"/>
      <c r="J831" s="191"/>
      <c r="K831" s="197">
        <v>45.432262999999999</v>
      </c>
      <c r="L831" s="193"/>
      <c r="M831" s="191"/>
      <c r="N831" s="193"/>
      <c r="O831" s="191"/>
      <c r="P831" s="194">
        <v>30236.99</v>
      </c>
      <c r="Q831" s="143"/>
      <c r="R831" s="143"/>
      <c r="S831" s="143"/>
      <c r="T831" s="143"/>
      <c r="U831" s="143"/>
    </row>
    <row r="832" spans="1:21" ht="13.5" customHeight="1">
      <c r="A832" s="195"/>
      <c r="B832" s="189" t="s">
        <v>611</v>
      </c>
      <c r="C832" s="501" t="s">
        <v>612</v>
      </c>
      <c r="D832" s="501"/>
      <c r="E832" s="501"/>
      <c r="F832" s="501"/>
      <c r="G832" s="501"/>
      <c r="H832" s="190" t="s">
        <v>392</v>
      </c>
      <c r="I832" s="201">
        <v>9.27</v>
      </c>
      <c r="J832" s="197">
        <v>1.6068849999999999</v>
      </c>
      <c r="K832" s="197">
        <v>45.432262999999999</v>
      </c>
      <c r="L832" s="198"/>
      <c r="M832" s="199"/>
      <c r="N832" s="200">
        <v>665.54</v>
      </c>
      <c r="O832" s="191"/>
      <c r="P832" s="194">
        <v>30236.99</v>
      </c>
      <c r="Q832" s="143"/>
      <c r="R832" s="143"/>
      <c r="S832" s="143"/>
      <c r="T832" s="143"/>
      <c r="U832" s="143"/>
    </row>
    <row r="833" spans="1:21" ht="13.5" customHeight="1">
      <c r="A833" s="188"/>
      <c r="B833" s="189" t="s">
        <v>180</v>
      </c>
      <c r="C833" s="501" t="s">
        <v>410</v>
      </c>
      <c r="D833" s="501"/>
      <c r="E833" s="501"/>
      <c r="F833" s="501"/>
      <c r="G833" s="501"/>
      <c r="H833" s="190"/>
      <c r="I833" s="191"/>
      <c r="J833" s="191"/>
      <c r="K833" s="191"/>
      <c r="L833" s="193"/>
      <c r="M833" s="191"/>
      <c r="N833" s="193"/>
      <c r="O833" s="191"/>
      <c r="P833" s="216">
        <v>316.18</v>
      </c>
      <c r="Q833" s="143"/>
      <c r="R833" s="143"/>
      <c r="S833" s="143"/>
      <c r="T833" s="143"/>
      <c r="U833" s="143"/>
    </row>
    <row r="834" spans="1:21" ht="13.5" customHeight="1">
      <c r="A834" s="195"/>
      <c r="B834" s="189" t="s">
        <v>613</v>
      </c>
      <c r="C834" s="501" t="s">
        <v>614</v>
      </c>
      <c r="D834" s="501"/>
      <c r="E834" s="501"/>
      <c r="F834" s="501"/>
      <c r="G834" s="501"/>
      <c r="H834" s="190" t="s">
        <v>413</v>
      </c>
      <c r="I834" s="196">
        <v>0.2</v>
      </c>
      <c r="J834" s="202">
        <v>1.0367</v>
      </c>
      <c r="K834" s="197">
        <v>0.63238700000000003</v>
      </c>
      <c r="L834" s="205">
        <v>138.5</v>
      </c>
      <c r="M834" s="206">
        <v>1.44</v>
      </c>
      <c r="N834" s="200">
        <v>199.44</v>
      </c>
      <c r="O834" s="191"/>
      <c r="P834" s="194">
        <v>126.12</v>
      </c>
      <c r="Q834" s="143"/>
      <c r="R834" s="143"/>
      <c r="S834" s="143"/>
      <c r="T834" s="143"/>
      <c r="U834" s="143"/>
    </row>
    <row r="835" spans="1:21" ht="13.5" customHeight="1">
      <c r="A835" s="195"/>
      <c r="B835" s="189" t="s">
        <v>615</v>
      </c>
      <c r="C835" s="501" t="s">
        <v>616</v>
      </c>
      <c r="D835" s="501"/>
      <c r="E835" s="501"/>
      <c r="F835" s="501"/>
      <c r="G835" s="501"/>
      <c r="H835" s="190" t="s">
        <v>587</v>
      </c>
      <c r="I835" s="201">
        <v>0.25</v>
      </c>
      <c r="J835" s="202">
        <v>1.0367</v>
      </c>
      <c r="K835" s="215">
        <v>0.79048379999999996</v>
      </c>
      <c r="L835" s="205">
        <v>235.73</v>
      </c>
      <c r="M835" s="206">
        <v>1.02</v>
      </c>
      <c r="N835" s="200">
        <v>240.44</v>
      </c>
      <c r="O835" s="191"/>
      <c r="P835" s="194">
        <v>190.06</v>
      </c>
      <c r="Q835" s="143"/>
      <c r="R835" s="143"/>
      <c r="S835" s="143"/>
      <c r="T835" s="143"/>
      <c r="U835" s="143"/>
    </row>
    <row r="836" spans="1:21" ht="13.5" customHeight="1">
      <c r="A836" s="210"/>
      <c r="B836" s="187"/>
      <c r="C836" s="500" t="s">
        <v>429</v>
      </c>
      <c r="D836" s="500"/>
      <c r="E836" s="500"/>
      <c r="F836" s="500"/>
      <c r="G836" s="500"/>
      <c r="H836" s="180"/>
      <c r="I836" s="181"/>
      <c r="J836" s="181"/>
      <c r="K836" s="181"/>
      <c r="L836" s="183"/>
      <c r="M836" s="181"/>
      <c r="N836" s="211"/>
      <c r="O836" s="181"/>
      <c r="P836" s="212">
        <v>30553.17</v>
      </c>
      <c r="Q836" s="143"/>
      <c r="R836" s="143"/>
      <c r="S836" s="143"/>
      <c r="T836" s="143"/>
      <c r="U836" s="143"/>
    </row>
    <row r="837" spans="1:21" ht="13.5" customHeight="1">
      <c r="A837" s="203" t="s">
        <v>1905</v>
      </c>
      <c r="B837" s="189" t="s">
        <v>430</v>
      </c>
      <c r="C837" s="501" t="s">
        <v>431</v>
      </c>
      <c r="D837" s="501"/>
      <c r="E837" s="501"/>
      <c r="F837" s="501"/>
      <c r="G837" s="501"/>
      <c r="H837" s="190" t="s">
        <v>432</v>
      </c>
      <c r="I837" s="209">
        <v>2</v>
      </c>
      <c r="J837" s="191"/>
      <c r="K837" s="209">
        <v>2</v>
      </c>
      <c r="L837" s="193"/>
      <c r="M837" s="191"/>
      <c r="N837" s="193"/>
      <c r="O837" s="202">
        <v>1.0367</v>
      </c>
      <c r="P837" s="216">
        <v>390.15</v>
      </c>
      <c r="Q837" s="143"/>
      <c r="R837" s="143"/>
      <c r="S837" s="143"/>
      <c r="T837" s="143"/>
      <c r="U837" s="143"/>
    </row>
    <row r="838" spans="1:21" ht="13.5" customHeight="1">
      <c r="A838" s="203"/>
      <c r="B838" s="189"/>
      <c r="C838" s="501" t="s">
        <v>433</v>
      </c>
      <c r="D838" s="501"/>
      <c r="E838" s="501"/>
      <c r="F838" s="501"/>
      <c r="G838" s="501"/>
      <c r="H838" s="190"/>
      <c r="I838" s="191"/>
      <c r="J838" s="191"/>
      <c r="K838" s="191"/>
      <c r="L838" s="193"/>
      <c r="M838" s="191"/>
      <c r="N838" s="193"/>
      <c r="O838" s="191"/>
      <c r="P838" s="194">
        <v>30236.99</v>
      </c>
      <c r="Q838" s="143"/>
      <c r="R838" s="143"/>
      <c r="S838" s="143"/>
      <c r="T838" s="143"/>
      <c r="U838" s="143"/>
    </row>
    <row r="839" spans="1:21" ht="13.5" customHeight="1">
      <c r="A839" s="203"/>
      <c r="B839" s="189" t="s">
        <v>434</v>
      </c>
      <c r="C839" s="501" t="s">
        <v>435</v>
      </c>
      <c r="D839" s="501"/>
      <c r="E839" s="501"/>
      <c r="F839" s="501"/>
      <c r="G839" s="501"/>
      <c r="H839" s="190" t="s">
        <v>432</v>
      </c>
      <c r="I839" s="209">
        <v>90</v>
      </c>
      <c r="J839" s="191"/>
      <c r="K839" s="209">
        <v>90</v>
      </c>
      <c r="L839" s="193"/>
      <c r="M839" s="191"/>
      <c r="N839" s="193"/>
      <c r="O839" s="191"/>
      <c r="P839" s="194">
        <v>27213.29</v>
      </c>
      <c r="Q839" s="143"/>
      <c r="R839" s="143"/>
      <c r="S839" s="143"/>
      <c r="T839" s="143"/>
      <c r="U839" s="143"/>
    </row>
    <row r="840" spans="1:21" ht="13.5" customHeight="1">
      <c r="A840" s="203"/>
      <c r="B840" s="189" t="s">
        <v>436</v>
      </c>
      <c r="C840" s="501" t="s">
        <v>437</v>
      </c>
      <c r="D840" s="501"/>
      <c r="E840" s="501"/>
      <c r="F840" s="501"/>
      <c r="G840" s="501"/>
      <c r="H840" s="190" t="s">
        <v>432</v>
      </c>
      <c r="I840" s="209">
        <v>46</v>
      </c>
      <c r="J840" s="191"/>
      <c r="K840" s="209">
        <v>46</v>
      </c>
      <c r="L840" s="193"/>
      <c r="M840" s="191"/>
      <c r="N840" s="193"/>
      <c r="O840" s="191"/>
      <c r="P840" s="194">
        <v>13909.02</v>
      </c>
      <c r="Q840" s="143"/>
      <c r="R840" s="143"/>
      <c r="S840" s="143"/>
      <c r="T840" s="143"/>
      <c r="U840" s="143"/>
    </row>
    <row r="841" spans="1:21" ht="13.5" customHeight="1">
      <c r="A841" s="213"/>
      <c r="B841" s="214"/>
      <c r="C841" s="500" t="s">
        <v>438</v>
      </c>
      <c r="D841" s="500"/>
      <c r="E841" s="500"/>
      <c r="F841" s="500"/>
      <c r="G841" s="500"/>
      <c r="H841" s="180"/>
      <c r="I841" s="181"/>
      <c r="J841" s="181"/>
      <c r="K841" s="181"/>
      <c r="L841" s="183"/>
      <c r="M841" s="181"/>
      <c r="N841" s="211">
        <v>23628.080000000002</v>
      </c>
      <c r="O841" s="181"/>
      <c r="P841" s="212">
        <v>72065.63</v>
      </c>
      <c r="Q841" s="143"/>
      <c r="R841" s="143"/>
      <c r="S841" s="143"/>
      <c r="T841" s="143"/>
      <c r="U841" s="143"/>
    </row>
    <row r="842" spans="1:21" ht="19.5" customHeight="1">
      <c r="A842" s="178" t="s">
        <v>559</v>
      </c>
      <c r="B842" s="179" t="s">
        <v>1906</v>
      </c>
      <c r="C842" s="498" t="s">
        <v>1907</v>
      </c>
      <c r="D842" s="498"/>
      <c r="E842" s="498"/>
      <c r="F842" s="498"/>
      <c r="G842" s="498"/>
      <c r="H842" s="180" t="s">
        <v>1908</v>
      </c>
      <c r="I842" s="181">
        <v>1.08</v>
      </c>
      <c r="J842" s="182">
        <v>1</v>
      </c>
      <c r="K842" s="219">
        <v>1.08</v>
      </c>
      <c r="L842" s="183"/>
      <c r="M842" s="181"/>
      <c r="N842" s="184"/>
      <c r="O842" s="181"/>
      <c r="P842" s="185"/>
      <c r="Q842" s="143"/>
      <c r="R842" s="143"/>
      <c r="S842" s="143"/>
      <c r="T842" s="143"/>
      <c r="U842" s="143"/>
    </row>
    <row r="843" spans="1:21" ht="47.25" customHeight="1">
      <c r="A843" s="186"/>
      <c r="B843" s="187" t="s">
        <v>386</v>
      </c>
      <c r="C843" s="499" t="s">
        <v>387</v>
      </c>
      <c r="D843" s="499"/>
      <c r="E843" s="499"/>
      <c r="F843" s="499"/>
      <c r="G843" s="499"/>
      <c r="H843" s="499"/>
      <c r="I843" s="499"/>
      <c r="J843" s="499"/>
      <c r="K843" s="499"/>
      <c r="L843" s="499"/>
      <c r="M843" s="499"/>
      <c r="N843" s="499"/>
      <c r="O843" s="499"/>
      <c r="P843" s="499"/>
      <c r="Q843" s="143"/>
      <c r="R843" s="143"/>
      <c r="S843" s="143"/>
      <c r="T843" s="143"/>
      <c r="U843" s="143"/>
    </row>
    <row r="844" spans="1:21" ht="29.25" customHeight="1">
      <c r="A844" s="186"/>
      <c r="B844" s="187" t="s">
        <v>388</v>
      </c>
      <c r="C844" s="499" t="s">
        <v>389</v>
      </c>
      <c r="D844" s="499"/>
      <c r="E844" s="499"/>
      <c r="F844" s="499"/>
      <c r="G844" s="499"/>
      <c r="H844" s="499"/>
      <c r="I844" s="499"/>
      <c r="J844" s="499"/>
      <c r="K844" s="499"/>
      <c r="L844" s="499"/>
      <c r="M844" s="499"/>
      <c r="N844" s="499"/>
      <c r="O844" s="499"/>
      <c r="P844" s="499"/>
      <c r="Q844" s="143"/>
      <c r="R844" s="143"/>
      <c r="S844" s="143"/>
      <c r="T844" s="143"/>
      <c r="U844" s="143"/>
    </row>
    <row r="845" spans="1:21" ht="13.5" customHeight="1">
      <c r="A845" s="186"/>
      <c r="B845" s="187"/>
      <c r="C845" s="499" t="s">
        <v>1790</v>
      </c>
      <c r="D845" s="499"/>
      <c r="E845" s="499"/>
      <c r="F845" s="499"/>
      <c r="G845" s="499"/>
      <c r="H845" s="499"/>
      <c r="I845" s="499"/>
      <c r="J845" s="499"/>
      <c r="K845" s="499"/>
      <c r="L845" s="499"/>
      <c r="M845" s="499"/>
      <c r="N845" s="499"/>
      <c r="O845" s="499"/>
      <c r="P845" s="499"/>
      <c r="Q845" s="143"/>
      <c r="R845" s="143"/>
      <c r="S845" s="143"/>
      <c r="T845" s="143"/>
      <c r="U845" s="143"/>
    </row>
    <row r="846" spans="1:21" ht="13.5" customHeight="1">
      <c r="A846" s="188"/>
      <c r="B846" s="189" t="s">
        <v>164</v>
      </c>
      <c r="C846" s="501" t="s">
        <v>391</v>
      </c>
      <c r="D846" s="501"/>
      <c r="E846" s="501"/>
      <c r="F846" s="501"/>
      <c r="G846" s="501"/>
      <c r="H846" s="190" t="s">
        <v>392</v>
      </c>
      <c r="I846" s="191"/>
      <c r="J846" s="191"/>
      <c r="K846" s="215">
        <v>22.560665400000001</v>
      </c>
      <c r="L846" s="193"/>
      <c r="M846" s="191"/>
      <c r="N846" s="193"/>
      <c r="O846" s="191"/>
      <c r="P846" s="194">
        <v>13065.11</v>
      </c>
      <c r="Q846" s="143"/>
      <c r="R846" s="143"/>
      <c r="S846" s="143"/>
      <c r="T846" s="143"/>
      <c r="U846" s="143"/>
    </row>
    <row r="847" spans="1:21" ht="13.5" customHeight="1">
      <c r="A847" s="195"/>
      <c r="B847" s="189" t="s">
        <v>726</v>
      </c>
      <c r="C847" s="501" t="s">
        <v>727</v>
      </c>
      <c r="D847" s="501"/>
      <c r="E847" s="501"/>
      <c r="F847" s="501"/>
      <c r="G847" s="501"/>
      <c r="H847" s="190" t="s">
        <v>392</v>
      </c>
      <c r="I847" s="209">
        <v>13</v>
      </c>
      <c r="J847" s="197">
        <v>1.6068849999999999</v>
      </c>
      <c r="K847" s="215">
        <v>22.560665400000001</v>
      </c>
      <c r="L847" s="198"/>
      <c r="M847" s="199"/>
      <c r="N847" s="200">
        <v>579.11</v>
      </c>
      <c r="O847" s="191"/>
      <c r="P847" s="194">
        <v>13065.11</v>
      </c>
      <c r="Q847" s="143"/>
      <c r="R847" s="143"/>
      <c r="S847" s="143"/>
      <c r="T847" s="143"/>
      <c r="U847" s="143"/>
    </row>
    <row r="848" spans="1:21" ht="13.5" customHeight="1">
      <c r="A848" s="188"/>
      <c r="B848" s="189" t="s">
        <v>180</v>
      </c>
      <c r="C848" s="501" t="s">
        <v>410</v>
      </c>
      <c r="D848" s="501"/>
      <c r="E848" s="501"/>
      <c r="F848" s="501"/>
      <c r="G848" s="501"/>
      <c r="H848" s="190"/>
      <c r="I848" s="191"/>
      <c r="J848" s="191"/>
      <c r="K848" s="191"/>
      <c r="L848" s="193"/>
      <c r="M848" s="191"/>
      <c r="N848" s="193"/>
      <c r="O848" s="191"/>
      <c r="P848" s="216">
        <v>138.51</v>
      </c>
      <c r="Q848" s="143"/>
      <c r="R848" s="143"/>
      <c r="S848" s="143"/>
      <c r="T848" s="143"/>
      <c r="U848" s="143"/>
    </row>
    <row r="849" spans="1:21" ht="13.5" customHeight="1">
      <c r="A849" s="195"/>
      <c r="B849" s="189" t="s">
        <v>1896</v>
      </c>
      <c r="C849" s="501" t="s">
        <v>1897</v>
      </c>
      <c r="D849" s="501"/>
      <c r="E849" s="501"/>
      <c r="F849" s="501"/>
      <c r="G849" s="501"/>
      <c r="H849" s="190" t="s">
        <v>418</v>
      </c>
      <c r="I849" s="192">
        <v>3.6000000000000002E-4</v>
      </c>
      <c r="J849" s="202">
        <v>1.0367</v>
      </c>
      <c r="K849" s="215">
        <v>4.0309999999999999E-4</v>
      </c>
      <c r="L849" s="208">
        <v>116448.72</v>
      </c>
      <c r="M849" s="206">
        <v>1.28</v>
      </c>
      <c r="N849" s="200">
        <v>149054.35999999999</v>
      </c>
      <c r="O849" s="191"/>
      <c r="P849" s="194">
        <v>60.08</v>
      </c>
      <c r="Q849" s="143"/>
      <c r="R849" s="143"/>
      <c r="S849" s="143"/>
      <c r="T849" s="143"/>
      <c r="U849" s="143"/>
    </row>
    <row r="850" spans="1:21" ht="13.5" customHeight="1">
      <c r="A850" s="195"/>
      <c r="B850" s="189" t="s">
        <v>1898</v>
      </c>
      <c r="C850" s="501" t="s">
        <v>1899</v>
      </c>
      <c r="D850" s="501"/>
      <c r="E850" s="501"/>
      <c r="F850" s="501"/>
      <c r="G850" s="501"/>
      <c r="H850" s="190" t="s">
        <v>413</v>
      </c>
      <c r="I850" s="201">
        <v>0.05</v>
      </c>
      <c r="J850" s="202">
        <v>1.0367</v>
      </c>
      <c r="K850" s="215">
        <v>5.5981799999999998E-2</v>
      </c>
      <c r="L850" s="205">
        <v>870.18</v>
      </c>
      <c r="M850" s="206">
        <v>1.61</v>
      </c>
      <c r="N850" s="200">
        <v>1400.99</v>
      </c>
      <c r="O850" s="191"/>
      <c r="P850" s="194">
        <v>78.430000000000007</v>
      </c>
      <c r="Q850" s="143"/>
      <c r="R850" s="143"/>
      <c r="S850" s="143"/>
      <c r="T850" s="143"/>
      <c r="U850" s="143"/>
    </row>
    <row r="851" spans="1:21" ht="13.5" customHeight="1">
      <c r="A851" s="210"/>
      <c r="B851" s="187"/>
      <c r="C851" s="500" t="s">
        <v>429</v>
      </c>
      <c r="D851" s="500"/>
      <c r="E851" s="500"/>
      <c r="F851" s="500"/>
      <c r="G851" s="500"/>
      <c r="H851" s="180"/>
      <c r="I851" s="181"/>
      <c r="J851" s="181"/>
      <c r="K851" s="181"/>
      <c r="L851" s="183"/>
      <c r="M851" s="181"/>
      <c r="N851" s="211"/>
      <c r="O851" s="181"/>
      <c r="P851" s="212">
        <v>13203.62</v>
      </c>
      <c r="Q851" s="143"/>
      <c r="R851" s="143"/>
      <c r="S851" s="143"/>
      <c r="T851" s="143"/>
      <c r="U851" s="143"/>
    </row>
    <row r="852" spans="1:21" ht="13.5" customHeight="1">
      <c r="A852" s="203" t="s">
        <v>1909</v>
      </c>
      <c r="B852" s="189" t="s">
        <v>430</v>
      </c>
      <c r="C852" s="501" t="s">
        <v>431</v>
      </c>
      <c r="D852" s="501"/>
      <c r="E852" s="501"/>
      <c r="F852" s="501"/>
      <c r="G852" s="501"/>
      <c r="H852" s="190" t="s">
        <v>432</v>
      </c>
      <c r="I852" s="209">
        <v>2</v>
      </c>
      <c r="J852" s="191"/>
      <c r="K852" s="209">
        <v>2</v>
      </c>
      <c r="L852" s="193"/>
      <c r="M852" s="191"/>
      <c r="N852" s="193"/>
      <c r="O852" s="202">
        <v>1.0367</v>
      </c>
      <c r="P852" s="216">
        <v>168.58</v>
      </c>
      <c r="Q852" s="143"/>
      <c r="R852" s="143"/>
      <c r="S852" s="143"/>
      <c r="T852" s="143"/>
      <c r="U852" s="143"/>
    </row>
    <row r="853" spans="1:21" ht="13.5" customHeight="1">
      <c r="A853" s="203"/>
      <c r="B853" s="189"/>
      <c r="C853" s="501" t="s">
        <v>433</v>
      </c>
      <c r="D853" s="501"/>
      <c r="E853" s="501"/>
      <c r="F853" s="501"/>
      <c r="G853" s="501"/>
      <c r="H853" s="190"/>
      <c r="I853" s="191"/>
      <c r="J853" s="191"/>
      <c r="K853" s="191"/>
      <c r="L853" s="193"/>
      <c r="M853" s="191"/>
      <c r="N853" s="193"/>
      <c r="O853" s="191"/>
      <c r="P853" s="194">
        <v>13065.11</v>
      </c>
      <c r="Q853" s="143"/>
      <c r="R853" s="143"/>
      <c r="S853" s="143"/>
      <c r="T853" s="143"/>
      <c r="U853" s="143"/>
    </row>
    <row r="854" spans="1:21" ht="13.5" customHeight="1">
      <c r="A854" s="203"/>
      <c r="B854" s="189" t="s">
        <v>653</v>
      </c>
      <c r="C854" s="501" t="s">
        <v>654</v>
      </c>
      <c r="D854" s="501"/>
      <c r="E854" s="501"/>
      <c r="F854" s="501"/>
      <c r="G854" s="501"/>
      <c r="H854" s="190" t="s">
        <v>432</v>
      </c>
      <c r="I854" s="209">
        <v>90</v>
      </c>
      <c r="J854" s="191"/>
      <c r="K854" s="209">
        <v>90</v>
      </c>
      <c r="L854" s="193"/>
      <c r="M854" s="191"/>
      <c r="N854" s="193"/>
      <c r="O854" s="191"/>
      <c r="P854" s="194">
        <v>11758.6</v>
      </c>
      <c r="Q854" s="143"/>
      <c r="R854" s="143"/>
      <c r="S854" s="143"/>
      <c r="T854" s="143"/>
      <c r="U854" s="143"/>
    </row>
    <row r="855" spans="1:21" ht="13.5" customHeight="1">
      <c r="A855" s="203"/>
      <c r="B855" s="189" t="s">
        <v>655</v>
      </c>
      <c r="C855" s="501" t="s">
        <v>656</v>
      </c>
      <c r="D855" s="501"/>
      <c r="E855" s="501"/>
      <c r="F855" s="501"/>
      <c r="G855" s="501"/>
      <c r="H855" s="190" t="s">
        <v>432</v>
      </c>
      <c r="I855" s="209">
        <v>46</v>
      </c>
      <c r="J855" s="191"/>
      <c r="K855" s="209">
        <v>46</v>
      </c>
      <c r="L855" s="193"/>
      <c r="M855" s="191"/>
      <c r="N855" s="193"/>
      <c r="O855" s="191"/>
      <c r="P855" s="194">
        <v>6009.95</v>
      </c>
      <c r="Q855" s="143"/>
      <c r="R855" s="143"/>
      <c r="S855" s="143"/>
      <c r="T855" s="143"/>
      <c r="U855" s="143"/>
    </row>
    <row r="856" spans="1:21" ht="13.5" customHeight="1">
      <c r="A856" s="213"/>
      <c r="B856" s="214"/>
      <c r="C856" s="500" t="s">
        <v>438</v>
      </c>
      <c r="D856" s="500"/>
      <c r="E856" s="500"/>
      <c r="F856" s="500"/>
      <c r="G856" s="500"/>
      <c r="H856" s="180"/>
      <c r="I856" s="181"/>
      <c r="J856" s="181"/>
      <c r="K856" s="181"/>
      <c r="L856" s="183"/>
      <c r="M856" s="181"/>
      <c r="N856" s="211">
        <v>28834.03</v>
      </c>
      <c r="O856" s="181"/>
      <c r="P856" s="212">
        <v>31140.75</v>
      </c>
      <c r="Q856" s="143"/>
      <c r="R856" s="143"/>
      <c r="S856" s="143"/>
      <c r="T856" s="143"/>
      <c r="U856" s="143"/>
    </row>
    <row r="857" spans="1:21" ht="29.25" customHeight="1">
      <c r="A857" s="178" t="s">
        <v>562</v>
      </c>
      <c r="B857" s="179" t="s">
        <v>1871</v>
      </c>
      <c r="C857" s="498" t="s">
        <v>1910</v>
      </c>
      <c r="D857" s="498"/>
      <c r="E857" s="498"/>
      <c r="F857" s="498"/>
      <c r="G857" s="498"/>
      <c r="H857" s="180" t="s">
        <v>1873</v>
      </c>
      <c r="I857" s="181">
        <v>0.4</v>
      </c>
      <c r="J857" s="182">
        <v>1</v>
      </c>
      <c r="K857" s="222">
        <v>0.4</v>
      </c>
      <c r="L857" s="183"/>
      <c r="M857" s="181"/>
      <c r="N857" s="184"/>
      <c r="O857" s="181"/>
      <c r="P857" s="185"/>
      <c r="Q857" s="143"/>
      <c r="R857" s="143"/>
      <c r="S857" s="143"/>
      <c r="T857" s="143"/>
      <c r="U857" s="143"/>
    </row>
    <row r="858" spans="1:21" ht="47.25" customHeight="1">
      <c r="A858" s="186"/>
      <c r="B858" s="187" t="s">
        <v>386</v>
      </c>
      <c r="C858" s="499" t="s">
        <v>387</v>
      </c>
      <c r="D858" s="499"/>
      <c r="E858" s="499"/>
      <c r="F858" s="499"/>
      <c r="G858" s="499"/>
      <c r="H858" s="499"/>
      <c r="I858" s="499"/>
      <c r="J858" s="499"/>
      <c r="K858" s="499"/>
      <c r="L858" s="499"/>
      <c r="M858" s="499"/>
      <c r="N858" s="499"/>
      <c r="O858" s="499"/>
      <c r="P858" s="499"/>
      <c r="Q858" s="143"/>
      <c r="R858" s="143"/>
      <c r="S858" s="143"/>
      <c r="T858" s="143"/>
      <c r="U858" s="143"/>
    </row>
    <row r="859" spans="1:21" ht="29.25" customHeight="1">
      <c r="A859" s="186"/>
      <c r="B859" s="187" t="s">
        <v>388</v>
      </c>
      <c r="C859" s="499" t="s">
        <v>389</v>
      </c>
      <c r="D859" s="499"/>
      <c r="E859" s="499"/>
      <c r="F859" s="499"/>
      <c r="G859" s="499"/>
      <c r="H859" s="499"/>
      <c r="I859" s="499"/>
      <c r="J859" s="499"/>
      <c r="K859" s="499"/>
      <c r="L859" s="499"/>
      <c r="M859" s="499"/>
      <c r="N859" s="499"/>
      <c r="O859" s="499"/>
      <c r="P859" s="499"/>
      <c r="Q859" s="143"/>
      <c r="R859" s="143"/>
      <c r="S859" s="143"/>
      <c r="T859" s="143"/>
      <c r="U859" s="143"/>
    </row>
    <row r="860" spans="1:21" ht="13.5" customHeight="1">
      <c r="A860" s="186"/>
      <c r="B860" s="187"/>
      <c r="C860" s="499" t="s">
        <v>1790</v>
      </c>
      <c r="D860" s="499"/>
      <c r="E860" s="499"/>
      <c r="F860" s="499"/>
      <c r="G860" s="499"/>
      <c r="H860" s="499"/>
      <c r="I860" s="499"/>
      <c r="J860" s="499"/>
      <c r="K860" s="499"/>
      <c r="L860" s="499"/>
      <c r="M860" s="499"/>
      <c r="N860" s="499"/>
      <c r="O860" s="499"/>
      <c r="P860" s="499"/>
      <c r="Q860" s="143"/>
      <c r="R860" s="143"/>
      <c r="S860" s="143"/>
      <c r="T860" s="143"/>
      <c r="U860" s="143"/>
    </row>
    <row r="861" spans="1:21" ht="13.5" customHeight="1">
      <c r="A861" s="188"/>
      <c r="B861" s="189" t="s">
        <v>164</v>
      </c>
      <c r="C861" s="501" t="s">
        <v>391</v>
      </c>
      <c r="D861" s="501"/>
      <c r="E861" s="501"/>
      <c r="F861" s="501"/>
      <c r="G861" s="501"/>
      <c r="H861" s="190" t="s">
        <v>392</v>
      </c>
      <c r="I861" s="191"/>
      <c r="J861" s="191"/>
      <c r="K861" s="197">
        <v>15.426095999999999</v>
      </c>
      <c r="L861" s="193"/>
      <c r="M861" s="191"/>
      <c r="N861" s="193"/>
      <c r="O861" s="191"/>
      <c r="P861" s="194">
        <v>8933.41</v>
      </c>
      <c r="Q861" s="143"/>
      <c r="R861" s="143"/>
      <c r="S861" s="143"/>
      <c r="T861" s="143"/>
      <c r="U861" s="143"/>
    </row>
    <row r="862" spans="1:21" ht="13.5" customHeight="1">
      <c r="A862" s="195"/>
      <c r="B862" s="189" t="s">
        <v>726</v>
      </c>
      <c r="C862" s="501" t="s">
        <v>727</v>
      </c>
      <c r="D862" s="501"/>
      <c r="E862" s="501"/>
      <c r="F862" s="501"/>
      <c r="G862" s="501"/>
      <c r="H862" s="190" t="s">
        <v>392</v>
      </c>
      <c r="I862" s="209">
        <v>24</v>
      </c>
      <c r="J862" s="197">
        <v>1.6068849999999999</v>
      </c>
      <c r="K862" s="197">
        <v>15.426095999999999</v>
      </c>
      <c r="L862" s="198"/>
      <c r="M862" s="199"/>
      <c r="N862" s="200">
        <v>579.11</v>
      </c>
      <c r="O862" s="191"/>
      <c r="P862" s="194">
        <v>8933.41</v>
      </c>
      <c r="Q862" s="143"/>
      <c r="R862" s="143"/>
      <c r="S862" s="143"/>
      <c r="T862" s="143"/>
      <c r="U862" s="143"/>
    </row>
    <row r="863" spans="1:21" ht="13.5" customHeight="1">
      <c r="A863" s="210"/>
      <c r="B863" s="187"/>
      <c r="C863" s="500" t="s">
        <v>429</v>
      </c>
      <c r="D863" s="500"/>
      <c r="E863" s="500"/>
      <c r="F863" s="500"/>
      <c r="G863" s="500"/>
      <c r="H863" s="180"/>
      <c r="I863" s="181"/>
      <c r="J863" s="181"/>
      <c r="K863" s="181"/>
      <c r="L863" s="183"/>
      <c r="M863" s="181"/>
      <c r="N863" s="211"/>
      <c r="O863" s="181"/>
      <c r="P863" s="212">
        <v>8933.41</v>
      </c>
      <c r="Q863" s="143"/>
      <c r="R863" s="143"/>
      <c r="S863" s="143"/>
      <c r="T863" s="143"/>
      <c r="U863" s="143"/>
    </row>
    <row r="864" spans="1:21" ht="13.5" customHeight="1">
      <c r="A864" s="203" t="s">
        <v>1911</v>
      </c>
      <c r="B864" s="189" t="s">
        <v>430</v>
      </c>
      <c r="C864" s="501" t="s">
        <v>431</v>
      </c>
      <c r="D864" s="501"/>
      <c r="E864" s="501"/>
      <c r="F864" s="501"/>
      <c r="G864" s="501"/>
      <c r="H864" s="190" t="s">
        <v>432</v>
      </c>
      <c r="I864" s="209">
        <v>2</v>
      </c>
      <c r="J864" s="191"/>
      <c r="K864" s="209">
        <v>2</v>
      </c>
      <c r="L864" s="193"/>
      <c r="M864" s="191"/>
      <c r="N864" s="193"/>
      <c r="O864" s="202">
        <v>1.0367</v>
      </c>
      <c r="P864" s="216">
        <v>115.27</v>
      </c>
      <c r="Q864" s="143"/>
      <c r="R864" s="143"/>
      <c r="S864" s="143"/>
      <c r="T864" s="143"/>
      <c r="U864" s="143"/>
    </row>
    <row r="865" spans="1:21" ht="13.5" customHeight="1">
      <c r="A865" s="203"/>
      <c r="B865" s="189"/>
      <c r="C865" s="501" t="s">
        <v>433</v>
      </c>
      <c r="D865" s="501"/>
      <c r="E865" s="501"/>
      <c r="F865" s="501"/>
      <c r="G865" s="501"/>
      <c r="H865" s="190"/>
      <c r="I865" s="191"/>
      <c r="J865" s="191"/>
      <c r="K865" s="191"/>
      <c r="L865" s="193"/>
      <c r="M865" s="191"/>
      <c r="N865" s="193"/>
      <c r="O865" s="191"/>
      <c r="P865" s="194">
        <v>8933.41</v>
      </c>
      <c r="Q865" s="143"/>
      <c r="R865" s="143"/>
      <c r="S865" s="143"/>
      <c r="T865" s="143"/>
      <c r="U865" s="143"/>
    </row>
    <row r="866" spans="1:21" ht="13.5" customHeight="1">
      <c r="A866" s="203"/>
      <c r="B866" s="189" t="s">
        <v>653</v>
      </c>
      <c r="C866" s="501" t="s">
        <v>654</v>
      </c>
      <c r="D866" s="501"/>
      <c r="E866" s="501"/>
      <c r="F866" s="501"/>
      <c r="G866" s="501"/>
      <c r="H866" s="190" t="s">
        <v>432</v>
      </c>
      <c r="I866" s="209">
        <v>90</v>
      </c>
      <c r="J866" s="191"/>
      <c r="K866" s="209">
        <v>90</v>
      </c>
      <c r="L866" s="193"/>
      <c r="M866" s="191"/>
      <c r="N866" s="193"/>
      <c r="O866" s="191"/>
      <c r="P866" s="194">
        <v>8040.07</v>
      </c>
      <c r="Q866" s="143"/>
      <c r="R866" s="143"/>
      <c r="S866" s="143"/>
      <c r="T866" s="143"/>
      <c r="U866" s="143"/>
    </row>
    <row r="867" spans="1:21" ht="13.5" customHeight="1">
      <c r="A867" s="203"/>
      <c r="B867" s="189" t="s">
        <v>655</v>
      </c>
      <c r="C867" s="501" t="s">
        <v>656</v>
      </c>
      <c r="D867" s="501"/>
      <c r="E867" s="501"/>
      <c r="F867" s="501"/>
      <c r="G867" s="501"/>
      <c r="H867" s="190" t="s">
        <v>432</v>
      </c>
      <c r="I867" s="209">
        <v>46</v>
      </c>
      <c r="J867" s="191"/>
      <c r="K867" s="209">
        <v>46</v>
      </c>
      <c r="L867" s="193"/>
      <c r="M867" s="191"/>
      <c r="N867" s="193"/>
      <c r="O867" s="191"/>
      <c r="P867" s="194">
        <v>4109.37</v>
      </c>
      <c r="Q867" s="143"/>
      <c r="R867" s="143"/>
      <c r="S867" s="143"/>
      <c r="T867" s="143"/>
      <c r="U867" s="143"/>
    </row>
    <row r="868" spans="1:21" ht="13.5" customHeight="1">
      <c r="A868" s="213"/>
      <c r="B868" s="214"/>
      <c r="C868" s="500" t="s">
        <v>438</v>
      </c>
      <c r="D868" s="500"/>
      <c r="E868" s="500"/>
      <c r="F868" s="500"/>
      <c r="G868" s="500"/>
      <c r="H868" s="180"/>
      <c r="I868" s="181"/>
      <c r="J868" s="181"/>
      <c r="K868" s="181"/>
      <c r="L868" s="183"/>
      <c r="M868" s="181"/>
      <c r="N868" s="211">
        <v>52995.3</v>
      </c>
      <c r="O868" s="181"/>
      <c r="P868" s="212">
        <v>21198.12</v>
      </c>
      <c r="Q868" s="143"/>
      <c r="R868" s="143"/>
      <c r="S868" s="143"/>
      <c r="T868" s="143"/>
      <c r="U868" s="143"/>
    </row>
    <row r="869" spans="1:21" ht="29.25" customHeight="1">
      <c r="A869" s="178" t="s">
        <v>565</v>
      </c>
      <c r="B869" s="179" t="s">
        <v>1871</v>
      </c>
      <c r="C869" s="498" t="s">
        <v>1912</v>
      </c>
      <c r="D869" s="498"/>
      <c r="E869" s="498"/>
      <c r="F869" s="498"/>
      <c r="G869" s="498"/>
      <c r="H869" s="180" t="s">
        <v>1873</v>
      </c>
      <c r="I869" s="181">
        <v>0.2</v>
      </c>
      <c r="J869" s="182">
        <v>1</v>
      </c>
      <c r="K869" s="222">
        <v>0.2</v>
      </c>
      <c r="L869" s="183"/>
      <c r="M869" s="181"/>
      <c r="N869" s="184"/>
      <c r="O869" s="181"/>
      <c r="P869" s="185"/>
      <c r="Q869" s="143"/>
      <c r="R869" s="143"/>
      <c r="S869" s="143"/>
      <c r="T869" s="143"/>
      <c r="U869" s="143"/>
    </row>
    <row r="870" spans="1:21" ht="47.25" customHeight="1">
      <c r="A870" s="186"/>
      <c r="B870" s="187" t="s">
        <v>386</v>
      </c>
      <c r="C870" s="499" t="s">
        <v>387</v>
      </c>
      <c r="D870" s="499"/>
      <c r="E870" s="499"/>
      <c r="F870" s="499"/>
      <c r="G870" s="499"/>
      <c r="H870" s="499"/>
      <c r="I870" s="499"/>
      <c r="J870" s="499"/>
      <c r="K870" s="499"/>
      <c r="L870" s="499"/>
      <c r="M870" s="499"/>
      <c r="N870" s="499"/>
      <c r="O870" s="499"/>
      <c r="P870" s="499"/>
      <c r="Q870" s="143"/>
      <c r="R870" s="143"/>
      <c r="S870" s="143"/>
      <c r="T870" s="143"/>
      <c r="U870" s="143"/>
    </row>
    <row r="871" spans="1:21" ht="29.25" customHeight="1">
      <c r="A871" s="186"/>
      <c r="B871" s="187" t="s">
        <v>388</v>
      </c>
      <c r="C871" s="499" t="s">
        <v>389</v>
      </c>
      <c r="D871" s="499"/>
      <c r="E871" s="499"/>
      <c r="F871" s="499"/>
      <c r="G871" s="499"/>
      <c r="H871" s="499"/>
      <c r="I871" s="499"/>
      <c r="J871" s="499"/>
      <c r="K871" s="499"/>
      <c r="L871" s="499"/>
      <c r="M871" s="499"/>
      <c r="N871" s="499"/>
      <c r="O871" s="499"/>
      <c r="P871" s="499"/>
      <c r="Q871" s="143"/>
      <c r="R871" s="143"/>
      <c r="S871" s="143"/>
      <c r="T871" s="143"/>
      <c r="U871" s="143"/>
    </row>
    <row r="872" spans="1:21" ht="13.5" customHeight="1">
      <c r="A872" s="186"/>
      <c r="B872" s="187"/>
      <c r="C872" s="499" t="s">
        <v>1790</v>
      </c>
      <c r="D872" s="499"/>
      <c r="E872" s="499"/>
      <c r="F872" s="499"/>
      <c r="G872" s="499"/>
      <c r="H872" s="499"/>
      <c r="I872" s="499"/>
      <c r="J872" s="499"/>
      <c r="K872" s="499"/>
      <c r="L872" s="499"/>
      <c r="M872" s="499"/>
      <c r="N872" s="499"/>
      <c r="O872" s="499"/>
      <c r="P872" s="499"/>
      <c r="Q872" s="143"/>
      <c r="R872" s="143"/>
      <c r="S872" s="143"/>
      <c r="T872" s="143"/>
      <c r="U872" s="143"/>
    </row>
    <row r="873" spans="1:21" ht="13.5" customHeight="1">
      <c r="A873" s="188"/>
      <c r="B873" s="189" t="s">
        <v>164</v>
      </c>
      <c r="C873" s="501" t="s">
        <v>391</v>
      </c>
      <c r="D873" s="501"/>
      <c r="E873" s="501"/>
      <c r="F873" s="501"/>
      <c r="G873" s="501"/>
      <c r="H873" s="190" t="s">
        <v>392</v>
      </c>
      <c r="I873" s="191"/>
      <c r="J873" s="191"/>
      <c r="K873" s="197">
        <v>7.7130479999999997</v>
      </c>
      <c r="L873" s="193"/>
      <c r="M873" s="191"/>
      <c r="N873" s="193"/>
      <c r="O873" s="191"/>
      <c r="P873" s="194">
        <v>4466.7</v>
      </c>
      <c r="Q873" s="143"/>
      <c r="R873" s="143"/>
      <c r="S873" s="143"/>
      <c r="T873" s="143"/>
      <c r="U873" s="143"/>
    </row>
    <row r="874" spans="1:21" ht="13.5" customHeight="1">
      <c r="A874" s="195"/>
      <c r="B874" s="189" t="s">
        <v>726</v>
      </c>
      <c r="C874" s="501" t="s">
        <v>727</v>
      </c>
      <c r="D874" s="501"/>
      <c r="E874" s="501"/>
      <c r="F874" s="501"/>
      <c r="G874" s="501"/>
      <c r="H874" s="190" t="s">
        <v>392</v>
      </c>
      <c r="I874" s="209">
        <v>24</v>
      </c>
      <c r="J874" s="197">
        <v>1.6068849999999999</v>
      </c>
      <c r="K874" s="197">
        <v>7.7130479999999997</v>
      </c>
      <c r="L874" s="198"/>
      <c r="M874" s="199"/>
      <c r="N874" s="200">
        <v>579.11</v>
      </c>
      <c r="O874" s="191"/>
      <c r="P874" s="194">
        <v>4466.7</v>
      </c>
      <c r="Q874" s="143"/>
      <c r="R874" s="143"/>
      <c r="S874" s="143"/>
      <c r="T874" s="143"/>
      <c r="U874" s="143"/>
    </row>
    <row r="875" spans="1:21" ht="13.5" customHeight="1">
      <c r="A875" s="210"/>
      <c r="B875" s="187"/>
      <c r="C875" s="500" t="s">
        <v>429</v>
      </c>
      <c r="D875" s="500"/>
      <c r="E875" s="500"/>
      <c r="F875" s="500"/>
      <c r="G875" s="500"/>
      <c r="H875" s="180"/>
      <c r="I875" s="181"/>
      <c r="J875" s="181"/>
      <c r="K875" s="181"/>
      <c r="L875" s="183"/>
      <c r="M875" s="181"/>
      <c r="N875" s="211"/>
      <c r="O875" s="181"/>
      <c r="P875" s="212">
        <v>4466.7</v>
      </c>
      <c r="Q875" s="143"/>
      <c r="R875" s="143"/>
      <c r="S875" s="143"/>
      <c r="T875" s="143"/>
      <c r="U875" s="143"/>
    </row>
    <row r="876" spans="1:21" ht="13.5" customHeight="1">
      <c r="A876" s="203" t="s">
        <v>1913</v>
      </c>
      <c r="B876" s="189" t="s">
        <v>430</v>
      </c>
      <c r="C876" s="501" t="s">
        <v>431</v>
      </c>
      <c r="D876" s="501"/>
      <c r="E876" s="501"/>
      <c r="F876" s="501"/>
      <c r="G876" s="501"/>
      <c r="H876" s="190" t="s">
        <v>432</v>
      </c>
      <c r="I876" s="209">
        <v>2</v>
      </c>
      <c r="J876" s="191"/>
      <c r="K876" s="209">
        <v>2</v>
      </c>
      <c r="L876" s="193"/>
      <c r="M876" s="191"/>
      <c r="N876" s="193"/>
      <c r="O876" s="202">
        <v>1.0367</v>
      </c>
      <c r="P876" s="216">
        <v>57.64</v>
      </c>
      <c r="Q876" s="143"/>
      <c r="R876" s="143"/>
      <c r="S876" s="143"/>
      <c r="T876" s="143"/>
      <c r="U876" s="143"/>
    </row>
    <row r="877" spans="1:21" ht="13.5" customHeight="1">
      <c r="A877" s="203"/>
      <c r="B877" s="189"/>
      <c r="C877" s="501" t="s">
        <v>433</v>
      </c>
      <c r="D877" s="501"/>
      <c r="E877" s="501"/>
      <c r="F877" s="501"/>
      <c r="G877" s="501"/>
      <c r="H877" s="190"/>
      <c r="I877" s="191"/>
      <c r="J877" s="191"/>
      <c r="K877" s="191"/>
      <c r="L877" s="193"/>
      <c r="M877" s="191"/>
      <c r="N877" s="193"/>
      <c r="O877" s="191"/>
      <c r="P877" s="194">
        <v>4466.7</v>
      </c>
      <c r="Q877" s="143"/>
      <c r="R877" s="143"/>
      <c r="S877" s="143"/>
      <c r="T877" s="143"/>
      <c r="U877" s="143"/>
    </row>
    <row r="878" spans="1:21" ht="13.5" customHeight="1">
      <c r="A878" s="203"/>
      <c r="B878" s="189" t="s">
        <v>653</v>
      </c>
      <c r="C878" s="501" t="s">
        <v>654</v>
      </c>
      <c r="D878" s="501"/>
      <c r="E878" s="501"/>
      <c r="F878" s="501"/>
      <c r="G878" s="501"/>
      <c r="H878" s="190" t="s">
        <v>432</v>
      </c>
      <c r="I878" s="209">
        <v>90</v>
      </c>
      <c r="J878" s="191"/>
      <c r="K878" s="209">
        <v>90</v>
      </c>
      <c r="L878" s="193"/>
      <c r="M878" s="191"/>
      <c r="N878" s="193"/>
      <c r="O878" s="191"/>
      <c r="P878" s="194">
        <v>4020.03</v>
      </c>
      <c r="Q878" s="143"/>
      <c r="R878" s="143"/>
      <c r="S878" s="143"/>
      <c r="T878" s="143"/>
      <c r="U878" s="143"/>
    </row>
    <row r="879" spans="1:21" ht="13.5" customHeight="1">
      <c r="A879" s="203"/>
      <c r="B879" s="189" t="s">
        <v>655</v>
      </c>
      <c r="C879" s="501" t="s">
        <v>656</v>
      </c>
      <c r="D879" s="501"/>
      <c r="E879" s="501"/>
      <c r="F879" s="501"/>
      <c r="G879" s="501"/>
      <c r="H879" s="190" t="s">
        <v>432</v>
      </c>
      <c r="I879" s="209">
        <v>46</v>
      </c>
      <c r="J879" s="191"/>
      <c r="K879" s="209">
        <v>46</v>
      </c>
      <c r="L879" s="193"/>
      <c r="M879" s="191"/>
      <c r="N879" s="193"/>
      <c r="O879" s="191"/>
      <c r="P879" s="194">
        <v>2054.6799999999998</v>
      </c>
      <c r="Q879" s="143"/>
      <c r="R879" s="143"/>
      <c r="S879" s="143"/>
      <c r="T879" s="143"/>
      <c r="U879" s="143"/>
    </row>
    <row r="880" spans="1:21" ht="13.5" customHeight="1">
      <c r="A880" s="213"/>
      <c r="B880" s="214"/>
      <c r="C880" s="500" t="s">
        <v>438</v>
      </c>
      <c r="D880" s="500"/>
      <c r="E880" s="500"/>
      <c r="F880" s="500"/>
      <c r="G880" s="500"/>
      <c r="H880" s="180"/>
      <c r="I880" s="181"/>
      <c r="J880" s="181"/>
      <c r="K880" s="181"/>
      <c r="L880" s="183"/>
      <c r="M880" s="181"/>
      <c r="N880" s="211">
        <v>52995.25</v>
      </c>
      <c r="O880" s="181"/>
      <c r="P880" s="212">
        <v>10599.05</v>
      </c>
      <c r="Q880" s="143"/>
      <c r="R880" s="143"/>
      <c r="S880" s="143"/>
      <c r="T880" s="143"/>
      <c r="U880" s="143"/>
    </row>
    <row r="881" spans="1:21" ht="29.25" customHeight="1">
      <c r="A881" s="178" t="s">
        <v>568</v>
      </c>
      <c r="B881" s="179" t="s">
        <v>1871</v>
      </c>
      <c r="C881" s="498" t="s">
        <v>1914</v>
      </c>
      <c r="D881" s="498"/>
      <c r="E881" s="498"/>
      <c r="F881" s="498"/>
      <c r="G881" s="498"/>
      <c r="H881" s="180" t="s">
        <v>1873</v>
      </c>
      <c r="I881" s="181">
        <v>0.2</v>
      </c>
      <c r="J881" s="182">
        <v>1</v>
      </c>
      <c r="K881" s="222">
        <v>0.2</v>
      </c>
      <c r="L881" s="183"/>
      <c r="M881" s="181"/>
      <c r="N881" s="184"/>
      <c r="O881" s="181"/>
      <c r="P881" s="185"/>
      <c r="Q881" s="143"/>
      <c r="R881" s="143"/>
      <c r="S881" s="143"/>
      <c r="T881" s="143"/>
      <c r="U881" s="143"/>
    </row>
    <row r="882" spans="1:21" ht="47.25" customHeight="1">
      <c r="A882" s="186"/>
      <c r="B882" s="187" t="s">
        <v>386</v>
      </c>
      <c r="C882" s="499" t="s">
        <v>387</v>
      </c>
      <c r="D882" s="499"/>
      <c r="E882" s="499"/>
      <c r="F882" s="499"/>
      <c r="G882" s="499"/>
      <c r="H882" s="499"/>
      <c r="I882" s="499"/>
      <c r="J882" s="499"/>
      <c r="K882" s="499"/>
      <c r="L882" s="499"/>
      <c r="M882" s="499"/>
      <c r="N882" s="499"/>
      <c r="O882" s="499"/>
      <c r="P882" s="499"/>
      <c r="Q882" s="143"/>
      <c r="R882" s="143"/>
      <c r="S882" s="143"/>
      <c r="T882" s="143"/>
      <c r="U882" s="143"/>
    </row>
    <row r="883" spans="1:21" ht="29.25" customHeight="1">
      <c r="A883" s="186"/>
      <c r="B883" s="187" t="s">
        <v>388</v>
      </c>
      <c r="C883" s="499" t="s">
        <v>389</v>
      </c>
      <c r="D883" s="499"/>
      <c r="E883" s="499"/>
      <c r="F883" s="499"/>
      <c r="G883" s="499"/>
      <c r="H883" s="499"/>
      <c r="I883" s="499"/>
      <c r="J883" s="499"/>
      <c r="K883" s="499"/>
      <c r="L883" s="499"/>
      <c r="M883" s="499"/>
      <c r="N883" s="499"/>
      <c r="O883" s="499"/>
      <c r="P883" s="499"/>
      <c r="Q883" s="143"/>
      <c r="R883" s="143"/>
      <c r="S883" s="143"/>
      <c r="T883" s="143"/>
      <c r="U883" s="143"/>
    </row>
    <row r="884" spans="1:21" ht="13.5" customHeight="1">
      <c r="A884" s="186"/>
      <c r="B884" s="187"/>
      <c r="C884" s="499" t="s">
        <v>1790</v>
      </c>
      <c r="D884" s="499"/>
      <c r="E884" s="499"/>
      <c r="F884" s="499"/>
      <c r="G884" s="499"/>
      <c r="H884" s="499"/>
      <c r="I884" s="499"/>
      <c r="J884" s="499"/>
      <c r="K884" s="499"/>
      <c r="L884" s="499"/>
      <c r="M884" s="499"/>
      <c r="N884" s="499"/>
      <c r="O884" s="499"/>
      <c r="P884" s="499"/>
      <c r="Q884" s="143"/>
      <c r="R884" s="143"/>
      <c r="S884" s="143"/>
      <c r="T884" s="143"/>
      <c r="U884" s="143"/>
    </row>
    <row r="885" spans="1:21" ht="13.5" customHeight="1">
      <c r="A885" s="188"/>
      <c r="B885" s="189" t="s">
        <v>164</v>
      </c>
      <c r="C885" s="501" t="s">
        <v>391</v>
      </c>
      <c r="D885" s="501"/>
      <c r="E885" s="501"/>
      <c r="F885" s="501"/>
      <c r="G885" s="501"/>
      <c r="H885" s="190" t="s">
        <v>392</v>
      </c>
      <c r="I885" s="191"/>
      <c r="J885" s="191"/>
      <c r="K885" s="197">
        <v>7.7130479999999997</v>
      </c>
      <c r="L885" s="193"/>
      <c r="M885" s="191"/>
      <c r="N885" s="193"/>
      <c r="O885" s="191"/>
      <c r="P885" s="194">
        <v>4466.7</v>
      </c>
      <c r="Q885" s="143"/>
      <c r="R885" s="143"/>
      <c r="S885" s="143"/>
      <c r="T885" s="143"/>
      <c r="U885" s="143"/>
    </row>
    <row r="886" spans="1:21" ht="13.5" customHeight="1">
      <c r="A886" s="195"/>
      <c r="B886" s="189" t="s">
        <v>726</v>
      </c>
      <c r="C886" s="501" t="s">
        <v>727</v>
      </c>
      <c r="D886" s="501"/>
      <c r="E886" s="501"/>
      <c r="F886" s="501"/>
      <c r="G886" s="501"/>
      <c r="H886" s="190" t="s">
        <v>392</v>
      </c>
      <c r="I886" s="209">
        <v>24</v>
      </c>
      <c r="J886" s="197">
        <v>1.6068849999999999</v>
      </c>
      <c r="K886" s="197">
        <v>7.7130479999999997</v>
      </c>
      <c r="L886" s="198"/>
      <c r="M886" s="199"/>
      <c r="N886" s="200">
        <v>579.11</v>
      </c>
      <c r="O886" s="191"/>
      <c r="P886" s="194">
        <v>4466.7</v>
      </c>
      <c r="Q886" s="143"/>
      <c r="R886" s="143"/>
      <c r="S886" s="143"/>
      <c r="T886" s="143"/>
      <c r="U886" s="143"/>
    </row>
    <row r="887" spans="1:21" ht="13.5" customHeight="1">
      <c r="A887" s="210"/>
      <c r="B887" s="187"/>
      <c r="C887" s="500" t="s">
        <v>429</v>
      </c>
      <c r="D887" s="500"/>
      <c r="E887" s="500"/>
      <c r="F887" s="500"/>
      <c r="G887" s="500"/>
      <c r="H887" s="180"/>
      <c r="I887" s="181"/>
      <c r="J887" s="181"/>
      <c r="K887" s="181"/>
      <c r="L887" s="183"/>
      <c r="M887" s="181"/>
      <c r="N887" s="211"/>
      <c r="O887" s="181"/>
      <c r="P887" s="212">
        <v>4466.7</v>
      </c>
      <c r="Q887" s="143"/>
      <c r="R887" s="143"/>
      <c r="S887" s="143"/>
      <c r="T887" s="143"/>
      <c r="U887" s="143"/>
    </row>
    <row r="888" spans="1:21" ht="13.5" customHeight="1">
      <c r="A888" s="203" t="s">
        <v>1915</v>
      </c>
      <c r="B888" s="189" t="s">
        <v>430</v>
      </c>
      <c r="C888" s="501" t="s">
        <v>431</v>
      </c>
      <c r="D888" s="501"/>
      <c r="E888" s="501"/>
      <c r="F888" s="501"/>
      <c r="G888" s="501"/>
      <c r="H888" s="190" t="s">
        <v>432</v>
      </c>
      <c r="I888" s="209">
        <v>2</v>
      </c>
      <c r="J888" s="191"/>
      <c r="K888" s="209">
        <v>2</v>
      </c>
      <c r="L888" s="193"/>
      <c r="M888" s="191"/>
      <c r="N888" s="193"/>
      <c r="O888" s="202">
        <v>1.0367</v>
      </c>
      <c r="P888" s="216">
        <v>57.64</v>
      </c>
      <c r="Q888" s="143"/>
      <c r="R888" s="143"/>
      <c r="S888" s="143"/>
      <c r="T888" s="143"/>
      <c r="U888" s="143"/>
    </row>
    <row r="889" spans="1:21" ht="13.5" customHeight="1">
      <c r="A889" s="203"/>
      <c r="B889" s="189"/>
      <c r="C889" s="501" t="s">
        <v>433</v>
      </c>
      <c r="D889" s="501"/>
      <c r="E889" s="501"/>
      <c r="F889" s="501"/>
      <c r="G889" s="501"/>
      <c r="H889" s="190"/>
      <c r="I889" s="191"/>
      <c r="J889" s="191"/>
      <c r="K889" s="191"/>
      <c r="L889" s="193"/>
      <c r="M889" s="191"/>
      <c r="N889" s="193"/>
      <c r="O889" s="191"/>
      <c r="P889" s="194">
        <v>4466.7</v>
      </c>
      <c r="Q889" s="143"/>
      <c r="R889" s="143"/>
      <c r="S889" s="143"/>
      <c r="T889" s="143"/>
      <c r="U889" s="143"/>
    </row>
    <row r="890" spans="1:21" ht="13.5" customHeight="1">
      <c r="A890" s="203"/>
      <c r="B890" s="189" t="s">
        <v>653</v>
      </c>
      <c r="C890" s="501" t="s">
        <v>654</v>
      </c>
      <c r="D890" s="501"/>
      <c r="E890" s="501"/>
      <c r="F890" s="501"/>
      <c r="G890" s="501"/>
      <c r="H890" s="190" t="s">
        <v>432</v>
      </c>
      <c r="I890" s="209">
        <v>90</v>
      </c>
      <c r="J890" s="191"/>
      <c r="K890" s="209">
        <v>90</v>
      </c>
      <c r="L890" s="193"/>
      <c r="M890" s="191"/>
      <c r="N890" s="193"/>
      <c r="O890" s="191"/>
      <c r="P890" s="194">
        <v>4020.03</v>
      </c>
      <c r="Q890" s="143"/>
      <c r="R890" s="143"/>
      <c r="S890" s="143"/>
      <c r="T890" s="143"/>
      <c r="U890" s="143"/>
    </row>
    <row r="891" spans="1:21" ht="13.5" customHeight="1">
      <c r="A891" s="203"/>
      <c r="B891" s="189" t="s">
        <v>655</v>
      </c>
      <c r="C891" s="501" t="s">
        <v>656</v>
      </c>
      <c r="D891" s="501"/>
      <c r="E891" s="501"/>
      <c r="F891" s="501"/>
      <c r="G891" s="501"/>
      <c r="H891" s="190" t="s">
        <v>432</v>
      </c>
      <c r="I891" s="209">
        <v>46</v>
      </c>
      <c r="J891" s="191"/>
      <c r="K891" s="209">
        <v>46</v>
      </c>
      <c r="L891" s="193"/>
      <c r="M891" s="191"/>
      <c r="N891" s="193"/>
      <c r="O891" s="191"/>
      <c r="P891" s="194">
        <v>2054.6799999999998</v>
      </c>
      <c r="Q891" s="143"/>
      <c r="R891" s="143"/>
      <c r="S891" s="143"/>
      <c r="T891" s="143"/>
      <c r="U891" s="143"/>
    </row>
    <row r="892" spans="1:21" ht="13.5" customHeight="1">
      <c r="A892" s="213"/>
      <c r="B892" s="214"/>
      <c r="C892" s="500" t="s">
        <v>438</v>
      </c>
      <c r="D892" s="500"/>
      <c r="E892" s="500"/>
      <c r="F892" s="500"/>
      <c r="G892" s="500"/>
      <c r="H892" s="180"/>
      <c r="I892" s="181"/>
      <c r="J892" s="181"/>
      <c r="K892" s="181"/>
      <c r="L892" s="183"/>
      <c r="M892" s="181"/>
      <c r="N892" s="211">
        <v>52995.25</v>
      </c>
      <c r="O892" s="181"/>
      <c r="P892" s="212">
        <v>10599.05</v>
      </c>
      <c r="Q892" s="143"/>
      <c r="R892" s="143"/>
      <c r="S892" s="143"/>
      <c r="T892" s="143"/>
      <c r="U892" s="143"/>
    </row>
    <row r="893" spans="1:21" ht="29.25" customHeight="1">
      <c r="A893" s="178" t="s">
        <v>571</v>
      </c>
      <c r="B893" s="179" t="s">
        <v>1871</v>
      </c>
      <c r="C893" s="498" t="s">
        <v>1916</v>
      </c>
      <c r="D893" s="498"/>
      <c r="E893" s="498"/>
      <c r="F893" s="498"/>
      <c r="G893" s="498"/>
      <c r="H893" s="180" t="s">
        <v>1873</v>
      </c>
      <c r="I893" s="181">
        <v>0.2</v>
      </c>
      <c r="J893" s="182">
        <v>1</v>
      </c>
      <c r="K893" s="222">
        <v>0.2</v>
      </c>
      <c r="L893" s="183"/>
      <c r="M893" s="181"/>
      <c r="N893" s="184"/>
      <c r="O893" s="181"/>
      <c r="P893" s="185"/>
      <c r="Q893" s="143"/>
      <c r="R893" s="143"/>
      <c r="S893" s="143"/>
      <c r="T893" s="143"/>
      <c r="U893" s="143"/>
    </row>
    <row r="894" spans="1:21" ht="47.25" customHeight="1">
      <c r="A894" s="186"/>
      <c r="B894" s="187" t="s">
        <v>386</v>
      </c>
      <c r="C894" s="499" t="s">
        <v>387</v>
      </c>
      <c r="D894" s="499"/>
      <c r="E894" s="499"/>
      <c r="F894" s="499"/>
      <c r="G894" s="499"/>
      <c r="H894" s="499"/>
      <c r="I894" s="499"/>
      <c r="J894" s="499"/>
      <c r="K894" s="499"/>
      <c r="L894" s="499"/>
      <c r="M894" s="499"/>
      <c r="N894" s="499"/>
      <c r="O894" s="499"/>
      <c r="P894" s="499"/>
      <c r="Q894" s="143"/>
      <c r="R894" s="143"/>
      <c r="S894" s="143"/>
      <c r="T894" s="143"/>
      <c r="U894" s="143"/>
    </row>
    <row r="895" spans="1:21" ht="29.25" customHeight="1">
      <c r="A895" s="186"/>
      <c r="B895" s="187" t="s">
        <v>388</v>
      </c>
      <c r="C895" s="499" t="s">
        <v>389</v>
      </c>
      <c r="D895" s="499"/>
      <c r="E895" s="499"/>
      <c r="F895" s="499"/>
      <c r="G895" s="499"/>
      <c r="H895" s="499"/>
      <c r="I895" s="499"/>
      <c r="J895" s="499"/>
      <c r="K895" s="499"/>
      <c r="L895" s="499"/>
      <c r="M895" s="499"/>
      <c r="N895" s="499"/>
      <c r="O895" s="499"/>
      <c r="P895" s="499"/>
      <c r="Q895" s="143"/>
      <c r="R895" s="143"/>
      <c r="S895" s="143"/>
      <c r="T895" s="143"/>
      <c r="U895" s="143"/>
    </row>
    <row r="896" spans="1:21" ht="13.5" customHeight="1">
      <c r="A896" s="186"/>
      <c r="B896" s="187"/>
      <c r="C896" s="499" t="s">
        <v>1790</v>
      </c>
      <c r="D896" s="499"/>
      <c r="E896" s="499"/>
      <c r="F896" s="499"/>
      <c r="G896" s="499"/>
      <c r="H896" s="499"/>
      <c r="I896" s="499"/>
      <c r="J896" s="499"/>
      <c r="K896" s="499"/>
      <c r="L896" s="499"/>
      <c r="M896" s="499"/>
      <c r="N896" s="499"/>
      <c r="O896" s="499"/>
      <c r="P896" s="499"/>
      <c r="Q896" s="143"/>
      <c r="R896" s="143"/>
      <c r="S896" s="143"/>
      <c r="T896" s="143"/>
      <c r="U896" s="143"/>
    </row>
    <row r="897" spans="1:21" ht="13.5" customHeight="1">
      <c r="A897" s="188"/>
      <c r="B897" s="189" t="s">
        <v>164</v>
      </c>
      <c r="C897" s="501" t="s">
        <v>391</v>
      </c>
      <c r="D897" s="501"/>
      <c r="E897" s="501"/>
      <c r="F897" s="501"/>
      <c r="G897" s="501"/>
      <c r="H897" s="190" t="s">
        <v>392</v>
      </c>
      <c r="I897" s="191"/>
      <c r="J897" s="191"/>
      <c r="K897" s="197">
        <v>7.7130479999999997</v>
      </c>
      <c r="L897" s="193"/>
      <c r="M897" s="191"/>
      <c r="N897" s="193"/>
      <c r="O897" s="191"/>
      <c r="P897" s="194">
        <v>4466.7</v>
      </c>
      <c r="Q897" s="143"/>
      <c r="R897" s="143"/>
      <c r="S897" s="143"/>
      <c r="T897" s="143"/>
      <c r="U897" s="143"/>
    </row>
    <row r="898" spans="1:21" ht="13.5" customHeight="1">
      <c r="A898" s="195"/>
      <c r="B898" s="189" t="s">
        <v>726</v>
      </c>
      <c r="C898" s="501" t="s">
        <v>727</v>
      </c>
      <c r="D898" s="501"/>
      <c r="E898" s="501"/>
      <c r="F898" s="501"/>
      <c r="G898" s="501"/>
      <c r="H898" s="190" t="s">
        <v>392</v>
      </c>
      <c r="I898" s="209">
        <v>24</v>
      </c>
      <c r="J898" s="197">
        <v>1.6068849999999999</v>
      </c>
      <c r="K898" s="197">
        <v>7.7130479999999997</v>
      </c>
      <c r="L898" s="198"/>
      <c r="M898" s="199"/>
      <c r="N898" s="200">
        <v>579.11</v>
      </c>
      <c r="O898" s="191"/>
      <c r="P898" s="194">
        <v>4466.7</v>
      </c>
      <c r="Q898" s="143"/>
      <c r="R898" s="143"/>
      <c r="S898" s="143"/>
      <c r="T898" s="143"/>
      <c r="U898" s="143"/>
    </row>
    <row r="899" spans="1:21" ht="13.5" customHeight="1">
      <c r="A899" s="210"/>
      <c r="B899" s="187"/>
      <c r="C899" s="500" t="s">
        <v>429</v>
      </c>
      <c r="D899" s="500"/>
      <c r="E899" s="500"/>
      <c r="F899" s="500"/>
      <c r="G899" s="500"/>
      <c r="H899" s="180"/>
      <c r="I899" s="181"/>
      <c r="J899" s="181"/>
      <c r="K899" s="181"/>
      <c r="L899" s="183"/>
      <c r="M899" s="181"/>
      <c r="N899" s="211"/>
      <c r="O899" s="181"/>
      <c r="P899" s="212">
        <v>4466.7</v>
      </c>
      <c r="Q899" s="143"/>
      <c r="R899" s="143"/>
      <c r="S899" s="143"/>
      <c r="T899" s="143"/>
      <c r="U899" s="143"/>
    </row>
    <row r="900" spans="1:21" ht="13.5" customHeight="1">
      <c r="A900" s="203" t="s">
        <v>576</v>
      </c>
      <c r="B900" s="189" t="s">
        <v>430</v>
      </c>
      <c r="C900" s="501" t="s">
        <v>431</v>
      </c>
      <c r="D900" s="501"/>
      <c r="E900" s="501"/>
      <c r="F900" s="501"/>
      <c r="G900" s="501"/>
      <c r="H900" s="190" t="s">
        <v>432</v>
      </c>
      <c r="I900" s="209">
        <v>2</v>
      </c>
      <c r="J900" s="191"/>
      <c r="K900" s="209">
        <v>2</v>
      </c>
      <c r="L900" s="193"/>
      <c r="M900" s="191"/>
      <c r="N900" s="193"/>
      <c r="O900" s="202">
        <v>1.0367</v>
      </c>
      <c r="P900" s="216">
        <v>57.64</v>
      </c>
      <c r="Q900" s="143"/>
      <c r="R900" s="143"/>
      <c r="S900" s="143"/>
      <c r="T900" s="143"/>
      <c r="U900" s="143"/>
    </row>
    <row r="901" spans="1:21" ht="13.5" customHeight="1">
      <c r="A901" s="203"/>
      <c r="B901" s="189"/>
      <c r="C901" s="501" t="s">
        <v>433</v>
      </c>
      <c r="D901" s="501"/>
      <c r="E901" s="501"/>
      <c r="F901" s="501"/>
      <c r="G901" s="501"/>
      <c r="H901" s="190"/>
      <c r="I901" s="191"/>
      <c r="J901" s="191"/>
      <c r="K901" s="191"/>
      <c r="L901" s="193"/>
      <c r="M901" s="191"/>
      <c r="N901" s="193"/>
      <c r="O901" s="191"/>
      <c r="P901" s="194">
        <v>4466.7</v>
      </c>
      <c r="Q901" s="143"/>
      <c r="R901" s="143"/>
      <c r="S901" s="143"/>
      <c r="T901" s="143"/>
      <c r="U901" s="143"/>
    </row>
    <row r="902" spans="1:21" ht="13.5" customHeight="1">
      <c r="A902" s="203"/>
      <c r="B902" s="189" t="s">
        <v>653</v>
      </c>
      <c r="C902" s="501" t="s">
        <v>654</v>
      </c>
      <c r="D902" s="501"/>
      <c r="E902" s="501"/>
      <c r="F902" s="501"/>
      <c r="G902" s="501"/>
      <c r="H902" s="190" t="s">
        <v>432</v>
      </c>
      <c r="I902" s="209">
        <v>90</v>
      </c>
      <c r="J902" s="191"/>
      <c r="K902" s="209">
        <v>90</v>
      </c>
      <c r="L902" s="193"/>
      <c r="M902" s="191"/>
      <c r="N902" s="193"/>
      <c r="O902" s="191"/>
      <c r="P902" s="194">
        <v>4020.03</v>
      </c>
      <c r="Q902" s="143"/>
      <c r="R902" s="143"/>
      <c r="S902" s="143"/>
      <c r="T902" s="143"/>
      <c r="U902" s="143"/>
    </row>
    <row r="903" spans="1:21" ht="13.5" customHeight="1">
      <c r="A903" s="203"/>
      <c r="B903" s="189" t="s">
        <v>655</v>
      </c>
      <c r="C903" s="501" t="s">
        <v>656</v>
      </c>
      <c r="D903" s="501"/>
      <c r="E903" s="501"/>
      <c r="F903" s="501"/>
      <c r="G903" s="501"/>
      <c r="H903" s="190" t="s">
        <v>432</v>
      </c>
      <c r="I903" s="209">
        <v>46</v>
      </c>
      <c r="J903" s="191"/>
      <c r="K903" s="209">
        <v>46</v>
      </c>
      <c r="L903" s="193"/>
      <c r="M903" s="191"/>
      <c r="N903" s="193"/>
      <c r="O903" s="191"/>
      <c r="P903" s="194">
        <v>2054.6799999999998</v>
      </c>
      <c r="Q903" s="143"/>
      <c r="R903" s="143"/>
      <c r="S903" s="143"/>
      <c r="T903" s="143"/>
      <c r="U903" s="143"/>
    </row>
    <row r="904" spans="1:21" ht="13.5" customHeight="1">
      <c r="A904" s="213"/>
      <c r="B904" s="214"/>
      <c r="C904" s="500" t="s">
        <v>438</v>
      </c>
      <c r="D904" s="500"/>
      <c r="E904" s="500"/>
      <c r="F904" s="500"/>
      <c r="G904" s="500"/>
      <c r="H904" s="180"/>
      <c r="I904" s="181"/>
      <c r="J904" s="181"/>
      <c r="K904" s="181"/>
      <c r="L904" s="183"/>
      <c r="M904" s="181"/>
      <c r="N904" s="211">
        <v>52995.25</v>
      </c>
      <c r="O904" s="181"/>
      <c r="P904" s="212">
        <v>10599.05</v>
      </c>
      <c r="Q904" s="143"/>
      <c r="R904" s="143"/>
      <c r="S904" s="143"/>
      <c r="T904" s="143"/>
      <c r="U904" s="143"/>
    </row>
    <row r="905" spans="1:21" ht="38.25" customHeight="1">
      <c r="A905" s="178" t="s">
        <v>577</v>
      </c>
      <c r="B905" s="179" t="s">
        <v>1901</v>
      </c>
      <c r="C905" s="498" t="s">
        <v>1917</v>
      </c>
      <c r="D905" s="498"/>
      <c r="E905" s="498"/>
      <c r="F905" s="498"/>
      <c r="G905" s="498"/>
      <c r="H905" s="180" t="s">
        <v>1269</v>
      </c>
      <c r="I905" s="181">
        <v>10</v>
      </c>
      <c r="J905" s="182">
        <v>1</v>
      </c>
      <c r="K905" s="182">
        <v>10</v>
      </c>
      <c r="L905" s="183"/>
      <c r="M905" s="181"/>
      <c r="N905" s="184"/>
      <c r="O905" s="181"/>
      <c r="P905" s="185"/>
      <c r="Q905" s="143"/>
      <c r="R905" s="143"/>
      <c r="S905" s="143"/>
      <c r="T905" s="143"/>
      <c r="U905" s="143"/>
    </row>
    <row r="906" spans="1:21" ht="47.25" customHeight="1">
      <c r="A906" s="186"/>
      <c r="B906" s="187" t="s">
        <v>386</v>
      </c>
      <c r="C906" s="499" t="s">
        <v>387</v>
      </c>
      <c r="D906" s="499"/>
      <c r="E906" s="499"/>
      <c r="F906" s="499"/>
      <c r="G906" s="499"/>
      <c r="H906" s="499"/>
      <c r="I906" s="499"/>
      <c r="J906" s="499"/>
      <c r="K906" s="499"/>
      <c r="L906" s="499"/>
      <c r="M906" s="499"/>
      <c r="N906" s="499"/>
      <c r="O906" s="499"/>
      <c r="P906" s="499"/>
      <c r="Q906" s="143"/>
      <c r="R906" s="143"/>
      <c r="S906" s="143"/>
      <c r="T906" s="143"/>
      <c r="U906" s="143"/>
    </row>
    <row r="907" spans="1:21" ht="29.25" customHeight="1">
      <c r="A907" s="186"/>
      <c r="B907" s="187" t="s">
        <v>388</v>
      </c>
      <c r="C907" s="499" t="s">
        <v>389</v>
      </c>
      <c r="D907" s="499"/>
      <c r="E907" s="499"/>
      <c r="F907" s="499"/>
      <c r="G907" s="499"/>
      <c r="H907" s="499"/>
      <c r="I907" s="499"/>
      <c r="J907" s="499"/>
      <c r="K907" s="499"/>
      <c r="L907" s="499"/>
      <c r="M907" s="499"/>
      <c r="N907" s="499"/>
      <c r="O907" s="499"/>
      <c r="P907" s="499"/>
      <c r="Q907" s="143"/>
      <c r="R907" s="143"/>
      <c r="S907" s="143"/>
      <c r="T907" s="143"/>
      <c r="U907" s="143"/>
    </row>
    <row r="908" spans="1:21" ht="13.5" customHeight="1">
      <c r="A908" s="186"/>
      <c r="B908" s="187"/>
      <c r="C908" s="499" t="s">
        <v>1790</v>
      </c>
      <c r="D908" s="499"/>
      <c r="E908" s="499"/>
      <c r="F908" s="499"/>
      <c r="G908" s="499"/>
      <c r="H908" s="499"/>
      <c r="I908" s="499"/>
      <c r="J908" s="499"/>
      <c r="K908" s="499"/>
      <c r="L908" s="499"/>
      <c r="M908" s="499"/>
      <c r="N908" s="499"/>
      <c r="O908" s="499"/>
      <c r="P908" s="499"/>
      <c r="Q908" s="143"/>
      <c r="R908" s="143"/>
      <c r="S908" s="143"/>
      <c r="T908" s="143"/>
      <c r="U908" s="143"/>
    </row>
    <row r="909" spans="1:21" ht="13.5" customHeight="1">
      <c r="A909" s="188"/>
      <c r="B909" s="189" t="s">
        <v>164</v>
      </c>
      <c r="C909" s="501" t="s">
        <v>391</v>
      </c>
      <c r="D909" s="501"/>
      <c r="E909" s="501"/>
      <c r="F909" s="501"/>
      <c r="G909" s="501"/>
      <c r="H909" s="190" t="s">
        <v>392</v>
      </c>
      <c r="I909" s="191"/>
      <c r="J909" s="191"/>
      <c r="K909" s="197">
        <v>81.951134999999994</v>
      </c>
      <c r="L909" s="193"/>
      <c r="M909" s="191"/>
      <c r="N909" s="193"/>
      <c r="O909" s="191"/>
      <c r="P909" s="194">
        <v>47458.720000000001</v>
      </c>
      <c r="Q909" s="143"/>
      <c r="R909" s="143"/>
      <c r="S909" s="143"/>
      <c r="T909" s="143"/>
      <c r="U909" s="143"/>
    </row>
    <row r="910" spans="1:21" ht="13.5" customHeight="1">
      <c r="A910" s="195"/>
      <c r="B910" s="189" t="s">
        <v>726</v>
      </c>
      <c r="C910" s="501" t="s">
        <v>727</v>
      </c>
      <c r="D910" s="501"/>
      <c r="E910" s="501"/>
      <c r="F910" s="501"/>
      <c r="G910" s="501"/>
      <c r="H910" s="190" t="s">
        <v>392</v>
      </c>
      <c r="I910" s="196">
        <v>5.0999999999999996</v>
      </c>
      <c r="J910" s="197">
        <v>1.6068849999999999</v>
      </c>
      <c r="K910" s="197">
        <v>81.951134999999994</v>
      </c>
      <c r="L910" s="198"/>
      <c r="M910" s="199"/>
      <c r="N910" s="200">
        <v>579.11</v>
      </c>
      <c r="O910" s="191"/>
      <c r="P910" s="194">
        <v>47458.720000000001</v>
      </c>
      <c r="Q910" s="143"/>
      <c r="R910" s="143"/>
      <c r="S910" s="143"/>
      <c r="T910" s="143"/>
      <c r="U910" s="143"/>
    </row>
    <row r="911" spans="1:21" ht="13.5" customHeight="1">
      <c r="A911" s="210"/>
      <c r="B911" s="187"/>
      <c r="C911" s="500" t="s">
        <v>429</v>
      </c>
      <c r="D911" s="500"/>
      <c r="E911" s="500"/>
      <c r="F911" s="500"/>
      <c r="G911" s="500"/>
      <c r="H911" s="180"/>
      <c r="I911" s="181"/>
      <c r="J911" s="181"/>
      <c r="K911" s="181"/>
      <c r="L911" s="183"/>
      <c r="M911" s="181"/>
      <c r="N911" s="211"/>
      <c r="O911" s="181"/>
      <c r="P911" s="212">
        <v>47458.720000000001</v>
      </c>
      <c r="Q911" s="143"/>
      <c r="R911" s="143"/>
      <c r="S911" s="143"/>
      <c r="T911" s="143"/>
      <c r="U911" s="143"/>
    </row>
    <row r="912" spans="1:21" ht="13.5" customHeight="1">
      <c r="A912" s="203" t="s">
        <v>579</v>
      </c>
      <c r="B912" s="189" t="s">
        <v>430</v>
      </c>
      <c r="C912" s="501" t="s">
        <v>431</v>
      </c>
      <c r="D912" s="501"/>
      <c r="E912" s="501"/>
      <c r="F912" s="501"/>
      <c r="G912" s="501"/>
      <c r="H912" s="190" t="s">
        <v>432</v>
      </c>
      <c r="I912" s="209">
        <v>2</v>
      </c>
      <c r="J912" s="191"/>
      <c r="K912" s="209">
        <v>2</v>
      </c>
      <c r="L912" s="193"/>
      <c r="M912" s="191"/>
      <c r="N912" s="193"/>
      <c r="O912" s="202">
        <v>1.0367</v>
      </c>
      <c r="P912" s="216">
        <v>612.37</v>
      </c>
      <c r="Q912" s="143"/>
      <c r="R912" s="143"/>
      <c r="S912" s="143"/>
      <c r="T912" s="143"/>
      <c r="U912" s="143"/>
    </row>
    <row r="913" spans="1:21" ht="13.5" customHeight="1">
      <c r="A913" s="203"/>
      <c r="B913" s="189"/>
      <c r="C913" s="501" t="s">
        <v>433</v>
      </c>
      <c r="D913" s="501"/>
      <c r="E913" s="501"/>
      <c r="F913" s="501"/>
      <c r="G913" s="501"/>
      <c r="H913" s="190"/>
      <c r="I913" s="191"/>
      <c r="J913" s="191"/>
      <c r="K913" s="191"/>
      <c r="L913" s="193"/>
      <c r="M913" s="191"/>
      <c r="N913" s="193"/>
      <c r="O913" s="191"/>
      <c r="P913" s="194">
        <v>47458.720000000001</v>
      </c>
      <c r="Q913" s="143"/>
      <c r="R913" s="143"/>
      <c r="S913" s="143"/>
      <c r="T913" s="143"/>
      <c r="U913" s="143"/>
    </row>
    <row r="914" spans="1:21" ht="13.5" customHeight="1">
      <c r="A914" s="203"/>
      <c r="B914" s="189" t="s">
        <v>653</v>
      </c>
      <c r="C914" s="501" t="s">
        <v>654</v>
      </c>
      <c r="D914" s="501"/>
      <c r="E914" s="501"/>
      <c r="F914" s="501"/>
      <c r="G914" s="501"/>
      <c r="H914" s="190" t="s">
        <v>432</v>
      </c>
      <c r="I914" s="209">
        <v>90</v>
      </c>
      <c r="J914" s="191"/>
      <c r="K914" s="209">
        <v>90</v>
      </c>
      <c r="L914" s="193"/>
      <c r="M914" s="191"/>
      <c r="N914" s="193"/>
      <c r="O914" s="191"/>
      <c r="P914" s="194">
        <v>42712.85</v>
      </c>
      <c r="Q914" s="143"/>
      <c r="R914" s="143"/>
      <c r="S914" s="143"/>
      <c r="T914" s="143"/>
      <c r="U914" s="143"/>
    </row>
    <row r="915" spans="1:21" ht="13.5" customHeight="1">
      <c r="A915" s="203"/>
      <c r="B915" s="189" t="s">
        <v>655</v>
      </c>
      <c r="C915" s="501" t="s">
        <v>656</v>
      </c>
      <c r="D915" s="501"/>
      <c r="E915" s="501"/>
      <c r="F915" s="501"/>
      <c r="G915" s="501"/>
      <c r="H915" s="190" t="s">
        <v>432</v>
      </c>
      <c r="I915" s="209">
        <v>46</v>
      </c>
      <c r="J915" s="191"/>
      <c r="K915" s="209">
        <v>46</v>
      </c>
      <c r="L915" s="193"/>
      <c r="M915" s="191"/>
      <c r="N915" s="193"/>
      <c r="O915" s="191"/>
      <c r="P915" s="194">
        <v>21831.01</v>
      </c>
      <c r="Q915" s="143"/>
      <c r="R915" s="143"/>
      <c r="S915" s="143"/>
      <c r="T915" s="143"/>
      <c r="U915" s="143"/>
    </row>
    <row r="916" spans="1:21" ht="13.5" customHeight="1">
      <c r="A916" s="213"/>
      <c r="B916" s="214"/>
      <c r="C916" s="500" t="s">
        <v>438</v>
      </c>
      <c r="D916" s="500"/>
      <c r="E916" s="500"/>
      <c r="F916" s="500"/>
      <c r="G916" s="500"/>
      <c r="H916" s="180"/>
      <c r="I916" s="181"/>
      <c r="J916" s="181"/>
      <c r="K916" s="181"/>
      <c r="L916" s="183"/>
      <c r="M916" s="181"/>
      <c r="N916" s="211">
        <v>11261.5</v>
      </c>
      <c r="O916" s="181"/>
      <c r="P916" s="212">
        <v>112614.95</v>
      </c>
      <c r="Q916" s="143"/>
      <c r="R916" s="143"/>
      <c r="S916" s="143"/>
      <c r="T916" s="143"/>
      <c r="U916" s="143"/>
    </row>
    <row r="917" spans="1:21" ht="19.5" customHeight="1">
      <c r="A917" s="178" t="s">
        <v>580</v>
      </c>
      <c r="B917" s="179" t="s">
        <v>1871</v>
      </c>
      <c r="C917" s="498" t="s">
        <v>1918</v>
      </c>
      <c r="D917" s="498"/>
      <c r="E917" s="498"/>
      <c r="F917" s="498"/>
      <c r="G917" s="498"/>
      <c r="H917" s="180" t="s">
        <v>1873</v>
      </c>
      <c r="I917" s="181">
        <v>0.16</v>
      </c>
      <c r="J917" s="182">
        <v>1</v>
      </c>
      <c r="K917" s="219">
        <v>0.16</v>
      </c>
      <c r="L917" s="183"/>
      <c r="M917" s="181"/>
      <c r="N917" s="184"/>
      <c r="O917" s="181"/>
      <c r="P917" s="185"/>
      <c r="Q917" s="143"/>
      <c r="R917" s="143"/>
      <c r="S917" s="143"/>
      <c r="T917" s="143"/>
      <c r="U917" s="143"/>
    </row>
    <row r="918" spans="1:21" ht="47.25" customHeight="1">
      <c r="A918" s="186"/>
      <c r="B918" s="187" t="s">
        <v>386</v>
      </c>
      <c r="C918" s="499" t="s">
        <v>387</v>
      </c>
      <c r="D918" s="499"/>
      <c r="E918" s="499"/>
      <c r="F918" s="499"/>
      <c r="G918" s="499"/>
      <c r="H918" s="499"/>
      <c r="I918" s="499"/>
      <c r="J918" s="499"/>
      <c r="K918" s="499"/>
      <c r="L918" s="499"/>
      <c r="M918" s="499"/>
      <c r="N918" s="499"/>
      <c r="O918" s="499"/>
      <c r="P918" s="499"/>
      <c r="Q918" s="143"/>
      <c r="R918" s="143"/>
      <c r="S918" s="143"/>
      <c r="T918" s="143"/>
      <c r="U918" s="143"/>
    </row>
    <row r="919" spans="1:21" ht="29.25" customHeight="1">
      <c r="A919" s="186"/>
      <c r="B919" s="187" t="s">
        <v>388</v>
      </c>
      <c r="C919" s="499" t="s">
        <v>389</v>
      </c>
      <c r="D919" s="499"/>
      <c r="E919" s="499"/>
      <c r="F919" s="499"/>
      <c r="G919" s="499"/>
      <c r="H919" s="499"/>
      <c r="I919" s="499"/>
      <c r="J919" s="499"/>
      <c r="K919" s="499"/>
      <c r="L919" s="499"/>
      <c r="M919" s="499"/>
      <c r="N919" s="499"/>
      <c r="O919" s="499"/>
      <c r="P919" s="499"/>
      <c r="Q919" s="143"/>
      <c r="R919" s="143"/>
      <c r="S919" s="143"/>
      <c r="T919" s="143"/>
      <c r="U919" s="143"/>
    </row>
    <row r="920" spans="1:21" ht="13.5" customHeight="1">
      <c r="A920" s="186"/>
      <c r="B920" s="187"/>
      <c r="C920" s="499" t="s">
        <v>1790</v>
      </c>
      <c r="D920" s="499"/>
      <c r="E920" s="499"/>
      <c r="F920" s="499"/>
      <c r="G920" s="499"/>
      <c r="H920" s="499"/>
      <c r="I920" s="499"/>
      <c r="J920" s="499"/>
      <c r="K920" s="499"/>
      <c r="L920" s="499"/>
      <c r="M920" s="499"/>
      <c r="N920" s="499"/>
      <c r="O920" s="499"/>
      <c r="P920" s="499"/>
      <c r="Q920" s="143"/>
      <c r="R920" s="143"/>
      <c r="S920" s="143"/>
      <c r="T920" s="143"/>
      <c r="U920" s="143"/>
    </row>
    <row r="921" spans="1:21" ht="13.5" customHeight="1">
      <c r="A921" s="188"/>
      <c r="B921" s="189" t="s">
        <v>164</v>
      </c>
      <c r="C921" s="501" t="s">
        <v>391</v>
      </c>
      <c r="D921" s="501"/>
      <c r="E921" s="501"/>
      <c r="F921" s="501"/>
      <c r="G921" s="501"/>
      <c r="H921" s="190" t="s">
        <v>392</v>
      </c>
      <c r="I921" s="191"/>
      <c r="J921" s="191"/>
      <c r="K921" s="215">
        <v>6.1704384000000001</v>
      </c>
      <c r="L921" s="193"/>
      <c r="M921" s="191"/>
      <c r="N921" s="193"/>
      <c r="O921" s="191"/>
      <c r="P921" s="194">
        <v>3573.36</v>
      </c>
      <c r="Q921" s="143"/>
      <c r="R921" s="143"/>
      <c r="S921" s="143"/>
      <c r="T921" s="143"/>
      <c r="U921" s="143"/>
    </row>
    <row r="922" spans="1:21" ht="13.5" customHeight="1">
      <c r="A922" s="195"/>
      <c r="B922" s="189" t="s">
        <v>726</v>
      </c>
      <c r="C922" s="501" t="s">
        <v>727</v>
      </c>
      <c r="D922" s="501"/>
      <c r="E922" s="501"/>
      <c r="F922" s="501"/>
      <c r="G922" s="501"/>
      <c r="H922" s="190" t="s">
        <v>392</v>
      </c>
      <c r="I922" s="209">
        <v>24</v>
      </c>
      <c r="J922" s="197">
        <v>1.6068849999999999</v>
      </c>
      <c r="K922" s="215">
        <v>6.1704384000000001</v>
      </c>
      <c r="L922" s="198"/>
      <c r="M922" s="199"/>
      <c r="N922" s="200">
        <v>579.11</v>
      </c>
      <c r="O922" s="191"/>
      <c r="P922" s="194">
        <v>3573.36</v>
      </c>
      <c r="Q922" s="143"/>
      <c r="R922" s="143"/>
      <c r="S922" s="143"/>
      <c r="T922" s="143"/>
      <c r="U922" s="143"/>
    </row>
    <row r="923" spans="1:21" ht="13.5" customHeight="1">
      <c r="A923" s="210"/>
      <c r="B923" s="187"/>
      <c r="C923" s="500" t="s">
        <v>429</v>
      </c>
      <c r="D923" s="500"/>
      <c r="E923" s="500"/>
      <c r="F923" s="500"/>
      <c r="G923" s="500"/>
      <c r="H923" s="180"/>
      <c r="I923" s="181"/>
      <c r="J923" s="181"/>
      <c r="K923" s="181"/>
      <c r="L923" s="183"/>
      <c r="M923" s="181"/>
      <c r="N923" s="211"/>
      <c r="O923" s="181"/>
      <c r="P923" s="212">
        <v>3573.36</v>
      </c>
      <c r="Q923" s="143"/>
      <c r="R923" s="143"/>
      <c r="S923" s="143"/>
      <c r="T923" s="143"/>
      <c r="U923" s="143"/>
    </row>
    <row r="924" spans="1:21" ht="13.5" customHeight="1">
      <c r="A924" s="203" t="s">
        <v>583</v>
      </c>
      <c r="B924" s="189" t="s">
        <v>430</v>
      </c>
      <c r="C924" s="501" t="s">
        <v>431</v>
      </c>
      <c r="D924" s="501"/>
      <c r="E924" s="501"/>
      <c r="F924" s="501"/>
      <c r="G924" s="501"/>
      <c r="H924" s="190" t="s">
        <v>432</v>
      </c>
      <c r="I924" s="209">
        <v>2</v>
      </c>
      <c r="J924" s="191"/>
      <c r="K924" s="209">
        <v>2</v>
      </c>
      <c r="L924" s="193"/>
      <c r="M924" s="191"/>
      <c r="N924" s="193"/>
      <c r="O924" s="202">
        <v>1.0367</v>
      </c>
      <c r="P924" s="216">
        <v>46.11</v>
      </c>
      <c r="Q924" s="143"/>
      <c r="R924" s="143"/>
      <c r="S924" s="143"/>
      <c r="T924" s="143"/>
      <c r="U924" s="143"/>
    </row>
    <row r="925" spans="1:21" ht="13.5" customHeight="1">
      <c r="A925" s="203"/>
      <c r="B925" s="189"/>
      <c r="C925" s="501" t="s">
        <v>433</v>
      </c>
      <c r="D925" s="501"/>
      <c r="E925" s="501"/>
      <c r="F925" s="501"/>
      <c r="G925" s="501"/>
      <c r="H925" s="190"/>
      <c r="I925" s="191"/>
      <c r="J925" s="191"/>
      <c r="K925" s="191"/>
      <c r="L925" s="193"/>
      <c r="M925" s="191"/>
      <c r="N925" s="193"/>
      <c r="O925" s="191"/>
      <c r="P925" s="194">
        <v>3573.36</v>
      </c>
      <c r="Q925" s="143"/>
      <c r="R925" s="143"/>
      <c r="S925" s="143"/>
      <c r="T925" s="143"/>
      <c r="U925" s="143"/>
    </row>
    <row r="926" spans="1:21" ht="13.5" customHeight="1">
      <c r="A926" s="203"/>
      <c r="B926" s="189" t="s">
        <v>653</v>
      </c>
      <c r="C926" s="501" t="s">
        <v>654</v>
      </c>
      <c r="D926" s="501"/>
      <c r="E926" s="501"/>
      <c r="F926" s="501"/>
      <c r="G926" s="501"/>
      <c r="H926" s="190" t="s">
        <v>432</v>
      </c>
      <c r="I926" s="209">
        <v>90</v>
      </c>
      <c r="J926" s="191"/>
      <c r="K926" s="209">
        <v>90</v>
      </c>
      <c r="L926" s="193"/>
      <c r="M926" s="191"/>
      <c r="N926" s="193"/>
      <c r="O926" s="191"/>
      <c r="P926" s="194">
        <v>3216.02</v>
      </c>
      <c r="Q926" s="143"/>
      <c r="R926" s="143"/>
      <c r="S926" s="143"/>
      <c r="T926" s="143"/>
      <c r="U926" s="143"/>
    </row>
    <row r="927" spans="1:21" ht="13.5" customHeight="1">
      <c r="A927" s="203"/>
      <c r="B927" s="189" t="s">
        <v>655</v>
      </c>
      <c r="C927" s="501" t="s">
        <v>656</v>
      </c>
      <c r="D927" s="501"/>
      <c r="E927" s="501"/>
      <c r="F927" s="501"/>
      <c r="G927" s="501"/>
      <c r="H927" s="190" t="s">
        <v>432</v>
      </c>
      <c r="I927" s="209">
        <v>46</v>
      </c>
      <c r="J927" s="191"/>
      <c r="K927" s="209">
        <v>46</v>
      </c>
      <c r="L927" s="193"/>
      <c r="M927" s="191"/>
      <c r="N927" s="193"/>
      <c r="O927" s="191"/>
      <c r="P927" s="194">
        <v>1643.75</v>
      </c>
      <c r="Q927" s="143"/>
      <c r="R927" s="143"/>
      <c r="S927" s="143"/>
      <c r="T927" s="143"/>
      <c r="U927" s="143"/>
    </row>
    <row r="928" spans="1:21" ht="13.5" customHeight="1">
      <c r="A928" s="213"/>
      <c r="B928" s="214"/>
      <c r="C928" s="500" t="s">
        <v>438</v>
      </c>
      <c r="D928" s="500"/>
      <c r="E928" s="500"/>
      <c r="F928" s="500"/>
      <c r="G928" s="500"/>
      <c r="H928" s="180"/>
      <c r="I928" s="181"/>
      <c r="J928" s="181"/>
      <c r="K928" s="181"/>
      <c r="L928" s="183"/>
      <c r="M928" s="181"/>
      <c r="N928" s="211">
        <v>52995.25</v>
      </c>
      <c r="O928" s="181"/>
      <c r="P928" s="212">
        <v>8479.24</v>
      </c>
      <c r="Q928" s="143"/>
      <c r="R928" s="143"/>
      <c r="S928" s="143"/>
      <c r="T928" s="143"/>
      <c r="U928" s="143"/>
    </row>
    <row r="929" spans="1:21" ht="1.5" customHeight="1">
      <c r="A929" s="223"/>
      <c r="B929" s="224"/>
      <c r="C929" s="224"/>
      <c r="D929" s="224"/>
      <c r="E929" s="224"/>
      <c r="F929" s="225"/>
      <c r="G929" s="225"/>
      <c r="H929" s="225"/>
      <c r="I929" s="225"/>
      <c r="J929" s="226"/>
      <c r="K929" s="225"/>
      <c r="L929" s="226"/>
      <c r="M929" s="227"/>
      <c r="N929" s="226"/>
      <c r="O929" s="228"/>
      <c r="P929" s="229"/>
      <c r="Q929" s="143"/>
      <c r="R929" s="143"/>
      <c r="S929" s="143"/>
      <c r="T929" s="143"/>
      <c r="U929" s="143"/>
    </row>
    <row r="930" spans="1:21" ht="13.5" customHeight="1">
      <c r="A930" s="210"/>
      <c r="B930" s="230"/>
      <c r="C930" s="496" t="s">
        <v>1919</v>
      </c>
      <c r="D930" s="496"/>
      <c r="E930" s="496"/>
      <c r="F930" s="496"/>
      <c r="G930" s="496"/>
      <c r="H930" s="496"/>
      <c r="I930" s="496"/>
      <c r="J930" s="496"/>
      <c r="K930" s="496"/>
      <c r="L930" s="496"/>
      <c r="M930" s="496"/>
      <c r="N930" s="496"/>
      <c r="O930" s="496"/>
      <c r="P930" s="232"/>
      <c r="Q930" s="143"/>
      <c r="R930" s="143"/>
      <c r="S930" s="143"/>
      <c r="T930" s="143"/>
      <c r="U930" s="143"/>
    </row>
    <row r="931" spans="1:21" ht="13.5" customHeight="1">
      <c r="A931" s="210"/>
      <c r="B931" s="187"/>
      <c r="C931" s="495" t="s">
        <v>675</v>
      </c>
      <c r="D931" s="495"/>
      <c r="E931" s="495"/>
      <c r="F931" s="495"/>
      <c r="G931" s="495"/>
      <c r="H931" s="495"/>
      <c r="I931" s="495"/>
      <c r="J931" s="495"/>
      <c r="K931" s="495"/>
      <c r="L931" s="495"/>
      <c r="M931" s="495"/>
      <c r="N931" s="495"/>
      <c r="O931" s="495"/>
      <c r="P931" s="234">
        <v>204067.54</v>
      </c>
      <c r="Q931" s="143"/>
      <c r="R931" s="143"/>
      <c r="S931" s="143"/>
      <c r="T931" s="143"/>
      <c r="U931" s="143"/>
    </row>
    <row r="932" spans="1:21" ht="13.5" customHeight="1">
      <c r="A932" s="210"/>
      <c r="B932" s="187"/>
      <c r="C932" s="495" t="s">
        <v>676</v>
      </c>
      <c r="D932" s="495"/>
      <c r="E932" s="495"/>
      <c r="F932" s="495"/>
      <c r="G932" s="495"/>
      <c r="H932" s="495"/>
      <c r="I932" s="495"/>
      <c r="J932" s="495"/>
      <c r="K932" s="495"/>
      <c r="L932" s="495"/>
      <c r="M932" s="495"/>
      <c r="N932" s="495"/>
      <c r="O932" s="495"/>
      <c r="P932" s="235"/>
      <c r="Q932" s="143"/>
      <c r="R932" s="143"/>
      <c r="S932" s="143"/>
      <c r="T932" s="143"/>
      <c r="U932" s="143"/>
    </row>
    <row r="933" spans="1:21" ht="13.5" customHeight="1">
      <c r="A933" s="210"/>
      <c r="B933" s="187"/>
      <c r="C933" s="495" t="s">
        <v>677</v>
      </c>
      <c r="D933" s="495"/>
      <c r="E933" s="495"/>
      <c r="F933" s="495"/>
      <c r="G933" s="495"/>
      <c r="H933" s="495"/>
      <c r="I933" s="495"/>
      <c r="J933" s="495"/>
      <c r="K933" s="495"/>
      <c r="L933" s="495"/>
      <c r="M933" s="495"/>
      <c r="N933" s="495"/>
      <c r="O933" s="495"/>
      <c r="P933" s="234">
        <v>198640.27</v>
      </c>
      <c r="Q933" s="143"/>
      <c r="R933" s="143"/>
      <c r="S933" s="143"/>
      <c r="T933" s="143"/>
      <c r="U933" s="143"/>
    </row>
    <row r="934" spans="1:21" ht="13.5" customHeight="1">
      <c r="A934" s="210"/>
      <c r="B934" s="187"/>
      <c r="C934" s="495" t="s">
        <v>678</v>
      </c>
      <c r="D934" s="495"/>
      <c r="E934" s="495"/>
      <c r="F934" s="495"/>
      <c r="G934" s="495"/>
      <c r="H934" s="495"/>
      <c r="I934" s="495"/>
      <c r="J934" s="495"/>
      <c r="K934" s="495"/>
      <c r="L934" s="495"/>
      <c r="M934" s="495"/>
      <c r="N934" s="495"/>
      <c r="O934" s="495"/>
      <c r="P934" s="252">
        <v>322.19</v>
      </c>
      <c r="Q934" s="143"/>
      <c r="R934" s="143"/>
      <c r="S934" s="143"/>
      <c r="T934" s="143"/>
      <c r="U934" s="143"/>
    </row>
    <row r="935" spans="1:21" ht="13.5" customHeight="1">
      <c r="A935" s="210"/>
      <c r="B935" s="187"/>
      <c r="C935" s="495" t="s">
        <v>679</v>
      </c>
      <c r="D935" s="495"/>
      <c r="E935" s="495"/>
      <c r="F935" s="495"/>
      <c r="G935" s="495"/>
      <c r="H935" s="495"/>
      <c r="I935" s="495"/>
      <c r="J935" s="495"/>
      <c r="K935" s="495"/>
      <c r="L935" s="495"/>
      <c r="M935" s="495"/>
      <c r="N935" s="495"/>
      <c r="O935" s="495"/>
      <c r="P935" s="252">
        <v>140.69999999999999</v>
      </c>
      <c r="Q935" s="143"/>
      <c r="R935" s="143"/>
      <c r="S935" s="143"/>
      <c r="T935" s="143"/>
      <c r="U935" s="143"/>
    </row>
    <row r="936" spans="1:21" ht="13.5" customHeight="1">
      <c r="A936" s="210"/>
      <c r="B936" s="187"/>
      <c r="C936" s="495" t="s">
        <v>680</v>
      </c>
      <c r="D936" s="495"/>
      <c r="E936" s="495"/>
      <c r="F936" s="495"/>
      <c r="G936" s="495"/>
      <c r="H936" s="495"/>
      <c r="I936" s="495"/>
      <c r="J936" s="495"/>
      <c r="K936" s="495"/>
      <c r="L936" s="495"/>
      <c r="M936" s="495"/>
      <c r="N936" s="495"/>
      <c r="O936" s="495"/>
      <c r="P936" s="234">
        <v>4964.38</v>
      </c>
      <c r="Q936" s="143"/>
      <c r="R936" s="143"/>
      <c r="S936" s="143"/>
      <c r="T936" s="143"/>
      <c r="U936" s="143"/>
    </row>
    <row r="937" spans="1:21" ht="13.5" customHeight="1">
      <c r="A937" s="210"/>
      <c r="B937" s="187"/>
      <c r="C937" s="495" t="s">
        <v>681</v>
      </c>
      <c r="D937" s="495"/>
      <c r="E937" s="495"/>
      <c r="F937" s="495"/>
      <c r="G937" s="495"/>
      <c r="H937" s="495"/>
      <c r="I937" s="495"/>
      <c r="J937" s="495"/>
      <c r="K937" s="495"/>
      <c r="L937" s="495"/>
      <c r="M937" s="495"/>
      <c r="N937" s="495"/>
      <c r="O937" s="495"/>
      <c r="P937" s="234">
        <v>474583.59</v>
      </c>
      <c r="Q937" s="143"/>
      <c r="R937" s="143"/>
      <c r="S937" s="143"/>
      <c r="T937" s="143"/>
      <c r="U937" s="143"/>
    </row>
    <row r="938" spans="1:21" ht="13.5" customHeight="1">
      <c r="A938" s="210"/>
      <c r="B938" s="187"/>
      <c r="C938" s="495" t="s">
        <v>676</v>
      </c>
      <c r="D938" s="495"/>
      <c r="E938" s="495"/>
      <c r="F938" s="495"/>
      <c r="G938" s="495"/>
      <c r="H938" s="495"/>
      <c r="I938" s="495"/>
      <c r="J938" s="495"/>
      <c r="K938" s="495"/>
      <c r="L938" s="495"/>
      <c r="M938" s="495"/>
      <c r="N938" s="495"/>
      <c r="O938" s="495"/>
      <c r="P938" s="235"/>
      <c r="Q938" s="143"/>
      <c r="R938" s="143"/>
      <c r="S938" s="143"/>
      <c r="T938" s="143"/>
      <c r="U938" s="143"/>
    </row>
    <row r="939" spans="1:21" ht="13.5" customHeight="1">
      <c r="A939" s="210"/>
      <c r="B939" s="187"/>
      <c r="C939" s="495" t="s">
        <v>682</v>
      </c>
      <c r="D939" s="495"/>
      <c r="E939" s="495"/>
      <c r="F939" s="495"/>
      <c r="G939" s="495"/>
      <c r="H939" s="495"/>
      <c r="I939" s="495"/>
      <c r="J939" s="495"/>
      <c r="K939" s="495"/>
      <c r="L939" s="495"/>
      <c r="M939" s="495"/>
      <c r="N939" s="495"/>
      <c r="O939" s="495"/>
      <c r="P939" s="234">
        <v>198640.27</v>
      </c>
      <c r="Q939" s="143"/>
      <c r="R939" s="143"/>
      <c r="S939" s="143"/>
      <c r="T939" s="143"/>
      <c r="U939" s="143"/>
    </row>
    <row r="940" spans="1:21" ht="13.5" customHeight="1">
      <c r="A940" s="210"/>
      <c r="B940" s="187"/>
      <c r="C940" s="495" t="s">
        <v>683</v>
      </c>
      <c r="D940" s="495"/>
      <c r="E940" s="495"/>
      <c r="F940" s="495"/>
      <c r="G940" s="495"/>
      <c r="H940" s="495"/>
      <c r="I940" s="495"/>
      <c r="J940" s="495"/>
      <c r="K940" s="495"/>
      <c r="L940" s="495"/>
      <c r="M940" s="495"/>
      <c r="N940" s="495"/>
      <c r="O940" s="495"/>
      <c r="P940" s="252">
        <v>322.19</v>
      </c>
      <c r="Q940" s="143"/>
      <c r="R940" s="143"/>
      <c r="S940" s="143"/>
      <c r="T940" s="143"/>
      <c r="U940" s="143"/>
    </row>
    <row r="941" spans="1:21" ht="13.5" customHeight="1">
      <c r="A941" s="210"/>
      <c r="B941" s="187"/>
      <c r="C941" s="495" t="s">
        <v>684</v>
      </c>
      <c r="D941" s="495"/>
      <c r="E941" s="495"/>
      <c r="F941" s="495"/>
      <c r="G941" s="495"/>
      <c r="H941" s="495"/>
      <c r="I941" s="495"/>
      <c r="J941" s="495"/>
      <c r="K941" s="495"/>
      <c r="L941" s="495"/>
      <c r="M941" s="495"/>
      <c r="N941" s="495"/>
      <c r="O941" s="495"/>
      <c r="P941" s="252">
        <v>140.69999999999999</v>
      </c>
      <c r="Q941" s="143"/>
      <c r="R941" s="143"/>
      <c r="S941" s="143"/>
      <c r="T941" s="143"/>
      <c r="U941" s="143"/>
    </row>
    <row r="942" spans="1:21" ht="13.5" customHeight="1">
      <c r="A942" s="210"/>
      <c r="B942" s="187"/>
      <c r="C942" s="495" t="s">
        <v>685</v>
      </c>
      <c r="D942" s="495"/>
      <c r="E942" s="495"/>
      <c r="F942" s="495"/>
      <c r="G942" s="495"/>
      <c r="H942" s="495"/>
      <c r="I942" s="495"/>
      <c r="J942" s="495"/>
      <c r="K942" s="495"/>
      <c r="L942" s="495"/>
      <c r="M942" s="495"/>
      <c r="N942" s="495"/>
      <c r="O942" s="495"/>
      <c r="P942" s="234">
        <v>4964.38</v>
      </c>
      <c r="Q942" s="143"/>
      <c r="R942" s="143"/>
      <c r="S942" s="143"/>
      <c r="T942" s="143"/>
      <c r="U942" s="143"/>
    </row>
    <row r="943" spans="1:21" ht="13.5" customHeight="1">
      <c r="A943" s="210"/>
      <c r="B943" s="187"/>
      <c r="C943" s="495" t="s">
        <v>686</v>
      </c>
      <c r="D943" s="495"/>
      <c r="E943" s="495"/>
      <c r="F943" s="495"/>
      <c r="G943" s="495"/>
      <c r="H943" s="495"/>
      <c r="I943" s="495"/>
      <c r="J943" s="495"/>
      <c r="K943" s="495"/>
      <c r="L943" s="495"/>
      <c r="M943" s="495"/>
      <c r="N943" s="495"/>
      <c r="O943" s="495"/>
      <c r="P943" s="234">
        <v>179004.33</v>
      </c>
      <c r="Q943" s="143"/>
      <c r="R943" s="143"/>
      <c r="S943" s="143"/>
      <c r="T943" s="143"/>
      <c r="U943" s="143"/>
    </row>
    <row r="944" spans="1:21" ht="13.5" customHeight="1">
      <c r="A944" s="210"/>
      <c r="B944" s="187"/>
      <c r="C944" s="495" t="s">
        <v>687</v>
      </c>
      <c r="D944" s="495"/>
      <c r="E944" s="495"/>
      <c r="F944" s="495"/>
      <c r="G944" s="495"/>
      <c r="H944" s="495"/>
      <c r="I944" s="495"/>
      <c r="J944" s="495"/>
      <c r="K944" s="495"/>
      <c r="L944" s="495"/>
      <c r="M944" s="495"/>
      <c r="N944" s="495"/>
      <c r="O944" s="495"/>
      <c r="P944" s="234">
        <v>91511.72</v>
      </c>
      <c r="Q944" s="143"/>
      <c r="R944" s="143"/>
      <c r="S944" s="143"/>
      <c r="T944" s="143"/>
      <c r="U944" s="143"/>
    </row>
    <row r="945" spans="1:21" ht="13.5" customHeight="1">
      <c r="A945" s="210"/>
      <c r="B945" s="187"/>
      <c r="C945" s="495" t="s">
        <v>688</v>
      </c>
      <c r="D945" s="495"/>
      <c r="E945" s="495"/>
      <c r="F945" s="495"/>
      <c r="G945" s="495"/>
      <c r="H945" s="495"/>
      <c r="I945" s="495"/>
      <c r="J945" s="495"/>
      <c r="K945" s="495"/>
      <c r="L945" s="495"/>
      <c r="M945" s="495"/>
      <c r="N945" s="495"/>
      <c r="O945" s="495"/>
      <c r="P945" s="234">
        <v>198780.97</v>
      </c>
      <c r="Q945" s="143"/>
      <c r="R945" s="143"/>
      <c r="S945" s="143"/>
      <c r="T945" s="143"/>
      <c r="U945" s="143"/>
    </row>
    <row r="946" spans="1:21" ht="13.5" customHeight="1">
      <c r="A946" s="210"/>
      <c r="B946" s="187"/>
      <c r="C946" s="495" t="s">
        <v>689</v>
      </c>
      <c r="D946" s="495"/>
      <c r="E946" s="495"/>
      <c r="F946" s="495"/>
      <c r="G946" s="495"/>
      <c r="H946" s="495"/>
      <c r="I946" s="495"/>
      <c r="J946" s="495"/>
      <c r="K946" s="495"/>
      <c r="L946" s="495"/>
      <c r="M946" s="495"/>
      <c r="N946" s="495"/>
      <c r="O946" s="495"/>
      <c r="P946" s="234">
        <v>179004.33</v>
      </c>
      <c r="Q946" s="143"/>
      <c r="R946" s="143"/>
      <c r="S946" s="143"/>
      <c r="T946" s="143"/>
      <c r="U946" s="143"/>
    </row>
    <row r="947" spans="1:21" ht="13.5" customHeight="1">
      <c r="A947" s="210"/>
      <c r="B947" s="187"/>
      <c r="C947" s="495" t="s">
        <v>690</v>
      </c>
      <c r="D947" s="495"/>
      <c r="E947" s="495"/>
      <c r="F947" s="495"/>
      <c r="G947" s="495"/>
      <c r="H947" s="495"/>
      <c r="I947" s="495"/>
      <c r="J947" s="495"/>
      <c r="K947" s="495"/>
      <c r="L947" s="495"/>
      <c r="M947" s="495"/>
      <c r="N947" s="495"/>
      <c r="O947" s="495"/>
      <c r="P947" s="234">
        <v>91511.72</v>
      </c>
      <c r="Q947" s="143"/>
      <c r="R947" s="143"/>
      <c r="S947" s="143"/>
      <c r="T947" s="143"/>
      <c r="U947" s="143"/>
    </row>
    <row r="948" spans="1:21" ht="13.5" customHeight="1">
      <c r="A948" s="210"/>
      <c r="B948" s="230"/>
      <c r="C948" s="496" t="s">
        <v>1920</v>
      </c>
      <c r="D948" s="496"/>
      <c r="E948" s="496"/>
      <c r="F948" s="496"/>
      <c r="G948" s="496"/>
      <c r="H948" s="496"/>
      <c r="I948" s="496"/>
      <c r="J948" s="496"/>
      <c r="K948" s="496"/>
      <c r="L948" s="496"/>
      <c r="M948" s="496"/>
      <c r="N948" s="496"/>
      <c r="O948" s="496"/>
      <c r="P948" s="236">
        <v>474583.59</v>
      </c>
      <c r="Q948" s="143"/>
      <c r="R948" s="143"/>
      <c r="S948" s="143"/>
      <c r="T948" s="143"/>
      <c r="U948" s="143"/>
    </row>
    <row r="949" spans="1:21" ht="13.5" customHeight="1">
      <c r="A949" s="210"/>
      <c r="B949" s="187"/>
      <c r="C949" s="495" t="s">
        <v>692</v>
      </c>
      <c r="D949" s="495"/>
      <c r="E949" s="495"/>
      <c r="F949" s="495"/>
      <c r="G949" s="495"/>
      <c r="H949" s="495"/>
      <c r="I949" s="495"/>
      <c r="J949" s="495"/>
      <c r="K949" s="495"/>
      <c r="L949" s="495"/>
      <c r="M949" s="495"/>
      <c r="N949" s="495"/>
      <c r="O949" s="495"/>
      <c r="P949" s="235"/>
      <c r="Q949" s="143"/>
      <c r="R949" s="143"/>
      <c r="S949" s="143"/>
      <c r="T949" s="143"/>
      <c r="U949" s="143"/>
    </row>
    <row r="950" spans="1:21" ht="13.5" customHeight="1">
      <c r="A950" s="210"/>
      <c r="B950" s="187"/>
      <c r="C950" s="495" t="s">
        <v>694</v>
      </c>
      <c r="D950" s="495"/>
      <c r="E950" s="495"/>
      <c r="F950" s="495"/>
      <c r="G950" s="495"/>
      <c r="H950" s="495"/>
      <c r="I950" s="495"/>
      <c r="J950" s="495"/>
      <c r="K950" s="237" t="s">
        <v>1921</v>
      </c>
      <c r="L950" s="231"/>
      <c r="M950" s="231"/>
      <c r="N950" s="143"/>
      <c r="O950" s="238"/>
      <c r="P950" s="235"/>
      <c r="Q950" s="143"/>
      <c r="R950" s="143"/>
      <c r="S950" s="143"/>
      <c r="T950" s="143"/>
      <c r="U950" s="143"/>
    </row>
    <row r="951" spans="1:21" ht="13.5" customHeight="1">
      <c r="A951" s="210"/>
      <c r="B951" s="187"/>
      <c r="C951" s="495" t="s">
        <v>696</v>
      </c>
      <c r="D951" s="495"/>
      <c r="E951" s="495"/>
      <c r="F951" s="495"/>
      <c r="G951" s="495"/>
      <c r="H951" s="495"/>
      <c r="I951" s="495"/>
      <c r="J951" s="495"/>
      <c r="K951" s="237" t="s">
        <v>1922</v>
      </c>
      <c r="L951" s="231"/>
      <c r="M951" s="231"/>
      <c r="N951" s="143"/>
      <c r="O951" s="238"/>
      <c r="P951" s="235"/>
      <c r="Q951" s="143"/>
      <c r="R951" s="143"/>
      <c r="S951" s="143"/>
      <c r="T951" s="143"/>
      <c r="U951" s="143"/>
    </row>
    <row r="952" spans="1:21" ht="13.5" customHeight="1">
      <c r="A952" s="497" t="s">
        <v>1923</v>
      </c>
      <c r="B952" s="497"/>
      <c r="C952" s="497"/>
      <c r="D952" s="497"/>
      <c r="E952" s="497"/>
      <c r="F952" s="497"/>
      <c r="G952" s="497"/>
      <c r="H952" s="497"/>
      <c r="I952" s="497"/>
      <c r="J952" s="497"/>
      <c r="K952" s="497"/>
      <c r="L952" s="497"/>
      <c r="M952" s="497"/>
      <c r="N952" s="497"/>
      <c r="O952" s="497"/>
      <c r="P952" s="497"/>
      <c r="Q952" s="143"/>
      <c r="R952" s="143"/>
      <c r="S952" s="143"/>
      <c r="T952" s="143"/>
      <c r="U952" s="143"/>
    </row>
    <row r="953" spans="1:21" ht="13.5" customHeight="1">
      <c r="A953" s="178" t="s">
        <v>584</v>
      </c>
      <c r="B953" s="179" t="s">
        <v>1399</v>
      </c>
      <c r="C953" s="498" t="s">
        <v>1400</v>
      </c>
      <c r="D953" s="498"/>
      <c r="E953" s="498"/>
      <c r="F953" s="498"/>
      <c r="G953" s="498"/>
      <c r="H953" s="180" t="s">
        <v>610</v>
      </c>
      <c r="I953" s="181">
        <v>2.1</v>
      </c>
      <c r="J953" s="182">
        <v>1</v>
      </c>
      <c r="K953" s="222">
        <v>2.1</v>
      </c>
      <c r="L953" s="183"/>
      <c r="M953" s="181"/>
      <c r="N953" s="184"/>
      <c r="O953" s="181"/>
      <c r="P953" s="185"/>
      <c r="Q953" s="143"/>
      <c r="R953" s="143"/>
      <c r="S953" s="143"/>
      <c r="T953" s="143"/>
      <c r="U953" s="143"/>
    </row>
    <row r="954" spans="1:21" ht="47.25" customHeight="1">
      <c r="A954" s="186"/>
      <c r="B954" s="187" t="s">
        <v>386</v>
      </c>
      <c r="C954" s="499" t="s">
        <v>387</v>
      </c>
      <c r="D954" s="499"/>
      <c r="E954" s="499"/>
      <c r="F954" s="499"/>
      <c r="G954" s="499"/>
      <c r="H954" s="499"/>
      <c r="I954" s="499"/>
      <c r="J954" s="499"/>
      <c r="K954" s="499"/>
      <c r="L954" s="499"/>
      <c r="M954" s="499"/>
      <c r="N954" s="499"/>
      <c r="O954" s="499"/>
      <c r="P954" s="499"/>
      <c r="Q954" s="143"/>
      <c r="R954" s="143"/>
      <c r="S954" s="143"/>
      <c r="T954" s="143"/>
      <c r="U954" s="143"/>
    </row>
    <row r="955" spans="1:21" ht="29.25" customHeight="1">
      <c r="A955" s="186"/>
      <c r="B955" s="187" t="s">
        <v>388</v>
      </c>
      <c r="C955" s="499" t="s">
        <v>389</v>
      </c>
      <c r="D955" s="499"/>
      <c r="E955" s="499"/>
      <c r="F955" s="499"/>
      <c r="G955" s="499"/>
      <c r="H955" s="499"/>
      <c r="I955" s="499"/>
      <c r="J955" s="499"/>
      <c r="K955" s="499"/>
      <c r="L955" s="499"/>
      <c r="M955" s="499"/>
      <c r="N955" s="499"/>
      <c r="O955" s="499"/>
      <c r="P955" s="499"/>
      <c r="Q955" s="143"/>
      <c r="R955" s="143"/>
      <c r="S955" s="143"/>
      <c r="T955" s="143"/>
      <c r="U955" s="143"/>
    </row>
    <row r="956" spans="1:21" ht="13.5" customHeight="1">
      <c r="A956" s="186"/>
      <c r="B956" s="187"/>
      <c r="C956" s="499" t="s">
        <v>1790</v>
      </c>
      <c r="D956" s="499"/>
      <c r="E956" s="499"/>
      <c r="F956" s="499"/>
      <c r="G956" s="499"/>
      <c r="H956" s="499"/>
      <c r="I956" s="499"/>
      <c r="J956" s="499"/>
      <c r="K956" s="499"/>
      <c r="L956" s="499"/>
      <c r="M956" s="499"/>
      <c r="N956" s="499"/>
      <c r="O956" s="499"/>
      <c r="P956" s="499"/>
      <c r="Q956" s="143"/>
      <c r="R956" s="143"/>
      <c r="S956" s="143"/>
      <c r="T956" s="143"/>
      <c r="U956" s="143"/>
    </row>
    <row r="957" spans="1:21" ht="13.5" customHeight="1">
      <c r="A957" s="188"/>
      <c r="B957" s="189" t="s">
        <v>164</v>
      </c>
      <c r="C957" s="501" t="s">
        <v>391</v>
      </c>
      <c r="D957" s="501"/>
      <c r="E957" s="501"/>
      <c r="F957" s="501"/>
      <c r="G957" s="501"/>
      <c r="H957" s="190" t="s">
        <v>392</v>
      </c>
      <c r="I957" s="191"/>
      <c r="J957" s="191"/>
      <c r="K957" s="215">
        <v>3.4756923</v>
      </c>
      <c r="L957" s="193"/>
      <c r="M957" s="191"/>
      <c r="N957" s="193"/>
      <c r="O957" s="191"/>
      <c r="P957" s="194">
        <v>1967.73</v>
      </c>
      <c r="Q957" s="143"/>
      <c r="R957" s="143"/>
      <c r="S957" s="143"/>
      <c r="T957" s="143"/>
      <c r="U957" s="143"/>
    </row>
    <row r="958" spans="1:21" ht="13.5" customHeight="1">
      <c r="A958" s="195"/>
      <c r="B958" s="189" t="s">
        <v>393</v>
      </c>
      <c r="C958" s="501" t="s">
        <v>394</v>
      </c>
      <c r="D958" s="501"/>
      <c r="E958" s="501"/>
      <c r="F958" s="501"/>
      <c r="G958" s="501"/>
      <c r="H958" s="190" t="s">
        <v>392</v>
      </c>
      <c r="I958" s="201">
        <v>1.03</v>
      </c>
      <c r="J958" s="197">
        <v>1.6068849999999999</v>
      </c>
      <c r="K958" s="215">
        <v>3.4756923</v>
      </c>
      <c r="L958" s="198"/>
      <c r="M958" s="199"/>
      <c r="N958" s="200">
        <v>566.14</v>
      </c>
      <c r="O958" s="191"/>
      <c r="P958" s="194">
        <v>1967.73</v>
      </c>
      <c r="Q958" s="143"/>
      <c r="R958" s="143"/>
      <c r="S958" s="143"/>
      <c r="T958" s="143"/>
      <c r="U958" s="143"/>
    </row>
    <row r="959" spans="1:21" ht="13.5" customHeight="1">
      <c r="A959" s="188"/>
      <c r="B959" s="189" t="s">
        <v>167</v>
      </c>
      <c r="C959" s="501" t="s">
        <v>395</v>
      </c>
      <c r="D959" s="501"/>
      <c r="E959" s="501"/>
      <c r="F959" s="501"/>
      <c r="G959" s="501"/>
      <c r="H959" s="190"/>
      <c r="I959" s="191"/>
      <c r="J959" s="191"/>
      <c r="K959" s="191"/>
      <c r="L959" s="193"/>
      <c r="M959" s="191"/>
      <c r="N959" s="193"/>
      <c r="O959" s="191"/>
      <c r="P959" s="216">
        <v>71.72</v>
      </c>
      <c r="Q959" s="143"/>
      <c r="R959" s="143"/>
      <c r="S959" s="143"/>
      <c r="T959" s="143"/>
      <c r="U959" s="143"/>
    </row>
    <row r="960" spans="1:21" ht="13.5" customHeight="1">
      <c r="A960" s="188"/>
      <c r="B960" s="189"/>
      <c r="C960" s="501" t="s">
        <v>396</v>
      </c>
      <c r="D960" s="501"/>
      <c r="E960" s="501"/>
      <c r="F960" s="501"/>
      <c r="G960" s="501"/>
      <c r="H960" s="190" t="s">
        <v>392</v>
      </c>
      <c r="I960" s="191"/>
      <c r="J960" s="191"/>
      <c r="K960" s="215">
        <v>6.7489199999999999E-2</v>
      </c>
      <c r="L960" s="193"/>
      <c r="M960" s="191"/>
      <c r="N960" s="193"/>
      <c r="O960" s="191"/>
      <c r="P960" s="216">
        <v>45.79</v>
      </c>
      <c r="Q960" s="143"/>
      <c r="R960" s="143"/>
      <c r="S960" s="143"/>
      <c r="T960" s="143"/>
      <c r="U960" s="143"/>
    </row>
    <row r="961" spans="1:21" ht="13.5" customHeight="1">
      <c r="A961" s="195"/>
      <c r="B961" s="189" t="s">
        <v>397</v>
      </c>
      <c r="C961" s="501" t="s">
        <v>398</v>
      </c>
      <c r="D961" s="501"/>
      <c r="E961" s="501"/>
      <c r="F961" s="501"/>
      <c r="G961" s="501"/>
      <c r="H961" s="190" t="s">
        <v>399</v>
      </c>
      <c r="I961" s="201">
        <v>0.01</v>
      </c>
      <c r="J961" s="197">
        <v>1.6068849999999999</v>
      </c>
      <c r="K961" s="215">
        <v>3.37446E-2</v>
      </c>
      <c r="L961" s="198"/>
      <c r="M961" s="199"/>
      <c r="N961" s="200">
        <v>1582.31</v>
      </c>
      <c r="O961" s="191"/>
      <c r="P961" s="194">
        <v>53.39</v>
      </c>
      <c r="Q961" s="143"/>
      <c r="R961" s="143"/>
      <c r="S961" s="143"/>
      <c r="T961" s="143"/>
      <c r="U961" s="143"/>
    </row>
    <row r="962" spans="1:21" ht="13.5" customHeight="1">
      <c r="A962" s="203"/>
      <c r="B962" s="189" t="s">
        <v>400</v>
      </c>
      <c r="C962" s="501" t="s">
        <v>401</v>
      </c>
      <c r="D962" s="501"/>
      <c r="E962" s="501"/>
      <c r="F962" s="501"/>
      <c r="G962" s="501"/>
      <c r="H962" s="190" t="s">
        <v>392</v>
      </c>
      <c r="I962" s="201">
        <v>0.01</v>
      </c>
      <c r="J962" s="197">
        <v>1.6068849999999999</v>
      </c>
      <c r="K962" s="215">
        <v>3.37446E-2</v>
      </c>
      <c r="L962" s="193"/>
      <c r="M962" s="191"/>
      <c r="N962" s="204">
        <v>777.91</v>
      </c>
      <c r="O962" s="191"/>
      <c r="P962" s="216">
        <v>26.25</v>
      </c>
      <c r="Q962" s="143"/>
      <c r="R962" s="143"/>
      <c r="S962" s="143"/>
      <c r="T962" s="143"/>
      <c r="U962" s="143"/>
    </row>
    <row r="963" spans="1:21" ht="13.5" customHeight="1">
      <c r="A963" s="195"/>
      <c r="B963" s="189" t="s">
        <v>402</v>
      </c>
      <c r="C963" s="501" t="s">
        <v>403</v>
      </c>
      <c r="D963" s="501"/>
      <c r="E963" s="501"/>
      <c r="F963" s="501"/>
      <c r="G963" s="501"/>
      <c r="H963" s="190" t="s">
        <v>399</v>
      </c>
      <c r="I963" s="201">
        <v>0.01</v>
      </c>
      <c r="J963" s="197">
        <v>1.6068849999999999</v>
      </c>
      <c r="K963" s="215">
        <v>3.37446E-2</v>
      </c>
      <c r="L963" s="198"/>
      <c r="M963" s="199"/>
      <c r="N963" s="200">
        <v>543.33000000000004</v>
      </c>
      <c r="O963" s="191"/>
      <c r="P963" s="194">
        <v>18.329999999999998</v>
      </c>
      <c r="Q963" s="143"/>
      <c r="R963" s="143"/>
      <c r="S963" s="143"/>
      <c r="T963" s="143"/>
      <c r="U963" s="143"/>
    </row>
    <row r="964" spans="1:21" ht="13.5" customHeight="1">
      <c r="A964" s="203"/>
      <c r="B964" s="189" t="s">
        <v>404</v>
      </c>
      <c r="C964" s="501" t="s">
        <v>405</v>
      </c>
      <c r="D964" s="501"/>
      <c r="E964" s="501"/>
      <c r="F964" s="501"/>
      <c r="G964" s="501"/>
      <c r="H964" s="190" t="s">
        <v>392</v>
      </c>
      <c r="I964" s="201">
        <v>0.01</v>
      </c>
      <c r="J964" s="197">
        <v>1.6068849999999999</v>
      </c>
      <c r="K964" s="215">
        <v>3.37446E-2</v>
      </c>
      <c r="L964" s="193"/>
      <c r="M964" s="191"/>
      <c r="N964" s="204">
        <v>579.11</v>
      </c>
      <c r="O964" s="191"/>
      <c r="P964" s="216">
        <v>19.54</v>
      </c>
      <c r="Q964" s="143"/>
      <c r="R964" s="143"/>
      <c r="S964" s="143"/>
      <c r="T964" s="143"/>
      <c r="U964" s="143"/>
    </row>
    <row r="965" spans="1:21" ht="13.5" customHeight="1">
      <c r="A965" s="188"/>
      <c r="B965" s="189" t="s">
        <v>180</v>
      </c>
      <c r="C965" s="501" t="s">
        <v>410</v>
      </c>
      <c r="D965" s="501"/>
      <c r="E965" s="501"/>
      <c r="F965" s="501"/>
      <c r="G965" s="501"/>
      <c r="H965" s="190"/>
      <c r="I965" s="191"/>
      <c r="J965" s="191"/>
      <c r="K965" s="191"/>
      <c r="L965" s="193"/>
      <c r="M965" s="191"/>
      <c r="N965" s="193"/>
      <c r="O965" s="191"/>
      <c r="P965" s="216">
        <v>223.85</v>
      </c>
      <c r="Q965" s="143"/>
      <c r="R965" s="143"/>
      <c r="S965" s="143"/>
      <c r="T965" s="143"/>
      <c r="U965" s="143"/>
    </row>
    <row r="966" spans="1:21" ht="29.25" customHeight="1">
      <c r="A966" s="195"/>
      <c r="B966" s="189" t="s">
        <v>593</v>
      </c>
      <c r="C966" s="501" t="s">
        <v>594</v>
      </c>
      <c r="D966" s="501"/>
      <c r="E966" s="501"/>
      <c r="F966" s="501"/>
      <c r="G966" s="501"/>
      <c r="H966" s="190" t="s">
        <v>595</v>
      </c>
      <c r="I966" s="201">
        <v>13.33</v>
      </c>
      <c r="J966" s="202">
        <v>1.0367</v>
      </c>
      <c r="K966" s="215">
        <v>29.020343100000002</v>
      </c>
      <c r="L966" s="205">
        <v>5.87</v>
      </c>
      <c r="M966" s="206">
        <v>0.87</v>
      </c>
      <c r="N966" s="200">
        <v>5.1100000000000003</v>
      </c>
      <c r="O966" s="191"/>
      <c r="P966" s="194">
        <v>148.29</v>
      </c>
      <c r="Q966" s="143"/>
      <c r="R966" s="143"/>
      <c r="S966" s="143"/>
      <c r="T966" s="143"/>
      <c r="U966" s="143"/>
    </row>
    <row r="967" spans="1:21" ht="19.5" customHeight="1">
      <c r="A967" s="195"/>
      <c r="B967" s="189" t="s">
        <v>1403</v>
      </c>
      <c r="C967" s="501" t="s">
        <v>1404</v>
      </c>
      <c r="D967" s="501"/>
      <c r="E967" s="501"/>
      <c r="F967" s="501"/>
      <c r="G967" s="501"/>
      <c r="H967" s="190" t="s">
        <v>1405</v>
      </c>
      <c r="I967" s="196">
        <v>0.5</v>
      </c>
      <c r="J967" s="202">
        <v>1.0367</v>
      </c>
      <c r="K967" s="197">
        <v>1.088535</v>
      </c>
      <c r="L967" s="205">
        <v>37.71</v>
      </c>
      <c r="M967" s="206">
        <v>1.54</v>
      </c>
      <c r="N967" s="200">
        <v>58.07</v>
      </c>
      <c r="O967" s="191"/>
      <c r="P967" s="194">
        <v>63.21</v>
      </c>
      <c r="Q967" s="143"/>
      <c r="R967" s="143"/>
      <c r="S967" s="143"/>
      <c r="T967" s="143"/>
      <c r="U967" s="143"/>
    </row>
    <row r="968" spans="1:21" ht="13.5" customHeight="1">
      <c r="A968" s="195"/>
      <c r="B968" s="189" t="s">
        <v>730</v>
      </c>
      <c r="C968" s="501" t="s">
        <v>731</v>
      </c>
      <c r="D968" s="501"/>
      <c r="E968" s="501"/>
      <c r="F968" s="501"/>
      <c r="G968" s="501"/>
      <c r="H968" s="190" t="s">
        <v>413</v>
      </c>
      <c r="I968" s="201">
        <v>0.05</v>
      </c>
      <c r="J968" s="202">
        <v>1.0367</v>
      </c>
      <c r="K968" s="215">
        <v>0.10885350000000001</v>
      </c>
      <c r="L968" s="205">
        <v>79.88</v>
      </c>
      <c r="M968" s="206">
        <v>1.42</v>
      </c>
      <c r="N968" s="200">
        <v>113.43</v>
      </c>
      <c r="O968" s="191"/>
      <c r="P968" s="194">
        <v>12.35</v>
      </c>
      <c r="Q968" s="143"/>
      <c r="R968" s="143"/>
      <c r="S968" s="143"/>
      <c r="T968" s="143"/>
      <c r="U968" s="143"/>
    </row>
    <row r="969" spans="1:21" ht="13.5" customHeight="1">
      <c r="A969" s="210"/>
      <c r="B969" s="187"/>
      <c r="C969" s="500" t="s">
        <v>429</v>
      </c>
      <c r="D969" s="500"/>
      <c r="E969" s="500"/>
      <c r="F969" s="500"/>
      <c r="G969" s="500"/>
      <c r="H969" s="180"/>
      <c r="I969" s="181"/>
      <c r="J969" s="181"/>
      <c r="K969" s="181"/>
      <c r="L969" s="183"/>
      <c r="M969" s="181"/>
      <c r="N969" s="211"/>
      <c r="O969" s="181"/>
      <c r="P969" s="212">
        <v>2309.09</v>
      </c>
      <c r="Q969" s="143"/>
      <c r="R969" s="143"/>
      <c r="S969" s="143"/>
      <c r="T969" s="143"/>
      <c r="U969" s="143"/>
    </row>
    <row r="970" spans="1:21" ht="13.5" customHeight="1">
      <c r="A970" s="203" t="s">
        <v>602</v>
      </c>
      <c r="B970" s="189" t="s">
        <v>430</v>
      </c>
      <c r="C970" s="501" t="s">
        <v>431</v>
      </c>
      <c r="D970" s="501"/>
      <c r="E970" s="501"/>
      <c r="F970" s="501"/>
      <c r="G970" s="501"/>
      <c r="H970" s="190" t="s">
        <v>432</v>
      </c>
      <c r="I970" s="209">
        <v>2</v>
      </c>
      <c r="J970" s="191"/>
      <c r="K970" s="209">
        <v>2</v>
      </c>
      <c r="L970" s="193"/>
      <c r="M970" s="191"/>
      <c r="N970" s="193"/>
      <c r="O970" s="202">
        <v>1.0367</v>
      </c>
      <c r="P970" s="216">
        <v>25.39</v>
      </c>
      <c r="Q970" s="143"/>
      <c r="R970" s="143"/>
      <c r="S970" s="143"/>
      <c r="T970" s="143"/>
      <c r="U970" s="143"/>
    </row>
    <row r="971" spans="1:21" ht="13.5" customHeight="1">
      <c r="A971" s="203"/>
      <c r="B971" s="189"/>
      <c r="C971" s="501" t="s">
        <v>433</v>
      </c>
      <c r="D971" s="501"/>
      <c r="E971" s="501"/>
      <c r="F971" s="501"/>
      <c r="G971" s="501"/>
      <c r="H971" s="190"/>
      <c r="I971" s="191"/>
      <c r="J971" s="191"/>
      <c r="K971" s="191"/>
      <c r="L971" s="193"/>
      <c r="M971" s="191"/>
      <c r="N971" s="193"/>
      <c r="O971" s="191"/>
      <c r="P971" s="194">
        <v>2013.52</v>
      </c>
      <c r="Q971" s="143"/>
      <c r="R971" s="143"/>
      <c r="S971" s="143"/>
      <c r="T971" s="143"/>
      <c r="U971" s="143"/>
    </row>
    <row r="972" spans="1:21" ht="13.5" customHeight="1">
      <c r="A972" s="203"/>
      <c r="B972" s="189" t="s">
        <v>603</v>
      </c>
      <c r="C972" s="501" t="s">
        <v>604</v>
      </c>
      <c r="D972" s="501"/>
      <c r="E972" s="501"/>
      <c r="F972" s="501"/>
      <c r="G972" s="501"/>
      <c r="H972" s="190" t="s">
        <v>432</v>
      </c>
      <c r="I972" s="209">
        <v>97</v>
      </c>
      <c r="J972" s="191"/>
      <c r="K972" s="209">
        <v>97</v>
      </c>
      <c r="L972" s="193"/>
      <c r="M972" s="191"/>
      <c r="N972" s="193"/>
      <c r="O972" s="191"/>
      <c r="P972" s="194">
        <v>1953.11</v>
      </c>
      <c r="Q972" s="143"/>
      <c r="R972" s="143"/>
      <c r="S972" s="143"/>
      <c r="T972" s="143"/>
      <c r="U972" s="143"/>
    </row>
    <row r="973" spans="1:21" ht="13.5" customHeight="1">
      <c r="A973" s="203"/>
      <c r="B973" s="189" t="s">
        <v>605</v>
      </c>
      <c r="C973" s="501" t="s">
        <v>606</v>
      </c>
      <c r="D973" s="501"/>
      <c r="E973" s="501"/>
      <c r="F973" s="501"/>
      <c r="G973" s="501"/>
      <c r="H973" s="190" t="s">
        <v>432</v>
      </c>
      <c r="I973" s="209">
        <v>51</v>
      </c>
      <c r="J973" s="191"/>
      <c r="K973" s="209">
        <v>51</v>
      </c>
      <c r="L973" s="193"/>
      <c r="M973" s="191"/>
      <c r="N973" s="193"/>
      <c r="O973" s="191"/>
      <c r="P973" s="194">
        <v>1026.9000000000001</v>
      </c>
      <c r="Q973" s="143"/>
      <c r="R973" s="143"/>
      <c r="S973" s="143"/>
      <c r="T973" s="143"/>
      <c r="U973" s="143"/>
    </row>
    <row r="974" spans="1:21" ht="13.5" customHeight="1">
      <c r="A974" s="213"/>
      <c r="B974" s="214"/>
      <c r="C974" s="500" t="s">
        <v>438</v>
      </c>
      <c r="D974" s="500"/>
      <c r="E974" s="500"/>
      <c r="F974" s="500"/>
      <c r="G974" s="500"/>
      <c r="H974" s="180"/>
      <c r="I974" s="181"/>
      <c r="J974" s="181"/>
      <c r="K974" s="181"/>
      <c r="L974" s="183"/>
      <c r="M974" s="181"/>
      <c r="N974" s="211">
        <v>2530.71</v>
      </c>
      <c r="O974" s="181"/>
      <c r="P974" s="212">
        <v>5314.49</v>
      </c>
      <c r="Q974" s="143"/>
      <c r="R974" s="143"/>
      <c r="S974" s="143"/>
      <c r="T974" s="143"/>
      <c r="U974" s="143"/>
    </row>
    <row r="975" spans="1:21" ht="13.5" customHeight="1">
      <c r="A975" s="178" t="s">
        <v>607</v>
      </c>
      <c r="B975" s="179" t="s">
        <v>1408</v>
      </c>
      <c r="C975" s="498" t="s">
        <v>1409</v>
      </c>
      <c r="D975" s="498"/>
      <c r="E975" s="498"/>
      <c r="F975" s="498"/>
      <c r="G975" s="498"/>
      <c r="H975" s="180" t="s">
        <v>610</v>
      </c>
      <c r="I975" s="181">
        <v>0.44</v>
      </c>
      <c r="J975" s="182">
        <v>1</v>
      </c>
      <c r="K975" s="219">
        <v>0.44</v>
      </c>
      <c r="L975" s="183"/>
      <c r="M975" s="181"/>
      <c r="N975" s="184"/>
      <c r="O975" s="181"/>
      <c r="P975" s="185"/>
      <c r="Q975" s="143"/>
      <c r="R975" s="143"/>
      <c r="S975" s="143"/>
      <c r="T975" s="143"/>
      <c r="U975" s="143"/>
    </row>
    <row r="976" spans="1:21" ht="47.25" customHeight="1">
      <c r="A976" s="186"/>
      <c r="B976" s="187" t="s">
        <v>386</v>
      </c>
      <c r="C976" s="499" t="s">
        <v>387</v>
      </c>
      <c r="D976" s="499"/>
      <c r="E976" s="499"/>
      <c r="F976" s="499"/>
      <c r="G976" s="499"/>
      <c r="H976" s="499"/>
      <c r="I976" s="499"/>
      <c r="J976" s="499"/>
      <c r="K976" s="499"/>
      <c r="L976" s="499"/>
      <c r="M976" s="499"/>
      <c r="N976" s="499"/>
      <c r="O976" s="499"/>
      <c r="P976" s="499"/>
      <c r="Q976" s="143"/>
      <c r="R976" s="143"/>
      <c r="S976" s="143"/>
      <c r="T976" s="143"/>
      <c r="U976" s="143"/>
    </row>
    <row r="977" spans="1:21" ht="29.25" customHeight="1">
      <c r="A977" s="186"/>
      <c r="B977" s="187" t="s">
        <v>388</v>
      </c>
      <c r="C977" s="499" t="s">
        <v>389</v>
      </c>
      <c r="D977" s="499"/>
      <c r="E977" s="499"/>
      <c r="F977" s="499"/>
      <c r="G977" s="499"/>
      <c r="H977" s="499"/>
      <c r="I977" s="499"/>
      <c r="J977" s="499"/>
      <c r="K977" s="499"/>
      <c r="L977" s="499"/>
      <c r="M977" s="499"/>
      <c r="N977" s="499"/>
      <c r="O977" s="499"/>
      <c r="P977" s="499"/>
      <c r="Q977" s="143"/>
      <c r="R977" s="143"/>
      <c r="S977" s="143"/>
      <c r="T977" s="143"/>
      <c r="U977" s="143"/>
    </row>
    <row r="978" spans="1:21" ht="13.5" customHeight="1">
      <c r="A978" s="186"/>
      <c r="B978" s="187"/>
      <c r="C978" s="499" t="s">
        <v>1790</v>
      </c>
      <c r="D978" s="499"/>
      <c r="E978" s="499"/>
      <c r="F978" s="499"/>
      <c r="G978" s="499"/>
      <c r="H978" s="499"/>
      <c r="I978" s="499"/>
      <c r="J978" s="499"/>
      <c r="K978" s="499"/>
      <c r="L978" s="499"/>
      <c r="M978" s="499"/>
      <c r="N978" s="499"/>
      <c r="O978" s="499"/>
      <c r="P978" s="499"/>
      <c r="Q978" s="143"/>
      <c r="R978" s="143"/>
      <c r="S978" s="143"/>
      <c r="T978" s="143"/>
      <c r="U978" s="143"/>
    </row>
    <row r="979" spans="1:21" ht="13.5" customHeight="1">
      <c r="A979" s="188"/>
      <c r="B979" s="189" t="s">
        <v>164</v>
      </c>
      <c r="C979" s="501" t="s">
        <v>391</v>
      </c>
      <c r="D979" s="501"/>
      <c r="E979" s="501"/>
      <c r="F979" s="501"/>
      <c r="G979" s="501"/>
      <c r="H979" s="190" t="s">
        <v>392</v>
      </c>
      <c r="I979" s="191"/>
      <c r="J979" s="191"/>
      <c r="K979" s="215">
        <v>1.4564805999999999</v>
      </c>
      <c r="L979" s="193"/>
      <c r="M979" s="191"/>
      <c r="N979" s="193"/>
      <c r="O979" s="191"/>
      <c r="P979" s="216">
        <v>824.57</v>
      </c>
      <c r="Q979" s="143"/>
      <c r="R979" s="143"/>
      <c r="S979" s="143"/>
      <c r="T979" s="143"/>
      <c r="U979" s="143"/>
    </row>
    <row r="980" spans="1:21" ht="13.5" customHeight="1">
      <c r="A980" s="195"/>
      <c r="B980" s="189" t="s">
        <v>393</v>
      </c>
      <c r="C980" s="501" t="s">
        <v>394</v>
      </c>
      <c r="D980" s="501"/>
      <c r="E980" s="501"/>
      <c r="F980" s="501"/>
      <c r="G980" s="501"/>
      <c r="H980" s="190" t="s">
        <v>392</v>
      </c>
      <c r="I980" s="201">
        <v>2.06</v>
      </c>
      <c r="J980" s="197">
        <v>1.6068849999999999</v>
      </c>
      <c r="K980" s="215">
        <v>1.4564805999999999</v>
      </c>
      <c r="L980" s="198"/>
      <c r="M980" s="199"/>
      <c r="N980" s="200">
        <v>566.14</v>
      </c>
      <c r="O980" s="191"/>
      <c r="P980" s="194">
        <v>824.57</v>
      </c>
      <c r="Q980" s="143"/>
      <c r="R980" s="143"/>
      <c r="S980" s="143"/>
      <c r="T980" s="143"/>
      <c r="U980" s="143"/>
    </row>
    <row r="981" spans="1:21" ht="13.5" customHeight="1">
      <c r="A981" s="188"/>
      <c r="B981" s="189" t="s">
        <v>167</v>
      </c>
      <c r="C981" s="501" t="s">
        <v>395</v>
      </c>
      <c r="D981" s="501"/>
      <c r="E981" s="501"/>
      <c r="F981" s="501"/>
      <c r="G981" s="501"/>
      <c r="H981" s="190"/>
      <c r="I981" s="191"/>
      <c r="J981" s="191"/>
      <c r="K981" s="191"/>
      <c r="L981" s="193"/>
      <c r="M981" s="191"/>
      <c r="N981" s="193"/>
      <c r="O981" s="191"/>
      <c r="P981" s="216">
        <v>30.05</v>
      </c>
      <c r="Q981" s="143"/>
      <c r="R981" s="143"/>
      <c r="S981" s="143"/>
      <c r="T981" s="143"/>
      <c r="U981" s="143"/>
    </row>
    <row r="982" spans="1:21" ht="13.5" customHeight="1">
      <c r="A982" s="188"/>
      <c r="B982" s="189"/>
      <c r="C982" s="501" t="s">
        <v>396</v>
      </c>
      <c r="D982" s="501"/>
      <c r="E982" s="501"/>
      <c r="F982" s="501"/>
      <c r="G982" s="501"/>
      <c r="H982" s="190" t="s">
        <v>392</v>
      </c>
      <c r="I982" s="191"/>
      <c r="J982" s="191"/>
      <c r="K982" s="215">
        <v>2.8281199999999999E-2</v>
      </c>
      <c r="L982" s="193"/>
      <c r="M982" s="191"/>
      <c r="N982" s="193"/>
      <c r="O982" s="191"/>
      <c r="P982" s="216">
        <v>19.190000000000001</v>
      </c>
      <c r="Q982" s="143"/>
      <c r="R982" s="143"/>
      <c r="S982" s="143"/>
      <c r="T982" s="143"/>
      <c r="U982" s="143"/>
    </row>
    <row r="983" spans="1:21" ht="13.5" customHeight="1">
      <c r="A983" s="195"/>
      <c r="B983" s="189" t="s">
        <v>397</v>
      </c>
      <c r="C983" s="501" t="s">
        <v>398</v>
      </c>
      <c r="D983" s="501"/>
      <c r="E983" s="501"/>
      <c r="F983" s="501"/>
      <c r="G983" s="501"/>
      <c r="H983" s="190" t="s">
        <v>399</v>
      </c>
      <c r="I983" s="201">
        <v>0.02</v>
      </c>
      <c r="J983" s="197">
        <v>1.6068849999999999</v>
      </c>
      <c r="K983" s="215">
        <v>1.41406E-2</v>
      </c>
      <c r="L983" s="198"/>
      <c r="M983" s="199"/>
      <c r="N983" s="200">
        <v>1582.31</v>
      </c>
      <c r="O983" s="191"/>
      <c r="P983" s="194">
        <v>22.37</v>
      </c>
      <c r="Q983" s="143"/>
      <c r="R983" s="143"/>
      <c r="S983" s="143"/>
      <c r="T983" s="143"/>
      <c r="U983" s="143"/>
    </row>
    <row r="984" spans="1:21" ht="13.5" customHeight="1">
      <c r="A984" s="203"/>
      <c r="B984" s="189" t="s">
        <v>400</v>
      </c>
      <c r="C984" s="501" t="s">
        <v>401</v>
      </c>
      <c r="D984" s="501"/>
      <c r="E984" s="501"/>
      <c r="F984" s="501"/>
      <c r="G984" s="501"/>
      <c r="H984" s="190" t="s">
        <v>392</v>
      </c>
      <c r="I984" s="201">
        <v>0.02</v>
      </c>
      <c r="J984" s="197">
        <v>1.6068849999999999</v>
      </c>
      <c r="K984" s="215">
        <v>1.41406E-2</v>
      </c>
      <c r="L984" s="193"/>
      <c r="M984" s="191"/>
      <c r="N984" s="204">
        <v>777.91</v>
      </c>
      <c r="O984" s="191"/>
      <c r="P984" s="216">
        <v>11</v>
      </c>
      <c r="Q984" s="143"/>
      <c r="R984" s="143"/>
      <c r="S984" s="143"/>
      <c r="T984" s="143"/>
      <c r="U984" s="143"/>
    </row>
    <row r="985" spans="1:21" ht="13.5" customHeight="1">
      <c r="A985" s="195"/>
      <c r="B985" s="189" t="s">
        <v>402</v>
      </c>
      <c r="C985" s="501" t="s">
        <v>403</v>
      </c>
      <c r="D985" s="501"/>
      <c r="E985" s="501"/>
      <c r="F985" s="501"/>
      <c r="G985" s="501"/>
      <c r="H985" s="190" t="s">
        <v>399</v>
      </c>
      <c r="I985" s="201">
        <v>0.02</v>
      </c>
      <c r="J985" s="197">
        <v>1.6068849999999999</v>
      </c>
      <c r="K985" s="215">
        <v>1.41406E-2</v>
      </c>
      <c r="L985" s="198"/>
      <c r="M985" s="199"/>
      <c r="N985" s="200">
        <v>543.33000000000004</v>
      </c>
      <c r="O985" s="191"/>
      <c r="P985" s="194">
        <v>7.68</v>
      </c>
      <c r="Q985" s="143"/>
      <c r="R985" s="143"/>
      <c r="S985" s="143"/>
      <c r="T985" s="143"/>
      <c r="U985" s="143"/>
    </row>
    <row r="986" spans="1:21" ht="13.5" customHeight="1">
      <c r="A986" s="203"/>
      <c r="B986" s="189" t="s">
        <v>404</v>
      </c>
      <c r="C986" s="501" t="s">
        <v>405</v>
      </c>
      <c r="D986" s="501"/>
      <c r="E986" s="501"/>
      <c r="F986" s="501"/>
      <c r="G986" s="501"/>
      <c r="H986" s="190" t="s">
        <v>392</v>
      </c>
      <c r="I986" s="201">
        <v>0.02</v>
      </c>
      <c r="J986" s="197">
        <v>1.6068849999999999</v>
      </c>
      <c r="K986" s="215">
        <v>1.41406E-2</v>
      </c>
      <c r="L986" s="193"/>
      <c r="M986" s="191"/>
      <c r="N986" s="204">
        <v>579.11</v>
      </c>
      <c r="O986" s="191"/>
      <c r="P986" s="216">
        <v>8.19</v>
      </c>
      <c r="Q986" s="143"/>
      <c r="R986" s="143"/>
      <c r="S986" s="143"/>
      <c r="T986" s="143"/>
      <c r="U986" s="143"/>
    </row>
    <row r="987" spans="1:21" ht="13.5" customHeight="1">
      <c r="A987" s="188"/>
      <c r="B987" s="189" t="s">
        <v>180</v>
      </c>
      <c r="C987" s="501" t="s">
        <v>410</v>
      </c>
      <c r="D987" s="501"/>
      <c r="E987" s="501"/>
      <c r="F987" s="501"/>
      <c r="G987" s="501"/>
      <c r="H987" s="190"/>
      <c r="I987" s="191"/>
      <c r="J987" s="191"/>
      <c r="K987" s="191"/>
      <c r="L987" s="193"/>
      <c r="M987" s="191"/>
      <c r="N987" s="193"/>
      <c r="O987" s="191"/>
      <c r="P987" s="216">
        <v>48.23</v>
      </c>
      <c r="Q987" s="143"/>
      <c r="R987" s="143"/>
      <c r="S987" s="143"/>
      <c r="T987" s="143"/>
      <c r="U987" s="143"/>
    </row>
    <row r="988" spans="1:21" ht="29.25" customHeight="1">
      <c r="A988" s="195"/>
      <c r="B988" s="189" t="s">
        <v>593</v>
      </c>
      <c r="C988" s="501" t="s">
        <v>594</v>
      </c>
      <c r="D988" s="501"/>
      <c r="E988" s="501"/>
      <c r="F988" s="501"/>
      <c r="G988" s="501"/>
      <c r="H988" s="190" t="s">
        <v>595</v>
      </c>
      <c r="I988" s="201">
        <v>13.33</v>
      </c>
      <c r="J988" s="202">
        <v>1.0367</v>
      </c>
      <c r="K988" s="215">
        <v>6.0804527999999998</v>
      </c>
      <c r="L988" s="205">
        <v>5.87</v>
      </c>
      <c r="M988" s="206">
        <v>0.87</v>
      </c>
      <c r="N988" s="200">
        <v>5.1100000000000003</v>
      </c>
      <c r="O988" s="191"/>
      <c r="P988" s="194">
        <v>31.07</v>
      </c>
      <c r="Q988" s="143"/>
      <c r="R988" s="143"/>
      <c r="S988" s="143"/>
      <c r="T988" s="143"/>
      <c r="U988" s="143"/>
    </row>
    <row r="989" spans="1:21" ht="19.5" customHeight="1">
      <c r="A989" s="195"/>
      <c r="B989" s="189" t="s">
        <v>1403</v>
      </c>
      <c r="C989" s="501" t="s">
        <v>1404</v>
      </c>
      <c r="D989" s="501"/>
      <c r="E989" s="501"/>
      <c r="F989" s="501"/>
      <c r="G989" s="501"/>
      <c r="H989" s="190" t="s">
        <v>1405</v>
      </c>
      <c r="I989" s="201">
        <v>0.55000000000000004</v>
      </c>
      <c r="J989" s="202">
        <v>1.0367</v>
      </c>
      <c r="K989" s="215">
        <v>0.25088139999999998</v>
      </c>
      <c r="L989" s="205">
        <v>37.71</v>
      </c>
      <c r="M989" s="206">
        <v>1.54</v>
      </c>
      <c r="N989" s="200">
        <v>58.07</v>
      </c>
      <c r="O989" s="191"/>
      <c r="P989" s="194">
        <v>14.57</v>
      </c>
      <c r="Q989" s="143"/>
      <c r="R989" s="143"/>
      <c r="S989" s="143"/>
      <c r="T989" s="143"/>
      <c r="U989" s="143"/>
    </row>
    <row r="990" spans="1:21" ht="13.5" customHeight="1">
      <c r="A990" s="195"/>
      <c r="B990" s="189" t="s">
        <v>730</v>
      </c>
      <c r="C990" s="501" t="s">
        <v>731</v>
      </c>
      <c r="D990" s="501"/>
      <c r="E990" s="501"/>
      <c r="F990" s="501"/>
      <c r="G990" s="501"/>
      <c r="H990" s="190" t="s">
        <v>413</v>
      </c>
      <c r="I990" s="201">
        <v>0.05</v>
      </c>
      <c r="J990" s="202">
        <v>1.0367</v>
      </c>
      <c r="K990" s="215">
        <v>2.2807399999999999E-2</v>
      </c>
      <c r="L990" s="205">
        <v>79.88</v>
      </c>
      <c r="M990" s="206">
        <v>1.42</v>
      </c>
      <c r="N990" s="200">
        <v>113.43</v>
      </c>
      <c r="O990" s="191"/>
      <c r="P990" s="194">
        <v>2.59</v>
      </c>
      <c r="Q990" s="143"/>
      <c r="R990" s="143"/>
      <c r="S990" s="143"/>
      <c r="T990" s="143"/>
      <c r="U990" s="143"/>
    </row>
    <row r="991" spans="1:21" ht="13.5" customHeight="1">
      <c r="A991" s="210"/>
      <c r="B991" s="187"/>
      <c r="C991" s="500" t="s">
        <v>429</v>
      </c>
      <c r="D991" s="500"/>
      <c r="E991" s="500"/>
      <c r="F991" s="500"/>
      <c r="G991" s="500"/>
      <c r="H991" s="180"/>
      <c r="I991" s="181"/>
      <c r="J991" s="181"/>
      <c r="K991" s="181"/>
      <c r="L991" s="183"/>
      <c r="M991" s="181"/>
      <c r="N991" s="211"/>
      <c r="O991" s="181"/>
      <c r="P991" s="212">
        <v>922.04</v>
      </c>
      <c r="Q991" s="143"/>
      <c r="R991" s="143"/>
      <c r="S991" s="143"/>
      <c r="T991" s="143"/>
      <c r="U991" s="143"/>
    </row>
    <row r="992" spans="1:21" ht="13.5" customHeight="1">
      <c r="A992" s="203" t="s">
        <v>617</v>
      </c>
      <c r="B992" s="189" t="s">
        <v>430</v>
      </c>
      <c r="C992" s="501" t="s">
        <v>431</v>
      </c>
      <c r="D992" s="501"/>
      <c r="E992" s="501"/>
      <c r="F992" s="501"/>
      <c r="G992" s="501"/>
      <c r="H992" s="190" t="s">
        <v>432</v>
      </c>
      <c r="I992" s="209">
        <v>2</v>
      </c>
      <c r="J992" s="191"/>
      <c r="K992" s="209">
        <v>2</v>
      </c>
      <c r="L992" s="193"/>
      <c r="M992" s="191"/>
      <c r="N992" s="193"/>
      <c r="O992" s="202">
        <v>1.0367</v>
      </c>
      <c r="P992" s="216">
        <v>10.64</v>
      </c>
      <c r="Q992" s="143"/>
      <c r="R992" s="143"/>
      <c r="S992" s="143"/>
      <c r="T992" s="143"/>
      <c r="U992" s="143"/>
    </row>
    <row r="993" spans="1:21" ht="13.5" customHeight="1">
      <c r="A993" s="203"/>
      <c r="B993" s="189"/>
      <c r="C993" s="501" t="s">
        <v>433</v>
      </c>
      <c r="D993" s="501"/>
      <c r="E993" s="501"/>
      <c r="F993" s="501"/>
      <c r="G993" s="501"/>
      <c r="H993" s="190"/>
      <c r="I993" s="191"/>
      <c r="J993" s="191"/>
      <c r="K993" s="191"/>
      <c r="L993" s="193"/>
      <c r="M993" s="191"/>
      <c r="N993" s="193"/>
      <c r="O993" s="191"/>
      <c r="P993" s="216">
        <v>843.76</v>
      </c>
      <c r="Q993" s="143"/>
      <c r="R993" s="143"/>
      <c r="S993" s="143"/>
      <c r="T993" s="143"/>
      <c r="U993" s="143"/>
    </row>
    <row r="994" spans="1:21" ht="13.5" customHeight="1">
      <c r="A994" s="203"/>
      <c r="B994" s="189" t="s">
        <v>603</v>
      </c>
      <c r="C994" s="501" t="s">
        <v>604</v>
      </c>
      <c r="D994" s="501"/>
      <c r="E994" s="501"/>
      <c r="F994" s="501"/>
      <c r="G994" s="501"/>
      <c r="H994" s="190" t="s">
        <v>432</v>
      </c>
      <c r="I994" s="209">
        <v>97</v>
      </c>
      <c r="J994" s="191"/>
      <c r="K994" s="209">
        <v>97</v>
      </c>
      <c r="L994" s="193"/>
      <c r="M994" s="191"/>
      <c r="N994" s="193"/>
      <c r="O994" s="191"/>
      <c r="P994" s="216">
        <v>818.45</v>
      </c>
      <c r="Q994" s="143"/>
      <c r="R994" s="143"/>
      <c r="S994" s="143"/>
      <c r="T994" s="143"/>
      <c r="U994" s="143"/>
    </row>
    <row r="995" spans="1:21" ht="13.5" customHeight="1">
      <c r="A995" s="203"/>
      <c r="B995" s="189" t="s">
        <v>605</v>
      </c>
      <c r="C995" s="501" t="s">
        <v>606</v>
      </c>
      <c r="D995" s="501"/>
      <c r="E995" s="501"/>
      <c r="F995" s="501"/>
      <c r="G995" s="501"/>
      <c r="H995" s="190" t="s">
        <v>432</v>
      </c>
      <c r="I995" s="209">
        <v>51</v>
      </c>
      <c r="J995" s="191"/>
      <c r="K995" s="209">
        <v>51</v>
      </c>
      <c r="L995" s="193"/>
      <c r="M995" s="191"/>
      <c r="N995" s="193"/>
      <c r="O995" s="191"/>
      <c r="P995" s="216">
        <v>430.32</v>
      </c>
      <c r="Q995" s="143"/>
      <c r="R995" s="143"/>
      <c r="S995" s="143"/>
      <c r="T995" s="143"/>
      <c r="U995" s="143"/>
    </row>
    <row r="996" spans="1:21" ht="13.5" customHeight="1">
      <c r="A996" s="213"/>
      <c r="B996" s="214"/>
      <c r="C996" s="500" t="s">
        <v>438</v>
      </c>
      <c r="D996" s="500"/>
      <c r="E996" s="500"/>
      <c r="F996" s="500"/>
      <c r="G996" s="500"/>
      <c r="H996" s="180"/>
      <c r="I996" s="181"/>
      <c r="J996" s="181"/>
      <c r="K996" s="181"/>
      <c r="L996" s="183"/>
      <c r="M996" s="181"/>
      <c r="N996" s="211">
        <v>4957.84</v>
      </c>
      <c r="O996" s="181"/>
      <c r="P996" s="212">
        <v>2181.4499999999998</v>
      </c>
      <c r="Q996" s="143"/>
      <c r="R996" s="143"/>
      <c r="S996" s="143"/>
      <c r="T996" s="143"/>
      <c r="U996" s="143"/>
    </row>
    <row r="997" spans="1:21" ht="29.25" customHeight="1">
      <c r="A997" s="178" t="s">
        <v>621</v>
      </c>
      <c r="B997" s="179" t="s">
        <v>1416</v>
      </c>
      <c r="C997" s="498" t="s">
        <v>1417</v>
      </c>
      <c r="D997" s="498"/>
      <c r="E997" s="498"/>
      <c r="F997" s="498"/>
      <c r="G997" s="498"/>
      <c r="H997" s="180" t="s">
        <v>610</v>
      </c>
      <c r="I997" s="181">
        <v>0.3</v>
      </c>
      <c r="J997" s="182">
        <v>1</v>
      </c>
      <c r="K997" s="222">
        <v>0.3</v>
      </c>
      <c r="L997" s="183"/>
      <c r="M997" s="181"/>
      <c r="N997" s="184"/>
      <c r="O997" s="181"/>
      <c r="P997" s="185"/>
      <c r="Q997" s="143"/>
      <c r="R997" s="143"/>
      <c r="S997" s="143"/>
      <c r="T997" s="143"/>
      <c r="U997" s="143"/>
    </row>
    <row r="998" spans="1:21" ht="47.25" customHeight="1">
      <c r="A998" s="186"/>
      <c r="B998" s="187" t="s">
        <v>386</v>
      </c>
      <c r="C998" s="499" t="s">
        <v>387</v>
      </c>
      <c r="D998" s="499"/>
      <c r="E998" s="499"/>
      <c r="F998" s="499"/>
      <c r="G998" s="499"/>
      <c r="H998" s="499"/>
      <c r="I998" s="499"/>
      <c r="J998" s="499"/>
      <c r="K998" s="499"/>
      <c r="L998" s="499"/>
      <c r="M998" s="499"/>
      <c r="N998" s="499"/>
      <c r="O998" s="499"/>
      <c r="P998" s="499"/>
      <c r="Q998" s="143"/>
      <c r="R998" s="143"/>
      <c r="S998" s="143"/>
      <c r="T998" s="143"/>
      <c r="U998" s="143"/>
    </row>
    <row r="999" spans="1:21" ht="29.25" customHeight="1">
      <c r="A999" s="186"/>
      <c r="B999" s="187" t="s">
        <v>388</v>
      </c>
      <c r="C999" s="499" t="s">
        <v>389</v>
      </c>
      <c r="D999" s="499"/>
      <c r="E999" s="499"/>
      <c r="F999" s="499"/>
      <c r="G999" s="499"/>
      <c r="H999" s="499"/>
      <c r="I999" s="499"/>
      <c r="J999" s="499"/>
      <c r="K999" s="499"/>
      <c r="L999" s="499"/>
      <c r="M999" s="499"/>
      <c r="N999" s="499"/>
      <c r="O999" s="499"/>
      <c r="P999" s="499"/>
      <c r="Q999" s="143"/>
      <c r="R999" s="143"/>
      <c r="S999" s="143"/>
      <c r="T999" s="143"/>
      <c r="U999" s="143"/>
    </row>
    <row r="1000" spans="1:21" ht="13.5" customHeight="1">
      <c r="A1000" s="186"/>
      <c r="B1000" s="187"/>
      <c r="C1000" s="499" t="s">
        <v>1790</v>
      </c>
      <c r="D1000" s="499"/>
      <c r="E1000" s="499"/>
      <c r="F1000" s="499"/>
      <c r="G1000" s="499"/>
      <c r="H1000" s="499"/>
      <c r="I1000" s="499"/>
      <c r="J1000" s="499"/>
      <c r="K1000" s="499"/>
      <c r="L1000" s="499"/>
      <c r="M1000" s="499"/>
      <c r="N1000" s="499"/>
      <c r="O1000" s="499"/>
      <c r="P1000" s="499"/>
      <c r="Q1000" s="143"/>
      <c r="R1000" s="143"/>
      <c r="S1000" s="143"/>
      <c r="T1000" s="143"/>
      <c r="U1000" s="143"/>
    </row>
    <row r="1001" spans="1:21" ht="13.5" customHeight="1">
      <c r="A1001" s="188"/>
      <c r="B1001" s="189" t="s">
        <v>164</v>
      </c>
      <c r="C1001" s="501" t="s">
        <v>391</v>
      </c>
      <c r="D1001" s="501"/>
      <c r="E1001" s="501"/>
      <c r="F1001" s="501"/>
      <c r="G1001" s="501"/>
      <c r="H1001" s="190" t="s">
        <v>392</v>
      </c>
      <c r="I1001" s="191"/>
      <c r="J1001" s="191"/>
      <c r="K1001" s="215">
        <v>7.5202217999999998</v>
      </c>
      <c r="L1001" s="193"/>
      <c r="M1001" s="191"/>
      <c r="N1001" s="193"/>
      <c r="O1001" s="191"/>
      <c r="P1001" s="194">
        <v>4018.03</v>
      </c>
      <c r="Q1001" s="143"/>
      <c r="R1001" s="143"/>
      <c r="S1001" s="143"/>
      <c r="T1001" s="143"/>
      <c r="U1001" s="143"/>
    </row>
    <row r="1002" spans="1:21" ht="13.5" customHeight="1">
      <c r="A1002" s="195"/>
      <c r="B1002" s="189" t="s">
        <v>1418</v>
      </c>
      <c r="C1002" s="501" t="s">
        <v>1419</v>
      </c>
      <c r="D1002" s="501"/>
      <c r="E1002" s="501"/>
      <c r="F1002" s="501"/>
      <c r="G1002" s="501"/>
      <c r="H1002" s="190" t="s">
        <v>392</v>
      </c>
      <c r="I1002" s="201">
        <v>0.02</v>
      </c>
      <c r="J1002" s="197">
        <v>1.6068849999999999</v>
      </c>
      <c r="K1002" s="215">
        <v>9.6413000000000002E-3</v>
      </c>
      <c r="L1002" s="198"/>
      <c r="M1002" s="199"/>
      <c r="N1002" s="200">
        <v>471.07</v>
      </c>
      <c r="O1002" s="191"/>
      <c r="P1002" s="194">
        <v>4.54</v>
      </c>
      <c r="Q1002" s="143"/>
      <c r="R1002" s="143"/>
      <c r="S1002" s="143"/>
      <c r="T1002" s="143"/>
      <c r="U1002" s="143"/>
    </row>
    <row r="1003" spans="1:21" ht="13.5" customHeight="1">
      <c r="A1003" s="195"/>
      <c r="B1003" s="189" t="s">
        <v>1420</v>
      </c>
      <c r="C1003" s="501" t="s">
        <v>1421</v>
      </c>
      <c r="D1003" s="501"/>
      <c r="E1003" s="501"/>
      <c r="F1003" s="501"/>
      <c r="G1003" s="501"/>
      <c r="H1003" s="190" t="s">
        <v>392</v>
      </c>
      <c r="I1003" s="201">
        <v>10.75</v>
      </c>
      <c r="J1003" s="197">
        <v>1.6068849999999999</v>
      </c>
      <c r="K1003" s="215">
        <v>5.1822040999999999</v>
      </c>
      <c r="L1003" s="198"/>
      <c r="M1003" s="199"/>
      <c r="N1003" s="200">
        <v>514.28</v>
      </c>
      <c r="O1003" s="191"/>
      <c r="P1003" s="194">
        <v>2665.1</v>
      </c>
      <c r="Q1003" s="143"/>
      <c r="R1003" s="143"/>
      <c r="S1003" s="143"/>
      <c r="T1003" s="143"/>
      <c r="U1003" s="143"/>
    </row>
    <row r="1004" spans="1:21" ht="13.5" customHeight="1">
      <c r="A1004" s="195"/>
      <c r="B1004" s="189" t="s">
        <v>1422</v>
      </c>
      <c r="C1004" s="501" t="s">
        <v>1423</v>
      </c>
      <c r="D1004" s="501"/>
      <c r="E1004" s="501"/>
      <c r="F1004" s="501"/>
      <c r="G1004" s="501"/>
      <c r="H1004" s="190" t="s">
        <v>392</v>
      </c>
      <c r="I1004" s="201">
        <v>4.83</v>
      </c>
      <c r="J1004" s="197">
        <v>1.6068849999999999</v>
      </c>
      <c r="K1004" s="215">
        <v>2.3283763999999998</v>
      </c>
      <c r="L1004" s="198"/>
      <c r="M1004" s="199"/>
      <c r="N1004" s="200">
        <v>579.11</v>
      </c>
      <c r="O1004" s="191"/>
      <c r="P1004" s="194">
        <v>1348.39</v>
      </c>
      <c r="Q1004" s="143"/>
      <c r="R1004" s="143"/>
      <c r="S1004" s="143"/>
      <c r="T1004" s="143"/>
      <c r="U1004" s="143"/>
    </row>
    <row r="1005" spans="1:21" ht="13.5" customHeight="1">
      <c r="A1005" s="188"/>
      <c r="B1005" s="189" t="s">
        <v>167</v>
      </c>
      <c r="C1005" s="501" t="s">
        <v>395</v>
      </c>
      <c r="D1005" s="501"/>
      <c r="E1005" s="501"/>
      <c r="F1005" s="501"/>
      <c r="G1005" s="501"/>
      <c r="H1005" s="190"/>
      <c r="I1005" s="191"/>
      <c r="J1005" s="191"/>
      <c r="K1005" s="191"/>
      <c r="L1005" s="193"/>
      <c r="M1005" s="191"/>
      <c r="N1005" s="193"/>
      <c r="O1005" s="191"/>
      <c r="P1005" s="216">
        <v>2.62</v>
      </c>
      <c r="Q1005" s="143"/>
      <c r="R1005" s="143"/>
      <c r="S1005" s="143"/>
      <c r="T1005" s="143"/>
      <c r="U1005" s="143"/>
    </row>
    <row r="1006" spans="1:21" ht="13.5" customHeight="1">
      <c r="A1006" s="188"/>
      <c r="B1006" s="189"/>
      <c r="C1006" s="501" t="s">
        <v>396</v>
      </c>
      <c r="D1006" s="501"/>
      <c r="E1006" s="501"/>
      <c r="F1006" s="501"/>
      <c r="G1006" s="501"/>
      <c r="H1006" s="190" t="s">
        <v>392</v>
      </c>
      <c r="I1006" s="191"/>
      <c r="J1006" s="191"/>
      <c r="K1006" s="215">
        <v>4.8206999999999998E-3</v>
      </c>
      <c r="L1006" s="193"/>
      <c r="M1006" s="191"/>
      <c r="N1006" s="193"/>
      <c r="O1006" s="191"/>
      <c r="P1006" s="216">
        <v>2.79</v>
      </c>
      <c r="Q1006" s="143"/>
      <c r="R1006" s="143"/>
      <c r="S1006" s="143"/>
      <c r="T1006" s="143"/>
      <c r="U1006" s="143"/>
    </row>
    <row r="1007" spans="1:21" ht="13.5" customHeight="1">
      <c r="A1007" s="195"/>
      <c r="B1007" s="189" t="s">
        <v>402</v>
      </c>
      <c r="C1007" s="501" t="s">
        <v>403</v>
      </c>
      <c r="D1007" s="501"/>
      <c r="E1007" s="501"/>
      <c r="F1007" s="501"/>
      <c r="G1007" s="501"/>
      <c r="H1007" s="190" t="s">
        <v>399</v>
      </c>
      <c r="I1007" s="201">
        <v>0.01</v>
      </c>
      <c r="J1007" s="197">
        <v>1.6068849999999999</v>
      </c>
      <c r="K1007" s="215">
        <v>4.8206999999999998E-3</v>
      </c>
      <c r="L1007" s="198"/>
      <c r="M1007" s="199"/>
      <c r="N1007" s="200">
        <v>543.33000000000004</v>
      </c>
      <c r="O1007" s="191"/>
      <c r="P1007" s="194">
        <v>2.62</v>
      </c>
      <c r="Q1007" s="143"/>
      <c r="R1007" s="143"/>
      <c r="S1007" s="143"/>
      <c r="T1007" s="143"/>
      <c r="U1007" s="143"/>
    </row>
    <row r="1008" spans="1:21" ht="13.5" customHeight="1">
      <c r="A1008" s="203"/>
      <c r="B1008" s="189" t="s">
        <v>404</v>
      </c>
      <c r="C1008" s="501" t="s">
        <v>405</v>
      </c>
      <c r="D1008" s="501"/>
      <c r="E1008" s="501"/>
      <c r="F1008" s="501"/>
      <c r="G1008" s="501"/>
      <c r="H1008" s="190" t="s">
        <v>392</v>
      </c>
      <c r="I1008" s="201">
        <v>0.01</v>
      </c>
      <c r="J1008" s="197">
        <v>1.6068849999999999</v>
      </c>
      <c r="K1008" s="215">
        <v>4.8206999999999998E-3</v>
      </c>
      <c r="L1008" s="193"/>
      <c r="M1008" s="191"/>
      <c r="N1008" s="204">
        <v>579.11</v>
      </c>
      <c r="O1008" s="191"/>
      <c r="P1008" s="216">
        <v>2.79</v>
      </c>
      <c r="Q1008" s="143"/>
      <c r="R1008" s="143"/>
      <c r="S1008" s="143"/>
      <c r="T1008" s="143"/>
      <c r="U1008" s="143"/>
    </row>
    <row r="1009" spans="1:21" ht="13.5" customHeight="1">
      <c r="A1009" s="188"/>
      <c r="B1009" s="189" t="s">
        <v>180</v>
      </c>
      <c r="C1009" s="501" t="s">
        <v>410</v>
      </c>
      <c r="D1009" s="501"/>
      <c r="E1009" s="501"/>
      <c r="F1009" s="501"/>
      <c r="G1009" s="501"/>
      <c r="H1009" s="190"/>
      <c r="I1009" s="191"/>
      <c r="J1009" s="191"/>
      <c r="K1009" s="191"/>
      <c r="L1009" s="193"/>
      <c r="M1009" s="191"/>
      <c r="N1009" s="193"/>
      <c r="O1009" s="191"/>
      <c r="P1009" s="216">
        <v>52.78</v>
      </c>
      <c r="Q1009" s="143"/>
      <c r="R1009" s="143"/>
      <c r="S1009" s="143"/>
      <c r="T1009" s="143"/>
      <c r="U1009" s="143"/>
    </row>
    <row r="1010" spans="1:21" ht="13.5" customHeight="1">
      <c r="A1010" s="195"/>
      <c r="B1010" s="189" t="s">
        <v>590</v>
      </c>
      <c r="C1010" s="501" t="s">
        <v>591</v>
      </c>
      <c r="D1010" s="501"/>
      <c r="E1010" s="501"/>
      <c r="F1010" s="501"/>
      <c r="G1010" s="501"/>
      <c r="H1010" s="190" t="s">
        <v>592</v>
      </c>
      <c r="I1010" s="201">
        <v>4.42</v>
      </c>
      <c r="J1010" s="202">
        <v>1.0367</v>
      </c>
      <c r="K1010" s="215">
        <v>1.3746642</v>
      </c>
      <c r="L1010" s="198"/>
      <c r="M1010" s="199"/>
      <c r="N1010" s="200">
        <v>7.46</v>
      </c>
      <c r="O1010" s="191"/>
      <c r="P1010" s="194">
        <v>10.25</v>
      </c>
      <c r="Q1010" s="143"/>
      <c r="R1010" s="143"/>
      <c r="S1010" s="143"/>
      <c r="T1010" s="143"/>
      <c r="U1010" s="143"/>
    </row>
    <row r="1011" spans="1:21" ht="19.5" customHeight="1">
      <c r="A1011" s="195"/>
      <c r="B1011" s="189" t="s">
        <v>1424</v>
      </c>
      <c r="C1011" s="501" t="s">
        <v>1425</v>
      </c>
      <c r="D1011" s="501"/>
      <c r="E1011" s="501"/>
      <c r="F1011" s="501"/>
      <c r="G1011" s="501"/>
      <c r="H1011" s="190" t="s">
        <v>587</v>
      </c>
      <c r="I1011" s="201">
        <v>2.09</v>
      </c>
      <c r="J1011" s="202">
        <v>1.0367</v>
      </c>
      <c r="K1011" s="215">
        <v>0.65001089999999995</v>
      </c>
      <c r="L1011" s="205">
        <v>52.34</v>
      </c>
      <c r="M1011" s="206">
        <v>1.25</v>
      </c>
      <c r="N1011" s="200">
        <v>65.430000000000007</v>
      </c>
      <c r="O1011" s="191"/>
      <c r="P1011" s="194">
        <v>42.53</v>
      </c>
      <c r="Q1011" s="143"/>
      <c r="R1011" s="143"/>
      <c r="S1011" s="143"/>
      <c r="T1011" s="143"/>
      <c r="U1011" s="143"/>
    </row>
    <row r="1012" spans="1:21" ht="13.5" customHeight="1">
      <c r="A1012" s="210"/>
      <c r="B1012" s="187"/>
      <c r="C1012" s="500" t="s">
        <v>429</v>
      </c>
      <c r="D1012" s="500"/>
      <c r="E1012" s="500"/>
      <c r="F1012" s="500"/>
      <c r="G1012" s="500"/>
      <c r="H1012" s="180"/>
      <c r="I1012" s="181"/>
      <c r="J1012" s="181"/>
      <c r="K1012" s="181"/>
      <c r="L1012" s="183"/>
      <c r="M1012" s="181"/>
      <c r="N1012" s="211"/>
      <c r="O1012" s="181"/>
      <c r="P1012" s="212">
        <v>4076.22</v>
      </c>
      <c r="Q1012" s="143"/>
      <c r="R1012" s="143"/>
      <c r="S1012" s="143"/>
      <c r="T1012" s="143"/>
      <c r="U1012" s="143"/>
    </row>
    <row r="1013" spans="1:21" ht="13.5" customHeight="1">
      <c r="A1013" s="203" t="s">
        <v>623</v>
      </c>
      <c r="B1013" s="189" t="s">
        <v>430</v>
      </c>
      <c r="C1013" s="501" t="s">
        <v>431</v>
      </c>
      <c r="D1013" s="501"/>
      <c r="E1013" s="501"/>
      <c r="F1013" s="501"/>
      <c r="G1013" s="501"/>
      <c r="H1013" s="190" t="s">
        <v>432</v>
      </c>
      <c r="I1013" s="209">
        <v>2</v>
      </c>
      <c r="J1013" s="191"/>
      <c r="K1013" s="209">
        <v>2</v>
      </c>
      <c r="L1013" s="193"/>
      <c r="M1013" s="191"/>
      <c r="N1013" s="193"/>
      <c r="O1013" s="202">
        <v>1.0367</v>
      </c>
      <c r="P1013" s="216">
        <v>51.85</v>
      </c>
      <c r="Q1013" s="143"/>
      <c r="R1013" s="143"/>
      <c r="S1013" s="143"/>
      <c r="T1013" s="143"/>
      <c r="U1013" s="143"/>
    </row>
    <row r="1014" spans="1:21" ht="13.5" customHeight="1">
      <c r="A1014" s="203"/>
      <c r="B1014" s="189"/>
      <c r="C1014" s="501" t="s">
        <v>433</v>
      </c>
      <c r="D1014" s="501"/>
      <c r="E1014" s="501"/>
      <c r="F1014" s="501"/>
      <c r="G1014" s="501"/>
      <c r="H1014" s="190"/>
      <c r="I1014" s="191"/>
      <c r="J1014" s="191"/>
      <c r="K1014" s="191"/>
      <c r="L1014" s="193"/>
      <c r="M1014" s="191"/>
      <c r="N1014" s="193"/>
      <c r="O1014" s="191"/>
      <c r="P1014" s="194">
        <v>4020.82</v>
      </c>
      <c r="Q1014" s="143"/>
      <c r="R1014" s="143"/>
      <c r="S1014" s="143"/>
      <c r="T1014" s="143"/>
      <c r="U1014" s="143"/>
    </row>
    <row r="1015" spans="1:21" ht="13.5" customHeight="1">
      <c r="A1015" s="203"/>
      <c r="B1015" s="189" t="s">
        <v>603</v>
      </c>
      <c r="C1015" s="501" t="s">
        <v>604</v>
      </c>
      <c r="D1015" s="501"/>
      <c r="E1015" s="501"/>
      <c r="F1015" s="501"/>
      <c r="G1015" s="501"/>
      <c r="H1015" s="190" t="s">
        <v>432</v>
      </c>
      <c r="I1015" s="209">
        <v>97</v>
      </c>
      <c r="J1015" s="191"/>
      <c r="K1015" s="209">
        <v>97</v>
      </c>
      <c r="L1015" s="193"/>
      <c r="M1015" s="191"/>
      <c r="N1015" s="193"/>
      <c r="O1015" s="191"/>
      <c r="P1015" s="194">
        <v>3900.2</v>
      </c>
      <c r="Q1015" s="143"/>
      <c r="R1015" s="143"/>
      <c r="S1015" s="143"/>
      <c r="T1015" s="143"/>
      <c r="U1015" s="143"/>
    </row>
    <row r="1016" spans="1:21" ht="13.5" customHeight="1">
      <c r="A1016" s="203"/>
      <c r="B1016" s="189" t="s">
        <v>605</v>
      </c>
      <c r="C1016" s="501" t="s">
        <v>606</v>
      </c>
      <c r="D1016" s="501"/>
      <c r="E1016" s="501"/>
      <c r="F1016" s="501"/>
      <c r="G1016" s="501"/>
      <c r="H1016" s="190" t="s">
        <v>432</v>
      </c>
      <c r="I1016" s="209">
        <v>51</v>
      </c>
      <c r="J1016" s="191"/>
      <c r="K1016" s="209">
        <v>51</v>
      </c>
      <c r="L1016" s="193"/>
      <c r="M1016" s="191"/>
      <c r="N1016" s="193"/>
      <c r="O1016" s="191"/>
      <c r="P1016" s="194">
        <v>2050.62</v>
      </c>
      <c r="Q1016" s="143"/>
      <c r="R1016" s="143"/>
      <c r="S1016" s="143"/>
      <c r="T1016" s="143"/>
      <c r="U1016" s="143"/>
    </row>
    <row r="1017" spans="1:21" ht="13.5" customHeight="1">
      <c r="A1017" s="213"/>
      <c r="B1017" s="214"/>
      <c r="C1017" s="500" t="s">
        <v>438</v>
      </c>
      <c r="D1017" s="500"/>
      <c r="E1017" s="500"/>
      <c r="F1017" s="500"/>
      <c r="G1017" s="500"/>
      <c r="H1017" s="180"/>
      <c r="I1017" s="181"/>
      <c r="J1017" s="181"/>
      <c r="K1017" s="181"/>
      <c r="L1017" s="183"/>
      <c r="M1017" s="181"/>
      <c r="N1017" s="211">
        <v>33596.300000000003</v>
      </c>
      <c r="O1017" s="181"/>
      <c r="P1017" s="212">
        <v>10078.89</v>
      </c>
      <c r="Q1017" s="143"/>
      <c r="R1017" s="143"/>
      <c r="S1017" s="143"/>
      <c r="T1017" s="143"/>
      <c r="U1017" s="143"/>
    </row>
    <row r="1018" spans="1:21" ht="19.5" customHeight="1">
      <c r="A1018" s="178" t="s">
        <v>1924</v>
      </c>
      <c r="B1018" s="179" t="s">
        <v>1428</v>
      </c>
      <c r="C1018" s="498" t="s">
        <v>1429</v>
      </c>
      <c r="D1018" s="498"/>
      <c r="E1018" s="498"/>
      <c r="F1018" s="498"/>
      <c r="G1018" s="498"/>
      <c r="H1018" s="180" t="s">
        <v>595</v>
      </c>
      <c r="I1018" s="181">
        <v>30</v>
      </c>
      <c r="J1018" s="182">
        <v>1</v>
      </c>
      <c r="K1018" s="182">
        <v>30</v>
      </c>
      <c r="L1018" s="218">
        <v>33.32</v>
      </c>
      <c r="M1018" s="219">
        <v>0.92</v>
      </c>
      <c r="N1018" s="221">
        <v>30.65</v>
      </c>
      <c r="O1018" s="217">
        <v>1.0367</v>
      </c>
      <c r="P1018" s="240">
        <v>953.25</v>
      </c>
      <c r="Q1018" s="143"/>
      <c r="R1018" s="143"/>
      <c r="S1018" s="143"/>
      <c r="T1018" s="143"/>
      <c r="U1018" s="143"/>
    </row>
    <row r="1019" spans="1:21" ht="13.5" customHeight="1">
      <c r="A1019" s="186"/>
      <c r="B1019" s="187"/>
      <c r="C1019" s="499" t="s">
        <v>1790</v>
      </c>
      <c r="D1019" s="499"/>
      <c r="E1019" s="499"/>
      <c r="F1019" s="499"/>
      <c r="G1019" s="499"/>
      <c r="H1019" s="499"/>
      <c r="I1019" s="499"/>
      <c r="J1019" s="499"/>
      <c r="K1019" s="499"/>
      <c r="L1019" s="499"/>
      <c r="M1019" s="499"/>
      <c r="N1019" s="499"/>
      <c r="O1019" s="499"/>
      <c r="P1019" s="499"/>
      <c r="Q1019" s="143"/>
      <c r="R1019" s="143"/>
      <c r="S1019" s="143"/>
      <c r="T1019" s="143"/>
      <c r="U1019" s="143"/>
    </row>
    <row r="1020" spans="1:21" ht="13.5" customHeight="1">
      <c r="A1020" s="213"/>
      <c r="B1020" s="214"/>
      <c r="C1020" s="500" t="s">
        <v>438</v>
      </c>
      <c r="D1020" s="500"/>
      <c r="E1020" s="500"/>
      <c r="F1020" s="500"/>
      <c r="G1020" s="500"/>
      <c r="H1020" s="180"/>
      <c r="I1020" s="181"/>
      <c r="J1020" s="181"/>
      <c r="K1020" s="181"/>
      <c r="L1020" s="183"/>
      <c r="M1020" s="181"/>
      <c r="N1020" s="183"/>
      <c r="O1020" s="181"/>
      <c r="P1020" s="240">
        <v>953.25</v>
      </c>
      <c r="Q1020" s="143"/>
      <c r="R1020" s="143"/>
      <c r="S1020" s="143"/>
      <c r="T1020" s="143"/>
      <c r="U1020" s="143"/>
    </row>
    <row r="1021" spans="1:21" ht="29.25" customHeight="1">
      <c r="A1021" s="178" t="s">
        <v>624</v>
      </c>
      <c r="B1021" s="179" t="s">
        <v>1441</v>
      </c>
      <c r="C1021" s="498" t="s">
        <v>1442</v>
      </c>
      <c r="D1021" s="498"/>
      <c r="E1021" s="498"/>
      <c r="F1021" s="498"/>
      <c r="G1021" s="498"/>
      <c r="H1021" s="180" t="s">
        <v>610</v>
      </c>
      <c r="I1021" s="181">
        <v>0.3</v>
      </c>
      <c r="J1021" s="182">
        <v>1</v>
      </c>
      <c r="K1021" s="222">
        <v>0.3</v>
      </c>
      <c r="L1021" s="183"/>
      <c r="M1021" s="181"/>
      <c r="N1021" s="184"/>
      <c r="O1021" s="181"/>
      <c r="P1021" s="185"/>
      <c r="Q1021" s="143"/>
      <c r="R1021" s="143"/>
      <c r="S1021" s="143"/>
      <c r="T1021" s="143"/>
      <c r="U1021" s="143"/>
    </row>
    <row r="1022" spans="1:21" ht="47.25" customHeight="1">
      <c r="A1022" s="186"/>
      <c r="B1022" s="187" t="s">
        <v>386</v>
      </c>
      <c r="C1022" s="499" t="s">
        <v>387</v>
      </c>
      <c r="D1022" s="499"/>
      <c r="E1022" s="499"/>
      <c r="F1022" s="499"/>
      <c r="G1022" s="499"/>
      <c r="H1022" s="499"/>
      <c r="I1022" s="499"/>
      <c r="J1022" s="499"/>
      <c r="K1022" s="499"/>
      <c r="L1022" s="499"/>
      <c r="M1022" s="499"/>
      <c r="N1022" s="499"/>
      <c r="O1022" s="499"/>
      <c r="P1022" s="499"/>
      <c r="Q1022" s="143"/>
      <c r="R1022" s="143"/>
      <c r="S1022" s="143"/>
      <c r="T1022" s="143"/>
      <c r="U1022" s="143"/>
    </row>
    <row r="1023" spans="1:21" ht="29.25" customHeight="1">
      <c r="A1023" s="186"/>
      <c r="B1023" s="187" t="s">
        <v>388</v>
      </c>
      <c r="C1023" s="499" t="s">
        <v>389</v>
      </c>
      <c r="D1023" s="499"/>
      <c r="E1023" s="499"/>
      <c r="F1023" s="499"/>
      <c r="G1023" s="499"/>
      <c r="H1023" s="499"/>
      <c r="I1023" s="499"/>
      <c r="J1023" s="499"/>
      <c r="K1023" s="499"/>
      <c r="L1023" s="499"/>
      <c r="M1023" s="499"/>
      <c r="N1023" s="499"/>
      <c r="O1023" s="499"/>
      <c r="P1023" s="499"/>
      <c r="Q1023" s="143"/>
      <c r="R1023" s="143"/>
      <c r="S1023" s="143"/>
      <c r="T1023" s="143"/>
      <c r="U1023" s="143"/>
    </row>
    <row r="1024" spans="1:21" ht="13.5" customHeight="1">
      <c r="A1024" s="186"/>
      <c r="B1024" s="187"/>
      <c r="C1024" s="499" t="s">
        <v>1790</v>
      </c>
      <c r="D1024" s="499"/>
      <c r="E1024" s="499"/>
      <c r="F1024" s="499"/>
      <c r="G1024" s="499"/>
      <c r="H1024" s="499"/>
      <c r="I1024" s="499"/>
      <c r="J1024" s="499"/>
      <c r="K1024" s="499"/>
      <c r="L1024" s="499"/>
      <c r="M1024" s="499"/>
      <c r="N1024" s="499"/>
      <c r="O1024" s="499"/>
      <c r="P1024" s="499"/>
      <c r="Q1024" s="143"/>
      <c r="R1024" s="143"/>
      <c r="S1024" s="143"/>
      <c r="T1024" s="143"/>
      <c r="U1024" s="143"/>
    </row>
    <row r="1025" spans="1:21" ht="13.5" customHeight="1">
      <c r="A1025" s="188"/>
      <c r="B1025" s="189" t="s">
        <v>164</v>
      </c>
      <c r="C1025" s="501" t="s">
        <v>391</v>
      </c>
      <c r="D1025" s="501"/>
      <c r="E1025" s="501"/>
      <c r="F1025" s="501"/>
      <c r="G1025" s="501"/>
      <c r="H1025" s="190" t="s">
        <v>392</v>
      </c>
      <c r="I1025" s="191"/>
      <c r="J1025" s="191"/>
      <c r="K1025" s="197">
        <v>2.5983329999999998</v>
      </c>
      <c r="L1025" s="193"/>
      <c r="M1025" s="191"/>
      <c r="N1025" s="193"/>
      <c r="O1025" s="191"/>
      <c r="P1025" s="194">
        <v>1471.02</v>
      </c>
      <c r="Q1025" s="143"/>
      <c r="R1025" s="143"/>
      <c r="S1025" s="143"/>
      <c r="T1025" s="143"/>
      <c r="U1025" s="143"/>
    </row>
    <row r="1026" spans="1:21" ht="13.5" customHeight="1">
      <c r="A1026" s="195"/>
      <c r="B1026" s="189" t="s">
        <v>393</v>
      </c>
      <c r="C1026" s="501" t="s">
        <v>394</v>
      </c>
      <c r="D1026" s="501"/>
      <c r="E1026" s="501"/>
      <c r="F1026" s="501"/>
      <c r="G1026" s="501"/>
      <c r="H1026" s="190" t="s">
        <v>392</v>
      </c>
      <c r="I1026" s="201">
        <v>5.39</v>
      </c>
      <c r="J1026" s="197">
        <v>1.6068849999999999</v>
      </c>
      <c r="K1026" s="197">
        <v>2.5983329999999998</v>
      </c>
      <c r="L1026" s="198"/>
      <c r="M1026" s="199"/>
      <c r="N1026" s="200">
        <v>566.14</v>
      </c>
      <c r="O1026" s="191"/>
      <c r="P1026" s="194">
        <v>1471.02</v>
      </c>
      <c r="Q1026" s="143"/>
      <c r="R1026" s="143"/>
      <c r="S1026" s="143"/>
      <c r="T1026" s="143"/>
      <c r="U1026" s="143"/>
    </row>
    <row r="1027" spans="1:21" ht="13.5" customHeight="1">
      <c r="A1027" s="188"/>
      <c r="B1027" s="189" t="s">
        <v>167</v>
      </c>
      <c r="C1027" s="501" t="s">
        <v>395</v>
      </c>
      <c r="D1027" s="501"/>
      <c r="E1027" s="501"/>
      <c r="F1027" s="501"/>
      <c r="G1027" s="501"/>
      <c r="H1027" s="190"/>
      <c r="I1027" s="191"/>
      <c r="J1027" s="191"/>
      <c r="K1027" s="191"/>
      <c r="L1027" s="193"/>
      <c r="M1027" s="191"/>
      <c r="N1027" s="193"/>
      <c r="O1027" s="191"/>
      <c r="P1027" s="216">
        <v>20.5</v>
      </c>
      <c r="Q1027" s="143"/>
      <c r="R1027" s="143"/>
      <c r="S1027" s="143"/>
      <c r="T1027" s="143"/>
      <c r="U1027" s="143"/>
    </row>
    <row r="1028" spans="1:21" ht="13.5" customHeight="1">
      <c r="A1028" s="188"/>
      <c r="B1028" s="189"/>
      <c r="C1028" s="501" t="s">
        <v>396</v>
      </c>
      <c r="D1028" s="501"/>
      <c r="E1028" s="501"/>
      <c r="F1028" s="501"/>
      <c r="G1028" s="501"/>
      <c r="H1028" s="190" t="s">
        <v>392</v>
      </c>
      <c r="I1028" s="191"/>
      <c r="J1028" s="191"/>
      <c r="K1028" s="215">
        <v>1.92826E-2</v>
      </c>
      <c r="L1028" s="193"/>
      <c r="M1028" s="191"/>
      <c r="N1028" s="193"/>
      <c r="O1028" s="191"/>
      <c r="P1028" s="216">
        <v>13.08</v>
      </c>
      <c r="Q1028" s="143"/>
      <c r="R1028" s="143"/>
      <c r="S1028" s="143"/>
      <c r="T1028" s="143"/>
      <c r="U1028" s="143"/>
    </row>
    <row r="1029" spans="1:21" ht="13.5" customHeight="1">
      <c r="A1029" s="195"/>
      <c r="B1029" s="189" t="s">
        <v>397</v>
      </c>
      <c r="C1029" s="501" t="s">
        <v>398</v>
      </c>
      <c r="D1029" s="501"/>
      <c r="E1029" s="501"/>
      <c r="F1029" s="501"/>
      <c r="G1029" s="501"/>
      <c r="H1029" s="190" t="s">
        <v>399</v>
      </c>
      <c r="I1029" s="201">
        <v>0.02</v>
      </c>
      <c r="J1029" s="197">
        <v>1.6068849999999999</v>
      </c>
      <c r="K1029" s="215">
        <v>9.6413000000000002E-3</v>
      </c>
      <c r="L1029" s="198"/>
      <c r="M1029" s="199"/>
      <c r="N1029" s="200">
        <v>1582.31</v>
      </c>
      <c r="O1029" s="191"/>
      <c r="P1029" s="194">
        <v>15.26</v>
      </c>
      <c r="Q1029" s="143"/>
      <c r="R1029" s="143"/>
      <c r="S1029" s="143"/>
      <c r="T1029" s="143"/>
      <c r="U1029" s="143"/>
    </row>
    <row r="1030" spans="1:21" ht="13.5" customHeight="1">
      <c r="A1030" s="203"/>
      <c r="B1030" s="189" t="s">
        <v>400</v>
      </c>
      <c r="C1030" s="501" t="s">
        <v>401</v>
      </c>
      <c r="D1030" s="501"/>
      <c r="E1030" s="501"/>
      <c r="F1030" s="501"/>
      <c r="G1030" s="501"/>
      <c r="H1030" s="190" t="s">
        <v>392</v>
      </c>
      <c r="I1030" s="201">
        <v>0.02</v>
      </c>
      <c r="J1030" s="197">
        <v>1.6068849999999999</v>
      </c>
      <c r="K1030" s="215">
        <v>9.6413000000000002E-3</v>
      </c>
      <c r="L1030" s="193"/>
      <c r="M1030" s="191"/>
      <c r="N1030" s="204">
        <v>777.91</v>
      </c>
      <c r="O1030" s="191"/>
      <c r="P1030" s="216">
        <v>7.5</v>
      </c>
      <c r="Q1030" s="143"/>
      <c r="R1030" s="143"/>
      <c r="S1030" s="143"/>
      <c r="T1030" s="143"/>
      <c r="U1030" s="143"/>
    </row>
    <row r="1031" spans="1:21" ht="13.5" customHeight="1">
      <c r="A1031" s="195"/>
      <c r="B1031" s="189" t="s">
        <v>402</v>
      </c>
      <c r="C1031" s="501" t="s">
        <v>403</v>
      </c>
      <c r="D1031" s="501"/>
      <c r="E1031" s="501"/>
      <c r="F1031" s="501"/>
      <c r="G1031" s="501"/>
      <c r="H1031" s="190" t="s">
        <v>399</v>
      </c>
      <c r="I1031" s="201">
        <v>0.02</v>
      </c>
      <c r="J1031" s="197">
        <v>1.6068849999999999</v>
      </c>
      <c r="K1031" s="215">
        <v>9.6413000000000002E-3</v>
      </c>
      <c r="L1031" s="198"/>
      <c r="M1031" s="199"/>
      <c r="N1031" s="200">
        <v>543.33000000000004</v>
      </c>
      <c r="O1031" s="191"/>
      <c r="P1031" s="194">
        <v>5.24</v>
      </c>
      <c r="Q1031" s="143"/>
      <c r="R1031" s="143"/>
      <c r="S1031" s="143"/>
      <c r="T1031" s="143"/>
      <c r="U1031" s="143"/>
    </row>
    <row r="1032" spans="1:21" ht="13.5" customHeight="1">
      <c r="A1032" s="203"/>
      <c r="B1032" s="189" t="s">
        <v>404</v>
      </c>
      <c r="C1032" s="501" t="s">
        <v>405</v>
      </c>
      <c r="D1032" s="501"/>
      <c r="E1032" s="501"/>
      <c r="F1032" s="501"/>
      <c r="G1032" s="501"/>
      <c r="H1032" s="190" t="s">
        <v>392</v>
      </c>
      <c r="I1032" s="201">
        <v>0.02</v>
      </c>
      <c r="J1032" s="197">
        <v>1.6068849999999999</v>
      </c>
      <c r="K1032" s="215">
        <v>9.6413000000000002E-3</v>
      </c>
      <c r="L1032" s="193"/>
      <c r="M1032" s="191"/>
      <c r="N1032" s="204">
        <v>579.11</v>
      </c>
      <c r="O1032" s="191"/>
      <c r="P1032" s="216">
        <v>5.58</v>
      </c>
      <c r="Q1032" s="143"/>
      <c r="R1032" s="143"/>
      <c r="S1032" s="143"/>
      <c r="T1032" s="143"/>
      <c r="U1032" s="143"/>
    </row>
    <row r="1033" spans="1:21" ht="13.5" customHeight="1">
      <c r="A1033" s="188"/>
      <c r="B1033" s="189" t="s">
        <v>180</v>
      </c>
      <c r="C1033" s="501" t="s">
        <v>410</v>
      </c>
      <c r="D1033" s="501"/>
      <c r="E1033" s="501"/>
      <c r="F1033" s="501"/>
      <c r="G1033" s="501"/>
      <c r="H1033" s="190"/>
      <c r="I1033" s="191"/>
      <c r="J1033" s="191"/>
      <c r="K1033" s="191"/>
      <c r="L1033" s="193"/>
      <c r="M1033" s="191"/>
      <c r="N1033" s="193"/>
      <c r="O1033" s="191"/>
      <c r="P1033" s="216">
        <v>54.4</v>
      </c>
      <c r="Q1033" s="143"/>
      <c r="R1033" s="143"/>
      <c r="S1033" s="143"/>
      <c r="T1033" s="143"/>
      <c r="U1033" s="143"/>
    </row>
    <row r="1034" spans="1:21" ht="29.25" customHeight="1">
      <c r="A1034" s="195"/>
      <c r="B1034" s="189" t="s">
        <v>593</v>
      </c>
      <c r="C1034" s="501" t="s">
        <v>594</v>
      </c>
      <c r="D1034" s="501"/>
      <c r="E1034" s="501"/>
      <c r="F1034" s="501"/>
      <c r="G1034" s="501"/>
      <c r="H1034" s="190" t="s">
        <v>595</v>
      </c>
      <c r="I1034" s="201">
        <v>13.33</v>
      </c>
      <c r="J1034" s="202">
        <v>1.0367</v>
      </c>
      <c r="K1034" s="215">
        <v>4.1457632999999996</v>
      </c>
      <c r="L1034" s="205">
        <v>5.87</v>
      </c>
      <c r="M1034" s="206">
        <v>0.87</v>
      </c>
      <c r="N1034" s="200">
        <v>5.1100000000000003</v>
      </c>
      <c r="O1034" s="191"/>
      <c r="P1034" s="194">
        <v>21.18</v>
      </c>
      <c r="Q1034" s="143"/>
      <c r="R1034" s="143"/>
      <c r="S1034" s="143"/>
      <c r="T1034" s="143"/>
      <c r="U1034" s="143"/>
    </row>
    <row r="1035" spans="1:21" ht="13.5" customHeight="1">
      <c r="A1035" s="195"/>
      <c r="B1035" s="189" t="s">
        <v>1433</v>
      </c>
      <c r="C1035" s="501" t="s">
        <v>1434</v>
      </c>
      <c r="D1035" s="501"/>
      <c r="E1035" s="501"/>
      <c r="F1035" s="501"/>
      <c r="G1035" s="501"/>
      <c r="H1035" s="190" t="s">
        <v>418</v>
      </c>
      <c r="I1035" s="202">
        <v>5.9999999999999995E-4</v>
      </c>
      <c r="J1035" s="202">
        <v>1.0367</v>
      </c>
      <c r="K1035" s="215">
        <v>1.8660000000000001E-4</v>
      </c>
      <c r="L1035" s="208">
        <v>43821.53</v>
      </c>
      <c r="M1035" s="206">
        <v>1.34</v>
      </c>
      <c r="N1035" s="200">
        <v>58720.85</v>
      </c>
      <c r="O1035" s="191"/>
      <c r="P1035" s="194">
        <v>10.96</v>
      </c>
      <c r="Q1035" s="143"/>
      <c r="R1035" s="143"/>
      <c r="S1035" s="143"/>
      <c r="T1035" s="143"/>
      <c r="U1035" s="143"/>
    </row>
    <row r="1036" spans="1:21" ht="13.5" customHeight="1">
      <c r="A1036" s="195"/>
      <c r="B1036" s="189" t="s">
        <v>730</v>
      </c>
      <c r="C1036" s="501" t="s">
        <v>731</v>
      </c>
      <c r="D1036" s="501"/>
      <c r="E1036" s="501"/>
      <c r="F1036" s="501"/>
      <c r="G1036" s="501"/>
      <c r="H1036" s="190" t="s">
        <v>413</v>
      </c>
      <c r="I1036" s="201">
        <v>0.02</v>
      </c>
      <c r="J1036" s="202">
        <v>1.0367</v>
      </c>
      <c r="K1036" s="215">
        <v>6.2202000000000004E-3</v>
      </c>
      <c r="L1036" s="205">
        <v>79.88</v>
      </c>
      <c r="M1036" s="206">
        <v>1.42</v>
      </c>
      <c r="N1036" s="200">
        <v>113.43</v>
      </c>
      <c r="O1036" s="191"/>
      <c r="P1036" s="194">
        <v>0.71</v>
      </c>
      <c r="Q1036" s="143"/>
      <c r="R1036" s="143"/>
      <c r="S1036" s="143"/>
      <c r="T1036" s="143"/>
      <c r="U1036" s="143"/>
    </row>
    <row r="1037" spans="1:21" ht="13.5" customHeight="1">
      <c r="A1037" s="195"/>
      <c r="B1037" s="189" t="s">
        <v>1443</v>
      </c>
      <c r="C1037" s="501" t="s">
        <v>1444</v>
      </c>
      <c r="D1037" s="501"/>
      <c r="E1037" s="501"/>
      <c r="F1037" s="501"/>
      <c r="G1037" s="501"/>
      <c r="H1037" s="190" t="s">
        <v>587</v>
      </c>
      <c r="I1037" s="201">
        <v>0.05</v>
      </c>
      <c r="J1037" s="202">
        <v>1.0367</v>
      </c>
      <c r="K1037" s="215">
        <v>1.55505E-2</v>
      </c>
      <c r="L1037" s="205">
        <v>696.63</v>
      </c>
      <c r="M1037" s="206">
        <v>1.29</v>
      </c>
      <c r="N1037" s="200">
        <v>898.65</v>
      </c>
      <c r="O1037" s="191"/>
      <c r="P1037" s="194">
        <v>13.97</v>
      </c>
      <c r="Q1037" s="143"/>
      <c r="R1037" s="143"/>
      <c r="S1037" s="143"/>
      <c r="T1037" s="143"/>
      <c r="U1037" s="143"/>
    </row>
    <row r="1038" spans="1:21" ht="13.5" customHeight="1">
      <c r="A1038" s="195"/>
      <c r="B1038" s="189" t="s">
        <v>1445</v>
      </c>
      <c r="C1038" s="501" t="s">
        <v>1446</v>
      </c>
      <c r="D1038" s="501"/>
      <c r="E1038" s="501"/>
      <c r="F1038" s="501"/>
      <c r="G1038" s="501"/>
      <c r="H1038" s="190" t="s">
        <v>1124</v>
      </c>
      <c r="I1038" s="202">
        <v>1.2200000000000001E-2</v>
      </c>
      <c r="J1038" s="202">
        <v>1.0367</v>
      </c>
      <c r="K1038" s="215">
        <v>3.7943E-3</v>
      </c>
      <c r="L1038" s="208">
        <v>1610.33</v>
      </c>
      <c r="M1038" s="206">
        <v>1.24</v>
      </c>
      <c r="N1038" s="200">
        <v>1996.81</v>
      </c>
      <c r="O1038" s="191"/>
      <c r="P1038" s="194">
        <v>7.58</v>
      </c>
      <c r="Q1038" s="143"/>
      <c r="R1038" s="143"/>
      <c r="S1038" s="143"/>
      <c r="T1038" s="143"/>
      <c r="U1038" s="143"/>
    </row>
    <row r="1039" spans="1:21" ht="13.5" customHeight="1">
      <c r="A1039" s="210"/>
      <c r="B1039" s="187"/>
      <c r="C1039" s="500" t="s">
        <v>429</v>
      </c>
      <c r="D1039" s="500"/>
      <c r="E1039" s="500"/>
      <c r="F1039" s="500"/>
      <c r="G1039" s="500"/>
      <c r="H1039" s="180"/>
      <c r="I1039" s="181"/>
      <c r="J1039" s="181"/>
      <c r="K1039" s="181"/>
      <c r="L1039" s="183"/>
      <c r="M1039" s="181"/>
      <c r="N1039" s="211"/>
      <c r="O1039" s="181"/>
      <c r="P1039" s="212">
        <v>1559</v>
      </c>
      <c r="Q1039" s="143"/>
      <c r="R1039" s="143"/>
      <c r="S1039" s="143"/>
      <c r="T1039" s="143"/>
      <c r="U1039" s="143"/>
    </row>
    <row r="1040" spans="1:21" ht="13.5" customHeight="1">
      <c r="A1040" s="203" t="s">
        <v>1925</v>
      </c>
      <c r="B1040" s="189" t="s">
        <v>430</v>
      </c>
      <c r="C1040" s="501" t="s">
        <v>431</v>
      </c>
      <c r="D1040" s="501"/>
      <c r="E1040" s="501"/>
      <c r="F1040" s="501"/>
      <c r="G1040" s="501"/>
      <c r="H1040" s="190" t="s">
        <v>432</v>
      </c>
      <c r="I1040" s="209">
        <v>2</v>
      </c>
      <c r="J1040" s="191"/>
      <c r="K1040" s="209">
        <v>2</v>
      </c>
      <c r="L1040" s="193"/>
      <c r="M1040" s="191"/>
      <c r="N1040" s="193"/>
      <c r="O1040" s="202">
        <v>1.0367</v>
      </c>
      <c r="P1040" s="216">
        <v>18.98</v>
      </c>
      <c r="Q1040" s="143"/>
      <c r="R1040" s="143"/>
      <c r="S1040" s="143"/>
      <c r="T1040" s="143"/>
      <c r="U1040" s="143"/>
    </row>
    <row r="1041" spans="1:21" ht="13.5" customHeight="1">
      <c r="A1041" s="203"/>
      <c r="B1041" s="189"/>
      <c r="C1041" s="501" t="s">
        <v>433</v>
      </c>
      <c r="D1041" s="501"/>
      <c r="E1041" s="501"/>
      <c r="F1041" s="501"/>
      <c r="G1041" s="501"/>
      <c r="H1041" s="190"/>
      <c r="I1041" s="191"/>
      <c r="J1041" s="191"/>
      <c r="K1041" s="191"/>
      <c r="L1041" s="193"/>
      <c r="M1041" s="191"/>
      <c r="N1041" s="193"/>
      <c r="O1041" s="191"/>
      <c r="P1041" s="194">
        <v>1484.1</v>
      </c>
      <c r="Q1041" s="143"/>
      <c r="R1041" s="143"/>
      <c r="S1041" s="143"/>
      <c r="T1041" s="143"/>
      <c r="U1041" s="143"/>
    </row>
    <row r="1042" spans="1:21" ht="13.5" customHeight="1">
      <c r="A1042" s="203"/>
      <c r="B1042" s="189" t="s">
        <v>603</v>
      </c>
      <c r="C1042" s="501" t="s">
        <v>604</v>
      </c>
      <c r="D1042" s="501"/>
      <c r="E1042" s="501"/>
      <c r="F1042" s="501"/>
      <c r="G1042" s="501"/>
      <c r="H1042" s="190" t="s">
        <v>432</v>
      </c>
      <c r="I1042" s="209">
        <v>97</v>
      </c>
      <c r="J1042" s="191"/>
      <c r="K1042" s="209">
        <v>97</v>
      </c>
      <c r="L1042" s="193"/>
      <c r="M1042" s="191"/>
      <c r="N1042" s="193"/>
      <c r="O1042" s="191"/>
      <c r="P1042" s="194">
        <v>1439.58</v>
      </c>
      <c r="Q1042" s="143"/>
      <c r="R1042" s="143"/>
      <c r="S1042" s="143"/>
      <c r="T1042" s="143"/>
      <c r="U1042" s="143"/>
    </row>
    <row r="1043" spans="1:21" ht="13.5" customHeight="1">
      <c r="A1043" s="203"/>
      <c r="B1043" s="189" t="s">
        <v>605</v>
      </c>
      <c r="C1043" s="501" t="s">
        <v>606</v>
      </c>
      <c r="D1043" s="501"/>
      <c r="E1043" s="501"/>
      <c r="F1043" s="501"/>
      <c r="G1043" s="501"/>
      <c r="H1043" s="190" t="s">
        <v>432</v>
      </c>
      <c r="I1043" s="209">
        <v>51</v>
      </c>
      <c r="J1043" s="191"/>
      <c r="K1043" s="209">
        <v>51</v>
      </c>
      <c r="L1043" s="193"/>
      <c r="M1043" s="191"/>
      <c r="N1043" s="193"/>
      <c r="O1043" s="191"/>
      <c r="P1043" s="216">
        <v>756.89</v>
      </c>
      <c r="Q1043" s="143"/>
      <c r="R1043" s="143"/>
      <c r="S1043" s="143"/>
      <c r="T1043" s="143"/>
      <c r="U1043" s="143"/>
    </row>
    <row r="1044" spans="1:21" ht="13.5" customHeight="1">
      <c r="A1044" s="213"/>
      <c r="B1044" s="214"/>
      <c r="C1044" s="500" t="s">
        <v>438</v>
      </c>
      <c r="D1044" s="500"/>
      <c r="E1044" s="500"/>
      <c r="F1044" s="500"/>
      <c r="G1044" s="500"/>
      <c r="H1044" s="180"/>
      <c r="I1044" s="181"/>
      <c r="J1044" s="181"/>
      <c r="K1044" s="181"/>
      <c r="L1044" s="183"/>
      <c r="M1044" s="181"/>
      <c r="N1044" s="211">
        <v>12581.5</v>
      </c>
      <c r="O1044" s="181"/>
      <c r="P1044" s="212">
        <v>3774.45</v>
      </c>
      <c r="Q1044" s="143"/>
      <c r="R1044" s="143"/>
      <c r="S1044" s="143"/>
      <c r="T1044" s="143"/>
      <c r="U1044" s="143"/>
    </row>
    <row r="1045" spans="1:21" ht="19.5" customHeight="1">
      <c r="A1045" s="178" t="s">
        <v>627</v>
      </c>
      <c r="B1045" s="179" t="s">
        <v>608</v>
      </c>
      <c r="C1045" s="498" t="s">
        <v>1312</v>
      </c>
      <c r="D1045" s="498"/>
      <c r="E1045" s="498"/>
      <c r="F1045" s="498"/>
      <c r="G1045" s="498"/>
      <c r="H1045" s="180" t="s">
        <v>610</v>
      </c>
      <c r="I1045" s="181">
        <v>1.96</v>
      </c>
      <c r="J1045" s="182">
        <v>1</v>
      </c>
      <c r="K1045" s="219">
        <v>1.96</v>
      </c>
      <c r="L1045" s="183"/>
      <c r="M1045" s="181"/>
      <c r="N1045" s="184"/>
      <c r="O1045" s="181"/>
      <c r="P1045" s="185"/>
      <c r="Q1045" s="143"/>
      <c r="R1045" s="143"/>
      <c r="S1045" s="143"/>
      <c r="T1045" s="143"/>
      <c r="U1045" s="143"/>
    </row>
    <row r="1046" spans="1:21" ht="47.25" customHeight="1">
      <c r="A1046" s="186"/>
      <c r="B1046" s="187" t="s">
        <v>386</v>
      </c>
      <c r="C1046" s="499" t="s">
        <v>387</v>
      </c>
      <c r="D1046" s="499"/>
      <c r="E1046" s="499"/>
      <c r="F1046" s="499"/>
      <c r="G1046" s="499"/>
      <c r="H1046" s="499"/>
      <c r="I1046" s="499"/>
      <c r="J1046" s="499"/>
      <c r="K1046" s="499"/>
      <c r="L1046" s="499"/>
      <c r="M1046" s="499"/>
      <c r="N1046" s="499"/>
      <c r="O1046" s="499"/>
      <c r="P1046" s="499"/>
      <c r="Q1046" s="143"/>
      <c r="R1046" s="143"/>
      <c r="S1046" s="143"/>
      <c r="T1046" s="143"/>
      <c r="U1046" s="143"/>
    </row>
    <row r="1047" spans="1:21" ht="29.25" customHeight="1">
      <c r="A1047" s="186"/>
      <c r="B1047" s="187" t="s">
        <v>388</v>
      </c>
      <c r="C1047" s="499" t="s">
        <v>389</v>
      </c>
      <c r="D1047" s="499"/>
      <c r="E1047" s="499"/>
      <c r="F1047" s="499"/>
      <c r="G1047" s="499"/>
      <c r="H1047" s="499"/>
      <c r="I1047" s="499"/>
      <c r="J1047" s="499"/>
      <c r="K1047" s="499"/>
      <c r="L1047" s="499"/>
      <c r="M1047" s="499"/>
      <c r="N1047" s="499"/>
      <c r="O1047" s="499"/>
      <c r="P1047" s="499"/>
      <c r="Q1047" s="143"/>
      <c r="R1047" s="143"/>
      <c r="S1047" s="143"/>
      <c r="T1047" s="143"/>
      <c r="U1047" s="143"/>
    </row>
    <row r="1048" spans="1:21" ht="13.5" customHeight="1">
      <c r="A1048" s="186"/>
      <c r="B1048" s="187"/>
      <c r="C1048" s="499" t="s">
        <v>1790</v>
      </c>
      <c r="D1048" s="499"/>
      <c r="E1048" s="499"/>
      <c r="F1048" s="499"/>
      <c r="G1048" s="499"/>
      <c r="H1048" s="499"/>
      <c r="I1048" s="499"/>
      <c r="J1048" s="499"/>
      <c r="K1048" s="499"/>
      <c r="L1048" s="499"/>
      <c r="M1048" s="499"/>
      <c r="N1048" s="499"/>
      <c r="O1048" s="499"/>
      <c r="P1048" s="499"/>
      <c r="Q1048" s="143"/>
      <c r="R1048" s="143"/>
      <c r="S1048" s="143"/>
      <c r="T1048" s="143"/>
      <c r="U1048" s="143"/>
    </row>
    <row r="1049" spans="1:21" ht="13.5" customHeight="1">
      <c r="A1049" s="188"/>
      <c r="B1049" s="189" t="s">
        <v>164</v>
      </c>
      <c r="C1049" s="501" t="s">
        <v>391</v>
      </c>
      <c r="D1049" s="501"/>
      <c r="E1049" s="501"/>
      <c r="F1049" s="501"/>
      <c r="G1049" s="501"/>
      <c r="H1049" s="190" t="s">
        <v>392</v>
      </c>
      <c r="I1049" s="191"/>
      <c r="J1049" s="191"/>
      <c r="K1049" s="215">
        <v>29.195814899999998</v>
      </c>
      <c r="L1049" s="193"/>
      <c r="M1049" s="191"/>
      <c r="N1049" s="193"/>
      <c r="O1049" s="191"/>
      <c r="P1049" s="194">
        <v>19430.98</v>
      </c>
      <c r="Q1049" s="143"/>
      <c r="R1049" s="143"/>
      <c r="S1049" s="143"/>
      <c r="T1049" s="143"/>
      <c r="U1049" s="143"/>
    </row>
    <row r="1050" spans="1:21" ht="13.5" customHeight="1">
      <c r="A1050" s="195"/>
      <c r="B1050" s="189" t="s">
        <v>611</v>
      </c>
      <c r="C1050" s="501" t="s">
        <v>612</v>
      </c>
      <c r="D1050" s="501"/>
      <c r="E1050" s="501"/>
      <c r="F1050" s="501"/>
      <c r="G1050" s="501"/>
      <c r="H1050" s="190" t="s">
        <v>392</v>
      </c>
      <c r="I1050" s="201">
        <v>9.27</v>
      </c>
      <c r="J1050" s="197">
        <v>1.6068849999999999</v>
      </c>
      <c r="K1050" s="215">
        <v>29.195814899999998</v>
      </c>
      <c r="L1050" s="198"/>
      <c r="M1050" s="199"/>
      <c r="N1050" s="200">
        <v>665.54</v>
      </c>
      <c r="O1050" s="191"/>
      <c r="P1050" s="194">
        <v>19430.98</v>
      </c>
      <c r="Q1050" s="143"/>
      <c r="R1050" s="143"/>
      <c r="S1050" s="143"/>
      <c r="T1050" s="143"/>
      <c r="U1050" s="143"/>
    </row>
    <row r="1051" spans="1:21" ht="13.5" customHeight="1">
      <c r="A1051" s="188"/>
      <c r="B1051" s="189" t="s">
        <v>180</v>
      </c>
      <c r="C1051" s="501" t="s">
        <v>410</v>
      </c>
      <c r="D1051" s="501"/>
      <c r="E1051" s="501"/>
      <c r="F1051" s="501"/>
      <c r="G1051" s="501"/>
      <c r="H1051" s="190"/>
      <c r="I1051" s="191"/>
      <c r="J1051" s="191"/>
      <c r="K1051" s="191"/>
      <c r="L1051" s="193"/>
      <c r="M1051" s="191"/>
      <c r="N1051" s="193"/>
      <c r="O1051" s="191"/>
      <c r="P1051" s="216">
        <v>203.19</v>
      </c>
      <c r="Q1051" s="143"/>
      <c r="R1051" s="143"/>
      <c r="S1051" s="143"/>
      <c r="T1051" s="143"/>
      <c r="U1051" s="143"/>
    </row>
    <row r="1052" spans="1:21" ht="13.5" customHeight="1">
      <c r="A1052" s="195"/>
      <c r="B1052" s="189" t="s">
        <v>613</v>
      </c>
      <c r="C1052" s="501" t="s">
        <v>614</v>
      </c>
      <c r="D1052" s="501"/>
      <c r="E1052" s="501"/>
      <c r="F1052" s="501"/>
      <c r="G1052" s="501"/>
      <c r="H1052" s="190" t="s">
        <v>413</v>
      </c>
      <c r="I1052" s="196">
        <v>0.2</v>
      </c>
      <c r="J1052" s="202">
        <v>1.0367</v>
      </c>
      <c r="K1052" s="215">
        <v>0.40638639999999998</v>
      </c>
      <c r="L1052" s="205">
        <v>138.5</v>
      </c>
      <c r="M1052" s="206">
        <v>1.44</v>
      </c>
      <c r="N1052" s="200">
        <v>199.44</v>
      </c>
      <c r="O1052" s="191"/>
      <c r="P1052" s="194">
        <v>81.05</v>
      </c>
      <c r="Q1052" s="143"/>
      <c r="R1052" s="143"/>
      <c r="S1052" s="143"/>
      <c r="T1052" s="143"/>
      <c r="U1052" s="143"/>
    </row>
    <row r="1053" spans="1:21" ht="13.5" customHeight="1">
      <c r="A1053" s="195"/>
      <c r="B1053" s="189" t="s">
        <v>615</v>
      </c>
      <c r="C1053" s="501" t="s">
        <v>616</v>
      </c>
      <c r="D1053" s="501"/>
      <c r="E1053" s="501"/>
      <c r="F1053" s="501"/>
      <c r="G1053" s="501"/>
      <c r="H1053" s="190" t="s">
        <v>587</v>
      </c>
      <c r="I1053" s="201">
        <v>0.25</v>
      </c>
      <c r="J1053" s="202">
        <v>1.0367</v>
      </c>
      <c r="K1053" s="197">
        <v>0.50798299999999996</v>
      </c>
      <c r="L1053" s="205">
        <v>235.73</v>
      </c>
      <c r="M1053" s="206">
        <v>1.02</v>
      </c>
      <c r="N1053" s="200">
        <v>240.44</v>
      </c>
      <c r="O1053" s="191"/>
      <c r="P1053" s="194">
        <v>122.14</v>
      </c>
      <c r="Q1053" s="143"/>
      <c r="R1053" s="143"/>
      <c r="S1053" s="143"/>
      <c r="T1053" s="143"/>
      <c r="U1053" s="143"/>
    </row>
    <row r="1054" spans="1:21" ht="13.5" customHeight="1">
      <c r="A1054" s="210"/>
      <c r="B1054" s="187"/>
      <c r="C1054" s="500" t="s">
        <v>429</v>
      </c>
      <c r="D1054" s="500"/>
      <c r="E1054" s="500"/>
      <c r="F1054" s="500"/>
      <c r="G1054" s="500"/>
      <c r="H1054" s="180"/>
      <c r="I1054" s="181"/>
      <c r="J1054" s="181"/>
      <c r="K1054" s="181"/>
      <c r="L1054" s="183"/>
      <c r="M1054" s="181"/>
      <c r="N1054" s="211"/>
      <c r="O1054" s="181"/>
      <c r="P1054" s="212">
        <v>19634.169999999998</v>
      </c>
      <c r="Q1054" s="143"/>
      <c r="R1054" s="143"/>
      <c r="S1054" s="143"/>
      <c r="T1054" s="143"/>
      <c r="U1054" s="143"/>
    </row>
    <row r="1055" spans="1:21" ht="13.5" customHeight="1">
      <c r="A1055" s="203" t="s">
        <v>1926</v>
      </c>
      <c r="B1055" s="189" t="s">
        <v>430</v>
      </c>
      <c r="C1055" s="501" t="s">
        <v>431</v>
      </c>
      <c r="D1055" s="501"/>
      <c r="E1055" s="501"/>
      <c r="F1055" s="501"/>
      <c r="G1055" s="501"/>
      <c r="H1055" s="190" t="s">
        <v>432</v>
      </c>
      <c r="I1055" s="209">
        <v>2</v>
      </c>
      <c r="J1055" s="191"/>
      <c r="K1055" s="209">
        <v>2</v>
      </c>
      <c r="L1055" s="193"/>
      <c r="M1055" s="191"/>
      <c r="N1055" s="193"/>
      <c r="O1055" s="202">
        <v>1.0367</v>
      </c>
      <c r="P1055" s="216">
        <v>250.72</v>
      </c>
      <c r="Q1055" s="143"/>
      <c r="R1055" s="143"/>
      <c r="S1055" s="143"/>
      <c r="T1055" s="143"/>
      <c r="U1055" s="143"/>
    </row>
    <row r="1056" spans="1:21" ht="13.5" customHeight="1">
      <c r="A1056" s="203"/>
      <c r="B1056" s="189"/>
      <c r="C1056" s="501" t="s">
        <v>433</v>
      </c>
      <c r="D1056" s="501"/>
      <c r="E1056" s="501"/>
      <c r="F1056" s="501"/>
      <c r="G1056" s="501"/>
      <c r="H1056" s="190"/>
      <c r="I1056" s="191"/>
      <c r="J1056" s="191"/>
      <c r="K1056" s="191"/>
      <c r="L1056" s="193"/>
      <c r="M1056" s="191"/>
      <c r="N1056" s="193"/>
      <c r="O1056" s="191"/>
      <c r="P1056" s="194">
        <v>19430.98</v>
      </c>
      <c r="Q1056" s="143"/>
      <c r="R1056" s="143"/>
      <c r="S1056" s="143"/>
      <c r="T1056" s="143"/>
      <c r="U1056" s="143"/>
    </row>
    <row r="1057" spans="1:21" ht="13.5" customHeight="1">
      <c r="A1057" s="203"/>
      <c r="B1057" s="189" t="s">
        <v>434</v>
      </c>
      <c r="C1057" s="501" t="s">
        <v>435</v>
      </c>
      <c r="D1057" s="501"/>
      <c r="E1057" s="501"/>
      <c r="F1057" s="501"/>
      <c r="G1057" s="501"/>
      <c r="H1057" s="190" t="s">
        <v>432</v>
      </c>
      <c r="I1057" s="209">
        <v>90</v>
      </c>
      <c r="J1057" s="191"/>
      <c r="K1057" s="209">
        <v>90</v>
      </c>
      <c r="L1057" s="193"/>
      <c r="M1057" s="191"/>
      <c r="N1057" s="193"/>
      <c r="O1057" s="191"/>
      <c r="P1057" s="194">
        <v>17487.88</v>
      </c>
      <c r="Q1057" s="143"/>
      <c r="R1057" s="143"/>
      <c r="S1057" s="143"/>
      <c r="T1057" s="143"/>
      <c r="U1057" s="143"/>
    </row>
    <row r="1058" spans="1:21" ht="13.5" customHeight="1">
      <c r="A1058" s="203"/>
      <c r="B1058" s="189" t="s">
        <v>436</v>
      </c>
      <c r="C1058" s="501" t="s">
        <v>437</v>
      </c>
      <c r="D1058" s="501"/>
      <c r="E1058" s="501"/>
      <c r="F1058" s="501"/>
      <c r="G1058" s="501"/>
      <c r="H1058" s="190" t="s">
        <v>432</v>
      </c>
      <c r="I1058" s="209">
        <v>46</v>
      </c>
      <c r="J1058" s="191"/>
      <c r="K1058" s="209">
        <v>46</v>
      </c>
      <c r="L1058" s="193"/>
      <c r="M1058" s="191"/>
      <c r="N1058" s="193"/>
      <c r="O1058" s="191"/>
      <c r="P1058" s="194">
        <v>8938.25</v>
      </c>
      <c r="Q1058" s="143"/>
      <c r="R1058" s="143"/>
      <c r="S1058" s="143"/>
      <c r="T1058" s="143"/>
      <c r="U1058" s="143"/>
    </row>
    <row r="1059" spans="1:21" ht="13.5" customHeight="1">
      <c r="A1059" s="213"/>
      <c r="B1059" s="214"/>
      <c r="C1059" s="500" t="s">
        <v>438</v>
      </c>
      <c r="D1059" s="500"/>
      <c r="E1059" s="500"/>
      <c r="F1059" s="500"/>
      <c r="G1059" s="500"/>
      <c r="H1059" s="180"/>
      <c r="I1059" s="181"/>
      <c r="J1059" s="181"/>
      <c r="K1059" s="181"/>
      <c r="L1059" s="183"/>
      <c r="M1059" s="181"/>
      <c r="N1059" s="211">
        <v>23628.07</v>
      </c>
      <c r="O1059" s="181"/>
      <c r="P1059" s="212">
        <v>46311.02</v>
      </c>
      <c r="Q1059" s="143"/>
      <c r="R1059" s="143"/>
      <c r="S1059" s="143"/>
      <c r="T1059" s="143"/>
      <c r="U1059" s="143"/>
    </row>
    <row r="1060" spans="1:21" ht="19.5" customHeight="1">
      <c r="A1060" s="178" t="s">
        <v>630</v>
      </c>
      <c r="B1060" s="179" t="s">
        <v>1927</v>
      </c>
      <c r="C1060" s="498" t="s">
        <v>1928</v>
      </c>
      <c r="D1060" s="498"/>
      <c r="E1060" s="498"/>
      <c r="F1060" s="498"/>
      <c r="G1060" s="498"/>
      <c r="H1060" s="180" t="s">
        <v>587</v>
      </c>
      <c r="I1060" s="181">
        <v>0.12</v>
      </c>
      <c r="J1060" s="182">
        <v>1</v>
      </c>
      <c r="K1060" s="219">
        <v>0.12</v>
      </c>
      <c r="L1060" s="183"/>
      <c r="M1060" s="181"/>
      <c r="N1060" s="184"/>
      <c r="O1060" s="181"/>
      <c r="P1060" s="185"/>
      <c r="Q1060" s="143"/>
      <c r="R1060" s="143"/>
      <c r="S1060" s="143"/>
      <c r="T1060" s="143"/>
      <c r="U1060" s="143"/>
    </row>
    <row r="1061" spans="1:21" ht="47.25" customHeight="1">
      <c r="A1061" s="186"/>
      <c r="B1061" s="187" t="s">
        <v>386</v>
      </c>
      <c r="C1061" s="499" t="s">
        <v>387</v>
      </c>
      <c r="D1061" s="499"/>
      <c r="E1061" s="499"/>
      <c r="F1061" s="499"/>
      <c r="G1061" s="499"/>
      <c r="H1061" s="499"/>
      <c r="I1061" s="499"/>
      <c r="J1061" s="499"/>
      <c r="K1061" s="499"/>
      <c r="L1061" s="499"/>
      <c r="M1061" s="499"/>
      <c r="N1061" s="499"/>
      <c r="O1061" s="499"/>
      <c r="P1061" s="499"/>
      <c r="Q1061" s="143"/>
      <c r="R1061" s="143"/>
      <c r="S1061" s="143"/>
      <c r="T1061" s="143"/>
      <c r="U1061" s="143"/>
    </row>
    <row r="1062" spans="1:21" ht="29.25" customHeight="1">
      <c r="A1062" s="186"/>
      <c r="B1062" s="187" t="s">
        <v>388</v>
      </c>
      <c r="C1062" s="499" t="s">
        <v>389</v>
      </c>
      <c r="D1062" s="499"/>
      <c r="E1062" s="499"/>
      <c r="F1062" s="499"/>
      <c r="G1062" s="499"/>
      <c r="H1062" s="499"/>
      <c r="I1062" s="499"/>
      <c r="J1062" s="499"/>
      <c r="K1062" s="499"/>
      <c r="L1062" s="499"/>
      <c r="M1062" s="499"/>
      <c r="N1062" s="499"/>
      <c r="O1062" s="499"/>
      <c r="P1062" s="499"/>
      <c r="Q1062" s="143"/>
      <c r="R1062" s="143"/>
      <c r="S1062" s="143"/>
      <c r="T1062" s="143"/>
      <c r="U1062" s="143"/>
    </row>
    <row r="1063" spans="1:21" ht="13.5" customHeight="1">
      <c r="A1063" s="186"/>
      <c r="B1063" s="187"/>
      <c r="C1063" s="499" t="s">
        <v>1790</v>
      </c>
      <c r="D1063" s="499"/>
      <c r="E1063" s="499"/>
      <c r="F1063" s="499"/>
      <c r="G1063" s="499"/>
      <c r="H1063" s="499"/>
      <c r="I1063" s="499"/>
      <c r="J1063" s="499"/>
      <c r="K1063" s="499"/>
      <c r="L1063" s="499"/>
      <c r="M1063" s="499"/>
      <c r="N1063" s="499"/>
      <c r="O1063" s="499"/>
      <c r="P1063" s="499"/>
      <c r="Q1063" s="143"/>
      <c r="R1063" s="143"/>
      <c r="S1063" s="143"/>
      <c r="T1063" s="143"/>
      <c r="U1063" s="143"/>
    </row>
    <row r="1064" spans="1:21" ht="13.5" customHeight="1">
      <c r="A1064" s="188"/>
      <c r="B1064" s="189" t="s">
        <v>164</v>
      </c>
      <c r="C1064" s="501" t="s">
        <v>391</v>
      </c>
      <c r="D1064" s="501"/>
      <c r="E1064" s="501"/>
      <c r="F1064" s="501"/>
      <c r="G1064" s="501"/>
      <c r="H1064" s="190" t="s">
        <v>392</v>
      </c>
      <c r="I1064" s="191"/>
      <c r="J1064" s="191"/>
      <c r="K1064" s="215">
        <v>2.1789361</v>
      </c>
      <c r="L1064" s="193"/>
      <c r="M1064" s="191"/>
      <c r="N1064" s="193"/>
      <c r="O1064" s="191"/>
      <c r="P1064" s="194">
        <v>1318.34</v>
      </c>
      <c r="Q1064" s="143"/>
      <c r="R1064" s="143"/>
      <c r="S1064" s="143"/>
      <c r="T1064" s="143"/>
      <c r="U1064" s="143"/>
    </row>
    <row r="1065" spans="1:21" ht="13.5" customHeight="1">
      <c r="A1065" s="195"/>
      <c r="B1065" s="189" t="s">
        <v>1929</v>
      </c>
      <c r="C1065" s="501" t="s">
        <v>1930</v>
      </c>
      <c r="D1065" s="501"/>
      <c r="E1065" s="501"/>
      <c r="F1065" s="501"/>
      <c r="G1065" s="501"/>
      <c r="H1065" s="190" t="s">
        <v>392</v>
      </c>
      <c r="I1065" s="196">
        <v>11.3</v>
      </c>
      <c r="J1065" s="197">
        <v>1.6068849999999999</v>
      </c>
      <c r="K1065" s="215">
        <v>2.1789361</v>
      </c>
      <c r="L1065" s="198"/>
      <c r="M1065" s="199"/>
      <c r="N1065" s="200">
        <v>605.04</v>
      </c>
      <c r="O1065" s="191"/>
      <c r="P1065" s="194">
        <v>1318.34</v>
      </c>
      <c r="Q1065" s="143"/>
      <c r="R1065" s="143"/>
      <c r="S1065" s="143"/>
      <c r="T1065" s="143"/>
      <c r="U1065" s="143"/>
    </row>
    <row r="1066" spans="1:21" ht="13.5" customHeight="1">
      <c r="A1066" s="188"/>
      <c r="B1066" s="189" t="s">
        <v>180</v>
      </c>
      <c r="C1066" s="501" t="s">
        <v>410</v>
      </c>
      <c r="D1066" s="501"/>
      <c r="E1066" s="501"/>
      <c r="F1066" s="501"/>
      <c r="G1066" s="501"/>
      <c r="H1066" s="190"/>
      <c r="I1066" s="191"/>
      <c r="J1066" s="191"/>
      <c r="K1066" s="191"/>
      <c r="L1066" s="193"/>
      <c r="M1066" s="191"/>
      <c r="N1066" s="193"/>
      <c r="O1066" s="191"/>
      <c r="P1066" s="216">
        <v>60.81</v>
      </c>
      <c r="Q1066" s="143"/>
      <c r="R1066" s="143"/>
      <c r="S1066" s="143"/>
      <c r="T1066" s="143"/>
      <c r="U1066" s="143"/>
    </row>
    <row r="1067" spans="1:21" ht="13.5" customHeight="1">
      <c r="A1067" s="195"/>
      <c r="B1067" s="189" t="s">
        <v>648</v>
      </c>
      <c r="C1067" s="501" t="s">
        <v>649</v>
      </c>
      <c r="D1067" s="501"/>
      <c r="E1067" s="501"/>
      <c r="F1067" s="501"/>
      <c r="G1067" s="501"/>
      <c r="H1067" s="190" t="s">
        <v>413</v>
      </c>
      <c r="I1067" s="207">
        <v>2.9000000000000001E-2</v>
      </c>
      <c r="J1067" s="202">
        <v>1.0367</v>
      </c>
      <c r="K1067" s="215">
        <v>3.6077000000000001E-3</v>
      </c>
      <c r="L1067" s="205">
        <v>596.80999999999995</v>
      </c>
      <c r="M1067" s="206">
        <v>1.43</v>
      </c>
      <c r="N1067" s="200">
        <v>853.44</v>
      </c>
      <c r="O1067" s="191"/>
      <c r="P1067" s="194">
        <v>3.08</v>
      </c>
      <c r="Q1067" s="143"/>
      <c r="R1067" s="143"/>
      <c r="S1067" s="143"/>
      <c r="T1067" s="143"/>
      <c r="U1067" s="143"/>
    </row>
    <row r="1068" spans="1:21" ht="13.5" customHeight="1">
      <c r="A1068" s="195"/>
      <c r="B1068" s="189" t="s">
        <v>1600</v>
      </c>
      <c r="C1068" s="501" t="s">
        <v>1601</v>
      </c>
      <c r="D1068" s="501"/>
      <c r="E1068" s="501"/>
      <c r="F1068" s="501"/>
      <c r="G1068" s="501"/>
      <c r="H1068" s="190" t="s">
        <v>418</v>
      </c>
      <c r="I1068" s="192">
        <v>2.0000000000000002E-5</v>
      </c>
      <c r="J1068" s="202">
        <v>1.0367</v>
      </c>
      <c r="K1068" s="215">
        <v>2.5000000000000002E-6</v>
      </c>
      <c r="L1068" s="208">
        <v>134934.21</v>
      </c>
      <c r="M1068" s="206">
        <v>1.43</v>
      </c>
      <c r="N1068" s="200">
        <v>192955.92</v>
      </c>
      <c r="O1068" s="191"/>
      <c r="P1068" s="194">
        <v>0.48</v>
      </c>
      <c r="Q1068" s="143"/>
      <c r="R1068" s="143"/>
      <c r="S1068" s="143"/>
      <c r="T1068" s="143"/>
      <c r="U1068" s="143"/>
    </row>
    <row r="1069" spans="1:21" ht="13.5" customHeight="1">
      <c r="A1069" s="195"/>
      <c r="B1069" s="189" t="s">
        <v>1602</v>
      </c>
      <c r="C1069" s="501" t="s">
        <v>1603</v>
      </c>
      <c r="D1069" s="501"/>
      <c r="E1069" s="501"/>
      <c r="F1069" s="501"/>
      <c r="G1069" s="501"/>
      <c r="H1069" s="190" t="s">
        <v>413</v>
      </c>
      <c r="I1069" s="207">
        <v>1.9E-2</v>
      </c>
      <c r="J1069" s="202">
        <v>1.0367</v>
      </c>
      <c r="K1069" s="215">
        <v>2.3636999999999998E-3</v>
      </c>
      <c r="L1069" s="205">
        <v>284.14999999999998</v>
      </c>
      <c r="M1069" s="206">
        <v>1.43</v>
      </c>
      <c r="N1069" s="200">
        <v>406.33</v>
      </c>
      <c r="O1069" s="191"/>
      <c r="P1069" s="194">
        <v>0.96</v>
      </c>
      <c r="Q1069" s="143"/>
      <c r="R1069" s="143"/>
      <c r="S1069" s="143"/>
      <c r="T1069" s="143"/>
      <c r="U1069" s="143"/>
    </row>
    <row r="1070" spans="1:21" ht="13.5" customHeight="1">
      <c r="A1070" s="195"/>
      <c r="B1070" s="189" t="s">
        <v>1604</v>
      </c>
      <c r="C1070" s="501" t="s">
        <v>1605</v>
      </c>
      <c r="D1070" s="501"/>
      <c r="E1070" s="501"/>
      <c r="F1070" s="501"/>
      <c r="G1070" s="501"/>
      <c r="H1070" s="190" t="s">
        <v>413</v>
      </c>
      <c r="I1070" s="201">
        <v>0.08</v>
      </c>
      <c r="J1070" s="202">
        <v>1.0367</v>
      </c>
      <c r="K1070" s="215">
        <v>9.9523000000000007E-3</v>
      </c>
      <c r="L1070" s="208">
        <v>1562.87</v>
      </c>
      <c r="M1070" s="206">
        <v>1.61</v>
      </c>
      <c r="N1070" s="200">
        <v>2516.2199999999998</v>
      </c>
      <c r="O1070" s="191"/>
      <c r="P1070" s="194">
        <v>25.04</v>
      </c>
      <c r="Q1070" s="143"/>
      <c r="R1070" s="143"/>
      <c r="S1070" s="143"/>
      <c r="T1070" s="143"/>
      <c r="U1070" s="143"/>
    </row>
    <row r="1071" spans="1:21" ht="13.5" customHeight="1">
      <c r="A1071" s="195"/>
      <c r="B1071" s="189" t="s">
        <v>1606</v>
      </c>
      <c r="C1071" s="501" t="s">
        <v>1607</v>
      </c>
      <c r="D1071" s="501"/>
      <c r="E1071" s="501"/>
      <c r="F1071" s="501"/>
      <c r="G1071" s="501"/>
      <c r="H1071" s="190" t="s">
        <v>413</v>
      </c>
      <c r="I1071" s="201">
        <v>0.04</v>
      </c>
      <c r="J1071" s="202">
        <v>1.0367</v>
      </c>
      <c r="K1071" s="215">
        <v>4.9762000000000001E-3</v>
      </c>
      <c r="L1071" s="205">
        <v>196.41</v>
      </c>
      <c r="M1071" s="206">
        <v>1.37</v>
      </c>
      <c r="N1071" s="200">
        <v>269.08</v>
      </c>
      <c r="O1071" s="191"/>
      <c r="P1071" s="194">
        <v>1.34</v>
      </c>
      <c r="Q1071" s="143"/>
      <c r="R1071" s="143"/>
      <c r="S1071" s="143"/>
      <c r="T1071" s="143"/>
      <c r="U1071" s="143"/>
    </row>
    <row r="1072" spans="1:21" ht="13.5" customHeight="1">
      <c r="A1072" s="195"/>
      <c r="B1072" s="189" t="s">
        <v>615</v>
      </c>
      <c r="C1072" s="501" t="s">
        <v>616</v>
      </c>
      <c r="D1072" s="501"/>
      <c r="E1072" s="501"/>
      <c r="F1072" s="501"/>
      <c r="G1072" s="501"/>
      <c r="H1072" s="190" t="s">
        <v>587</v>
      </c>
      <c r="I1072" s="209">
        <v>1</v>
      </c>
      <c r="J1072" s="202">
        <v>1.0367</v>
      </c>
      <c r="K1072" s="197">
        <v>0.124404</v>
      </c>
      <c r="L1072" s="205">
        <v>235.73</v>
      </c>
      <c r="M1072" s="206">
        <v>1.02</v>
      </c>
      <c r="N1072" s="200">
        <v>240.44</v>
      </c>
      <c r="O1072" s="191"/>
      <c r="P1072" s="194">
        <v>29.91</v>
      </c>
      <c r="Q1072" s="143"/>
      <c r="R1072" s="143"/>
      <c r="S1072" s="143"/>
      <c r="T1072" s="143"/>
      <c r="U1072" s="143"/>
    </row>
    <row r="1073" spans="1:21" ht="13.5" customHeight="1">
      <c r="A1073" s="210"/>
      <c r="B1073" s="187"/>
      <c r="C1073" s="500" t="s">
        <v>429</v>
      </c>
      <c r="D1073" s="500"/>
      <c r="E1073" s="500"/>
      <c r="F1073" s="500"/>
      <c r="G1073" s="500"/>
      <c r="H1073" s="180"/>
      <c r="I1073" s="181"/>
      <c r="J1073" s="181"/>
      <c r="K1073" s="181"/>
      <c r="L1073" s="183"/>
      <c r="M1073" s="181"/>
      <c r="N1073" s="211"/>
      <c r="O1073" s="181"/>
      <c r="P1073" s="212">
        <v>1379.15</v>
      </c>
      <c r="Q1073" s="143"/>
      <c r="R1073" s="143"/>
      <c r="S1073" s="143"/>
      <c r="T1073" s="143"/>
      <c r="U1073" s="143"/>
    </row>
    <row r="1074" spans="1:21" ht="13.5" customHeight="1">
      <c r="A1074" s="203" t="s">
        <v>632</v>
      </c>
      <c r="B1074" s="189" t="s">
        <v>430</v>
      </c>
      <c r="C1074" s="501" t="s">
        <v>431</v>
      </c>
      <c r="D1074" s="501"/>
      <c r="E1074" s="501"/>
      <c r="F1074" s="501"/>
      <c r="G1074" s="501"/>
      <c r="H1074" s="190" t="s">
        <v>432</v>
      </c>
      <c r="I1074" s="209">
        <v>2</v>
      </c>
      <c r="J1074" s="191"/>
      <c r="K1074" s="209">
        <v>2</v>
      </c>
      <c r="L1074" s="193"/>
      <c r="M1074" s="191"/>
      <c r="N1074" s="193"/>
      <c r="O1074" s="202">
        <v>1.0367</v>
      </c>
      <c r="P1074" s="216">
        <v>17.010000000000002</v>
      </c>
      <c r="Q1074" s="143"/>
      <c r="R1074" s="143"/>
      <c r="S1074" s="143"/>
      <c r="T1074" s="143"/>
      <c r="U1074" s="143"/>
    </row>
    <row r="1075" spans="1:21" ht="13.5" customHeight="1">
      <c r="A1075" s="203"/>
      <c r="B1075" s="189"/>
      <c r="C1075" s="501" t="s">
        <v>433</v>
      </c>
      <c r="D1075" s="501"/>
      <c r="E1075" s="501"/>
      <c r="F1075" s="501"/>
      <c r="G1075" s="501"/>
      <c r="H1075" s="190"/>
      <c r="I1075" s="191"/>
      <c r="J1075" s="191"/>
      <c r="K1075" s="191"/>
      <c r="L1075" s="193"/>
      <c r="M1075" s="191"/>
      <c r="N1075" s="193"/>
      <c r="O1075" s="191"/>
      <c r="P1075" s="194">
        <v>1318.34</v>
      </c>
      <c r="Q1075" s="143"/>
      <c r="R1075" s="143"/>
      <c r="S1075" s="143"/>
      <c r="T1075" s="143"/>
      <c r="U1075" s="143"/>
    </row>
    <row r="1076" spans="1:21" ht="13.5" customHeight="1">
      <c r="A1076" s="203"/>
      <c r="B1076" s="189" t="s">
        <v>434</v>
      </c>
      <c r="C1076" s="501" t="s">
        <v>435</v>
      </c>
      <c r="D1076" s="501"/>
      <c r="E1076" s="501"/>
      <c r="F1076" s="501"/>
      <c r="G1076" s="501"/>
      <c r="H1076" s="190" t="s">
        <v>432</v>
      </c>
      <c r="I1076" s="209">
        <v>90</v>
      </c>
      <c r="J1076" s="191"/>
      <c r="K1076" s="209">
        <v>90</v>
      </c>
      <c r="L1076" s="193"/>
      <c r="M1076" s="191"/>
      <c r="N1076" s="193"/>
      <c r="O1076" s="191"/>
      <c r="P1076" s="194">
        <v>1186.51</v>
      </c>
      <c r="Q1076" s="143"/>
      <c r="R1076" s="143"/>
      <c r="S1076" s="143"/>
      <c r="T1076" s="143"/>
      <c r="U1076" s="143"/>
    </row>
    <row r="1077" spans="1:21" ht="13.5" customHeight="1">
      <c r="A1077" s="203"/>
      <c r="B1077" s="189" t="s">
        <v>436</v>
      </c>
      <c r="C1077" s="501" t="s">
        <v>437</v>
      </c>
      <c r="D1077" s="501"/>
      <c r="E1077" s="501"/>
      <c r="F1077" s="501"/>
      <c r="G1077" s="501"/>
      <c r="H1077" s="190" t="s">
        <v>432</v>
      </c>
      <c r="I1077" s="209">
        <v>46</v>
      </c>
      <c r="J1077" s="191"/>
      <c r="K1077" s="209">
        <v>46</v>
      </c>
      <c r="L1077" s="193"/>
      <c r="M1077" s="191"/>
      <c r="N1077" s="193"/>
      <c r="O1077" s="191"/>
      <c r="P1077" s="216">
        <v>606.44000000000005</v>
      </c>
      <c r="Q1077" s="143"/>
      <c r="R1077" s="143"/>
      <c r="S1077" s="143"/>
      <c r="T1077" s="143"/>
      <c r="U1077" s="143"/>
    </row>
    <row r="1078" spans="1:21" ht="13.5" customHeight="1">
      <c r="A1078" s="213"/>
      <c r="B1078" s="214"/>
      <c r="C1078" s="500" t="s">
        <v>438</v>
      </c>
      <c r="D1078" s="500"/>
      <c r="E1078" s="500"/>
      <c r="F1078" s="500"/>
      <c r="G1078" s="500"/>
      <c r="H1078" s="180"/>
      <c r="I1078" s="181"/>
      <c r="J1078" s="181"/>
      <c r="K1078" s="181"/>
      <c r="L1078" s="183"/>
      <c r="M1078" s="181"/>
      <c r="N1078" s="211">
        <v>26575.919999999998</v>
      </c>
      <c r="O1078" s="181"/>
      <c r="P1078" s="212">
        <v>3189.11</v>
      </c>
      <c r="Q1078" s="143"/>
      <c r="R1078" s="143"/>
      <c r="S1078" s="143"/>
      <c r="T1078" s="143"/>
      <c r="U1078" s="143"/>
    </row>
    <row r="1079" spans="1:21" ht="19.5" customHeight="1">
      <c r="A1079" s="178" t="s">
        <v>633</v>
      </c>
      <c r="B1079" s="179" t="s">
        <v>1596</v>
      </c>
      <c r="C1079" s="498" t="s">
        <v>1597</v>
      </c>
      <c r="D1079" s="498"/>
      <c r="E1079" s="498"/>
      <c r="F1079" s="498"/>
      <c r="G1079" s="498"/>
      <c r="H1079" s="180" t="s">
        <v>587</v>
      </c>
      <c r="I1079" s="181">
        <v>1.2</v>
      </c>
      <c r="J1079" s="182">
        <v>1</v>
      </c>
      <c r="K1079" s="222">
        <v>1.2</v>
      </c>
      <c r="L1079" s="183"/>
      <c r="M1079" s="181"/>
      <c r="N1079" s="184"/>
      <c r="O1079" s="181"/>
      <c r="P1079" s="185"/>
      <c r="Q1079" s="143"/>
      <c r="R1079" s="143"/>
      <c r="S1079" s="143"/>
      <c r="T1079" s="143"/>
      <c r="U1079" s="143"/>
    </row>
    <row r="1080" spans="1:21" ht="47.25" customHeight="1">
      <c r="A1080" s="186"/>
      <c r="B1080" s="187" t="s">
        <v>386</v>
      </c>
      <c r="C1080" s="499" t="s">
        <v>387</v>
      </c>
      <c r="D1080" s="499"/>
      <c r="E1080" s="499"/>
      <c r="F1080" s="499"/>
      <c r="G1080" s="499"/>
      <c r="H1080" s="499"/>
      <c r="I1080" s="499"/>
      <c r="J1080" s="499"/>
      <c r="K1080" s="499"/>
      <c r="L1080" s="499"/>
      <c r="M1080" s="499"/>
      <c r="N1080" s="499"/>
      <c r="O1080" s="499"/>
      <c r="P1080" s="499"/>
      <c r="Q1080" s="143"/>
      <c r="R1080" s="143"/>
      <c r="S1080" s="143"/>
      <c r="T1080" s="143"/>
      <c r="U1080" s="143"/>
    </row>
    <row r="1081" spans="1:21" ht="29.25" customHeight="1">
      <c r="A1081" s="186"/>
      <c r="B1081" s="187" t="s">
        <v>388</v>
      </c>
      <c r="C1081" s="499" t="s">
        <v>389</v>
      </c>
      <c r="D1081" s="499"/>
      <c r="E1081" s="499"/>
      <c r="F1081" s="499"/>
      <c r="G1081" s="499"/>
      <c r="H1081" s="499"/>
      <c r="I1081" s="499"/>
      <c r="J1081" s="499"/>
      <c r="K1081" s="499"/>
      <c r="L1081" s="499"/>
      <c r="M1081" s="499"/>
      <c r="N1081" s="499"/>
      <c r="O1081" s="499"/>
      <c r="P1081" s="499"/>
      <c r="Q1081" s="143"/>
      <c r="R1081" s="143"/>
      <c r="S1081" s="143"/>
      <c r="T1081" s="143"/>
      <c r="U1081" s="143"/>
    </row>
    <row r="1082" spans="1:21" ht="13.5" customHeight="1">
      <c r="A1082" s="186"/>
      <c r="B1082" s="187"/>
      <c r="C1082" s="499" t="s">
        <v>1790</v>
      </c>
      <c r="D1082" s="499"/>
      <c r="E1082" s="499"/>
      <c r="F1082" s="499"/>
      <c r="G1082" s="499"/>
      <c r="H1082" s="499"/>
      <c r="I1082" s="499"/>
      <c r="J1082" s="499"/>
      <c r="K1082" s="499"/>
      <c r="L1082" s="499"/>
      <c r="M1082" s="499"/>
      <c r="N1082" s="499"/>
      <c r="O1082" s="499"/>
      <c r="P1082" s="499"/>
      <c r="Q1082" s="143"/>
      <c r="R1082" s="143"/>
      <c r="S1082" s="143"/>
      <c r="T1082" s="143"/>
      <c r="U1082" s="143"/>
    </row>
    <row r="1083" spans="1:21" ht="13.5" customHeight="1">
      <c r="A1083" s="188"/>
      <c r="B1083" s="189" t="s">
        <v>164</v>
      </c>
      <c r="C1083" s="501" t="s">
        <v>391</v>
      </c>
      <c r="D1083" s="501"/>
      <c r="E1083" s="501"/>
      <c r="F1083" s="501"/>
      <c r="G1083" s="501"/>
      <c r="H1083" s="190" t="s">
        <v>392</v>
      </c>
      <c r="I1083" s="191"/>
      <c r="J1083" s="191"/>
      <c r="K1083" s="215">
        <v>19.861098599999998</v>
      </c>
      <c r="L1083" s="193"/>
      <c r="M1083" s="191"/>
      <c r="N1083" s="193"/>
      <c r="O1083" s="191"/>
      <c r="P1083" s="194">
        <v>12188.36</v>
      </c>
      <c r="Q1083" s="143"/>
      <c r="R1083" s="143"/>
      <c r="S1083" s="143"/>
      <c r="T1083" s="143"/>
      <c r="U1083" s="143"/>
    </row>
    <row r="1084" spans="1:21" ht="13.5" customHeight="1">
      <c r="A1084" s="195"/>
      <c r="B1084" s="189" t="s">
        <v>1598</v>
      </c>
      <c r="C1084" s="501" t="s">
        <v>1599</v>
      </c>
      <c r="D1084" s="501"/>
      <c r="E1084" s="501"/>
      <c r="F1084" s="501"/>
      <c r="G1084" s="501"/>
      <c r="H1084" s="190" t="s">
        <v>392</v>
      </c>
      <c r="I1084" s="196">
        <v>10.3</v>
      </c>
      <c r="J1084" s="197">
        <v>1.6068849999999999</v>
      </c>
      <c r="K1084" s="215">
        <v>19.861098599999998</v>
      </c>
      <c r="L1084" s="198"/>
      <c r="M1084" s="199"/>
      <c r="N1084" s="200">
        <v>613.67999999999995</v>
      </c>
      <c r="O1084" s="191"/>
      <c r="P1084" s="194">
        <v>12188.36</v>
      </c>
      <c r="Q1084" s="143"/>
      <c r="R1084" s="143"/>
      <c r="S1084" s="143"/>
      <c r="T1084" s="143"/>
      <c r="U1084" s="143"/>
    </row>
    <row r="1085" spans="1:21" ht="13.5" customHeight="1">
      <c r="A1085" s="188"/>
      <c r="B1085" s="189" t="s">
        <v>180</v>
      </c>
      <c r="C1085" s="501" t="s">
        <v>410</v>
      </c>
      <c r="D1085" s="501"/>
      <c r="E1085" s="501"/>
      <c r="F1085" s="501"/>
      <c r="G1085" s="501"/>
      <c r="H1085" s="190"/>
      <c r="I1085" s="191"/>
      <c r="J1085" s="191"/>
      <c r="K1085" s="191"/>
      <c r="L1085" s="193"/>
      <c r="M1085" s="191"/>
      <c r="N1085" s="193"/>
      <c r="O1085" s="191"/>
      <c r="P1085" s="216">
        <v>608.12</v>
      </c>
      <c r="Q1085" s="143"/>
      <c r="R1085" s="143"/>
      <c r="S1085" s="143"/>
      <c r="T1085" s="143"/>
      <c r="U1085" s="143"/>
    </row>
    <row r="1086" spans="1:21" ht="13.5" customHeight="1">
      <c r="A1086" s="195"/>
      <c r="B1086" s="189" t="s">
        <v>648</v>
      </c>
      <c r="C1086" s="501" t="s">
        <v>649</v>
      </c>
      <c r="D1086" s="501"/>
      <c r="E1086" s="501"/>
      <c r="F1086" s="501"/>
      <c r="G1086" s="501"/>
      <c r="H1086" s="190" t="s">
        <v>413</v>
      </c>
      <c r="I1086" s="207">
        <v>2.9000000000000001E-2</v>
      </c>
      <c r="J1086" s="202">
        <v>1.0367</v>
      </c>
      <c r="K1086" s="215">
        <v>3.6077199999999997E-2</v>
      </c>
      <c r="L1086" s="205">
        <v>596.80999999999995</v>
      </c>
      <c r="M1086" s="206">
        <v>1.43</v>
      </c>
      <c r="N1086" s="200">
        <v>853.44</v>
      </c>
      <c r="O1086" s="191"/>
      <c r="P1086" s="194">
        <v>30.79</v>
      </c>
      <c r="Q1086" s="143"/>
      <c r="R1086" s="143"/>
      <c r="S1086" s="143"/>
      <c r="T1086" s="143"/>
      <c r="U1086" s="143"/>
    </row>
    <row r="1087" spans="1:21" ht="13.5" customHeight="1">
      <c r="A1087" s="195"/>
      <c r="B1087" s="189" t="s">
        <v>1600</v>
      </c>
      <c r="C1087" s="501" t="s">
        <v>1601</v>
      </c>
      <c r="D1087" s="501"/>
      <c r="E1087" s="501"/>
      <c r="F1087" s="501"/>
      <c r="G1087" s="501"/>
      <c r="H1087" s="190" t="s">
        <v>418</v>
      </c>
      <c r="I1087" s="192">
        <v>2.0000000000000002E-5</v>
      </c>
      <c r="J1087" s="202">
        <v>1.0367</v>
      </c>
      <c r="K1087" s="215">
        <v>2.4899999999999999E-5</v>
      </c>
      <c r="L1087" s="208">
        <v>134934.21</v>
      </c>
      <c r="M1087" s="206">
        <v>1.43</v>
      </c>
      <c r="N1087" s="200">
        <v>192955.92</v>
      </c>
      <c r="O1087" s="191"/>
      <c r="P1087" s="194">
        <v>4.8</v>
      </c>
      <c r="Q1087" s="143"/>
      <c r="R1087" s="143"/>
      <c r="S1087" s="143"/>
      <c r="T1087" s="143"/>
      <c r="U1087" s="143"/>
    </row>
    <row r="1088" spans="1:21" ht="13.5" customHeight="1">
      <c r="A1088" s="195"/>
      <c r="B1088" s="189" t="s">
        <v>1602</v>
      </c>
      <c r="C1088" s="501" t="s">
        <v>1603</v>
      </c>
      <c r="D1088" s="501"/>
      <c r="E1088" s="501"/>
      <c r="F1088" s="501"/>
      <c r="G1088" s="501"/>
      <c r="H1088" s="190" t="s">
        <v>413</v>
      </c>
      <c r="I1088" s="207">
        <v>1.9E-2</v>
      </c>
      <c r="J1088" s="202">
        <v>1.0367</v>
      </c>
      <c r="K1088" s="215">
        <v>2.3636799999999999E-2</v>
      </c>
      <c r="L1088" s="205">
        <v>284.14999999999998</v>
      </c>
      <c r="M1088" s="206">
        <v>1.43</v>
      </c>
      <c r="N1088" s="200">
        <v>406.33</v>
      </c>
      <c r="O1088" s="191"/>
      <c r="P1088" s="194">
        <v>9.6</v>
      </c>
      <c r="Q1088" s="143"/>
      <c r="R1088" s="143"/>
      <c r="S1088" s="143"/>
      <c r="T1088" s="143"/>
      <c r="U1088" s="143"/>
    </row>
    <row r="1089" spans="1:21" ht="13.5" customHeight="1">
      <c r="A1089" s="195"/>
      <c r="B1089" s="189" t="s">
        <v>1604</v>
      </c>
      <c r="C1089" s="501" t="s">
        <v>1605</v>
      </c>
      <c r="D1089" s="501"/>
      <c r="E1089" s="501"/>
      <c r="F1089" s="501"/>
      <c r="G1089" s="501"/>
      <c r="H1089" s="190" t="s">
        <v>413</v>
      </c>
      <c r="I1089" s="201">
        <v>0.08</v>
      </c>
      <c r="J1089" s="202">
        <v>1.0367</v>
      </c>
      <c r="K1089" s="215">
        <v>9.9523200000000006E-2</v>
      </c>
      <c r="L1089" s="208">
        <v>1562.87</v>
      </c>
      <c r="M1089" s="206">
        <v>1.61</v>
      </c>
      <c r="N1089" s="200">
        <v>2516.2199999999998</v>
      </c>
      <c r="O1089" s="191"/>
      <c r="P1089" s="194">
        <v>250.42</v>
      </c>
      <c r="Q1089" s="143"/>
      <c r="R1089" s="143"/>
      <c r="S1089" s="143"/>
      <c r="T1089" s="143"/>
      <c r="U1089" s="143"/>
    </row>
    <row r="1090" spans="1:21" ht="13.5" customHeight="1">
      <c r="A1090" s="195"/>
      <c r="B1090" s="189" t="s">
        <v>1606</v>
      </c>
      <c r="C1090" s="501" t="s">
        <v>1607</v>
      </c>
      <c r="D1090" s="501"/>
      <c r="E1090" s="501"/>
      <c r="F1090" s="501"/>
      <c r="G1090" s="501"/>
      <c r="H1090" s="190" t="s">
        <v>413</v>
      </c>
      <c r="I1090" s="201">
        <v>0.04</v>
      </c>
      <c r="J1090" s="202">
        <v>1.0367</v>
      </c>
      <c r="K1090" s="215">
        <v>4.9761600000000003E-2</v>
      </c>
      <c r="L1090" s="205">
        <v>196.41</v>
      </c>
      <c r="M1090" s="206">
        <v>1.37</v>
      </c>
      <c r="N1090" s="200">
        <v>269.08</v>
      </c>
      <c r="O1090" s="191"/>
      <c r="P1090" s="194">
        <v>13.39</v>
      </c>
      <c r="Q1090" s="143"/>
      <c r="R1090" s="143"/>
      <c r="S1090" s="143"/>
      <c r="T1090" s="143"/>
      <c r="U1090" s="143"/>
    </row>
    <row r="1091" spans="1:21" ht="13.5" customHeight="1">
      <c r="A1091" s="195"/>
      <c r="B1091" s="189" t="s">
        <v>615</v>
      </c>
      <c r="C1091" s="501" t="s">
        <v>616</v>
      </c>
      <c r="D1091" s="501"/>
      <c r="E1091" s="501"/>
      <c r="F1091" s="501"/>
      <c r="G1091" s="501"/>
      <c r="H1091" s="190" t="s">
        <v>587</v>
      </c>
      <c r="I1091" s="209">
        <v>1</v>
      </c>
      <c r="J1091" s="202">
        <v>1.0367</v>
      </c>
      <c r="K1091" s="192">
        <v>1.24404</v>
      </c>
      <c r="L1091" s="205">
        <v>235.73</v>
      </c>
      <c r="M1091" s="206">
        <v>1.02</v>
      </c>
      <c r="N1091" s="200">
        <v>240.44</v>
      </c>
      <c r="O1091" s="191"/>
      <c r="P1091" s="194">
        <v>299.12</v>
      </c>
      <c r="Q1091" s="143"/>
      <c r="R1091" s="143"/>
      <c r="S1091" s="143"/>
      <c r="T1091" s="143"/>
      <c r="U1091" s="143"/>
    </row>
    <row r="1092" spans="1:21" ht="13.5" customHeight="1">
      <c r="A1092" s="210"/>
      <c r="B1092" s="187"/>
      <c r="C1092" s="500" t="s">
        <v>429</v>
      </c>
      <c r="D1092" s="500"/>
      <c r="E1092" s="500"/>
      <c r="F1092" s="500"/>
      <c r="G1092" s="500"/>
      <c r="H1092" s="180"/>
      <c r="I1092" s="181"/>
      <c r="J1092" s="181"/>
      <c r="K1092" s="181"/>
      <c r="L1092" s="183"/>
      <c r="M1092" s="181"/>
      <c r="N1092" s="211"/>
      <c r="O1092" s="181"/>
      <c r="P1092" s="212">
        <v>12796.48</v>
      </c>
      <c r="Q1092" s="143"/>
      <c r="R1092" s="143"/>
      <c r="S1092" s="143"/>
      <c r="T1092" s="143"/>
      <c r="U1092" s="143"/>
    </row>
    <row r="1093" spans="1:21" ht="13.5" customHeight="1">
      <c r="A1093" s="203" t="s">
        <v>635</v>
      </c>
      <c r="B1093" s="189" t="s">
        <v>430</v>
      </c>
      <c r="C1093" s="501" t="s">
        <v>431</v>
      </c>
      <c r="D1093" s="501"/>
      <c r="E1093" s="501"/>
      <c r="F1093" s="501"/>
      <c r="G1093" s="501"/>
      <c r="H1093" s="190" t="s">
        <v>432</v>
      </c>
      <c r="I1093" s="209">
        <v>2</v>
      </c>
      <c r="J1093" s="191"/>
      <c r="K1093" s="209">
        <v>2</v>
      </c>
      <c r="L1093" s="193"/>
      <c r="M1093" s="191"/>
      <c r="N1093" s="193"/>
      <c r="O1093" s="202">
        <v>1.0367</v>
      </c>
      <c r="P1093" s="216">
        <v>157.27000000000001</v>
      </c>
      <c r="Q1093" s="143"/>
      <c r="R1093" s="143"/>
      <c r="S1093" s="143"/>
      <c r="T1093" s="143"/>
      <c r="U1093" s="143"/>
    </row>
    <row r="1094" spans="1:21" ht="13.5" customHeight="1">
      <c r="A1094" s="203"/>
      <c r="B1094" s="189"/>
      <c r="C1094" s="501" t="s">
        <v>433</v>
      </c>
      <c r="D1094" s="501"/>
      <c r="E1094" s="501"/>
      <c r="F1094" s="501"/>
      <c r="G1094" s="501"/>
      <c r="H1094" s="190"/>
      <c r="I1094" s="191"/>
      <c r="J1094" s="191"/>
      <c r="K1094" s="191"/>
      <c r="L1094" s="193"/>
      <c r="M1094" s="191"/>
      <c r="N1094" s="193"/>
      <c r="O1094" s="191"/>
      <c r="P1094" s="194">
        <v>12188.36</v>
      </c>
      <c r="Q1094" s="143"/>
      <c r="R1094" s="143"/>
      <c r="S1094" s="143"/>
      <c r="T1094" s="143"/>
      <c r="U1094" s="143"/>
    </row>
    <row r="1095" spans="1:21" ht="13.5" customHeight="1">
      <c r="A1095" s="203"/>
      <c r="B1095" s="189" t="s">
        <v>434</v>
      </c>
      <c r="C1095" s="501" t="s">
        <v>435</v>
      </c>
      <c r="D1095" s="501"/>
      <c r="E1095" s="501"/>
      <c r="F1095" s="501"/>
      <c r="G1095" s="501"/>
      <c r="H1095" s="190" t="s">
        <v>432</v>
      </c>
      <c r="I1095" s="209">
        <v>90</v>
      </c>
      <c r="J1095" s="191"/>
      <c r="K1095" s="209">
        <v>90</v>
      </c>
      <c r="L1095" s="193"/>
      <c r="M1095" s="191"/>
      <c r="N1095" s="193"/>
      <c r="O1095" s="191"/>
      <c r="P1095" s="194">
        <v>10969.52</v>
      </c>
      <c r="Q1095" s="143"/>
      <c r="R1095" s="143"/>
      <c r="S1095" s="143"/>
      <c r="T1095" s="143"/>
      <c r="U1095" s="143"/>
    </row>
    <row r="1096" spans="1:21" ht="13.5" customHeight="1">
      <c r="A1096" s="203"/>
      <c r="B1096" s="189" t="s">
        <v>436</v>
      </c>
      <c r="C1096" s="501" t="s">
        <v>437</v>
      </c>
      <c r="D1096" s="501"/>
      <c r="E1096" s="501"/>
      <c r="F1096" s="501"/>
      <c r="G1096" s="501"/>
      <c r="H1096" s="190" t="s">
        <v>432</v>
      </c>
      <c r="I1096" s="209">
        <v>46</v>
      </c>
      <c r="J1096" s="191"/>
      <c r="K1096" s="209">
        <v>46</v>
      </c>
      <c r="L1096" s="193"/>
      <c r="M1096" s="191"/>
      <c r="N1096" s="193"/>
      <c r="O1096" s="191"/>
      <c r="P1096" s="194">
        <v>5606.65</v>
      </c>
      <c r="Q1096" s="143"/>
      <c r="R1096" s="143"/>
      <c r="S1096" s="143"/>
      <c r="T1096" s="143"/>
      <c r="U1096" s="143"/>
    </row>
    <row r="1097" spans="1:21" ht="13.5" customHeight="1">
      <c r="A1097" s="213"/>
      <c r="B1097" s="214"/>
      <c r="C1097" s="500" t="s">
        <v>438</v>
      </c>
      <c r="D1097" s="500"/>
      <c r="E1097" s="500"/>
      <c r="F1097" s="500"/>
      <c r="G1097" s="500"/>
      <c r="H1097" s="180"/>
      <c r="I1097" s="181"/>
      <c r="J1097" s="181"/>
      <c r="K1097" s="181"/>
      <c r="L1097" s="183"/>
      <c r="M1097" s="181"/>
      <c r="N1097" s="211">
        <v>24608.27</v>
      </c>
      <c r="O1097" s="181"/>
      <c r="P1097" s="212">
        <v>29529.919999999998</v>
      </c>
      <c r="Q1097" s="143"/>
      <c r="R1097" s="143"/>
      <c r="S1097" s="143"/>
      <c r="T1097" s="143"/>
      <c r="U1097" s="143"/>
    </row>
    <row r="1098" spans="1:21" ht="19.5" customHeight="1">
      <c r="A1098" s="178" t="s">
        <v>636</v>
      </c>
      <c r="B1098" s="179" t="s">
        <v>581</v>
      </c>
      <c r="C1098" s="498" t="s">
        <v>1593</v>
      </c>
      <c r="D1098" s="498"/>
      <c r="E1098" s="498"/>
      <c r="F1098" s="498"/>
      <c r="G1098" s="498"/>
      <c r="H1098" s="180" t="s">
        <v>142</v>
      </c>
      <c r="I1098" s="181">
        <v>24</v>
      </c>
      <c r="J1098" s="182">
        <v>1</v>
      </c>
      <c r="K1098" s="182">
        <v>24</v>
      </c>
      <c r="L1098" s="183"/>
      <c r="M1098" s="181"/>
      <c r="N1098" s="184"/>
      <c r="O1098" s="181"/>
      <c r="P1098" s="185"/>
      <c r="Q1098" s="143"/>
      <c r="R1098" s="143"/>
      <c r="S1098" s="143"/>
      <c r="T1098" s="143"/>
      <c r="U1098" s="143"/>
    </row>
    <row r="1099" spans="1:21" ht="47.25" customHeight="1">
      <c r="A1099" s="186"/>
      <c r="B1099" s="187" t="s">
        <v>386</v>
      </c>
      <c r="C1099" s="499" t="s">
        <v>387</v>
      </c>
      <c r="D1099" s="499"/>
      <c r="E1099" s="499"/>
      <c r="F1099" s="499"/>
      <c r="G1099" s="499"/>
      <c r="H1099" s="499"/>
      <c r="I1099" s="499"/>
      <c r="J1099" s="499"/>
      <c r="K1099" s="499"/>
      <c r="L1099" s="499"/>
      <c r="M1099" s="499"/>
      <c r="N1099" s="499"/>
      <c r="O1099" s="499"/>
      <c r="P1099" s="499"/>
      <c r="Q1099" s="143"/>
      <c r="R1099" s="143"/>
      <c r="S1099" s="143"/>
      <c r="T1099" s="143"/>
      <c r="U1099" s="143"/>
    </row>
    <row r="1100" spans="1:21" ht="29.25" customHeight="1">
      <c r="A1100" s="186"/>
      <c r="B1100" s="187" t="s">
        <v>388</v>
      </c>
      <c r="C1100" s="499" t="s">
        <v>389</v>
      </c>
      <c r="D1100" s="499"/>
      <c r="E1100" s="499"/>
      <c r="F1100" s="499"/>
      <c r="G1100" s="499"/>
      <c r="H1100" s="499"/>
      <c r="I1100" s="499"/>
      <c r="J1100" s="499"/>
      <c r="K1100" s="499"/>
      <c r="L1100" s="499"/>
      <c r="M1100" s="499"/>
      <c r="N1100" s="499"/>
      <c r="O1100" s="499"/>
      <c r="P1100" s="499"/>
      <c r="Q1100" s="143"/>
      <c r="R1100" s="143"/>
      <c r="S1100" s="143"/>
      <c r="T1100" s="143"/>
      <c r="U1100" s="143"/>
    </row>
    <row r="1101" spans="1:21" ht="13.5" customHeight="1">
      <c r="A1101" s="186"/>
      <c r="B1101" s="187"/>
      <c r="C1101" s="499" t="s">
        <v>1790</v>
      </c>
      <c r="D1101" s="499"/>
      <c r="E1101" s="499"/>
      <c r="F1101" s="499"/>
      <c r="G1101" s="499"/>
      <c r="H1101" s="499"/>
      <c r="I1101" s="499"/>
      <c r="J1101" s="499"/>
      <c r="K1101" s="499"/>
      <c r="L1101" s="499"/>
      <c r="M1101" s="499"/>
      <c r="N1101" s="499"/>
      <c r="O1101" s="499"/>
      <c r="P1101" s="499"/>
      <c r="Q1101" s="143"/>
      <c r="R1101" s="143"/>
      <c r="S1101" s="143"/>
      <c r="T1101" s="143"/>
      <c r="U1101" s="143"/>
    </row>
    <row r="1102" spans="1:21" ht="13.5" customHeight="1">
      <c r="A1102" s="188"/>
      <c r="B1102" s="189" t="s">
        <v>164</v>
      </c>
      <c r="C1102" s="501" t="s">
        <v>391</v>
      </c>
      <c r="D1102" s="501"/>
      <c r="E1102" s="501"/>
      <c r="F1102" s="501"/>
      <c r="G1102" s="501"/>
      <c r="H1102" s="190" t="s">
        <v>392</v>
      </c>
      <c r="I1102" s="191"/>
      <c r="J1102" s="191"/>
      <c r="K1102" s="215">
        <v>8.4843527999999999</v>
      </c>
      <c r="L1102" s="193"/>
      <c r="M1102" s="191"/>
      <c r="N1102" s="193"/>
      <c r="O1102" s="191"/>
      <c r="P1102" s="194">
        <v>4803.33</v>
      </c>
      <c r="Q1102" s="143"/>
      <c r="R1102" s="143"/>
      <c r="S1102" s="143"/>
      <c r="T1102" s="143"/>
      <c r="U1102" s="143"/>
    </row>
    <row r="1103" spans="1:21" ht="13.5" customHeight="1">
      <c r="A1103" s="195"/>
      <c r="B1103" s="189" t="s">
        <v>393</v>
      </c>
      <c r="C1103" s="501" t="s">
        <v>394</v>
      </c>
      <c r="D1103" s="501"/>
      <c r="E1103" s="501"/>
      <c r="F1103" s="501"/>
      <c r="G1103" s="501"/>
      <c r="H1103" s="190" t="s">
        <v>392</v>
      </c>
      <c r="I1103" s="201">
        <v>0.22</v>
      </c>
      <c r="J1103" s="197">
        <v>1.6068849999999999</v>
      </c>
      <c r="K1103" s="215">
        <v>8.4843527999999999</v>
      </c>
      <c r="L1103" s="198"/>
      <c r="M1103" s="199"/>
      <c r="N1103" s="200">
        <v>566.14</v>
      </c>
      <c r="O1103" s="191"/>
      <c r="P1103" s="194">
        <v>4803.33</v>
      </c>
      <c r="Q1103" s="143"/>
      <c r="R1103" s="143"/>
      <c r="S1103" s="143"/>
      <c r="T1103" s="143"/>
      <c r="U1103" s="143"/>
    </row>
    <row r="1104" spans="1:21" ht="13.5" customHeight="1">
      <c r="A1104" s="210"/>
      <c r="B1104" s="187"/>
      <c r="C1104" s="500" t="s">
        <v>429</v>
      </c>
      <c r="D1104" s="500"/>
      <c r="E1104" s="500"/>
      <c r="F1104" s="500"/>
      <c r="G1104" s="500"/>
      <c r="H1104" s="180"/>
      <c r="I1104" s="181"/>
      <c r="J1104" s="181"/>
      <c r="K1104" s="181"/>
      <c r="L1104" s="183"/>
      <c r="M1104" s="181"/>
      <c r="N1104" s="211"/>
      <c r="O1104" s="181"/>
      <c r="P1104" s="212">
        <v>4803.33</v>
      </c>
      <c r="Q1104" s="143"/>
      <c r="R1104" s="143"/>
      <c r="S1104" s="143"/>
      <c r="T1104" s="143"/>
      <c r="U1104" s="143"/>
    </row>
    <row r="1105" spans="1:21" ht="13.5" customHeight="1">
      <c r="A1105" s="203" t="s">
        <v>638</v>
      </c>
      <c r="B1105" s="189" t="s">
        <v>430</v>
      </c>
      <c r="C1105" s="501" t="s">
        <v>431</v>
      </c>
      <c r="D1105" s="501"/>
      <c r="E1105" s="501"/>
      <c r="F1105" s="501"/>
      <c r="G1105" s="501"/>
      <c r="H1105" s="190" t="s">
        <v>432</v>
      </c>
      <c r="I1105" s="209">
        <v>2</v>
      </c>
      <c r="J1105" s="191"/>
      <c r="K1105" s="209">
        <v>2</v>
      </c>
      <c r="L1105" s="193"/>
      <c r="M1105" s="191"/>
      <c r="N1105" s="193"/>
      <c r="O1105" s="202">
        <v>1.0367</v>
      </c>
      <c r="P1105" s="216">
        <v>61.98</v>
      </c>
      <c r="Q1105" s="143"/>
      <c r="R1105" s="143"/>
      <c r="S1105" s="143"/>
      <c r="T1105" s="143"/>
      <c r="U1105" s="143"/>
    </row>
    <row r="1106" spans="1:21" ht="13.5" customHeight="1">
      <c r="A1106" s="203"/>
      <c r="B1106" s="189"/>
      <c r="C1106" s="501" t="s">
        <v>433</v>
      </c>
      <c r="D1106" s="501"/>
      <c r="E1106" s="501"/>
      <c r="F1106" s="501"/>
      <c r="G1106" s="501"/>
      <c r="H1106" s="190"/>
      <c r="I1106" s="191"/>
      <c r="J1106" s="191"/>
      <c r="K1106" s="191"/>
      <c r="L1106" s="193"/>
      <c r="M1106" s="191"/>
      <c r="N1106" s="193"/>
      <c r="O1106" s="191"/>
      <c r="P1106" s="194">
        <v>4803.33</v>
      </c>
      <c r="Q1106" s="143"/>
      <c r="R1106" s="143"/>
      <c r="S1106" s="143"/>
      <c r="T1106" s="143"/>
      <c r="U1106" s="143"/>
    </row>
    <row r="1107" spans="1:21" ht="13.5" customHeight="1">
      <c r="A1107" s="203"/>
      <c r="B1107" s="189" t="s">
        <v>434</v>
      </c>
      <c r="C1107" s="501" t="s">
        <v>435</v>
      </c>
      <c r="D1107" s="501"/>
      <c r="E1107" s="501"/>
      <c r="F1107" s="501"/>
      <c r="G1107" s="501"/>
      <c r="H1107" s="190" t="s">
        <v>432</v>
      </c>
      <c r="I1107" s="209">
        <v>90</v>
      </c>
      <c r="J1107" s="191"/>
      <c r="K1107" s="209">
        <v>90</v>
      </c>
      <c r="L1107" s="193"/>
      <c r="M1107" s="191"/>
      <c r="N1107" s="193"/>
      <c r="O1107" s="191"/>
      <c r="P1107" s="194">
        <v>4323</v>
      </c>
      <c r="Q1107" s="143"/>
      <c r="R1107" s="143"/>
      <c r="S1107" s="143"/>
      <c r="T1107" s="143"/>
      <c r="U1107" s="143"/>
    </row>
    <row r="1108" spans="1:21" ht="13.5" customHeight="1">
      <c r="A1108" s="203"/>
      <c r="B1108" s="189" t="s">
        <v>436</v>
      </c>
      <c r="C1108" s="501" t="s">
        <v>437</v>
      </c>
      <c r="D1108" s="501"/>
      <c r="E1108" s="501"/>
      <c r="F1108" s="501"/>
      <c r="G1108" s="501"/>
      <c r="H1108" s="190" t="s">
        <v>432</v>
      </c>
      <c r="I1108" s="209">
        <v>46</v>
      </c>
      <c r="J1108" s="191"/>
      <c r="K1108" s="209">
        <v>46</v>
      </c>
      <c r="L1108" s="193"/>
      <c r="M1108" s="191"/>
      <c r="N1108" s="193"/>
      <c r="O1108" s="191"/>
      <c r="P1108" s="194">
        <v>2209.5300000000002</v>
      </c>
      <c r="Q1108" s="143"/>
      <c r="R1108" s="143"/>
      <c r="S1108" s="143"/>
      <c r="T1108" s="143"/>
      <c r="U1108" s="143"/>
    </row>
    <row r="1109" spans="1:21" ht="13.5" customHeight="1">
      <c r="A1109" s="213"/>
      <c r="B1109" s="214"/>
      <c r="C1109" s="500" t="s">
        <v>438</v>
      </c>
      <c r="D1109" s="500"/>
      <c r="E1109" s="500"/>
      <c r="F1109" s="500"/>
      <c r="G1109" s="500"/>
      <c r="H1109" s="180"/>
      <c r="I1109" s="181"/>
      <c r="J1109" s="181"/>
      <c r="K1109" s="181"/>
      <c r="L1109" s="183"/>
      <c r="M1109" s="181"/>
      <c r="N1109" s="218">
        <v>474.91</v>
      </c>
      <c r="O1109" s="181"/>
      <c r="P1109" s="212">
        <v>11397.84</v>
      </c>
      <c r="Q1109" s="143"/>
      <c r="R1109" s="143"/>
      <c r="S1109" s="143"/>
      <c r="T1109" s="143"/>
      <c r="U1109" s="143"/>
    </row>
    <row r="1110" spans="1:21" ht="1.5" customHeight="1">
      <c r="A1110" s="223"/>
      <c r="B1110" s="224"/>
      <c r="C1110" s="224"/>
      <c r="D1110" s="224"/>
      <c r="E1110" s="224"/>
      <c r="F1110" s="225"/>
      <c r="G1110" s="225"/>
      <c r="H1110" s="225"/>
      <c r="I1110" s="225"/>
      <c r="J1110" s="226"/>
      <c r="K1110" s="225"/>
      <c r="L1110" s="226"/>
      <c r="M1110" s="227"/>
      <c r="N1110" s="226"/>
      <c r="O1110" s="228"/>
      <c r="P1110" s="229"/>
      <c r="Q1110" s="143"/>
      <c r="R1110" s="143"/>
      <c r="S1110" s="143"/>
      <c r="T1110" s="143"/>
      <c r="U1110" s="143"/>
    </row>
    <row r="1111" spans="1:21" ht="13.5" customHeight="1">
      <c r="A1111" s="210"/>
      <c r="B1111" s="230"/>
      <c r="C1111" s="496" t="s">
        <v>1931</v>
      </c>
      <c r="D1111" s="496"/>
      <c r="E1111" s="496"/>
      <c r="F1111" s="496"/>
      <c r="G1111" s="496"/>
      <c r="H1111" s="496"/>
      <c r="I1111" s="496"/>
      <c r="J1111" s="496"/>
      <c r="K1111" s="496"/>
      <c r="L1111" s="496"/>
      <c r="M1111" s="496"/>
      <c r="N1111" s="496"/>
      <c r="O1111" s="496"/>
      <c r="P1111" s="232"/>
      <c r="Q1111" s="143"/>
      <c r="R1111" s="143"/>
      <c r="S1111" s="143"/>
      <c r="T1111" s="143"/>
      <c r="U1111" s="143"/>
    </row>
    <row r="1112" spans="1:21" ht="13.5" customHeight="1">
      <c r="A1112" s="210"/>
      <c r="B1112" s="187"/>
      <c r="C1112" s="495" t="s">
        <v>675</v>
      </c>
      <c r="D1112" s="495"/>
      <c r="E1112" s="495"/>
      <c r="F1112" s="495"/>
      <c r="G1112" s="495"/>
      <c r="H1112" s="495"/>
      <c r="I1112" s="495"/>
      <c r="J1112" s="495"/>
      <c r="K1112" s="495"/>
      <c r="L1112" s="495"/>
      <c r="M1112" s="495"/>
      <c r="N1112" s="495"/>
      <c r="O1112" s="495"/>
      <c r="P1112" s="234">
        <v>49026.57</v>
      </c>
      <c r="Q1112" s="143"/>
      <c r="R1112" s="143"/>
      <c r="S1112" s="143"/>
      <c r="T1112" s="143"/>
      <c r="U1112" s="143"/>
    </row>
    <row r="1113" spans="1:21" ht="13.5" customHeight="1">
      <c r="A1113" s="210"/>
      <c r="B1113" s="187"/>
      <c r="C1113" s="495" t="s">
        <v>676</v>
      </c>
      <c r="D1113" s="495"/>
      <c r="E1113" s="495"/>
      <c r="F1113" s="495"/>
      <c r="G1113" s="495"/>
      <c r="H1113" s="495"/>
      <c r="I1113" s="495"/>
      <c r="J1113" s="495"/>
      <c r="K1113" s="495"/>
      <c r="L1113" s="495"/>
      <c r="M1113" s="495"/>
      <c r="N1113" s="495"/>
      <c r="O1113" s="495"/>
      <c r="P1113" s="235"/>
      <c r="Q1113" s="143"/>
      <c r="R1113" s="143"/>
      <c r="S1113" s="143"/>
      <c r="T1113" s="143"/>
      <c r="U1113" s="143"/>
    </row>
    <row r="1114" spans="1:21" ht="13.5" customHeight="1">
      <c r="A1114" s="210"/>
      <c r="B1114" s="187"/>
      <c r="C1114" s="495" t="s">
        <v>677</v>
      </c>
      <c r="D1114" s="495"/>
      <c r="E1114" s="495"/>
      <c r="F1114" s="495"/>
      <c r="G1114" s="495"/>
      <c r="H1114" s="495"/>
      <c r="I1114" s="495"/>
      <c r="J1114" s="495"/>
      <c r="K1114" s="495"/>
      <c r="L1114" s="495"/>
      <c r="M1114" s="495"/>
      <c r="N1114" s="495"/>
      <c r="O1114" s="495"/>
      <c r="P1114" s="234">
        <v>46022.36</v>
      </c>
      <c r="Q1114" s="143"/>
      <c r="R1114" s="143"/>
      <c r="S1114" s="143"/>
      <c r="T1114" s="143"/>
      <c r="U1114" s="143"/>
    </row>
    <row r="1115" spans="1:21" ht="13.5" customHeight="1">
      <c r="A1115" s="210"/>
      <c r="B1115" s="187"/>
      <c r="C1115" s="495" t="s">
        <v>678</v>
      </c>
      <c r="D1115" s="495"/>
      <c r="E1115" s="495"/>
      <c r="F1115" s="495"/>
      <c r="G1115" s="495"/>
      <c r="H1115" s="495"/>
      <c r="I1115" s="495"/>
      <c r="J1115" s="495"/>
      <c r="K1115" s="495"/>
      <c r="L1115" s="495"/>
      <c r="M1115" s="495"/>
      <c r="N1115" s="495"/>
      <c r="O1115" s="495"/>
      <c r="P1115" s="252">
        <v>124.89</v>
      </c>
      <c r="Q1115" s="143"/>
      <c r="R1115" s="143"/>
      <c r="S1115" s="143"/>
      <c r="T1115" s="143"/>
      <c r="U1115" s="143"/>
    </row>
    <row r="1116" spans="1:21" ht="13.5" customHeight="1">
      <c r="A1116" s="210"/>
      <c r="B1116" s="187"/>
      <c r="C1116" s="495" t="s">
        <v>679</v>
      </c>
      <c r="D1116" s="495"/>
      <c r="E1116" s="495"/>
      <c r="F1116" s="495"/>
      <c r="G1116" s="495"/>
      <c r="H1116" s="495"/>
      <c r="I1116" s="495"/>
      <c r="J1116" s="495"/>
      <c r="K1116" s="495"/>
      <c r="L1116" s="495"/>
      <c r="M1116" s="495"/>
      <c r="N1116" s="495"/>
      <c r="O1116" s="495"/>
      <c r="P1116" s="252">
        <v>80.849999999999994</v>
      </c>
      <c r="Q1116" s="143"/>
      <c r="R1116" s="143"/>
      <c r="S1116" s="143"/>
      <c r="T1116" s="143"/>
      <c r="U1116" s="143"/>
    </row>
    <row r="1117" spans="1:21" ht="13.5" customHeight="1">
      <c r="A1117" s="210"/>
      <c r="B1117" s="187"/>
      <c r="C1117" s="495" t="s">
        <v>680</v>
      </c>
      <c r="D1117" s="495"/>
      <c r="E1117" s="495"/>
      <c r="F1117" s="495"/>
      <c r="G1117" s="495"/>
      <c r="H1117" s="495"/>
      <c r="I1117" s="495"/>
      <c r="J1117" s="495"/>
      <c r="K1117" s="495"/>
      <c r="L1117" s="495"/>
      <c r="M1117" s="495"/>
      <c r="N1117" s="495"/>
      <c r="O1117" s="495"/>
      <c r="P1117" s="234">
        <v>2798.47</v>
      </c>
      <c r="Q1117" s="143"/>
      <c r="R1117" s="143"/>
      <c r="S1117" s="143"/>
      <c r="T1117" s="143"/>
      <c r="U1117" s="143"/>
    </row>
    <row r="1118" spans="1:21" ht="13.5" customHeight="1">
      <c r="A1118" s="210"/>
      <c r="B1118" s="187"/>
      <c r="C1118" s="495" t="s">
        <v>681</v>
      </c>
      <c r="D1118" s="495"/>
      <c r="E1118" s="495"/>
      <c r="F1118" s="495"/>
      <c r="G1118" s="495"/>
      <c r="H1118" s="495"/>
      <c r="I1118" s="495"/>
      <c r="J1118" s="495"/>
      <c r="K1118" s="495"/>
      <c r="L1118" s="495"/>
      <c r="M1118" s="495"/>
      <c r="N1118" s="495"/>
      <c r="O1118" s="495"/>
      <c r="P1118" s="234">
        <v>112730.42</v>
      </c>
      <c r="Q1118" s="143"/>
      <c r="R1118" s="143"/>
      <c r="S1118" s="143"/>
      <c r="T1118" s="143"/>
      <c r="U1118" s="143"/>
    </row>
    <row r="1119" spans="1:21" ht="13.5" customHeight="1">
      <c r="A1119" s="210"/>
      <c r="B1119" s="187"/>
      <c r="C1119" s="495" t="s">
        <v>676</v>
      </c>
      <c r="D1119" s="495"/>
      <c r="E1119" s="495"/>
      <c r="F1119" s="495"/>
      <c r="G1119" s="495"/>
      <c r="H1119" s="495"/>
      <c r="I1119" s="495"/>
      <c r="J1119" s="495"/>
      <c r="K1119" s="495"/>
      <c r="L1119" s="495"/>
      <c r="M1119" s="495"/>
      <c r="N1119" s="495"/>
      <c r="O1119" s="495"/>
      <c r="P1119" s="235"/>
      <c r="Q1119" s="143"/>
      <c r="R1119" s="143"/>
      <c r="S1119" s="143"/>
      <c r="T1119" s="143"/>
      <c r="U1119" s="143"/>
    </row>
    <row r="1120" spans="1:21" ht="13.5" customHeight="1">
      <c r="A1120" s="210"/>
      <c r="B1120" s="187"/>
      <c r="C1120" s="495" t="s">
        <v>682</v>
      </c>
      <c r="D1120" s="495"/>
      <c r="E1120" s="495"/>
      <c r="F1120" s="495"/>
      <c r="G1120" s="495"/>
      <c r="H1120" s="495"/>
      <c r="I1120" s="495"/>
      <c r="J1120" s="495"/>
      <c r="K1120" s="495"/>
      <c r="L1120" s="495"/>
      <c r="M1120" s="495"/>
      <c r="N1120" s="495"/>
      <c r="O1120" s="495"/>
      <c r="P1120" s="234">
        <v>46022.36</v>
      </c>
      <c r="Q1120" s="143"/>
      <c r="R1120" s="143"/>
      <c r="S1120" s="143"/>
      <c r="T1120" s="143"/>
      <c r="U1120" s="143"/>
    </row>
    <row r="1121" spans="1:21" ht="13.5" customHeight="1">
      <c r="A1121" s="210"/>
      <c r="B1121" s="187"/>
      <c r="C1121" s="495" t="s">
        <v>683</v>
      </c>
      <c r="D1121" s="495"/>
      <c r="E1121" s="495"/>
      <c r="F1121" s="495"/>
      <c r="G1121" s="495"/>
      <c r="H1121" s="495"/>
      <c r="I1121" s="495"/>
      <c r="J1121" s="495"/>
      <c r="K1121" s="495"/>
      <c r="L1121" s="495"/>
      <c r="M1121" s="495"/>
      <c r="N1121" s="495"/>
      <c r="O1121" s="495"/>
      <c r="P1121" s="252">
        <v>124.89</v>
      </c>
      <c r="Q1121" s="143"/>
      <c r="R1121" s="143"/>
      <c r="S1121" s="143"/>
      <c r="T1121" s="143"/>
      <c r="U1121" s="143"/>
    </row>
    <row r="1122" spans="1:21" ht="13.5" customHeight="1">
      <c r="A1122" s="210"/>
      <c r="B1122" s="187"/>
      <c r="C1122" s="495" t="s">
        <v>684</v>
      </c>
      <c r="D1122" s="495"/>
      <c r="E1122" s="495"/>
      <c r="F1122" s="495"/>
      <c r="G1122" s="495"/>
      <c r="H1122" s="495"/>
      <c r="I1122" s="495"/>
      <c r="J1122" s="495"/>
      <c r="K1122" s="495"/>
      <c r="L1122" s="495"/>
      <c r="M1122" s="495"/>
      <c r="N1122" s="495"/>
      <c r="O1122" s="495"/>
      <c r="P1122" s="252">
        <v>80.849999999999994</v>
      </c>
      <c r="Q1122" s="143"/>
      <c r="R1122" s="143"/>
      <c r="S1122" s="143"/>
      <c r="T1122" s="143"/>
      <c r="U1122" s="143"/>
    </row>
    <row r="1123" spans="1:21" ht="13.5" customHeight="1">
      <c r="A1123" s="210"/>
      <c r="B1123" s="187"/>
      <c r="C1123" s="495" t="s">
        <v>685</v>
      </c>
      <c r="D1123" s="495"/>
      <c r="E1123" s="495"/>
      <c r="F1123" s="495"/>
      <c r="G1123" s="495"/>
      <c r="H1123" s="495"/>
      <c r="I1123" s="495"/>
      <c r="J1123" s="495"/>
      <c r="K1123" s="495"/>
      <c r="L1123" s="495"/>
      <c r="M1123" s="495"/>
      <c r="N1123" s="495"/>
      <c r="O1123" s="495"/>
      <c r="P1123" s="234">
        <v>2798.47</v>
      </c>
      <c r="Q1123" s="143"/>
      <c r="R1123" s="143"/>
      <c r="S1123" s="143"/>
      <c r="T1123" s="143"/>
      <c r="U1123" s="143"/>
    </row>
    <row r="1124" spans="1:21" ht="13.5" customHeight="1">
      <c r="A1124" s="210"/>
      <c r="B1124" s="187"/>
      <c r="C1124" s="495" t="s">
        <v>686</v>
      </c>
      <c r="D1124" s="495"/>
      <c r="E1124" s="495"/>
      <c r="F1124" s="495"/>
      <c r="G1124" s="495"/>
      <c r="H1124" s="495"/>
      <c r="I1124" s="495"/>
      <c r="J1124" s="495"/>
      <c r="K1124" s="495"/>
      <c r="L1124" s="495"/>
      <c r="M1124" s="495"/>
      <c r="N1124" s="495"/>
      <c r="O1124" s="495"/>
      <c r="P1124" s="234">
        <v>42078.25</v>
      </c>
      <c r="Q1124" s="143"/>
      <c r="R1124" s="143"/>
      <c r="S1124" s="143"/>
      <c r="T1124" s="143"/>
      <c r="U1124" s="143"/>
    </row>
    <row r="1125" spans="1:21" ht="13.5" customHeight="1">
      <c r="A1125" s="210"/>
      <c r="B1125" s="187"/>
      <c r="C1125" s="495" t="s">
        <v>687</v>
      </c>
      <c r="D1125" s="495"/>
      <c r="E1125" s="495"/>
      <c r="F1125" s="495"/>
      <c r="G1125" s="495"/>
      <c r="H1125" s="495"/>
      <c r="I1125" s="495"/>
      <c r="J1125" s="495"/>
      <c r="K1125" s="495"/>
      <c r="L1125" s="495"/>
      <c r="M1125" s="495"/>
      <c r="N1125" s="495"/>
      <c r="O1125" s="495"/>
      <c r="P1125" s="234">
        <v>21625.599999999999</v>
      </c>
      <c r="Q1125" s="143"/>
      <c r="R1125" s="143"/>
      <c r="S1125" s="143"/>
      <c r="T1125" s="143"/>
      <c r="U1125" s="143"/>
    </row>
    <row r="1126" spans="1:21" ht="13.5" customHeight="1">
      <c r="A1126" s="210"/>
      <c r="B1126" s="187"/>
      <c r="C1126" s="495" t="s">
        <v>688</v>
      </c>
      <c r="D1126" s="495"/>
      <c r="E1126" s="495"/>
      <c r="F1126" s="495"/>
      <c r="G1126" s="495"/>
      <c r="H1126" s="495"/>
      <c r="I1126" s="495"/>
      <c r="J1126" s="495"/>
      <c r="K1126" s="495"/>
      <c r="L1126" s="495"/>
      <c r="M1126" s="495"/>
      <c r="N1126" s="495"/>
      <c r="O1126" s="495"/>
      <c r="P1126" s="234">
        <v>46103.21</v>
      </c>
      <c r="Q1126" s="143"/>
      <c r="R1126" s="143"/>
      <c r="S1126" s="143"/>
      <c r="T1126" s="143"/>
      <c r="U1126" s="143"/>
    </row>
    <row r="1127" spans="1:21" ht="13.5" customHeight="1">
      <c r="A1127" s="210"/>
      <c r="B1127" s="187"/>
      <c r="C1127" s="495" t="s">
        <v>689</v>
      </c>
      <c r="D1127" s="495"/>
      <c r="E1127" s="495"/>
      <c r="F1127" s="495"/>
      <c r="G1127" s="495"/>
      <c r="H1127" s="495"/>
      <c r="I1127" s="495"/>
      <c r="J1127" s="495"/>
      <c r="K1127" s="495"/>
      <c r="L1127" s="495"/>
      <c r="M1127" s="495"/>
      <c r="N1127" s="495"/>
      <c r="O1127" s="495"/>
      <c r="P1127" s="234">
        <v>42078.25</v>
      </c>
      <c r="Q1127" s="143"/>
      <c r="R1127" s="143"/>
      <c r="S1127" s="143"/>
      <c r="T1127" s="143"/>
      <c r="U1127" s="143"/>
    </row>
    <row r="1128" spans="1:21" ht="13.5" customHeight="1">
      <c r="A1128" s="210"/>
      <c r="B1128" s="187"/>
      <c r="C1128" s="495" t="s">
        <v>690</v>
      </c>
      <c r="D1128" s="495"/>
      <c r="E1128" s="495"/>
      <c r="F1128" s="495"/>
      <c r="G1128" s="495"/>
      <c r="H1128" s="495"/>
      <c r="I1128" s="495"/>
      <c r="J1128" s="495"/>
      <c r="K1128" s="495"/>
      <c r="L1128" s="495"/>
      <c r="M1128" s="495"/>
      <c r="N1128" s="495"/>
      <c r="O1128" s="495"/>
      <c r="P1128" s="234">
        <v>21625.599999999999</v>
      </c>
      <c r="Q1128" s="143"/>
      <c r="R1128" s="143"/>
      <c r="S1128" s="143"/>
      <c r="T1128" s="143"/>
      <c r="U1128" s="143"/>
    </row>
    <row r="1129" spans="1:21" ht="13.5" customHeight="1">
      <c r="A1129" s="210"/>
      <c r="B1129" s="230"/>
      <c r="C1129" s="496" t="s">
        <v>1932</v>
      </c>
      <c r="D1129" s="496"/>
      <c r="E1129" s="496"/>
      <c r="F1129" s="496"/>
      <c r="G1129" s="496"/>
      <c r="H1129" s="496"/>
      <c r="I1129" s="496"/>
      <c r="J1129" s="496"/>
      <c r="K1129" s="496"/>
      <c r="L1129" s="496"/>
      <c r="M1129" s="496"/>
      <c r="N1129" s="496"/>
      <c r="O1129" s="496"/>
      <c r="P1129" s="236">
        <v>112730.42</v>
      </c>
      <c r="Q1129" s="143"/>
      <c r="R1129" s="143"/>
      <c r="S1129" s="143"/>
      <c r="T1129" s="143"/>
      <c r="U1129" s="143"/>
    </row>
    <row r="1130" spans="1:21" ht="13.5" customHeight="1">
      <c r="A1130" s="210"/>
      <c r="B1130" s="187"/>
      <c r="C1130" s="495" t="s">
        <v>692</v>
      </c>
      <c r="D1130" s="495"/>
      <c r="E1130" s="495"/>
      <c r="F1130" s="495"/>
      <c r="G1130" s="495"/>
      <c r="H1130" s="495"/>
      <c r="I1130" s="495"/>
      <c r="J1130" s="495"/>
      <c r="K1130" s="495"/>
      <c r="L1130" s="495"/>
      <c r="M1130" s="495"/>
      <c r="N1130" s="495"/>
      <c r="O1130" s="495"/>
      <c r="P1130" s="235"/>
      <c r="Q1130" s="143"/>
      <c r="R1130" s="143"/>
      <c r="S1130" s="143"/>
      <c r="T1130" s="143"/>
      <c r="U1130" s="143"/>
    </row>
    <row r="1131" spans="1:21" ht="13.5" customHeight="1">
      <c r="A1131" s="210"/>
      <c r="B1131" s="187"/>
      <c r="C1131" s="495" t="s">
        <v>694</v>
      </c>
      <c r="D1131" s="495"/>
      <c r="E1131" s="495"/>
      <c r="F1131" s="495"/>
      <c r="G1131" s="495"/>
      <c r="H1131" s="495"/>
      <c r="I1131" s="495"/>
      <c r="J1131" s="495"/>
      <c r="K1131" s="237" t="s">
        <v>1933</v>
      </c>
      <c r="L1131" s="231"/>
      <c r="M1131" s="231"/>
      <c r="N1131" s="143"/>
      <c r="O1131" s="238"/>
      <c r="P1131" s="235"/>
      <c r="Q1131" s="143"/>
      <c r="R1131" s="143"/>
      <c r="S1131" s="143"/>
      <c r="T1131" s="143"/>
      <c r="U1131" s="143"/>
    </row>
    <row r="1132" spans="1:21" ht="13.5" customHeight="1">
      <c r="A1132" s="210"/>
      <c r="B1132" s="187"/>
      <c r="C1132" s="495" t="s">
        <v>696</v>
      </c>
      <c r="D1132" s="495"/>
      <c r="E1132" s="495"/>
      <c r="F1132" s="495"/>
      <c r="G1132" s="495"/>
      <c r="H1132" s="495"/>
      <c r="I1132" s="495"/>
      <c r="J1132" s="495"/>
      <c r="K1132" s="237" t="s">
        <v>1934</v>
      </c>
      <c r="L1132" s="231"/>
      <c r="M1132" s="231"/>
      <c r="N1132" s="143"/>
      <c r="O1132" s="238"/>
      <c r="P1132" s="235"/>
      <c r="Q1132" s="143"/>
      <c r="R1132" s="143"/>
      <c r="S1132" s="143"/>
      <c r="T1132" s="143"/>
      <c r="U1132" s="143"/>
    </row>
    <row r="1133" spans="1:21" ht="13.5" customHeight="1">
      <c r="A1133" s="497" t="s">
        <v>1935</v>
      </c>
      <c r="B1133" s="497"/>
      <c r="C1133" s="497"/>
      <c r="D1133" s="497"/>
      <c r="E1133" s="497"/>
      <c r="F1133" s="497"/>
      <c r="G1133" s="497"/>
      <c r="H1133" s="497"/>
      <c r="I1133" s="497"/>
      <c r="J1133" s="497"/>
      <c r="K1133" s="497"/>
      <c r="L1133" s="497"/>
      <c r="M1133" s="497"/>
      <c r="N1133" s="497"/>
      <c r="O1133" s="497"/>
      <c r="P1133" s="497"/>
      <c r="Q1133" s="143"/>
      <c r="R1133" s="143"/>
      <c r="S1133" s="143"/>
      <c r="T1133" s="143"/>
      <c r="U1133" s="143"/>
    </row>
    <row r="1134" spans="1:21" ht="19.5" customHeight="1">
      <c r="A1134" s="178" t="s">
        <v>639</v>
      </c>
      <c r="B1134" s="179" t="s">
        <v>1936</v>
      </c>
      <c r="C1134" s="498" t="s">
        <v>1937</v>
      </c>
      <c r="D1134" s="498"/>
      <c r="E1134" s="498"/>
      <c r="F1134" s="498"/>
      <c r="G1134" s="498"/>
      <c r="H1134" s="180" t="s">
        <v>15</v>
      </c>
      <c r="I1134" s="181">
        <v>8</v>
      </c>
      <c r="J1134" s="182">
        <v>1</v>
      </c>
      <c r="K1134" s="182">
        <v>8</v>
      </c>
      <c r="L1134" s="183"/>
      <c r="M1134" s="181"/>
      <c r="N1134" s="239">
        <v>4540</v>
      </c>
      <c r="O1134" s="254">
        <v>1.057434</v>
      </c>
      <c r="P1134" s="212">
        <v>38406</v>
      </c>
      <c r="Q1134" s="143"/>
      <c r="R1134" s="143"/>
      <c r="S1134" s="143"/>
      <c r="T1134" s="143"/>
      <c r="U1134" s="143"/>
    </row>
    <row r="1135" spans="1:21" ht="13.5" customHeight="1">
      <c r="A1135" s="186"/>
      <c r="B1135" s="187" t="s">
        <v>1938</v>
      </c>
      <c r="C1135" s="499" t="s">
        <v>1939</v>
      </c>
      <c r="D1135" s="499"/>
      <c r="E1135" s="499"/>
      <c r="F1135" s="499"/>
      <c r="G1135" s="499"/>
      <c r="H1135" s="499"/>
      <c r="I1135" s="499"/>
      <c r="J1135" s="499"/>
      <c r="K1135" s="499"/>
      <c r="L1135" s="499"/>
      <c r="M1135" s="499"/>
      <c r="N1135" s="499"/>
      <c r="O1135" s="499"/>
      <c r="P1135" s="499"/>
      <c r="Q1135" s="143"/>
      <c r="R1135" s="143"/>
      <c r="S1135" s="143"/>
      <c r="T1135" s="143"/>
      <c r="U1135" s="143"/>
    </row>
    <row r="1136" spans="1:21" ht="13.5" customHeight="1">
      <c r="A1136" s="186"/>
      <c r="B1136" s="187"/>
      <c r="C1136" s="499" t="s">
        <v>1790</v>
      </c>
      <c r="D1136" s="499"/>
      <c r="E1136" s="499"/>
      <c r="F1136" s="499"/>
      <c r="G1136" s="499"/>
      <c r="H1136" s="499"/>
      <c r="I1136" s="499"/>
      <c r="J1136" s="499"/>
      <c r="K1136" s="499"/>
      <c r="L1136" s="499"/>
      <c r="M1136" s="499"/>
      <c r="N1136" s="499"/>
      <c r="O1136" s="499"/>
      <c r="P1136" s="499"/>
      <c r="Q1136" s="143"/>
      <c r="R1136" s="143"/>
      <c r="S1136" s="143"/>
      <c r="T1136" s="143"/>
      <c r="U1136" s="143"/>
    </row>
    <row r="1137" spans="1:21" ht="13.5" customHeight="1">
      <c r="A1137" s="213"/>
      <c r="B1137" s="214"/>
      <c r="C1137" s="500" t="s">
        <v>438</v>
      </c>
      <c r="D1137" s="500"/>
      <c r="E1137" s="500"/>
      <c r="F1137" s="500"/>
      <c r="G1137" s="500"/>
      <c r="H1137" s="180"/>
      <c r="I1137" s="181"/>
      <c r="J1137" s="181"/>
      <c r="K1137" s="181"/>
      <c r="L1137" s="183"/>
      <c r="M1137" s="181"/>
      <c r="N1137" s="183"/>
      <c r="O1137" s="181"/>
      <c r="P1137" s="212">
        <v>38406</v>
      </c>
      <c r="Q1137" s="143"/>
      <c r="R1137" s="143"/>
      <c r="S1137" s="143"/>
      <c r="T1137" s="143"/>
      <c r="U1137" s="143"/>
    </row>
    <row r="1138" spans="1:21" ht="29.25" customHeight="1">
      <c r="A1138" s="178" t="s">
        <v>657</v>
      </c>
      <c r="B1138" s="179" t="s">
        <v>1940</v>
      </c>
      <c r="C1138" s="498" t="s">
        <v>1941</v>
      </c>
      <c r="D1138" s="498"/>
      <c r="E1138" s="498"/>
      <c r="F1138" s="498"/>
      <c r="G1138" s="498"/>
      <c r="H1138" s="180" t="s">
        <v>15</v>
      </c>
      <c r="I1138" s="181">
        <v>2</v>
      </c>
      <c r="J1138" s="182">
        <v>1</v>
      </c>
      <c r="K1138" s="182">
        <v>2</v>
      </c>
      <c r="L1138" s="183"/>
      <c r="M1138" s="181"/>
      <c r="N1138" s="239">
        <v>155632.4</v>
      </c>
      <c r="O1138" s="254">
        <v>1.057434</v>
      </c>
      <c r="P1138" s="212">
        <v>329141.98</v>
      </c>
      <c r="Q1138" s="143"/>
      <c r="R1138" s="143"/>
      <c r="S1138" s="143"/>
      <c r="T1138" s="143"/>
      <c r="U1138" s="143"/>
    </row>
    <row r="1139" spans="1:21" ht="13.5" customHeight="1">
      <c r="A1139" s="186"/>
      <c r="B1139" s="187" t="s">
        <v>1938</v>
      </c>
      <c r="C1139" s="499" t="s">
        <v>1939</v>
      </c>
      <c r="D1139" s="499"/>
      <c r="E1139" s="499"/>
      <c r="F1139" s="499"/>
      <c r="G1139" s="499"/>
      <c r="H1139" s="499"/>
      <c r="I1139" s="499"/>
      <c r="J1139" s="499"/>
      <c r="K1139" s="499"/>
      <c r="L1139" s="499"/>
      <c r="M1139" s="499"/>
      <c r="N1139" s="499"/>
      <c r="O1139" s="499"/>
      <c r="P1139" s="499"/>
      <c r="Q1139" s="143"/>
      <c r="R1139" s="143"/>
      <c r="S1139" s="143"/>
      <c r="T1139" s="143"/>
      <c r="U1139" s="143"/>
    </row>
    <row r="1140" spans="1:21" ht="13.5" customHeight="1">
      <c r="A1140" s="186"/>
      <c r="B1140" s="187"/>
      <c r="C1140" s="499" t="s">
        <v>1790</v>
      </c>
      <c r="D1140" s="499"/>
      <c r="E1140" s="499"/>
      <c r="F1140" s="499"/>
      <c r="G1140" s="499"/>
      <c r="H1140" s="499"/>
      <c r="I1140" s="499"/>
      <c r="J1140" s="499"/>
      <c r="K1140" s="499"/>
      <c r="L1140" s="499"/>
      <c r="M1140" s="499"/>
      <c r="N1140" s="499"/>
      <c r="O1140" s="499"/>
      <c r="P1140" s="499"/>
      <c r="Q1140" s="143"/>
      <c r="R1140" s="143"/>
      <c r="S1140" s="143"/>
      <c r="T1140" s="143"/>
      <c r="U1140" s="143"/>
    </row>
    <row r="1141" spans="1:21" ht="13.5" customHeight="1">
      <c r="A1141" s="213"/>
      <c r="B1141" s="214"/>
      <c r="C1141" s="500" t="s">
        <v>438</v>
      </c>
      <c r="D1141" s="500"/>
      <c r="E1141" s="500"/>
      <c r="F1141" s="500"/>
      <c r="G1141" s="500"/>
      <c r="H1141" s="180"/>
      <c r="I1141" s="181"/>
      <c r="J1141" s="181"/>
      <c r="K1141" s="181"/>
      <c r="L1141" s="183"/>
      <c r="M1141" s="181"/>
      <c r="N1141" s="183"/>
      <c r="O1141" s="181"/>
      <c r="P1141" s="212">
        <v>329141.98</v>
      </c>
      <c r="Q1141" s="143"/>
      <c r="R1141" s="143"/>
      <c r="S1141" s="143"/>
      <c r="T1141" s="143"/>
      <c r="U1141" s="143"/>
    </row>
    <row r="1142" spans="1:21" ht="19.5" customHeight="1">
      <c r="A1142" s="178" t="s">
        <v>660</v>
      </c>
      <c r="B1142" s="179" t="s">
        <v>1942</v>
      </c>
      <c r="C1142" s="498" t="s">
        <v>1943</v>
      </c>
      <c r="D1142" s="498"/>
      <c r="E1142" s="498"/>
      <c r="F1142" s="498"/>
      <c r="G1142" s="498"/>
      <c r="H1142" s="180" t="s">
        <v>15</v>
      </c>
      <c r="I1142" s="181">
        <v>2</v>
      </c>
      <c r="J1142" s="182">
        <v>1</v>
      </c>
      <c r="K1142" s="182">
        <v>2</v>
      </c>
      <c r="L1142" s="183"/>
      <c r="M1142" s="181"/>
      <c r="N1142" s="239">
        <v>5890</v>
      </c>
      <c r="O1142" s="254">
        <v>1.057434</v>
      </c>
      <c r="P1142" s="212">
        <v>12456.57</v>
      </c>
      <c r="Q1142" s="143"/>
      <c r="R1142" s="143"/>
      <c r="S1142" s="143"/>
      <c r="T1142" s="143"/>
      <c r="U1142" s="143"/>
    </row>
    <row r="1143" spans="1:21" ht="13.5" customHeight="1">
      <c r="A1143" s="186"/>
      <c r="B1143" s="187" t="s">
        <v>1938</v>
      </c>
      <c r="C1143" s="499" t="s">
        <v>1939</v>
      </c>
      <c r="D1143" s="499"/>
      <c r="E1143" s="499"/>
      <c r="F1143" s="499"/>
      <c r="G1143" s="499"/>
      <c r="H1143" s="499"/>
      <c r="I1143" s="499"/>
      <c r="J1143" s="499"/>
      <c r="K1143" s="499"/>
      <c r="L1143" s="499"/>
      <c r="M1143" s="499"/>
      <c r="N1143" s="499"/>
      <c r="O1143" s="499"/>
      <c r="P1143" s="499"/>
      <c r="Q1143" s="143"/>
      <c r="R1143" s="143"/>
      <c r="S1143" s="143"/>
      <c r="T1143" s="143"/>
      <c r="U1143" s="143"/>
    </row>
    <row r="1144" spans="1:21" ht="13.5" customHeight="1">
      <c r="A1144" s="186"/>
      <c r="B1144" s="187"/>
      <c r="C1144" s="499" t="s">
        <v>1790</v>
      </c>
      <c r="D1144" s="499"/>
      <c r="E1144" s="499"/>
      <c r="F1144" s="499"/>
      <c r="G1144" s="499"/>
      <c r="H1144" s="499"/>
      <c r="I1144" s="499"/>
      <c r="J1144" s="499"/>
      <c r="K1144" s="499"/>
      <c r="L1144" s="499"/>
      <c r="M1144" s="499"/>
      <c r="N1144" s="499"/>
      <c r="O1144" s="499"/>
      <c r="P1144" s="499"/>
      <c r="Q1144" s="143"/>
      <c r="R1144" s="143"/>
      <c r="S1144" s="143"/>
      <c r="T1144" s="143"/>
      <c r="U1144" s="143"/>
    </row>
    <row r="1145" spans="1:21" ht="13.5" customHeight="1">
      <c r="A1145" s="213"/>
      <c r="B1145" s="214"/>
      <c r="C1145" s="500" t="s">
        <v>438</v>
      </c>
      <c r="D1145" s="500"/>
      <c r="E1145" s="500"/>
      <c r="F1145" s="500"/>
      <c r="G1145" s="500"/>
      <c r="H1145" s="180"/>
      <c r="I1145" s="181"/>
      <c r="J1145" s="181"/>
      <c r="K1145" s="181"/>
      <c r="L1145" s="183"/>
      <c r="M1145" s="181"/>
      <c r="N1145" s="183"/>
      <c r="O1145" s="181"/>
      <c r="P1145" s="212">
        <v>12456.57</v>
      </c>
      <c r="Q1145" s="143"/>
      <c r="R1145" s="143"/>
      <c r="S1145" s="143"/>
      <c r="T1145" s="143"/>
      <c r="U1145" s="143"/>
    </row>
    <row r="1146" spans="1:21" ht="19.5" customHeight="1">
      <c r="A1146" s="178" t="s">
        <v>662</v>
      </c>
      <c r="B1146" s="179" t="s">
        <v>1944</v>
      </c>
      <c r="C1146" s="498" t="s">
        <v>1945</v>
      </c>
      <c r="D1146" s="498"/>
      <c r="E1146" s="498"/>
      <c r="F1146" s="498"/>
      <c r="G1146" s="498"/>
      <c r="H1146" s="180" t="s">
        <v>15</v>
      </c>
      <c r="I1146" s="181">
        <v>2</v>
      </c>
      <c r="J1146" s="182">
        <v>1</v>
      </c>
      <c r="K1146" s="182">
        <v>2</v>
      </c>
      <c r="L1146" s="183"/>
      <c r="M1146" s="181"/>
      <c r="N1146" s="239">
        <v>4008.72</v>
      </c>
      <c r="O1146" s="254">
        <v>1.057434</v>
      </c>
      <c r="P1146" s="212">
        <v>8477.91</v>
      </c>
      <c r="Q1146" s="143"/>
      <c r="R1146" s="143"/>
      <c r="S1146" s="143"/>
      <c r="T1146" s="143"/>
      <c r="U1146" s="143"/>
    </row>
    <row r="1147" spans="1:21" ht="13.5" customHeight="1">
      <c r="A1147" s="186"/>
      <c r="B1147" s="187" t="s">
        <v>1938</v>
      </c>
      <c r="C1147" s="499" t="s">
        <v>1939</v>
      </c>
      <c r="D1147" s="499"/>
      <c r="E1147" s="499"/>
      <c r="F1147" s="499"/>
      <c r="G1147" s="499"/>
      <c r="H1147" s="499"/>
      <c r="I1147" s="499"/>
      <c r="J1147" s="499"/>
      <c r="K1147" s="499"/>
      <c r="L1147" s="499"/>
      <c r="M1147" s="499"/>
      <c r="N1147" s="499"/>
      <c r="O1147" s="499"/>
      <c r="P1147" s="499"/>
      <c r="Q1147" s="143"/>
      <c r="R1147" s="143"/>
      <c r="S1147" s="143"/>
      <c r="T1147" s="143"/>
      <c r="U1147" s="143"/>
    </row>
    <row r="1148" spans="1:21" ht="13.5" customHeight="1">
      <c r="A1148" s="186"/>
      <c r="B1148" s="187"/>
      <c r="C1148" s="499" t="s">
        <v>1790</v>
      </c>
      <c r="D1148" s="499"/>
      <c r="E1148" s="499"/>
      <c r="F1148" s="499"/>
      <c r="G1148" s="499"/>
      <c r="H1148" s="499"/>
      <c r="I1148" s="499"/>
      <c r="J1148" s="499"/>
      <c r="K1148" s="499"/>
      <c r="L1148" s="499"/>
      <c r="M1148" s="499"/>
      <c r="N1148" s="499"/>
      <c r="O1148" s="499"/>
      <c r="P1148" s="499"/>
      <c r="Q1148" s="143"/>
      <c r="R1148" s="143"/>
      <c r="S1148" s="143"/>
      <c r="T1148" s="143"/>
      <c r="U1148" s="143"/>
    </row>
    <row r="1149" spans="1:21" ht="13.5" customHeight="1">
      <c r="A1149" s="213"/>
      <c r="B1149" s="214"/>
      <c r="C1149" s="500" t="s">
        <v>438</v>
      </c>
      <c r="D1149" s="500"/>
      <c r="E1149" s="500"/>
      <c r="F1149" s="500"/>
      <c r="G1149" s="500"/>
      <c r="H1149" s="180"/>
      <c r="I1149" s="181"/>
      <c r="J1149" s="181"/>
      <c r="K1149" s="181"/>
      <c r="L1149" s="183"/>
      <c r="M1149" s="181"/>
      <c r="N1149" s="183"/>
      <c r="O1149" s="181"/>
      <c r="P1149" s="212">
        <v>8477.91</v>
      </c>
      <c r="Q1149" s="143"/>
      <c r="R1149" s="143"/>
      <c r="S1149" s="143"/>
      <c r="T1149" s="143"/>
      <c r="U1149" s="143"/>
    </row>
    <row r="1150" spans="1:21" ht="19.5" customHeight="1">
      <c r="A1150" s="178" t="s">
        <v>665</v>
      </c>
      <c r="B1150" s="179" t="s">
        <v>1946</v>
      </c>
      <c r="C1150" s="498" t="s">
        <v>1947</v>
      </c>
      <c r="D1150" s="498"/>
      <c r="E1150" s="498"/>
      <c r="F1150" s="498"/>
      <c r="G1150" s="498"/>
      <c r="H1150" s="180" t="s">
        <v>15</v>
      </c>
      <c r="I1150" s="181">
        <v>1</v>
      </c>
      <c r="J1150" s="182">
        <v>1</v>
      </c>
      <c r="K1150" s="182">
        <v>1</v>
      </c>
      <c r="L1150" s="183"/>
      <c r="M1150" s="181"/>
      <c r="N1150" s="239">
        <v>922047</v>
      </c>
      <c r="O1150" s="254">
        <v>1.057434</v>
      </c>
      <c r="P1150" s="212">
        <v>975003.85</v>
      </c>
      <c r="Q1150" s="143"/>
      <c r="R1150" s="143"/>
      <c r="S1150" s="143"/>
      <c r="T1150" s="143"/>
      <c r="U1150" s="143"/>
    </row>
    <row r="1151" spans="1:21" ht="13.5" customHeight="1">
      <c r="A1151" s="186"/>
      <c r="B1151" s="187" t="s">
        <v>1938</v>
      </c>
      <c r="C1151" s="499" t="s">
        <v>1939</v>
      </c>
      <c r="D1151" s="499"/>
      <c r="E1151" s="499"/>
      <c r="F1151" s="499"/>
      <c r="G1151" s="499"/>
      <c r="H1151" s="499"/>
      <c r="I1151" s="499"/>
      <c r="J1151" s="499"/>
      <c r="K1151" s="499"/>
      <c r="L1151" s="499"/>
      <c r="M1151" s="499"/>
      <c r="N1151" s="499"/>
      <c r="O1151" s="499"/>
      <c r="P1151" s="499"/>
      <c r="Q1151" s="143"/>
      <c r="R1151" s="143"/>
      <c r="S1151" s="143"/>
      <c r="T1151" s="143"/>
      <c r="U1151" s="143"/>
    </row>
    <row r="1152" spans="1:21" ht="13.5" customHeight="1">
      <c r="A1152" s="186"/>
      <c r="B1152" s="187"/>
      <c r="C1152" s="499" t="s">
        <v>1790</v>
      </c>
      <c r="D1152" s="499"/>
      <c r="E1152" s="499"/>
      <c r="F1152" s="499"/>
      <c r="G1152" s="499"/>
      <c r="H1152" s="499"/>
      <c r="I1152" s="499"/>
      <c r="J1152" s="499"/>
      <c r="K1152" s="499"/>
      <c r="L1152" s="499"/>
      <c r="M1152" s="499"/>
      <c r="N1152" s="499"/>
      <c r="O1152" s="499"/>
      <c r="P1152" s="499"/>
      <c r="Q1152" s="143"/>
      <c r="R1152" s="143"/>
      <c r="S1152" s="143"/>
      <c r="T1152" s="143"/>
      <c r="U1152" s="143"/>
    </row>
    <row r="1153" spans="1:21" ht="13.5" customHeight="1">
      <c r="A1153" s="213"/>
      <c r="B1153" s="214"/>
      <c r="C1153" s="500" t="s">
        <v>438</v>
      </c>
      <c r="D1153" s="500"/>
      <c r="E1153" s="500"/>
      <c r="F1153" s="500"/>
      <c r="G1153" s="500"/>
      <c r="H1153" s="180"/>
      <c r="I1153" s="181"/>
      <c r="J1153" s="181"/>
      <c r="K1153" s="181"/>
      <c r="L1153" s="183"/>
      <c r="M1153" s="181"/>
      <c r="N1153" s="183"/>
      <c r="O1153" s="181"/>
      <c r="P1153" s="212">
        <v>975003.85</v>
      </c>
      <c r="Q1153" s="143"/>
      <c r="R1153" s="143"/>
      <c r="S1153" s="143"/>
      <c r="T1153" s="143"/>
      <c r="U1153" s="143"/>
    </row>
    <row r="1154" spans="1:21" ht="19.5" customHeight="1">
      <c r="A1154" s="178" t="s">
        <v>668</v>
      </c>
      <c r="B1154" s="179" t="s">
        <v>1948</v>
      </c>
      <c r="C1154" s="498" t="s">
        <v>1949</v>
      </c>
      <c r="D1154" s="498"/>
      <c r="E1154" s="498"/>
      <c r="F1154" s="498"/>
      <c r="G1154" s="498"/>
      <c r="H1154" s="180" t="s">
        <v>15</v>
      </c>
      <c r="I1154" s="181">
        <v>8</v>
      </c>
      <c r="J1154" s="182">
        <v>1</v>
      </c>
      <c r="K1154" s="182">
        <v>8</v>
      </c>
      <c r="L1154" s="183"/>
      <c r="M1154" s="181"/>
      <c r="N1154" s="239">
        <v>24339.75</v>
      </c>
      <c r="O1154" s="254">
        <v>1.057434</v>
      </c>
      <c r="P1154" s="212">
        <v>205901.43</v>
      </c>
      <c r="Q1154" s="143"/>
      <c r="R1154" s="143"/>
      <c r="S1154" s="143"/>
      <c r="T1154" s="143"/>
      <c r="U1154" s="143"/>
    </row>
    <row r="1155" spans="1:21" ht="13.5" customHeight="1">
      <c r="A1155" s="186"/>
      <c r="B1155" s="187" t="s">
        <v>1938</v>
      </c>
      <c r="C1155" s="499" t="s">
        <v>1939</v>
      </c>
      <c r="D1155" s="499"/>
      <c r="E1155" s="499"/>
      <c r="F1155" s="499"/>
      <c r="G1155" s="499"/>
      <c r="H1155" s="499"/>
      <c r="I1155" s="499"/>
      <c r="J1155" s="499"/>
      <c r="K1155" s="499"/>
      <c r="L1155" s="499"/>
      <c r="M1155" s="499"/>
      <c r="N1155" s="499"/>
      <c r="O1155" s="499"/>
      <c r="P1155" s="499"/>
      <c r="Q1155" s="143"/>
      <c r="R1155" s="143"/>
      <c r="S1155" s="143"/>
      <c r="T1155" s="143"/>
      <c r="U1155" s="143"/>
    </row>
    <row r="1156" spans="1:21" ht="13.5" customHeight="1">
      <c r="A1156" s="186"/>
      <c r="B1156" s="187"/>
      <c r="C1156" s="499" t="s">
        <v>1790</v>
      </c>
      <c r="D1156" s="499"/>
      <c r="E1156" s="499"/>
      <c r="F1156" s="499"/>
      <c r="G1156" s="499"/>
      <c r="H1156" s="499"/>
      <c r="I1156" s="499"/>
      <c r="J1156" s="499"/>
      <c r="K1156" s="499"/>
      <c r="L1156" s="499"/>
      <c r="M1156" s="499"/>
      <c r="N1156" s="499"/>
      <c r="O1156" s="499"/>
      <c r="P1156" s="499"/>
      <c r="Q1156" s="143"/>
      <c r="R1156" s="143"/>
      <c r="S1156" s="143"/>
      <c r="T1156" s="143"/>
      <c r="U1156" s="143"/>
    </row>
    <row r="1157" spans="1:21" ht="13.5" customHeight="1">
      <c r="A1157" s="213"/>
      <c r="B1157" s="214"/>
      <c r="C1157" s="500" t="s">
        <v>438</v>
      </c>
      <c r="D1157" s="500"/>
      <c r="E1157" s="500"/>
      <c r="F1157" s="500"/>
      <c r="G1157" s="500"/>
      <c r="H1157" s="180"/>
      <c r="I1157" s="181"/>
      <c r="J1157" s="181"/>
      <c r="K1157" s="181"/>
      <c r="L1157" s="183"/>
      <c r="M1157" s="181"/>
      <c r="N1157" s="183"/>
      <c r="O1157" s="181"/>
      <c r="P1157" s="212">
        <v>205901.43</v>
      </c>
      <c r="Q1157" s="143"/>
      <c r="R1157" s="143"/>
      <c r="S1157" s="143"/>
      <c r="T1157" s="143"/>
      <c r="U1157" s="143"/>
    </row>
    <row r="1158" spans="1:21" ht="19.5" customHeight="1">
      <c r="A1158" s="178" t="s">
        <v>700</v>
      </c>
      <c r="B1158" s="179" t="s">
        <v>1950</v>
      </c>
      <c r="C1158" s="498" t="s">
        <v>1951</v>
      </c>
      <c r="D1158" s="498"/>
      <c r="E1158" s="498"/>
      <c r="F1158" s="498"/>
      <c r="G1158" s="498"/>
      <c r="H1158" s="180" t="s">
        <v>15</v>
      </c>
      <c r="I1158" s="181">
        <v>2</v>
      </c>
      <c r="J1158" s="182">
        <v>1</v>
      </c>
      <c r="K1158" s="182">
        <v>2</v>
      </c>
      <c r="L1158" s="183"/>
      <c r="M1158" s="181"/>
      <c r="N1158" s="239">
        <v>26058.82</v>
      </c>
      <c r="O1158" s="254">
        <v>1.057434</v>
      </c>
      <c r="P1158" s="212">
        <v>55110.96</v>
      </c>
      <c r="Q1158" s="143"/>
      <c r="R1158" s="143"/>
      <c r="S1158" s="143"/>
      <c r="T1158" s="143"/>
      <c r="U1158" s="143"/>
    </row>
    <row r="1159" spans="1:21" ht="13.5" customHeight="1">
      <c r="A1159" s="186"/>
      <c r="B1159" s="187" t="s">
        <v>1938</v>
      </c>
      <c r="C1159" s="499" t="s">
        <v>1939</v>
      </c>
      <c r="D1159" s="499"/>
      <c r="E1159" s="499"/>
      <c r="F1159" s="499"/>
      <c r="G1159" s="499"/>
      <c r="H1159" s="499"/>
      <c r="I1159" s="499"/>
      <c r="J1159" s="499"/>
      <c r="K1159" s="499"/>
      <c r="L1159" s="499"/>
      <c r="M1159" s="499"/>
      <c r="N1159" s="499"/>
      <c r="O1159" s="499"/>
      <c r="P1159" s="499"/>
      <c r="Q1159" s="143"/>
      <c r="R1159" s="143"/>
      <c r="S1159" s="143"/>
      <c r="T1159" s="143"/>
      <c r="U1159" s="143"/>
    </row>
    <row r="1160" spans="1:21" ht="13.5" customHeight="1">
      <c r="A1160" s="186"/>
      <c r="B1160" s="187"/>
      <c r="C1160" s="499" t="s">
        <v>1790</v>
      </c>
      <c r="D1160" s="499"/>
      <c r="E1160" s="499"/>
      <c r="F1160" s="499"/>
      <c r="G1160" s="499"/>
      <c r="H1160" s="499"/>
      <c r="I1160" s="499"/>
      <c r="J1160" s="499"/>
      <c r="K1160" s="499"/>
      <c r="L1160" s="499"/>
      <c r="M1160" s="499"/>
      <c r="N1160" s="499"/>
      <c r="O1160" s="499"/>
      <c r="P1160" s="499"/>
      <c r="Q1160" s="143"/>
      <c r="R1160" s="143"/>
      <c r="S1160" s="143"/>
      <c r="T1160" s="143"/>
      <c r="U1160" s="143"/>
    </row>
    <row r="1161" spans="1:21" ht="13.5" customHeight="1">
      <c r="A1161" s="213"/>
      <c r="B1161" s="214"/>
      <c r="C1161" s="500" t="s">
        <v>438</v>
      </c>
      <c r="D1161" s="500"/>
      <c r="E1161" s="500"/>
      <c r="F1161" s="500"/>
      <c r="G1161" s="500"/>
      <c r="H1161" s="180"/>
      <c r="I1161" s="181"/>
      <c r="J1161" s="181"/>
      <c r="K1161" s="181"/>
      <c r="L1161" s="183"/>
      <c r="M1161" s="181"/>
      <c r="N1161" s="183"/>
      <c r="O1161" s="181"/>
      <c r="P1161" s="212">
        <v>55110.96</v>
      </c>
      <c r="Q1161" s="143"/>
      <c r="R1161" s="143"/>
      <c r="S1161" s="143"/>
      <c r="T1161" s="143"/>
      <c r="U1161" s="143"/>
    </row>
    <row r="1162" spans="1:21" ht="19.5" customHeight="1">
      <c r="A1162" s="178" t="s">
        <v>706</v>
      </c>
      <c r="B1162" s="179" t="s">
        <v>1952</v>
      </c>
      <c r="C1162" s="498" t="s">
        <v>136</v>
      </c>
      <c r="D1162" s="498"/>
      <c r="E1162" s="498"/>
      <c r="F1162" s="498"/>
      <c r="G1162" s="498"/>
      <c r="H1162" s="180" t="s">
        <v>15</v>
      </c>
      <c r="I1162" s="181">
        <v>3</v>
      </c>
      <c r="J1162" s="182">
        <v>1</v>
      </c>
      <c r="K1162" s="182">
        <v>3</v>
      </c>
      <c r="L1162" s="183"/>
      <c r="M1162" s="181"/>
      <c r="N1162" s="239">
        <v>12458.41</v>
      </c>
      <c r="O1162" s="254">
        <v>1.057434</v>
      </c>
      <c r="P1162" s="212">
        <v>39521.839999999997</v>
      </c>
      <c r="Q1162" s="143"/>
      <c r="R1162" s="143"/>
      <c r="S1162" s="143"/>
      <c r="T1162" s="143"/>
      <c r="U1162" s="143"/>
    </row>
    <row r="1163" spans="1:21" ht="13.5" customHeight="1">
      <c r="A1163" s="186"/>
      <c r="B1163" s="187" t="s">
        <v>1938</v>
      </c>
      <c r="C1163" s="499" t="s">
        <v>1939</v>
      </c>
      <c r="D1163" s="499"/>
      <c r="E1163" s="499"/>
      <c r="F1163" s="499"/>
      <c r="G1163" s="499"/>
      <c r="H1163" s="499"/>
      <c r="I1163" s="499"/>
      <c r="J1163" s="499"/>
      <c r="K1163" s="499"/>
      <c r="L1163" s="499"/>
      <c r="M1163" s="499"/>
      <c r="N1163" s="499"/>
      <c r="O1163" s="499"/>
      <c r="P1163" s="499"/>
      <c r="Q1163" s="143"/>
      <c r="R1163" s="143"/>
      <c r="S1163" s="143"/>
      <c r="T1163" s="143"/>
      <c r="U1163" s="143"/>
    </row>
    <row r="1164" spans="1:21" ht="13.5" customHeight="1">
      <c r="A1164" s="186"/>
      <c r="B1164" s="187"/>
      <c r="C1164" s="499" t="s">
        <v>1790</v>
      </c>
      <c r="D1164" s="499"/>
      <c r="E1164" s="499"/>
      <c r="F1164" s="499"/>
      <c r="G1164" s="499"/>
      <c r="H1164" s="499"/>
      <c r="I1164" s="499"/>
      <c r="J1164" s="499"/>
      <c r="K1164" s="499"/>
      <c r="L1164" s="499"/>
      <c r="M1164" s="499"/>
      <c r="N1164" s="499"/>
      <c r="O1164" s="499"/>
      <c r="P1164" s="499"/>
      <c r="Q1164" s="143"/>
      <c r="R1164" s="143"/>
      <c r="S1164" s="143"/>
      <c r="T1164" s="143"/>
      <c r="U1164" s="143"/>
    </row>
    <row r="1165" spans="1:21" ht="13.5" customHeight="1">
      <c r="A1165" s="213"/>
      <c r="B1165" s="214"/>
      <c r="C1165" s="500" t="s">
        <v>438</v>
      </c>
      <c r="D1165" s="500"/>
      <c r="E1165" s="500"/>
      <c r="F1165" s="500"/>
      <c r="G1165" s="500"/>
      <c r="H1165" s="180"/>
      <c r="I1165" s="181"/>
      <c r="J1165" s="181"/>
      <c r="K1165" s="181"/>
      <c r="L1165" s="183"/>
      <c r="M1165" s="181"/>
      <c r="N1165" s="183"/>
      <c r="O1165" s="181"/>
      <c r="P1165" s="212">
        <v>39521.839999999997</v>
      </c>
      <c r="Q1165" s="143"/>
      <c r="R1165" s="143"/>
      <c r="S1165" s="143"/>
      <c r="T1165" s="143"/>
      <c r="U1165" s="143"/>
    </row>
    <row r="1166" spans="1:21" ht="19.5" customHeight="1">
      <c r="A1166" s="178" t="s">
        <v>709</v>
      </c>
      <c r="B1166" s="179" t="s">
        <v>1953</v>
      </c>
      <c r="C1166" s="498" t="s">
        <v>1954</v>
      </c>
      <c r="D1166" s="498"/>
      <c r="E1166" s="498"/>
      <c r="F1166" s="498"/>
      <c r="G1166" s="498"/>
      <c r="H1166" s="180" t="s">
        <v>15</v>
      </c>
      <c r="I1166" s="181">
        <v>40</v>
      </c>
      <c r="J1166" s="182">
        <v>1</v>
      </c>
      <c r="K1166" s="182">
        <v>40</v>
      </c>
      <c r="L1166" s="183"/>
      <c r="M1166" s="181"/>
      <c r="N1166" s="221">
        <v>624</v>
      </c>
      <c r="O1166" s="254">
        <v>1.057434</v>
      </c>
      <c r="P1166" s="212">
        <v>26393.55</v>
      </c>
      <c r="Q1166" s="143"/>
      <c r="R1166" s="143"/>
      <c r="S1166" s="143"/>
      <c r="T1166" s="143"/>
      <c r="U1166" s="143"/>
    </row>
    <row r="1167" spans="1:21" ht="13.5" customHeight="1">
      <c r="A1167" s="186"/>
      <c r="B1167" s="187" t="s">
        <v>1938</v>
      </c>
      <c r="C1167" s="499" t="s">
        <v>1939</v>
      </c>
      <c r="D1167" s="499"/>
      <c r="E1167" s="499"/>
      <c r="F1167" s="499"/>
      <c r="G1167" s="499"/>
      <c r="H1167" s="499"/>
      <c r="I1167" s="499"/>
      <c r="J1167" s="499"/>
      <c r="K1167" s="499"/>
      <c r="L1167" s="499"/>
      <c r="M1167" s="499"/>
      <c r="N1167" s="499"/>
      <c r="O1167" s="499"/>
      <c r="P1167" s="499"/>
      <c r="Q1167" s="143"/>
      <c r="R1167" s="143"/>
      <c r="S1167" s="143"/>
      <c r="T1167" s="143"/>
      <c r="U1167" s="143"/>
    </row>
    <row r="1168" spans="1:21" ht="13.5" customHeight="1">
      <c r="A1168" s="186"/>
      <c r="B1168" s="187"/>
      <c r="C1168" s="499" t="s">
        <v>1790</v>
      </c>
      <c r="D1168" s="499"/>
      <c r="E1168" s="499"/>
      <c r="F1168" s="499"/>
      <c r="G1168" s="499"/>
      <c r="H1168" s="499"/>
      <c r="I1168" s="499"/>
      <c r="J1168" s="499"/>
      <c r="K1168" s="499"/>
      <c r="L1168" s="499"/>
      <c r="M1168" s="499"/>
      <c r="N1168" s="499"/>
      <c r="O1168" s="499"/>
      <c r="P1168" s="499"/>
      <c r="Q1168" s="143"/>
      <c r="R1168" s="143"/>
      <c r="S1168" s="143"/>
      <c r="T1168" s="143"/>
      <c r="U1168" s="143"/>
    </row>
    <row r="1169" spans="1:21" ht="13.5" customHeight="1">
      <c r="A1169" s="213"/>
      <c r="B1169" s="214"/>
      <c r="C1169" s="500" t="s">
        <v>438</v>
      </c>
      <c r="D1169" s="500"/>
      <c r="E1169" s="500"/>
      <c r="F1169" s="500"/>
      <c r="G1169" s="500"/>
      <c r="H1169" s="180"/>
      <c r="I1169" s="181"/>
      <c r="J1169" s="181"/>
      <c r="K1169" s="181"/>
      <c r="L1169" s="183"/>
      <c r="M1169" s="181"/>
      <c r="N1169" s="183"/>
      <c r="O1169" s="181"/>
      <c r="P1169" s="212">
        <v>26393.55</v>
      </c>
      <c r="Q1169" s="143"/>
      <c r="R1169" s="143"/>
      <c r="S1169" s="143"/>
      <c r="T1169" s="143"/>
      <c r="U1169" s="143"/>
    </row>
    <row r="1170" spans="1:21" ht="19.5" customHeight="1">
      <c r="A1170" s="178" t="s">
        <v>715</v>
      </c>
      <c r="B1170" s="179" t="s">
        <v>1955</v>
      </c>
      <c r="C1170" s="498" t="s">
        <v>1956</v>
      </c>
      <c r="D1170" s="498"/>
      <c r="E1170" s="498"/>
      <c r="F1170" s="498"/>
      <c r="G1170" s="498"/>
      <c r="H1170" s="180" t="s">
        <v>1957</v>
      </c>
      <c r="I1170" s="181">
        <v>2</v>
      </c>
      <c r="J1170" s="182">
        <v>1</v>
      </c>
      <c r="K1170" s="182">
        <v>2</v>
      </c>
      <c r="L1170" s="183"/>
      <c r="M1170" s="181"/>
      <c r="N1170" s="221">
        <v>633.67999999999995</v>
      </c>
      <c r="O1170" s="254">
        <v>1.057434</v>
      </c>
      <c r="P1170" s="212">
        <v>1340.15</v>
      </c>
      <c r="Q1170" s="143"/>
      <c r="R1170" s="143"/>
      <c r="S1170" s="143"/>
      <c r="T1170" s="143"/>
      <c r="U1170" s="143"/>
    </row>
    <row r="1171" spans="1:21" ht="13.5" customHeight="1">
      <c r="A1171" s="186"/>
      <c r="B1171" s="187" t="s">
        <v>1938</v>
      </c>
      <c r="C1171" s="499" t="s">
        <v>1939</v>
      </c>
      <c r="D1171" s="499"/>
      <c r="E1171" s="499"/>
      <c r="F1171" s="499"/>
      <c r="G1171" s="499"/>
      <c r="H1171" s="499"/>
      <c r="I1171" s="499"/>
      <c r="J1171" s="499"/>
      <c r="K1171" s="499"/>
      <c r="L1171" s="499"/>
      <c r="M1171" s="499"/>
      <c r="N1171" s="499"/>
      <c r="O1171" s="499"/>
      <c r="P1171" s="499"/>
      <c r="Q1171" s="143"/>
      <c r="R1171" s="143"/>
      <c r="S1171" s="143"/>
      <c r="T1171" s="143"/>
      <c r="U1171" s="143"/>
    </row>
    <row r="1172" spans="1:21" ht="13.5" customHeight="1">
      <c r="A1172" s="186"/>
      <c r="B1172" s="187"/>
      <c r="C1172" s="499" t="s">
        <v>1790</v>
      </c>
      <c r="D1172" s="499"/>
      <c r="E1172" s="499"/>
      <c r="F1172" s="499"/>
      <c r="G1172" s="499"/>
      <c r="H1172" s="499"/>
      <c r="I1172" s="499"/>
      <c r="J1172" s="499"/>
      <c r="K1172" s="499"/>
      <c r="L1172" s="499"/>
      <c r="M1172" s="499"/>
      <c r="N1172" s="499"/>
      <c r="O1172" s="499"/>
      <c r="P1172" s="499"/>
      <c r="Q1172" s="143"/>
      <c r="R1172" s="143"/>
      <c r="S1172" s="143"/>
      <c r="T1172" s="143"/>
      <c r="U1172" s="143"/>
    </row>
    <row r="1173" spans="1:21" ht="13.5" customHeight="1">
      <c r="A1173" s="213"/>
      <c r="B1173" s="214"/>
      <c r="C1173" s="500" t="s">
        <v>438</v>
      </c>
      <c r="D1173" s="500"/>
      <c r="E1173" s="500"/>
      <c r="F1173" s="500"/>
      <c r="G1173" s="500"/>
      <c r="H1173" s="180"/>
      <c r="I1173" s="181"/>
      <c r="J1173" s="181"/>
      <c r="K1173" s="181"/>
      <c r="L1173" s="183"/>
      <c r="M1173" s="181"/>
      <c r="N1173" s="183"/>
      <c r="O1173" s="181"/>
      <c r="P1173" s="212">
        <v>1340.15</v>
      </c>
      <c r="Q1173" s="143"/>
      <c r="R1173" s="143"/>
      <c r="S1173" s="143"/>
      <c r="T1173" s="143"/>
      <c r="U1173" s="143"/>
    </row>
    <row r="1174" spans="1:21" ht="19.5" customHeight="1">
      <c r="A1174" s="178" t="s">
        <v>718</v>
      </c>
      <c r="B1174" s="179" t="s">
        <v>1958</v>
      </c>
      <c r="C1174" s="498" t="s">
        <v>1959</v>
      </c>
      <c r="D1174" s="498"/>
      <c r="E1174" s="498"/>
      <c r="F1174" s="498"/>
      <c r="G1174" s="498"/>
      <c r="H1174" s="180" t="s">
        <v>15</v>
      </c>
      <c r="I1174" s="181">
        <v>2</v>
      </c>
      <c r="J1174" s="182">
        <v>1</v>
      </c>
      <c r="K1174" s="182">
        <v>2</v>
      </c>
      <c r="L1174" s="183"/>
      <c r="M1174" s="181"/>
      <c r="N1174" s="221">
        <v>284.33999999999997</v>
      </c>
      <c r="O1174" s="254">
        <v>1.057434</v>
      </c>
      <c r="P1174" s="240">
        <v>601.34</v>
      </c>
      <c r="Q1174" s="143"/>
      <c r="R1174" s="143"/>
      <c r="S1174" s="143"/>
      <c r="T1174" s="143"/>
      <c r="U1174" s="143"/>
    </row>
    <row r="1175" spans="1:21" ht="13.5" customHeight="1">
      <c r="A1175" s="186"/>
      <c r="B1175" s="187" t="s">
        <v>1938</v>
      </c>
      <c r="C1175" s="499" t="s">
        <v>1939</v>
      </c>
      <c r="D1175" s="499"/>
      <c r="E1175" s="499"/>
      <c r="F1175" s="499"/>
      <c r="G1175" s="499"/>
      <c r="H1175" s="499"/>
      <c r="I1175" s="499"/>
      <c r="J1175" s="499"/>
      <c r="K1175" s="499"/>
      <c r="L1175" s="499"/>
      <c r="M1175" s="499"/>
      <c r="N1175" s="499"/>
      <c r="O1175" s="499"/>
      <c r="P1175" s="499"/>
      <c r="Q1175" s="143"/>
      <c r="R1175" s="143"/>
      <c r="S1175" s="143"/>
      <c r="T1175" s="143"/>
      <c r="U1175" s="143"/>
    </row>
    <row r="1176" spans="1:21" ht="13.5" customHeight="1">
      <c r="A1176" s="186"/>
      <c r="B1176" s="187"/>
      <c r="C1176" s="499" t="s">
        <v>1790</v>
      </c>
      <c r="D1176" s="499"/>
      <c r="E1176" s="499"/>
      <c r="F1176" s="499"/>
      <c r="G1176" s="499"/>
      <c r="H1176" s="499"/>
      <c r="I1176" s="499"/>
      <c r="J1176" s="499"/>
      <c r="K1176" s="499"/>
      <c r="L1176" s="499"/>
      <c r="M1176" s="499"/>
      <c r="N1176" s="499"/>
      <c r="O1176" s="499"/>
      <c r="P1176" s="499"/>
      <c r="Q1176" s="143"/>
      <c r="R1176" s="143"/>
      <c r="S1176" s="143"/>
      <c r="T1176" s="143"/>
      <c r="U1176" s="143"/>
    </row>
    <row r="1177" spans="1:21" ht="13.5" customHeight="1">
      <c r="A1177" s="213"/>
      <c r="B1177" s="214"/>
      <c r="C1177" s="500" t="s">
        <v>438</v>
      </c>
      <c r="D1177" s="500"/>
      <c r="E1177" s="500"/>
      <c r="F1177" s="500"/>
      <c r="G1177" s="500"/>
      <c r="H1177" s="180"/>
      <c r="I1177" s="181"/>
      <c r="J1177" s="181"/>
      <c r="K1177" s="181"/>
      <c r="L1177" s="183"/>
      <c r="M1177" s="181"/>
      <c r="N1177" s="183"/>
      <c r="O1177" s="181"/>
      <c r="P1177" s="240">
        <v>601.34</v>
      </c>
      <c r="Q1177" s="143"/>
      <c r="R1177" s="143"/>
      <c r="S1177" s="143"/>
      <c r="T1177" s="143"/>
      <c r="U1177" s="143"/>
    </row>
    <row r="1178" spans="1:21" ht="19.5" customHeight="1">
      <c r="A1178" s="178" t="s">
        <v>720</v>
      </c>
      <c r="B1178" s="179" t="s">
        <v>1960</v>
      </c>
      <c r="C1178" s="498" t="s">
        <v>1961</v>
      </c>
      <c r="D1178" s="498"/>
      <c r="E1178" s="498"/>
      <c r="F1178" s="498"/>
      <c r="G1178" s="498"/>
      <c r="H1178" s="180" t="s">
        <v>15</v>
      </c>
      <c r="I1178" s="181">
        <v>4</v>
      </c>
      <c r="J1178" s="182">
        <v>1</v>
      </c>
      <c r="K1178" s="182">
        <v>4</v>
      </c>
      <c r="L1178" s="183"/>
      <c r="M1178" s="181"/>
      <c r="N1178" s="221">
        <v>59.51</v>
      </c>
      <c r="O1178" s="254">
        <v>1.057434</v>
      </c>
      <c r="P1178" s="240">
        <v>251.71</v>
      </c>
      <c r="Q1178" s="143"/>
      <c r="R1178" s="143"/>
      <c r="S1178" s="143"/>
      <c r="T1178" s="143"/>
      <c r="U1178" s="143"/>
    </row>
    <row r="1179" spans="1:21" ht="13.5" customHeight="1">
      <c r="A1179" s="186"/>
      <c r="B1179" s="187" t="s">
        <v>1938</v>
      </c>
      <c r="C1179" s="499" t="s">
        <v>1939</v>
      </c>
      <c r="D1179" s="499"/>
      <c r="E1179" s="499"/>
      <c r="F1179" s="499"/>
      <c r="G1179" s="499"/>
      <c r="H1179" s="499"/>
      <c r="I1179" s="499"/>
      <c r="J1179" s="499"/>
      <c r="K1179" s="499"/>
      <c r="L1179" s="499"/>
      <c r="M1179" s="499"/>
      <c r="N1179" s="499"/>
      <c r="O1179" s="499"/>
      <c r="P1179" s="499"/>
      <c r="Q1179" s="143"/>
      <c r="R1179" s="143"/>
      <c r="S1179" s="143"/>
      <c r="T1179" s="143"/>
      <c r="U1179" s="143"/>
    </row>
    <row r="1180" spans="1:21" ht="13.5" customHeight="1">
      <c r="A1180" s="186"/>
      <c r="B1180" s="187"/>
      <c r="C1180" s="499" t="s">
        <v>1790</v>
      </c>
      <c r="D1180" s="499"/>
      <c r="E1180" s="499"/>
      <c r="F1180" s="499"/>
      <c r="G1180" s="499"/>
      <c r="H1180" s="499"/>
      <c r="I1180" s="499"/>
      <c r="J1180" s="499"/>
      <c r="K1180" s="499"/>
      <c r="L1180" s="499"/>
      <c r="M1180" s="499"/>
      <c r="N1180" s="499"/>
      <c r="O1180" s="499"/>
      <c r="P1180" s="499"/>
      <c r="Q1180" s="143"/>
      <c r="R1180" s="143"/>
      <c r="S1180" s="143"/>
      <c r="T1180" s="143"/>
      <c r="U1180" s="143"/>
    </row>
    <row r="1181" spans="1:21" ht="13.5" customHeight="1">
      <c r="A1181" s="213"/>
      <c r="B1181" s="214"/>
      <c r="C1181" s="500" t="s">
        <v>438</v>
      </c>
      <c r="D1181" s="500"/>
      <c r="E1181" s="500"/>
      <c r="F1181" s="500"/>
      <c r="G1181" s="500"/>
      <c r="H1181" s="180"/>
      <c r="I1181" s="181"/>
      <c r="J1181" s="181"/>
      <c r="K1181" s="181"/>
      <c r="L1181" s="183"/>
      <c r="M1181" s="181"/>
      <c r="N1181" s="183"/>
      <c r="O1181" s="181"/>
      <c r="P1181" s="240">
        <v>251.71</v>
      </c>
      <c r="Q1181" s="143"/>
      <c r="R1181" s="143"/>
      <c r="S1181" s="143"/>
      <c r="T1181" s="143"/>
      <c r="U1181" s="143"/>
    </row>
    <row r="1182" spans="1:21" ht="19.5" customHeight="1">
      <c r="A1182" s="178" t="s">
        <v>723</v>
      </c>
      <c r="B1182" s="179" t="s">
        <v>1962</v>
      </c>
      <c r="C1182" s="498" t="s">
        <v>1963</v>
      </c>
      <c r="D1182" s="498"/>
      <c r="E1182" s="498"/>
      <c r="F1182" s="498"/>
      <c r="G1182" s="498"/>
      <c r="H1182" s="180" t="s">
        <v>15</v>
      </c>
      <c r="I1182" s="181">
        <v>4</v>
      </c>
      <c r="J1182" s="182">
        <v>1</v>
      </c>
      <c r="K1182" s="182">
        <v>4</v>
      </c>
      <c r="L1182" s="183"/>
      <c r="M1182" s="181"/>
      <c r="N1182" s="221">
        <v>214.44</v>
      </c>
      <c r="O1182" s="254">
        <v>1.057434</v>
      </c>
      <c r="P1182" s="240">
        <v>907.02</v>
      </c>
      <c r="Q1182" s="143"/>
      <c r="R1182" s="143"/>
      <c r="S1182" s="143"/>
      <c r="T1182" s="143"/>
      <c r="U1182" s="143"/>
    </row>
    <row r="1183" spans="1:21" ht="13.5" customHeight="1">
      <c r="A1183" s="186"/>
      <c r="B1183" s="187" t="s">
        <v>1938</v>
      </c>
      <c r="C1183" s="499" t="s">
        <v>1939</v>
      </c>
      <c r="D1183" s="499"/>
      <c r="E1183" s="499"/>
      <c r="F1183" s="499"/>
      <c r="G1183" s="499"/>
      <c r="H1183" s="499"/>
      <c r="I1183" s="499"/>
      <c r="J1183" s="499"/>
      <c r="K1183" s="499"/>
      <c r="L1183" s="499"/>
      <c r="M1183" s="499"/>
      <c r="N1183" s="499"/>
      <c r="O1183" s="499"/>
      <c r="P1183" s="499"/>
      <c r="Q1183" s="143"/>
      <c r="R1183" s="143"/>
      <c r="S1183" s="143"/>
      <c r="T1183" s="143"/>
      <c r="U1183" s="143"/>
    </row>
    <row r="1184" spans="1:21" ht="13.5" customHeight="1">
      <c r="A1184" s="186"/>
      <c r="B1184" s="187"/>
      <c r="C1184" s="499" t="s">
        <v>1790</v>
      </c>
      <c r="D1184" s="499"/>
      <c r="E1184" s="499"/>
      <c r="F1184" s="499"/>
      <c r="G1184" s="499"/>
      <c r="H1184" s="499"/>
      <c r="I1184" s="499"/>
      <c r="J1184" s="499"/>
      <c r="K1184" s="499"/>
      <c r="L1184" s="499"/>
      <c r="M1184" s="499"/>
      <c r="N1184" s="499"/>
      <c r="O1184" s="499"/>
      <c r="P1184" s="499"/>
      <c r="Q1184" s="143"/>
      <c r="R1184" s="143"/>
      <c r="S1184" s="143"/>
      <c r="T1184" s="143"/>
      <c r="U1184" s="143"/>
    </row>
    <row r="1185" spans="1:21" ht="13.5" customHeight="1">
      <c r="A1185" s="213"/>
      <c r="B1185" s="214"/>
      <c r="C1185" s="500" t="s">
        <v>438</v>
      </c>
      <c r="D1185" s="500"/>
      <c r="E1185" s="500"/>
      <c r="F1185" s="500"/>
      <c r="G1185" s="500"/>
      <c r="H1185" s="180"/>
      <c r="I1185" s="181"/>
      <c r="J1185" s="181"/>
      <c r="K1185" s="181"/>
      <c r="L1185" s="183"/>
      <c r="M1185" s="181"/>
      <c r="N1185" s="183"/>
      <c r="O1185" s="181"/>
      <c r="P1185" s="240">
        <v>907.02</v>
      </c>
      <c r="Q1185" s="143"/>
      <c r="R1185" s="143"/>
      <c r="S1185" s="143"/>
      <c r="T1185" s="143"/>
      <c r="U1185" s="143"/>
    </row>
    <row r="1186" spans="1:21" ht="19.5" customHeight="1">
      <c r="A1186" s="178" t="s">
        <v>735</v>
      </c>
      <c r="B1186" s="179" t="s">
        <v>1964</v>
      </c>
      <c r="C1186" s="498" t="s">
        <v>1965</v>
      </c>
      <c r="D1186" s="498"/>
      <c r="E1186" s="498"/>
      <c r="F1186" s="498"/>
      <c r="G1186" s="498"/>
      <c r="H1186" s="180" t="s">
        <v>1957</v>
      </c>
      <c r="I1186" s="181">
        <v>1</v>
      </c>
      <c r="J1186" s="182">
        <v>1</v>
      </c>
      <c r="K1186" s="182">
        <v>1</v>
      </c>
      <c r="L1186" s="183"/>
      <c r="M1186" s="181"/>
      <c r="N1186" s="239">
        <v>3630.17</v>
      </c>
      <c r="O1186" s="254">
        <v>1.057434</v>
      </c>
      <c r="P1186" s="212">
        <v>3838.67</v>
      </c>
      <c r="Q1186" s="143"/>
      <c r="R1186" s="143"/>
      <c r="S1186" s="143"/>
      <c r="T1186" s="143"/>
      <c r="U1186" s="143"/>
    </row>
    <row r="1187" spans="1:21" ht="13.5" customHeight="1">
      <c r="A1187" s="186"/>
      <c r="B1187" s="187" t="s">
        <v>1938</v>
      </c>
      <c r="C1187" s="499" t="s">
        <v>1939</v>
      </c>
      <c r="D1187" s="499"/>
      <c r="E1187" s="499"/>
      <c r="F1187" s="499"/>
      <c r="G1187" s="499"/>
      <c r="H1187" s="499"/>
      <c r="I1187" s="499"/>
      <c r="J1187" s="499"/>
      <c r="K1187" s="499"/>
      <c r="L1187" s="499"/>
      <c r="M1187" s="499"/>
      <c r="N1187" s="499"/>
      <c r="O1187" s="499"/>
      <c r="P1187" s="499"/>
      <c r="Q1187" s="143"/>
      <c r="R1187" s="143"/>
      <c r="S1187" s="143"/>
      <c r="T1187" s="143"/>
      <c r="U1187" s="143"/>
    </row>
    <row r="1188" spans="1:21" ht="13.5" customHeight="1">
      <c r="A1188" s="186"/>
      <c r="B1188" s="187"/>
      <c r="C1188" s="499" t="s">
        <v>1790</v>
      </c>
      <c r="D1188" s="499"/>
      <c r="E1188" s="499"/>
      <c r="F1188" s="499"/>
      <c r="G1188" s="499"/>
      <c r="H1188" s="499"/>
      <c r="I1188" s="499"/>
      <c r="J1188" s="499"/>
      <c r="K1188" s="499"/>
      <c r="L1188" s="499"/>
      <c r="M1188" s="499"/>
      <c r="N1188" s="499"/>
      <c r="O1188" s="499"/>
      <c r="P1188" s="499"/>
      <c r="Q1188" s="143"/>
      <c r="R1188" s="143"/>
      <c r="S1188" s="143"/>
      <c r="T1188" s="143"/>
      <c r="U1188" s="143"/>
    </row>
    <row r="1189" spans="1:21" ht="13.5" customHeight="1">
      <c r="A1189" s="213"/>
      <c r="B1189" s="214"/>
      <c r="C1189" s="500" t="s">
        <v>438</v>
      </c>
      <c r="D1189" s="500"/>
      <c r="E1189" s="500"/>
      <c r="F1189" s="500"/>
      <c r="G1189" s="500"/>
      <c r="H1189" s="180"/>
      <c r="I1189" s="181"/>
      <c r="J1189" s="181"/>
      <c r="K1189" s="181"/>
      <c r="L1189" s="183"/>
      <c r="M1189" s="181"/>
      <c r="N1189" s="183"/>
      <c r="O1189" s="181"/>
      <c r="P1189" s="212">
        <v>3838.67</v>
      </c>
      <c r="Q1189" s="143"/>
      <c r="R1189" s="143"/>
      <c r="S1189" s="143"/>
      <c r="T1189" s="143"/>
      <c r="U1189" s="143"/>
    </row>
    <row r="1190" spans="1:21" ht="19.5" customHeight="1">
      <c r="A1190" s="178" t="s">
        <v>737</v>
      </c>
      <c r="B1190" s="179" t="s">
        <v>1966</v>
      </c>
      <c r="C1190" s="498" t="s">
        <v>1967</v>
      </c>
      <c r="D1190" s="498"/>
      <c r="E1190" s="498"/>
      <c r="F1190" s="498"/>
      <c r="G1190" s="498"/>
      <c r="H1190" s="180" t="s">
        <v>1957</v>
      </c>
      <c r="I1190" s="181">
        <v>4</v>
      </c>
      <c r="J1190" s="182">
        <v>1</v>
      </c>
      <c r="K1190" s="182">
        <v>4</v>
      </c>
      <c r="L1190" s="183"/>
      <c r="M1190" s="181"/>
      <c r="N1190" s="239">
        <v>2944.44</v>
      </c>
      <c r="O1190" s="254">
        <v>1.057434</v>
      </c>
      <c r="P1190" s="212">
        <v>12454.2</v>
      </c>
      <c r="Q1190" s="143"/>
      <c r="R1190" s="143"/>
      <c r="S1190" s="143"/>
      <c r="T1190" s="143"/>
      <c r="U1190" s="143"/>
    </row>
    <row r="1191" spans="1:21" ht="13.5" customHeight="1">
      <c r="A1191" s="186"/>
      <c r="B1191" s="187" t="s">
        <v>1938</v>
      </c>
      <c r="C1191" s="499" t="s">
        <v>1939</v>
      </c>
      <c r="D1191" s="499"/>
      <c r="E1191" s="499"/>
      <c r="F1191" s="499"/>
      <c r="G1191" s="499"/>
      <c r="H1191" s="499"/>
      <c r="I1191" s="499"/>
      <c r="J1191" s="499"/>
      <c r="K1191" s="499"/>
      <c r="L1191" s="499"/>
      <c r="M1191" s="499"/>
      <c r="N1191" s="499"/>
      <c r="O1191" s="499"/>
      <c r="P1191" s="499"/>
      <c r="Q1191" s="143"/>
      <c r="R1191" s="143"/>
      <c r="S1191" s="143"/>
      <c r="T1191" s="143"/>
      <c r="U1191" s="143"/>
    </row>
    <row r="1192" spans="1:21" ht="13.5" customHeight="1">
      <c r="A1192" s="186"/>
      <c r="B1192" s="187"/>
      <c r="C1192" s="499" t="s">
        <v>1790</v>
      </c>
      <c r="D1192" s="499"/>
      <c r="E1192" s="499"/>
      <c r="F1192" s="499"/>
      <c r="G1192" s="499"/>
      <c r="H1192" s="499"/>
      <c r="I1192" s="499"/>
      <c r="J1192" s="499"/>
      <c r="K1192" s="499"/>
      <c r="L1192" s="499"/>
      <c r="M1192" s="499"/>
      <c r="N1192" s="499"/>
      <c r="O1192" s="499"/>
      <c r="P1192" s="499"/>
      <c r="Q1192" s="143"/>
      <c r="R1192" s="143"/>
      <c r="S1192" s="143"/>
      <c r="T1192" s="143"/>
      <c r="U1192" s="143"/>
    </row>
    <row r="1193" spans="1:21" ht="13.5" customHeight="1">
      <c r="A1193" s="213"/>
      <c r="B1193" s="214"/>
      <c r="C1193" s="500" t="s">
        <v>438</v>
      </c>
      <c r="D1193" s="500"/>
      <c r="E1193" s="500"/>
      <c r="F1193" s="500"/>
      <c r="G1193" s="500"/>
      <c r="H1193" s="180"/>
      <c r="I1193" s="181"/>
      <c r="J1193" s="181"/>
      <c r="K1193" s="181"/>
      <c r="L1193" s="183"/>
      <c r="M1193" s="181"/>
      <c r="N1193" s="183"/>
      <c r="O1193" s="181"/>
      <c r="P1193" s="212">
        <v>12454.2</v>
      </c>
      <c r="Q1193" s="143"/>
      <c r="R1193" s="143"/>
      <c r="S1193" s="143"/>
      <c r="T1193" s="143"/>
      <c r="U1193" s="143"/>
    </row>
    <row r="1194" spans="1:21" ht="29.25" customHeight="1">
      <c r="A1194" s="178" t="s">
        <v>740</v>
      </c>
      <c r="B1194" s="179" t="s">
        <v>1968</v>
      </c>
      <c r="C1194" s="498" t="s">
        <v>1969</v>
      </c>
      <c r="D1194" s="498"/>
      <c r="E1194" s="498"/>
      <c r="F1194" s="498"/>
      <c r="G1194" s="498"/>
      <c r="H1194" s="180" t="s">
        <v>142</v>
      </c>
      <c r="I1194" s="181">
        <v>1</v>
      </c>
      <c r="J1194" s="182">
        <v>1</v>
      </c>
      <c r="K1194" s="182">
        <v>1</v>
      </c>
      <c r="L1194" s="183"/>
      <c r="M1194" s="181"/>
      <c r="N1194" s="239">
        <v>27421.75</v>
      </c>
      <c r="O1194" s="254">
        <v>1.057434</v>
      </c>
      <c r="P1194" s="212">
        <v>28996.69</v>
      </c>
      <c r="Q1194" s="143"/>
      <c r="R1194" s="143"/>
      <c r="S1194" s="143"/>
      <c r="T1194" s="143"/>
      <c r="U1194" s="143"/>
    </row>
    <row r="1195" spans="1:21" ht="13.5" customHeight="1">
      <c r="A1195" s="186"/>
      <c r="B1195" s="187" t="s">
        <v>1938</v>
      </c>
      <c r="C1195" s="499" t="s">
        <v>1939</v>
      </c>
      <c r="D1195" s="499"/>
      <c r="E1195" s="499"/>
      <c r="F1195" s="499"/>
      <c r="G1195" s="499"/>
      <c r="H1195" s="499"/>
      <c r="I1195" s="499"/>
      <c r="J1195" s="499"/>
      <c r="K1195" s="499"/>
      <c r="L1195" s="499"/>
      <c r="M1195" s="499"/>
      <c r="N1195" s="499"/>
      <c r="O1195" s="499"/>
      <c r="P1195" s="499"/>
      <c r="Q1195" s="143"/>
      <c r="R1195" s="143"/>
      <c r="S1195" s="143"/>
      <c r="T1195" s="143"/>
      <c r="U1195" s="143"/>
    </row>
    <row r="1196" spans="1:21" ht="13.5" customHeight="1">
      <c r="A1196" s="186"/>
      <c r="B1196" s="187"/>
      <c r="C1196" s="499" t="s">
        <v>1790</v>
      </c>
      <c r="D1196" s="499"/>
      <c r="E1196" s="499"/>
      <c r="F1196" s="499"/>
      <c r="G1196" s="499"/>
      <c r="H1196" s="499"/>
      <c r="I1196" s="499"/>
      <c r="J1196" s="499"/>
      <c r="K1196" s="499"/>
      <c r="L1196" s="499"/>
      <c r="M1196" s="499"/>
      <c r="N1196" s="499"/>
      <c r="O1196" s="499"/>
      <c r="P1196" s="499"/>
      <c r="Q1196" s="143"/>
      <c r="R1196" s="143"/>
      <c r="S1196" s="143"/>
      <c r="T1196" s="143"/>
      <c r="U1196" s="143"/>
    </row>
    <row r="1197" spans="1:21" ht="13.5" customHeight="1">
      <c r="A1197" s="213"/>
      <c r="B1197" s="214"/>
      <c r="C1197" s="500" t="s">
        <v>438</v>
      </c>
      <c r="D1197" s="500"/>
      <c r="E1197" s="500"/>
      <c r="F1197" s="500"/>
      <c r="G1197" s="500"/>
      <c r="H1197" s="180"/>
      <c r="I1197" s="181"/>
      <c r="J1197" s="181"/>
      <c r="K1197" s="181"/>
      <c r="L1197" s="183"/>
      <c r="M1197" s="181"/>
      <c r="N1197" s="183"/>
      <c r="O1197" s="181"/>
      <c r="P1197" s="212">
        <v>28996.69</v>
      </c>
      <c r="Q1197" s="143"/>
      <c r="R1197" s="143"/>
      <c r="S1197" s="143"/>
      <c r="T1197" s="143"/>
      <c r="U1197" s="143"/>
    </row>
    <row r="1198" spans="1:21" ht="19.5" customHeight="1">
      <c r="A1198" s="178" t="s">
        <v>751</v>
      </c>
      <c r="B1198" s="179" t="s">
        <v>1970</v>
      </c>
      <c r="C1198" s="498" t="s">
        <v>1971</v>
      </c>
      <c r="D1198" s="498"/>
      <c r="E1198" s="498"/>
      <c r="F1198" s="498"/>
      <c r="G1198" s="498"/>
      <c r="H1198" s="180" t="s">
        <v>15</v>
      </c>
      <c r="I1198" s="181">
        <v>2</v>
      </c>
      <c r="J1198" s="182">
        <v>1</v>
      </c>
      <c r="K1198" s="182">
        <v>2</v>
      </c>
      <c r="L1198" s="183"/>
      <c r="M1198" s="181"/>
      <c r="N1198" s="239">
        <v>1381.3</v>
      </c>
      <c r="O1198" s="254">
        <v>1.057434</v>
      </c>
      <c r="P1198" s="212">
        <v>2921.27</v>
      </c>
      <c r="Q1198" s="143"/>
      <c r="R1198" s="143"/>
      <c r="S1198" s="143"/>
      <c r="T1198" s="143"/>
      <c r="U1198" s="143"/>
    </row>
    <row r="1199" spans="1:21" ht="13.5" customHeight="1">
      <c r="A1199" s="186"/>
      <c r="B1199" s="187" t="s">
        <v>1938</v>
      </c>
      <c r="C1199" s="499" t="s">
        <v>1939</v>
      </c>
      <c r="D1199" s="499"/>
      <c r="E1199" s="499"/>
      <c r="F1199" s="499"/>
      <c r="G1199" s="499"/>
      <c r="H1199" s="499"/>
      <c r="I1199" s="499"/>
      <c r="J1199" s="499"/>
      <c r="K1199" s="499"/>
      <c r="L1199" s="499"/>
      <c r="M1199" s="499"/>
      <c r="N1199" s="499"/>
      <c r="O1199" s="499"/>
      <c r="P1199" s="499"/>
      <c r="Q1199" s="143"/>
      <c r="R1199" s="143"/>
      <c r="S1199" s="143"/>
      <c r="T1199" s="143"/>
      <c r="U1199" s="143"/>
    </row>
    <row r="1200" spans="1:21" ht="13.5" customHeight="1">
      <c r="A1200" s="186"/>
      <c r="B1200" s="187"/>
      <c r="C1200" s="499" t="s">
        <v>1790</v>
      </c>
      <c r="D1200" s="499"/>
      <c r="E1200" s="499"/>
      <c r="F1200" s="499"/>
      <c r="G1200" s="499"/>
      <c r="H1200" s="499"/>
      <c r="I1200" s="499"/>
      <c r="J1200" s="499"/>
      <c r="K1200" s="499"/>
      <c r="L1200" s="499"/>
      <c r="M1200" s="499"/>
      <c r="N1200" s="499"/>
      <c r="O1200" s="499"/>
      <c r="P1200" s="499"/>
      <c r="Q1200" s="143"/>
      <c r="R1200" s="143"/>
      <c r="S1200" s="143"/>
      <c r="T1200" s="143"/>
      <c r="U1200" s="143"/>
    </row>
    <row r="1201" spans="1:21" ht="13.5" customHeight="1">
      <c r="A1201" s="213"/>
      <c r="B1201" s="214"/>
      <c r="C1201" s="500" t="s">
        <v>438</v>
      </c>
      <c r="D1201" s="500"/>
      <c r="E1201" s="500"/>
      <c r="F1201" s="500"/>
      <c r="G1201" s="500"/>
      <c r="H1201" s="180"/>
      <c r="I1201" s="181"/>
      <c r="J1201" s="181"/>
      <c r="K1201" s="181"/>
      <c r="L1201" s="183"/>
      <c r="M1201" s="181"/>
      <c r="N1201" s="183"/>
      <c r="O1201" s="181"/>
      <c r="P1201" s="212">
        <v>2921.27</v>
      </c>
      <c r="Q1201" s="143"/>
      <c r="R1201" s="143"/>
      <c r="S1201" s="143"/>
      <c r="T1201" s="143"/>
      <c r="U1201" s="143"/>
    </row>
    <row r="1202" spans="1:21" ht="19.5" customHeight="1">
      <c r="A1202" s="178" t="s">
        <v>754</v>
      </c>
      <c r="B1202" s="179" t="s">
        <v>1972</v>
      </c>
      <c r="C1202" s="498" t="s">
        <v>1973</v>
      </c>
      <c r="D1202" s="498"/>
      <c r="E1202" s="498"/>
      <c r="F1202" s="498"/>
      <c r="G1202" s="498"/>
      <c r="H1202" s="180" t="s">
        <v>1957</v>
      </c>
      <c r="I1202" s="181">
        <v>1</v>
      </c>
      <c r="J1202" s="182">
        <v>1</v>
      </c>
      <c r="K1202" s="182">
        <v>1</v>
      </c>
      <c r="L1202" s="183"/>
      <c r="M1202" s="181"/>
      <c r="N1202" s="239">
        <v>1897.5</v>
      </c>
      <c r="O1202" s="254">
        <v>1.057434</v>
      </c>
      <c r="P1202" s="212">
        <v>2006.48</v>
      </c>
      <c r="Q1202" s="143"/>
      <c r="R1202" s="143"/>
      <c r="S1202" s="143"/>
      <c r="T1202" s="143"/>
      <c r="U1202" s="143"/>
    </row>
    <row r="1203" spans="1:21" ht="13.5" customHeight="1">
      <c r="A1203" s="186"/>
      <c r="B1203" s="187" t="s">
        <v>1938</v>
      </c>
      <c r="C1203" s="499" t="s">
        <v>1939</v>
      </c>
      <c r="D1203" s="499"/>
      <c r="E1203" s="499"/>
      <c r="F1203" s="499"/>
      <c r="G1203" s="499"/>
      <c r="H1203" s="499"/>
      <c r="I1203" s="499"/>
      <c r="J1203" s="499"/>
      <c r="K1203" s="499"/>
      <c r="L1203" s="499"/>
      <c r="M1203" s="499"/>
      <c r="N1203" s="499"/>
      <c r="O1203" s="499"/>
      <c r="P1203" s="499"/>
      <c r="Q1203" s="143"/>
      <c r="R1203" s="143"/>
      <c r="S1203" s="143"/>
      <c r="T1203" s="143"/>
      <c r="U1203" s="143"/>
    </row>
    <row r="1204" spans="1:21" ht="13.5" customHeight="1">
      <c r="A1204" s="186"/>
      <c r="B1204" s="187"/>
      <c r="C1204" s="499" t="s">
        <v>1790</v>
      </c>
      <c r="D1204" s="499"/>
      <c r="E1204" s="499"/>
      <c r="F1204" s="499"/>
      <c r="G1204" s="499"/>
      <c r="H1204" s="499"/>
      <c r="I1204" s="499"/>
      <c r="J1204" s="499"/>
      <c r="K1204" s="499"/>
      <c r="L1204" s="499"/>
      <c r="M1204" s="499"/>
      <c r="N1204" s="499"/>
      <c r="O1204" s="499"/>
      <c r="P1204" s="499"/>
      <c r="Q1204" s="143"/>
      <c r="R1204" s="143"/>
      <c r="S1204" s="143"/>
      <c r="T1204" s="143"/>
      <c r="U1204" s="143"/>
    </row>
    <row r="1205" spans="1:21" ht="13.5" customHeight="1">
      <c r="A1205" s="213"/>
      <c r="B1205" s="214"/>
      <c r="C1205" s="500" t="s">
        <v>438</v>
      </c>
      <c r="D1205" s="500"/>
      <c r="E1205" s="500"/>
      <c r="F1205" s="500"/>
      <c r="G1205" s="500"/>
      <c r="H1205" s="180"/>
      <c r="I1205" s="181"/>
      <c r="J1205" s="181"/>
      <c r="K1205" s="181"/>
      <c r="L1205" s="183"/>
      <c r="M1205" s="181"/>
      <c r="N1205" s="183"/>
      <c r="O1205" s="181"/>
      <c r="P1205" s="212">
        <v>2006.48</v>
      </c>
      <c r="Q1205" s="143"/>
      <c r="R1205" s="143"/>
      <c r="S1205" s="143"/>
      <c r="T1205" s="143"/>
      <c r="U1205" s="143"/>
    </row>
    <row r="1206" spans="1:21" ht="19.5" customHeight="1">
      <c r="A1206" s="178" t="s">
        <v>757</v>
      </c>
      <c r="B1206" s="179" t="s">
        <v>1974</v>
      </c>
      <c r="C1206" s="498" t="s">
        <v>1975</v>
      </c>
      <c r="D1206" s="498"/>
      <c r="E1206" s="498"/>
      <c r="F1206" s="498"/>
      <c r="G1206" s="498"/>
      <c r="H1206" s="180" t="s">
        <v>1957</v>
      </c>
      <c r="I1206" s="181">
        <v>10</v>
      </c>
      <c r="J1206" s="182">
        <v>1</v>
      </c>
      <c r="K1206" s="182">
        <v>10</v>
      </c>
      <c r="L1206" s="183"/>
      <c r="M1206" s="181"/>
      <c r="N1206" s="221">
        <v>779.18</v>
      </c>
      <c r="O1206" s="254">
        <v>1.057434</v>
      </c>
      <c r="P1206" s="212">
        <v>8239.31</v>
      </c>
      <c r="Q1206" s="143"/>
      <c r="R1206" s="143"/>
      <c r="S1206" s="143"/>
      <c r="T1206" s="143"/>
      <c r="U1206" s="143"/>
    </row>
    <row r="1207" spans="1:21" ht="13.5" customHeight="1">
      <c r="A1207" s="186"/>
      <c r="B1207" s="187" t="s">
        <v>1938</v>
      </c>
      <c r="C1207" s="499" t="s">
        <v>1939</v>
      </c>
      <c r="D1207" s="499"/>
      <c r="E1207" s="499"/>
      <c r="F1207" s="499"/>
      <c r="G1207" s="499"/>
      <c r="H1207" s="499"/>
      <c r="I1207" s="499"/>
      <c r="J1207" s="499"/>
      <c r="K1207" s="499"/>
      <c r="L1207" s="499"/>
      <c r="M1207" s="499"/>
      <c r="N1207" s="499"/>
      <c r="O1207" s="499"/>
      <c r="P1207" s="499"/>
      <c r="Q1207" s="143"/>
      <c r="R1207" s="143"/>
      <c r="S1207" s="143"/>
      <c r="T1207" s="143"/>
      <c r="U1207" s="143"/>
    </row>
    <row r="1208" spans="1:21" ht="13.5" customHeight="1">
      <c r="A1208" s="186"/>
      <c r="B1208" s="187"/>
      <c r="C1208" s="499" t="s">
        <v>1790</v>
      </c>
      <c r="D1208" s="499"/>
      <c r="E1208" s="499"/>
      <c r="F1208" s="499"/>
      <c r="G1208" s="499"/>
      <c r="H1208" s="499"/>
      <c r="I1208" s="499"/>
      <c r="J1208" s="499"/>
      <c r="K1208" s="499"/>
      <c r="L1208" s="499"/>
      <c r="M1208" s="499"/>
      <c r="N1208" s="499"/>
      <c r="O1208" s="499"/>
      <c r="P1208" s="499"/>
      <c r="Q1208" s="143"/>
      <c r="R1208" s="143"/>
      <c r="S1208" s="143"/>
      <c r="T1208" s="143"/>
      <c r="U1208" s="143"/>
    </row>
    <row r="1209" spans="1:21" ht="13.5" customHeight="1">
      <c r="A1209" s="213"/>
      <c r="B1209" s="214"/>
      <c r="C1209" s="500" t="s">
        <v>438</v>
      </c>
      <c r="D1209" s="500"/>
      <c r="E1209" s="500"/>
      <c r="F1209" s="500"/>
      <c r="G1209" s="500"/>
      <c r="H1209" s="180"/>
      <c r="I1209" s="181"/>
      <c r="J1209" s="181"/>
      <c r="K1209" s="181"/>
      <c r="L1209" s="183"/>
      <c r="M1209" s="181"/>
      <c r="N1209" s="183"/>
      <c r="O1209" s="181"/>
      <c r="P1209" s="212">
        <v>8239.31</v>
      </c>
      <c r="Q1209" s="143"/>
      <c r="R1209" s="143"/>
      <c r="S1209" s="143"/>
      <c r="T1209" s="143"/>
      <c r="U1209" s="143"/>
    </row>
    <row r="1210" spans="1:21" ht="19.5" customHeight="1">
      <c r="A1210" s="178" t="s">
        <v>760</v>
      </c>
      <c r="B1210" s="179" t="s">
        <v>1976</v>
      </c>
      <c r="C1210" s="498" t="s">
        <v>1977</v>
      </c>
      <c r="D1210" s="498"/>
      <c r="E1210" s="498"/>
      <c r="F1210" s="498"/>
      <c r="G1210" s="498"/>
      <c r="H1210" s="180" t="s">
        <v>15</v>
      </c>
      <c r="I1210" s="181">
        <v>40</v>
      </c>
      <c r="J1210" s="182">
        <v>1</v>
      </c>
      <c r="K1210" s="182">
        <v>40</v>
      </c>
      <c r="L1210" s="183"/>
      <c r="M1210" s="181"/>
      <c r="N1210" s="221">
        <v>140.66</v>
      </c>
      <c r="O1210" s="254">
        <v>1.057434</v>
      </c>
      <c r="P1210" s="212">
        <v>5949.55</v>
      </c>
      <c r="Q1210" s="143"/>
      <c r="R1210" s="143"/>
      <c r="S1210" s="143"/>
      <c r="T1210" s="143"/>
      <c r="U1210" s="143"/>
    </row>
    <row r="1211" spans="1:21" ht="13.5" customHeight="1">
      <c r="A1211" s="186"/>
      <c r="B1211" s="187" t="s">
        <v>1938</v>
      </c>
      <c r="C1211" s="499" t="s">
        <v>1939</v>
      </c>
      <c r="D1211" s="499"/>
      <c r="E1211" s="499"/>
      <c r="F1211" s="499"/>
      <c r="G1211" s="499"/>
      <c r="H1211" s="499"/>
      <c r="I1211" s="499"/>
      <c r="J1211" s="499"/>
      <c r="K1211" s="499"/>
      <c r="L1211" s="499"/>
      <c r="M1211" s="499"/>
      <c r="N1211" s="499"/>
      <c r="O1211" s="499"/>
      <c r="P1211" s="499"/>
      <c r="Q1211" s="143"/>
      <c r="R1211" s="143"/>
      <c r="S1211" s="143"/>
      <c r="T1211" s="143"/>
      <c r="U1211" s="143"/>
    </row>
    <row r="1212" spans="1:21" ht="13.5" customHeight="1">
      <c r="A1212" s="186"/>
      <c r="B1212" s="187"/>
      <c r="C1212" s="499" t="s">
        <v>1790</v>
      </c>
      <c r="D1212" s="499"/>
      <c r="E1212" s="499"/>
      <c r="F1212" s="499"/>
      <c r="G1212" s="499"/>
      <c r="H1212" s="499"/>
      <c r="I1212" s="499"/>
      <c r="J1212" s="499"/>
      <c r="K1212" s="499"/>
      <c r="L1212" s="499"/>
      <c r="M1212" s="499"/>
      <c r="N1212" s="499"/>
      <c r="O1212" s="499"/>
      <c r="P1212" s="499"/>
      <c r="Q1212" s="143"/>
      <c r="R1212" s="143"/>
      <c r="S1212" s="143"/>
      <c r="T1212" s="143"/>
      <c r="U1212" s="143"/>
    </row>
    <row r="1213" spans="1:21" ht="13.5" customHeight="1">
      <c r="A1213" s="213"/>
      <c r="B1213" s="214"/>
      <c r="C1213" s="500" t="s">
        <v>438</v>
      </c>
      <c r="D1213" s="500"/>
      <c r="E1213" s="500"/>
      <c r="F1213" s="500"/>
      <c r="G1213" s="500"/>
      <c r="H1213" s="180"/>
      <c r="I1213" s="181"/>
      <c r="J1213" s="181"/>
      <c r="K1213" s="181"/>
      <c r="L1213" s="183"/>
      <c r="M1213" s="181"/>
      <c r="N1213" s="183"/>
      <c r="O1213" s="181"/>
      <c r="P1213" s="212">
        <v>5949.55</v>
      </c>
      <c r="Q1213" s="143"/>
      <c r="R1213" s="143"/>
      <c r="S1213" s="143"/>
      <c r="T1213" s="143"/>
      <c r="U1213" s="143"/>
    </row>
    <row r="1214" spans="1:21" ht="19.5" customHeight="1">
      <c r="A1214" s="178" t="s">
        <v>761</v>
      </c>
      <c r="B1214" s="179" t="s">
        <v>1978</v>
      </c>
      <c r="C1214" s="498" t="s">
        <v>1979</v>
      </c>
      <c r="D1214" s="498"/>
      <c r="E1214" s="498"/>
      <c r="F1214" s="498"/>
      <c r="G1214" s="498"/>
      <c r="H1214" s="180" t="s">
        <v>15</v>
      </c>
      <c r="I1214" s="181">
        <v>20</v>
      </c>
      <c r="J1214" s="182">
        <v>1</v>
      </c>
      <c r="K1214" s="182">
        <v>20</v>
      </c>
      <c r="L1214" s="183"/>
      <c r="M1214" s="181"/>
      <c r="N1214" s="221">
        <v>290.33</v>
      </c>
      <c r="O1214" s="254">
        <v>1.057434</v>
      </c>
      <c r="P1214" s="212">
        <v>6140.1</v>
      </c>
      <c r="Q1214" s="143"/>
      <c r="R1214" s="143"/>
      <c r="S1214" s="143"/>
      <c r="T1214" s="143"/>
      <c r="U1214" s="143"/>
    </row>
    <row r="1215" spans="1:21" ht="13.5" customHeight="1">
      <c r="A1215" s="186"/>
      <c r="B1215" s="187" t="s">
        <v>1938</v>
      </c>
      <c r="C1215" s="499" t="s">
        <v>1939</v>
      </c>
      <c r="D1215" s="499"/>
      <c r="E1215" s="499"/>
      <c r="F1215" s="499"/>
      <c r="G1215" s="499"/>
      <c r="H1215" s="499"/>
      <c r="I1215" s="499"/>
      <c r="J1215" s="499"/>
      <c r="K1215" s="499"/>
      <c r="L1215" s="499"/>
      <c r="M1215" s="499"/>
      <c r="N1215" s="499"/>
      <c r="O1215" s="499"/>
      <c r="P1215" s="499"/>
      <c r="Q1215" s="143"/>
      <c r="R1215" s="143"/>
      <c r="S1215" s="143"/>
      <c r="T1215" s="143"/>
      <c r="U1215" s="143"/>
    </row>
    <row r="1216" spans="1:21" ht="13.5" customHeight="1">
      <c r="A1216" s="186"/>
      <c r="B1216" s="187"/>
      <c r="C1216" s="499" t="s">
        <v>1790</v>
      </c>
      <c r="D1216" s="499"/>
      <c r="E1216" s="499"/>
      <c r="F1216" s="499"/>
      <c r="G1216" s="499"/>
      <c r="H1216" s="499"/>
      <c r="I1216" s="499"/>
      <c r="J1216" s="499"/>
      <c r="K1216" s="499"/>
      <c r="L1216" s="499"/>
      <c r="M1216" s="499"/>
      <c r="N1216" s="499"/>
      <c r="O1216" s="499"/>
      <c r="P1216" s="499"/>
      <c r="Q1216" s="143"/>
      <c r="R1216" s="143"/>
      <c r="S1216" s="143"/>
      <c r="T1216" s="143"/>
      <c r="U1216" s="143"/>
    </row>
    <row r="1217" spans="1:21" ht="13.5" customHeight="1">
      <c r="A1217" s="213"/>
      <c r="B1217" s="214"/>
      <c r="C1217" s="500" t="s">
        <v>438</v>
      </c>
      <c r="D1217" s="500"/>
      <c r="E1217" s="500"/>
      <c r="F1217" s="500"/>
      <c r="G1217" s="500"/>
      <c r="H1217" s="180"/>
      <c r="I1217" s="181"/>
      <c r="J1217" s="181"/>
      <c r="K1217" s="181"/>
      <c r="L1217" s="183"/>
      <c r="M1217" s="181"/>
      <c r="N1217" s="183"/>
      <c r="O1217" s="181"/>
      <c r="P1217" s="212">
        <v>6140.1</v>
      </c>
      <c r="Q1217" s="143"/>
      <c r="R1217" s="143"/>
      <c r="S1217" s="143"/>
      <c r="T1217" s="143"/>
      <c r="U1217" s="143"/>
    </row>
    <row r="1218" spans="1:21" ht="19.5" customHeight="1">
      <c r="A1218" s="178" t="s">
        <v>764</v>
      </c>
      <c r="B1218" s="179" t="s">
        <v>1980</v>
      </c>
      <c r="C1218" s="498" t="s">
        <v>1981</v>
      </c>
      <c r="D1218" s="498"/>
      <c r="E1218" s="498"/>
      <c r="F1218" s="498"/>
      <c r="G1218" s="498"/>
      <c r="H1218" s="180" t="s">
        <v>15</v>
      </c>
      <c r="I1218" s="181">
        <v>20</v>
      </c>
      <c r="J1218" s="182">
        <v>1</v>
      </c>
      <c r="K1218" s="182">
        <v>20</v>
      </c>
      <c r="L1218" s="183"/>
      <c r="M1218" s="181"/>
      <c r="N1218" s="221">
        <v>449.92</v>
      </c>
      <c r="O1218" s="254">
        <v>1.057434</v>
      </c>
      <c r="P1218" s="212">
        <v>9515.2099999999991</v>
      </c>
      <c r="Q1218" s="143"/>
      <c r="R1218" s="143"/>
      <c r="S1218" s="143"/>
      <c r="T1218" s="143"/>
      <c r="U1218" s="143"/>
    </row>
    <row r="1219" spans="1:21" ht="13.5" customHeight="1">
      <c r="A1219" s="186"/>
      <c r="B1219" s="187" t="s">
        <v>1938</v>
      </c>
      <c r="C1219" s="499" t="s">
        <v>1939</v>
      </c>
      <c r="D1219" s="499"/>
      <c r="E1219" s="499"/>
      <c r="F1219" s="499"/>
      <c r="G1219" s="499"/>
      <c r="H1219" s="499"/>
      <c r="I1219" s="499"/>
      <c r="J1219" s="499"/>
      <c r="K1219" s="499"/>
      <c r="L1219" s="499"/>
      <c r="M1219" s="499"/>
      <c r="N1219" s="499"/>
      <c r="O1219" s="499"/>
      <c r="P1219" s="499"/>
      <c r="Q1219" s="143"/>
      <c r="R1219" s="143"/>
      <c r="S1219" s="143"/>
      <c r="T1219" s="143"/>
      <c r="U1219" s="143"/>
    </row>
    <row r="1220" spans="1:21" ht="13.5" customHeight="1">
      <c r="A1220" s="186"/>
      <c r="B1220" s="187"/>
      <c r="C1220" s="499" t="s">
        <v>1790</v>
      </c>
      <c r="D1220" s="499"/>
      <c r="E1220" s="499"/>
      <c r="F1220" s="499"/>
      <c r="G1220" s="499"/>
      <c r="H1220" s="499"/>
      <c r="I1220" s="499"/>
      <c r="J1220" s="499"/>
      <c r="K1220" s="499"/>
      <c r="L1220" s="499"/>
      <c r="M1220" s="499"/>
      <c r="N1220" s="499"/>
      <c r="O1220" s="499"/>
      <c r="P1220" s="499"/>
      <c r="Q1220" s="143"/>
      <c r="R1220" s="143"/>
      <c r="S1220" s="143"/>
      <c r="T1220" s="143"/>
      <c r="U1220" s="143"/>
    </row>
    <row r="1221" spans="1:21" ht="13.5" customHeight="1">
      <c r="A1221" s="213"/>
      <c r="B1221" s="214"/>
      <c r="C1221" s="500" t="s">
        <v>438</v>
      </c>
      <c r="D1221" s="500"/>
      <c r="E1221" s="500"/>
      <c r="F1221" s="500"/>
      <c r="G1221" s="500"/>
      <c r="H1221" s="180"/>
      <c r="I1221" s="181"/>
      <c r="J1221" s="181"/>
      <c r="K1221" s="181"/>
      <c r="L1221" s="183"/>
      <c r="M1221" s="181"/>
      <c r="N1221" s="183"/>
      <c r="O1221" s="181"/>
      <c r="P1221" s="212">
        <v>9515.2099999999991</v>
      </c>
      <c r="Q1221" s="143"/>
      <c r="R1221" s="143"/>
      <c r="S1221" s="143"/>
      <c r="T1221" s="143"/>
      <c r="U1221" s="143"/>
    </row>
    <row r="1222" spans="1:21" ht="19.5" customHeight="1">
      <c r="A1222" s="178" t="s">
        <v>770</v>
      </c>
      <c r="B1222" s="179" t="s">
        <v>1982</v>
      </c>
      <c r="C1222" s="498" t="s">
        <v>1983</v>
      </c>
      <c r="D1222" s="498"/>
      <c r="E1222" s="498"/>
      <c r="F1222" s="498"/>
      <c r="G1222" s="498"/>
      <c r="H1222" s="180" t="s">
        <v>15</v>
      </c>
      <c r="I1222" s="181">
        <v>20</v>
      </c>
      <c r="J1222" s="182">
        <v>1</v>
      </c>
      <c r="K1222" s="182">
        <v>20</v>
      </c>
      <c r="L1222" s="183"/>
      <c r="M1222" s="181"/>
      <c r="N1222" s="221">
        <v>107.3</v>
      </c>
      <c r="O1222" s="254">
        <v>1.057434</v>
      </c>
      <c r="P1222" s="212">
        <v>2269.25</v>
      </c>
      <c r="Q1222" s="143"/>
      <c r="R1222" s="143"/>
      <c r="S1222" s="143"/>
      <c r="T1222" s="143"/>
      <c r="U1222" s="143"/>
    </row>
    <row r="1223" spans="1:21" ht="13.5" customHeight="1">
      <c r="A1223" s="186"/>
      <c r="B1223" s="187" t="s">
        <v>1938</v>
      </c>
      <c r="C1223" s="499" t="s">
        <v>1939</v>
      </c>
      <c r="D1223" s="499"/>
      <c r="E1223" s="499"/>
      <c r="F1223" s="499"/>
      <c r="G1223" s="499"/>
      <c r="H1223" s="499"/>
      <c r="I1223" s="499"/>
      <c r="J1223" s="499"/>
      <c r="K1223" s="499"/>
      <c r="L1223" s="499"/>
      <c r="M1223" s="499"/>
      <c r="N1223" s="499"/>
      <c r="O1223" s="499"/>
      <c r="P1223" s="499"/>
      <c r="Q1223" s="143"/>
      <c r="R1223" s="143"/>
      <c r="S1223" s="143"/>
      <c r="T1223" s="143"/>
      <c r="U1223" s="143"/>
    </row>
    <row r="1224" spans="1:21" ht="13.5" customHeight="1">
      <c r="A1224" s="186"/>
      <c r="B1224" s="187"/>
      <c r="C1224" s="499" t="s">
        <v>1790</v>
      </c>
      <c r="D1224" s="499"/>
      <c r="E1224" s="499"/>
      <c r="F1224" s="499"/>
      <c r="G1224" s="499"/>
      <c r="H1224" s="499"/>
      <c r="I1224" s="499"/>
      <c r="J1224" s="499"/>
      <c r="K1224" s="499"/>
      <c r="L1224" s="499"/>
      <c r="M1224" s="499"/>
      <c r="N1224" s="499"/>
      <c r="O1224" s="499"/>
      <c r="P1224" s="499"/>
      <c r="Q1224" s="143"/>
      <c r="R1224" s="143"/>
      <c r="S1224" s="143"/>
      <c r="T1224" s="143"/>
      <c r="U1224" s="143"/>
    </row>
    <row r="1225" spans="1:21" ht="13.5" customHeight="1">
      <c r="A1225" s="213"/>
      <c r="B1225" s="214"/>
      <c r="C1225" s="500" t="s">
        <v>438</v>
      </c>
      <c r="D1225" s="500"/>
      <c r="E1225" s="500"/>
      <c r="F1225" s="500"/>
      <c r="G1225" s="500"/>
      <c r="H1225" s="180"/>
      <c r="I1225" s="181"/>
      <c r="J1225" s="181"/>
      <c r="K1225" s="181"/>
      <c r="L1225" s="183"/>
      <c r="M1225" s="181"/>
      <c r="N1225" s="183"/>
      <c r="O1225" s="181"/>
      <c r="P1225" s="212">
        <v>2269.25</v>
      </c>
      <c r="Q1225" s="143"/>
      <c r="R1225" s="143"/>
      <c r="S1225" s="143"/>
      <c r="T1225" s="143"/>
      <c r="U1225" s="143"/>
    </row>
    <row r="1226" spans="1:21" ht="19.5" customHeight="1">
      <c r="A1226" s="178" t="s">
        <v>775</v>
      </c>
      <c r="B1226" s="179" t="s">
        <v>1984</v>
      </c>
      <c r="C1226" s="498" t="s">
        <v>1985</v>
      </c>
      <c r="D1226" s="498"/>
      <c r="E1226" s="498"/>
      <c r="F1226" s="498"/>
      <c r="G1226" s="498"/>
      <c r="H1226" s="180" t="s">
        <v>1957</v>
      </c>
      <c r="I1226" s="181">
        <v>1</v>
      </c>
      <c r="J1226" s="182">
        <v>1</v>
      </c>
      <c r="K1226" s="182">
        <v>1</v>
      </c>
      <c r="L1226" s="183"/>
      <c r="M1226" s="181"/>
      <c r="N1226" s="221">
        <v>539.54999999999995</v>
      </c>
      <c r="O1226" s="254">
        <v>1.057434</v>
      </c>
      <c r="P1226" s="240">
        <v>570.54</v>
      </c>
      <c r="Q1226" s="143"/>
      <c r="R1226" s="143"/>
      <c r="S1226" s="143"/>
      <c r="T1226" s="143"/>
      <c r="U1226" s="143"/>
    </row>
    <row r="1227" spans="1:21" ht="13.5" customHeight="1">
      <c r="A1227" s="186"/>
      <c r="B1227" s="187" t="s">
        <v>1938</v>
      </c>
      <c r="C1227" s="499" t="s">
        <v>1939</v>
      </c>
      <c r="D1227" s="499"/>
      <c r="E1227" s="499"/>
      <c r="F1227" s="499"/>
      <c r="G1227" s="499"/>
      <c r="H1227" s="499"/>
      <c r="I1227" s="499"/>
      <c r="J1227" s="499"/>
      <c r="K1227" s="499"/>
      <c r="L1227" s="499"/>
      <c r="M1227" s="499"/>
      <c r="N1227" s="499"/>
      <c r="O1227" s="499"/>
      <c r="P1227" s="499"/>
      <c r="Q1227" s="143"/>
      <c r="R1227" s="143"/>
      <c r="S1227" s="143"/>
      <c r="T1227" s="143"/>
      <c r="U1227" s="143"/>
    </row>
    <row r="1228" spans="1:21" ht="13.5" customHeight="1">
      <c r="A1228" s="186"/>
      <c r="B1228" s="187"/>
      <c r="C1228" s="499" t="s">
        <v>1790</v>
      </c>
      <c r="D1228" s="499"/>
      <c r="E1228" s="499"/>
      <c r="F1228" s="499"/>
      <c r="G1228" s="499"/>
      <c r="H1228" s="499"/>
      <c r="I1228" s="499"/>
      <c r="J1228" s="499"/>
      <c r="K1228" s="499"/>
      <c r="L1228" s="499"/>
      <c r="M1228" s="499"/>
      <c r="N1228" s="499"/>
      <c r="O1228" s="499"/>
      <c r="P1228" s="499"/>
      <c r="Q1228" s="143"/>
      <c r="R1228" s="143"/>
      <c r="S1228" s="143"/>
      <c r="T1228" s="143"/>
      <c r="U1228" s="143"/>
    </row>
    <row r="1229" spans="1:21" ht="13.5" customHeight="1">
      <c r="A1229" s="213"/>
      <c r="B1229" s="214"/>
      <c r="C1229" s="500" t="s">
        <v>438</v>
      </c>
      <c r="D1229" s="500"/>
      <c r="E1229" s="500"/>
      <c r="F1229" s="500"/>
      <c r="G1229" s="500"/>
      <c r="H1229" s="180"/>
      <c r="I1229" s="181"/>
      <c r="J1229" s="181"/>
      <c r="K1229" s="181"/>
      <c r="L1229" s="183"/>
      <c r="M1229" s="181"/>
      <c r="N1229" s="183"/>
      <c r="O1229" s="181"/>
      <c r="P1229" s="240">
        <v>570.54</v>
      </c>
      <c r="Q1229" s="143"/>
      <c r="R1229" s="143"/>
      <c r="S1229" s="143"/>
      <c r="T1229" s="143"/>
      <c r="U1229" s="143"/>
    </row>
    <row r="1230" spans="1:21" ht="19.5" customHeight="1">
      <c r="A1230" s="178" t="s">
        <v>777</v>
      </c>
      <c r="B1230" s="179" t="s">
        <v>1986</v>
      </c>
      <c r="C1230" s="498" t="s">
        <v>1987</v>
      </c>
      <c r="D1230" s="498"/>
      <c r="E1230" s="498"/>
      <c r="F1230" s="498"/>
      <c r="G1230" s="498"/>
      <c r="H1230" s="180" t="s">
        <v>15</v>
      </c>
      <c r="I1230" s="181">
        <v>16</v>
      </c>
      <c r="J1230" s="182">
        <v>1</v>
      </c>
      <c r="K1230" s="182">
        <v>16</v>
      </c>
      <c r="L1230" s="183"/>
      <c r="M1230" s="181"/>
      <c r="N1230" s="221">
        <v>588.51</v>
      </c>
      <c r="O1230" s="254">
        <v>1.057434</v>
      </c>
      <c r="P1230" s="212">
        <v>9956.9699999999993</v>
      </c>
      <c r="Q1230" s="143"/>
      <c r="R1230" s="143"/>
      <c r="S1230" s="143"/>
      <c r="T1230" s="143"/>
      <c r="U1230" s="143"/>
    </row>
    <row r="1231" spans="1:21" ht="13.5" customHeight="1">
      <c r="A1231" s="186"/>
      <c r="B1231" s="187" t="s">
        <v>1938</v>
      </c>
      <c r="C1231" s="499" t="s">
        <v>1939</v>
      </c>
      <c r="D1231" s="499"/>
      <c r="E1231" s="499"/>
      <c r="F1231" s="499"/>
      <c r="G1231" s="499"/>
      <c r="H1231" s="499"/>
      <c r="I1231" s="499"/>
      <c r="J1231" s="499"/>
      <c r="K1231" s="499"/>
      <c r="L1231" s="499"/>
      <c r="M1231" s="499"/>
      <c r="N1231" s="499"/>
      <c r="O1231" s="499"/>
      <c r="P1231" s="499"/>
      <c r="Q1231" s="143"/>
      <c r="R1231" s="143"/>
      <c r="S1231" s="143"/>
      <c r="T1231" s="143"/>
      <c r="U1231" s="143"/>
    </row>
    <row r="1232" spans="1:21" ht="13.5" customHeight="1">
      <c r="A1232" s="186"/>
      <c r="B1232" s="187"/>
      <c r="C1232" s="499" t="s">
        <v>1790</v>
      </c>
      <c r="D1232" s="499"/>
      <c r="E1232" s="499"/>
      <c r="F1232" s="499"/>
      <c r="G1232" s="499"/>
      <c r="H1232" s="499"/>
      <c r="I1232" s="499"/>
      <c r="J1232" s="499"/>
      <c r="K1232" s="499"/>
      <c r="L1232" s="499"/>
      <c r="M1232" s="499"/>
      <c r="N1232" s="499"/>
      <c r="O1232" s="499"/>
      <c r="P1232" s="499"/>
      <c r="Q1232" s="143"/>
      <c r="R1232" s="143"/>
      <c r="S1232" s="143"/>
      <c r="T1232" s="143"/>
      <c r="U1232" s="143"/>
    </row>
    <row r="1233" spans="1:21" ht="13.5" customHeight="1">
      <c r="A1233" s="213"/>
      <c r="B1233" s="214"/>
      <c r="C1233" s="500" t="s">
        <v>438</v>
      </c>
      <c r="D1233" s="500"/>
      <c r="E1233" s="500"/>
      <c r="F1233" s="500"/>
      <c r="G1233" s="500"/>
      <c r="H1233" s="180"/>
      <c r="I1233" s="181"/>
      <c r="J1233" s="181"/>
      <c r="K1233" s="181"/>
      <c r="L1233" s="183"/>
      <c r="M1233" s="181"/>
      <c r="N1233" s="183"/>
      <c r="O1233" s="181"/>
      <c r="P1233" s="212">
        <v>9956.9699999999993</v>
      </c>
      <c r="Q1233" s="143"/>
      <c r="R1233" s="143"/>
      <c r="S1233" s="143"/>
      <c r="T1233" s="143"/>
      <c r="U1233" s="143"/>
    </row>
    <row r="1234" spans="1:21" ht="19.5" customHeight="1">
      <c r="A1234" s="178" t="s">
        <v>779</v>
      </c>
      <c r="B1234" s="179" t="s">
        <v>1988</v>
      </c>
      <c r="C1234" s="498" t="s">
        <v>1989</v>
      </c>
      <c r="D1234" s="498"/>
      <c r="E1234" s="498"/>
      <c r="F1234" s="498"/>
      <c r="G1234" s="498"/>
      <c r="H1234" s="180" t="s">
        <v>1957</v>
      </c>
      <c r="I1234" s="181">
        <v>5</v>
      </c>
      <c r="J1234" s="182">
        <v>1</v>
      </c>
      <c r="K1234" s="182">
        <v>5</v>
      </c>
      <c r="L1234" s="183"/>
      <c r="M1234" s="181"/>
      <c r="N1234" s="239">
        <v>1031.1099999999999</v>
      </c>
      <c r="O1234" s="254">
        <v>1.057434</v>
      </c>
      <c r="P1234" s="212">
        <v>5451.65</v>
      </c>
      <c r="Q1234" s="143"/>
      <c r="R1234" s="143"/>
      <c r="S1234" s="143"/>
      <c r="T1234" s="143"/>
      <c r="U1234" s="143"/>
    </row>
    <row r="1235" spans="1:21" ht="13.5" customHeight="1">
      <c r="A1235" s="186"/>
      <c r="B1235" s="187" t="s">
        <v>1938</v>
      </c>
      <c r="C1235" s="499" t="s">
        <v>1939</v>
      </c>
      <c r="D1235" s="499"/>
      <c r="E1235" s="499"/>
      <c r="F1235" s="499"/>
      <c r="G1235" s="499"/>
      <c r="H1235" s="499"/>
      <c r="I1235" s="499"/>
      <c r="J1235" s="499"/>
      <c r="K1235" s="499"/>
      <c r="L1235" s="499"/>
      <c r="M1235" s="499"/>
      <c r="N1235" s="499"/>
      <c r="O1235" s="499"/>
      <c r="P1235" s="499"/>
      <c r="Q1235" s="143"/>
      <c r="R1235" s="143"/>
      <c r="S1235" s="143"/>
      <c r="T1235" s="143"/>
      <c r="U1235" s="143"/>
    </row>
    <row r="1236" spans="1:21" ht="13.5" customHeight="1">
      <c r="A1236" s="186"/>
      <c r="B1236" s="187"/>
      <c r="C1236" s="499" t="s">
        <v>1790</v>
      </c>
      <c r="D1236" s="499"/>
      <c r="E1236" s="499"/>
      <c r="F1236" s="499"/>
      <c r="G1236" s="499"/>
      <c r="H1236" s="499"/>
      <c r="I1236" s="499"/>
      <c r="J1236" s="499"/>
      <c r="K1236" s="499"/>
      <c r="L1236" s="499"/>
      <c r="M1236" s="499"/>
      <c r="N1236" s="499"/>
      <c r="O1236" s="499"/>
      <c r="P1236" s="499"/>
      <c r="Q1236" s="143"/>
      <c r="R1236" s="143"/>
      <c r="S1236" s="143"/>
      <c r="T1236" s="143"/>
      <c r="U1236" s="143"/>
    </row>
    <row r="1237" spans="1:21" ht="13.5" customHeight="1">
      <c r="A1237" s="213"/>
      <c r="B1237" s="214"/>
      <c r="C1237" s="500" t="s">
        <v>438</v>
      </c>
      <c r="D1237" s="500"/>
      <c r="E1237" s="500"/>
      <c r="F1237" s="500"/>
      <c r="G1237" s="500"/>
      <c r="H1237" s="180"/>
      <c r="I1237" s="181"/>
      <c r="J1237" s="181"/>
      <c r="K1237" s="181"/>
      <c r="L1237" s="183"/>
      <c r="M1237" s="181"/>
      <c r="N1237" s="183"/>
      <c r="O1237" s="181"/>
      <c r="P1237" s="212">
        <v>5451.65</v>
      </c>
      <c r="Q1237" s="143"/>
      <c r="R1237" s="143"/>
      <c r="S1237" s="143"/>
      <c r="T1237" s="143"/>
      <c r="U1237" s="143"/>
    </row>
    <row r="1238" spans="1:21" ht="19.5" customHeight="1">
      <c r="A1238" s="178" t="s">
        <v>781</v>
      </c>
      <c r="B1238" s="179" t="s">
        <v>1990</v>
      </c>
      <c r="C1238" s="498" t="s">
        <v>1639</v>
      </c>
      <c r="D1238" s="498"/>
      <c r="E1238" s="498"/>
      <c r="F1238" s="498"/>
      <c r="G1238" s="498"/>
      <c r="H1238" s="180" t="s">
        <v>595</v>
      </c>
      <c r="I1238" s="181">
        <v>61.2</v>
      </c>
      <c r="J1238" s="182">
        <v>1</v>
      </c>
      <c r="K1238" s="222">
        <v>61.2</v>
      </c>
      <c r="L1238" s="183"/>
      <c r="M1238" s="181"/>
      <c r="N1238" s="221">
        <v>208.47</v>
      </c>
      <c r="O1238" s="254">
        <v>1.057434</v>
      </c>
      <c r="P1238" s="212">
        <v>13491.13</v>
      </c>
      <c r="Q1238" s="143"/>
      <c r="R1238" s="143"/>
      <c r="S1238" s="143"/>
      <c r="T1238" s="143"/>
      <c r="U1238" s="143"/>
    </row>
    <row r="1239" spans="1:21" ht="13.5" customHeight="1">
      <c r="A1239" s="186"/>
      <c r="B1239" s="187" t="s">
        <v>1938</v>
      </c>
      <c r="C1239" s="499" t="s">
        <v>1939</v>
      </c>
      <c r="D1239" s="499"/>
      <c r="E1239" s="499"/>
      <c r="F1239" s="499"/>
      <c r="G1239" s="499"/>
      <c r="H1239" s="499"/>
      <c r="I1239" s="499"/>
      <c r="J1239" s="499"/>
      <c r="K1239" s="499"/>
      <c r="L1239" s="499"/>
      <c r="M1239" s="499"/>
      <c r="N1239" s="499"/>
      <c r="O1239" s="499"/>
      <c r="P1239" s="499"/>
      <c r="Q1239" s="143"/>
      <c r="R1239" s="143"/>
      <c r="S1239" s="143"/>
      <c r="T1239" s="143"/>
      <c r="U1239" s="143"/>
    </row>
    <row r="1240" spans="1:21" ht="13.5" customHeight="1">
      <c r="A1240" s="186"/>
      <c r="B1240" s="187"/>
      <c r="C1240" s="499" t="s">
        <v>1790</v>
      </c>
      <c r="D1240" s="499"/>
      <c r="E1240" s="499"/>
      <c r="F1240" s="499"/>
      <c r="G1240" s="499"/>
      <c r="H1240" s="499"/>
      <c r="I1240" s="499"/>
      <c r="J1240" s="499"/>
      <c r="K1240" s="499"/>
      <c r="L1240" s="499"/>
      <c r="M1240" s="499"/>
      <c r="N1240" s="499"/>
      <c r="O1240" s="499"/>
      <c r="P1240" s="499"/>
      <c r="Q1240" s="143"/>
      <c r="R1240" s="143"/>
      <c r="S1240" s="143"/>
      <c r="T1240" s="143"/>
      <c r="U1240" s="143"/>
    </row>
    <row r="1241" spans="1:21" ht="13.5" customHeight="1">
      <c r="A1241" s="213"/>
      <c r="B1241" s="214"/>
      <c r="C1241" s="500" t="s">
        <v>438</v>
      </c>
      <c r="D1241" s="500"/>
      <c r="E1241" s="500"/>
      <c r="F1241" s="500"/>
      <c r="G1241" s="500"/>
      <c r="H1241" s="180"/>
      <c r="I1241" s="181"/>
      <c r="J1241" s="181"/>
      <c r="K1241" s="181"/>
      <c r="L1241" s="183"/>
      <c r="M1241" s="181"/>
      <c r="N1241" s="183"/>
      <c r="O1241" s="181"/>
      <c r="P1241" s="212">
        <v>13491.13</v>
      </c>
      <c r="Q1241" s="143"/>
      <c r="R1241" s="143"/>
      <c r="S1241" s="143"/>
      <c r="T1241" s="143"/>
      <c r="U1241" s="143"/>
    </row>
    <row r="1242" spans="1:21" ht="19.5" customHeight="1">
      <c r="A1242" s="178" t="s">
        <v>783</v>
      </c>
      <c r="B1242" s="179" t="s">
        <v>1991</v>
      </c>
      <c r="C1242" s="498" t="s">
        <v>1651</v>
      </c>
      <c r="D1242" s="498"/>
      <c r="E1242" s="498"/>
      <c r="F1242" s="498"/>
      <c r="G1242" s="498"/>
      <c r="H1242" s="180" t="s">
        <v>595</v>
      </c>
      <c r="I1242" s="181">
        <v>153</v>
      </c>
      <c r="J1242" s="182">
        <v>1</v>
      </c>
      <c r="K1242" s="182">
        <v>153</v>
      </c>
      <c r="L1242" s="183"/>
      <c r="M1242" s="181"/>
      <c r="N1242" s="221">
        <v>99.4</v>
      </c>
      <c r="O1242" s="254">
        <v>1.057434</v>
      </c>
      <c r="P1242" s="212">
        <v>16081.67</v>
      </c>
      <c r="Q1242" s="143"/>
      <c r="R1242" s="143"/>
      <c r="S1242" s="143"/>
      <c r="T1242" s="143"/>
      <c r="U1242" s="143"/>
    </row>
    <row r="1243" spans="1:21" ht="13.5" customHeight="1">
      <c r="A1243" s="186"/>
      <c r="B1243" s="187" t="s">
        <v>1938</v>
      </c>
      <c r="C1243" s="499" t="s">
        <v>1939</v>
      </c>
      <c r="D1243" s="499"/>
      <c r="E1243" s="499"/>
      <c r="F1243" s="499"/>
      <c r="G1243" s="499"/>
      <c r="H1243" s="499"/>
      <c r="I1243" s="499"/>
      <c r="J1243" s="499"/>
      <c r="K1243" s="499"/>
      <c r="L1243" s="499"/>
      <c r="M1243" s="499"/>
      <c r="N1243" s="499"/>
      <c r="O1243" s="499"/>
      <c r="P1243" s="499"/>
      <c r="Q1243" s="143"/>
      <c r="R1243" s="143"/>
      <c r="S1243" s="143"/>
      <c r="T1243" s="143"/>
      <c r="U1243" s="143"/>
    </row>
    <row r="1244" spans="1:21" ht="13.5" customHeight="1">
      <c r="A1244" s="186"/>
      <c r="B1244" s="187"/>
      <c r="C1244" s="499" t="s">
        <v>1790</v>
      </c>
      <c r="D1244" s="499"/>
      <c r="E1244" s="499"/>
      <c r="F1244" s="499"/>
      <c r="G1244" s="499"/>
      <c r="H1244" s="499"/>
      <c r="I1244" s="499"/>
      <c r="J1244" s="499"/>
      <c r="K1244" s="499"/>
      <c r="L1244" s="499"/>
      <c r="M1244" s="499"/>
      <c r="N1244" s="499"/>
      <c r="O1244" s="499"/>
      <c r="P1244" s="499"/>
      <c r="Q1244" s="143"/>
      <c r="R1244" s="143"/>
      <c r="S1244" s="143"/>
      <c r="T1244" s="143"/>
      <c r="U1244" s="143"/>
    </row>
    <row r="1245" spans="1:21" ht="13.5" customHeight="1">
      <c r="A1245" s="213"/>
      <c r="B1245" s="214"/>
      <c r="C1245" s="500" t="s">
        <v>438</v>
      </c>
      <c r="D1245" s="500"/>
      <c r="E1245" s="500"/>
      <c r="F1245" s="500"/>
      <c r="G1245" s="500"/>
      <c r="H1245" s="180"/>
      <c r="I1245" s="181"/>
      <c r="J1245" s="181"/>
      <c r="K1245" s="181"/>
      <c r="L1245" s="183"/>
      <c r="M1245" s="181"/>
      <c r="N1245" s="183"/>
      <c r="O1245" s="181"/>
      <c r="P1245" s="212">
        <v>16081.67</v>
      </c>
      <c r="Q1245" s="143"/>
      <c r="R1245" s="143"/>
      <c r="S1245" s="143"/>
      <c r="T1245" s="143"/>
      <c r="U1245" s="143"/>
    </row>
    <row r="1246" spans="1:21" ht="19.5" customHeight="1">
      <c r="A1246" s="178" t="s">
        <v>785</v>
      </c>
      <c r="B1246" s="179" t="s">
        <v>1992</v>
      </c>
      <c r="C1246" s="498" t="s">
        <v>1993</v>
      </c>
      <c r="D1246" s="498"/>
      <c r="E1246" s="498"/>
      <c r="F1246" s="498"/>
      <c r="G1246" s="498"/>
      <c r="H1246" s="180" t="s">
        <v>142</v>
      </c>
      <c r="I1246" s="181">
        <v>3</v>
      </c>
      <c r="J1246" s="182">
        <v>1</v>
      </c>
      <c r="K1246" s="182">
        <v>3</v>
      </c>
      <c r="L1246" s="183"/>
      <c r="M1246" s="181"/>
      <c r="N1246" s="239">
        <v>2075.6</v>
      </c>
      <c r="O1246" s="254">
        <v>1.057434</v>
      </c>
      <c r="P1246" s="212">
        <v>6584.43</v>
      </c>
      <c r="Q1246" s="143"/>
      <c r="R1246" s="143"/>
      <c r="S1246" s="143"/>
      <c r="T1246" s="143"/>
      <c r="U1246" s="143"/>
    </row>
    <row r="1247" spans="1:21" ht="13.5" customHeight="1">
      <c r="A1247" s="186"/>
      <c r="B1247" s="187" t="s">
        <v>1938</v>
      </c>
      <c r="C1247" s="499" t="s">
        <v>1939</v>
      </c>
      <c r="D1247" s="499"/>
      <c r="E1247" s="499"/>
      <c r="F1247" s="499"/>
      <c r="G1247" s="499"/>
      <c r="H1247" s="499"/>
      <c r="I1247" s="499"/>
      <c r="J1247" s="499"/>
      <c r="K1247" s="499"/>
      <c r="L1247" s="499"/>
      <c r="M1247" s="499"/>
      <c r="N1247" s="499"/>
      <c r="O1247" s="499"/>
      <c r="P1247" s="499"/>
      <c r="Q1247" s="143"/>
      <c r="R1247" s="143"/>
      <c r="S1247" s="143"/>
      <c r="T1247" s="143"/>
      <c r="U1247" s="143"/>
    </row>
    <row r="1248" spans="1:21" ht="13.5" customHeight="1">
      <c r="A1248" s="186"/>
      <c r="B1248" s="187"/>
      <c r="C1248" s="499" t="s">
        <v>1790</v>
      </c>
      <c r="D1248" s="499"/>
      <c r="E1248" s="499"/>
      <c r="F1248" s="499"/>
      <c r="G1248" s="499"/>
      <c r="H1248" s="499"/>
      <c r="I1248" s="499"/>
      <c r="J1248" s="499"/>
      <c r="K1248" s="499"/>
      <c r="L1248" s="499"/>
      <c r="M1248" s="499"/>
      <c r="N1248" s="499"/>
      <c r="O1248" s="499"/>
      <c r="P1248" s="499"/>
      <c r="Q1248" s="143"/>
      <c r="R1248" s="143"/>
      <c r="S1248" s="143"/>
      <c r="T1248" s="143"/>
      <c r="U1248" s="143"/>
    </row>
    <row r="1249" spans="1:21" ht="13.5" customHeight="1">
      <c r="A1249" s="213"/>
      <c r="B1249" s="214"/>
      <c r="C1249" s="500" t="s">
        <v>438</v>
      </c>
      <c r="D1249" s="500"/>
      <c r="E1249" s="500"/>
      <c r="F1249" s="500"/>
      <c r="G1249" s="500"/>
      <c r="H1249" s="180"/>
      <c r="I1249" s="181"/>
      <c r="J1249" s="181"/>
      <c r="K1249" s="181"/>
      <c r="L1249" s="183"/>
      <c r="M1249" s="181"/>
      <c r="N1249" s="183"/>
      <c r="O1249" s="181"/>
      <c r="P1249" s="212">
        <v>6584.43</v>
      </c>
      <c r="Q1249" s="143"/>
      <c r="R1249" s="143"/>
      <c r="S1249" s="143"/>
      <c r="T1249" s="143"/>
      <c r="U1249" s="143"/>
    </row>
    <row r="1250" spans="1:21" ht="29.25" customHeight="1">
      <c r="A1250" s="178" t="s">
        <v>786</v>
      </c>
      <c r="B1250" s="179" t="s">
        <v>1994</v>
      </c>
      <c r="C1250" s="498" t="s">
        <v>1995</v>
      </c>
      <c r="D1250" s="498"/>
      <c r="E1250" s="498"/>
      <c r="F1250" s="498"/>
      <c r="G1250" s="498"/>
      <c r="H1250" s="180" t="s">
        <v>142</v>
      </c>
      <c r="I1250" s="181">
        <v>3</v>
      </c>
      <c r="J1250" s="182">
        <v>1</v>
      </c>
      <c r="K1250" s="182">
        <v>3</v>
      </c>
      <c r="L1250" s="183"/>
      <c r="M1250" s="181"/>
      <c r="N1250" s="239">
        <v>1301.3699999999999</v>
      </c>
      <c r="O1250" s="254">
        <v>1.057434</v>
      </c>
      <c r="P1250" s="212">
        <v>4128.34</v>
      </c>
      <c r="Q1250" s="143"/>
      <c r="R1250" s="143"/>
      <c r="S1250" s="143"/>
      <c r="T1250" s="143"/>
      <c r="U1250" s="143"/>
    </row>
    <row r="1251" spans="1:21" ht="13.5" customHeight="1">
      <c r="A1251" s="186"/>
      <c r="B1251" s="187" t="s">
        <v>1938</v>
      </c>
      <c r="C1251" s="499" t="s">
        <v>1939</v>
      </c>
      <c r="D1251" s="499"/>
      <c r="E1251" s="499"/>
      <c r="F1251" s="499"/>
      <c r="G1251" s="499"/>
      <c r="H1251" s="499"/>
      <c r="I1251" s="499"/>
      <c r="J1251" s="499"/>
      <c r="K1251" s="499"/>
      <c r="L1251" s="499"/>
      <c r="M1251" s="499"/>
      <c r="N1251" s="499"/>
      <c r="O1251" s="499"/>
      <c r="P1251" s="499"/>
      <c r="Q1251" s="143"/>
      <c r="R1251" s="143"/>
      <c r="S1251" s="143"/>
      <c r="T1251" s="143"/>
      <c r="U1251" s="143"/>
    </row>
    <row r="1252" spans="1:21" ht="13.5" customHeight="1">
      <c r="A1252" s="186"/>
      <c r="B1252" s="187"/>
      <c r="C1252" s="499" t="s">
        <v>1790</v>
      </c>
      <c r="D1252" s="499"/>
      <c r="E1252" s="499"/>
      <c r="F1252" s="499"/>
      <c r="G1252" s="499"/>
      <c r="H1252" s="499"/>
      <c r="I1252" s="499"/>
      <c r="J1252" s="499"/>
      <c r="K1252" s="499"/>
      <c r="L1252" s="499"/>
      <c r="M1252" s="499"/>
      <c r="N1252" s="499"/>
      <c r="O1252" s="499"/>
      <c r="P1252" s="499"/>
      <c r="Q1252" s="143"/>
      <c r="R1252" s="143"/>
      <c r="S1252" s="143"/>
      <c r="T1252" s="143"/>
      <c r="U1252" s="143"/>
    </row>
    <row r="1253" spans="1:21" ht="13.5" customHeight="1">
      <c r="A1253" s="213"/>
      <c r="B1253" s="214"/>
      <c r="C1253" s="500" t="s">
        <v>438</v>
      </c>
      <c r="D1253" s="500"/>
      <c r="E1253" s="500"/>
      <c r="F1253" s="500"/>
      <c r="G1253" s="500"/>
      <c r="H1253" s="180"/>
      <c r="I1253" s="181"/>
      <c r="J1253" s="181"/>
      <c r="K1253" s="181"/>
      <c r="L1253" s="183"/>
      <c r="M1253" s="181"/>
      <c r="N1253" s="183"/>
      <c r="O1253" s="181"/>
      <c r="P1253" s="212">
        <v>4128.34</v>
      </c>
      <c r="Q1253" s="143"/>
      <c r="R1253" s="143"/>
      <c r="S1253" s="143"/>
      <c r="T1253" s="143"/>
      <c r="U1253" s="143"/>
    </row>
    <row r="1254" spans="1:21" ht="29.25" customHeight="1">
      <c r="A1254" s="178" t="s">
        <v>788</v>
      </c>
      <c r="B1254" s="179" t="s">
        <v>1996</v>
      </c>
      <c r="C1254" s="498" t="s">
        <v>1997</v>
      </c>
      <c r="D1254" s="498"/>
      <c r="E1254" s="498"/>
      <c r="F1254" s="498"/>
      <c r="G1254" s="498"/>
      <c r="H1254" s="180" t="s">
        <v>142</v>
      </c>
      <c r="I1254" s="181">
        <v>3</v>
      </c>
      <c r="J1254" s="182">
        <v>1</v>
      </c>
      <c r="K1254" s="182">
        <v>3</v>
      </c>
      <c r="L1254" s="183"/>
      <c r="M1254" s="181"/>
      <c r="N1254" s="239">
        <v>2075.6</v>
      </c>
      <c r="O1254" s="254">
        <v>1.057434</v>
      </c>
      <c r="P1254" s="212">
        <v>6584.43</v>
      </c>
      <c r="Q1254" s="143"/>
      <c r="R1254" s="143"/>
      <c r="S1254" s="143"/>
      <c r="T1254" s="143"/>
      <c r="U1254" s="143"/>
    </row>
    <row r="1255" spans="1:21" ht="13.5" customHeight="1">
      <c r="A1255" s="186"/>
      <c r="B1255" s="187" t="s">
        <v>1938</v>
      </c>
      <c r="C1255" s="499" t="s">
        <v>1939</v>
      </c>
      <c r="D1255" s="499"/>
      <c r="E1255" s="499"/>
      <c r="F1255" s="499"/>
      <c r="G1255" s="499"/>
      <c r="H1255" s="499"/>
      <c r="I1255" s="499"/>
      <c r="J1255" s="499"/>
      <c r="K1255" s="499"/>
      <c r="L1255" s="499"/>
      <c r="M1255" s="499"/>
      <c r="N1255" s="499"/>
      <c r="O1255" s="499"/>
      <c r="P1255" s="499"/>
      <c r="Q1255" s="143"/>
      <c r="R1255" s="143"/>
      <c r="S1255" s="143"/>
      <c r="T1255" s="143"/>
      <c r="U1255" s="143"/>
    </row>
    <row r="1256" spans="1:21" ht="13.5" customHeight="1">
      <c r="A1256" s="186"/>
      <c r="B1256" s="187"/>
      <c r="C1256" s="499" t="s">
        <v>1790</v>
      </c>
      <c r="D1256" s="499"/>
      <c r="E1256" s="499"/>
      <c r="F1256" s="499"/>
      <c r="G1256" s="499"/>
      <c r="H1256" s="499"/>
      <c r="I1256" s="499"/>
      <c r="J1256" s="499"/>
      <c r="K1256" s="499"/>
      <c r="L1256" s="499"/>
      <c r="M1256" s="499"/>
      <c r="N1256" s="499"/>
      <c r="O1256" s="499"/>
      <c r="P1256" s="499"/>
      <c r="Q1256" s="143"/>
      <c r="R1256" s="143"/>
      <c r="S1256" s="143"/>
      <c r="T1256" s="143"/>
      <c r="U1256" s="143"/>
    </row>
    <row r="1257" spans="1:21" ht="13.5" customHeight="1">
      <c r="A1257" s="213"/>
      <c r="B1257" s="214"/>
      <c r="C1257" s="500" t="s">
        <v>438</v>
      </c>
      <c r="D1257" s="500"/>
      <c r="E1257" s="500"/>
      <c r="F1257" s="500"/>
      <c r="G1257" s="500"/>
      <c r="H1257" s="180"/>
      <c r="I1257" s="181"/>
      <c r="J1257" s="181"/>
      <c r="K1257" s="181"/>
      <c r="L1257" s="183"/>
      <c r="M1257" s="181"/>
      <c r="N1257" s="183"/>
      <c r="O1257" s="181"/>
      <c r="P1257" s="212">
        <v>6584.43</v>
      </c>
      <c r="Q1257" s="143"/>
      <c r="R1257" s="143"/>
      <c r="S1257" s="143"/>
      <c r="T1257" s="143"/>
      <c r="U1257" s="143"/>
    </row>
    <row r="1258" spans="1:21" ht="29.25" customHeight="1">
      <c r="A1258" s="178" t="s">
        <v>789</v>
      </c>
      <c r="B1258" s="179" t="s">
        <v>1998</v>
      </c>
      <c r="C1258" s="498" t="s">
        <v>1999</v>
      </c>
      <c r="D1258" s="498"/>
      <c r="E1258" s="498"/>
      <c r="F1258" s="498"/>
      <c r="G1258" s="498"/>
      <c r="H1258" s="180" t="s">
        <v>142</v>
      </c>
      <c r="I1258" s="181">
        <v>3</v>
      </c>
      <c r="J1258" s="182">
        <v>1</v>
      </c>
      <c r="K1258" s="182">
        <v>3</v>
      </c>
      <c r="L1258" s="183"/>
      <c r="M1258" s="181"/>
      <c r="N1258" s="239">
        <v>3624.06</v>
      </c>
      <c r="O1258" s="254">
        <v>1.057434</v>
      </c>
      <c r="P1258" s="212">
        <v>11496.61</v>
      </c>
      <c r="Q1258" s="143"/>
      <c r="R1258" s="143"/>
      <c r="S1258" s="143"/>
      <c r="T1258" s="143"/>
      <c r="U1258" s="143"/>
    </row>
    <row r="1259" spans="1:21" ht="13.5" customHeight="1">
      <c r="A1259" s="186"/>
      <c r="B1259" s="187" t="s">
        <v>1938</v>
      </c>
      <c r="C1259" s="499" t="s">
        <v>1939</v>
      </c>
      <c r="D1259" s="499"/>
      <c r="E1259" s="499"/>
      <c r="F1259" s="499"/>
      <c r="G1259" s="499"/>
      <c r="H1259" s="499"/>
      <c r="I1259" s="499"/>
      <c r="J1259" s="499"/>
      <c r="K1259" s="499"/>
      <c r="L1259" s="499"/>
      <c r="M1259" s="499"/>
      <c r="N1259" s="499"/>
      <c r="O1259" s="499"/>
      <c r="P1259" s="499"/>
      <c r="Q1259" s="143"/>
      <c r="R1259" s="143"/>
      <c r="S1259" s="143"/>
      <c r="T1259" s="143"/>
      <c r="U1259" s="143"/>
    </row>
    <row r="1260" spans="1:21" ht="13.5" customHeight="1">
      <c r="A1260" s="186"/>
      <c r="B1260" s="187"/>
      <c r="C1260" s="499" t="s">
        <v>1790</v>
      </c>
      <c r="D1260" s="499"/>
      <c r="E1260" s="499"/>
      <c r="F1260" s="499"/>
      <c r="G1260" s="499"/>
      <c r="H1260" s="499"/>
      <c r="I1260" s="499"/>
      <c r="J1260" s="499"/>
      <c r="K1260" s="499"/>
      <c r="L1260" s="499"/>
      <c r="M1260" s="499"/>
      <c r="N1260" s="499"/>
      <c r="O1260" s="499"/>
      <c r="P1260" s="499"/>
      <c r="Q1260" s="143"/>
      <c r="R1260" s="143"/>
      <c r="S1260" s="143"/>
      <c r="T1260" s="143"/>
      <c r="U1260" s="143"/>
    </row>
    <row r="1261" spans="1:21" ht="13.5" customHeight="1">
      <c r="A1261" s="213"/>
      <c r="B1261" s="214"/>
      <c r="C1261" s="500" t="s">
        <v>438</v>
      </c>
      <c r="D1261" s="500"/>
      <c r="E1261" s="500"/>
      <c r="F1261" s="500"/>
      <c r="G1261" s="500"/>
      <c r="H1261" s="180"/>
      <c r="I1261" s="181"/>
      <c r="J1261" s="181"/>
      <c r="K1261" s="181"/>
      <c r="L1261" s="183"/>
      <c r="M1261" s="181"/>
      <c r="N1261" s="183"/>
      <c r="O1261" s="181"/>
      <c r="P1261" s="212">
        <v>11496.61</v>
      </c>
      <c r="Q1261" s="143"/>
      <c r="R1261" s="143"/>
      <c r="S1261" s="143"/>
      <c r="T1261" s="143"/>
      <c r="U1261" s="143"/>
    </row>
    <row r="1262" spans="1:21" ht="1.5" customHeight="1">
      <c r="A1262" s="223"/>
      <c r="B1262" s="224"/>
      <c r="C1262" s="224"/>
      <c r="D1262" s="224"/>
      <c r="E1262" s="224"/>
      <c r="F1262" s="225"/>
      <c r="G1262" s="225"/>
      <c r="H1262" s="225"/>
      <c r="I1262" s="225"/>
      <c r="J1262" s="226"/>
      <c r="K1262" s="225"/>
      <c r="L1262" s="226"/>
      <c r="M1262" s="227"/>
      <c r="N1262" s="226"/>
      <c r="O1262" s="228"/>
      <c r="P1262" s="229"/>
      <c r="Q1262" s="143"/>
      <c r="R1262" s="143"/>
      <c r="S1262" s="143"/>
      <c r="T1262" s="143"/>
      <c r="U1262" s="143"/>
    </row>
    <row r="1263" spans="1:21" ht="13.5" customHeight="1">
      <c r="A1263" s="210"/>
      <c r="B1263" s="230"/>
      <c r="C1263" s="496" t="s">
        <v>2000</v>
      </c>
      <c r="D1263" s="496"/>
      <c r="E1263" s="496"/>
      <c r="F1263" s="496"/>
      <c r="G1263" s="496"/>
      <c r="H1263" s="496"/>
      <c r="I1263" s="496"/>
      <c r="J1263" s="496"/>
      <c r="K1263" s="496"/>
      <c r="L1263" s="496"/>
      <c r="M1263" s="496"/>
      <c r="N1263" s="496"/>
      <c r="O1263" s="496"/>
      <c r="P1263" s="232"/>
      <c r="Q1263" s="143"/>
      <c r="R1263" s="143"/>
      <c r="S1263" s="143"/>
      <c r="T1263" s="143"/>
      <c r="U1263" s="143"/>
    </row>
    <row r="1264" spans="1:21" ht="13.5" customHeight="1">
      <c r="A1264" s="210"/>
      <c r="B1264" s="187"/>
      <c r="C1264" s="495" t="s">
        <v>675</v>
      </c>
      <c r="D1264" s="495"/>
      <c r="E1264" s="495"/>
      <c r="F1264" s="495"/>
      <c r="G1264" s="495"/>
      <c r="H1264" s="495"/>
      <c r="I1264" s="495"/>
      <c r="J1264" s="495"/>
      <c r="K1264" s="495"/>
      <c r="L1264" s="495"/>
      <c r="M1264" s="495"/>
      <c r="N1264" s="495"/>
      <c r="O1264" s="495"/>
      <c r="P1264" s="234">
        <v>1850190.81</v>
      </c>
      <c r="Q1264" s="143"/>
      <c r="R1264" s="143"/>
      <c r="S1264" s="143"/>
      <c r="T1264" s="143"/>
      <c r="U1264" s="143"/>
    </row>
    <row r="1265" spans="1:21" ht="13.5" customHeight="1">
      <c r="A1265" s="210"/>
      <c r="B1265" s="187"/>
      <c r="C1265" s="495" t="s">
        <v>676</v>
      </c>
      <c r="D1265" s="495"/>
      <c r="E1265" s="495"/>
      <c r="F1265" s="495"/>
      <c r="G1265" s="495"/>
      <c r="H1265" s="495"/>
      <c r="I1265" s="495"/>
      <c r="J1265" s="495"/>
      <c r="K1265" s="495"/>
      <c r="L1265" s="495"/>
      <c r="M1265" s="495"/>
      <c r="N1265" s="495"/>
      <c r="O1265" s="495"/>
      <c r="P1265" s="235"/>
      <c r="Q1265" s="143"/>
      <c r="R1265" s="143"/>
      <c r="S1265" s="143"/>
      <c r="T1265" s="143"/>
      <c r="U1265" s="143"/>
    </row>
    <row r="1266" spans="1:21" ht="13.5" customHeight="1">
      <c r="A1266" s="210"/>
      <c r="B1266" s="187"/>
      <c r="C1266" s="495" t="s">
        <v>680</v>
      </c>
      <c r="D1266" s="495"/>
      <c r="E1266" s="495"/>
      <c r="F1266" s="495"/>
      <c r="G1266" s="495"/>
      <c r="H1266" s="495"/>
      <c r="I1266" s="495"/>
      <c r="J1266" s="495"/>
      <c r="K1266" s="495"/>
      <c r="L1266" s="495"/>
      <c r="M1266" s="495"/>
      <c r="N1266" s="495"/>
      <c r="O1266" s="495"/>
      <c r="P1266" s="234">
        <v>1850190.81</v>
      </c>
      <c r="Q1266" s="143"/>
      <c r="R1266" s="143"/>
      <c r="S1266" s="143"/>
      <c r="T1266" s="143"/>
      <c r="U1266" s="143"/>
    </row>
    <row r="1267" spans="1:21" ht="13.5" customHeight="1">
      <c r="A1267" s="210"/>
      <c r="B1267" s="187"/>
      <c r="C1267" s="495" t="s">
        <v>681</v>
      </c>
      <c r="D1267" s="495"/>
      <c r="E1267" s="495"/>
      <c r="F1267" s="495"/>
      <c r="G1267" s="495"/>
      <c r="H1267" s="495"/>
      <c r="I1267" s="495"/>
      <c r="J1267" s="495"/>
      <c r="K1267" s="495"/>
      <c r="L1267" s="495"/>
      <c r="M1267" s="495"/>
      <c r="N1267" s="495"/>
      <c r="O1267" s="495"/>
      <c r="P1267" s="234">
        <v>1850190.81</v>
      </c>
      <c r="Q1267" s="143"/>
      <c r="R1267" s="143"/>
      <c r="S1267" s="143"/>
      <c r="T1267" s="143"/>
      <c r="U1267" s="143"/>
    </row>
    <row r="1268" spans="1:21" ht="13.5" customHeight="1">
      <c r="A1268" s="210"/>
      <c r="B1268" s="187"/>
      <c r="C1268" s="495" t="s">
        <v>676</v>
      </c>
      <c r="D1268" s="495"/>
      <c r="E1268" s="495"/>
      <c r="F1268" s="495"/>
      <c r="G1268" s="495"/>
      <c r="H1268" s="495"/>
      <c r="I1268" s="495"/>
      <c r="J1268" s="495"/>
      <c r="K1268" s="495"/>
      <c r="L1268" s="495"/>
      <c r="M1268" s="495"/>
      <c r="N1268" s="495"/>
      <c r="O1268" s="495"/>
      <c r="P1268" s="235"/>
      <c r="Q1268" s="143"/>
      <c r="R1268" s="143"/>
      <c r="S1268" s="143"/>
      <c r="T1268" s="143"/>
      <c r="U1268" s="143"/>
    </row>
    <row r="1269" spans="1:21" ht="13.5" customHeight="1">
      <c r="A1269" s="210"/>
      <c r="B1269" s="187"/>
      <c r="C1269" s="495" t="s">
        <v>685</v>
      </c>
      <c r="D1269" s="495"/>
      <c r="E1269" s="495"/>
      <c r="F1269" s="495"/>
      <c r="G1269" s="495"/>
      <c r="H1269" s="495"/>
      <c r="I1269" s="495"/>
      <c r="J1269" s="495"/>
      <c r="K1269" s="495"/>
      <c r="L1269" s="495"/>
      <c r="M1269" s="495"/>
      <c r="N1269" s="495"/>
      <c r="O1269" s="495"/>
      <c r="P1269" s="234">
        <v>1850190.81</v>
      </c>
      <c r="Q1269" s="143"/>
      <c r="R1269" s="143"/>
      <c r="S1269" s="143"/>
      <c r="T1269" s="143"/>
      <c r="U1269" s="143"/>
    </row>
    <row r="1270" spans="1:21" ht="13.5" customHeight="1">
      <c r="A1270" s="210"/>
      <c r="B1270" s="230"/>
      <c r="C1270" s="496" t="s">
        <v>2001</v>
      </c>
      <c r="D1270" s="496"/>
      <c r="E1270" s="496"/>
      <c r="F1270" s="496"/>
      <c r="G1270" s="496"/>
      <c r="H1270" s="496"/>
      <c r="I1270" s="496"/>
      <c r="J1270" s="496"/>
      <c r="K1270" s="496"/>
      <c r="L1270" s="496"/>
      <c r="M1270" s="496"/>
      <c r="N1270" s="496"/>
      <c r="O1270" s="496"/>
      <c r="P1270" s="236">
        <v>1850190.81</v>
      </c>
      <c r="Q1270" s="143"/>
      <c r="R1270" s="143"/>
      <c r="S1270" s="143"/>
      <c r="T1270" s="143"/>
      <c r="U1270" s="143"/>
    </row>
    <row r="1271" spans="1:21" ht="13.5" customHeight="1">
      <c r="A1271" s="210"/>
      <c r="B1271" s="187"/>
      <c r="C1271" s="495" t="s">
        <v>692</v>
      </c>
      <c r="D1271" s="495"/>
      <c r="E1271" s="495"/>
      <c r="F1271" s="495"/>
      <c r="G1271" s="495"/>
      <c r="H1271" s="495"/>
      <c r="I1271" s="495"/>
      <c r="J1271" s="495"/>
      <c r="K1271" s="495"/>
      <c r="L1271" s="495"/>
      <c r="M1271" s="495"/>
      <c r="N1271" s="495"/>
      <c r="O1271" s="495"/>
      <c r="P1271" s="235"/>
      <c r="Q1271" s="143"/>
      <c r="R1271" s="143"/>
      <c r="S1271" s="143"/>
      <c r="T1271" s="143"/>
      <c r="U1271" s="143"/>
    </row>
    <row r="1272" spans="1:21" ht="13.5" customHeight="1">
      <c r="A1272" s="210"/>
      <c r="B1272" s="187"/>
      <c r="C1272" s="495" t="s">
        <v>693</v>
      </c>
      <c r="D1272" s="495"/>
      <c r="E1272" s="495"/>
      <c r="F1272" s="495"/>
      <c r="G1272" s="495"/>
      <c r="H1272" s="495"/>
      <c r="I1272" s="495"/>
      <c r="J1272" s="495"/>
      <c r="K1272" s="495"/>
      <c r="L1272" s="495"/>
      <c r="M1272" s="495"/>
      <c r="N1272" s="495"/>
      <c r="O1272" s="495"/>
      <c r="P1272" s="234">
        <v>1850190.81</v>
      </c>
      <c r="Q1272" s="143"/>
      <c r="R1272" s="143"/>
      <c r="S1272" s="143"/>
      <c r="T1272" s="143"/>
      <c r="U1272" s="143"/>
    </row>
    <row r="1273" spans="1:21" ht="1.5" customHeight="1">
      <c r="A1273" s="255"/>
      <c r="B1273" s="256"/>
      <c r="C1273" s="256"/>
      <c r="D1273" s="256"/>
      <c r="E1273" s="256"/>
      <c r="F1273" s="256"/>
      <c r="G1273" s="256"/>
      <c r="H1273" s="256"/>
      <c r="I1273" s="256"/>
      <c r="J1273" s="256"/>
      <c r="K1273" s="256"/>
      <c r="L1273" s="256"/>
      <c r="M1273" s="256"/>
      <c r="N1273" s="161"/>
      <c r="O1273" s="257"/>
      <c r="P1273" s="258"/>
      <c r="Q1273" s="143"/>
      <c r="R1273" s="143"/>
      <c r="S1273" s="143"/>
      <c r="T1273" s="143"/>
      <c r="U1273" s="143"/>
    </row>
    <row r="1274" spans="1:21" ht="13.5" customHeight="1">
      <c r="A1274" s="210"/>
      <c r="B1274" s="230"/>
      <c r="C1274" s="496" t="s">
        <v>1773</v>
      </c>
      <c r="D1274" s="496"/>
      <c r="E1274" s="496"/>
      <c r="F1274" s="496"/>
      <c r="G1274" s="496"/>
      <c r="H1274" s="496"/>
      <c r="I1274" s="496"/>
      <c r="J1274" s="496"/>
      <c r="K1274" s="496"/>
      <c r="L1274" s="496"/>
      <c r="M1274" s="496"/>
      <c r="N1274" s="496"/>
      <c r="O1274" s="496"/>
      <c r="P1274" s="232"/>
      <c r="Q1274" s="143"/>
      <c r="R1274" s="143"/>
      <c r="S1274" s="143"/>
      <c r="T1274" s="143"/>
      <c r="U1274" s="143"/>
    </row>
    <row r="1275" spans="1:21" ht="13.5" customHeight="1">
      <c r="A1275" s="210"/>
      <c r="B1275" s="187"/>
      <c r="C1275" s="495" t="s">
        <v>675</v>
      </c>
      <c r="D1275" s="495"/>
      <c r="E1275" s="495"/>
      <c r="F1275" s="495"/>
      <c r="G1275" s="495"/>
      <c r="H1275" s="495"/>
      <c r="I1275" s="495"/>
      <c r="J1275" s="495"/>
      <c r="K1275" s="495"/>
      <c r="L1275" s="495"/>
      <c r="M1275" s="495"/>
      <c r="N1275" s="495"/>
      <c r="O1275" s="495"/>
      <c r="P1275" s="234">
        <v>2244020.0099999998</v>
      </c>
      <c r="Q1275" s="143"/>
      <c r="R1275" s="143"/>
      <c r="S1275" s="143"/>
      <c r="T1275" s="143"/>
      <c r="U1275" s="143"/>
    </row>
    <row r="1276" spans="1:21" ht="13.5" customHeight="1">
      <c r="A1276" s="210"/>
      <c r="B1276" s="187"/>
      <c r="C1276" s="495" t="s">
        <v>676</v>
      </c>
      <c r="D1276" s="495"/>
      <c r="E1276" s="495"/>
      <c r="F1276" s="495"/>
      <c r="G1276" s="495"/>
      <c r="H1276" s="495"/>
      <c r="I1276" s="495"/>
      <c r="J1276" s="495"/>
      <c r="K1276" s="495"/>
      <c r="L1276" s="495"/>
      <c r="M1276" s="495"/>
      <c r="N1276" s="495"/>
      <c r="O1276" s="495"/>
      <c r="P1276" s="235"/>
      <c r="Q1276" s="143"/>
      <c r="R1276" s="143"/>
      <c r="S1276" s="143"/>
      <c r="T1276" s="143"/>
      <c r="U1276" s="143"/>
    </row>
    <row r="1277" spans="1:21" ht="13.5" customHeight="1">
      <c r="A1277" s="210"/>
      <c r="B1277" s="187"/>
      <c r="C1277" s="495" t="s">
        <v>677</v>
      </c>
      <c r="D1277" s="495"/>
      <c r="E1277" s="495"/>
      <c r="F1277" s="495"/>
      <c r="G1277" s="495"/>
      <c r="H1277" s="495"/>
      <c r="I1277" s="495"/>
      <c r="J1277" s="495"/>
      <c r="K1277" s="495"/>
      <c r="L1277" s="495"/>
      <c r="M1277" s="495"/>
      <c r="N1277" s="495"/>
      <c r="O1277" s="495"/>
      <c r="P1277" s="234">
        <v>381231.5</v>
      </c>
      <c r="Q1277" s="143"/>
      <c r="R1277" s="143"/>
      <c r="S1277" s="143"/>
      <c r="T1277" s="143"/>
      <c r="U1277" s="143"/>
    </row>
    <row r="1278" spans="1:21" ht="13.5" customHeight="1">
      <c r="A1278" s="210"/>
      <c r="B1278" s="187"/>
      <c r="C1278" s="495" t="s">
        <v>678</v>
      </c>
      <c r="D1278" s="495"/>
      <c r="E1278" s="495"/>
      <c r="F1278" s="495"/>
      <c r="G1278" s="495"/>
      <c r="H1278" s="495"/>
      <c r="I1278" s="495"/>
      <c r="J1278" s="495"/>
      <c r="K1278" s="495"/>
      <c r="L1278" s="495"/>
      <c r="M1278" s="495"/>
      <c r="N1278" s="495"/>
      <c r="O1278" s="495"/>
      <c r="P1278" s="234">
        <v>1666.46</v>
      </c>
      <c r="Q1278" s="143"/>
      <c r="R1278" s="143"/>
      <c r="S1278" s="143"/>
      <c r="T1278" s="143"/>
      <c r="U1278" s="143"/>
    </row>
    <row r="1279" spans="1:21" ht="13.5" customHeight="1">
      <c r="A1279" s="210"/>
      <c r="B1279" s="187"/>
      <c r="C1279" s="495" t="s">
        <v>679</v>
      </c>
      <c r="D1279" s="495"/>
      <c r="E1279" s="495"/>
      <c r="F1279" s="495"/>
      <c r="G1279" s="495"/>
      <c r="H1279" s="495"/>
      <c r="I1279" s="495"/>
      <c r="J1279" s="495"/>
      <c r="K1279" s="495"/>
      <c r="L1279" s="495"/>
      <c r="M1279" s="495"/>
      <c r="N1279" s="495"/>
      <c r="O1279" s="495"/>
      <c r="P1279" s="234">
        <v>1395.86</v>
      </c>
      <c r="Q1279" s="143"/>
      <c r="R1279" s="143"/>
      <c r="S1279" s="143"/>
      <c r="T1279" s="143"/>
      <c r="U1279" s="143"/>
    </row>
    <row r="1280" spans="1:21" ht="13.5" customHeight="1">
      <c r="A1280" s="210"/>
      <c r="B1280" s="187"/>
      <c r="C1280" s="495" t="s">
        <v>680</v>
      </c>
      <c r="D1280" s="495"/>
      <c r="E1280" s="495"/>
      <c r="F1280" s="495"/>
      <c r="G1280" s="495"/>
      <c r="H1280" s="495"/>
      <c r="I1280" s="495"/>
      <c r="J1280" s="495"/>
      <c r="K1280" s="495"/>
      <c r="L1280" s="495"/>
      <c r="M1280" s="495"/>
      <c r="N1280" s="495"/>
      <c r="O1280" s="495"/>
      <c r="P1280" s="234">
        <v>1859726.19</v>
      </c>
      <c r="Q1280" s="143"/>
      <c r="R1280" s="143"/>
      <c r="S1280" s="143"/>
      <c r="T1280" s="143"/>
      <c r="U1280" s="143"/>
    </row>
    <row r="1281" spans="1:21" ht="13.5" customHeight="1">
      <c r="A1281" s="210"/>
      <c r="B1281" s="187"/>
      <c r="C1281" s="495" t="s">
        <v>681</v>
      </c>
      <c r="D1281" s="495"/>
      <c r="E1281" s="495"/>
      <c r="F1281" s="495"/>
      <c r="G1281" s="495"/>
      <c r="H1281" s="495"/>
      <c r="I1281" s="495"/>
      <c r="J1281" s="495"/>
      <c r="K1281" s="495"/>
      <c r="L1281" s="495"/>
      <c r="M1281" s="495"/>
      <c r="N1281" s="495"/>
      <c r="O1281" s="495"/>
      <c r="P1281" s="234">
        <v>2765570.61</v>
      </c>
      <c r="Q1281" s="143"/>
      <c r="R1281" s="143"/>
      <c r="S1281" s="143"/>
      <c r="T1281" s="143"/>
      <c r="U1281" s="143"/>
    </row>
    <row r="1282" spans="1:21" ht="13.5" customHeight="1">
      <c r="A1282" s="210"/>
      <c r="B1282" s="187"/>
      <c r="C1282" s="495" t="s">
        <v>676</v>
      </c>
      <c r="D1282" s="495"/>
      <c r="E1282" s="495"/>
      <c r="F1282" s="495"/>
      <c r="G1282" s="495"/>
      <c r="H1282" s="495"/>
      <c r="I1282" s="495"/>
      <c r="J1282" s="495"/>
      <c r="K1282" s="495"/>
      <c r="L1282" s="495"/>
      <c r="M1282" s="495"/>
      <c r="N1282" s="495"/>
      <c r="O1282" s="495"/>
      <c r="P1282" s="235"/>
      <c r="Q1282" s="143"/>
      <c r="R1282" s="143"/>
      <c r="S1282" s="143"/>
      <c r="T1282" s="143"/>
      <c r="U1282" s="143"/>
    </row>
    <row r="1283" spans="1:21" ht="13.5" customHeight="1">
      <c r="A1283" s="210"/>
      <c r="B1283" s="187"/>
      <c r="C1283" s="495" t="s">
        <v>682</v>
      </c>
      <c r="D1283" s="495"/>
      <c r="E1283" s="495"/>
      <c r="F1283" s="495"/>
      <c r="G1283" s="495"/>
      <c r="H1283" s="495"/>
      <c r="I1283" s="495"/>
      <c r="J1283" s="495"/>
      <c r="K1283" s="495"/>
      <c r="L1283" s="495"/>
      <c r="M1283" s="495"/>
      <c r="N1283" s="495"/>
      <c r="O1283" s="495"/>
      <c r="P1283" s="234">
        <v>381231.5</v>
      </c>
      <c r="Q1283" s="143"/>
      <c r="R1283" s="143"/>
      <c r="S1283" s="143"/>
      <c r="T1283" s="143"/>
      <c r="U1283" s="143"/>
    </row>
    <row r="1284" spans="1:21" ht="13.5" customHeight="1">
      <c r="A1284" s="210"/>
      <c r="B1284" s="187"/>
      <c r="C1284" s="495" t="s">
        <v>683</v>
      </c>
      <c r="D1284" s="495"/>
      <c r="E1284" s="495"/>
      <c r="F1284" s="495"/>
      <c r="G1284" s="495"/>
      <c r="H1284" s="495"/>
      <c r="I1284" s="495"/>
      <c r="J1284" s="495"/>
      <c r="K1284" s="495"/>
      <c r="L1284" s="495"/>
      <c r="M1284" s="495"/>
      <c r="N1284" s="495"/>
      <c r="O1284" s="495"/>
      <c r="P1284" s="234">
        <v>1666.46</v>
      </c>
      <c r="Q1284" s="143"/>
      <c r="R1284" s="143"/>
      <c r="S1284" s="143"/>
      <c r="T1284" s="143"/>
      <c r="U1284" s="143"/>
    </row>
    <row r="1285" spans="1:21" ht="13.5" customHeight="1">
      <c r="A1285" s="210"/>
      <c r="B1285" s="187"/>
      <c r="C1285" s="495" t="s">
        <v>684</v>
      </c>
      <c r="D1285" s="495"/>
      <c r="E1285" s="495"/>
      <c r="F1285" s="495"/>
      <c r="G1285" s="495"/>
      <c r="H1285" s="495"/>
      <c r="I1285" s="495"/>
      <c r="J1285" s="495"/>
      <c r="K1285" s="495"/>
      <c r="L1285" s="495"/>
      <c r="M1285" s="495"/>
      <c r="N1285" s="495"/>
      <c r="O1285" s="495"/>
      <c r="P1285" s="234">
        <v>1395.86</v>
      </c>
      <c r="Q1285" s="143"/>
      <c r="R1285" s="143"/>
      <c r="S1285" s="143"/>
      <c r="T1285" s="143"/>
      <c r="U1285" s="143"/>
    </row>
    <row r="1286" spans="1:21" ht="13.5" customHeight="1">
      <c r="A1286" s="210"/>
      <c r="B1286" s="187"/>
      <c r="C1286" s="495" t="s">
        <v>685</v>
      </c>
      <c r="D1286" s="495"/>
      <c r="E1286" s="495"/>
      <c r="F1286" s="495"/>
      <c r="G1286" s="495"/>
      <c r="H1286" s="495"/>
      <c r="I1286" s="495"/>
      <c r="J1286" s="495"/>
      <c r="K1286" s="495"/>
      <c r="L1286" s="495"/>
      <c r="M1286" s="495"/>
      <c r="N1286" s="495"/>
      <c r="O1286" s="495"/>
      <c r="P1286" s="234">
        <v>1859726.19</v>
      </c>
      <c r="Q1286" s="143"/>
      <c r="R1286" s="143"/>
      <c r="S1286" s="143"/>
      <c r="T1286" s="143"/>
      <c r="U1286" s="143"/>
    </row>
    <row r="1287" spans="1:21" ht="13.5" customHeight="1">
      <c r="A1287" s="210"/>
      <c r="B1287" s="187"/>
      <c r="C1287" s="495" t="s">
        <v>686</v>
      </c>
      <c r="D1287" s="495"/>
      <c r="E1287" s="495"/>
      <c r="F1287" s="495"/>
      <c r="G1287" s="495"/>
      <c r="H1287" s="495"/>
      <c r="I1287" s="495"/>
      <c r="J1287" s="495"/>
      <c r="K1287" s="495"/>
      <c r="L1287" s="495"/>
      <c r="M1287" s="495"/>
      <c r="N1287" s="495"/>
      <c r="O1287" s="495"/>
      <c r="P1287" s="234">
        <v>345051.44</v>
      </c>
      <c r="Q1287" s="143"/>
      <c r="R1287" s="143"/>
      <c r="S1287" s="143"/>
      <c r="T1287" s="143"/>
      <c r="U1287" s="143"/>
    </row>
    <row r="1288" spans="1:21" ht="13.5" customHeight="1">
      <c r="A1288" s="210"/>
      <c r="B1288" s="187"/>
      <c r="C1288" s="495" t="s">
        <v>687</v>
      </c>
      <c r="D1288" s="495"/>
      <c r="E1288" s="495"/>
      <c r="F1288" s="495"/>
      <c r="G1288" s="495"/>
      <c r="H1288" s="495"/>
      <c r="I1288" s="495"/>
      <c r="J1288" s="495"/>
      <c r="K1288" s="495"/>
      <c r="L1288" s="495"/>
      <c r="M1288" s="495"/>
      <c r="N1288" s="495"/>
      <c r="O1288" s="495"/>
      <c r="P1288" s="234">
        <v>176499.16</v>
      </c>
      <c r="Q1288" s="143"/>
      <c r="R1288" s="143"/>
      <c r="S1288" s="143"/>
      <c r="T1288" s="143"/>
      <c r="U1288" s="143"/>
    </row>
    <row r="1289" spans="1:21" ht="13.5" customHeight="1">
      <c r="A1289" s="210"/>
      <c r="B1289" s="187"/>
      <c r="C1289" s="495" t="s">
        <v>688</v>
      </c>
      <c r="D1289" s="495"/>
      <c r="E1289" s="495"/>
      <c r="F1289" s="495"/>
      <c r="G1289" s="495"/>
      <c r="H1289" s="495"/>
      <c r="I1289" s="495"/>
      <c r="J1289" s="495"/>
      <c r="K1289" s="495"/>
      <c r="L1289" s="495"/>
      <c r="M1289" s="495"/>
      <c r="N1289" s="495"/>
      <c r="O1289" s="495"/>
      <c r="P1289" s="234">
        <v>382627.36</v>
      </c>
      <c r="Q1289" s="143"/>
      <c r="R1289" s="143"/>
      <c r="S1289" s="143"/>
      <c r="T1289" s="143"/>
      <c r="U1289" s="143"/>
    </row>
    <row r="1290" spans="1:21" ht="13.5" customHeight="1">
      <c r="A1290" s="210"/>
      <c r="B1290" s="187"/>
      <c r="C1290" s="495" t="s">
        <v>689</v>
      </c>
      <c r="D1290" s="495"/>
      <c r="E1290" s="495"/>
      <c r="F1290" s="495"/>
      <c r="G1290" s="495"/>
      <c r="H1290" s="495"/>
      <c r="I1290" s="495"/>
      <c r="J1290" s="495"/>
      <c r="K1290" s="495"/>
      <c r="L1290" s="495"/>
      <c r="M1290" s="495"/>
      <c r="N1290" s="495"/>
      <c r="O1290" s="495"/>
      <c r="P1290" s="234">
        <v>345051.44</v>
      </c>
      <c r="Q1290" s="143"/>
      <c r="R1290" s="143"/>
      <c r="S1290" s="143"/>
      <c r="T1290" s="143"/>
      <c r="U1290" s="143"/>
    </row>
    <row r="1291" spans="1:21" ht="13.5" customHeight="1">
      <c r="A1291" s="210"/>
      <c r="B1291" s="187"/>
      <c r="C1291" s="495" t="s">
        <v>690</v>
      </c>
      <c r="D1291" s="495"/>
      <c r="E1291" s="495"/>
      <c r="F1291" s="495"/>
      <c r="G1291" s="495"/>
      <c r="H1291" s="495"/>
      <c r="I1291" s="495"/>
      <c r="J1291" s="495"/>
      <c r="K1291" s="495"/>
      <c r="L1291" s="495"/>
      <c r="M1291" s="495"/>
      <c r="N1291" s="495"/>
      <c r="O1291" s="495"/>
      <c r="P1291" s="234">
        <v>176499.16</v>
      </c>
      <c r="Q1291" s="143"/>
      <c r="R1291" s="143"/>
      <c r="S1291" s="143"/>
      <c r="T1291" s="143"/>
      <c r="U1291" s="143"/>
    </row>
    <row r="1292" spans="1:21" ht="13.5" customHeight="1">
      <c r="A1292" s="210"/>
      <c r="B1292" s="230"/>
      <c r="C1292" s="496" t="s">
        <v>1774</v>
      </c>
      <c r="D1292" s="496"/>
      <c r="E1292" s="496"/>
      <c r="F1292" s="496"/>
      <c r="G1292" s="496"/>
      <c r="H1292" s="496"/>
      <c r="I1292" s="496"/>
      <c r="J1292" s="496"/>
      <c r="K1292" s="496"/>
      <c r="L1292" s="496"/>
      <c r="M1292" s="496"/>
      <c r="N1292" s="496"/>
      <c r="O1292" s="496"/>
      <c r="P1292" s="236">
        <v>2765570.61</v>
      </c>
      <c r="Q1292" s="143"/>
      <c r="R1292" s="143"/>
      <c r="S1292" s="143"/>
      <c r="T1292" s="143"/>
      <c r="U1292" s="143"/>
    </row>
    <row r="1293" spans="1:21" ht="13.5" customHeight="1">
      <c r="A1293" s="210"/>
      <c r="B1293" s="187"/>
      <c r="C1293" s="495" t="s">
        <v>692</v>
      </c>
      <c r="D1293" s="495"/>
      <c r="E1293" s="495"/>
      <c r="F1293" s="495"/>
      <c r="G1293" s="495"/>
      <c r="H1293" s="495"/>
      <c r="I1293" s="495"/>
      <c r="J1293" s="495"/>
      <c r="K1293" s="495"/>
      <c r="L1293" s="495"/>
      <c r="M1293" s="495"/>
      <c r="N1293" s="495"/>
      <c r="O1293" s="495"/>
      <c r="P1293" s="235"/>
      <c r="Q1293" s="143"/>
      <c r="R1293" s="143"/>
      <c r="S1293" s="143"/>
      <c r="T1293" s="143"/>
      <c r="U1293" s="143"/>
    </row>
    <row r="1294" spans="1:21" ht="13.5" customHeight="1">
      <c r="A1294" s="210"/>
      <c r="B1294" s="187"/>
      <c r="C1294" s="495" t="s">
        <v>693</v>
      </c>
      <c r="D1294" s="495"/>
      <c r="E1294" s="495"/>
      <c r="F1294" s="495"/>
      <c r="G1294" s="495"/>
      <c r="H1294" s="495"/>
      <c r="I1294" s="495"/>
      <c r="J1294" s="495"/>
      <c r="K1294" s="495"/>
      <c r="L1294" s="495"/>
      <c r="M1294" s="495"/>
      <c r="N1294" s="495"/>
      <c r="O1294" s="495"/>
      <c r="P1294" s="234">
        <v>1850190.81</v>
      </c>
      <c r="Q1294" s="143"/>
      <c r="R1294" s="143"/>
      <c r="S1294" s="143"/>
      <c r="T1294" s="143"/>
      <c r="U1294" s="143"/>
    </row>
    <row r="1295" spans="1:21" ht="13.5" customHeight="1">
      <c r="A1295" s="210"/>
      <c r="B1295" s="187"/>
      <c r="C1295" s="495" t="s">
        <v>694</v>
      </c>
      <c r="D1295" s="495"/>
      <c r="E1295" s="495"/>
      <c r="F1295" s="495"/>
      <c r="G1295" s="495"/>
      <c r="H1295" s="495"/>
      <c r="I1295" s="495"/>
      <c r="J1295" s="495"/>
      <c r="K1295" s="237" t="s">
        <v>2002</v>
      </c>
      <c r="L1295" s="231"/>
      <c r="M1295" s="231"/>
      <c r="N1295" s="143"/>
      <c r="O1295" s="238"/>
      <c r="P1295" s="235"/>
      <c r="Q1295" s="143"/>
      <c r="R1295" s="143"/>
      <c r="S1295" s="143"/>
      <c r="T1295" s="143"/>
      <c r="U1295" s="143"/>
    </row>
    <row r="1296" spans="1:21" ht="13.5" customHeight="1">
      <c r="A1296" s="210"/>
      <c r="B1296" s="187"/>
      <c r="C1296" s="495" t="s">
        <v>696</v>
      </c>
      <c r="D1296" s="495"/>
      <c r="E1296" s="495"/>
      <c r="F1296" s="495"/>
      <c r="G1296" s="495"/>
      <c r="H1296" s="495"/>
      <c r="I1296" s="495"/>
      <c r="J1296" s="495"/>
      <c r="K1296" s="237" t="s">
        <v>2003</v>
      </c>
      <c r="L1296" s="231"/>
      <c r="M1296" s="231"/>
      <c r="N1296" s="143"/>
      <c r="O1296" s="238"/>
      <c r="P1296" s="235"/>
      <c r="Q1296" s="143"/>
      <c r="R1296" s="143"/>
      <c r="S1296" s="143"/>
      <c r="T1296" s="143"/>
      <c r="U1296" s="143"/>
    </row>
    <row r="1297" spans="1:21" ht="1.5" customHeight="1">
      <c r="A1297" s="255"/>
      <c r="B1297" s="226"/>
      <c r="C1297" s="224"/>
      <c r="D1297" s="224"/>
      <c r="E1297" s="224"/>
      <c r="F1297" s="224"/>
      <c r="G1297" s="224"/>
      <c r="H1297" s="224"/>
      <c r="I1297" s="224"/>
      <c r="J1297" s="224"/>
      <c r="K1297" s="224"/>
      <c r="L1297" s="259"/>
      <c r="M1297" s="260"/>
      <c r="N1297" s="261"/>
      <c r="O1297" s="262"/>
      <c r="P1297" s="263"/>
      <c r="Q1297" s="272"/>
      <c r="R1297" s="272"/>
      <c r="S1297" s="272"/>
      <c r="T1297" s="272"/>
      <c r="U1297" s="272"/>
    </row>
    <row r="1298" spans="1:21" ht="14.25" customHeight="1">
      <c r="A1298" s="141"/>
      <c r="B1298" s="264"/>
      <c r="C1298" s="265"/>
      <c r="D1298" s="265"/>
      <c r="E1298" s="265"/>
      <c r="F1298" s="265"/>
      <c r="G1298" s="265"/>
      <c r="H1298" s="265"/>
      <c r="I1298" s="265"/>
      <c r="J1298" s="265"/>
      <c r="K1298" s="265"/>
      <c r="L1298" s="266"/>
      <c r="M1298" s="267"/>
      <c r="N1298" s="268"/>
      <c r="O1298" s="141"/>
      <c r="P1298" s="141"/>
      <c r="Q1298" s="272"/>
      <c r="R1298" s="272"/>
      <c r="S1298" s="272"/>
      <c r="T1298" s="272"/>
      <c r="U1298" s="272"/>
    </row>
    <row r="1299" spans="1:21" ht="15">
      <c r="A1299" s="144"/>
      <c r="B1299" s="269" t="s">
        <v>1777</v>
      </c>
      <c r="C1299" s="491"/>
      <c r="D1299" s="491"/>
      <c r="E1299" s="491"/>
      <c r="F1299" s="491"/>
      <c r="G1299" s="491"/>
      <c r="H1299" s="491"/>
      <c r="I1299" s="492"/>
      <c r="J1299" s="492"/>
      <c r="K1299" s="492"/>
      <c r="L1299" s="492"/>
      <c r="M1299" s="492"/>
      <c r="N1299" s="492"/>
      <c r="O1299" s="143"/>
      <c r="P1299" s="143"/>
      <c r="Q1299" s="157"/>
      <c r="R1299" s="157"/>
      <c r="S1299" s="157"/>
      <c r="T1299" s="157"/>
      <c r="U1299" s="157"/>
    </row>
    <row r="1300" spans="1:21" ht="16.5" customHeight="1">
      <c r="A1300" s="146"/>
      <c r="B1300" s="269"/>
      <c r="C1300" s="493" t="s">
        <v>1778</v>
      </c>
      <c r="D1300" s="493"/>
      <c r="E1300" s="493"/>
      <c r="F1300" s="493"/>
      <c r="G1300" s="493"/>
      <c r="H1300" s="493"/>
      <c r="I1300" s="493"/>
      <c r="J1300" s="493"/>
      <c r="K1300" s="493"/>
      <c r="L1300" s="493"/>
      <c r="M1300" s="493"/>
      <c r="N1300" s="493"/>
      <c r="O1300" s="270"/>
      <c r="P1300" s="270"/>
      <c r="Q1300" s="273"/>
      <c r="R1300" s="273"/>
      <c r="S1300" s="273"/>
      <c r="T1300" s="273"/>
      <c r="U1300" s="273"/>
    </row>
    <row r="1301" spans="1:21" ht="15">
      <c r="A1301" s="144"/>
      <c r="B1301" s="269" t="s">
        <v>1779</v>
      </c>
      <c r="C1301" s="491"/>
      <c r="D1301" s="491"/>
      <c r="E1301" s="491"/>
      <c r="F1301" s="491"/>
      <c r="G1301" s="491"/>
      <c r="H1301" s="491"/>
      <c r="I1301" s="492"/>
      <c r="J1301" s="492"/>
      <c r="K1301" s="492"/>
      <c r="L1301" s="492"/>
      <c r="M1301" s="492"/>
      <c r="N1301" s="492"/>
      <c r="O1301" s="143"/>
      <c r="P1301" s="143"/>
      <c r="Q1301" s="157"/>
      <c r="R1301" s="157"/>
      <c r="S1301" s="157"/>
      <c r="T1301" s="157"/>
      <c r="U1301" s="157"/>
    </row>
    <row r="1302" spans="1:21" ht="16.5" customHeight="1">
      <c r="A1302" s="146"/>
      <c r="B1302" s="270"/>
      <c r="C1302" s="493" t="s">
        <v>1778</v>
      </c>
      <c r="D1302" s="493"/>
      <c r="E1302" s="493"/>
      <c r="F1302" s="493"/>
      <c r="G1302" s="493"/>
      <c r="H1302" s="493"/>
      <c r="I1302" s="493"/>
      <c r="J1302" s="493"/>
      <c r="K1302" s="493"/>
      <c r="L1302" s="493"/>
      <c r="M1302" s="493"/>
      <c r="N1302" s="493"/>
      <c r="O1302" s="270"/>
      <c r="P1302" s="270"/>
      <c r="Q1302" s="273"/>
      <c r="R1302" s="273"/>
      <c r="S1302" s="273"/>
      <c r="T1302" s="273"/>
      <c r="U1302" s="273"/>
    </row>
    <row r="1303" spans="1:21" ht="13.5" customHeight="1">
      <c r="A1303" s="141"/>
      <c r="B1303" s="141"/>
      <c r="C1303" s="141"/>
      <c r="D1303" s="141"/>
      <c r="E1303" s="141"/>
      <c r="F1303" s="141"/>
      <c r="G1303" s="141"/>
      <c r="H1303" s="141"/>
      <c r="I1303" s="141"/>
      <c r="J1303" s="141"/>
      <c r="K1303" s="141"/>
      <c r="L1303" s="141"/>
      <c r="M1303" s="141"/>
      <c r="N1303" s="141"/>
      <c r="O1303" s="141"/>
      <c r="P1303" s="141"/>
      <c r="Q1303" s="143"/>
      <c r="R1303" s="143"/>
      <c r="S1303" s="143"/>
      <c r="T1303" s="143"/>
      <c r="U1303" s="143"/>
    </row>
    <row r="1304" spans="1:21" ht="27" customHeight="1">
      <c r="A1304" s="494" t="s">
        <v>1780</v>
      </c>
      <c r="B1304" s="494"/>
      <c r="C1304" s="494"/>
      <c r="D1304" s="494"/>
      <c r="E1304" s="494"/>
      <c r="F1304" s="494"/>
      <c r="G1304" s="494"/>
      <c r="H1304" s="494"/>
      <c r="I1304" s="494"/>
      <c r="J1304" s="494"/>
      <c r="K1304" s="494"/>
      <c r="L1304" s="494"/>
      <c r="M1304" s="494"/>
      <c r="N1304" s="494"/>
      <c r="O1304" s="494"/>
      <c r="P1304" s="494"/>
      <c r="Q1304" s="143"/>
      <c r="R1304" s="143"/>
      <c r="S1304" s="143"/>
      <c r="T1304" s="143"/>
      <c r="U1304" s="143"/>
    </row>
    <row r="1305" spans="1:21" ht="16.5" customHeight="1">
      <c r="A1305" s="494" t="s">
        <v>1781</v>
      </c>
      <c r="B1305" s="494"/>
      <c r="C1305" s="494"/>
      <c r="D1305" s="494"/>
      <c r="E1305" s="494"/>
      <c r="F1305" s="494"/>
      <c r="G1305" s="494"/>
      <c r="H1305" s="494"/>
      <c r="I1305" s="494"/>
      <c r="J1305" s="494"/>
      <c r="K1305" s="494"/>
      <c r="L1305" s="494"/>
      <c r="M1305" s="494"/>
      <c r="N1305" s="494"/>
      <c r="O1305" s="494"/>
      <c r="P1305" s="494"/>
      <c r="Q1305" s="143"/>
      <c r="R1305" s="143"/>
      <c r="S1305" s="143"/>
      <c r="T1305" s="143"/>
      <c r="U1305" s="143"/>
    </row>
    <row r="1306" spans="1:21" ht="14.25" customHeight="1">
      <c r="A1306" s="494" t="s">
        <v>1782</v>
      </c>
      <c r="B1306" s="494"/>
      <c r="C1306" s="494"/>
      <c r="D1306" s="494"/>
      <c r="E1306" s="494"/>
      <c r="F1306" s="494"/>
      <c r="G1306" s="494"/>
      <c r="H1306" s="494"/>
      <c r="I1306" s="494"/>
      <c r="J1306" s="494"/>
      <c r="K1306" s="494"/>
      <c r="L1306" s="494"/>
      <c r="M1306" s="494"/>
      <c r="N1306" s="494"/>
      <c r="O1306" s="494"/>
      <c r="P1306" s="494"/>
      <c r="Q1306" s="143"/>
      <c r="R1306" s="143"/>
      <c r="S1306" s="143"/>
      <c r="T1306" s="143"/>
      <c r="U1306" s="143"/>
    </row>
    <row r="1308" spans="1:21" ht="15">
      <c r="A1308" s="141"/>
      <c r="B1308" s="143"/>
      <c r="C1308" s="143"/>
      <c r="D1308" s="143"/>
      <c r="E1308" s="143"/>
      <c r="F1308" s="143"/>
      <c r="G1308" s="143"/>
      <c r="H1308" s="143"/>
      <c r="I1308" s="143"/>
      <c r="J1308" s="143"/>
      <c r="K1308" s="143"/>
      <c r="L1308" s="143"/>
      <c r="M1308" s="143"/>
      <c r="N1308" s="143"/>
      <c r="O1308" s="143"/>
      <c r="P1308" s="143"/>
      <c r="Q1308" s="143"/>
      <c r="R1308" s="143"/>
      <c r="S1308" s="143"/>
      <c r="T1308" s="143"/>
      <c r="U1308" s="143"/>
    </row>
    <row r="1309" spans="1:21" ht="15">
      <c r="A1309" s="141"/>
      <c r="B1309" s="143"/>
      <c r="C1309" s="143"/>
      <c r="D1309" s="143"/>
      <c r="E1309" s="143"/>
      <c r="F1309" s="143"/>
      <c r="G1309" s="143"/>
      <c r="H1309" s="143"/>
      <c r="I1309" s="143"/>
      <c r="J1309" s="143"/>
      <c r="K1309" s="143"/>
      <c r="L1309" s="143"/>
      <c r="M1309" s="143"/>
      <c r="N1309" s="143"/>
      <c r="O1309" s="143"/>
      <c r="P1309" s="143"/>
      <c r="Q1309" s="143"/>
      <c r="R1309" s="143"/>
      <c r="S1309" s="143"/>
      <c r="T1309" s="143"/>
      <c r="U1309" s="143"/>
    </row>
    <row r="1310" spans="1:21" ht="15">
      <c r="A1310" s="141"/>
      <c r="B1310" s="143"/>
      <c r="C1310" s="143"/>
      <c r="D1310" s="143"/>
      <c r="E1310" s="143"/>
      <c r="F1310" s="143"/>
      <c r="G1310" s="143"/>
      <c r="H1310" s="143"/>
      <c r="I1310" s="143"/>
      <c r="J1310" s="143"/>
      <c r="K1310" s="143"/>
      <c r="L1310" s="143"/>
      <c r="M1310" s="143"/>
      <c r="N1310" s="143"/>
      <c r="O1310" s="143"/>
      <c r="P1310" s="143"/>
      <c r="Q1310" s="143"/>
      <c r="R1310" s="143"/>
      <c r="S1310" s="143"/>
      <c r="T1310" s="143"/>
      <c r="U1310" s="143"/>
    </row>
    <row r="1311" spans="1:21" ht="15">
      <c r="A1311" s="141"/>
      <c r="B1311" s="143"/>
      <c r="C1311" s="143"/>
      <c r="D1311" s="143"/>
      <c r="E1311" s="143"/>
      <c r="F1311" s="143"/>
      <c r="G1311" s="143"/>
      <c r="H1311" s="143"/>
      <c r="I1311" s="143"/>
      <c r="J1311" s="143"/>
      <c r="K1311" s="143"/>
      <c r="L1311" s="143"/>
      <c r="M1311" s="143"/>
      <c r="N1311" s="143"/>
      <c r="O1311" s="143"/>
      <c r="P1311" s="143"/>
      <c r="Q1311" s="143"/>
      <c r="R1311" s="143"/>
      <c r="S1311" s="143"/>
      <c r="T1311" s="143"/>
      <c r="U1311" s="143"/>
    </row>
    <row r="1312" spans="1:21" ht="15">
      <c r="A1312" s="141"/>
      <c r="B1312" s="143"/>
      <c r="C1312" s="143"/>
      <c r="D1312" s="143"/>
      <c r="E1312" s="143"/>
      <c r="F1312" s="143"/>
      <c r="G1312" s="143"/>
      <c r="H1312" s="143"/>
      <c r="I1312" s="143"/>
      <c r="J1312" s="143"/>
      <c r="K1312" s="143"/>
      <c r="L1312" s="143"/>
      <c r="M1312" s="143"/>
      <c r="N1312" s="143"/>
      <c r="O1312" s="143"/>
      <c r="P1312" s="143"/>
      <c r="Q1312" s="143"/>
      <c r="R1312" s="143"/>
      <c r="S1312" s="143"/>
      <c r="T1312" s="143"/>
      <c r="U1312" s="143"/>
    </row>
    <row r="1313" spans="1:21" ht="15">
      <c r="A1313" s="141"/>
      <c r="B1313" s="143"/>
      <c r="C1313" s="143"/>
      <c r="D1313" s="143"/>
      <c r="E1313" s="143"/>
      <c r="F1313" s="143"/>
      <c r="G1313" s="143"/>
      <c r="H1313" s="143"/>
      <c r="I1313" s="143"/>
      <c r="J1313" s="143"/>
      <c r="K1313" s="143"/>
      <c r="L1313" s="143"/>
      <c r="M1313" s="143"/>
      <c r="N1313" s="143"/>
      <c r="O1313" s="143"/>
      <c r="P1313" s="143"/>
      <c r="Q1313" s="143"/>
      <c r="R1313" s="143"/>
      <c r="S1313" s="143"/>
      <c r="T1313" s="143"/>
      <c r="U1313" s="143"/>
    </row>
    <row r="1314" spans="1:21" ht="15">
      <c r="A1314" s="141"/>
      <c r="B1314" s="143"/>
      <c r="C1314" s="143"/>
      <c r="D1314" s="143"/>
      <c r="E1314" s="143"/>
      <c r="F1314" s="143"/>
      <c r="G1314" s="143"/>
      <c r="H1314" s="143"/>
      <c r="I1314" s="143"/>
      <c r="J1314" s="143"/>
      <c r="K1314" s="143"/>
      <c r="L1314" s="143"/>
      <c r="M1314" s="143"/>
      <c r="N1314" s="143"/>
      <c r="O1314" s="143"/>
      <c r="P1314" s="143"/>
      <c r="Q1314" s="143"/>
      <c r="R1314" s="143"/>
      <c r="S1314" s="143"/>
      <c r="T1314" s="143"/>
      <c r="U1314" s="143"/>
    </row>
    <row r="1315" spans="1:21" ht="15">
      <c r="A1315" s="141"/>
      <c r="B1315" s="143"/>
      <c r="C1315" s="143"/>
      <c r="D1315" s="143"/>
      <c r="E1315" s="143"/>
      <c r="F1315" s="143"/>
      <c r="G1315" s="143"/>
      <c r="H1315" s="143"/>
      <c r="I1315" s="143"/>
      <c r="J1315" s="143"/>
      <c r="K1315" s="143"/>
      <c r="L1315" s="143"/>
      <c r="M1315" s="143"/>
      <c r="N1315" s="143"/>
      <c r="O1315" s="143"/>
      <c r="P1315" s="143"/>
      <c r="Q1315" s="143"/>
      <c r="R1315" s="143"/>
      <c r="S1315" s="143"/>
      <c r="T1315" s="143"/>
      <c r="U1315" s="143"/>
    </row>
    <row r="1316" spans="1:21" ht="15">
      <c r="A1316" s="141"/>
      <c r="B1316" s="143"/>
      <c r="C1316" s="143"/>
      <c r="D1316" s="143"/>
      <c r="E1316" s="143"/>
      <c r="F1316" s="143"/>
      <c r="G1316" s="143"/>
      <c r="H1316" s="143"/>
      <c r="I1316" s="143"/>
      <c r="J1316" s="143"/>
      <c r="K1316" s="143"/>
      <c r="L1316" s="143"/>
      <c r="M1316" s="143"/>
      <c r="N1316" s="143"/>
      <c r="O1316" s="143"/>
      <c r="P1316" s="143"/>
      <c r="Q1316" s="143"/>
      <c r="R1316" s="143"/>
      <c r="S1316" s="143"/>
      <c r="T1316" s="143"/>
      <c r="U1316" s="143"/>
    </row>
    <row r="1317" spans="1:21" ht="15">
      <c r="A1317" s="141"/>
      <c r="B1317" s="143"/>
      <c r="C1317" s="143"/>
      <c r="D1317" s="143"/>
      <c r="E1317" s="143"/>
      <c r="F1317" s="143"/>
      <c r="G1317" s="143"/>
      <c r="H1317" s="143"/>
      <c r="I1317" s="143"/>
      <c r="J1317" s="143"/>
      <c r="K1317" s="143"/>
      <c r="L1317" s="143"/>
      <c r="M1317" s="143"/>
      <c r="N1317" s="143"/>
      <c r="O1317" s="143"/>
      <c r="P1317" s="143"/>
      <c r="Q1317" s="143"/>
      <c r="R1317" s="143"/>
      <c r="S1317" s="143"/>
      <c r="T1317" s="143"/>
      <c r="U1317" s="143"/>
    </row>
    <row r="1318" spans="1:21" ht="15">
      <c r="A1318" s="141"/>
      <c r="B1318" s="143"/>
      <c r="C1318" s="143"/>
      <c r="D1318" s="143"/>
      <c r="E1318" s="143"/>
      <c r="F1318" s="143"/>
      <c r="G1318" s="143"/>
      <c r="H1318" s="143"/>
      <c r="I1318" s="143"/>
      <c r="J1318" s="143"/>
      <c r="K1318" s="143"/>
      <c r="L1318" s="143"/>
      <c r="M1318" s="143"/>
      <c r="N1318" s="143"/>
      <c r="O1318" s="143"/>
      <c r="P1318" s="143"/>
      <c r="Q1318" s="143"/>
      <c r="R1318" s="143"/>
      <c r="S1318" s="143"/>
      <c r="T1318" s="143"/>
      <c r="U1318" s="143"/>
    </row>
    <row r="1319" spans="1:21" ht="15">
      <c r="A1319" s="141"/>
      <c r="B1319" s="143"/>
      <c r="C1319" s="143"/>
      <c r="D1319" s="143"/>
      <c r="E1319" s="143"/>
      <c r="F1319" s="143"/>
      <c r="G1319" s="143"/>
      <c r="H1319" s="143"/>
      <c r="I1319" s="143"/>
      <c r="J1319" s="143"/>
      <c r="K1319" s="143"/>
      <c r="L1319" s="143"/>
      <c r="M1319" s="143"/>
      <c r="N1319" s="143"/>
      <c r="O1319" s="143"/>
      <c r="P1319" s="143"/>
      <c r="Q1319" s="143"/>
      <c r="R1319" s="143"/>
      <c r="S1319" s="143"/>
      <c r="T1319" s="143"/>
      <c r="U1319" s="143"/>
    </row>
    <row r="1320" spans="1:21" ht="15">
      <c r="A1320" s="141"/>
      <c r="B1320" s="143"/>
      <c r="C1320" s="143"/>
      <c r="D1320" s="143"/>
      <c r="E1320" s="143"/>
      <c r="F1320" s="143"/>
      <c r="G1320" s="143"/>
      <c r="H1320" s="143"/>
      <c r="I1320" s="143"/>
      <c r="J1320" s="143"/>
      <c r="K1320" s="143"/>
      <c r="L1320" s="143"/>
      <c r="M1320" s="143"/>
      <c r="N1320" s="143"/>
      <c r="O1320" s="143"/>
      <c r="P1320" s="143"/>
      <c r="Q1320" s="143"/>
      <c r="R1320" s="143"/>
      <c r="S1320" s="143"/>
      <c r="T1320" s="143"/>
      <c r="U1320" s="143"/>
    </row>
    <row r="1321" spans="1:21" ht="15">
      <c r="A1321" s="141"/>
      <c r="B1321" s="143"/>
      <c r="C1321" s="143"/>
      <c r="D1321" s="143"/>
      <c r="E1321" s="143"/>
      <c r="F1321" s="143"/>
      <c r="G1321" s="143"/>
      <c r="H1321" s="143"/>
      <c r="I1321" s="143"/>
      <c r="J1321" s="143"/>
      <c r="K1321" s="143"/>
      <c r="L1321" s="143"/>
      <c r="M1321" s="143"/>
      <c r="N1321" s="143"/>
      <c r="O1321" s="143"/>
      <c r="P1321" s="143"/>
      <c r="Q1321" s="143"/>
      <c r="R1321" s="143"/>
      <c r="S1321" s="143"/>
      <c r="T1321" s="143"/>
      <c r="U1321" s="143"/>
    </row>
    <row r="1322" spans="1:21" ht="15">
      <c r="A1322" s="141"/>
      <c r="B1322" s="143"/>
      <c r="C1322" s="143"/>
      <c r="D1322" s="143"/>
      <c r="E1322" s="143"/>
      <c r="F1322" s="143"/>
      <c r="G1322" s="143"/>
      <c r="H1322" s="143"/>
      <c r="I1322" s="143"/>
      <c r="J1322" s="143"/>
      <c r="K1322" s="143"/>
      <c r="L1322" s="143"/>
      <c r="M1322" s="143"/>
      <c r="N1322" s="143"/>
      <c r="O1322" s="143"/>
      <c r="P1322" s="143"/>
      <c r="Q1322" s="143"/>
      <c r="R1322" s="143"/>
      <c r="S1322" s="143"/>
      <c r="T1322" s="143"/>
      <c r="U1322" s="143"/>
    </row>
    <row r="1323" spans="1:21" ht="15">
      <c r="A1323" s="141"/>
      <c r="B1323" s="143"/>
      <c r="C1323" s="143"/>
      <c r="D1323" s="143"/>
      <c r="E1323" s="143"/>
      <c r="F1323" s="143"/>
      <c r="G1323" s="143"/>
      <c r="H1323" s="143"/>
      <c r="I1323" s="143"/>
      <c r="J1323" s="143"/>
      <c r="K1323" s="143"/>
      <c r="L1323" s="143"/>
      <c r="M1323" s="143"/>
      <c r="N1323" s="143"/>
      <c r="O1323" s="143"/>
      <c r="P1323" s="143"/>
      <c r="Q1323" s="143"/>
      <c r="R1323" s="143"/>
      <c r="S1323" s="143"/>
      <c r="T1323" s="143"/>
      <c r="U1323" s="143"/>
    </row>
    <row r="1324" spans="1:21" ht="15">
      <c r="A1324" s="141"/>
      <c r="B1324" s="143"/>
      <c r="C1324" s="143"/>
      <c r="D1324" s="143"/>
      <c r="E1324" s="143"/>
      <c r="F1324" s="143"/>
      <c r="G1324" s="143"/>
      <c r="H1324" s="143"/>
      <c r="I1324" s="143"/>
      <c r="J1324" s="143"/>
      <c r="K1324" s="143"/>
      <c r="L1324" s="143"/>
      <c r="M1324" s="143"/>
      <c r="N1324" s="143"/>
      <c r="O1324" s="143"/>
      <c r="P1324" s="143"/>
      <c r="Q1324" s="143"/>
      <c r="R1324" s="143"/>
      <c r="S1324" s="143"/>
      <c r="T1324" s="143"/>
      <c r="U1324" s="143"/>
    </row>
    <row r="1325" spans="1:21" ht="15">
      <c r="A1325" s="141"/>
      <c r="B1325" s="143"/>
      <c r="C1325" s="143"/>
      <c r="D1325" s="143"/>
      <c r="E1325" s="143"/>
      <c r="F1325" s="143"/>
      <c r="G1325" s="143"/>
      <c r="H1325" s="143"/>
      <c r="I1325" s="143"/>
      <c r="J1325" s="143"/>
      <c r="K1325" s="143"/>
      <c r="L1325" s="143"/>
      <c r="M1325" s="143"/>
      <c r="N1325" s="143"/>
      <c r="O1325" s="143"/>
      <c r="P1325" s="143"/>
      <c r="Q1325" s="143"/>
      <c r="R1325" s="143"/>
      <c r="S1325" s="143"/>
      <c r="T1325" s="143"/>
      <c r="U1325" s="143"/>
    </row>
    <row r="1326" spans="1:21" ht="15">
      <c r="A1326" s="141"/>
      <c r="B1326" s="143"/>
      <c r="C1326" s="143"/>
      <c r="D1326" s="143"/>
      <c r="E1326" s="143"/>
      <c r="F1326" s="143"/>
      <c r="G1326" s="143"/>
      <c r="H1326" s="143"/>
      <c r="I1326" s="143"/>
      <c r="J1326" s="143"/>
      <c r="K1326" s="143"/>
      <c r="L1326" s="143"/>
      <c r="M1326" s="143"/>
      <c r="N1326" s="143"/>
      <c r="O1326" s="143"/>
      <c r="P1326" s="143"/>
      <c r="Q1326" s="143"/>
      <c r="R1326" s="143"/>
      <c r="S1326" s="143"/>
      <c r="T1326" s="143"/>
      <c r="U1326" s="143"/>
    </row>
    <row r="1327" spans="1:21" ht="15">
      <c r="A1327" s="141"/>
      <c r="B1327" s="143"/>
      <c r="C1327" s="143"/>
      <c r="D1327" s="143"/>
      <c r="E1327" s="143"/>
      <c r="F1327" s="143"/>
      <c r="G1327" s="143"/>
      <c r="H1327" s="143"/>
      <c r="I1327" s="143"/>
      <c r="J1327" s="143"/>
      <c r="K1327" s="143"/>
      <c r="L1327" s="143"/>
      <c r="M1327" s="143"/>
      <c r="N1327" s="143"/>
      <c r="O1327" s="143"/>
      <c r="P1327" s="143"/>
      <c r="Q1327" s="143"/>
      <c r="R1327" s="143"/>
      <c r="S1327" s="143"/>
      <c r="T1327" s="143"/>
      <c r="U1327" s="143"/>
    </row>
    <row r="1328" spans="1:21" ht="15">
      <c r="A1328" s="141"/>
      <c r="B1328" s="143"/>
      <c r="C1328" s="143"/>
      <c r="D1328" s="143"/>
      <c r="E1328" s="143"/>
      <c r="F1328" s="143"/>
      <c r="G1328" s="143"/>
      <c r="H1328" s="143"/>
      <c r="I1328" s="143"/>
      <c r="J1328" s="143"/>
      <c r="K1328" s="143"/>
      <c r="L1328" s="143"/>
      <c r="M1328" s="143"/>
      <c r="N1328" s="143"/>
      <c r="O1328" s="143"/>
      <c r="P1328" s="143"/>
      <c r="Q1328" s="143"/>
      <c r="R1328" s="143"/>
      <c r="S1328" s="143"/>
      <c r="T1328" s="143"/>
      <c r="U1328" s="143"/>
    </row>
    <row r="1329" spans="1:21" ht="15">
      <c r="A1329" s="141"/>
      <c r="B1329" s="143"/>
      <c r="C1329" s="143"/>
      <c r="D1329" s="143"/>
      <c r="E1329" s="143"/>
      <c r="F1329" s="143"/>
      <c r="G1329" s="143"/>
      <c r="H1329" s="143"/>
      <c r="I1329" s="143"/>
      <c r="J1329" s="143"/>
      <c r="K1329" s="143"/>
      <c r="L1329" s="143"/>
      <c r="M1329" s="143"/>
      <c r="N1329" s="143"/>
      <c r="O1329" s="143"/>
      <c r="P1329" s="143"/>
      <c r="Q1329" s="143"/>
      <c r="R1329" s="143"/>
      <c r="S1329" s="143"/>
      <c r="T1329" s="143"/>
      <c r="U1329" s="143"/>
    </row>
    <row r="1330" spans="1:21" ht="15">
      <c r="A1330" s="141"/>
      <c r="B1330" s="143"/>
      <c r="C1330" s="143"/>
      <c r="D1330" s="143"/>
      <c r="E1330" s="143"/>
      <c r="F1330" s="143"/>
      <c r="G1330" s="143"/>
      <c r="H1330" s="143"/>
      <c r="I1330" s="143"/>
      <c r="J1330" s="143"/>
      <c r="K1330" s="143"/>
      <c r="L1330" s="143"/>
      <c r="M1330" s="143"/>
      <c r="N1330" s="143"/>
      <c r="O1330" s="143"/>
      <c r="P1330" s="143"/>
      <c r="Q1330" s="143"/>
      <c r="R1330" s="143"/>
      <c r="S1330" s="143"/>
      <c r="T1330" s="143"/>
      <c r="U1330" s="143"/>
    </row>
    <row r="1331" spans="1:21" ht="15">
      <c r="A1331" s="141"/>
      <c r="B1331" s="143"/>
      <c r="C1331" s="143"/>
      <c r="D1331" s="143"/>
      <c r="E1331" s="143"/>
      <c r="F1331" s="143"/>
      <c r="G1331" s="143"/>
      <c r="H1331" s="143"/>
      <c r="I1331" s="143"/>
      <c r="J1331" s="143"/>
      <c r="K1331" s="143"/>
      <c r="L1331" s="143"/>
      <c r="M1331" s="143"/>
      <c r="N1331" s="143"/>
      <c r="O1331" s="143"/>
      <c r="P1331" s="143"/>
      <c r="Q1331" s="143"/>
      <c r="R1331" s="143"/>
      <c r="S1331" s="143"/>
      <c r="T1331" s="143"/>
      <c r="U1331" s="143"/>
    </row>
    <row r="1332" spans="1:21" ht="15">
      <c r="A1332" s="141"/>
      <c r="B1332" s="143"/>
      <c r="C1332" s="143"/>
      <c r="D1332" s="143"/>
      <c r="E1332" s="143"/>
      <c r="F1332" s="143"/>
      <c r="G1332" s="143"/>
      <c r="H1332" s="143"/>
      <c r="I1332" s="143"/>
      <c r="J1332" s="143"/>
      <c r="K1332" s="143"/>
      <c r="L1332" s="143"/>
      <c r="M1332" s="143"/>
      <c r="N1332" s="143"/>
      <c r="O1332" s="143"/>
      <c r="P1332" s="143"/>
      <c r="Q1332" s="143"/>
      <c r="R1332" s="143"/>
      <c r="S1332" s="143"/>
      <c r="T1332" s="143"/>
      <c r="U1332" s="143"/>
    </row>
    <row r="1333" spans="1:21" ht="15">
      <c r="A1333" s="141"/>
      <c r="B1333" s="143"/>
      <c r="C1333" s="143"/>
      <c r="D1333" s="143"/>
      <c r="E1333" s="143"/>
      <c r="F1333" s="143"/>
      <c r="G1333" s="143"/>
      <c r="H1333" s="143"/>
      <c r="I1333" s="143"/>
      <c r="J1333" s="143"/>
      <c r="K1333" s="143"/>
      <c r="L1333" s="143"/>
      <c r="M1333" s="143"/>
      <c r="N1333" s="143"/>
      <c r="O1333" s="143"/>
      <c r="P1333" s="143"/>
      <c r="Q1333" s="143"/>
      <c r="R1333" s="143"/>
      <c r="S1333" s="143"/>
      <c r="T1333" s="143"/>
      <c r="U1333" s="143"/>
    </row>
    <row r="1334" spans="1:21" ht="15">
      <c r="A1334" s="141"/>
      <c r="B1334" s="143"/>
      <c r="C1334" s="143"/>
      <c r="D1334" s="143"/>
      <c r="E1334" s="143"/>
      <c r="F1334" s="143"/>
      <c r="G1334" s="143"/>
      <c r="H1334" s="143"/>
      <c r="I1334" s="143"/>
      <c r="J1334" s="143"/>
      <c r="K1334" s="143"/>
      <c r="L1334" s="143"/>
      <c r="M1334" s="143"/>
      <c r="N1334" s="143"/>
      <c r="O1334" s="143"/>
      <c r="P1334" s="143"/>
      <c r="Q1334" s="143"/>
      <c r="R1334" s="143"/>
      <c r="S1334" s="143"/>
      <c r="T1334" s="143"/>
      <c r="U1334" s="143"/>
    </row>
    <row r="1335" spans="1:21" ht="15">
      <c r="A1335" s="141"/>
      <c r="B1335" s="143"/>
      <c r="C1335" s="143"/>
      <c r="D1335" s="143"/>
      <c r="E1335" s="143"/>
      <c r="F1335" s="143"/>
      <c r="G1335" s="143"/>
      <c r="H1335" s="143"/>
      <c r="I1335" s="143"/>
      <c r="J1335" s="143"/>
      <c r="K1335" s="143"/>
      <c r="L1335" s="143"/>
      <c r="M1335" s="143"/>
      <c r="N1335" s="143"/>
      <c r="O1335" s="143"/>
      <c r="P1335" s="143"/>
      <c r="Q1335" s="143"/>
      <c r="R1335" s="143"/>
      <c r="S1335" s="143"/>
      <c r="T1335" s="143"/>
      <c r="U1335" s="143"/>
    </row>
    <row r="1336" spans="1:21" ht="15">
      <c r="A1336" s="141"/>
      <c r="B1336" s="143"/>
      <c r="C1336" s="143"/>
      <c r="D1336" s="143"/>
      <c r="E1336" s="143"/>
      <c r="F1336" s="143"/>
      <c r="G1336" s="143"/>
      <c r="H1336" s="143"/>
      <c r="I1336" s="143"/>
      <c r="J1336" s="143"/>
      <c r="K1336" s="143"/>
      <c r="L1336" s="143"/>
      <c r="M1336" s="143"/>
      <c r="N1336" s="143"/>
      <c r="O1336" s="143"/>
      <c r="P1336" s="143"/>
      <c r="Q1336" s="143"/>
      <c r="R1336" s="143"/>
      <c r="S1336" s="143"/>
      <c r="T1336" s="143"/>
      <c r="U1336" s="143"/>
    </row>
    <row r="1337" spans="1:21" ht="15">
      <c r="A1337" s="141"/>
      <c r="B1337" s="143"/>
      <c r="C1337" s="143"/>
      <c r="D1337" s="143"/>
      <c r="E1337" s="143"/>
      <c r="F1337" s="143"/>
      <c r="G1337" s="143"/>
      <c r="H1337" s="143"/>
      <c r="I1337" s="143"/>
      <c r="J1337" s="143"/>
      <c r="K1337" s="143"/>
      <c r="L1337" s="143"/>
      <c r="M1337" s="143"/>
      <c r="N1337" s="143"/>
      <c r="O1337" s="143"/>
      <c r="P1337" s="143"/>
      <c r="Q1337" s="143"/>
      <c r="R1337" s="143"/>
      <c r="S1337" s="143"/>
      <c r="T1337" s="143"/>
      <c r="U1337" s="143"/>
    </row>
    <row r="1338" spans="1:21" ht="15">
      <c r="A1338" s="141"/>
      <c r="B1338" s="143"/>
      <c r="C1338" s="143"/>
      <c r="D1338" s="143"/>
      <c r="E1338" s="143"/>
      <c r="F1338" s="143"/>
      <c r="G1338" s="143"/>
      <c r="H1338" s="143"/>
      <c r="I1338" s="143"/>
      <c r="J1338" s="143"/>
      <c r="K1338" s="143"/>
      <c r="L1338" s="143"/>
      <c r="M1338" s="143"/>
      <c r="N1338" s="143"/>
      <c r="O1338" s="143"/>
      <c r="P1338" s="143"/>
      <c r="Q1338" s="143"/>
      <c r="R1338" s="143"/>
      <c r="S1338" s="143"/>
      <c r="T1338" s="143"/>
      <c r="U1338" s="143"/>
    </row>
    <row r="1339" spans="1:21" ht="15">
      <c r="A1339" s="141"/>
      <c r="B1339" s="143"/>
      <c r="C1339" s="143"/>
      <c r="D1339" s="143"/>
      <c r="E1339" s="143"/>
      <c r="F1339" s="143"/>
      <c r="G1339" s="143"/>
      <c r="H1339" s="143"/>
      <c r="I1339" s="143"/>
      <c r="J1339" s="143"/>
      <c r="K1339" s="143"/>
      <c r="L1339" s="143"/>
      <c r="M1339" s="143"/>
      <c r="N1339" s="143"/>
      <c r="O1339" s="143"/>
      <c r="P1339" s="143"/>
      <c r="Q1339" s="143"/>
      <c r="R1339" s="143"/>
      <c r="S1339" s="143"/>
      <c r="T1339" s="143"/>
      <c r="U1339" s="143"/>
    </row>
    <row r="1340" spans="1:21" ht="15">
      <c r="A1340" s="141"/>
      <c r="B1340" s="143"/>
      <c r="C1340" s="143"/>
      <c r="D1340" s="143"/>
      <c r="E1340" s="143"/>
      <c r="F1340" s="143"/>
      <c r="G1340" s="143"/>
      <c r="H1340" s="143"/>
      <c r="I1340" s="143"/>
      <c r="J1340" s="143"/>
      <c r="K1340" s="143"/>
      <c r="L1340" s="143"/>
      <c r="M1340" s="143"/>
      <c r="N1340" s="143"/>
      <c r="O1340" s="143"/>
      <c r="P1340" s="143"/>
      <c r="Q1340" s="143"/>
      <c r="R1340" s="143"/>
      <c r="S1340" s="143"/>
      <c r="T1340" s="143"/>
      <c r="U1340" s="143"/>
    </row>
  </sheetData>
  <mergeCells count="1289">
    <mergeCell ref="A4:F4"/>
    <mergeCell ref="G4:P4"/>
    <mergeCell ref="A5:F5"/>
    <mergeCell ref="G5:P5"/>
    <mergeCell ref="A6:F6"/>
    <mergeCell ref="G6:P6"/>
    <mergeCell ref="A7:F7"/>
    <mergeCell ref="G7:P7"/>
    <mergeCell ref="A8:F8"/>
    <mergeCell ref="G8:P8"/>
    <mergeCell ref="A9:F9"/>
    <mergeCell ref="G9:P9"/>
    <mergeCell ref="A10:F10"/>
    <mergeCell ref="G10:P10"/>
    <mergeCell ref="A11:F11"/>
    <mergeCell ref="G11:P11"/>
    <mergeCell ref="A13:P13"/>
    <mergeCell ref="A14:P14"/>
    <mergeCell ref="A16:P16"/>
    <mergeCell ref="A17:P17"/>
    <mergeCell ref="A18:P18"/>
    <mergeCell ref="A20:P20"/>
    <mergeCell ref="A21:P21"/>
    <mergeCell ref="B23:F23"/>
    <mergeCell ref="B24:F24"/>
    <mergeCell ref="C26:F26"/>
    <mergeCell ref="A35:A37"/>
    <mergeCell ref="B35:B37"/>
    <mergeCell ref="C35:G37"/>
    <mergeCell ref="H35:H37"/>
    <mergeCell ref="I35:K36"/>
    <mergeCell ref="L35:P36"/>
    <mergeCell ref="C38:G38"/>
    <mergeCell ref="A39:P39"/>
    <mergeCell ref="C40:G40"/>
    <mergeCell ref="C41:P41"/>
    <mergeCell ref="C42:P42"/>
    <mergeCell ref="C43:P43"/>
    <mergeCell ref="C44:G44"/>
    <mergeCell ref="C45:G45"/>
    <mergeCell ref="C46:G46"/>
    <mergeCell ref="C47:G47"/>
    <mergeCell ref="C48:G48"/>
    <mergeCell ref="C49:G49"/>
    <mergeCell ref="C50:G50"/>
    <mergeCell ref="C51:G51"/>
    <mergeCell ref="C52:G52"/>
    <mergeCell ref="C53:G53"/>
    <mergeCell ref="C54:G54"/>
    <mergeCell ref="C55:G55"/>
    <mergeCell ref="C56:G56"/>
    <mergeCell ref="C57:P57"/>
    <mergeCell ref="C58:P58"/>
    <mergeCell ref="C59:P59"/>
    <mergeCell ref="C60:G60"/>
    <mergeCell ref="C61:G61"/>
    <mergeCell ref="C62:G62"/>
    <mergeCell ref="C63:G63"/>
    <mergeCell ref="C64:G64"/>
    <mergeCell ref="C65:G65"/>
    <mergeCell ref="C66:G66"/>
    <mergeCell ref="C67:G67"/>
    <mergeCell ref="C68:G68"/>
    <mergeCell ref="C69:P69"/>
    <mergeCell ref="C70:P70"/>
    <mergeCell ref="C71:P71"/>
    <mergeCell ref="C72:G72"/>
    <mergeCell ref="C73:G73"/>
    <mergeCell ref="C74:G74"/>
    <mergeCell ref="C75:G75"/>
    <mergeCell ref="C76:G76"/>
    <mergeCell ref="C77:G77"/>
    <mergeCell ref="C78:G78"/>
    <mergeCell ref="C79:G79"/>
    <mergeCell ref="C80:G80"/>
    <mergeCell ref="C81:G81"/>
    <mergeCell ref="C82:G82"/>
    <mergeCell ref="C83:G83"/>
    <mergeCell ref="C84:G84"/>
    <mergeCell ref="C85:P85"/>
    <mergeCell ref="C86:P86"/>
    <mergeCell ref="C87:P87"/>
    <mergeCell ref="C88:G88"/>
    <mergeCell ref="C89:G89"/>
    <mergeCell ref="C90:G90"/>
    <mergeCell ref="C91:G91"/>
    <mergeCell ref="C92:G92"/>
    <mergeCell ref="C93:G93"/>
    <mergeCell ref="C94:G94"/>
    <mergeCell ref="C95:G95"/>
    <mergeCell ref="C96:G96"/>
    <mergeCell ref="C97:P97"/>
    <mergeCell ref="C98:P98"/>
    <mergeCell ref="C99:P99"/>
    <mergeCell ref="C100:G100"/>
    <mergeCell ref="C101:G101"/>
    <mergeCell ref="C102:G102"/>
    <mergeCell ref="C103:G103"/>
    <mergeCell ref="C104:G104"/>
    <mergeCell ref="C105:G105"/>
    <mergeCell ref="C106:G106"/>
    <mergeCell ref="C107:G107"/>
    <mergeCell ref="C108:G108"/>
    <mergeCell ref="C109:G109"/>
    <mergeCell ref="C110:G110"/>
    <mergeCell ref="C111:G111"/>
    <mergeCell ref="C112:G112"/>
    <mergeCell ref="C113:P113"/>
    <mergeCell ref="C114:P114"/>
    <mergeCell ref="C115:P115"/>
    <mergeCell ref="C116:G116"/>
    <mergeCell ref="C117:G117"/>
    <mergeCell ref="C118:G118"/>
    <mergeCell ref="C119:G119"/>
    <mergeCell ref="C120:G120"/>
    <mergeCell ref="C121:G121"/>
    <mergeCell ref="C122:G122"/>
    <mergeCell ref="C123:G123"/>
    <mergeCell ref="C124:G124"/>
    <mergeCell ref="C125:G125"/>
    <mergeCell ref="C126:G126"/>
    <mergeCell ref="C127:G127"/>
    <mergeCell ref="C128:P128"/>
    <mergeCell ref="C129:P129"/>
    <mergeCell ref="C130:P130"/>
    <mergeCell ref="C131:G131"/>
    <mergeCell ref="C132:G132"/>
    <mergeCell ref="C133:G133"/>
    <mergeCell ref="C134:G134"/>
    <mergeCell ref="C135:G135"/>
    <mergeCell ref="C136:G136"/>
    <mergeCell ref="C137:G137"/>
    <mergeCell ref="C138:G138"/>
    <mergeCell ref="C139:G139"/>
    <mergeCell ref="C140:G140"/>
    <mergeCell ref="C141:G141"/>
    <mergeCell ref="C142:G142"/>
    <mergeCell ref="C143:G143"/>
    <mergeCell ref="C144:P144"/>
    <mergeCell ref="C145:P145"/>
    <mergeCell ref="C146:P146"/>
    <mergeCell ref="C147:G147"/>
    <mergeCell ref="C148:G148"/>
    <mergeCell ref="C149:G149"/>
    <mergeCell ref="C150:G150"/>
    <mergeCell ref="C151:G151"/>
    <mergeCell ref="C152:G152"/>
    <mergeCell ref="C153:G153"/>
    <mergeCell ref="C154:G154"/>
    <mergeCell ref="C155:G155"/>
    <mergeCell ref="C156:G156"/>
    <mergeCell ref="C157:G157"/>
    <mergeCell ref="C158:G158"/>
    <mergeCell ref="C160:O160"/>
    <mergeCell ref="C161:O161"/>
    <mergeCell ref="C162:O162"/>
    <mergeCell ref="C163:O163"/>
    <mergeCell ref="C164:O164"/>
    <mergeCell ref="C165:O165"/>
    <mergeCell ref="C166:O166"/>
    <mergeCell ref="C167:O167"/>
    <mergeCell ref="C168:O168"/>
    <mergeCell ref="C169:O169"/>
    <mergeCell ref="C170:O170"/>
    <mergeCell ref="C171:O171"/>
    <mergeCell ref="C172:O172"/>
    <mergeCell ref="C173:O173"/>
    <mergeCell ref="C174:O174"/>
    <mergeCell ref="C175:O175"/>
    <mergeCell ref="C176:O176"/>
    <mergeCell ref="C177:O177"/>
    <mergeCell ref="C178:O178"/>
    <mergeCell ref="C179:O179"/>
    <mergeCell ref="C180:J180"/>
    <mergeCell ref="C181:J181"/>
    <mergeCell ref="A182:P182"/>
    <mergeCell ref="C183:G183"/>
    <mergeCell ref="C184:P184"/>
    <mergeCell ref="C185:P185"/>
    <mergeCell ref="C186:P186"/>
    <mergeCell ref="C187:G187"/>
    <mergeCell ref="C188:G188"/>
    <mergeCell ref="C189:G189"/>
    <mergeCell ref="C190:G190"/>
    <mergeCell ref="C191:G191"/>
    <mergeCell ref="C192:G192"/>
    <mergeCell ref="C193:G193"/>
    <mergeCell ref="C194:G194"/>
    <mergeCell ref="C195:G195"/>
    <mergeCell ref="C196:G196"/>
    <mergeCell ref="C197:G197"/>
    <mergeCell ref="C198:G198"/>
    <mergeCell ref="C199:G199"/>
    <mergeCell ref="C200:P200"/>
    <mergeCell ref="C201:P201"/>
    <mergeCell ref="C202:P202"/>
    <mergeCell ref="C203:G203"/>
    <mergeCell ref="C204:G204"/>
    <mergeCell ref="C205:G205"/>
    <mergeCell ref="C206:G206"/>
    <mergeCell ref="C207:G207"/>
    <mergeCell ref="C208:G208"/>
    <mergeCell ref="C209:G209"/>
    <mergeCell ref="C210:G210"/>
    <mergeCell ref="C212:O212"/>
    <mergeCell ref="C213:O213"/>
    <mergeCell ref="C214:O214"/>
    <mergeCell ref="C215:O215"/>
    <mergeCell ref="C216:O216"/>
    <mergeCell ref="C217:O217"/>
    <mergeCell ref="C218:O218"/>
    <mergeCell ref="C219:O219"/>
    <mergeCell ref="C220:O220"/>
    <mergeCell ref="C221:O221"/>
    <mergeCell ref="C222:O222"/>
    <mergeCell ref="C223:O223"/>
    <mergeCell ref="C224:O224"/>
    <mergeCell ref="C225:O225"/>
    <mergeCell ref="C226:O226"/>
    <mergeCell ref="C227:O227"/>
    <mergeCell ref="C228:O228"/>
    <mergeCell ref="C229:O229"/>
    <mergeCell ref="C230:O230"/>
    <mergeCell ref="C231:O231"/>
    <mergeCell ref="C232:J232"/>
    <mergeCell ref="C233:J233"/>
    <mergeCell ref="A234:P234"/>
    <mergeCell ref="C235:G235"/>
    <mergeCell ref="C236:P236"/>
    <mergeCell ref="C237:P237"/>
    <mergeCell ref="C238:P238"/>
    <mergeCell ref="C239:G239"/>
    <mergeCell ref="C240:G240"/>
    <mergeCell ref="C241:G241"/>
    <mergeCell ref="C242:G242"/>
    <mergeCell ref="C243:G243"/>
    <mergeCell ref="C244:G244"/>
    <mergeCell ref="C245:G245"/>
    <mergeCell ref="C246:G246"/>
    <mergeCell ref="C247:G247"/>
    <mergeCell ref="C248:G248"/>
    <mergeCell ref="C249:G249"/>
    <mergeCell ref="C250:G250"/>
    <mergeCell ref="C251:G251"/>
    <mergeCell ref="C252:P252"/>
    <mergeCell ref="C253:P253"/>
    <mergeCell ref="C254:P254"/>
    <mergeCell ref="C255:G255"/>
    <mergeCell ref="C256:G256"/>
    <mergeCell ref="C257:G257"/>
    <mergeCell ref="C258:G258"/>
    <mergeCell ref="C259:G259"/>
    <mergeCell ref="C260:G260"/>
    <mergeCell ref="C261:G261"/>
    <mergeCell ref="C262:G262"/>
    <mergeCell ref="C264:O264"/>
    <mergeCell ref="C265:O265"/>
    <mergeCell ref="C266:O266"/>
    <mergeCell ref="C267:O267"/>
    <mergeCell ref="C268:O268"/>
    <mergeCell ref="C269:O269"/>
    <mergeCell ref="C270:O270"/>
    <mergeCell ref="C271:O271"/>
    <mergeCell ref="C272:O272"/>
    <mergeCell ref="C273:O273"/>
    <mergeCell ref="C274:O274"/>
    <mergeCell ref="C275:O275"/>
    <mergeCell ref="C276:O276"/>
    <mergeCell ref="C277:O277"/>
    <mergeCell ref="C278:O278"/>
    <mergeCell ref="C279:O279"/>
    <mergeCell ref="C280:O280"/>
    <mergeCell ref="C281:O281"/>
    <mergeCell ref="C282:O282"/>
    <mergeCell ref="C283:O283"/>
    <mergeCell ref="C284:J284"/>
    <mergeCell ref="C285:J285"/>
    <mergeCell ref="A286:P286"/>
    <mergeCell ref="C287:G287"/>
    <mergeCell ref="C288:P288"/>
    <mergeCell ref="C289:P289"/>
    <mergeCell ref="C290:P290"/>
    <mergeCell ref="C291:G291"/>
    <mergeCell ref="C292:G292"/>
    <mergeCell ref="C293:G293"/>
    <mergeCell ref="C294:G294"/>
    <mergeCell ref="C295:G295"/>
    <mergeCell ref="C296:G296"/>
    <mergeCell ref="C297:G297"/>
    <mergeCell ref="C298:G298"/>
    <mergeCell ref="C299:G299"/>
    <mergeCell ref="C300:G300"/>
    <mergeCell ref="C301:G301"/>
    <mergeCell ref="C302:G302"/>
    <mergeCell ref="C303:G303"/>
    <mergeCell ref="C304:P304"/>
    <mergeCell ref="C305:P305"/>
    <mergeCell ref="C306:P306"/>
    <mergeCell ref="C307:G307"/>
    <mergeCell ref="C308:G308"/>
    <mergeCell ref="C309:G309"/>
    <mergeCell ref="C310:G310"/>
    <mergeCell ref="C311:G311"/>
    <mergeCell ref="C312:G312"/>
    <mergeCell ref="C313:G313"/>
    <mergeCell ref="C314:G314"/>
    <mergeCell ref="C316:O316"/>
    <mergeCell ref="C317:O317"/>
    <mergeCell ref="C318:O318"/>
    <mergeCell ref="C319:O319"/>
    <mergeCell ref="C320:O320"/>
    <mergeCell ref="C321:O321"/>
    <mergeCell ref="C322:O322"/>
    <mergeCell ref="C323:O323"/>
    <mergeCell ref="C324:O324"/>
    <mergeCell ref="C325:O325"/>
    <mergeCell ref="C326:O326"/>
    <mergeCell ref="C327:O327"/>
    <mergeCell ref="C328:O328"/>
    <mergeCell ref="C329:O329"/>
    <mergeCell ref="C330:O330"/>
    <mergeCell ref="C331:O331"/>
    <mergeCell ref="C332:O332"/>
    <mergeCell ref="C333:O333"/>
    <mergeCell ref="C334:O334"/>
    <mergeCell ref="C335:O335"/>
    <mergeCell ref="C336:J336"/>
    <mergeCell ref="C337:J337"/>
    <mergeCell ref="A338:P338"/>
    <mergeCell ref="C339:G339"/>
    <mergeCell ref="C340:P340"/>
    <mergeCell ref="C341:P341"/>
    <mergeCell ref="C342:P342"/>
    <mergeCell ref="C343:G343"/>
    <mergeCell ref="C344:G344"/>
    <mergeCell ref="C345:G345"/>
    <mergeCell ref="C346:G346"/>
    <mergeCell ref="C347:G347"/>
    <mergeCell ref="C348:G348"/>
    <mergeCell ref="C349:G349"/>
    <mergeCell ref="C350:G350"/>
    <mergeCell ref="C351:G351"/>
    <mergeCell ref="C352:G352"/>
    <mergeCell ref="C353:G353"/>
    <mergeCell ref="C354:G354"/>
    <mergeCell ref="C355:G355"/>
    <mergeCell ref="C356:P356"/>
    <mergeCell ref="C357:P357"/>
    <mergeCell ref="C358:P358"/>
    <mergeCell ref="C359:G359"/>
    <mergeCell ref="C360:G360"/>
    <mergeCell ref="C361:G361"/>
    <mergeCell ref="C362:G362"/>
    <mergeCell ref="C363:G363"/>
    <mergeCell ref="C364:G364"/>
    <mergeCell ref="C365:G365"/>
    <mergeCell ref="C366:G366"/>
    <mergeCell ref="C367:G367"/>
    <mergeCell ref="C368:P368"/>
    <mergeCell ref="C369:P369"/>
    <mergeCell ref="C370:P370"/>
    <mergeCell ref="C371:G371"/>
    <mergeCell ref="C372:G372"/>
    <mergeCell ref="C373:G373"/>
    <mergeCell ref="C374:G374"/>
    <mergeCell ref="C375:G375"/>
    <mergeCell ref="C376:G376"/>
    <mergeCell ref="C377:G377"/>
    <mergeCell ref="C378:G378"/>
    <mergeCell ref="C379:G379"/>
    <mergeCell ref="C380:G380"/>
    <mergeCell ref="C381:G381"/>
    <mergeCell ref="C382:G382"/>
    <mergeCell ref="C383:G383"/>
    <mergeCell ref="C384:P384"/>
    <mergeCell ref="C385:P385"/>
    <mergeCell ref="C386:P386"/>
    <mergeCell ref="C387:G387"/>
    <mergeCell ref="C388:G388"/>
    <mergeCell ref="C389:G389"/>
    <mergeCell ref="C390:G390"/>
    <mergeCell ref="C391:G391"/>
    <mergeCell ref="C392:G392"/>
    <mergeCell ref="C393:G393"/>
    <mergeCell ref="C394:G394"/>
    <mergeCell ref="C395:G395"/>
    <mergeCell ref="C396:G396"/>
    <mergeCell ref="C397:G397"/>
    <mergeCell ref="C398:G398"/>
    <mergeCell ref="C399:G399"/>
    <mergeCell ref="C400:P400"/>
    <mergeCell ref="C401:P401"/>
    <mergeCell ref="C402:P402"/>
    <mergeCell ref="C403:G403"/>
    <mergeCell ref="C404:G404"/>
    <mergeCell ref="C405:G405"/>
    <mergeCell ref="C406:G406"/>
    <mergeCell ref="C407:G407"/>
    <mergeCell ref="C408:G408"/>
    <mergeCell ref="C409:G409"/>
    <mergeCell ref="C410:G410"/>
    <mergeCell ref="C411:G411"/>
    <mergeCell ref="C412:G412"/>
    <mergeCell ref="C413:G413"/>
    <mergeCell ref="C414:G414"/>
    <mergeCell ref="C415:G415"/>
    <mergeCell ref="C416:P416"/>
    <mergeCell ref="C417:P417"/>
    <mergeCell ref="C418:P418"/>
    <mergeCell ref="C419:G419"/>
    <mergeCell ref="C420:G420"/>
    <mergeCell ref="C421:G421"/>
    <mergeCell ref="C422:G422"/>
    <mergeCell ref="C423:G423"/>
    <mergeCell ref="C424:G424"/>
    <mergeCell ref="C425:G425"/>
    <mergeCell ref="C426:G426"/>
    <mergeCell ref="C428:O428"/>
    <mergeCell ref="C429:O429"/>
    <mergeCell ref="C430:O430"/>
    <mergeCell ref="C431:O431"/>
    <mergeCell ref="C432:O432"/>
    <mergeCell ref="C433:O433"/>
    <mergeCell ref="C434:O434"/>
    <mergeCell ref="C435:O435"/>
    <mergeCell ref="C436:O436"/>
    <mergeCell ref="C437:O437"/>
    <mergeCell ref="C438:O438"/>
    <mergeCell ref="C439:O439"/>
    <mergeCell ref="C440:O440"/>
    <mergeCell ref="C441:O441"/>
    <mergeCell ref="C442:O442"/>
    <mergeCell ref="C443:O443"/>
    <mergeCell ref="C444:O444"/>
    <mergeCell ref="C445:O445"/>
    <mergeCell ref="C446:O446"/>
    <mergeCell ref="C447:O447"/>
    <mergeCell ref="C448:J448"/>
    <mergeCell ref="C449:J449"/>
    <mergeCell ref="A450:P450"/>
    <mergeCell ref="C451:G451"/>
    <mergeCell ref="C452:P452"/>
    <mergeCell ref="C453:P453"/>
    <mergeCell ref="C454:P454"/>
    <mergeCell ref="C455:G455"/>
    <mergeCell ref="C456:G456"/>
    <mergeCell ref="C457:G457"/>
    <mergeCell ref="C458:G458"/>
    <mergeCell ref="C459:G459"/>
    <mergeCell ref="C460:G460"/>
    <mergeCell ref="C461:G461"/>
    <mergeCell ref="C462:G462"/>
    <mergeCell ref="C463:G463"/>
    <mergeCell ref="C464:G464"/>
    <mergeCell ref="C465:G465"/>
    <mergeCell ref="C466:G466"/>
    <mergeCell ref="C467:G467"/>
    <mergeCell ref="C468:P468"/>
    <mergeCell ref="C469:P469"/>
    <mergeCell ref="C470:P470"/>
    <mergeCell ref="C471:G471"/>
    <mergeCell ref="C472:G472"/>
    <mergeCell ref="C473:G473"/>
    <mergeCell ref="C474:G474"/>
    <mergeCell ref="C475:G475"/>
    <mergeCell ref="C476:G476"/>
    <mergeCell ref="C477:G477"/>
    <mergeCell ref="C478:G478"/>
    <mergeCell ref="C480:O480"/>
    <mergeCell ref="C481:O481"/>
    <mergeCell ref="C482:O482"/>
    <mergeCell ref="C483:O483"/>
    <mergeCell ref="C484:O484"/>
    <mergeCell ref="C485:O485"/>
    <mergeCell ref="C486:O486"/>
    <mergeCell ref="C487:O487"/>
    <mergeCell ref="C488:O488"/>
    <mergeCell ref="C489:O489"/>
    <mergeCell ref="C490:O490"/>
    <mergeCell ref="C491:O491"/>
    <mergeCell ref="C492:O492"/>
    <mergeCell ref="C493:O493"/>
    <mergeCell ref="C494:O494"/>
    <mergeCell ref="C495:O495"/>
    <mergeCell ref="C496:O496"/>
    <mergeCell ref="C497:O497"/>
    <mergeCell ref="C498:O498"/>
    <mergeCell ref="C499:O499"/>
    <mergeCell ref="C500:J500"/>
    <mergeCell ref="C501:J501"/>
    <mergeCell ref="A502:P502"/>
    <mergeCell ref="C503:G503"/>
    <mergeCell ref="C504:P504"/>
    <mergeCell ref="C505:P505"/>
    <mergeCell ref="C506:P506"/>
    <mergeCell ref="C507:G507"/>
    <mergeCell ref="C508:G508"/>
    <mergeCell ref="C509:G509"/>
    <mergeCell ref="C510:G510"/>
    <mergeCell ref="C511:G511"/>
    <mergeCell ref="C512:G512"/>
    <mergeCell ref="C513:G513"/>
    <mergeCell ref="C514:G514"/>
    <mergeCell ref="C515:G515"/>
    <mergeCell ref="C516:G516"/>
    <mergeCell ref="C517:G517"/>
    <mergeCell ref="C518:G518"/>
    <mergeCell ref="C519:G519"/>
    <mergeCell ref="C520:P520"/>
    <mergeCell ref="C521:P521"/>
    <mergeCell ref="C522:P522"/>
    <mergeCell ref="C523:G523"/>
    <mergeCell ref="C524:G524"/>
    <mergeCell ref="C525:G525"/>
    <mergeCell ref="C526:G526"/>
    <mergeCell ref="C527:G527"/>
    <mergeCell ref="C528:G528"/>
    <mergeCell ref="C529:G529"/>
    <mergeCell ref="C530:G530"/>
    <mergeCell ref="C531:G531"/>
    <mergeCell ref="C532:P532"/>
    <mergeCell ref="C533:P533"/>
    <mergeCell ref="C534:P534"/>
    <mergeCell ref="C535:G535"/>
    <mergeCell ref="C536:G536"/>
    <mergeCell ref="C537:G537"/>
    <mergeCell ref="C538:G538"/>
    <mergeCell ref="C539:G539"/>
    <mergeCell ref="C540:G540"/>
    <mergeCell ref="C541:G541"/>
    <mergeCell ref="C542:G542"/>
    <mergeCell ref="C543:G543"/>
    <mergeCell ref="C544:G544"/>
    <mergeCell ref="C545:G545"/>
    <mergeCell ref="C546:G546"/>
    <mergeCell ref="C547:G547"/>
    <mergeCell ref="C548:P548"/>
    <mergeCell ref="C549:P549"/>
    <mergeCell ref="C550:P550"/>
    <mergeCell ref="C551:G551"/>
    <mergeCell ref="C552:G552"/>
    <mergeCell ref="C553:G553"/>
    <mergeCell ref="C554:G554"/>
    <mergeCell ref="C555:G555"/>
    <mergeCell ref="C556:G556"/>
    <mergeCell ref="C557:G557"/>
    <mergeCell ref="C558:G558"/>
    <mergeCell ref="C559:G559"/>
    <mergeCell ref="C560:P560"/>
    <mergeCell ref="C561:P561"/>
    <mergeCell ref="C562:P562"/>
    <mergeCell ref="C563:G563"/>
    <mergeCell ref="C564:G564"/>
    <mergeCell ref="C565:G565"/>
    <mergeCell ref="C566:G566"/>
    <mergeCell ref="C567:G567"/>
    <mergeCell ref="C568:G568"/>
    <mergeCell ref="C569:G569"/>
    <mergeCell ref="C570:G570"/>
    <mergeCell ref="C571:G571"/>
    <mergeCell ref="C572:G572"/>
    <mergeCell ref="C573:G573"/>
    <mergeCell ref="C574:G574"/>
    <mergeCell ref="C576:O576"/>
    <mergeCell ref="C577:O577"/>
    <mergeCell ref="C578:O578"/>
    <mergeCell ref="C579:O579"/>
    <mergeCell ref="C580:O580"/>
    <mergeCell ref="C581:O581"/>
    <mergeCell ref="C582:O582"/>
    <mergeCell ref="C583:O583"/>
    <mergeCell ref="C584:O584"/>
    <mergeCell ref="C585:O585"/>
    <mergeCell ref="C586:O586"/>
    <mergeCell ref="C587:O587"/>
    <mergeCell ref="C588:O588"/>
    <mergeCell ref="C589:O589"/>
    <mergeCell ref="C590:O590"/>
    <mergeCell ref="C591:O591"/>
    <mergeCell ref="C592:O592"/>
    <mergeCell ref="C593:O593"/>
    <mergeCell ref="C594:O594"/>
    <mergeCell ref="C595:O595"/>
    <mergeCell ref="C596:J596"/>
    <mergeCell ref="C597:J597"/>
    <mergeCell ref="A598:P598"/>
    <mergeCell ref="C599:G599"/>
    <mergeCell ref="C600:P600"/>
    <mergeCell ref="C601:P601"/>
    <mergeCell ref="C602:P602"/>
    <mergeCell ref="C603:G603"/>
    <mergeCell ref="C604:G604"/>
    <mergeCell ref="C605:G605"/>
    <mergeCell ref="C606:G606"/>
    <mergeCell ref="C607:G607"/>
    <mergeCell ref="C608:G608"/>
    <mergeCell ref="C609:G609"/>
    <mergeCell ref="C610:G610"/>
    <mergeCell ref="C611:G611"/>
    <mergeCell ref="C612:G612"/>
    <mergeCell ref="C613:G613"/>
    <mergeCell ref="C614:G614"/>
    <mergeCell ref="C615:G615"/>
    <mergeCell ref="C616:G616"/>
    <mergeCell ref="C617:G617"/>
    <mergeCell ref="C618:G618"/>
    <mergeCell ref="C619:G619"/>
    <mergeCell ref="C620:G620"/>
    <mergeCell ref="C621:G621"/>
    <mergeCell ref="C622:G622"/>
    <mergeCell ref="C623:G623"/>
    <mergeCell ref="C624:G624"/>
    <mergeCell ref="C625:G625"/>
    <mergeCell ref="C626:G626"/>
    <mergeCell ref="C627:G627"/>
    <mergeCell ref="C628:P628"/>
    <mergeCell ref="C629:P629"/>
    <mergeCell ref="C630:P630"/>
    <mergeCell ref="C631:G631"/>
    <mergeCell ref="C632:G632"/>
    <mergeCell ref="C633:G633"/>
    <mergeCell ref="C634:G634"/>
    <mergeCell ref="C635:G635"/>
    <mergeCell ref="C636:G636"/>
    <mergeCell ref="C637:G637"/>
    <mergeCell ref="C638:G638"/>
    <mergeCell ref="C639:G639"/>
    <mergeCell ref="C640:G640"/>
    <mergeCell ref="C641:G641"/>
    <mergeCell ref="C642:G642"/>
    <mergeCell ref="C643:G643"/>
    <mergeCell ref="C644:G644"/>
    <mergeCell ref="C645:G645"/>
    <mergeCell ref="C646:G646"/>
    <mergeCell ref="C647:G647"/>
    <mergeCell ref="C648:G648"/>
    <mergeCell ref="C649:G649"/>
    <mergeCell ref="C650:G650"/>
    <mergeCell ref="C651:P651"/>
    <mergeCell ref="C652:P652"/>
    <mergeCell ref="C653:P653"/>
    <mergeCell ref="C654:G654"/>
    <mergeCell ref="C655:G655"/>
    <mergeCell ref="C656:G656"/>
    <mergeCell ref="C657:G657"/>
    <mergeCell ref="C658:G658"/>
    <mergeCell ref="C659:G659"/>
    <mergeCell ref="C660:G660"/>
    <mergeCell ref="C661:G661"/>
    <mergeCell ref="C662:G662"/>
    <mergeCell ref="C663:P663"/>
    <mergeCell ref="C664:P664"/>
    <mergeCell ref="C665:P665"/>
    <mergeCell ref="C666:G666"/>
    <mergeCell ref="C667:G667"/>
    <mergeCell ref="C668:G668"/>
    <mergeCell ref="C669:G669"/>
    <mergeCell ref="C670:G670"/>
    <mergeCell ref="C671:G671"/>
    <mergeCell ref="C672:G672"/>
    <mergeCell ref="C673:G673"/>
    <mergeCell ref="C674:G674"/>
    <mergeCell ref="C675:G675"/>
    <mergeCell ref="C676:G676"/>
    <mergeCell ref="C677:G677"/>
    <mergeCell ref="C678:G678"/>
    <mergeCell ref="C679:P679"/>
    <mergeCell ref="C680:P680"/>
    <mergeCell ref="C681:P681"/>
    <mergeCell ref="C682:G682"/>
    <mergeCell ref="C683:G683"/>
    <mergeCell ref="C684:G684"/>
    <mergeCell ref="C685:G685"/>
    <mergeCell ref="C686:G686"/>
    <mergeCell ref="C687:G687"/>
    <mergeCell ref="C688:G688"/>
    <mergeCell ref="C689:G689"/>
    <mergeCell ref="C690:G690"/>
    <mergeCell ref="C691:P691"/>
    <mergeCell ref="C692:P692"/>
    <mergeCell ref="C693:P693"/>
    <mergeCell ref="C694:G694"/>
    <mergeCell ref="C695:G695"/>
    <mergeCell ref="C696:G696"/>
    <mergeCell ref="C697:G697"/>
    <mergeCell ref="C698:G698"/>
    <mergeCell ref="C699:G699"/>
    <mergeCell ref="C700:G700"/>
    <mergeCell ref="C701:G701"/>
    <mergeCell ref="C702:G702"/>
    <mergeCell ref="C703:P703"/>
    <mergeCell ref="C704:P704"/>
    <mergeCell ref="C705:P705"/>
    <mergeCell ref="C706:G706"/>
    <mergeCell ref="C707:G707"/>
    <mergeCell ref="C708:G708"/>
    <mergeCell ref="C709:G709"/>
    <mergeCell ref="C710:G710"/>
    <mergeCell ref="C711:G711"/>
    <mergeCell ref="C712:G712"/>
    <mergeCell ref="C713:G713"/>
    <mergeCell ref="C714:G714"/>
    <mergeCell ref="C715:G715"/>
    <mergeCell ref="C716:G716"/>
    <mergeCell ref="C717:G717"/>
    <mergeCell ref="C718:G718"/>
    <mergeCell ref="C719:P719"/>
    <mergeCell ref="C720:P720"/>
    <mergeCell ref="C721:P721"/>
    <mergeCell ref="C722:G722"/>
    <mergeCell ref="C723:G723"/>
    <mergeCell ref="C724:G724"/>
    <mergeCell ref="C725:G725"/>
    <mergeCell ref="C726:G726"/>
    <mergeCell ref="C727:G727"/>
    <mergeCell ref="C728:G728"/>
    <mergeCell ref="C729:G729"/>
    <mergeCell ref="C730:G730"/>
    <mergeCell ref="C731:P731"/>
    <mergeCell ref="C732:P732"/>
    <mergeCell ref="C733:P733"/>
    <mergeCell ref="C734:G734"/>
    <mergeCell ref="C735:G735"/>
    <mergeCell ref="C736:G736"/>
    <mergeCell ref="C737:G737"/>
    <mergeCell ref="C738:G738"/>
    <mergeCell ref="C739:G739"/>
    <mergeCell ref="C740:G740"/>
    <mergeCell ref="C741:G741"/>
    <mergeCell ref="C742:G742"/>
    <mergeCell ref="C743:P743"/>
    <mergeCell ref="C744:P744"/>
    <mergeCell ref="C745:P745"/>
    <mergeCell ref="C746:G746"/>
    <mergeCell ref="C747:G747"/>
    <mergeCell ref="C748:G748"/>
    <mergeCell ref="C749:G749"/>
    <mergeCell ref="C750:G750"/>
    <mergeCell ref="C751:G751"/>
    <mergeCell ref="C752:G752"/>
    <mergeCell ref="C753:G753"/>
    <mergeCell ref="C754:G754"/>
    <mergeCell ref="C755:G755"/>
    <mergeCell ref="C756:G756"/>
    <mergeCell ref="C757:G757"/>
    <mergeCell ref="C758:G758"/>
    <mergeCell ref="C759:P759"/>
    <mergeCell ref="C760:P760"/>
    <mergeCell ref="C761:P761"/>
    <mergeCell ref="C762:G762"/>
    <mergeCell ref="C763:G763"/>
    <mergeCell ref="C764:G764"/>
    <mergeCell ref="C765:G765"/>
    <mergeCell ref="C766:G766"/>
    <mergeCell ref="C767:G767"/>
    <mergeCell ref="C768:G768"/>
    <mergeCell ref="C769:G769"/>
    <mergeCell ref="C770:G770"/>
    <mergeCell ref="C771:P771"/>
    <mergeCell ref="C772:P772"/>
    <mergeCell ref="C773:P773"/>
    <mergeCell ref="C774:G774"/>
    <mergeCell ref="C775:G775"/>
    <mergeCell ref="C776:G776"/>
    <mergeCell ref="C777:G777"/>
    <mergeCell ref="C778:G778"/>
    <mergeCell ref="C779:G779"/>
    <mergeCell ref="C780:G780"/>
    <mergeCell ref="C781:G781"/>
    <mergeCell ref="C782:G782"/>
    <mergeCell ref="C783:G783"/>
    <mergeCell ref="C784:G784"/>
    <mergeCell ref="C785:G785"/>
    <mergeCell ref="C786:G786"/>
    <mergeCell ref="C787:G787"/>
    <mergeCell ref="C788:G788"/>
    <mergeCell ref="C789:P789"/>
    <mergeCell ref="C790:P790"/>
    <mergeCell ref="C791:P791"/>
    <mergeCell ref="C792:G792"/>
    <mergeCell ref="C793:G793"/>
    <mergeCell ref="C794:G794"/>
    <mergeCell ref="C795:G795"/>
    <mergeCell ref="C796:G796"/>
    <mergeCell ref="C797:G797"/>
    <mergeCell ref="C798:G798"/>
    <mergeCell ref="C799:G799"/>
    <mergeCell ref="C800:G800"/>
    <mergeCell ref="C801:P801"/>
    <mergeCell ref="C802:P802"/>
    <mergeCell ref="C803:P803"/>
    <mergeCell ref="C804:G804"/>
    <mergeCell ref="C805:G805"/>
    <mergeCell ref="C806:G806"/>
    <mergeCell ref="C807:G807"/>
    <mergeCell ref="C808:G808"/>
    <mergeCell ref="C809:G809"/>
    <mergeCell ref="C810:G810"/>
    <mergeCell ref="C811:G811"/>
    <mergeCell ref="C812:G812"/>
    <mergeCell ref="C813:G813"/>
    <mergeCell ref="C814:G814"/>
    <mergeCell ref="C815:G815"/>
    <mergeCell ref="C816:P816"/>
    <mergeCell ref="C817:P817"/>
    <mergeCell ref="C818:P818"/>
    <mergeCell ref="C819:G819"/>
    <mergeCell ref="C820:G820"/>
    <mergeCell ref="C821:G821"/>
    <mergeCell ref="C822:G822"/>
    <mergeCell ref="C823:G823"/>
    <mergeCell ref="C824:G824"/>
    <mergeCell ref="C825:G825"/>
    <mergeCell ref="C826:G826"/>
    <mergeCell ref="C827:G827"/>
    <mergeCell ref="C828:P828"/>
    <mergeCell ref="C829:P829"/>
    <mergeCell ref="C830:P830"/>
    <mergeCell ref="C831:G831"/>
    <mergeCell ref="C832:G832"/>
    <mergeCell ref="C833:G833"/>
    <mergeCell ref="C834:G834"/>
    <mergeCell ref="C835:G835"/>
    <mergeCell ref="C836:G836"/>
    <mergeCell ref="C837:G837"/>
    <mergeCell ref="C838:G838"/>
    <mergeCell ref="C839:G839"/>
    <mergeCell ref="C840:G840"/>
    <mergeCell ref="C841:G841"/>
    <mergeCell ref="C842:G842"/>
    <mergeCell ref="C843:P843"/>
    <mergeCell ref="C844:P844"/>
    <mergeCell ref="C845:P845"/>
    <mergeCell ref="C846:G846"/>
    <mergeCell ref="C847:G847"/>
    <mergeCell ref="C848:G848"/>
    <mergeCell ref="C849:G849"/>
    <mergeCell ref="C850:G850"/>
    <mergeCell ref="C851:G851"/>
    <mergeCell ref="C852:G852"/>
    <mergeCell ref="C853:G853"/>
    <mergeCell ref="C854:G854"/>
    <mergeCell ref="C855:G855"/>
    <mergeCell ref="C856:G856"/>
    <mergeCell ref="C857:G857"/>
    <mergeCell ref="C858:P858"/>
    <mergeCell ref="C859:P859"/>
    <mergeCell ref="C860:P860"/>
    <mergeCell ref="C861:G861"/>
    <mergeCell ref="C862:G862"/>
    <mergeCell ref="C863:G863"/>
    <mergeCell ref="C864:G864"/>
    <mergeCell ref="C865:G865"/>
    <mergeCell ref="C866:G866"/>
    <mergeCell ref="C867:G867"/>
    <mergeCell ref="C868:G868"/>
    <mergeCell ref="C869:G869"/>
    <mergeCell ref="C870:P870"/>
    <mergeCell ref="C871:P871"/>
    <mergeCell ref="C872:P872"/>
    <mergeCell ref="C873:G873"/>
    <mergeCell ref="C874:G874"/>
    <mergeCell ref="C875:G875"/>
    <mergeCell ref="C876:G876"/>
    <mergeCell ref="C877:G877"/>
    <mergeCell ref="C878:G878"/>
    <mergeCell ref="C879:G879"/>
    <mergeCell ref="C880:G880"/>
    <mergeCell ref="C881:G881"/>
    <mergeCell ref="C882:P882"/>
    <mergeCell ref="C883:P883"/>
    <mergeCell ref="C884:P884"/>
    <mergeCell ref="C885:G885"/>
    <mergeCell ref="C886:G886"/>
    <mergeCell ref="C887:G887"/>
    <mergeCell ref="C888:G888"/>
    <mergeCell ref="C889:G889"/>
    <mergeCell ref="C890:G890"/>
    <mergeCell ref="C891:G891"/>
    <mergeCell ref="C892:G892"/>
    <mergeCell ref="C893:G893"/>
    <mergeCell ref="C894:P894"/>
    <mergeCell ref="C895:P895"/>
    <mergeCell ref="C896:P896"/>
    <mergeCell ref="C897:G897"/>
    <mergeCell ref="C898:G898"/>
    <mergeCell ref="C899:G899"/>
    <mergeCell ref="C900:G900"/>
    <mergeCell ref="C901:G901"/>
    <mergeCell ref="C902:G902"/>
    <mergeCell ref="C903:G903"/>
    <mergeCell ref="C904:G904"/>
    <mergeCell ref="C905:G905"/>
    <mergeCell ref="C906:P906"/>
    <mergeCell ref="C907:P907"/>
    <mergeCell ref="C908:P908"/>
    <mergeCell ref="C909:G909"/>
    <mergeCell ref="C910:G910"/>
    <mergeCell ref="C911:G911"/>
    <mergeCell ref="C912:G912"/>
    <mergeCell ref="C913:G913"/>
    <mergeCell ref="C914:G914"/>
    <mergeCell ref="C915:G915"/>
    <mergeCell ref="C916:G916"/>
    <mergeCell ref="C917:G917"/>
    <mergeCell ref="C918:P918"/>
    <mergeCell ref="C919:P919"/>
    <mergeCell ref="C920:P920"/>
    <mergeCell ref="C921:G921"/>
    <mergeCell ref="C922:G922"/>
    <mergeCell ref="C923:G923"/>
    <mergeCell ref="C924:G924"/>
    <mergeCell ref="C925:G925"/>
    <mergeCell ref="C926:G926"/>
    <mergeCell ref="C927:G927"/>
    <mergeCell ref="C928:G928"/>
    <mergeCell ref="C930:O930"/>
    <mergeCell ref="C931:O931"/>
    <mergeCell ref="C932:O932"/>
    <mergeCell ref="C933:O933"/>
    <mergeCell ref="C934:O934"/>
    <mergeCell ref="C935:O935"/>
    <mergeCell ref="C936:O936"/>
    <mergeCell ref="C937:O937"/>
    <mergeCell ref="C938:O938"/>
    <mergeCell ref="C939:O939"/>
    <mergeCell ref="C940:O940"/>
    <mergeCell ref="C941:O941"/>
    <mergeCell ref="C942:O942"/>
    <mergeCell ref="C943:O943"/>
    <mergeCell ref="C944:O944"/>
    <mergeCell ref="C945:O945"/>
    <mergeCell ref="C946:O946"/>
    <mergeCell ref="C947:O947"/>
    <mergeCell ref="C948:O948"/>
    <mergeCell ref="C949:O949"/>
    <mergeCell ref="C950:J950"/>
    <mergeCell ref="C951:J951"/>
    <mergeCell ref="A952:P952"/>
    <mergeCell ref="C953:G953"/>
    <mergeCell ref="C954:P954"/>
    <mergeCell ref="C955:P955"/>
    <mergeCell ref="C956:P956"/>
    <mergeCell ref="C957:G957"/>
    <mergeCell ref="C958:G958"/>
    <mergeCell ref="C959:G959"/>
    <mergeCell ref="C960:G960"/>
    <mergeCell ref="C961:G961"/>
    <mergeCell ref="C962:G962"/>
    <mergeCell ref="C963:G963"/>
    <mergeCell ref="C964:G964"/>
    <mergeCell ref="C965:G965"/>
    <mergeCell ref="C966:G966"/>
    <mergeCell ref="C967:G967"/>
    <mergeCell ref="C968:G968"/>
    <mergeCell ref="C969:G969"/>
    <mergeCell ref="C970:G970"/>
    <mergeCell ref="C971:G971"/>
    <mergeCell ref="C972:G972"/>
    <mergeCell ref="C973:G973"/>
    <mergeCell ref="C974:G974"/>
    <mergeCell ref="C975:G975"/>
    <mergeCell ref="C976:P976"/>
    <mergeCell ref="C977:P977"/>
    <mergeCell ref="C978:P978"/>
    <mergeCell ref="C979:G979"/>
    <mergeCell ref="C980:G980"/>
    <mergeCell ref="C981:G981"/>
    <mergeCell ref="C982:G982"/>
    <mergeCell ref="C983:G983"/>
    <mergeCell ref="C984:G984"/>
    <mergeCell ref="C985:G985"/>
    <mergeCell ref="C986:G986"/>
    <mergeCell ref="C987:G987"/>
    <mergeCell ref="C988:G988"/>
    <mergeCell ref="C989:G989"/>
    <mergeCell ref="C990:G990"/>
    <mergeCell ref="C991:G991"/>
    <mergeCell ref="C992:G992"/>
    <mergeCell ref="C993:G993"/>
    <mergeCell ref="C994:G994"/>
    <mergeCell ref="C995:G995"/>
    <mergeCell ref="C996:G996"/>
    <mergeCell ref="C997:G997"/>
    <mergeCell ref="C998:P998"/>
    <mergeCell ref="C999:P999"/>
    <mergeCell ref="C1000:P1000"/>
    <mergeCell ref="C1001:G1001"/>
    <mergeCell ref="C1002:G1002"/>
    <mergeCell ref="C1003:G1003"/>
    <mergeCell ref="C1004:G1004"/>
    <mergeCell ref="C1005:G1005"/>
    <mergeCell ref="C1006:G1006"/>
    <mergeCell ref="C1007:G1007"/>
    <mergeCell ref="C1008:G1008"/>
    <mergeCell ref="C1009:G1009"/>
    <mergeCell ref="C1010:G1010"/>
    <mergeCell ref="C1011:G1011"/>
    <mergeCell ref="C1012:G1012"/>
    <mergeCell ref="C1013:G1013"/>
    <mergeCell ref="C1014:G1014"/>
    <mergeCell ref="C1015:G1015"/>
    <mergeCell ref="C1016:G1016"/>
    <mergeCell ref="C1017:G1017"/>
    <mergeCell ref="C1018:G1018"/>
    <mergeCell ref="C1019:P1019"/>
    <mergeCell ref="C1020:G1020"/>
    <mergeCell ref="C1021:G1021"/>
    <mergeCell ref="C1022:P1022"/>
    <mergeCell ref="C1023:P1023"/>
    <mergeCell ref="C1024:P1024"/>
    <mergeCell ref="C1025:G1025"/>
    <mergeCell ref="C1026:G1026"/>
    <mergeCell ref="C1027:G1027"/>
    <mergeCell ref="C1028:G1028"/>
    <mergeCell ref="C1029:G1029"/>
    <mergeCell ref="C1030:G1030"/>
    <mergeCell ref="C1031:G1031"/>
    <mergeCell ref="C1032:G1032"/>
    <mergeCell ref="C1033:G1033"/>
    <mergeCell ref="C1034:G1034"/>
    <mergeCell ref="C1035:G1035"/>
    <mergeCell ref="C1036:G1036"/>
    <mergeCell ref="C1037:G1037"/>
    <mergeCell ref="C1038:G1038"/>
    <mergeCell ref="C1039:G1039"/>
    <mergeCell ref="C1040:G1040"/>
    <mergeCell ref="C1041:G1041"/>
    <mergeCell ref="C1042:G1042"/>
    <mergeCell ref="C1043:G1043"/>
    <mergeCell ref="C1044:G1044"/>
    <mergeCell ref="C1045:G1045"/>
    <mergeCell ref="C1046:P1046"/>
    <mergeCell ref="C1047:P1047"/>
    <mergeCell ref="C1048:P1048"/>
    <mergeCell ref="C1049:G1049"/>
    <mergeCell ref="C1050:G1050"/>
    <mergeCell ref="C1051:G1051"/>
    <mergeCell ref="C1052:G1052"/>
    <mergeCell ref="C1053:G1053"/>
    <mergeCell ref="C1054:G1054"/>
    <mergeCell ref="C1055:G1055"/>
    <mergeCell ref="C1056:G1056"/>
    <mergeCell ref="C1057:G1057"/>
    <mergeCell ref="C1058:G1058"/>
    <mergeCell ref="C1059:G1059"/>
    <mergeCell ref="C1060:G1060"/>
    <mergeCell ref="C1061:P1061"/>
    <mergeCell ref="C1062:P1062"/>
    <mergeCell ref="C1063:P1063"/>
    <mergeCell ref="C1064:G1064"/>
    <mergeCell ref="C1065:G1065"/>
    <mergeCell ref="C1066:G1066"/>
    <mergeCell ref="C1067:G1067"/>
    <mergeCell ref="C1068:G1068"/>
    <mergeCell ref="C1069:G1069"/>
    <mergeCell ref="C1070:G1070"/>
    <mergeCell ref="C1071:G1071"/>
    <mergeCell ref="C1072:G1072"/>
    <mergeCell ref="C1073:G1073"/>
    <mergeCell ref="C1074:G1074"/>
    <mergeCell ref="C1075:G1075"/>
    <mergeCell ref="C1076:G1076"/>
    <mergeCell ref="C1077:G1077"/>
    <mergeCell ref="C1078:G1078"/>
    <mergeCell ref="C1079:G1079"/>
    <mergeCell ref="C1080:P1080"/>
    <mergeCell ref="C1081:P1081"/>
    <mergeCell ref="C1082:P1082"/>
    <mergeCell ref="C1083:G1083"/>
    <mergeCell ref="C1084:G1084"/>
    <mergeCell ref="C1085:G1085"/>
    <mergeCell ref="C1086:G1086"/>
    <mergeCell ref="C1087:G1087"/>
    <mergeCell ref="C1088:G1088"/>
    <mergeCell ref="C1089:G1089"/>
    <mergeCell ref="C1090:G1090"/>
    <mergeCell ref="C1091:G1091"/>
    <mergeCell ref="C1092:G1092"/>
    <mergeCell ref="C1093:G1093"/>
    <mergeCell ref="C1094:G1094"/>
    <mergeCell ref="C1095:G1095"/>
    <mergeCell ref="C1096:G1096"/>
    <mergeCell ref="C1097:G1097"/>
    <mergeCell ref="C1098:G1098"/>
    <mergeCell ref="C1099:P1099"/>
    <mergeCell ref="C1100:P1100"/>
    <mergeCell ref="C1101:P1101"/>
    <mergeCell ref="C1102:G1102"/>
    <mergeCell ref="C1103:G1103"/>
    <mergeCell ref="C1104:G1104"/>
    <mergeCell ref="C1105:G1105"/>
    <mergeCell ref="C1106:G1106"/>
    <mergeCell ref="C1107:G1107"/>
    <mergeCell ref="C1108:G1108"/>
    <mergeCell ref="C1109:G1109"/>
    <mergeCell ref="C1111:O1111"/>
    <mergeCell ref="C1112:O1112"/>
    <mergeCell ref="C1113:O1113"/>
    <mergeCell ref="C1114:O1114"/>
    <mergeCell ref="C1115:O1115"/>
    <mergeCell ref="C1116:O1116"/>
    <mergeCell ref="C1117:O1117"/>
    <mergeCell ref="C1118:O1118"/>
    <mergeCell ref="C1119:O1119"/>
    <mergeCell ref="C1120:O1120"/>
    <mergeCell ref="C1121:O1121"/>
    <mergeCell ref="C1122:O1122"/>
    <mergeCell ref="C1123:O1123"/>
    <mergeCell ref="C1124:O1124"/>
    <mergeCell ref="C1125:O1125"/>
    <mergeCell ref="C1126:O1126"/>
    <mergeCell ref="C1127:O1127"/>
    <mergeCell ref="C1128:O1128"/>
    <mergeCell ref="C1129:O1129"/>
    <mergeCell ref="C1130:O1130"/>
    <mergeCell ref="C1131:J1131"/>
    <mergeCell ref="C1132:J1132"/>
    <mergeCell ref="A1133:P1133"/>
    <mergeCell ref="C1134:G1134"/>
    <mergeCell ref="C1135:P1135"/>
    <mergeCell ref="C1136:P1136"/>
    <mergeCell ref="C1137:G1137"/>
    <mergeCell ref="C1138:G1138"/>
    <mergeCell ref="C1139:P1139"/>
    <mergeCell ref="C1140:P1140"/>
    <mergeCell ref="C1141:G1141"/>
    <mergeCell ref="C1142:G1142"/>
    <mergeCell ref="C1143:P1143"/>
    <mergeCell ref="C1144:P1144"/>
    <mergeCell ref="C1145:G1145"/>
    <mergeCell ref="C1146:G1146"/>
    <mergeCell ref="C1147:P1147"/>
    <mergeCell ref="C1148:P1148"/>
    <mergeCell ref="C1149:G1149"/>
    <mergeCell ref="C1150:G1150"/>
    <mergeCell ref="C1151:P1151"/>
    <mergeCell ref="C1152:P1152"/>
    <mergeCell ref="C1153:G1153"/>
    <mergeCell ref="C1154:G1154"/>
    <mergeCell ref="C1155:P1155"/>
    <mergeCell ref="C1156:P1156"/>
    <mergeCell ref="C1157:G1157"/>
    <mergeCell ref="C1158:G1158"/>
    <mergeCell ref="C1159:P1159"/>
    <mergeCell ref="C1160:P1160"/>
    <mergeCell ref="C1161:G1161"/>
    <mergeCell ref="C1162:G1162"/>
    <mergeCell ref="C1163:P1163"/>
    <mergeCell ref="C1164:P1164"/>
    <mergeCell ref="C1165:G1165"/>
    <mergeCell ref="C1166:G1166"/>
    <mergeCell ref="C1167:P1167"/>
    <mergeCell ref="C1168:P1168"/>
    <mergeCell ref="C1169:G1169"/>
    <mergeCell ref="C1170:G1170"/>
    <mergeCell ref="C1171:P1171"/>
    <mergeCell ref="C1172:P1172"/>
    <mergeCell ref="C1173:G1173"/>
    <mergeCell ref="C1174:G1174"/>
    <mergeCell ref="C1175:P1175"/>
    <mergeCell ref="C1176:P1176"/>
    <mergeCell ref="C1177:G1177"/>
    <mergeCell ref="C1178:G1178"/>
    <mergeCell ref="C1179:P1179"/>
    <mergeCell ref="C1180:P1180"/>
    <mergeCell ref="C1181:G1181"/>
    <mergeCell ref="C1182:G1182"/>
    <mergeCell ref="C1183:P1183"/>
    <mergeCell ref="C1184:P1184"/>
    <mergeCell ref="C1185:G1185"/>
    <mergeCell ref="C1186:G1186"/>
    <mergeCell ref="C1187:P1187"/>
    <mergeCell ref="C1188:P1188"/>
    <mergeCell ref="C1189:G1189"/>
    <mergeCell ref="C1190:G1190"/>
    <mergeCell ref="C1191:P1191"/>
    <mergeCell ref="C1192:P1192"/>
    <mergeCell ref="C1193:G1193"/>
    <mergeCell ref="C1194:G1194"/>
    <mergeCell ref="C1195:P1195"/>
    <mergeCell ref="C1196:P1196"/>
    <mergeCell ref="C1197:G1197"/>
    <mergeCell ref="C1198:G1198"/>
    <mergeCell ref="C1199:P1199"/>
    <mergeCell ref="C1200:P1200"/>
    <mergeCell ref="C1201:G1201"/>
    <mergeCell ref="C1202:G1202"/>
    <mergeCell ref="C1203:P1203"/>
    <mergeCell ref="C1204:P1204"/>
    <mergeCell ref="C1205:G1205"/>
    <mergeCell ref="C1206:G1206"/>
    <mergeCell ref="C1207:P1207"/>
    <mergeCell ref="C1208:P1208"/>
    <mergeCell ref="C1209:G1209"/>
    <mergeCell ref="C1210:G1210"/>
    <mergeCell ref="C1211:P1211"/>
    <mergeCell ref="C1212:P1212"/>
    <mergeCell ref="C1213:G1213"/>
    <mergeCell ref="C1214:G1214"/>
    <mergeCell ref="C1215:P1215"/>
    <mergeCell ref="C1216:P1216"/>
    <mergeCell ref="C1217:G1217"/>
    <mergeCell ref="C1218:G1218"/>
    <mergeCell ref="C1219:P1219"/>
    <mergeCell ref="C1220:P1220"/>
    <mergeCell ref="C1221:G1221"/>
    <mergeCell ref="C1222:G1222"/>
    <mergeCell ref="C1223:P1223"/>
    <mergeCell ref="C1224:P1224"/>
    <mergeCell ref="C1225:G1225"/>
    <mergeCell ref="C1226:G1226"/>
    <mergeCell ref="C1227:P1227"/>
    <mergeCell ref="C1228:P1228"/>
    <mergeCell ref="C1229:G1229"/>
    <mergeCell ref="C1230:G1230"/>
    <mergeCell ref="C1231:P1231"/>
    <mergeCell ref="C1232:P1232"/>
    <mergeCell ref="C1233:G1233"/>
    <mergeCell ref="C1234:G1234"/>
    <mergeCell ref="C1235:P1235"/>
    <mergeCell ref="C1236:P1236"/>
    <mergeCell ref="C1237:G1237"/>
    <mergeCell ref="C1238:G1238"/>
    <mergeCell ref="C1239:P1239"/>
    <mergeCell ref="C1240:P1240"/>
    <mergeCell ref="C1241:G1241"/>
    <mergeCell ref="C1242:G1242"/>
    <mergeCell ref="C1243:P1243"/>
    <mergeCell ref="C1244:P1244"/>
    <mergeCell ref="C1245:G1245"/>
    <mergeCell ref="C1246:G1246"/>
    <mergeCell ref="C1247:P1247"/>
    <mergeCell ref="C1248:P1248"/>
    <mergeCell ref="C1249:G1249"/>
    <mergeCell ref="C1250:G1250"/>
    <mergeCell ref="C1251:P1251"/>
    <mergeCell ref="C1252:P1252"/>
    <mergeCell ref="C1253:G1253"/>
    <mergeCell ref="C1254:G1254"/>
    <mergeCell ref="C1255:P1255"/>
    <mergeCell ref="C1256:P1256"/>
    <mergeCell ref="C1257:G1257"/>
    <mergeCell ref="C1258:G1258"/>
    <mergeCell ref="C1259:P1259"/>
    <mergeCell ref="C1260:P1260"/>
    <mergeCell ref="C1261:G1261"/>
    <mergeCell ref="C1263:O1263"/>
    <mergeCell ref="C1264:O1264"/>
    <mergeCell ref="C1265:O1265"/>
    <mergeCell ref="C1266:O1266"/>
    <mergeCell ref="C1267:O1267"/>
    <mergeCell ref="C1268:O1268"/>
    <mergeCell ref="C1269:O1269"/>
    <mergeCell ref="C1270:O1270"/>
    <mergeCell ref="C1271:O1271"/>
    <mergeCell ref="C1272:O1272"/>
    <mergeCell ref="C1274:O1274"/>
    <mergeCell ref="C1292:O1292"/>
    <mergeCell ref="C1293:O1293"/>
    <mergeCell ref="C1294:O1294"/>
    <mergeCell ref="C1295:J1295"/>
    <mergeCell ref="C1296:J1296"/>
    <mergeCell ref="C1299:H1299"/>
    <mergeCell ref="I1299:N1299"/>
    <mergeCell ref="C1300:N1300"/>
    <mergeCell ref="C1301:H1301"/>
    <mergeCell ref="I1301:N1301"/>
    <mergeCell ref="C1302:N1302"/>
    <mergeCell ref="A1304:P1304"/>
    <mergeCell ref="A1305:P1305"/>
    <mergeCell ref="A1306:P1306"/>
    <mergeCell ref="C1275:O1275"/>
    <mergeCell ref="C1276:O1276"/>
    <mergeCell ref="C1277:O1277"/>
    <mergeCell ref="C1278:O1278"/>
    <mergeCell ref="C1279:O1279"/>
    <mergeCell ref="C1280:O1280"/>
    <mergeCell ref="C1281:O1281"/>
    <mergeCell ref="C1282:O1282"/>
    <mergeCell ref="C1283:O1283"/>
    <mergeCell ref="C1284:O1284"/>
    <mergeCell ref="C1285:O1285"/>
    <mergeCell ref="C1286:O1286"/>
    <mergeCell ref="C1287:O1287"/>
    <mergeCell ref="C1288:O1288"/>
    <mergeCell ref="C1289:O1289"/>
    <mergeCell ref="C1290:O1290"/>
    <mergeCell ref="C1291:O1291"/>
  </mergeCells>
  <pageMargins left="0.78749999999999998" right="0.78749999999999998" top="1.05277777777778" bottom="1.05277777777778" header="0.78749999999999998" footer="0.78749999999999998"/>
  <pageSetup paperSize="9" scale="42" orientation="portrait" horizontalDpi="300" verticalDpi="300" r:id="rId1"/>
  <headerFooter>
    <oddHeader>&amp;C&amp;"Times New Roman,Standaard"&amp;12&amp;A</oddHeader>
    <oddFooter>&amp;C&amp;"Times New Roman,Standaard"&amp;12Страница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I1121"/>
  <sheetViews>
    <sheetView view="pageBreakPreview" topLeftCell="C1046" zoomScale="85" zoomScaleNormal="100" zoomScalePageLayoutView="85" workbookViewId="0">
      <selection activeCell="N792" sqref="N792"/>
    </sheetView>
  </sheetViews>
  <sheetFormatPr defaultColWidth="9.140625" defaultRowHeight="11.25"/>
  <cols>
    <col min="1" max="1" width="9.7109375" style="139" customWidth="1"/>
    <col min="2" max="2" width="20.7109375" style="139" customWidth="1"/>
    <col min="3" max="3" width="10.7109375" style="139" customWidth="1"/>
    <col min="4" max="4" width="12.85546875" style="139" customWidth="1"/>
    <col min="5" max="5" width="10.42578125" style="139" customWidth="1"/>
    <col min="6" max="6" width="11.7109375" style="139" customWidth="1"/>
    <col min="7" max="7" width="6.140625" style="139" customWidth="1"/>
    <col min="8" max="8" width="9.28515625" style="139" customWidth="1"/>
    <col min="9" max="9" width="10.7109375" style="139" customWidth="1"/>
    <col min="10" max="10" width="12.42578125" style="139" customWidth="1"/>
    <col min="11" max="11" width="13.28515625" style="139" customWidth="1"/>
    <col min="12" max="12" width="17" style="139" customWidth="1"/>
    <col min="13" max="13" width="11.5703125" style="139" customWidth="1"/>
    <col min="14" max="14" width="17" style="139" customWidth="1"/>
    <col min="15" max="15" width="12.85546875" style="139" customWidth="1"/>
    <col min="16" max="16" width="17" style="139" customWidth="1"/>
    <col min="17" max="17" width="75.28515625" style="274" hidden="1" customWidth="1"/>
    <col min="18" max="18" width="126.5703125" style="274" hidden="1" customWidth="1"/>
    <col min="19" max="27" width="9.140625" style="139"/>
    <col min="28" max="33" width="76.140625" style="140" hidden="1" customWidth="1"/>
    <col min="34" max="43" width="127.28515625" style="140" hidden="1" customWidth="1"/>
    <col min="44" max="49" width="76.140625" style="140" hidden="1" customWidth="1"/>
    <col min="50" max="59" width="127.28515625" style="140" hidden="1" customWidth="1"/>
    <col min="60" max="65" width="76.140625" style="140" hidden="1" customWidth="1"/>
    <col min="66" max="75" width="127.28515625" style="140" hidden="1" customWidth="1"/>
    <col min="76" max="81" width="76.140625" style="140" hidden="1" customWidth="1"/>
    <col min="82" max="91" width="127.28515625" style="140" hidden="1" customWidth="1"/>
    <col min="92" max="97" width="76.140625" style="140" hidden="1" customWidth="1"/>
    <col min="98" max="107" width="127.28515625" style="140" hidden="1" customWidth="1"/>
    <col min="108" max="113" width="76.140625" style="140" hidden="1" customWidth="1"/>
    <col min="114" max="123" width="127.28515625" style="140" hidden="1" customWidth="1"/>
    <col min="124" max="129" width="76.140625" style="140" hidden="1" customWidth="1"/>
    <col min="130" max="139" width="127.28515625" style="140" hidden="1" customWidth="1"/>
    <col min="140" max="187" width="203.42578125" style="140" hidden="1" customWidth="1"/>
    <col min="188" max="192" width="66.42578125" style="140" hidden="1" customWidth="1"/>
    <col min="193" max="196" width="45.7109375" style="140" hidden="1" customWidth="1"/>
    <col min="197" max="198" width="203.42578125" style="140" hidden="1" customWidth="1"/>
    <col min="199" max="203" width="51.85546875" style="140" hidden="1" customWidth="1"/>
    <col min="204" max="204" width="173" style="140" hidden="1" customWidth="1"/>
    <col min="205" max="211" width="51.85546875" style="140" hidden="1" customWidth="1"/>
    <col min="212" max="214" width="156" style="140" hidden="1" customWidth="1"/>
    <col min="215" max="215" width="84.28515625" style="140" hidden="1" customWidth="1"/>
    <col min="216" max="218" width="156" style="140" hidden="1" customWidth="1"/>
    <col min="219" max="219" width="84.28515625" style="140" hidden="1" customWidth="1"/>
    <col min="220" max="225" width="61.140625" style="140" hidden="1" customWidth="1"/>
    <col min="226" max="231" width="82" style="140" hidden="1" customWidth="1"/>
    <col min="232" max="237" width="61.140625" style="140" hidden="1" customWidth="1"/>
    <col min="238" max="243" width="82" style="140" hidden="1" customWidth="1"/>
    <col min="244" max="16384" width="9.140625" style="139"/>
  </cols>
  <sheetData>
    <row r="1" spans="1:171" s="143" customFormat="1" ht="15">
      <c r="A1" s="141"/>
      <c r="B1" s="141"/>
      <c r="C1" s="141"/>
      <c r="D1" s="141"/>
      <c r="E1" s="141"/>
      <c r="F1" s="141"/>
      <c r="G1" s="141"/>
      <c r="H1" s="141"/>
      <c r="I1" s="141"/>
      <c r="J1" s="141"/>
      <c r="K1" s="141"/>
      <c r="L1" s="141"/>
      <c r="M1" s="141"/>
      <c r="N1" s="141"/>
      <c r="O1" s="141"/>
      <c r="P1" s="142" t="s">
        <v>327</v>
      </c>
    </row>
    <row r="2" spans="1:171" s="143" customFormat="1" ht="11.25" customHeight="1">
      <c r="A2" s="144"/>
      <c r="B2" s="144"/>
      <c r="C2" s="144"/>
      <c r="D2" s="144"/>
      <c r="E2" s="144"/>
      <c r="F2" s="144"/>
      <c r="G2" s="144"/>
      <c r="H2" s="144"/>
      <c r="I2" s="144"/>
      <c r="J2" s="144"/>
      <c r="K2" s="144"/>
      <c r="L2" s="144"/>
      <c r="M2" s="144"/>
      <c r="P2" s="142" t="s">
        <v>328</v>
      </c>
    </row>
    <row r="3" spans="1:171" s="143" customFormat="1" ht="15">
      <c r="A3" s="144"/>
      <c r="B3" s="144"/>
      <c r="C3" s="144"/>
      <c r="D3" s="144"/>
      <c r="E3" s="144"/>
      <c r="F3" s="144"/>
      <c r="G3" s="144"/>
      <c r="H3" s="144"/>
      <c r="I3" s="144"/>
      <c r="J3" s="144"/>
      <c r="K3" s="144"/>
      <c r="L3" s="144"/>
      <c r="M3" s="144"/>
      <c r="P3" s="142"/>
    </row>
    <row r="4" spans="1:171" s="143" customFormat="1" ht="12.75" customHeight="1">
      <c r="A4" s="501" t="s">
        <v>329</v>
      </c>
      <c r="B4" s="501"/>
      <c r="C4" s="501"/>
      <c r="D4" s="501"/>
      <c r="E4" s="501"/>
      <c r="F4" s="501"/>
      <c r="G4" s="512" t="s">
        <v>330</v>
      </c>
      <c r="H4" s="512"/>
      <c r="I4" s="512"/>
      <c r="J4" s="512"/>
      <c r="K4" s="512"/>
      <c r="L4" s="512"/>
      <c r="M4" s="512"/>
      <c r="N4" s="512"/>
      <c r="O4" s="512"/>
      <c r="P4" s="512"/>
    </row>
    <row r="5" spans="1:171" s="143" customFormat="1" ht="56.25" customHeight="1">
      <c r="A5" s="501" t="s">
        <v>331</v>
      </c>
      <c r="B5" s="501"/>
      <c r="C5" s="501"/>
      <c r="D5" s="501"/>
      <c r="E5" s="501"/>
      <c r="F5" s="501"/>
      <c r="G5" s="513" t="s">
        <v>332</v>
      </c>
      <c r="H5" s="513"/>
      <c r="I5" s="513"/>
      <c r="J5" s="513"/>
      <c r="K5" s="513"/>
      <c r="L5" s="513"/>
      <c r="M5" s="513"/>
      <c r="N5" s="513"/>
      <c r="O5" s="513"/>
      <c r="P5" s="513"/>
      <c r="AB5" s="157" t="s">
        <v>331</v>
      </c>
      <c r="AC5" s="157"/>
      <c r="AD5" s="157"/>
      <c r="AE5" s="157"/>
      <c r="AF5" s="157"/>
      <c r="AG5" s="157"/>
      <c r="AH5" s="157" t="s">
        <v>332</v>
      </c>
      <c r="AI5" s="157"/>
      <c r="AJ5" s="157"/>
      <c r="AK5" s="157"/>
      <c r="AL5" s="157"/>
      <c r="AM5" s="157"/>
      <c r="AN5" s="157"/>
      <c r="AO5" s="157"/>
      <c r="AP5" s="157"/>
      <c r="AQ5" s="157"/>
    </row>
    <row r="6" spans="1:171" s="143" customFormat="1" ht="90" customHeight="1">
      <c r="A6" s="501" t="s">
        <v>333</v>
      </c>
      <c r="B6" s="501"/>
      <c r="C6" s="501"/>
      <c r="D6" s="501"/>
      <c r="E6" s="501"/>
      <c r="F6" s="501"/>
      <c r="G6" s="513" t="s">
        <v>334</v>
      </c>
      <c r="H6" s="513"/>
      <c r="I6" s="513"/>
      <c r="J6" s="513"/>
      <c r="K6" s="513"/>
      <c r="L6" s="513"/>
      <c r="M6" s="513"/>
      <c r="N6" s="513"/>
      <c r="O6" s="513"/>
      <c r="P6" s="513"/>
      <c r="AR6" s="157" t="s">
        <v>333</v>
      </c>
      <c r="AS6" s="157"/>
      <c r="AT6" s="157"/>
      <c r="AU6" s="157"/>
      <c r="AV6" s="157"/>
      <c r="AW6" s="157"/>
      <c r="AX6" s="157" t="s">
        <v>334</v>
      </c>
      <c r="AY6" s="157"/>
      <c r="AZ6" s="157"/>
      <c r="BA6" s="157"/>
      <c r="BB6" s="157"/>
      <c r="BC6" s="157"/>
      <c r="BD6" s="157"/>
      <c r="BE6" s="157"/>
      <c r="BF6" s="157"/>
      <c r="BG6" s="157"/>
    </row>
    <row r="7" spans="1:171" s="143" customFormat="1" ht="67.5" customHeight="1">
      <c r="A7" s="514" t="s">
        <v>335</v>
      </c>
      <c r="B7" s="514"/>
      <c r="C7" s="514"/>
      <c r="D7" s="514"/>
      <c r="E7" s="514"/>
      <c r="F7" s="514"/>
      <c r="G7" s="513" t="s">
        <v>336</v>
      </c>
      <c r="H7" s="513"/>
      <c r="I7" s="513"/>
      <c r="J7" s="513"/>
      <c r="K7" s="513"/>
      <c r="L7" s="513"/>
      <c r="M7" s="513"/>
      <c r="N7" s="513"/>
      <c r="O7" s="513"/>
      <c r="P7" s="513"/>
      <c r="Q7" s="275" t="s">
        <v>335</v>
      </c>
      <c r="R7" s="276" t="s">
        <v>336</v>
      </c>
      <c r="S7" s="157"/>
      <c r="T7" s="157"/>
      <c r="U7" s="157"/>
      <c r="V7" s="157"/>
      <c r="W7" s="157"/>
      <c r="X7" s="157"/>
      <c r="Y7" s="157"/>
      <c r="Z7" s="157"/>
      <c r="AA7" s="157"/>
      <c r="BH7" s="157" t="s">
        <v>335</v>
      </c>
      <c r="BI7" s="157"/>
      <c r="BJ7" s="157"/>
      <c r="BK7" s="157"/>
      <c r="BL7" s="157"/>
      <c r="BM7" s="157"/>
      <c r="BN7" s="157" t="s">
        <v>336</v>
      </c>
      <c r="BO7" s="157"/>
      <c r="BP7" s="157"/>
      <c r="BQ7" s="157"/>
      <c r="BR7" s="157"/>
      <c r="BS7" s="157"/>
      <c r="BT7" s="157"/>
      <c r="BU7" s="157"/>
      <c r="BV7" s="157"/>
      <c r="BW7" s="157"/>
    </row>
    <row r="8" spans="1:171" s="143" customFormat="1" ht="33.75" customHeight="1">
      <c r="A8" s="501" t="s">
        <v>337</v>
      </c>
      <c r="B8" s="501"/>
      <c r="C8" s="501"/>
      <c r="D8" s="501"/>
      <c r="E8" s="501"/>
      <c r="F8" s="501"/>
      <c r="G8" s="513" t="s">
        <v>338</v>
      </c>
      <c r="H8" s="513"/>
      <c r="I8" s="513"/>
      <c r="J8" s="513"/>
      <c r="K8" s="513"/>
      <c r="L8" s="513"/>
      <c r="M8" s="513"/>
      <c r="N8" s="513"/>
      <c r="O8" s="513"/>
      <c r="P8" s="513"/>
      <c r="Q8" s="275" t="s">
        <v>337</v>
      </c>
      <c r="R8" s="276" t="s">
        <v>338</v>
      </c>
      <c r="S8" s="157"/>
      <c r="T8" s="157"/>
      <c r="U8" s="157"/>
      <c r="V8" s="157"/>
      <c r="W8" s="157"/>
      <c r="X8" s="157"/>
      <c r="Y8" s="157"/>
      <c r="Z8" s="157"/>
      <c r="AA8" s="157"/>
      <c r="BX8" s="157" t="s">
        <v>337</v>
      </c>
      <c r="BY8" s="157"/>
      <c r="BZ8" s="157"/>
      <c r="CA8" s="157"/>
      <c r="CB8" s="157"/>
      <c r="CC8" s="157"/>
      <c r="CD8" s="157" t="s">
        <v>338</v>
      </c>
      <c r="CE8" s="157"/>
      <c r="CF8" s="157"/>
      <c r="CG8" s="157"/>
      <c r="CH8" s="157"/>
      <c r="CI8" s="157"/>
      <c r="CJ8" s="157"/>
      <c r="CK8" s="157"/>
      <c r="CL8" s="157"/>
      <c r="CM8" s="157"/>
    </row>
    <row r="9" spans="1:171" s="143" customFormat="1" ht="11.25" customHeight="1">
      <c r="A9" s="501" t="s">
        <v>339</v>
      </c>
      <c r="B9" s="501"/>
      <c r="C9" s="501"/>
      <c r="D9" s="501"/>
      <c r="E9" s="501"/>
      <c r="F9" s="501"/>
      <c r="G9" s="513"/>
      <c r="H9" s="513"/>
      <c r="I9" s="513"/>
      <c r="J9" s="513"/>
      <c r="K9" s="513"/>
      <c r="L9" s="513"/>
      <c r="M9" s="513"/>
      <c r="N9" s="513"/>
      <c r="O9" s="513"/>
      <c r="P9" s="513"/>
      <c r="CN9" s="157" t="s">
        <v>339</v>
      </c>
      <c r="CO9" s="157"/>
      <c r="CP9" s="157"/>
      <c r="CQ9" s="157"/>
      <c r="CR9" s="157"/>
      <c r="CS9" s="157"/>
      <c r="CT9" s="157"/>
      <c r="CU9" s="157"/>
      <c r="CV9" s="157"/>
      <c r="CW9" s="157"/>
      <c r="CX9" s="157"/>
      <c r="CY9" s="157"/>
      <c r="CZ9" s="157"/>
      <c r="DA9" s="157"/>
      <c r="DB9" s="157"/>
      <c r="DC9" s="157"/>
    </row>
    <row r="10" spans="1:171" s="143" customFormat="1" ht="11.25" customHeight="1">
      <c r="A10" s="501" t="s">
        <v>340</v>
      </c>
      <c r="B10" s="501"/>
      <c r="C10" s="501"/>
      <c r="D10" s="501"/>
      <c r="E10" s="501"/>
      <c r="F10" s="501"/>
      <c r="G10" s="513" t="s">
        <v>341</v>
      </c>
      <c r="H10" s="513"/>
      <c r="I10" s="513"/>
      <c r="J10" s="513"/>
      <c r="K10" s="513"/>
      <c r="L10" s="513"/>
      <c r="M10" s="513"/>
      <c r="N10" s="513"/>
      <c r="O10" s="513"/>
      <c r="P10" s="513"/>
      <c r="R10" s="274" t="s">
        <v>341</v>
      </c>
      <c r="DD10" s="157" t="s">
        <v>340</v>
      </c>
      <c r="DE10" s="157"/>
      <c r="DF10" s="157"/>
      <c r="DG10" s="157"/>
      <c r="DH10" s="157"/>
      <c r="DI10" s="157"/>
      <c r="DJ10" s="157" t="s">
        <v>341</v>
      </c>
      <c r="DK10" s="157"/>
      <c r="DL10" s="157"/>
      <c r="DM10" s="157"/>
      <c r="DN10" s="157"/>
      <c r="DO10" s="157"/>
      <c r="DP10" s="157"/>
      <c r="DQ10" s="157"/>
      <c r="DR10" s="157"/>
      <c r="DS10" s="157"/>
    </row>
    <row r="11" spans="1:171" s="143" customFormat="1" ht="15" customHeight="1">
      <c r="A11" s="501" t="s">
        <v>342</v>
      </c>
      <c r="B11" s="501"/>
      <c r="C11" s="501"/>
      <c r="D11" s="501"/>
      <c r="E11" s="501"/>
      <c r="F11" s="501"/>
      <c r="G11" s="513" t="s">
        <v>343</v>
      </c>
      <c r="H11" s="513"/>
      <c r="I11" s="513"/>
      <c r="J11" s="513"/>
      <c r="K11" s="513"/>
      <c r="L11" s="513"/>
      <c r="M11" s="513"/>
      <c r="N11" s="513"/>
      <c r="O11" s="513"/>
      <c r="P11" s="513"/>
      <c r="R11" s="274" t="s">
        <v>343</v>
      </c>
      <c r="DT11" s="157" t="s">
        <v>342</v>
      </c>
      <c r="DU11" s="157"/>
      <c r="DV11" s="157"/>
      <c r="DW11" s="157"/>
      <c r="DX11" s="157"/>
      <c r="DY11" s="157"/>
      <c r="DZ11" s="157" t="s">
        <v>343</v>
      </c>
      <c r="EA11" s="157"/>
      <c r="EB11" s="157"/>
      <c r="EC11" s="157"/>
      <c r="ED11" s="157"/>
      <c r="EE11" s="157"/>
      <c r="EF11" s="157"/>
      <c r="EG11" s="157"/>
      <c r="EH11" s="157"/>
      <c r="EI11" s="157"/>
    </row>
    <row r="12" spans="1:171" s="143" customFormat="1" ht="6" customHeight="1">
      <c r="A12" s="145"/>
      <c r="B12" s="144"/>
      <c r="C12" s="144"/>
      <c r="D12" s="144"/>
      <c r="E12" s="144"/>
      <c r="F12" s="146"/>
      <c r="G12" s="147"/>
      <c r="H12" s="147"/>
      <c r="I12" s="147"/>
      <c r="J12" s="147"/>
      <c r="K12" s="147"/>
      <c r="L12" s="147"/>
      <c r="M12" s="147"/>
      <c r="N12" s="147"/>
      <c r="O12" s="147"/>
      <c r="P12" s="147"/>
    </row>
    <row r="13" spans="1:171" s="143" customFormat="1" ht="15">
      <c r="A13" s="504"/>
      <c r="B13" s="504"/>
      <c r="C13" s="504"/>
      <c r="D13" s="504"/>
      <c r="E13" s="504"/>
      <c r="F13" s="504"/>
      <c r="G13" s="504"/>
      <c r="H13" s="504"/>
      <c r="I13" s="504"/>
      <c r="J13" s="504"/>
      <c r="K13" s="504"/>
      <c r="L13" s="504"/>
      <c r="M13" s="504"/>
      <c r="N13" s="504"/>
      <c r="O13" s="504"/>
      <c r="P13" s="504"/>
      <c r="EJ13" s="157"/>
      <c r="EK13" s="157"/>
      <c r="EL13" s="157"/>
      <c r="EM13" s="157"/>
      <c r="EN13" s="157"/>
      <c r="EO13" s="157"/>
      <c r="EP13" s="157"/>
      <c r="EQ13" s="157"/>
      <c r="ER13" s="157"/>
      <c r="ES13" s="157"/>
      <c r="ET13" s="157"/>
      <c r="EU13" s="157"/>
      <c r="EV13" s="157"/>
      <c r="EW13" s="157"/>
      <c r="EX13" s="157"/>
      <c r="EY13" s="157"/>
    </row>
    <row r="14" spans="1:171" s="143" customFormat="1" ht="15" customHeight="1">
      <c r="A14" s="503" t="s">
        <v>344</v>
      </c>
      <c r="B14" s="503"/>
      <c r="C14" s="503"/>
      <c r="D14" s="503"/>
      <c r="E14" s="503"/>
      <c r="F14" s="503"/>
      <c r="G14" s="503"/>
      <c r="H14" s="503"/>
      <c r="I14" s="503"/>
      <c r="J14" s="503"/>
      <c r="K14" s="503"/>
      <c r="L14" s="503"/>
      <c r="M14" s="503"/>
      <c r="N14" s="503"/>
      <c r="O14" s="503"/>
      <c r="P14" s="503"/>
    </row>
    <row r="15" spans="1:171" s="143" customFormat="1" ht="6" customHeight="1">
      <c r="A15" s="148"/>
      <c r="B15" s="148"/>
      <c r="C15" s="148"/>
      <c r="D15" s="148"/>
      <c r="E15" s="148"/>
      <c r="F15" s="148"/>
      <c r="G15" s="148"/>
      <c r="H15" s="148"/>
      <c r="I15" s="148"/>
      <c r="J15" s="148"/>
      <c r="K15" s="148"/>
      <c r="L15" s="148"/>
      <c r="M15" s="148"/>
      <c r="N15" s="148"/>
      <c r="O15" s="148"/>
      <c r="P15" s="148"/>
    </row>
    <row r="16" spans="1:171" s="143" customFormat="1" ht="23.25" customHeight="1">
      <c r="A16" s="504" t="s">
        <v>345</v>
      </c>
      <c r="B16" s="504"/>
      <c r="C16" s="504"/>
      <c r="D16" s="504"/>
      <c r="E16" s="504"/>
      <c r="F16" s="504"/>
      <c r="G16" s="504"/>
      <c r="H16" s="504"/>
      <c r="I16" s="504"/>
      <c r="J16" s="504"/>
      <c r="K16" s="504"/>
      <c r="L16" s="504"/>
      <c r="M16" s="504"/>
      <c r="N16" s="504"/>
      <c r="O16" s="504"/>
      <c r="P16" s="504"/>
      <c r="EZ16" s="157" t="s">
        <v>345</v>
      </c>
      <c r="FA16" s="157"/>
      <c r="FB16" s="157"/>
      <c r="FC16" s="157"/>
      <c r="FD16" s="157"/>
      <c r="FE16" s="157"/>
      <c r="FF16" s="157"/>
      <c r="FG16" s="157"/>
      <c r="FH16" s="157"/>
      <c r="FI16" s="157"/>
      <c r="FJ16" s="157"/>
      <c r="FK16" s="157"/>
      <c r="FL16" s="157"/>
      <c r="FM16" s="157"/>
      <c r="FN16" s="157"/>
      <c r="FO16" s="157"/>
    </row>
    <row r="17" spans="1:196" s="143" customFormat="1" ht="15">
      <c r="A17" s="503" t="s">
        <v>346</v>
      </c>
      <c r="B17" s="503"/>
      <c r="C17" s="503"/>
      <c r="D17" s="503"/>
      <c r="E17" s="503"/>
      <c r="F17" s="503"/>
      <c r="G17" s="503"/>
      <c r="H17" s="503"/>
      <c r="I17" s="503"/>
      <c r="J17" s="503"/>
      <c r="K17" s="503"/>
      <c r="L17" s="503"/>
      <c r="M17" s="503"/>
      <c r="N17" s="503"/>
      <c r="O17" s="503"/>
      <c r="P17" s="503"/>
    </row>
    <row r="18" spans="1:196" s="143" customFormat="1" ht="17.25" customHeight="1">
      <c r="A18" s="505" t="s">
        <v>2004</v>
      </c>
      <c r="B18" s="505"/>
      <c r="C18" s="505"/>
      <c r="D18" s="505"/>
      <c r="E18" s="505"/>
      <c r="F18" s="505"/>
      <c r="G18" s="505"/>
      <c r="H18" s="505"/>
      <c r="I18" s="505"/>
      <c r="J18" s="505"/>
      <c r="K18" s="505"/>
      <c r="L18" s="505"/>
      <c r="M18" s="505"/>
      <c r="N18" s="505"/>
      <c r="O18" s="505"/>
      <c r="P18" s="505"/>
    </row>
    <row r="19" spans="1:196" s="143" customFormat="1" ht="8.25" customHeight="1">
      <c r="A19" s="149"/>
      <c r="B19" s="149"/>
      <c r="C19" s="149"/>
      <c r="D19" s="149"/>
      <c r="E19" s="149"/>
      <c r="F19" s="149"/>
      <c r="G19" s="149"/>
      <c r="H19" s="149"/>
      <c r="I19" s="149"/>
      <c r="J19" s="149"/>
      <c r="K19" s="149"/>
      <c r="L19" s="149"/>
      <c r="M19" s="149"/>
      <c r="N19" s="149"/>
      <c r="O19" s="149"/>
      <c r="P19" s="149"/>
    </row>
    <row r="20" spans="1:196" s="143" customFormat="1" ht="15" customHeight="1">
      <c r="A20" s="504" t="s">
        <v>2005</v>
      </c>
      <c r="B20" s="504"/>
      <c r="C20" s="504"/>
      <c r="D20" s="504"/>
      <c r="E20" s="504"/>
      <c r="F20" s="504"/>
      <c r="G20" s="504"/>
      <c r="H20" s="504"/>
      <c r="I20" s="504"/>
      <c r="J20" s="504"/>
      <c r="K20" s="504"/>
      <c r="L20" s="504"/>
      <c r="M20" s="504"/>
      <c r="N20" s="504"/>
      <c r="O20" s="504"/>
      <c r="P20" s="504"/>
      <c r="FP20" s="157" t="s">
        <v>2005</v>
      </c>
      <c r="FQ20" s="157"/>
      <c r="FR20" s="157"/>
      <c r="FS20" s="157"/>
      <c r="FT20" s="157"/>
      <c r="FU20" s="157"/>
      <c r="FV20" s="157"/>
      <c r="FW20" s="157"/>
      <c r="FX20" s="157"/>
      <c r="FY20" s="157"/>
      <c r="FZ20" s="157"/>
      <c r="GA20" s="157"/>
      <c r="GB20" s="157"/>
      <c r="GC20" s="157"/>
      <c r="GD20" s="157"/>
      <c r="GE20" s="157"/>
    </row>
    <row r="21" spans="1:196" s="143" customFormat="1" ht="11.25" customHeight="1">
      <c r="A21" s="503" t="s">
        <v>349</v>
      </c>
      <c r="B21" s="503"/>
      <c r="C21" s="503"/>
      <c r="D21" s="503"/>
      <c r="E21" s="503"/>
      <c r="F21" s="503"/>
      <c r="G21" s="503"/>
      <c r="H21" s="503"/>
      <c r="I21" s="503"/>
      <c r="J21" s="503"/>
      <c r="K21" s="503"/>
      <c r="L21" s="503"/>
      <c r="M21" s="503"/>
      <c r="N21" s="503"/>
      <c r="O21" s="503"/>
      <c r="P21" s="503"/>
    </row>
    <row r="22" spans="1:196" s="143" customFormat="1" ht="12" customHeight="1">
      <c r="A22" s="144" t="s">
        <v>350</v>
      </c>
      <c r="B22" s="150" t="s">
        <v>351</v>
      </c>
      <c r="C22" s="141" t="s">
        <v>352</v>
      </c>
      <c r="D22" s="141"/>
      <c r="E22" s="141"/>
      <c r="F22" s="151"/>
      <c r="G22" s="151"/>
      <c r="H22" s="151"/>
      <c r="I22" s="151"/>
      <c r="J22" s="151"/>
      <c r="K22" s="151"/>
      <c r="L22" s="151"/>
      <c r="M22" s="151"/>
      <c r="N22" s="151"/>
      <c r="O22" s="151"/>
      <c r="P22" s="151"/>
    </row>
    <row r="23" spans="1:196" s="143" customFormat="1" ht="15" customHeight="1">
      <c r="A23" s="144" t="s">
        <v>353</v>
      </c>
      <c r="B23" s="506" t="s">
        <v>2006</v>
      </c>
      <c r="C23" s="506"/>
      <c r="D23" s="506"/>
      <c r="E23" s="506"/>
      <c r="F23" s="506"/>
      <c r="G23" s="151"/>
      <c r="H23" s="151"/>
      <c r="I23" s="151"/>
      <c r="J23" s="151"/>
      <c r="K23" s="151"/>
      <c r="L23" s="151"/>
      <c r="M23" s="151"/>
      <c r="N23" s="151"/>
      <c r="O23" s="151"/>
      <c r="P23" s="151"/>
      <c r="GF23" s="157" t="s">
        <v>2006</v>
      </c>
      <c r="GG23" s="157"/>
      <c r="GH23" s="157"/>
      <c r="GI23" s="157"/>
      <c r="GJ23" s="157"/>
    </row>
    <row r="24" spans="1:196" s="143" customFormat="1" ht="10.5" customHeight="1">
      <c r="A24" s="144"/>
      <c r="B24" s="507" t="s">
        <v>355</v>
      </c>
      <c r="C24" s="507"/>
      <c r="D24" s="507"/>
      <c r="E24" s="507"/>
      <c r="F24" s="507"/>
      <c r="G24" s="152"/>
      <c r="H24" s="152"/>
      <c r="I24" s="152"/>
      <c r="J24" s="152"/>
      <c r="K24" s="152"/>
      <c r="L24" s="152"/>
      <c r="M24" s="152"/>
      <c r="N24" s="152"/>
      <c r="O24" s="153"/>
      <c r="P24" s="152"/>
    </row>
    <row r="25" spans="1:196" s="143" customFormat="1" ht="9.75" customHeight="1">
      <c r="A25" s="144"/>
      <c r="B25" s="144"/>
      <c r="C25" s="144"/>
      <c r="D25" s="154"/>
      <c r="E25" s="154"/>
      <c r="F25" s="154"/>
      <c r="G25" s="154"/>
      <c r="H25" s="154"/>
      <c r="I25" s="154"/>
      <c r="J25" s="154"/>
      <c r="K25" s="154"/>
      <c r="L25" s="154"/>
      <c r="M25" s="154"/>
      <c r="N25" s="154"/>
      <c r="O25" s="152"/>
      <c r="P25" s="152"/>
    </row>
    <row r="26" spans="1:196" s="143" customFormat="1" ht="15" customHeight="1">
      <c r="A26" s="155" t="s">
        <v>356</v>
      </c>
      <c r="B26" s="156"/>
      <c r="C26" s="508" t="s">
        <v>357</v>
      </c>
      <c r="D26" s="508"/>
      <c r="E26" s="508"/>
      <c r="F26" s="508"/>
      <c r="G26" s="157"/>
      <c r="H26" s="157"/>
      <c r="I26" s="157"/>
      <c r="J26" s="157"/>
      <c r="K26" s="157"/>
      <c r="L26" s="157"/>
      <c r="M26" s="157"/>
      <c r="N26" s="157"/>
      <c r="O26" s="157"/>
      <c r="P26" s="157"/>
      <c r="GK26" s="157" t="s">
        <v>357</v>
      </c>
      <c r="GL26" s="157"/>
      <c r="GM26" s="157"/>
      <c r="GN26" s="157"/>
    </row>
    <row r="27" spans="1:196" s="143" customFormat="1" ht="9.75" customHeight="1">
      <c r="A27" s="144"/>
      <c r="B27" s="156"/>
      <c r="C27" s="158"/>
      <c r="D27" s="159"/>
      <c r="E27" s="159"/>
      <c r="F27" s="159"/>
      <c r="G27" s="160"/>
      <c r="H27" s="160"/>
      <c r="I27" s="160"/>
      <c r="J27" s="160"/>
      <c r="K27" s="160"/>
      <c r="L27" s="160"/>
      <c r="M27" s="160"/>
      <c r="N27" s="160"/>
      <c r="O27" s="160"/>
      <c r="P27" s="160"/>
    </row>
    <row r="28" spans="1:196" s="143" customFormat="1" ht="12" customHeight="1">
      <c r="A28" s="155" t="s">
        <v>358</v>
      </c>
      <c r="B28" s="156"/>
      <c r="C28" s="161"/>
      <c r="D28" s="162">
        <v>2774.76</v>
      </c>
      <c r="E28" s="163" t="s">
        <v>359</v>
      </c>
      <c r="G28" s="156"/>
      <c r="H28" s="156"/>
      <c r="I28" s="156"/>
      <c r="J28" s="156"/>
      <c r="K28" s="156"/>
      <c r="L28" s="156"/>
      <c r="M28" s="156"/>
      <c r="N28" s="164"/>
      <c r="O28" s="164"/>
      <c r="P28" s="156"/>
    </row>
    <row r="29" spans="1:196" s="143" customFormat="1" ht="12" customHeight="1">
      <c r="A29" s="144"/>
      <c r="B29" s="165" t="s">
        <v>360</v>
      </c>
      <c r="C29" s="166"/>
      <c r="D29" s="167"/>
      <c r="E29" s="163"/>
      <c r="G29" s="156"/>
    </row>
    <row r="30" spans="1:196" s="143" customFormat="1" ht="12" customHeight="1">
      <c r="A30" s="144"/>
      <c r="B30" s="168" t="s">
        <v>361</v>
      </c>
      <c r="C30" s="161"/>
      <c r="D30" s="162">
        <v>0</v>
      </c>
      <c r="E30" s="163" t="s">
        <v>359</v>
      </c>
      <c r="I30" s="156"/>
      <c r="K30" s="156" t="s">
        <v>362</v>
      </c>
      <c r="L30" s="156"/>
      <c r="M30" s="156"/>
      <c r="N30" s="169"/>
      <c r="O30" s="162">
        <v>838.5</v>
      </c>
      <c r="P30" s="163" t="s">
        <v>359</v>
      </c>
    </row>
    <row r="31" spans="1:196" s="143" customFormat="1" ht="12" customHeight="1">
      <c r="A31" s="144"/>
      <c r="B31" s="168" t="s">
        <v>363</v>
      </c>
      <c r="C31" s="170"/>
      <c r="D31" s="171">
        <v>2774.76</v>
      </c>
      <c r="E31" s="163" t="s">
        <v>359</v>
      </c>
      <c r="I31" s="156"/>
      <c r="K31" s="156" t="s">
        <v>364</v>
      </c>
      <c r="L31" s="156"/>
      <c r="M31" s="156"/>
      <c r="N31" s="169"/>
      <c r="O31" s="162">
        <v>85.13</v>
      </c>
      <c r="P31" s="163" t="s">
        <v>359</v>
      </c>
    </row>
    <row r="32" spans="1:196" s="143" customFormat="1" ht="12" customHeight="1">
      <c r="A32" s="144"/>
      <c r="B32" s="168" t="s">
        <v>365</v>
      </c>
      <c r="C32" s="170"/>
      <c r="D32" s="171">
        <v>0</v>
      </c>
      <c r="E32" s="163" t="s">
        <v>359</v>
      </c>
      <c r="I32" s="156"/>
      <c r="K32" s="156" t="s">
        <v>366</v>
      </c>
      <c r="L32" s="156"/>
      <c r="M32" s="156"/>
      <c r="N32" s="172"/>
      <c r="O32" s="171">
        <v>1434.5</v>
      </c>
      <c r="P32" s="173" t="s">
        <v>367</v>
      </c>
    </row>
    <row r="33" spans="1:206" s="143" customFormat="1" ht="12" customHeight="1">
      <c r="A33" s="144"/>
      <c r="B33" s="168" t="s">
        <v>368</v>
      </c>
      <c r="C33" s="170"/>
      <c r="D33" s="162">
        <v>0</v>
      </c>
      <c r="E33" s="163" t="s">
        <v>359</v>
      </c>
      <c r="I33" s="156"/>
      <c r="K33" s="156" t="s">
        <v>369</v>
      </c>
      <c r="L33" s="156"/>
      <c r="M33" s="156"/>
      <c r="N33" s="172"/>
      <c r="O33" s="171">
        <v>126.16</v>
      </c>
      <c r="P33" s="173" t="s">
        <v>367</v>
      </c>
    </row>
    <row r="34" spans="1:206" s="143" customFormat="1" ht="9.75" customHeight="1">
      <c r="A34" s="144"/>
      <c r="B34" s="156"/>
      <c r="D34" s="174"/>
      <c r="E34" s="163"/>
      <c r="H34" s="156"/>
      <c r="I34" s="156"/>
      <c r="J34" s="156"/>
      <c r="K34" s="156"/>
      <c r="L34" s="156"/>
      <c r="M34" s="156"/>
      <c r="N34" s="160"/>
      <c r="O34" s="160"/>
      <c r="P34" s="156"/>
    </row>
    <row r="35" spans="1:206" s="143" customFormat="1" ht="11.25" customHeight="1">
      <c r="A35" s="509" t="s">
        <v>370</v>
      </c>
      <c r="B35" s="510" t="s">
        <v>371</v>
      </c>
      <c r="C35" s="510" t="s">
        <v>372</v>
      </c>
      <c r="D35" s="510"/>
      <c r="E35" s="510"/>
      <c r="F35" s="510"/>
      <c r="G35" s="510"/>
      <c r="H35" s="510" t="s">
        <v>373</v>
      </c>
      <c r="I35" s="510" t="s">
        <v>374</v>
      </c>
      <c r="J35" s="510"/>
      <c r="K35" s="510"/>
      <c r="L35" s="510" t="s">
        <v>375</v>
      </c>
      <c r="M35" s="510"/>
      <c r="N35" s="510"/>
      <c r="O35" s="510"/>
      <c r="P35" s="510"/>
    </row>
    <row r="36" spans="1:206" s="143" customFormat="1" ht="11.25" customHeight="1">
      <c r="A36" s="509"/>
      <c r="B36" s="510"/>
      <c r="C36" s="510"/>
      <c r="D36" s="510"/>
      <c r="E36" s="510"/>
      <c r="F36" s="510"/>
      <c r="G36" s="510"/>
      <c r="H36" s="510"/>
      <c r="I36" s="510"/>
      <c r="J36" s="510"/>
      <c r="K36" s="510"/>
      <c r="L36" s="510"/>
      <c r="M36" s="510"/>
      <c r="N36" s="510"/>
      <c r="O36" s="510"/>
      <c r="P36" s="510"/>
    </row>
    <row r="37" spans="1:206" s="143" customFormat="1" ht="54" customHeight="1">
      <c r="A37" s="509"/>
      <c r="B37" s="510"/>
      <c r="C37" s="510"/>
      <c r="D37" s="510"/>
      <c r="E37" s="510"/>
      <c r="F37" s="510"/>
      <c r="G37" s="510"/>
      <c r="H37" s="510"/>
      <c r="I37" s="175" t="s">
        <v>376</v>
      </c>
      <c r="J37" s="175" t="s">
        <v>377</v>
      </c>
      <c r="K37" s="175" t="s">
        <v>378</v>
      </c>
      <c r="L37" s="175" t="s">
        <v>379</v>
      </c>
      <c r="M37" s="175" t="s">
        <v>380</v>
      </c>
      <c r="N37" s="175" t="s">
        <v>381</v>
      </c>
      <c r="O37" s="175" t="s">
        <v>377</v>
      </c>
      <c r="P37" s="175" t="s">
        <v>382</v>
      </c>
    </row>
    <row r="38" spans="1:206" s="143" customFormat="1" ht="13.5" customHeight="1">
      <c r="A38" s="176">
        <v>1</v>
      </c>
      <c r="B38" s="177">
        <v>2</v>
      </c>
      <c r="C38" s="511">
        <v>3</v>
      </c>
      <c r="D38" s="511"/>
      <c r="E38" s="511"/>
      <c r="F38" s="511"/>
      <c r="G38" s="511"/>
      <c r="H38" s="177">
        <v>4</v>
      </c>
      <c r="I38" s="177">
        <v>5</v>
      </c>
      <c r="J38" s="177">
        <v>6</v>
      </c>
      <c r="K38" s="177">
        <v>7</v>
      </c>
      <c r="L38" s="177">
        <v>8</v>
      </c>
      <c r="M38" s="177">
        <v>9</v>
      </c>
      <c r="N38" s="177">
        <v>10</v>
      </c>
      <c r="O38" s="177">
        <v>11</v>
      </c>
      <c r="P38" s="177">
        <v>12</v>
      </c>
    </row>
    <row r="39" spans="1:206" s="143" customFormat="1" ht="15" customHeight="1">
      <c r="A39" s="497" t="s">
        <v>2007</v>
      </c>
      <c r="B39" s="497"/>
      <c r="C39" s="497"/>
      <c r="D39" s="497"/>
      <c r="E39" s="497"/>
      <c r="F39" s="497"/>
      <c r="G39" s="497"/>
      <c r="H39" s="497"/>
      <c r="I39" s="497"/>
      <c r="J39" s="497"/>
      <c r="K39" s="497"/>
      <c r="L39" s="497"/>
      <c r="M39" s="497"/>
      <c r="N39" s="497"/>
      <c r="O39" s="497"/>
      <c r="P39" s="497"/>
      <c r="GO39" s="277" t="s">
        <v>2007</v>
      </c>
    </row>
    <row r="40" spans="1:206" s="143" customFormat="1" ht="15" customHeight="1">
      <c r="A40" s="497" t="s">
        <v>2008</v>
      </c>
      <c r="B40" s="497"/>
      <c r="C40" s="497"/>
      <c r="D40" s="497"/>
      <c r="E40" s="497"/>
      <c r="F40" s="497"/>
      <c r="G40" s="497"/>
      <c r="H40" s="497"/>
      <c r="I40" s="497"/>
      <c r="J40" s="497"/>
      <c r="K40" s="497"/>
      <c r="L40" s="497"/>
      <c r="M40" s="497"/>
      <c r="N40" s="497"/>
      <c r="O40" s="497"/>
      <c r="P40" s="497"/>
      <c r="GO40" s="277"/>
      <c r="GP40" s="277" t="s">
        <v>2008</v>
      </c>
    </row>
    <row r="41" spans="1:206" s="143" customFormat="1" ht="34.5" customHeight="1">
      <c r="A41" s="178" t="s">
        <v>164</v>
      </c>
      <c r="B41" s="179" t="s">
        <v>2009</v>
      </c>
      <c r="C41" s="498" t="s">
        <v>2010</v>
      </c>
      <c r="D41" s="498"/>
      <c r="E41" s="498"/>
      <c r="F41" s="498"/>
      <c r="G41" s="498"/>
      <c r="H41" s="180" t="s">
        <v>595</v>
      </c>
      <c r="I41" s="181">
        <v>7</v>
      </c>
      <c r="J41" s="182">
        <v>1</v>
      </c>
      <c r="K41" s="182">
        <v>7</v>
      </c>
      <c r="L41" s="183"/>
      <c r="M41" s="181"/>
      <c r="N41" s="184"/>
      <c r="O41" s="181"/>
      <c r="P41" s="185"/>
      <c r="GO41" s="277"/>
      <c r="GP41" s="277"/>
      <c r="GQ41" s="277" t="s">
        <v>2010</v>
      </c>
      <c r="GR41" s="277"/>
      <c r="GS41" s="277"/>
      <c r="GT41" s="277"/>
      <c r="GU41" s="277"/>
    </row>
    <row r="42" spans="1:206" s="143" customFormat="1" ht="57" customHeight="1">
      <c r="A42" s="186"/>
      <c r="B42" s="187" t="s">
        <v>386</v>
      </c>
      <c r="C42" s="499" t="s">
        <v>387</v>
      </c>
      <c r="D42" s="499"/>
      <c r="E42" s="499"/>
      <c r="F42" s="499"/>
      <c r="G42" s="499"/>
      <c r="H42" s="499"/>
      <c r="I42" s="499"/>
      <c r="J42" s="499"/>
      <c r="K42" s="499"/>
      <c r="L42" s="499"/>
      <c r="M42" s="499"/>
      <c r="N42" s="499"/>
      <c r="O42" s="499"/>
      <c r="P42" s="499"/>
      <c r="GO42" s="277"/>
      <c r="GP42" s="277"/>
      <c r="GQ42" s="277"/>
      <c r="GR42" s="277"/>
      <c r="GS42" s="277"/>
      <c r="GT42" s="277"/>
      <c r="GU42" s="277"/>
      <c r="GV42" s="140" t="s">
        <v>387</v>
      </c>
    </row>
    <row r="43" spans="1:206" s="143" customFormat="1" ht="23.25" customHeight="1">
      <c r="A43" s="186"/>
      <c r="B43" s="187" t="s">
        <v>388</v>
      </c>
      <c r="C43" s="499" t="s">
        <v>389</v>
      </c>
      <c r="D43" s="499"/>
      <c r="E43" s="499"/>
      <c r="F43" s="499"/>
      <c r="G43" s="499"/>
      <c r="H43" s="499"/>
      <c r="I43" s="499"/>
      <c r="J43" s="499"/>
      <c r="K43" s="499"/>
      <c r="L43" s="499"/>
      <c r="M43" s="499"/>
      <c r="N43" s="499"/>
      <c r="O43" s="499"/>
      <c r="P43" s="499"/>
      <c r="GO43" s="277"/>
      <c r="GP43" s="277"/>
      <c r="GQ43" s="277"/>
      <c r="GR43" s="277"/>
      <c r="GS43" s="277"/>
      <c r="GT43" s="277"/>
      <c r="GU43" s="277"/>
      <c r="GV43" s="140" t="s">
        <v>389</v>
      </c>
    </row>
    <row r="44" spans="1:206" s="143" customFormat="1" ht="15" customHeight="1">
      <c r="A44" s="186"/>
      <c r="B44" s="187"/>
      <c r="C44" s="499" t="s">
        <v>2011</v>
      </c>
      <c r="D44" s="499"/>
      <c r="E44" s="499"/>
      <c r="F44" s="499"/>
      <c r="G44" s="499"/>
      <c r="H44" s="499"/>
      <c r="I44" s="499"/>
      <c r="J44" s="499"/>
      <c r="K44" s="499"/>
      <c r="L44" s="499"/>
      <c r="M44" s="499"/>
      <c r="N44" s="499"/>
      <c r="O44" s="499"/>
      <c r="P44" s="499"/>
      <c r="GO44" s="277"/>
      <c r="GP44" s="277"/>
      <c r="GQ44" s="277"/>
      <c r="GR44" s="277"/>
      <c r="GS44" s="277"/>
      <c r="GT44" s="277"/>
      <c r="GU44" s="277"/>
      <c r="GV44" s="140" t="s">
        <v>2011</v>
      </c>
    </row>
    <row r="45" spans="1:206" s="143" customFormat="1" ht="15" customHeight="1">
      <c r="A45" s="188"/>
      <c r="B45" s="189" t="s">
        <v>164</v>
      </c>
      <c r="C45" s="501" t="s">
        <v>391</v>
      </c>
      <c r="D45" s="501"/>
      <c r="E45" s="501"/>
      <c r="F45" s="501"/>
      <c r="G45" s="501"/>
      <c r="H45" s="190" t="s">
        <v>392</v>
      </c>
      <c r="I45" s="191"/>
      <c r="J45" s="191"/>
      <c r="K45" s="197">
        <v>231.712817</v>
      </c>
      <c r="L45" s="193"/>
      <c r="M45" s="191"/>
      <c r="N45" s="193"/>
      <c r="O45" s="191"/>
      <c r="P45" s="194">
        <v>138191.21</v>
      </c>
      <c r="GO45" s="277"/>
      <c r="GP45" s="277"/>
      <c r="GQ45" s="277"/>
      <c r="GR45" s="277"/>
      <c r="GS45" s="277"/>
      <c r="GT45" s="277"/>
      <c r="GU45" s="277"/>
      <c r="GW45" s="157" t="s">
        <v>391</v>
      </c>
    </row>
    <row r="46" spans="1:206" s="143" customFormat="1" ht="15" customHeight="1">
      <c r="A46" s="195"/>
      <c r="B46" s="189" t="s">
        <v>588</v>
      </c>
      <c r="C46" s="501" t="s">
        <v>589</v>
      </c>
      <c r="D46" s="501"/>
      <c r="E46" s="501"/>
      <c r="F46" s="501"/>
      <c r="G46" s="501"/>
      <c r="H46" s="190" t="s">
        <v>392</v>
      </c>
      <c r="I46" s="196">
        <v>20.6</v>
      </c>
      <c r="J46" s="197">
        <v>1.6068849999999999</v>
      </c>
      <c r="K46" s="197">
        <v>231.712817</v>
      </c>
      <c r="L46" s="198"/>
      <c r="M46" s="199"/>
      <c r="N46" s="200">
        <v>596.39</v>
      </c>
      <c r="O46" s="191"/>
      <c r="P46" s="194">
        <v>138191.21</v>
      </c>
      <c r="Q46" s="278"/>
      <c r="R46" s="278"/>
      <c r="GO46" s="277"/>
      <c r="GP46" s="277"/>
      <c r="GQ46" s="277"/>
      <c r="GR46" s="277"/>
      <c r="GS46" s="277"/>
      <c r="GT46" s="277"/>
      <c r="GU46" s="277"/>
      <c r="GW46" s="157"/>
      <c r="GX46" s="157" t="s">
        <v>589</v>
      </c>
    </row>
    <row r="47" spans="1:206" s="143" customFormat="1" ht="15" customHeight="1">
      <c r="A47" s="188"/>
      <c r="B47" s="189" t="s">
        <v>167</v>
      </c>
      <c r="C47" s="501" t="s">
        <v>395</v>
      </c>
      <c r="D47" s="501"/>
      <c r="E47" s="501"/>
      <c r="F47" s="501"/>
      <c r="G47" s="501"/>
      <c r="H47" s="190"/>
      <c r="I47" s="191"/>
      <c r="J47" s="191"/>
      <c r="K47" s="191"/>
      <c r="L47" s="193"/>
      <c r="M47" s="191"/>
      <c r="N47" s="193"/>
      <c r="O47" s="191"/>
      <c r="P47" s="194">
        <v>49559.08</v>
      </c>
      <c r="GO47" s="277"/>
      <c r="GP47" s="277"/>
      <c r="GQ47" s="277"/>
      <c r="GR47" s="277"/>
      <c r="GS47" s="277"/>
      <c r="GT47" s="277"/>
      <c r="GU47" s="277"/>
      <c r="GW47" s="157" t="s">
        <v>395</v>
      </c>
      <c r="GX47" s="157"/>
    </row>
    <row r="48" spans="1:206" s="143" customFormat="1" ht="15" customHeight="1">
      <c r="A48" s="188"/>
      <c r="B48" s="189"/>
      <c r="C48" s="501" t="s">
        <v>396</v>
      </c>
      <c r="D48" s="501"/>
      <c r="E48" s="501"/>
      <c r="F48" s="501"/>
      <c r="G48" s="501"/>
      <c r="H48" s="190" t="s">
        <v>392</v>
      </c>
      <c r="I48" s="191"/>
      <c r="J48" s="191"/>
      <c r="K48" s="215">
        <v>32.057355800000003</v>
      </c>
      <c r="L48" s="193"/>
      <c r="M48" s="191"/>
      <c r="N48" s="193"/>
      <c r="O48" s="191"/>
      <c r="P48" s="194">
        <v>21603.89</v>
      </c>
      <c r="GO48" s="277"/>
      <c r="GP48" s="277"/>
      <c r="GQ48" s="277"/>
      <c r="GR48" s="277"/>
      <c r="GS48" s="277"/>
      <c r="GT48" s="277"/>
      <c r="GU48" s="277"/>
      <c r="GW48" s="157" t="s">
        <v>396</v>
      </c>
      <c r="GX48" s="157"/>
    </row>
    <row r="49" spans="1:207" s="143" customFormat="1" ht="15" customHeight="1">
      <c r="A49" s="195"/>
      <c r="B49" s="189" t="s">
        <v>2012</v>
      </c>
      <c r="C49" s="501" t="s">
        <v>2013</v>
      </c>
      <c r="D49" s="501"/>
      <c r="E49" s="501"/>
      <c r="F49" s="501"/>
      <c r="G49" s="501"/>
      <c r="H49" s="190" t="s">
        <v>399</v>
      </c>
      <c r="I49" s="201">
        <v>1.01</v>
      </c>
      <c r="J49" s="197">
        <v>1.6068849999999999</v>
      </c>
      <c r="K49" s="197">
        <v>11.360677000000001</v>
      </c>
      <c r="L49" s="208">
        <v>1689.57</v>
      </c>
      <c r="M49" s="206">
        <v>1.37</v>
      </c>
      <c r="N49" s="200">
        <v>2314.71</v>
      </c>
      <c r="O49" s="191"/>
      <c r="P49" s="194">
        <v>26296.67</v>
      </c>
      <c r="Q49" s="278"/>
      <c r="R49" s="278"/>
      <c r="GO49" s="277"/>
      <c r="GP49" s="277"/>
      <c r="GQ49" s="277"/>
      <c r="GR49" s="277"/>
      <c r="GS49" s="277"/>
      <c r="GT49" s="277"/>
      <c r="GU49" s="277"/>
      <c r="GW49" s="157"/>
      <c r="GX49" s="157" t="s">
        <v>2013</v>
      </c>
    </row>
    <row r="50" spans="1:207" s="143" customFormat="1" ht="15" customHeight="1">
      <c r="A50" s="203"/>
      <c r="B50" s="189" t="s">
        <v>1500</v>
      </c>
      <c r="C50" s="501" t="s">
        <v>1501</v>
      </c>
      <c r="D50" s="501"/>
      <c r="E50" s="501"/>
      <c r="F50" s="501"/>
      <c r="G50" s="501"/>
      <c r="H50" s="190" t="s">
        <v>392</v>
      </c>
      <c r="I50" s="201">
        <v>1.01</v>
      </c>
      <c r="J50" s="197">
        <v>1.6068849999999999</v>
      </c>
      <c r="K50" s="197">
        <v>11.360677000000001</v>
      </c>
      <c r="L50" s="193"/>
      <c r="M50" s="191"/>
      <c r="N50" s="204">
        <v>665.54</v>
      </c>
      <c r="O50" s="191"/>
      <c r="P50" s="194">
        <v>7560.98</v>
      </c>
      <c r="GO50" s="277"/>
      <c r="GP50" s="277"/>
      <c r="GQ50" s="277"/>
      <c r="GR50" s="277"/>
      <c r="GS50" s="277"/>
      <c r="GT50" s="277"/>
      <c r="GU50" s="277"/>
      <c r="GW50" s="157"/>
      <c r="GX50" s="157"/>
      <c r="GY50" s="157" t="s">
        <v>1501</v>
      </c>
    </row>
    <row r="51" spans="1:207" s="143" customFormat="1" ht="15" customHeight="1">
      <c r="A51" s="195"/>
      <c r="B51" s="189" t="s">
        <v>397</v>
      </c>
      <c r="C51" s="501" t="s">
        <v>398</v>
      </c>
      <c r="D51" s="501"/>
      <c r="E51" s="501"/>
      <c r="F51" s="501"/>
      <c r="G51" s="501"/>
      <c r="H51" s="190" t="s">
        <v>399</v>
      </c>
      <c r="I51" s="201">
        <v>0.92</v>
      </c>
      <c r="J51" s="197">
        <v>1.6068849999999999</v>
      </c>
      <c r="K51" s="215">
        <v>10.3483394</v>
      </c>
      <c r="L51" s="198"/>
      <c r="M51" s="199"/>
      <c r="N51" s="200">
        <v>1582.31</v>
      </c>
      <c r="O51" s="191"/>
      <c r="P51" s="194">
        <v>16374.28</v>
      </c>
      <c r="Q51" s="278"/>
      <c r="R51" s="278"/>
      <c r="GO51" s="277"/>
      <c r="GP51" s="277"/>
      <c r="GQ51" s="277"/>
      <c r="GR51" s="277"/>
      <c r="GS51" s="277"/>
      <c r="GT51" s="277"/>
      <c r="GU51" s="277"/>
      <c r="GW51" s="157"/>
      <c r="GX51" s="157" t="s">
        <v>398</v>
      </c>
      <c r="GY51" s="157"/>
    </row>
    <row r="52" spans="1:207" s="143" customFormat="1" ht="15" customHeight="1">
      <c r="A52" s="203"/>
      <c r="B52" s="189" t="s">
        <v>400</v>
      </c>
      <c r="C52" s="501" t="s">
        <v>401</v>
      </c>
      <c r="D52" s="501"/>
      <c r="E52" s="501"/>
      <c r="F52" s="501"/>
      <c r="G52" s="501"/>
      <c r="H52" s="190" t="s">
        <v>392</v>
      </c>
      <c r="I52" s="201">
        <v>0.92</v>
      </c>
      <c r="J52" s="197">
        <v>1.6068849999999999</v>
      </c>
      <c r="K52" s="215">
        <v>10.3483394</v>
      </c>
      <c r="L52" s="193"/>
      <c r="M52" s="191"/>
      <c r="N52" s="204">
        <v>777.91</v>
      </c>
      <c r="O52" s="191"/>
      <c r="P52" s="194">
        <v>8050.08</v>
      </c>
      <c r="GO52" s="277"/>
      <c r="GP52" s="277"/>
      <c r="GQ52" s="277"/>
      <c r="GR52" s="277"/>
      <c r="GS52" s="277"/>
      <c r="GT52" s="277"/>
      <c r="GU52" s="277"/>
      <c r="GW52" s="157"/>
      <c r="GX52" s="157"/>
      <c r="GY52" s="157" t="s">
        <v>401</v>
      </c>
    </row>
    <row r="53" spans="1:207" s="143" customFormat="1" ht="15" customHeight="1">
      <c r="A53" s="195"/>
      <c r="B53" s="189" t="s">
        <v>402</v>
      </c>
      <c r="C53" s="501" t="s">
        <v>403</v>
      </c>
      <c r="D53" s="501"/>
      <c r="E53" s="501"/>
      <c r="F53" s="501"/>
      <c r="G53" s="501"/>
      <c r="H53" s="190" t="s">
        <v>399</v>
      </c>
      <c r="I53" s="201">
        <v>0.92</v>
      </c>
      <c r="J53" s="197">
        <v>1.6068849999999999</v>
      </c>
      <c r="K53" s="215">
        <v>10.3483394</v>
      </c>
      <c r="L53" s="198"/>
      <c r="M53" s="199"/>
      <c r="N53" s="200">
        <v>543.33000000000004</v>
      </c>
      <c r="O53" s="191"/>
      <c r="P53" s="194">
        <v>5622.56</v>
      </c>
      <c r="Q53" s="278"/>
      <c r="R53" s="278"/>
      <c r="GO53" s="277"/>
      <c r="GP53" s="277"/>
      <c r="GQ53" s="277"/>
      <c r="GR53" s="277"/>
      <c r="GS53" s="277"/>
      <c r="GT53" s="277"/>
      <c r="GU53" s="277"/>
      <c r="GW53" s="157"/>
      <c r="GX53" s="157" t="s">
        <v>403</v>
      </c>
      <c r="GY53" s="157"/>
    </row>
    <row r="54" spans="1:207" s="143" customFormat="1" ht="15" customHeight="1">
      <c r="A54" s="203"/>
      <c r="B54" s="189" t="s">
        <v>404</v>
      </c>
      <c r="C54" s="501" t="s">
        <v>405</v>
      </c>
      <c r="D54" s="501"/>
      <c r="E54" s="501"/>
      <c r="F54" s="501"/>
      <c r="G54" s="501"/>
      <c r="H54" s="190" t="s">
        <v>392</v>
      </c>
      <c r="I54" s="201">
        <v>0.92</v>
      </c>
      <c r="J54" s="197">
        <v>1.6068849999999999</v>
      </c>
      <c r="K54" s="215">
        <v>10.3483394</v>
      </c>
      <c r="L54" s="193"/>
      <c r="M54" s="191"/>
      <c r="N54" s="204">
        <v>579.11</v>
      </c>
      <c r="O54" s="191"/>
      <c r="P54" s="194">
        <v>5992.83</v>
      </c>
      <c r="GO54" s="277"/>
      <c r="GP54" s="277"/>
      <c r="GQ54" s="277"/>
      <c r="GR54" s="277"/>
      <c r="GS54" s="277"/>
      <c r="GT54" s="277"/>
      <c r="GU54" s="277"/>
      <c r="GW54" s="157"/>
      <c r="GX54" s="157"/>
      <c r="GY54" s="157" t="s">
        <v>405</v>
      </c>
    </row>
    <row r="55" spans="1:207" s="143" customFormat="1" ht="23.25" customHeight="1">
      <c r="A55" s="195"/>
      <c r="B55" s="189" t="s">
        <v>2014</v>
      </c>
      <c r="C55" s="501" t="s">
        <v>2015</v>
      </c>
      <c r="D55" s="501"/>
      <c r="E55" s="501"/>
      <c r="F55" s="501"/>
      <c r="G55" s="501"/>
      <c r="H55" s="190" t="s">
        <v>399</v>
      </c>
      <c r="I55" s="201">
        <v>0.33</v>
      </c>
      <c r="J55" s="197">
        <v>1.6068849999999999</v>
      </c>
      <c r="K55" s="215">
        <v>3.7119043999999999</v>
      </c>
      <c r="L55" s="198"/>
      <c r="M55" s="199"/>
      <c r="N55" s="200">
        <v>96.65</v>
      </c>
      <c r="O55" s="191"/>
      <c r="P55" s="194">
        <v>358.76</v>
      </c>
      <c r="Q55" s="278"/>
      <c r="R55" s="278"/>
      <c r="GO55" s="277"/>
      <c r="GP55" s="277"/>
      <c r="GQ55" s="277"/>
      <c r="GR55" s="277"/>
      <c r="GS55" s="277"/>
      <c r="GT55" s="277"/>
      <c r="GU55" s="277"/>
      <c r="GW55" s="157"/>
      <c r="GX55" s="157" t="s">
        <v>2015</v>
      </c>
      <c r="GY55" s="157"/>
    </row>
    <row r="56" spans="1:207" s="143" customFormat="1" ht="23.25" customHeight="1">
      <c r="A56" s="195"/>
      <c r="B56" s="189" t="s">
        <v>406</v>
      </c>
      <c r="C56" s="501" t="s">
        <v>407</v>
      </c>
      <c r="D56" s="501"/>
      <c r="E56" s="501"/>
      <c r="F56" s="501"/>
      <c r="G56" s="501"/>
      <c r="H56" s="190" t="s">
        <v>399</v>
      </c>
      <c r="I56" s="201">
        <v>2.33</v>
      </c>
      <c r="J56" s="197">
        <v>1.6068849999999999</v>
      </c>
      <c r="K56" s="215">
        <v>26.2082944</v>
      </c>
      <c r="L56" s="198"/>
      <c r="M56" s="199"/>
      <c r="N56" s="200">
        <v>34.6</v>
      </c>
      <c r="O56" s="191"/>
      <c r="P56" s="194">
        <v>906.81</v>
      </c>
      <c r="Q56" s="278"/>
      <c r="R56" s="278"/>
      <c r="GO56" s="277"/>
      <c r="GP56" s="277"/>
      <c r="GQ56" s="277"/>
      <c r="GR56" s="277"/>
      <c r="GS56" s="277"/>
      <c r="GT56" s="277"/>
      <c r="GU56" s="277"/>
      <c r="GW56" s="157"/>
      <c r="GX56" s="157" t="s">
        <v>407</v>
      </c>
      <c r="GY56" s="157"/>
    </row>
    <row r="57" spans="1:207" s="143" customFormat="1" ht="15" customHeight="1">
      <c r="A57" s="188"/>
      <c r="B57" s="189" t="s">
        <v>180</v>
      </c>
      <c r="C57" s="501" t="s">
        <v>410</v>
      </c>
      <c r="D57" s="501"/>
      <c r="E57" s="501"/>
      <c r="F57" s="501"/>
      <c r="G57" s="501"/>
      <c r="H57" s="190"/>
      <c r="I57" s="191"/>
      <c r="J57" s="191"/>
      <c r="K57" s="191"/>
      <c r="L57" s="193"/>
      <c r="M57" s="191"/>
      <c r="N57" s="193"/>
      <c r="O57" s="191"/>
      <c r="P57" s="194">
        <v>88271.44</v>
      </c>
      <c r="GO57" s="277"/>
      <c r="GP57" s="277"/>
      <c r="GQ57" s="277"/>
      <c r="GR57" s="277"/>
      <c r="GS57" s="277"/>
      <c r="GT57" s="277"/>
      <c r="GU57" s="277"/>
      <c r="GW57" s="157" t="s">
        <v>410</v>
      </c>
      <c r="GX57" s="157"/>
      <c r="GY57" s="157"/>
    </row>
    <row r="58" spans="1:207" s="143" customFormat="1" ht="15" customHeight="1">
      <c r="A58" s="195"/>
      <c r="B58" s="189" t="s">
        <v>590</v>
      </c>
      <c r="C58" s="501" t="s">
        <v>591</v>
      </c>
      <c r="D58" s="501"/>
      <c r="E58" s="501"/>
      <c r="F58" s="501"/>
      <c r="G58" s="501"/>
      <c r="H58" s="190" t="s">
        <v>592</v>
      </c>
      <c r="I58" s="202">
        <v>0.13439999999999999</v>
      </c>
      <c r="J58" s="202">
        <v>1.0367</v>
      </c>
      <c r="K58" s="215">
        <v>0.97532739999999996</v>
      </c>
      <c r="L58" s="198"/>
      <c r="M58" s="199"/>
      <c r="N58" s="200">
        <v>7.46</v>
      </c>
      <c r="O58" s="191"/>
      <c r="P58" s="194">
        <v>7.28</v>
      </c>
      <c r="Q58" s="278"/>
      <c r="R58" s="278"/>
      <c r="GO58" s="277"/>
      <c r="GP58" s="277"/>
      <c r="GQ58" s="277"/>
      <c r="GR58" s="277"/>
      <c r="GS58" s="277"/>
      <c r="GT58" s="277"/>
      <c r="GU58" s="277"/>
      <c r="GW58" s="157"/>
      <c r="GX58" s="157" t="s">
        <v>591</v>
      </c>
      <c r="GY58" s="157"/>
    </row>
    <row r="59" spans="1:207" s="143" customFormat="1" ht="23.25" customHeight="1">
      <c r="A59" s="195"/>
      <c r="B59" s="189" t="s">
        <v>411</v>
      </c>
      <c r="C59" s="501" t="s">
        <v>412</v>
      </c>
      <c r="D59" s="501"/>
      <c r="E59" s="501"/>
      <c r="F59" s="501"/>
      <c r="G59" s="501"/>
      <c r="H59" s="190" t="s">
        <v>413</v>
      </c>
      <c r="I59" s="196">
        <v>0.2</v>
      </c>
      <c r="J59" s="202">
        <v>1.0367</v>
      </c>
      <c r="K59" s="192">
        <v>1.4513799999999999</v>
      </c>
      <c r="L59" s="205">
        <v>155.63</v>
      </c>
      <c r="M59" s="206">
        <v>0.77</v>
      </c>
      <c r="N59" s="200">
        <v>119.84</v>
      </c>
      <c r="O59" s="191"/>
      <c r="P59" s="194">
        <v>173.93</v>
      </c>
      <c r="Q59" s="278"/>
      <c r="R59" s="278"/>
      <c r="GO59" s="277"/>
      <c r="GP59" s="277"/>
      <c r="GQ59" s="277"/>
      <c r="GR59" s="277"/>
      <c r="GS59" s="277"/>
      <c r="GT59" s="277"/>
      <c r="GU59" s="277"/>
      <c r="GW59" s="157"/>
      <c r="GX59" s="157" t="s">
        <v>412</v>
      </c>
      <c r="GY59" s="157"/>
    </row>
    <row r="60" spans="1:207" s="143" customFormat="1" ht="15" customHeight="1">
      <c r="A60" s="195"/>
      <c r="B60" s="189" t="s">
        <v>703</v>
      </c>
      <c r="C60" s="501" t="s">
        <v>704</v>
      </c>
      <c r="D60" s="501"/>
      <c r="E60" s="501"/>
      <c r="F60" s="501"/>
      <c r="G60" s="501"/>
      <c r="H60" s="190" t="s">
        <v>413</v>
      </c>
      <c r="I60" s="201">
        <v>1.25</v>
      </c>
      <c r="J60" s="202">
        <v>1.0367</v>
      </c>
      <c r="K60" s="197">
        <v>9.0711250000000003</v>
      </c>
      <c r="L60" s="205">
        <v>174.93</v>
      </c>
      <c r="M60" s="206">
        <v>1.07</v>
      </c>
      <c r="N60" s="200">
        <v>187.18</v>
      </c>
      <c r="O60" s="191"/>
      <c r="P60" s="194">
        <v>1697.93</v>
      </c>
      <c r="Q60" s="278"/>
      <c r="R60" s="278"/>
      <c r="GO60" s="277"/>
      <c r="GP60" s="277"/>
      <c r="GQ60" s="277"/>
      <c r="GR60" s="277"/>
      <c r="GS60" s="277"/>
      <c r="GT60" s="277"/>
      <c r="GU60" s="277"/>
      <c r="GW60" s="157"/>
      <c r="GX60" s="157" t="s">
        <v>704</v>
      </c>
      <c r="GY60" s="157"/>
    </row>
    <row r="61" spans="1:207" s="143" customFormat="1" ht="23.25" customHeight="1">
      <c r="A61" s="195"/>
      <c r="B61" s="189" t="s">
        <v>2016</v>
      </c>
      <c r="C61" s="501" t="s">
        <v>2017</v>
      </c>
      <c r="D61" s="501"/>
      <c r="E61" s="501"/>
      <c r="F61" s="501"/>
      <c r="G61" s="501"/>
      <c r="H61" s="190" t="s">
        <v>418</v>
      </c>
      <c r="I61" s="207">
        <v>8.1000000000000003E-2</v>
      </c>
      <c r="J61" s="202">
        <v>1.0367</v>
      </c>
      <c r="K61" s="215">
        <v>0.58780889999999997</v>
      </c>
      <c r="L61" s="208">
        <v>105278.81</v>
      </c>
      <c r="M61" s="206">
        <v>1.27</v>
      </c>
      <c r="N61" s="200">
        <v>133704.09</v>
      </c>
      <c r="O61" s="191"/>
      <c r="P61" s="194">
        <v>78592.45</v>
      </c>
      <c r="Q61" s="278"/>
      <c r="R61" s="278"/>
      <c r="GO61" s="277"/>
      <c r="GP61" s="277"/>
      <c r="GQ61" s="277"/>
      <c r="GR61" s="277"/>
      <c r="GS61" s="277"/>
      <c r="GT61" s="277"/>
      <c r="GU61" s="277"/>
      <c r="GW61" s="157"/>
      <c r="GX61" s="157" t="s">
        <v>2017</v>
      </c>
      <c r="GY61" s="157"/>
    </row>
    <row r="62" spans="1:207" s="143" customFormat="1" ht="23.25" customHeight="1">
      <c r="A62" s="195"/>
      <c r="B62" s="189" t="s">
        <v>728</v>
      </c>
      <c r="C62" s="501" t="s">
        <v>729</v>
      </c>
      <c r="D62" s="501"/>
      <c r="E62" s="501"/>
      <c r="F62" s="501"/>
      <c r="G62" s="501"/>
      <c r="H62" s="190" t="s">
        <v>418</v>
      </c>
      <c r="I62" s="202">
        <v>4.0000000000000002E-4</v>
      </c>
      <c r="J62" s="202">
        <v>1.0367</v>
      </c>
      <c r="K62" s="215">
        <v>2.9028000000000001E-3</v>
      </c>
      <c r="L62" s="198"/>
      <c r="M62" s="199"/>
      <c r="N62" s="200">
        <v>44320.18</v>
      </c>
      <c r="O62" s="191"/>
      <c r="P62" s="194">
        <v>128.65</v>
      </c>
      <c r="Q62" s="278"/>
      <c r="R62" s="278"/>
      <c r="GO62" s="277"/>
      <c r="GP62" s="277"/>
      <c r="GQ62" s="277"/>
      <c r="GR62" s="277"/>
      <c r="GS62" s="277"/>
      <c r="GT62" s="277"/>
      <c r="GU62" s="277"/>
      <c r="GW62" s="157"/>
      <c r="GX62" s="157" t="s">
        <v>729</v>
      </c>
      <c r="GY62" s="157"/>
    </row>
    <row r="63" spans="1:207" s="143" customFormat="1" ht="15" customHeight="1">
      <c r="A63" s="195"/>
      <c r="B63" s="189" t="s">
        <v>730</v>
      </c>
      <c r="C63" s="501" t="s">
        <v>731</v>
      </c>
      <c r="D63" s="501"/>
      <c r="E63" s="501"/>
      <c r="F63" s="501"/>
      <c r="G63" s="501"/>
      <c r="H63" s="190" t="s">
        <v>413</v>
      </c>
      <c r="I63" s="201">
        <v>8.17</v>
      </c>
      <c r="J63" s="202">
        <v>1.0367</v>
      </c>
      <c r="K63" s="197">
        <v>59.288873000000002</v>
      </c>
      <c r="L63" s="205">
        <v>79.88</v>
      </c>
      <c r="M63" s="206">
        <v>1.42</v>
      </c>
      <c r="N63" s="200">
        <v>113.43</v>
      </c>
      <c r="O63" s="191"/>
      <c r="P63" s="194">
        <v>6725.14</v>
      </c>
      <c r="Q63" s="278"/>
      <c r="R63" s="278"/>
      <c r="GO63" s="277"/>
      <c r="GP63" s="277"/>
      <c r="GQ63" s="277"/>
      <c r="GR63" s="277"/>
      <c r="GS63" s="277"/>
      <c r="GT63" s="277"/>
      <c r="GU63" s="277"/>
      <c r="GW63" s="157"/>
      <c r="GX63" s="157" t="s">
        <v>731</v>
      </c>
      <c r="GY63" s="157"/>
    </row>
    <row r="64" spans="1:207" s="143" customFormat="1" ht="15" customHeight="1">
      <c r="A64" s="195"/>
      <c r="B64" s="189" t="s">
        <v>2018</v>
      </c>
      <c r="C64" s="501" t="s">
        <v>2019</v>
      </c>
      <c r="D64" s="501"/>
      <c r="E64" s="501"/>
      <c r="F64" s="501"/>
      <c r="G64" s="501"/>
      <c r="H64" s="190" t="s">
        <v>2020</v>
      </c>
      <c r="I64" s="196">
        <v>0.1</v>
      </c>
      <c r="J64" s="202">
        <v>1.0367</v>
      </c>
      <c r="K64" s="192">
        <v>0.72568999999999995</v>
      </c>
      <c r="L64" s="205">
        <v>944.69</v>
      </c>
      <c r="M64" s="206">
        <v>1.38</v>
      </c>
      <c r="N64" s="200">
        <v>1303.67</v>
      </c>
      <c r="O64" s="191"/>
      <c r="P64" s="194">
        <v>946.06</v>
      </c>
      <c r="Q64" s="278"/>
      <c r="R64" s="278"/>
      <c r="GO64" s="277"/>
      <c r="GP64" s="277"/>
      <c r="GQ64" s="277"/>
      <c r="GR64" s="277"/>
      <c r="GS64" s="277"/>
      <c r="GT64" s="277"/>
      <c r="GU64" s="277"/>
      <c r="GW64" s="157"/>
      <c r="GX64" s="157" t="s">
        <v>2019</v>
      </c>
      <c r="GY64" s="157"/>
    </row>
    <row r="65" spans="1:211" s="143" customFormat="1" ht="15" customHeight="1">
      <c r="A65" s="210"/>
      <c r="B65" s="187"/>
      <c r="C65" s="500" t="s">
        <v>429</v>
      </c>
      <c r="D65" s="500"/>
      <c r="E65" s="500"/>
      <c r="F65" s="500"/>
      <c r="G65" s="500"/>
      <c r="H65" s="180"/>
      <c r="I65" s="181"/>
      <c r="J65" s="181"/>
      <c r="K65" s="181"/>
      <c r="L65" s="183"/>
      <c r="M65" s="181"/>
      <c r="N65" s="211"/>
      <c r="O65" s="181"/>
      <c r="P65" s="212">
        <v>297625.62</v>
      </c>
      <c r="Q65" s="278"/>
      <c r="R65" s="278"/>
      <c r="GO65" s="277"/>
      <c r="GP65" s="277"/>
      <c r="GQ65" s="277"/>
      <c r="GR65" s="277"/>
      <c r="GS65" s="277"/>
      <c r="GT65" s="277"/>
      <c r="GU65" s="277"/>
      <c r="GW65" s="157"/>
      <c r="GX65" s="157"/>
      <c r="GY65" s="157"/>
      <c r="GZ65" s="277" t="s">
        <v>429</v>
      </c>
    </row>
    <row r="66" spans="1:211" s="143" customFormat="1" ht="15" customHeight="1">
      <c r="A66" s="203" t="s">
        <v>10</v>
      </c>
      <c r="B66" s="189" t="s">
        <v>430</v>
      </c>
      <c r="C66" s="501" t="s">
        <v>431</v>
      </c>
      <c r="D66" s="501"/>
      <c r="E66" s="501"/>
      <c r="F66" s="501"/>
      <c r="G66" s="501"/>
      <c r="H66" s="190" t="s">
        <v>432</v>
      </c>
      <c r="I66" s="209">
        <v>2</v>
      </c>
      <c r="J66" s="191"/>
      <c r="K66" s="209">
        <v>2</v>
      </c>
      <c r="L66" s="193"/>
      <c r="M66" s="191"/>
      <c r="N66" s="193"/>
      <c r="O66" s="192">
        <v>0.51834999999999998</v>
      </c>
      <c r="P66" s="216">
        <v>891.56</v>
      </c>
      <c r="GO66" s="277"/>
      <c r="GP66" s="277"/>
      <c r="GQ66" s="277"/>
      <c r="GR66" s="277"/>
      <c r="GS66" s="277"/>
      <c r="GT66" s="277"/>
      <c r="GU66" s="277"/>
      <c r="GW66" s="157"/>
      <c r="GX66" s="157"/>
      <c r="GY66" s="157"/>
      <c r="GZ66" s="277"/>
      <c r="HA66" s="157" t="s">
        <v>431</v>
      </c>
    </row>
    <row r="67" spans="1:211" s="143" customFormat="1" ht="15" customHeight="1">
      <c r="A67" s="203"/>
      <c r="B67" s="189"/>
      <c r="C67" s="501" t="s">
        <v>433</v>
      </c>
      <c r="D67" s="501"/>
      <c r="E67" s="501"/>
      <c r="F67" s="501"/>
      <c r="G67" s="501"/>
      <c r="H67" s="190"/>
      <c r="I67" s="191"/>
      <c r="J67" s="191"/>
      <c r="K67" s="191"/>
      <c r="L67" s="193"/>
      <c r="M67" s="191"/>
      <c r="N67" s="193"/>
      <c r="O67" s="191"/>
      <c r="P67" s="194">
        <v>159795.1</v>
      </c>
      <c r="GO67" s="277"/>
      <c r="GP67" s="277"/>
      <c r="GQ67" s="277"/>
      <c r="GR67" s="277"/>
      <c r="GS67" s="277"/>
      <c r="GT67" s="277"/>
      <c r="GU67" s="277"/>
      <c r="GW67" s="157"/>
      <c r="GX67" s="157"/>
      <c r="GY67" s="157"/>
      <c r="GZ67" s="277"/>
      <c r="HA67" s="157"/>
      <c r="HB67" s="157" t="s">
        <v>433</v>
      </c>
    </row>
    <row r="68" spans="1:211" s="143" customFormat="1" ht="15" customHeight="1">
      <c r="A68" s="203"/>
      <c r="B68" s="189" t="s">
        <v>603</v>
      </c>
      <c r="C68" s="501" t="s">
        <v>604</v>
      </c>
      <c r="D68" s="501"/>
      <c r="E68" s="501"/>
      <c r="F68" s="501"/>
      <c r="G68" s="501"/>
      <c r="H68" s="190" t="s">
        <v>432</v>
      </c>
      <c r="I68" s="209">
        <v>97</v>
      </c>
      <c r="J68" s="191"/>
      <c r="K68" s="209">
        <v>97</v>
      </c>
      <c r="L68" s="193"/>
      <c r="M68" s="191"/>
      <c r="N68" s="193"/>
      <c r="O68" s="191"/>
      <c r="P68" s="194">
        <v>155001.25</v>
      </c>
      <c r="GO68" s="277"/>
      <c r="GP68" s="277"/>
      <c r="GQ68" s="277"/>
      <c r="GR68" s="277"/>
      <c r="GS68" s="277"/>
      <c r="GT68" s="277"/>
      <c r="GU68" s="277"/>
      <c r="GW68" s="157"/>
      <c r="GX68" s="157"/>
      <c r="GY68" s="157"/>
      <c r="GZ68" s="277"/>
      <c r="HA68" s="157"/>
      <c r="HB68" s="157" t="s">
        <v>604</v>
      </c>
    </row>
    <row r="69" spans="1:211" s="143" customFormat="1" ht="15" customHeight="1">
      <c r="A69" s="203"/>
      <c r="B69" s="189" t="s">
        <v>605</v>
      </c>
      <c r="C69" s="501" t="s">
        <v>606</v>
      </c>
      <c r="D69" s="501"/>
      <c r="E69" s="501"/>
      <c r="F69" s="501"/>
      <c r="G69" s="501"/>
      <c r="H69" s="190" t="s">
        <v>432</v>
      </c>
      <c r="I69" s="209">
        <v>51</v>
      </c>
      <c r="J69" s="191"/>
      <c r="K69" s="209">
        <v>51</v>
      </c>
      <c r="L69" s="193"/>
      <c r="M69" s="191"/>
      <c r="N69" s="193"/>
      <c r="O69" s="191"/>
      <c r="P69" s="194">
        <v>81495.5</v>
      </c>
      <c r="GO69" s="277"/>
      <c r="GP69" s="277"/>
      <c r="GQ69" s="277"/>
      <c r="GR69" s="277"/>
      <c r="GS69" s="277"/>
      <c r="GT69" s="277"/>
      <c r="GU69" s="277"/>
      <c r="GW69" s="157"/>
      <c r="GX69" s="157"/>
      <c r="GY69" s="157"/>
      <c r="GZ69" s="277"/>
      <c r="HA69" s="157"/>
      <c r="HB69" s="157" t="s">
        <v>606</v>
      </c>
    </row>
    <row r="70" spans="1:211" s="143" customFormat="1" ht="15" customHeight="1">
      <c r="A70" s="213"/>
      <c r="B70" s="214"/>
      <c r="C70" s="500" t="s">
        <v>438</v>
      </c>
      <c r="D70" s="500"/>
      <c r="E70" s="500"/>
      <c r="F70" s="500"/>
      <c r="G70" s="500"/>
      <c r="H70" s="180"/>
      <c r="I70" s="181"/>
      <c r="J70" s="181"/>
      <c r="K70" s="181"/>
      <c r="L70" s="183"/>
      <c r="M70" s="181"/>
      <c r="N70" s="211">
        <v>76430.559999999998</v>
      </c>
      <c r="O70" s="181"/>
      <c r="P70" s="212">
        <v>535013.93000000005</v>
      </c>
      <c r="GO70" s="277"/>
      <c r="GP70" s="277"/>
      <c r="GQ70" s="277"/>
      <c r="GR70" s="277"/>
      <c r="GS70" s="277"/>
      <c r="GT70" s="277"/>
      <c r="GU70" s="277"/>
      <c r="GW70" s="157"/>
      <c r="GX70" s="157"/>
      <c r="GY70" s="157"/>
      <c r="GZ70" s="277"/>
      <c r="HA70" s="157"/>
      <c r="HB70" s="157"/>
      <c r="HC70" s="277" t="s">
        <v>438</v>
      </c>
    </row>
    <row r="71" spans="1:211" s="143" customFormat="1" ht="15" customHeight="1">
      <c r="A71" s="497" t="s">
        <v>2021</v>
      </c>
      <c r="B71" s="497"/>
      <c r="C71" s="497"/>
      <c r="D71" s="497"/>
      <c r="E71" s="497"/>
      <c r="F71" s="497"/>
      <c r="G71" s="497"/>
      <c r="H71" s="497"/>
      <c r="I71" s="497"/>
      <c r="J71" s="497"/>
      <c r="K71" s="497"/>
      <c r="L71" s="497"/>
      <c r="M71" s="497"/>
      <c r="N71" s="497"/>
      <c r="O71" s="497"/>
      <c r="P71" s="497"/>
      <c r="GO71" s="277"/>
      <c r="GP71" s="277" t="s">
        <v>2021</v>
      </c>
      <c r="GQ71" s="277"/>
      <c r="GR71" s="277"/>
      <c r="GS71" s="277"/>
      <c r="GT71" s="277"/>
      <c r="GU71" s="277"/>
      <c r="GW71" s="157"/>
      <c r="GX71" s="157"/>
      <c r="GY71" s="157"/>
      <c r="GZ71" s="277"/>
      <c r="HA71" s="157"/>
      <c r="HB71" s="157"/>
      <c r="HC71" s="277"/>
    </row>
    <row r="72" spans="1:211" s="143" customFormat="1" ht="34.5" customHeight="1">
      <c r="A72" s="178" t="s">
        <v>167</v>
      </c>
      <c r="B72" s="179" t="s">
        <v>2009</v>
      </c>
      <c r="C72" s="498" t="s">
        <v>2010</v>
      </c>
      <c r="D72" s="498"/>
      <c r="E72" s="498"/>
      <c r="F72" s="498"/>
      <c r="G72" s="498"/>
      <c r="H72" s="180" t="s">
        <v>595</v>
      </c>
      <c r="I72" s="181">
        <v>7</v>
      </c>
      <c r="J72" s="182">
        <v>1</v>
      </c>
      <c r="K72" s="182">
        <v>7</v>
      </c>
      <c r="L72" s="183"/>
      <c r="M72" s="181"/>
      <c r="N72" s="184"/>
      <c r="O72" s="181"/>
      <c r="P72" s="185"/>
      <c r="GO72" s="277"/>
      <c r="GP72" s="277"/>
      <c r="GQ72" s="277" t="s">
        <v>2010</v>
      </c>
      <c r="GR72" s="277"/>
      <c r="GS72" s="277"/>
      <c r="GT72" s="277"/>
      <c r="GU72" s="277"/>
      <c r="GW72" s="157"/>
      <c r="GX72" s="157"/>
      <c r="GY72" s="157"/>
      <c r="GZ72" s="277"/>
      <c r="HA72" s="157"/>
      <c r="HB72" s="157"/>
      <c r="HC72" s="277"/>
    </row>
    <row r="73" spans="1:211" s="143" customFormat="1" ht="57" customHeight="1">
      <c r="A73" s="186"/>
      <c r="B73" s="187" t="s">
        <v>386</v>
      </c>
      <c r="C73" s="499" t="s">
        <v>387</v>
      </c>
      <c r="D73" s="499"/>
      <c r="E73" s="499"/>
      <c r="F73" s="499"/>
      <c r="G73" s="499"/>
      <c r="H73" s="499"/>
      <c r="I73" s="499"/>
      <c r="J73" s="499"/>
      <c r="K73" s="499"/>
      <c r="L73" s="499"/>
      <c r="M73" s="499"/>
      <c r="N73" s="499"/>
      <c r="O73" s="499"/>
      <c r="P73" s="499"/>
      <c r="GO73" s="277"/>
      <c r="GP73" s="277"/>
      <c r="GQ73" s="277"/>
      <c r="GR73" s="277"/>
      <c r="GS73" s="277"/>
      <c r="GT73" s="277"/>
      <c r="GU73" s="277"/>
      <c r="GV73" s="140" t="s">
        <v>387</v>
      </c>
      <c r="GW73" s="157"/>
      <c r="GX73" s="157"/>
      <c r="GY73" s="157"/>
      <c r="GZ73" s="277"/>
      <c r="HA73" s="157"/>
      <c r="HB73" s="157"/>
      <c r="HC73" s="277"/>
    </row>
    <row r="74" spans="1:211" s="143" customFormat="1" ht="23.25" customHeight="1">
      <c r="A74" s="186"/>
      <c r="B74" s="187" t="s">
        <v>388</v>
      </c>
      <c r="C74" s="499" t="s">
        <v>389</v>
      </c>
      <c r="D74" s="499"/>
      <c r="E74" s="499"/>
      <c r="F74" s="499"/>
      <c r="G74" s="499"/>
      <c r="H74" s="499"/>
      <c r="I74" s="499"/>
      <c r="J74" s="499"/>
      <c r="K74" s="499"/>
      <c r="L74" s="499"/>
      <c r="M74" s="499"/>
      <c r="N74" s="499"/>
      <c r="O74" s="499"/>
      <c r="P74" s="499"/>
      <c r="GO74" s="277"/>
      <c r="GP74" s="277"/>
      <c r="GQ74" s="277"/>
      <c r="GR74" s="277"/>
      <c r="GS74" s="277"/>
      <c r="GT74" s="277"/>
      <c r="GU74" s="277"/>
      <c r="GV74" s="140" t="s">
        <v>389</v>
      </c>
      <c r="GW74" s="157"/>
      <c r="GX74" s="157"/>
      <c r="GY74" s="157"/>
      <c r="GZ74" s="277"/>
      <c r="HA74" s="157"/>
      <c r="HB74" s="157"/>
      <c r="HC74" s="277"/>
    </row>
    <row r="75" spans="1:211" s="143" customFormat="1" ht="15" customHeight="1">
      <c r="A75" s="186"/>
      <c r="B75" s="187"/>
      <c r="C75" s="499" t="s">
        <v>2011</v>
      </c>
      <c r="D75" s="499"/>
      <c r="E75" s="499"/>
      <c r="F75" s="499"/>
      <c r="G75" s="499"/>
      <c r="H75" s="499"/>
      <c r="I75" s="499"/>
      <c r="J75" s="499"/>
      <c r="K75" s="499"/>
      <c r="L75" s="499"/>
      <c r="M75" s="499"/>
      <c r="N75" s="499"/>
      <c r="O75" s="499"/>
      <c r="P75" s="499"/>
      <c r="GO75" s="277"/>
      <c r="GP75" s="277"/>
      <c r="GQ75" s="277"/>
      <c r="GR75" s="277"/>
      <c r="GS75" s="277"/>
      <c r="GT75" s="277"/>
      <c r="GU75" s="277"/>
      <c r="GV75" s="140" t="s">
        <v>2011</v>
      </c>
      <c r="GW75" s="157"/>
      <c r="GX75" s="157"/>
      <c r="GY75" s="157"/>
      <c r="GZ75" s="277"/>
      <c r="HA75" s="157"/>
      <c r="HB75" s="157"/>
      <c r="HC75" s="277"/>
    </row>
    <row r="76" spans="1:211" s="143" customFormat="1" ht="15" customHeight="1">
      <c r="A76" s="188"/>
      <c r="B76" s="189" t="s">
        <v>164</v>
      </c>
      <c r="C76" s="501" t="s">
        <v>391</v>
      </c>
      <c r="D76" s="501"/>
      <c r="E76" s="501"/>
      <c r="F76" s="501"/>
      <c r="G76" s="501"/>
      <c r="H76" s="190" t="s">
        <v>392</v>
      </c>
      <c r="I76" s="191"/>
      <c r="J76" s="191"/>
      <c r="K76" s="197">
        <v>231.712817</v>
      </c>
      <c r="L76" s="193"/>
      <c r="M76" s="191"/>
      <c r="N76" s="193"/>
      <c r="O76" s="191"/>
      <c r="P76" s="194">
        <v>138191.21</v>
      </c>
      <c r="GO76" s="277"/>
      <c r="GP76" s="277"/>
      <c r="GQ76" s="277"/>
      <c r="GR76" s="277"/>
      <c r="GS76" s="277"/>
      <c r="GT76" s="277"/>
      <c r="GU76" s="277"/>
      <c r="GW76" s="157" t="s">
        <v>391</v>
      </c>
      <c r="GX76" s="157"/>
      <c r="GY76" s="157"/>
      <c r="GZ76" s="277"/>
      <c r="HA76" s="157"/>
      <c r="HB76" s="157"/>
      <c r="HC76" s="277"/>
    </row>
    <row r="77" spans="1:211" s="143" customFormat="1" ht="15" customHeight="1">
      <c r="A77" s="195"/>
      <c r="B77" s="189" t="s">
        <v>588</v>
      </c>
      <c r="C77" s="501" t="s">
        <v>589</v>
      </c>
      <c r="D77" s="501"/>
      <c r="E77" s="501"/>
      <c r="F77" s="501"/>
      <c r="G77" s="501"/>
      <c r="H77" s="190" t="s">
        <v>392</v>
      </c>
      <c r="I77" s="196">
        <v>20.6</v>
      </c>
      <c r="J77" s="197">
        <v>1.6068849999999999</v>
      </c>
      <c r="K77" s="197">
        <v>231.712817</v>
      </c>
      <c r="L77" s="198"/>
      <c r="M77" s="199"/>
      <c r="N77" s="200">
        <v>596.39</v>
      </c>
      <c r="O77" s="191"/>
      <c r="P77" s="194">
        <v>138191.21</v>
      </c>
      <c r="Q77" s="278"/>
      <c r="R77" s="278"/>
      <c r="GO77" s="277"/>
      <c r="GP77" s="277"/>
      <c r="GQ77" s="277"/>
      <c r="GR77" s="277"/>
      <c r="GS77" s="277"/>
      <c r="GT77" s="277"/>
      <c r="GU77" s="277"/>
      <c r="GW77" s="157"/>
      <c r="GX77" s="157" t="s">
        <v>589</v>
      </c>
      <c r="GY77" s="157"/>
      <c r="GZ77" s="277"/>
      <c r="HA77" s="157"/>
      <c r="HB77" s="157"/>
      <c r="HC77" s="277"/>
    </row>
    <row r="78" spans="1:211" s="143" customFormat="1" ht="15" customHeight="1">
      <c r="A78" s="188"/>
      <c r="B78" s="189" t="s">
        <v>167</v>
      </c>
      <c r="C78" s="501" t="s">
        <v>395</v>
      </c>
      <c r="D78" s="501"/>
      <c r="E78" s="501"/>
      <c r="F78" s="501"/>
      <c r="G78" s="501"/>
      <c r="H78" s="190"/>
      <c r="I78" s="191"/>
      <c r="J78" s="191"/>
      <c r="K78" s="191"/>
      <c r="L78" s="193"/>
      <c r="M78" s="191"/>
      <c r="N78" s="193"/>
      <c r="O78" s="191"/>
      <c r="P78" s="194">
        <v>49559.08</v>
      </c>
      <c r="GO78" s="277"/>
      <c r="GP78" s="277"/>
      <c r="GQ78" s="277"/>
      <c r="GR78" s="277"/>
      <c r="GS78" s="277"/>
      <c r="GT78" s="277"/>
      <c r="GU78" s="277"/>
      <c r="GW78" s="157" t="s">
        <v>395</v>
      </c>
      <c r="GX78" s="157"/>
      <c r="GY78" s="157"/>
      <c r="GZ78" s="277"/>
      <c r="HA78" s="157"/>
      <c r="HB78" s="157"/>
      <c r="HC78" s="277"/>
    </row>
    <row r="79" spans="1:211" s="143" customFormat="1" ht="15" customHeight="1">
      <c r="A79" s="188"/>
      <c r="B79" s="189"/>
      <c r="C79" s="501" t="s">
        <v>396</v>
      </c>
      <c r="D79" s="501"/>
      <c r="E79" s="501"/>
      <c r="F79" s="501"/>
      <c r="G79" s="501"/>
      <c r="H79" s="190" t="s">
        <v>392</v>
      </c>
      <c r="I79" s="191"/>
      <c r="J79" s="191"/>
      <c r="K79" s="215">
        <v>32.057355800000003</v>
      </c>
      <c r="L79" s="193"/>
      <c r="M79" s="191"/>
      <c r="N79" s="193"/>
      <c r="O79" s="191"/>
      <c r="P79" s="194">
        <v>21603.89</v>
      </c>
      <c r="GO79" s="277"/>
      <c r="GP79" s="277"/>
      <c r="GQ79" s="277"/>
      <c r="GR79" s="277"/>
      <c r="GS79" s="277"/>
      <c r="GT79" s="277"/>
      <c r="GU79" s="277"/>
      <c r="GW79" s="157" t="s">
        <v>396</v>
      </c>
      <c r="GX79" s="157"/>
      <c r="GY79" s="157"/>
      <c r="GZ79" s="277"/>
      <c r="HA79" s="157"/>
      <c r="HB79" s="157"/>
      <c r="HC79" s="277"/>
    </row>
    <row r="80" spans="1:211" s="143" customFormat="1" ht="15" customHeight="1">
      <c r="A80" s="195"/>
      <c r="B80" s="189" t="s">
        <v>2012</v>
      </c>
      <c r="C80" s="501" t="s">
        <v>2013</v>
      </c>
      <c r="D80" s="501"/>
      <c r="E80" s="501"/>
      <c r="F80" s="501"/>
      <c r="G80" s="501"/>
      <c r="H80" s="190" t="s">
        <v>399</v>
      </c>
      <c r="I80" s="201">
        <v>1.01</v>
      </c>
      <c r="J80" s="197">
        <v>1.6068849999999999</v>
      </c>
      <c r="K80" s="197">
        <v>11.360677000000001</v>
      </c>
      <c r="L80" s="208">
        <v>1689.57</v>
      </c>
      <c r="M80" s="206">
        <v>1.37</v>
      </c>
      <c r="N80" s="200">
        <v>2314.71</v>
      </c>
      <c r="O80" s="191"/>
      <c r="P80" s="194">
        <v>26296.67</v>
      </c>
      <c r="Q80" s="278"/>
      <c r="R80" s="278"/>
      <c r="GO80" s="277"/>
      <c r="GP80" s="277"/>
      <c r="GQ80" s="277"/>
      <c r="GR80" s="277"/>
      <c r="GS80" s="277"/>
      <c r="GT80" s="277"/>
      <c r="GU80" s="277"/>
      <c r="GW80" s="157"/>
      <c r="GX80" s="157" t="s">
        <v>2013</v>
      </c>
      <c r="GY80" s="157"/>
      <c r="GZ80" s="277"/>
      <c r="HA80" s="157"/>
      <c r="HB80" s="157"/>
      <c r="HC80" s="277"/>
    </row>
    <row r="81" spans="1:211" s="143" customFormat="1" ht="15" customHeight="1">
      <c r="A81" s="203"/>
      <c r="B81" s="189" t="s">
        <v>1500</v>
      </c>
      <c r="C81" s="501" t="s">
        <v>1501</v>
      </c>
      <c r="D81" s="501"/>
      <c r="E81" s="501"/>
      <c r="F81" s="501"/>
      <c r="G81" s="501"/>
      <c r="H81" s="190" t="s">
        <v>392</v>
      </c>
      <c r="I81" s="201">
        <v>1.01</v>
      </c>
      <c r="J81" s="197">
        <v>1.6068849999999999</v>
      </c>
      <c r="K81" s="197">
        <v>11.360677000000001</v>
      </c>
      <c r="L81" s="193"/>
      <c r="M81" s="191"/>
      <c r="N81" s="204">
        <v>665.54</v>
      </c>
      <c r="O81" s="191"/>
      <c r="P81" s="194">
        <v>7560.98</v>
      </c>
      <c r="GO81" s="277"/>
      <c r="GP81" s="277"/>
      <c r="GQ81" s="277"/>
      <c r="GR81" s="277"/>
      <c r="GS81" s="277"/>
      <c r="GT81" s="277"/>
      <c r="GU81" s="277"/>
      <c r="GW81" s="157"/>
      <c r="GX81" s="157"/>
      <c r="GY81" s="157" t="s">
        <v>1501</v>
      </c>
      <c r="GZ81" s="277"/>
      <c r="HA81" s="157"/>
      <c r="HB81" s="157"/>
      <c r="HC81" s="277"/>
    </row>
    <row r="82" spans="1:211" s="143" customFormat="1" ht="15" customHeight="1">
      <c r="A82" s="195"/>
      <c r="B82" s="189" t="s">
        <v>397</v>
      </c>
      <c r="C82" s="501" t="s">
        <v>398</v>
      </c>
      <c r="D82" s="501"/>
      <c r="E82" s="501"/>
      <c r="F82" s="501"/>
      <c r="G82" s="501"/>
      <c r="H82" s="190" t="s">
        <v>399</v>
      </c>
      <c r="I82" s="201">
        <v>0.92</v>
      </c>
      <c r="J82" s="197">
        <v>1.6068849999999999</v>
      </c>
      <c r="K82" s="215">
        <v>10.3483394</v>
      </c>
      <c r="L82" s="198"/>
      <c r="M82" s="199"/>
      <c r="N82" s="200">
        <v>1582.31</v>
      </c>
      <c r="O82" s="191"/>
      <c r="P82" s="194">
        <v>16374.28</v>
      </c>
      <c r="Q82" s="278"/>
      <c r="R82" s="278"/>
      <c r="GO82" s="277"/>
      <c r="GP82" s="277"/>
      <c r="GQ82" s="277"/>
      <c r="GR82" s="277"/>
      <c r="GS82" s="277"/>
      <c r="GT82" s="277"/>
      <c r="GU82" s="277"/>
      <c r="GW82" s="157"/>
      <c r="GX82" s="157" t="s">
        <v>398</v>
      </c>
      <c r="GY82" s="157"/>
      <c r="GZ82" s="277"/>
      <c r="HA82" s="157"/>
      <c r="HB82" s="157"/>
      <c r="HC82" s="277"/>
    </row>
    <row r="83" spans="1:211" s="143" customFormat="1" ht="15" customHeight="1">
      <c r="A83" s="203"/>
      <c r="B83" s="189" t="s">
        <v>400</v>
      </c>
      <c r="C83" s="501" t="s">
        <v>401</v>
      </c>
      <c r="D83" s="501"/>
      <c r="E83" s="501"/>
      <c r="F83" s="501"/>
      <c r="G83" s="501"/>
      <c r="H83" s="190" t="s">
        <v>392</v>
      </c>
      <c r="I83" s="201">
        <v>0.92</v>
      </c>
      <c r="J83" s="197">
        <v>1.6068849999999999</v>
      </c>
      <c r="K83" s="215">
        <v>10.3483394</v>
      </c>
      <c r="L83" s="193"/>
      <c r="M83" s="191"/>
      <c r="N83" s="204">
        <v>777.91</v>
      </c>
      <c r="O83" s="191"/>
      <c r="P83" s="194">
        <v>8050.08</v>
      </c>
      <c r="GO83" s="277"/>
      <c r="GP83" s="277"/>
      <c r="GQ83" s="277"/>
      <c r="GR83" s="277"/>
      <c r="GS83" s="277"/>
      <c r="GT83" s="277"/>
      <c r="GU83" s="277"/>
      <c r="GW83" s="157"/>
      <c r="GX83" s="157"/>
      <c r="GY83" s="157" t="s">
        <v>401</v>
      </c>
      <c r="GZ83" s="277"/>
      <c r="HA83" s="157"/>
      <c r="HB83" s="157"/>
      <c r="HC83" s="277"/>
    </row>
    <row r="84" spans="1:211" s="143" customFormat="1" ht="15" customHeight="1">
      <c r="A84" s="195"/>
      <c r="B84" s="189" t="s">
        <v>402</v>
      </c>
      <c r="C84" s="501" t="s">
        <v>403</v>
      </c>
      <c r="D84" s="501"/>
      <c r="E84" s="501"/>
      <c r="F84" s="501"/>
      <c r="G84" s="501"/>
      <c r="H84" s="190" t="s">
        <v>399</v>
      </c>
      <c r="I84" s="201">
        <v>0.92</v>
      </c>
      <c r="J84" s="197">
        <v>1.6068849999999999</v>
      </c>
      <c r="K84" s="215">
        <v>10.3483394</v>
      </c>
      <c r="L84" s="198"/>
      <c r="M84" s="199"/>
      <c r="N84" s="200">
        <v>543.33000000000004</v>
      </c>
      <c r="O84" s="191"/>
      <c r="P84" s="194">
        <v>5622.56</v>
      </c>
      <c r="Q84" s="278"/>
      <c r="R84" s="278"/>
      <c r="GO84" s="277"/>
      <c r="GP84" s="277"/>
      <c r="GQ84" s="277"/>
      <c r="GR84" s="277"/>
      <c r="GS84" s="277"/>
      <c r="GT84" s="277"/>
      <c r="GU84" s="277"/>
      <c r="GW84" s="157"/>
      <c r="GX84" s="157" t="s">
        <v>403</v>
      </c>
      <c r="GY84" s="157"/>
      <c r="GZ84" s="277"/>
      <c r="HA84" s="157"/>
      <c r="HB84" s="157"/>
      <c r="HC84" s="277"/>
    </row>
    <row r="85" spans="1:211" s="143" customFormat="1" ht="15" customHeight="1">
      <c r="A85" s="203"/>
      <c r="B85" s="189" t="s">
        <v>404</v>
      </c>
      <c r="C85" s="501" t="s">
        <v>405</v>
      </c>
      <c r="D85" s="501"/>
      <c r="E85" s="501"/>
      <c r="F85" s="501"/>
      <c r="G85" s="501"/>
      <c r="H85" s="190" t="s">
        <v>392</v>
      </c>
      <c r="I85" s="201">
        <v>0.92</v>
      </c>
      <c r="J85" s="197">
        <v>1.6068849999999999</v>
      </c>
      <c r="K85" s="215">
        <v>10.3483394</v>
      </c>
      <c r="L85" s="193"/>
      <c r="M85" s="191"/>
      <c r="N85" s="204">
        <v>579.11</v>
      </c>
      <c r="O85" s="191"/>
      <c r="P85" s="194">
        <v>5992.83</v>
      </c>
      <c r="GO85" s="277"/>
      <c r="GP85" s="277"/>
      <c r="GQ85" s="277"/>
      <c r="GR85" s="277"/>
      <c r="GS85" s="277"/>
      <c r="GT85" s="277"/>
      <c r="GU85" s="277"/>
      <c r="GW85" s="157"/>
      <c r="GX85" s="157"/>
      <c r="GY85" s="157" t="s">
        <v>405</v>
      </c>
      <c r="GZ85" s="277"/>
      <c r="HA85" s="157"/>
      <c r="HB85" s="157"/>
      <c r="HC85" s="277"/>
    </row>
    <row r="86" spans="1:211" s="143" customFormat="1" ht="23.25" customHeight="1">
      <c r="A86" s="195"/>
      <c r="B86" s="189" t="s">
        <v>2014</v>
      </c>
      <c r="C86" s="501" t="s">
        <v>2015</v>
      </c>
      <c r="D86" s="501"/>
      <c r="E86" s="501"/>
      <c r="F86" s="501"/>
      <c r="G86" s="501"/>
      <c r="H86" s="190" t="s">
        <v>399</v>
      </c>
      <c r="I86" s="201">
        <v>0.33</v>
      </c>
      <c r="J86" s="197">
        <v>1.6068849999999999</v>
      </c>
      <c r="K86" s="215">
        <v>3.7119043999999999</v>
      </c>
      <c r="L86" s="198"/>
      <c r="M86" s="199"/>
      <c r="N86" s="200">
        <v>96.65</v>
      </c>
      <c r="O86" s="191"/>
      <c r="P86" s="194">
        <v>358.76</v>
      </c>
      <c r="Q86" s="278"/>
      <c r="R86" s="278"/>
      <c r="GO86" s="277"/>
      <c r="GP86" s="277"/>
      <c r="GQ86" s="277"/>
      <c r="GR86" s="277"/>
      <c r="GS86" s="277"/>
      <c r="GT86" s="277"/>
      <c r="GU86" s="277"/>
      <c r="GW86" s="157"/>
      <c r="GX86" s="157" t="s">
        <v>2015</v>
      </c>
      <c r="GY86" s="157"/>
      <c r="GZ86" s="277"/>
      <c r="HA86" s="157"/>
      <c r="HB86" s="157"/>
      <c r="HC86" s="277"/>
    </row>
    <row r="87" spans="1:211" s="143" customFormat="1" ht="23.25" customHeight="1">
      <c r="A87" s="195"/>
      <c r="B87" s="189" t="s">
        <v>406</v>
      </c>
      <c r="C87" s="501" t="s">
        <v>407</v>
      </c>
      <c r="D87" s="501"/>
      <c r="E87" s="501"/>
      <c r="F87" s="501"/>
      <c r="G87" s="501"/>
      <c r="H87" s="190" t="s">
        <v>399</v>
      </c>
      <c r="I87" s="201">
        <v>2.33</v>
      </c>
      <c r="J87" s="197">
        <v>1.6068849999999999</v>
      </c>
      <c r="K87" s="215">
        <v>26.2082944</v>
      </c>
      <c r="L87" s="198"/>
      <c r="M87" s="199"/>
      <c r="N87" s="200">
        <v>34.6</v>
      </c>
      <c r="O87" s="191"/>
      <c r="P87" s="194">
        <v>906.81</v>
      </c>
      <c r="Q87" s="278"/>
      <c r="R87" s="278"/>
      <c r="GO87" s="277"/>
      <c r="GP87" s="277"/>
      <c r="GQ87" s="277"/>
      <c r="GR87" s="277"/>
      <c r="GS87" s="277"/>
      <c r="GT87" s="277"/>
      <c r="GU87" s="277"/>
      <c r="GW87" s="157"/>
      <c r="GX87" s="157" t="s">
        <v>407</v>
      </c>
      <c r="GY87" s="157"/>
      <c r="GZ87" s="277"/>
      <c r="HA87" s="157"/>
      <c r="HB87" s="157"/>
      <c r="HC87" s="277"/>
    </row>
    <row r="88" spans="1:211" s="143" customFormat="1" ht="15" customHeight="1">
      <c r="A88" s="188"/>
      <c r="B88" s="189" t="s">
        <v>180</v>
      </c>
      <c r="C88" s="501" t="s">
        <v>410</v>
      </c>
      <c r="D88" s="501"/>
      <c r="E88" s="501"/>
      <c r="F88" s="501"/>
      <c r="G88" s="501"/>
      <c r="H88" s="190"/>
      <c r="I88" s="191"/>
      <c r="J88" s="191"/>
      <c r="K88" s="191"/>
      <c r="L88" s="193"/>
      <c r="M88" s="191"/>
      <c r="N88" s="193"/>
      <c r="O88" s="191"/>
      <c r="P88" s="194">
        <v>88271.44</v>
      </c>
      <c r="GO88" s="277"/>
      <c r="GP88" s="277"/>
      <c r="GQ88" s="277"/>
      <c r="GR88" s="277"/>
      <c r="GS88" s="277"/>
      <c r="GT88" s="277"/>
      <c r="GU88" s="277"/>
      <c r="GW88" s="157" t="s">
        <v>410</v>
      </c>
      <c r="GX88" s="157"/>
      <c r="GY88" s="157"/>
      <c r="GZ88" s="277"/>
      <c r="HA88" s="157"/>
      <c r="HB88" s="157"/>
      <c r="HC88" s="277"/>
    </row>
    <row r="89" spans="1:211" s="143" customFormat="1" ht="15" customHeight="1">
      <c r="A89" s="195"/>
      <c r="B89" s="189" t="s">
        <v>590</v>
      </c>
      <c r="C89" s="501" t="s">
        <v>591</v>
      </c>
      <c r="D89" s="501"/>
      <c r="E89" s="501"/>
      <c r="F89" s="501"/>
      <c r="G89" s="501"/>
      <c r="H89" s="190" t="s">
        <v>592</v>
      </c>
      <c r="I89" s="202">
        <v>0.13439999999999999</v>
      </c>
      <c r="J89" s="202">
        <v>1.0367</v>
      </c>
      <c r="K89" s="215">
        <v>0.97532739999999996</v>
      </c>
      <c r="L89" s="198"/>
      <c r="M89" s="199"/>
      <c r="N89" s="200">
        <v>7.46</v>
      </c>
      <c r="O89" s="191"/>
      <c r="P89" s="194">
        <v>7.28</v>
      </c>
      <c r="Q89" s="278"/>
      <c r="R89" s="278"/>
      <c r="GO89" s="277"/>
      <c r="GP89" s="277"/>
      <c r="GQ89" s="277"/>
      <c r="GR89" s="277"/>
      <c r="GS89" s="277"/>
      <c r="GT89" s="277"/>
      <c r="GU89" s="277"/>
      <c r="GW89" s="157"/>
      <c r="GX89" s="157" t="s">
        <v>591</v>
      </c>
      <c r="GY89" s="157"/>
      <c r="GZ89" s="277"/>
      <c r="HA89" s="157"/>
      <c r="HB89" s="157"/>
      <c r="HC89" s="277"/>
    </row>
    <row r="90" spans="1:211" s="143" customFormat="1" ht="23.25" customHeight="1">
      <c r="A90" s="195"/>
      <c r="B90" s="189" t="s">
        <v>411</v>
      </c>
      <c r="C90" s="501" t="s">
        <v>412</v>
      </c>
      <c r="D90" s="501"/>
      <c r="E90" s="501"/>
      <c r="F90" s="501"/>
      <c r="G90" s="501"/>
      <c r="H90" s="190" t="s">
        <v>413</v>
      </c>
      <c r="I90" s="196">
        <v>0.2</v>
      </c>
      <c r="J90" s="202">
        <v>1.0367</v>
      </c>
      <c r="K90" s="192">
        <v>1.4513799999999999</v>
      </c>
      <c r="L90" s="205">
        <v>155.63</v>
      </c>
      <c r="M90" s="206">
        <v>0.77</v>
      </c>
      <c r="N90" s="200">
        <v>119.84</v>
      </c>
      <c r="O90" s="191"/>
      <c r="P90" s="194">
        <v>173.93</v>
      </c>
      <c r="Q90" s="278"/>
      <c r="R90" s="278"/>
      <c r="GO90" s="277"/>
      <c r="GP90" s="277"/>
      <c r="GQ90" s="277"/>
      <c r="GR90" s="277"/>
      <c r="GS90" s="277"/>
      <c r="GT90" s="277"/>
      <c r="GU90" s="277"/>
      <c r="GW90" s="157"/>
      <c r="GX90" s="157" t="s">
        <v>412</v>
      </c>
      <c r="GY90" s="157"/>
      <c r="GZ90" s="277"/>
      <c r="HA90" s="157"/>
      <c r="HB90" s="157"/>
      <c r="HC90" s="277"/>
    </row>
    <row r="91" spans="1:211" s="143" customFormat="1" ht="15" customHeight="1">
      <c r="A91" s="195"/>
      <c r="B91" s="189" t="s">
        <v>703</v>
      </c>
      <c r="C91" s="501" t="s">
        <v>704</v>
      </c>
      <c r="D91" s="501"/>
      <c r="E91" s="501"/>
      <c r="F91" s="501"/>
      <c r="G91" s="501"/>
      <c r="H91" s="190" t="s">
        <v>413</v>
      </c>
      <c r="I91" s="201">
        <v>1.25</v>
      </c>
      <c r="J91" s="202">
        <v>1.0367</v>
      </c>
      <c r="K91" s="197">
        <v>9.0711250000000003</v>
      </c>
      <c r="L91" s="205">
        <v>174.93</v>
      </c>
      <c r="M91" s="206">
        <v>1.07</v>
      </c>
      <c r="N91" s="200">
        <v>187.18</v>
      </c>
      <c r="O91" s="191"/>
      <c r="P91" s="194">
        <v>1697.93</v>
      </c>
      <c r="Q91" s="278"/>
      <c r="R91" s="278"/>
      <c r="GO91" s="277"/>
      <c r="GP91" s="277"/>
      <c r="GQ91" s="277"/>
      <c r="GR91" s="277"/>
      <c r="GS91" s="277"/>
      <c r="GT91" s="277"/>
      <c r="GU91" s="277"/>
      <c r="GW91" s="157"/>
      <c r="GX91" s="157" t="s">
        <v>704</v>
      </c>
      <c r="GY91" s="157"/>
      <c r="GZ91" s="277"/>
      <c r="HA91" s="157"/>
      <c r="HB91" s="157"/>
      <c r="HC91" s="277"/>
    </row>
    <row r="92" spans="1:211" s="143" customFormat="1" ht="23.25" customHeight="1">
      <c r="A92" s="195"/>
      <c r="B92" s="189" t="s">
        <v>2016</v>
      </c>
      <c r="C92" s="501" t="s">
        <v>2017</v>
      </c>
      <c r="D92" s="501"/>
      <c r="E92" s="501"/>
      <c r="F92" s="501"/>
      <c r="G92" s="501"/>
      <c r="H92" s="190" t="s">
        <v>418</v>
      </c>
      <c r="I92" s="207">
        <v>8.1000000000000003E-2</v>
      </c>
      <c r="J92" s="202">
        <v>1.0367</v>
      </c>
      <c r="K92" s="215">
        <v>0.58780889999999997</v>
      </c>
      <c r="L92" s="208">
        <v>105278.81</v>
      </c>
      <c r="M92" s="206">
        <v>1.27</v>
      </c>
      <c r="N92" s="200">
        <v>133704.09</v>
      </c>
      <c r="O92" s="191"/>
      <c r="P92" s="194">
        <v>78592.45</v>
      </c>
      <c r="Q92" s="278"/>
      <c r="R92" s="278"/>
      <c r="GO92" s="277"/>
      <c r="GP92" s="277"/>
      <c r="GQ92" s="277"/>
      <c r="GR92" s="277"/>
      <c r="GS92" s="277"/>
      <c r="GT92" s="277"/>
      <c r="GU92" s="277"/>
      <c r="GW92" s="157"/>
      <c r="GX92" s="157" t="s">
        <v>2017</v>
      </c>
      <c r="GY92" s="157"/>
      <c r="GZ92" s="277"/>
      <c r="HA92" s="157"/>
      <c r="HB92" s="157"/>
      <c r="HC92" s="277"/>
    </row>
    <row r="93" spans="1:211" s="143" customFormat="1" ht="23.25" customHeight="1">
      <c r="A93" s="195"/>
      <c r="B93" s="189" t="s">
        <v>728</v>
      </c>
      <c r="C93" s="501" t="s">
        <v>729</v>
      </c>
      <c r="D93" s="501"/>
      <c r="E93" s="501"/>
      <c r="F93" s="501"/>
      <c r="G93" s="501"/>
      <c r="H93" s="190" t="s">
        <v>418</v>
      </c>
      <c r="I93" s="202">
        <v>4.0000000000000002E-4</v>
      </c>
      <c r="J93" s="202">
        <v>1.0367</v>
      </c>
      <c r="K93" s="215">
        <v>2.9028000000000001E-3</v>
      </c>
      <c r="L93" s="198"/>
      <c r="M93" s="199"/>
      <c r="N93" s="200">
        <v>44320.18</v>
      </c>
      <c r="O93" s="191"/>
      <c r="P93" s="194">
        <v>128.65</v>
      </c>
      <c r="Q93" s="278"/>
      <c r="R93" s="278"/>
      <c r="GO93" s="277"/>
      <c r="GP93" s="277"/>
      <c r="GQ93" s="277"/>
      <c r="GR93" s="277"/>
      <c r="GS93" s="277"/>
      <c r="GT93" s="277"/>
      <c r="GU93" s="277"/>
      <c r="GW93" s="157"/>
      <c r="GX93" s="157" t="s">
        <v>729</v>
      </c>
      <c r="GY93" s="157"/>
      <c r="GZ93" s="277"/>
      <c r="HA93" s="157"/>
      <c r="HB93" s="157"/>
      <c r="HC93" s="277"/>
    </row>
    <row r="94" spans="1:211" s="143" customFormat="1" ht="15" customHeight="1">
      <c r="A94" s="195"/>
      <c r="B94" s="189" t="s">
        <v>730</v>
      </c>
      <c r="C94" s="501" t="s">
        <v>731</v>
      </c>
      <c r="D94" s="501"/>
      <c r="E94" s="501"/>
      <c r="F94" s="501"/>
      <c r="G94" s="501"/>
      <c r="H94" s="190" t="s">
        <v>413</v>
      </c>
      <c r="I94" s="201">
        <v>8.17</v>
      </c>
      <c r="J94" s="202">
        <v>1.0367</v>
      </c>
      <c r="K94" s="197">
        <v>59.288873000000002</v>
      </c>
      <c r="L94" s="205">
        <v>79.88</v>
      </c>
      <c r="M94" s="206">
        <v>1.42</v>
      </c>
      <c r="N94" s="200">
        <v>113.43</v>
      </c>
      <c r="O94" s="191"/>
      <c r="P94" s="194">
        <v>6725.14</v>
      </c>
      <c r="Q94" s="278"/>
      <c r="R94" s="278"/>
      <c r="GO94" s="277"/>
      <c r="GP94" s="277"/>
      <c r="GQ94" s="277"/>
      <c r="GR94" s="277"/>
      <c r="GS94" s="277"/>
      <c r="GT94" s="277"/>
      <c r="GU94" s="277"/>
      <c r="GW94" s="157"/>
      <c r="GX94" s="157" t="s">
        <v>731</v>
      </c>
      <c r="GY94" s="157"/>
      <c r="GZ94" s="277"/>
      <c r="HA94" s="157"/>
      <c r="HB94" s="157"/>
      <c r="HC94" s="277"/>
    </row>
    <row r="95" spans="1:211" s="143" customFormat="1" ht="15" customHeight="1">
      <c r="A95" s="195"/>
      <c r="B95" s="189" t="s">
        <v>2018</v>
      </c>
      <c r="C95" s="501" t="s">
        <v>2019</v>
      </c>
      <c r="D95" s="501"/>
      <c r="E95" s="501"/>
      <c r="F95" s="501"/>
      <c r="G95" s="501"/>
      <c r="H95" s="190" t="s">
        <v>2020</v>
      </c>
      <c r="I95" s="196">
        <v>0.1</v>
      </c>
      <c r="J95" s="202">
        <v>1.0367</v>
      </c>
      <c r="K95" s="192">
        <v>0.72568999999999995</v>
      </c>
      <c r="L95" s="205">
        <v>944.69</v>
      </c>
      <c r="M95" s="206">
        <v>1.38</v>
      </c>
      <c r="N95" s="200">
        <v>1303.67</v>
      </c>
      <c r="O95" s="191"/>
      <c r="P95" s="194">
        <v>946.06</v>
      </c>
      <c r="Q95" s="278"/>
      <c r="R95" s="278"/>
      <c r="GO95" s="277"/>
      <c r="GP95" s="277"/>
      <c r="GQ95" s="277"/>
      <c r="GR95" s="277"/>
      <c r="GS95" s="277"/>
      <c r="GT95" s="277"/>
      <c r="GU95" s="277"/>
      <c r="GW95" s="157"/>
      <c r="GX95" s="157" t="s">
        <v>2019</v>
      </c>
      <c r="GY95" s="157"/>
      <c r="GZ95" s="277"/>
      <c r="HA95" s="157"/>
      <c r="HB95" s="157"/>
      <c r="HC95" s="277"/>
    </row>
    <row r="96" spans="1:211" s="143" customFormat="1" ht="15" customHeight="1">
      <c r="A96" s="210"/>
      <c r="B96" s="187"/>
      <c r="C96" s="500" t="s">
        <v>429</v>
      </c>
      <c r="D96" s="500"/>
      <c r="E96" s="500"/>
      <c r="F96" s="500"/>
      <c r="G96" s="500"/>
      <c r="H96" s="180"/>
      <c r="I96" s="181"/>
      <c r="J96" s="181"/>
      <c r="K96" s="181"/>
      <c r="L96" s="183"/>
      <c r="M96" s="181"/>
      <c r="N96" s="211"/>
      <c r="O96" s="181"/>
      <c r="P96" s="212">
        <v>297625.62</v>
      </c>
      <c r="Q96" s="278"/>
      <c r="R96" s="278"/>
      <c r="GO96" s="277"/>
      <c r="GP96" s="277"/>
      <c r="GQ96" s="277"/>
      <c r="GR96" s="277"/>
      <c r="GS96" s="277"/>
      <c r="GT96" s="277"/>
      <c r="GU96" s="277"/>
      <c r="GW96" s="157"/>
      <c r="GX96" s="157"/>
      <c r="GY96" s="157"/>
      <c r="GZ96" s="277" t="s">
        <v>429</v>
      </c>
      <c r="HA96" s="157"/>
      <c r="HB96" s="157"/>
      <c r="HC96" s="277"/>
    </row>
    <row r="97" spans="1:211" s="143" customFormat="1" ht="15" customHeight="1">
      <c r="A97" s="203" t="s">
        <v>42</v>
      </c>
      <c r="B97" s="189" t="s">
        <v>430</v>
      </c>
      <c r="C97" s="501" t="s">
        <v>431</v>
      </c>
      <c r="D97" s="501"/>
      <c r="E97" s="501"/>
      <c r="F97" s="501"/>
      <c r="G97" s="501"/>
      <c r="H97" s="190" t="s">
        <v>432</v>
      </c>
      <c r="I97" s="209">
        <v>2</v>
      </c>
      <c r="J97" s="191"/>
      <c r="K97" s="209">
        <v>2</v>
      </c>
      <c r="L97" s="193"/>
      <c r="M97" s="191"/>
      <c r="N97" s="193"/>
      <c r="O97" s="192">
        <v>0.51834999999999998</v>
      </c>
      <c r="P97" s="216">
        <v>891.56</v>
      </c>
      <c r="GO97" s="277"/>
      <c r="GP97" s="277"/>
      <c r="GQ97" s="277"/>
      <c r="GR97" s="277"/>
      <c r="GS97" s="277"/>
      <c r="GT97" s="277"/>
      <c r="GU97" s="277"/>
      <c r="GW97" s="157"/>
      <c r="GX97" s="157"/>
      <c r="GY97" s="157"/>
      <c r="GZ97" s="277"/>
      <c r="HA97" s="157" t="s">
        <v>431</v>
      </c>
      <c r="HB97" s="157"/>
      <c r="HC97" s="277"/>
    </row>
    <row r="98" spans="1:211" s="143" customFormat="1" ht="15" customHeight="1">
      <c r="A98" s="203"/>
      <c r="B98" s="189"/>
      <c r="C98" s="501" t="s">
        <v>433</v>
      </c>
      <c r="D98" s="501"/>
      <c r="E98" s="501"/>
      <c r="F98" s="501"/>
      <c r="G98" s="501"/>
      <c r="H98" s="190"/>
      <c r="I98" s="191"/>
      <c r="J98" s="191"/>
      <c r="K98" s="191"/>
      <c r="L98" s="193"/>
      <c r="M98" s="191"/>
      <c r="N98" s="193"/>
      <c r="O98" s="191"/>
      <c r="P98" s="194">
        <v>159795.1</v>
      </c>
      <c r="GO98" s="277"/>
      <c r="GP98" s="277"/>
      <c r="GQ98" s="277"/>
      <c r="GR98" s="277"/>
      <c r="GS98" s="277"/>
      <c r="GT98" s="277"/>
      <c r="GU98" s="277"/>
      <c r="GW98" s="157"/>
      <c r="GX98" s="157"/>
      <c r="GY98" s="157"/>
      <c r="GZ98" s="277"/>
      <c r="HA98" s="157"/>
      <c r="HB98" s="157" t="s">
        <v>433</v>
      </c>
      <c r="HC98" s="277"/>
    </row>
    <row r="99" spans="1:211" s="143" customFormat="1" ht="15" customHeight="1">
      <c r="A99" s="203"/>
      <c r="B99" s="189" t="s">
        <v>603</v>
      </c>
      <c r="C99" s="501" t="s">
        <v>604</v>
      </c>
      <c r="D99" s="501"/>
      <c r="E99" s="501"/>
      <c r="F99" s="501"/>
      <c r="G99" s="501"/>
      <c r="H99" s="190" t="s">
        <v>432</v>
      </c>
      <c r="I99" s="209">
        <v>97</v>
      </c>
      <c r="J99" s="191"/>
      <c r="K99" s="209">
        <v>97</v>
      </c>
      <c r="L99" s="193"/>
      <c r="M99" s="191"/>
      <c r="N99" s="193"/>
      <c r="O99" s="191"/>
      <c r="P99" s="194">
        <v>155001.25</v>
      </c>
      <c r="GO99" s="277"/>
      <c r="GP99" s="277"/>
      <c r="GQ99" s="277"/>
      <c r="GR99" s="277"/>
      <c r="GS99" s="277"/>
      <c r="GT99" s="277"/>
      <c r="GU99" s="277"/>
      <c r="GW99" s="157"/>
      <c r="GX99" s="157"/>
      <c r="GY99" s="157"/>
      <c r="GZ99" s="277"/>
      <c r="HA99" s="157"/>
      <c r="HB99" s="157" t="s">
        <v>604</v>
      </c>
      <c r="HC99" s="277"/>
    </row>
    <row r="100" spans="1:211" s="143" customFormat="1" ht="15" customHeight="1">
      <c r="A100" s="203"/>
      <c r="B100" s="189" t="s">
        <v>605</v>
      </c>
      <c r="C100" s="501" t="s">
        <v>606</v>
      </c>
      <c r="D100" s="501"/>
      <c r="E100" s="501"/>
      <c r="F100" s="501"/>
      <c r="G100" s="501"/>
      <c r="H100" s="190" t="s">
        <v>432</v>
      </c>
      <c r="I100" s="209">
        <v>51</v>
      </c>
      <c r="J100" s="191"/>
      <c r="K100" s="209">
        <v>51</v>
      </c>
      <c r="L100" s="193"/>
      <c r="M100" s="191"/>
      <c r="N100" s="193"/>
      <c r="O100" s="191"/>
      <c r="P100" s="194">
        <v>81495.5</v>
      </c>
      <c r="GO100" s="277"/>
      <c r="GP100" s="277"/>
      <c r="GQ100" s="277"/>
      <c r="GR100" s="277"/>
      <c r="GS100" s="277"/>
      <c r="GT100" s="277"/>
      <c r="GU100" s="277"/>
      <c r="GW100" s="157"/>
      <c r="GX100" s="157"/>
      <c r="GY100" s="157"/>
      <c r="GZ100" s="277"/>
      <c r="HA100" s="157"/>
      <c r="HB100" s="157" t="s">
        <v>606</v>
      </c>
      <c r="HC100" s="277"/>
    </row>
    <row r="101" spans="1:211" s="143" customFormat="1" ht="15" customHeight="1">
      <c r="A101" s="213"/>
      <c r="B101" s="214"/>
      <c r="C101" s="500" t="s">
        <v>438</v>
      </c>
      <c r="D101" s="500"/>
      <c r="E101" s="500"/>
      <c r="F101" s="500"/>
      <c r="G101" s="500"/>
      <c r="H101" s="180"/>
      <c r="I101" s="181"/>
      <c r="J101" s="181"/>
      <c r="K101" s="181"/>
      <c r="L101" s="183"/>
      <c r="M101" s="181"/>
      <c r="N101" s="211">
        <v>76430.559999999998</v>
      </c>
      <c r="O101" s="181"/>
      <c r="P101" s="212">
        <v>535013.93000000005</v>
      </c>
      <c r="GO101" s="277"/>
      <c r="GP101" s="277"/>
      <c r="GQ101" s="277"/>
      <c r="GR101" s="277"/>
      <c r="GS101" s="277"/>
      <c r="GT101" s="277"/>
      <c r="GU101" s="277"/>
      <c r="GW101" s="157"/>
      <c r="GX101" s="157"/>
      <c r="GY101" s="157"/>
      <c r="GZ101" s="277"/>
      <c r="HA101" s="157"/>
      <c r="HB101" s="157"/>
      <c r="HC101" s="277" t="s">
        <v>438</v>
      </c>
    </row>
    <row r="102" spans="1:211" s="143" customFormat="1" ht="15" customHeight="1">
      <c r="A102" s="497" t="s">
        <v>2022</v>
      </c>
      <c r="B102" s="497"/>
      <c r="C102" s="497"/>
      <c r="D102" s="497"/>
      <c r="E102" s="497"/>
      <c r="F102" s="497"/>
      <c r="G102" s="497"/>
      <c r="H102" s="497"/>
      <c r="I102" s="497"/>
      <c r="J102" s="497"/>
      <c r="K102" s="497"/>
      <c r="L102" s="497"/>
      <c r="M102" s="497"/>
      <c r="N102" s="497"/>
      <c r="O102" s="497"/>
      <c r="P102" s="497"/>
      <c r="GO102" s="277"/>
      <c r="GP102" s="277" t="s">
        <v>2022</v>
      </c>
      <c r="GQ102" s="277"/>
      <c r="GR102" s="277"/>
      <c r="GS102" s="277"/>
      <c r="GT102" s="277"/>
      <c r="GU102" s="277"/>
      <c r="GW102" s="157"/>
      <c r="GX102" s="157"/>
      <c r="GY102" s="157"/>
      <c r="GZ102" s="277"/>
      <c r="HA102" s="157"/>
      <c r="HB102" s="157"/>
      <c r="HC102" s="277"/>
    </row>
    <row r="103" spans="1:211" s="143" customFormat="1" ht="34.5" customHeight="1">
      <c r="A103" s="178" t="s">
        <v>173</v>
      </c>
      <c r="B103" s="179" t="s">
        <v>2009</v>
      </c>
      <c r="C103" s="498" t="s">
        <v>2010</v>
      </c>
      <c r="D103" s="498"/>
      <c r="E103" s="498"/>
      <c r="F103" s="498"/>
      <c r="G103" s="498"/>
      <c r="H103" s="180" t="s">
        <v>595</v>
      </c>
      <c r="I103" s="181">
        <v>6</v>
      </c>
      <c r="J103" s="182">
        <v>1</v>
      </c>
      <c r="K103" s="182">
        <v>6</v>
      </c>
      <c r="L103" s="183"/>
      <c r="M103" s="181"/>
      <c r="N103" s="184"/>
      <c r="O103" s="181"/>
      <c r="P103" s="185"/>
      <c r="GO103" s="277"/>
      <c r="GP103" s="277"/>
      <c r="GQ103" s="277" t="s">
        <v>2010</v>
      </c>
      <c r="GR103" s="277"/>
      <c r="GS103" s="277"/>
      <c r="GT103" s="277"/>
      <c r="GU103" s="277"/>
      <c r="GW103" s="157"/>
      <c r="GX103" s="157"/>
      <c r="GY103" s="157"/>
      <c r="GZ103" s="277"/>
      <c r="HA103" s="157"/>
      <c r="HB103" s="157"/>
      <c r="HC103" s="277"/>
    </row>
    <row r="104" spans="1:211" s="143" customFormat="1" ht="57" customHeight="1">
      <c r="A104" s="186"/>
      <c r="B104" s="187" t="s">
        <v>386</v>
      </c>
      <c r="C104" s="499" t="s">
        <v>387</v>
      </c>
      <c r="D104" s="499"/>
      <c r="E104" s="499"/>
      <c r="F104" s="499"/>
      <c r="G104" s="499"/>
      <c r="H104" s="499"/>
      <c r="I104" s="499"/>
      <c r="J104" s="499"/>
      <c r="K104" s="499"/>
      <c r="L104" s="499"/>
      <c r="M104" s="499"/>
      <c r="N104" s="499"/>
      <c r="O104" s="499"/>
      <c r="P104" s="499"/>
      <c r="GO104" s="277"/>
      <c r="GP104" s="277"/>
      <c r="GQ104" s="277"/>
      <c r="GR104" s="277"/>
      <c r="GS104" s="277"/>
      <c r="GT104" s="277"/>
      <c r="GU104" s="277"/>
      <c r="GV104" s="140" t="s">
        <v>387</v>
      </c>
      <c r="GW104" s="157"/>
      <c r="GX104" s="157"/>
      <c r="GY104" s="157"/>
      <c r="GZ104" s="277"/>
      <c r="HA104" s="157"/>
      <c r="HB104" s="157"/>
      <c r="HC104" s="277"/>
    </row>
    <row r="105" spans="1:211" s="143" customFormat="1" ht="23.25" customHeight="1">
      <c r="A105" s="186"/>
      <c r="B105" s="187" t="s">
        <v>388</v>
      </c>
      <c r="C105" s="499" t="s">
        <v>389</v>
      </c>
      <c r="D105" s="499"/>
      <c r="E105" s="499"/>
      <c r="F105" s="499"/>
      <c r="G105" s="499"/>
      <c r="H105" s="499"/>
      <c r="I105" s="499"/>
      <c r="J105" s="499"/>
      <c r="K105" s="499"/>
      <c r="L105" s="499"/>
      <c r="M105" s="499"/>
      <c r="N105" s="499"/>
      <c r="O105" s="499"/>
      <c r="P105" s="499"/>
      <c r="GO105" s="277"/>
      <c r="GP105" s="277"/>
      <c r="GQ105" s="277"/>
      <c r="GR105" s="277"/>
      <c r="GS105" s="277"/>
      <c r="GT105" s="277"/>
      <c r="GU105" s="277"/>
      <c r="GV105" s="140" t="s">
        <v>389</v>
      </c>
      <c r="GW105" s="157"/>
      <c r="GX105" s="157"/>
      <c r="GY105" s="157"/>
      <c r="GZ105" s="277"/>
      <c r="HA105" s="157"/>
      <c r="HB105" s="157"/>
      <c r="HC105" s="277"/>
    </row>
    <row r="106" spans="1:211" s="143" customFormat="1" ht="15" customHeight="1">
      <c r="A106" s="186"/>
      <c r="B106" s="187"/>
      <c r="C106" s="499" t="s">
        <v>2011</v>
      </c>
      <c r="D106" s="499"/>
      <c r="E106" s="499"/>
      <c r="F106" s="499"/>
      <c r="G106" s="499"/>
      <c r="H106" s="499"/>
      <c r="I106" s="499"/>
      <c r="J106" s="499"/>
      <c r="K106" s="499"/>
      <c r="L106" s="499"/>
      <c r="M106" s="499"/>
      <c r="N106" s="499"/>
      <c r="O106" s="499"/>
      <c r="P106" s="499"/>
      <c r="GO106" s="277"/>
      <c r="GP106" s="277"/>
      <c r="GQ106" s="277"/>
      <c r="GR106" s="277"/>
      <c r="GS106" s="277"/>
      <c r="GT106" s="277"/>
      <c r="GU106" s="277"/>
      <c r="GV106" s="140" t="s">
        <v>2011</v>
      </c>
      <c r="GW106" s="157"/>
      <c r="GX106" s="157"/>
      <c r="GY106" s="157"/>
      <c r="GZ106" s="277"/>
      <c r="HA106" s="157"/>
      <c r="HB106" s="157"/>
      <c r="HC106" s="277"/>
    </row>
    <row r="107" spans="1:211" s="143" customFormat="1" ht="15" customHeight="1">
      <c r="A107" s="188"/>
      <c r="B107" s="189" t="s">
        <v>164</v>
      </c>
      <c r="C107" s="501" t="s">
        <v>391</v>
      </c>
      <c r="D107" s="501"/>
      <c r="E107" s="501"/>
      <c r="F107" s="501"/>
      <c r="G107" s="501"/>
      <c r="H107" s="190" t="s">
        <v>392</v>
      </c>
      <c r="I107" s="191"/>
      <c r="J107" s="191"/>
      <c r="K107" s="197">
        <v>198.610986</v>
      </c>
      <c r="L107" s="193"/>
      <c r="M107" s="191"/>
      <c r="N107" s="193"/>
      <c r="O107" s="191"/>
      <c r="P107" s="194">
        <v>118449.61</v>
      </c>
      <c r="GO107" s="277"/>
      <c r="GP107" s="277"/>
      <c r="GQ107" s="277"/>
      <c r="GR107" s="277"/>
      <c r="GS107" s="277"/>
      <c r="GT107" s="277"/>
      <c r="GU107" s="277"/>
      <c r="GW107" s="157" t="s">
        <v>391</v>
      </c>
      <c r="GX107" s="157"/>
      <c r="GY107" s="157"/>
      <c r="GZ107" s="277"/>
      <c r="HA107" s="157"/>
      <c r="HB107" s="157"/>
      <c r="HC107" s="277"/>
    </row>
    <row r="108" spans="1:211" s="143" customFormat="1" ht="15" customHeight="1">
      <c r="A108" s="195"/>
      <c r="B108" s="189" t="s">
        <v>588</v>
      </c>
      <c r="C108" s="501" t="s">
        <v>589</v>
      </c>
      <c r="D108" s="501"/>
      <c r="E108" s="501"/>
      <c r="F108" s="501"/>
      <c r="G108" s="501"/>
      <c r="H108" s="190" t="s">
        <v>392</v>
      </c>
      <c r="I108" s="196">
        <v>20.6</v>
      </c>
      <c r="J108" s="197">
        <v>1.6068849999999999</v>
      </c>
      <c r="K108" s="197">
        <v>198.610986</v>
      </c>
      <c r="L108" s="198"/>
      <c r="M108" s="199"/>
      <c r="N108" s="200">
        <v>596.39</v>
      </c>
      <c r="O108" s="191"/>
      <c r="P108" s="194">
        <v>118449.61</v>
      </c>
      <c r="Q108" s="278"/>
      <c r="R108" s="278"/>
      <c r="GO108" s="277"/>
      <c r="GP108" s="277"/>
      <c r="GQ108" s="277"/>
      <c r="GR108" s="277"/>
      <c r="GS108" s="277"/>
      <c r="GT108" s="277"/>
      <c r="GU108" s="277"/>
      <c r="GW108" s="157"/>
      <c r="GX108" s="157" t="s">
        <v>589</v>
      </c>
      <c r="GY108" s="157"/>
      <c r="GZ108" s="277"/>
      <c r="HA108" s="157"/>
      <c r="HB108" s="157"/>
      <c r="HC108" s="277"/>
    </row>
    <row r="109" spans="1:211" s="143" customFormat="1" ht="15" customHeight="1">
      <c r="A109" s="188"/>
      <c r="B109" s="189" t="s">
        <v>167</v>
      </c>
      <c r="C109" s="501" t="s">
        <v>395</v>
      </c>
      <c r="D109" s="501"/>
      <c r="E109" s="501"/>
      <c r="F109" s="501"/>
      <c r="G109" s="501"/>
      <c r="H109" s="190"/>
      <c r="I109" s="191"/>
      <c r="J109" s="191"/>
      <c r="K109" s="191"/>
      <c r="L109" s="193"/>
      <c r="M109" s="191"/>
      <c r="N109" s="193"/>
      <c r="O109" s="191"/>
      <c r="P109" s="194">
        <v>42479.21</v>
      </c>
      <c r="GO109" s="277"/>
      <c r="GP109" s="277"/>
      <c r="GQ109" s="277"/>
      <c r="GR109" s="277"/>
      <c r="GS109" s="277"/>
      <c r="GT109" s="277"/>
      <c r="GU109" s="277"/>
      <c r="GW109" s="157" t="s">
        <v>395</v>
      </c>
      <c r="GX109" s="157"/>
      <c r="GY109" s="157"/>
      <c r="GZ109" s="277"/>
      <c r="HA109" s="157"/>
      <c r="HB109" s="157"/>
      <c r="HC109" s="277"/>
    </row>
    <row r="110" spans="1:211" s="143" customFormat="1" ht="15" customHeight="1">
      <c r="A110" s="188"/>
      <c r="B110" s="189"/>
      <c r="C110" s="501" t="s">
        <v>396</v>
      </c>
      <c r="D110" s="501"/>
      <c r="E110" s="501"/>
      <c r="F110" s="501"/>
      <c r="G110" s="501"/>
      <c r="H110" s="190" t="s">
        <v>392</v>
      </c>
      <c r="I110" s="191"/>
      <c r="J110" s="191"/>
      <c r="K110" s="215">
        <v>27.477733499999999</v>
      </c>
      <c r="L110" s="193"/>
      <c r="M110" s="191"/>
      <c r="N110" s="193"/>
      <c r="O110" s="191"/>
      <c r="P110" s="194">
        <v>18517.62</v>
      </c>
      <c r="GO110" s="277"/>
      <c r="GP110" s="277"/>
      <c r="GQ110" s="277"/>
      <c r="GR110" s="277"/>
      <c r="GS110" s="277"/>
      <c r="GT110" s="277"/>
      <c r="GU110" s="277"/>
      <c r="GW110" s="157" t="s">
        <v>396</v>
      </c>
      <c r="GX110" s="157"/>
      <c r="GY110" s="157"/>
      <c r="GZ110" s="277"/>
      <c r="HA110" s="157"/>
      <c r="HB110" s="157"/>
      <c r="HC110" s="277"/>
    </row>
    <row r="111" spans="1:211" s="143" customFormat="1" ht="15" customHeight="1">
      <c r="A111" s="195"/>
      <c r="B111" s="189" t="s">
        <v>2012</v>
      </c>
      <c r="C111" s="501" t="s">
        <v>2013</v>
      </c>
      <c r="D111" s="501"/>
      <c r="E111" s="501"/>
      <c r="F111" s="501"/>
      <c r="G111" s="501"/>
      <c r="H111" s="190" t="s">
        <v>399</v>
      </c>
      <c r="I111" s="201">
        <v>1.01</v>
      </c>
      <c r="J111" s="197">
        <v>1.6068849999999999</v>
      </c>
      <c r="K111" s="215">
        <v>9.7377231000000002</v>
      </c>
      <c r="L111" s="208">
        <v>1689.57</v>
      </c>
      <c r="M111" s="206">
        <v>1.37</v>
      </c>
      <c r="N111" s="200">
        <v>2314.71</v>
      </c>
      <c r="O111" s="191"/>
      <c r="P111" s="194">
        <v>22540.01</v>
      </c>
      <c r="Q111" s="278"/>
      <c r="R111" s="278"/>
      <c r="GO111" s="277"/>
      <c r="GP111" s="277"/>
      <c r="GQ111" s="277"/>
      <c r="GR111" s="277"/>
      <c r="GS111" s="277"/>
      <c r="GT111" s="277"/>
      <c r="GU111" s="277"/>
      <c r="GW111" s="157"/>
      <c r="GX111" s="157" t="s">
        <v>2013</v>
      </c>
      <c r="GY111" s="157"/>
      <c r="GZ111" s="277"/>
      <c r="HA111" s="157"/>
      <c r="HB111" s="157"/>
      <c r="HC111" s="277"/>
    </row>
    <row r="112" spans="1:211" s="143" customFormat="1" ht="15" customHeight="1">
      <c r="A112" s="203"/>
      <c r="B112" s="189" t="s">
        <v>1500</v>
      </c>
      <c r="C112" s="501" t="s">
        <v>1501</v>
      </c>
      <c r="D112" s="501"/>
      <c r="E112" s="501"/>
      <c r="F112" s="501"/>
      <c r="G112" s="501"/>
      <c r="H112" s="190" t="s">
        <v>392</v>
      </c>
      <c r="I112" s="201">
        <v>1.01</v>
      </c>
      <c r="J112" s="197">
        <v>1.6068849999999999</v>
      </c>
      <c r="K112" s="215">
        <v>9.7377231000000002</v>
      </c>
      <c r="L112" s="193"/>
      <c r="M112" s="191"/>
      <c r="N112" s="204">
        <v>665.54</v>
      </c>
      <c r="O112" s="191"/>
      <c r="P112" s="194">
        <v>6480.84</v>
      </c>
      <c r="GO112" s="277"/>
      <c r="GP112" s="277"/>
      <c r="GQ112" s="277"/>
      <c r="GR112" s="277"/>
      <c r="GS112" s="277"/>
      <c r="GT112" s="277"/>
      <c r="GU112" s="277"/>
      <c r="GW112" s="157"/>
      <c r="GX112" s="157"/>
      <c r="GY112" s="157" t="s">
        <v>1501</v>
      </c>
      <c r="GZ112" s="277"/>
      <c r="HA112" s="157"/>
      <c r="HB112" s="157"/>
      <c r="HC112" s="277"/>
    </row>
    <row r="113" spans="1:211" s="143" customFormat="1" ht="15" customHeight="1">
      <c r="A113" s="195"/>
      <c r="B113" s="189" t="s">
        <v>397</v>
      </c>
      <c r="C113" s="501" t="s">
        <v>398</v>
      </c>
      <c r="D113" s="501"/>
      <c r="E113" s="501"/>
      <c r="F113" s="501"/>
      <c r="G113" s="501"/>
      <c r="H113" s="190" t="s">
        <v>399</v>
      </c>
      <c r="I113" s="201">
        <v>0.92</v>
      </c>
      <c r="J113" s="197">
        <v>1.6068849999999999</v>
      </c>
      <c r="K113" s="215">
        <v>8.8700051999999996</v>
      </c>
      <c r="L113" s="198"/>
      <c r="M113" s="199"/>
      <c r="N113" s="200">
        <v>1582.31</v>
      </c>
      <c r="O113" s="191"/>
      <c r="P113" s="194">
        <v>14035.1</v>
      </c>
      <c r="Q113" s="278"/>
      <c r="R113" s="278"/>
      <c r="GO113" s="277"/>
      <c r="GP113" s="277"/>
      <c r="GQ113" s="277"/>
      <c r="GR113" s="277"/>
      <c r="GS113" s="277"/>
      <c r="GT113" s="277"/>
      <c r="GU113" s="277"/>
      <c r="GW113" s="157"/>
      <c r="GX113" s="157" t="s">
        <v>398</v>
      </c>
      <c r="GY113" s="157"/>
      <c r="GZ113" s="277"/>
      <c r="HA113" s="157"/>
      <c r="HB113" s="157"/>
      <c r="HC113" s="277"/>
    </row>
    <row r="114" spans="1:211" s="143" customFormat="1" ht="15" customHeight="1">
      <c r="A114" s="203"/>
      <c r="B114" s="189" t="s">
        <v>400</v>
      </c>
      <c r="C114" s="501" t="s">
        <v>401</v>
      </c>
      <c r="D114" s="501"/>
      <c r="E114" s="501"/>
      <c r="F114" s="501"/>
      <c r="G114" s="501"/>
      <c r="H114" s="190" t="s">
        <v>392</v>
      </c>
      <c r="I114" s="201">
        <v>0.92</v>
      </c>
      <c r="J114" s="197">
        <v>1.6068849999999999</v>
      </c>
      <c r="K114" s="215">
        <v>8.8700051999999996</v>
      </c>
      <c r="L114" s="193"/>
      <c r="M114" s="191"/>
      <c r="N114" s="204">
        <v>777.91</v>
      </c>
      <c r="O114" s="191"/>
      <c r="P114" s="194">
        <v>6900.07</v>
      </c>
      <c r="GO114" s="277"/>
      <c r="GP114" s="277"/>
      <c r="GQ114" s="277"/>
      <c r="GR114" s="277"/>
      <c r="GS114" s="277"/>
      <c r="GT114" s="277"/>
      <c r="GU114" s="277"/>
      <c r="GW114" s="157"/>
      <c r="GX114" s="157"/>
      <c r="GY114" s="157" t="s">
        <v>401</v>
      </c>
      <c r="GZ114" s="277"/>
      <c r="HA114" s="157"/>
      <c r="HB114" s="157"/>
      <c r="HC114" s="277"/>
    </row>
    <row r="115" spans="1:211" s="143" customFormat="1" ht="15" customHeight="1">
      <c r="A115" s="195"/>
      <c r="B115" s="189" t="s">
        <v>402</v>
      </c>
      <c r="C115" s="501" t="s">
        <v>403</v>
      </c>
      <c r="D115" s="501"/>
      <c r="E115" s="501"/>
      <c r="F115" s="501"/>
      <c r="G115" s="501"/>
      <c r="H115" s="190" t="s">
        <v>399</v>
      </c>
      <c r="I115" s="201">
        <v>0.92</v>
      </c>
      <c r="J115" s="197">
        <v>1.6068849999999999</v>
      </c>
      <c r="K115" s="215">
        <v>8.8700051999999996</v>
      </c>
      <c r="L115" s="198"/>
      <c r="M115" s="199"/>
      <c r="N115" s="200">
        <v>543.33000000000004</v>
      </c>
      <c r="O115" s="191"/>
      <c r="P115" s="194">
        <v>4819.34</v>
      </c>
      <c r="Q115" s="278"/>
      <c r="R115" s="278"/>
      <c r="GO115" s="277"/>
      <c r="GP115" s="277"/>
      <c r="GQ115" s="277"/>
      <c r="GR115" s="277"/>
      <c r="GS115" s="277"/>
      <c r="GT115" s="277"/>
      <c r="GU115" s="277"/>
      <c r="GW115" s="157"/>
      <c r="GX115" s="157" t="s">
        <v>403</v>
      </c>
      <c r="GY115" s="157"/>
      <c r="GZ115" s="277"/>
      <c r="HA115" s="157"/>
      <c r="HB115" s="157"/>
      <c r="HC115" s="277"/>
    </row>
    <row r="116" spans="1:211" s="143" customFormat="1" ht="15" customHeight="1">
      <c r="A116" s="203"/>
      <c r="B116" s="189" t="s">
        <v>404</v>
      </c>
      <c r="C116" s="501" t="s">
        <v>405</v>
      </c>
      <c r="D116" s="501"/>
      <c r="E116" s="501"/>
      <c r="F116" s="501"/>
      <c r="G116" s="501"/>
      <c r="H116" s="190" t="s">
        <v>392</v>
      </c>
      <c r="I116" s="201">
        <v>0.92</v>
      </c>
      <c r="J116" s="197">
        <v>1.6068849999999999</v>
      </c>
      <c r="K116" s="215">
        <v>8.8700051999999996</v>
      </c>
      <c r="L116" s="193"/>
      <c r="M116" s="191"/>
      <c r="N116" s="204">
        <v>579.11</v>
      </c>
      <c r="O116" s="191"/>
      <c r="P116" s="194">
        <v>5136.71</v>
      </c>
      <c r="GO116" s="277"/>
      <c r="GP116" s="277"/>
      <c r="GQ116" s="277"/>
      <c r="GR116" s="277"/>
      <c r="GS116" s="277"/>
      <c r="GT116" s="277"/>
      <c r="GU116" s="277"/>
      <c r="GW116" s="157"/>
      <c r="GX116" s="157"/>
      <c r="GY116" s="157" t="s">
        <v>405</v>
      </c>
      <c r="GZ116" s="277"/>
      <c r="HA116" s="157"/>
      <c r="HB116" s="157"/>
      <c r="HC116" s="277"/>
    </row>
    <row r="117" spans="1:211" s="143" customFormat="1" ht="23.25" customHeight="1">
      <c r="A117" s="195"/>
      <c r="B117" s="189" t="s">
        <v>2014</v>
      </c>
      <c r="C117" s="501" t="s">
        <v>2015</v>
      </c>
      <c r="D117" s="501"/>
      <c r="E117" s="501"/>
      <c r="F117" s="501"/>
      <c r="G117" s="501"/>
      <c r="H117" s="190" t="s">
        <v>399</v>
      </c>
      <c r="I117" s="201">
        <v>0.33</v>
      </c>
      <c r="J117" s="197">
        <v>1.6068849999999999</v>
      </c>
      <c r="K117" s="215">
        <v>3.1816323</v>
      </c>
      <c r="L117" s="198"/>
      <c r="M117" s="199"/>
      <c r="N117" s="200">
        <v>96.65</v>
      </c>
      <c r="O117" s="191"/>
      <c r="P117" s="194">
        <v>307.5</v>
      </c>
      <c r="Q117" s="278"/>
      <c r="R117" s="278"/>
      <c r="GO117" s="277"/>
      <c r="GP117" s="277"/>
      <c r="GQ117" s="277"/>
      <c r="GR117" s="277"/>
      <c r="GS117" s="277"/>
      <c r="GT117" s="277"/>
      <c r="GU117" s="277"/>
      <c r="GW117" s="157"/>
      <c r="GX117" s="157" t="s">
        <v>2015</v>
      </c>
      <c r="GY117" s="157"/>
      <c r="GZ117" s="277"/>
      <c r="HA117" s="157"/>
      <c r="HB117" s="157"/>
      <c r="HC117" s="277"/>
    </row>
    <row r="118" spans="1:211" s="143" customFormat="1" ht="23.25" customHeight="1">
      <c r="A118" s="195"/>
      <c r="B118" s="189" t="s">
        <v>406</v>
      </c>
      <c r="C118" s="501" t="s">
        <v>407</v>
      </c>
      <c r="D118" s="501"/>
      <c r="E118" s="501"/>
      <c r="F118" s="501"/>
      <c r="G118" s="501"/>
      <c r="H118" s="190" t="s">
        <v>399</v>
      </c>
      <c r="I118" s="201">
        <v>2.33</v>
      </c>
      <c r="J118" s="197">
        <v>1.6068849999999999</v>
      </c>
      <c r="K118" s="215">
        <v>22.464252299999998</v>
      </c>
      <c r="L118" s="198"/>
      <c r="M118" s="199"/>
      <c r="N118" s="200">
        <v>34.6</v>
      </c>
      <c r="O118" s="191"/>
      <c r="P118" s="194">
        <v>777.26</v>
      </c>
      <c r="Q118" s="278"/>
      <c r="R118" s="278"/>
      <c r="GO118" s="277"/>
      <c r="GP118" s="277"/>
      <c r="GQ118" s="277"/>
      <c r="GR118" s="277"/>
      <c r="GS118" s="277"/>
      <c r="GT118" s="277"/>
      <c r="GU118" s="277"/>
      <c r="GW118" s="157"/>
      <c r="GX118" s="157" t="s">
        <v>407</v>
      </c>
      <c r="GY118" s="157"/>
      <c r="GZ118" s="277"/>
      <c r="HA118" s="157"/>
      <c r="HB118" s="157"/>
      <c r="HC118" s="277"/>
    </row>
    <row r="119" spans="1:211" s="143" customFormat="1" ht="15" customHeight="1">
      <c r="A119" s="188"/>
      <c r="B119" s="189" t="s">
        <v>180</v>
      </c>
      <c r="C119" s="501" t="s">
        <v>410</v>
      </c>
      <c r="D119" s="501"/>
      <c r="E119" s="501"/>
      <c r="F119" s="501"/>
      <c r="G119" s="501"/>
      <c r="H119" s="190"/>
      <c r="I119" s="191"/>
      <c r="J119" s="191"/>
      <c r="K119" s="191"/>
      <c r="L119" s="193"/>
      <c r="M119" s="191"/>
      <c r="N119" s="193"/>
      <c r="O119" s="191"/>
      <c r="P119" s="194">
        <v>75661.240000000005</v>
      </c>
      <c r="GO119" s="277"/>
      <c r="GP119" s="277"/>
      <c r="GQ119" s="277"/>
      <c r="GR119" s="277"/>
      <c r="GS119" s="277"/>
      <c r="GT119" s="277"/>
      <c r="GU119" s="277"/>
      <c r="GW119" s="157" t="s">
        <v>410</v>
      </c>
      <c r="GX119" s="157"/>
      <c r="GY119" s="157"/>
      <c r="GZ119" s="277"/>
      <c r="HA119" s="157"/>
      <c r="HB119" s="157"/>
      <c r="HC119" s="277"/>
    </row>
    <row r="120" spans="1:211" s="143" customFormat="1" ht="15" customHeight="1">
      <c r="A120" s="195"/>
      <c r="B120" s="189" t="s">
        <v>590</v>
      </c>
      <c r="C120" s="501" t="s">
        <v>591</v>
      </c>
      <c r="D120" s="501"/>
      <c r="E120" s="501"/>
      <c r="F120" s="501"/>
      <c r="G120" s="501"/>
      <c r="H120" s="190" t="s">
        <v>592</v>
      </c>
      <c r="I120" s="202">
        <v>0.13439999999999999</v>
      </c>
      <c r="J120" s="202">
        <v>1.0367</v>
      </c>
      <c r="K120" s="215">
        <v>0.83599489999999999</v>
      </c>
      <c r="L120" s="198"/>
      <c r="M120" s="199"/>
      <c r="N120" s="200">
        <v>7.46</v>
      </c>
      <c r="O120" s="191"/>
      <c r="P120" s="194">
        <v>6.24</v>
      </c>
      <c r="Q120" s="278"/>
      <c r="R120" s="278"/>
      <c r="GO120" s="277"/>
      <c r="GP120" s="277"/>
      <c r="GQ120" s="277"/>
      <c r="GR120" s="277"/>
      <c r="GS120" s="277"/>
      <c r="GT120" s="277"/>
      <c r="GU120" s="277"/>
      <c r="GW120" s="157"/>
      <c r="GX120" s="157" t="s">
        <v>591</v>
      </c>
      <c r="GY120" s="157"/>
      <c r="GZ120" s="277"/>
      <c r="HA120" s="157"/>
      <c r="HB120" s="157"/>
      <c r="HC120" s="277"/>
    </row>
    <row r="121" spans="1:211" s="143" customFormat="1" ht="23.25" customHeight="1">
      <c r="A121" s="195"/>
      <c r="B121" s="189" t="s">
        <v>411</v>
      </c>
      <c r="C121" s="501" t="s">
        <v>412</v>
      </c>
      <c r="D121" s="501"/>
      <c r="E121" s="501"/>
      <c r="F121" s="501"/>
      <c r="G121" s="501"/>
      <c r="H121" s="190" t="s">
        <v>413</v>
      </c>
      <c r="I121" s="196">
        <v>0.2</v>
      </c>
      <c r="J121" s="202">
        <v>1.0367</v>
      </c>
      <c r="K121" s="192">
        <v>1.24404</v>
      </c>
      <c r="L121" s="205">
        <v>155.63</v>
      </c>
      <c r="M121" s="206">
        <v>0.77</v>
      </c>
      <c r="N121" s="200">
        <v>119.84</v>
      </c>
      <c r="O121" s="191"/>
      <c r="P121" s="194">
        <v>149.09</v>
      </c>
      <c r="Q121" s="278"/>
      <c r="R121" s="278"/>
      <c r="GO121" s="277"/>
      <c r="GP121" s="277"/>
      <c r="GQ121" s="277"/>
      <c r="GR121" s="277"/>
      <c r="GS121" s="277"/>
      <c r="GT121" s="277"/>
      <c r="GU121" s="277"/>
      <c r="GW121" s="157"/>
      <c r="GX121" s="157" t="s">
        <v>412</v>
      </c>
      <c r="GY121" s="157"/>
      <c r="GZ121" s="277"/>
      <c r="HA121" s="157"/>
      <c r="HB121" s="157"/>
      <c r="HC121" s="277"/>
    </row>
    <row r="122" spans="1:211" s="143" customFormat="1" ht="15" customHeight="1">
      <c r="A122" s="195"/>
      <c r="B122" s="189" t="s">
        <v>703</v>
      </c>
      <c r="C122" s="501" t="s">
        <v>704</v>
      </c>
      <c r="D122" s="501"/>
      <c r="E122" s="501"/>
      <c r="F122" s="501"/>
      <c r="G122" s="501"/>
      <c r="H122" s="190" t="s">
        <v>413</v>
      </c>
      <c r="I122" s="201">
        <v>1.25</v>
      </c>
      <c r="J122" s="202">
        <v>1.0367</v>
      </c>
      <c r="K122" s="192">
        <v>7.7752499999999998</v>
      </c>
      <c r="L122" s="205">
        <v>174.93</v>
      </c>
      <c r="M122" s="206">
        <v>1.07</v>
      </c>
      <c r="N122" s="200">
        <v>187.18</v>
      </c>
      <c r="O122" s="191"/>
      <c r="P122" s="194">
        <v>1455.37</v>
      </c>
      <c r="Q122" s="278"/>
      <c r="R122" s="278"/>
      <c r="GO122" s="277"/>
      <c r="GP122" s="277"/>
      <c r="GQ122" s="277"/>
      <c r="GR122" s="277"/>
      <c r="GS122" s="277"/>
      <c r="GT122" s="277"/>
      <c r="GU122" s="277"/>
      <c r="GW122" s="157"/>
      <c r="GX122" s="157" t="s">
        <v>704</v>
      </c>
      <c r="GY122" s="157"/>
      <c r="GZ122" s="277"/>
      <c r="HA122" s="157"/>
      <c r="HB122" s="157"/>
      <c r="HC122" s="277"/>
    </row>
    <row r="123" spans="1:211" s="143" customFormat="1" ht="23.25" customHeight="1">
      <c r="A123" s="195"/>
      <c r="B123" s="189" t="s">
        <v>2016</v>
      </c>
      <c r="C123" s="501" t="s">
        <v>2017</v>
      </c>
      <c r="D123" s="501"/>
      <c r="E123" s="501"/>
      <c r="F123" s="501"/>
      <c r="G123" s="501"/>
      <c r="H123" s="190" t="s">
        <v>418</v>
      </c>
      <c r="I123" s="207">
        <v>8.1000000000000003E-2</v>
      </c>
      <c r="J123" s="202">
        <v>1.0367</v>
      </c>
      <c r="K123" s="215">
        <v>0.50383619999999996</v>
      </c>
      <c r="L123" s="208">
        <v>105278.81</v>
      </c>
      <c r="M123" s="206">
        <v>1.27</v>
      </c>
      <c r="N123" s="200">
        <v>133704.09</v>
      </c>
      <c r="O123" s="191"/>
      <c r="P123" s="194">
        <v>67364.960000000006</v>
      </c>
      <c r="Q123" s="278"/>
      <c r="R123" s="278"/>
      <c r="GO123" s="277"/>
      <c r="GP123" s="277"/>
      <c r="GQ123" s="277"/>
      <c r="GR123" s="277"/>
      <c r="GS123" s="277"/>
      <c r="GT123" s="277"/>
      <c r="GU123" s="277"/>
      <c r="GW123" s="157"/>
      <c r="GX123" s="157" t="s">
        <v>2017</v>
      </c>
      <c r="GY123" s="157"/>
      <c r="GZ123" s="277"/>
      <c r="HA123" s="157"/>
      <c r="HB123" s="157"/>
      <c r="HC123" s="277"/>
    </row>
    <row r="124" spans="1:211" s="143" customFormat="1" ht="23.25" customHeight="1">
      <c r="A124" s="195"/>
      <c r="B124" s="189" t="s">
        <v>728</v>
      </c>
      <c r="C124" s="501" t="s">
        <v>729</v>
      </c>
      <c r="D124" s="501"/>
      <c r="E124" s="501"/>
      <c r="F124" s="501"/>
      <c r="G124" s="501"/>
      <c r="H124" s="190" t="s">
        <v>418</v>
      </c>
      <c r="I124" s="202">
        <v>4.0000000000000002E-4</v>
      </c>
      <c r="J124" s="202">
        <v>1.0367</v>
      </c>
      <c r="K124" s="215">
        <v>2.4881E-3</v>
      </c>
      <c r="L124" s="198"/>
      <c r="M124" s="199"/>
      <c r="N124" s="200">
        <v>44320.18</v>
      </c>
      <c r="O124" s="191"/>
      <c r="P124" s="194">
        <v>110.27</v>
      </c>
      <c r="Q124" s="278"/>
      <c r="R124" s="278"/>
      <c r="GO124" s="277"/>
      <c r="GP124" s="277"/>
      <c r="GQ124" s="277"/>
      <c r="GR124" s="277"/>
      <c r="GS124" s="277"/>
      <c r="GT124" s="277"/>
      <c r="GU124" s="277"/>
      <c r="GW124" s="157"/>
      <c r="GX124" s="157" t="s">
        <v>729</v>
      </c>
      <c r="GY124" s="157"/>
      <c r="GZ124" s="277"/>
      <c r="HA124" s="157"/>
      <c r="HB124" s="157"/>
      <c r="HC124" s="277"/>
    </row>
    <row r="125" spans="1:211" s="143" customFormat="1" ht="15" customHeight="1">
      <c r="A125" s="195"/>
      <c r="B125" s="189" t="s">
        <v>730</v>
      </c>
      <c r="C125" s="501" t="s">
        <v>731</v>
      </c>
      <c r="D125" s="501"/>
      <c r="E125" s="501"/>
      <c r="F125" s="501"/>
      <c r="G125" s="501"/>
      <c r="H125" s="190" t="s">
        <v>413</v>
      </c>
      <c r="I125" s="201">
        <v>8.17</v>
      </c>
      <c r="J125" s="202">
        <v>1.0367</v>
      </c>
      <c r="K125" s="197">
        <v>50.819034000000002</v>
      </c>
      <c r="L125" s="205">
        <v>79.88</v>
      </c>
      <c r="M125" s="206">
        <v>1.42</v>
      </c>
      <c r="N125" s="200">
        <v>113.43</v>
      </c>
      <c r="O125" s="191"/>
      <c r="P125" s="194">
        <v>5764.4</v>
      </c>
      <c r="Q125" s="278"/>
      <c r="R125" s="278"/>
      <c r="GO125" s="277"/>
      <c r="GP125" s="277"/>
      <c r="GQ125" s="277"/>
      <c r="GR125" s="277"/>
      <c r="GS125" s="277"/>
      <c r="GT125" s="277"/>
      <c r="GU125" s="277"/>
      <c r="GW125" s="157"/>
      <c r="GX125" s="157" t="s">
        <v>731</v>
      </c>
      <c r="GY125" s="157"/>
      <c r="GZ125" s="277"/>
      <c r="HA125" s="157"/>
      <c r="HB125" s="157"/>
      <c r="HC125" s="277"/>
    </row>
    <row r="126" spans="1:211" s="143" customFormat="1" ht="15" customHeight="1">
      <c r="A126" s="195"/>
      <c r="B126" s="189" t="s">
        <v>2018</v>
      </c>
      <c r="C126" s="501" t="s">
        <v>2019</v>
      </c>
      <c r="D126" s="501"/>
      <c r="E126" s="501"/>
      <c r="F126" s="501"/>
      <c r="G126" s="501"/>
      <c r="H126" s="190" t="s">
        <v>2020</v>
      </c>
      <c r="I126" s="196">
        <v>0.1</v>
      </c>
      <c r="J126" s="202">
        <v>1.0367</v>
      </c>
      <c r="K126" s="192">
        <v>0.62202000000000002</v>
      </c>
      <c r="L126" s="205">
        <v>944.69</v>
      </c>
      <c r="M126" s="206">
        <v>1.38</v>
      </c>
      <c r="N126" s="200">
        <v>1303.67</v>
      </c>
      <c r="O126" s="191"/>
      <c r="P126" s="194">
        <v>810.91</v>
      </c>
      <c r="Q126" s="278"/>
      <c r="R126" s="278"/>
      <c r="GO126" s="277"/>
      <c r="GP126" s="277"/>
      <c r="GQ126" s="277"/>
      <c r="GR126" s="277"/>
      <c r="GS126" s="277"/>
      <c r="GT126" s="277"/>
      <c r="GU126" s="277"/>
      <c r="GW126" s="157"/>
      <c r="GX126" s="157" t="s">
        <v>2019</v>
      </c>
      <c r="GY126" s="157"/>
      <c r="GZ126" s="277"/>
      <c r="HA126" s="157"/>
      <c r="HB126" s="157"/>
      <c r="HC126" s="277"/>
    </row>
    <row r="127" spans="1:211" s="143" customFormat="1" ht="15" customHeight="1">
      <c r="A127" s="210"/>
      <c r="B127" s="187"/>
      <c r="C127" s="500" t="s">
        <v>429</v>
      </c>
      <c r="D127" s="500"/>
      <c r="E127" s="500"/>
      <c r="F127" s="500"/>
      <c r="G127" s="500"/>
      <c r="H127" s="180"/>
      <c r="I127" s="181"/>
      <c r="J127" s="181"/>
      <c r="K127" s="181"/>
      <c r="L127" s="183"/>
      <c r="M127" s="181"/>
      <c r="N127" s="211"/>
      <c r="O127" s="181"/>
      <c r="P127" s="212">
        <v>255107.68</v>
      </c>
      <c r="Q127" s="278"/>
      <c r="R127" s="278"/>
      <c r="GO127" s="277"/>
      <c r="GP127" s="277"/>
      <c r="GQ127" s="277"/>
      <c r="GR127" s="277"/>
      <c r="GS127" s="277"/>
      <c r="GT127" s="277"/>
      <c r="GU127" s="277"/>
      <c r="GW127" s="157"/>
      <c r="GX127" s="157"/>
      <c r="GY127" s="157"/>
      <c r="GZ127" s="277" t="s">
        <v>429</v>
      </c>
      <c r="HA127" s="157"/>
      <c r="HB127" s="157"/>
      <c r="HC127" s="277"/>
    </row>
    <row r="128" spans="1:211" s="143" customFormat="1" ht="15" customHeight="1">
      <c r="A128" s="203" t="s">
        <v>59</v>
      </c>
      <c r="B128" s="189" t="s">
        <v>430</v>
      </c>
      <c r="C128" s="501" t="s">
        <v>431</v>
      </c>
      <c r="D128" s="501"/>
      <c r="E128" s="501"/>
      <c r="F128" s="501"/>
      <c r="G128" s="501"/>
      <c r="H128" s="190" t="s">
        <v>432</v>
      </c>
      <c r="I128" s="209">
        <v>2</v>
      </c>
      <c r="J128" s="191"/>
      <c r="K128" s="209">
        <v>2</v>
      </c>
      <c r="L128" s="193"/>
      <c r="M128" s="191"/>
      <c r="N128" s="193"/>
      <c r="O128" s="192">
        <v>0.51834999999999998</v>
      </c>
      <c r="P128" s="216">
        <v>764.19</v>
      </c>
      <c r="GO128" s="277"/>
      <c r="GP128" s="277"/>
      <c r="GQ128" s="277"/>
      <c r="GR128" s="277"/>
      <c r="GS128" s="277"/>
      <c r="GT128" s="277"/>
      <c r="GU128" s="277"/>
      <c r="GW128" s="157"/>
      <c r="GX128" s="157"/>
      <c r="GY128" s="157"/>
      <c r="GZ128" s="277"/>
      <c r="HA128" s="157" t="s">
        <v>431</v>
      </c>
      <c r="HB128" s="157"/>
      <c r="HC128" s="277"/>
    </row>
    <row r="129" spans="1:213" s="143" customFormat="1" ht="15" customHeight="1">
      <c r="A129" s="203"/>
      <c r="B129" s="189"/>
      <c r="C129" s="501" t="s">
        <v>433</v>
      </c>
      <c r="D129" s="501"/>
      <c r="E129" s="501"/>
      <c r="F129" s="501"/>
      <c r="G129" s="501"/>
      <c r="H129" s="190"/>
      <c r="I129" s="191"/>
      <c r="J129" s="191"/>
      <c r="K129" s="191"/>
      <c r="L129" s="193"/>
      <c r="M129" s="191"/>
      <c r="N129" s="193"/>
      <c r="O129" s="191"/>
      <c r="P129" s="194">
        <v>136967.23000000001</v>
      </c>
      <c r="GO129" s="277"/>
      <c r="GP129" s="277"/>
      <c r="GQ129" s="277"/>
      <c r="GR129" s="277"/>
      <c r="GS129" s="277"/>
      <c r="GT129" s="277"/>
      <c r="GU129" s="277"/>
      <c r="GW129" s="157"/>
      <c r="GX129" s="157"/>
      <c r="GY129" s="157"/>
      <c r="GZ129" s="277"/>
      <c r="HA129" s="157"/>
      <c r="HB129" s="157" t="s">
        <v>433</v>
      </c>
      <c r="HC129" s="277"/>
    </row>
    <row r="130" spans="1:213" s="143" customFormat="1" ht="15" customHeight="1">
      <c r="A130" s="203"/>
      <c r="B130" s="189" t="s">
        <v>603</v>
      </c>
      <c r="C130" s="501" t="s">
        <v>604</v>
      </c>
      <c r="D130" s="501"/>
      <c r="E130" s="501"/>
      <c r="F130" s="501"/>
      <c r="G130" s="501"/>
      <c r="H130" s="190" t="s">
        <v>432</v>
      </c>
      <c r="I130" s="209">
        <v>97</v>
      </c>
      <c r="J130" s="191"/>
      <c r="K130" s="209">
        <v>97</v>
      </c>
      <c r="L130" s="193"/>
      <c r="M130" s="191"/>
      <c r="N130" s="193"/>
      <c r="O130" s="191"/>
      <c r="P130" s="194">
        <v>132858.21</v>
      </c>
      <c r="GO130" s="277"/>
      <c r="GP130" s="277"/>
      <c r="GQ130" s="277"/>
      <c r="GR130" s="277"/>
      <c r="GS130" s="277"/>
      <c r="GT130" s="277"/>
      <c r="GU130" s="277"/>
      <c r="GW130" s="157"/>
      <c r="GX130" s="157"/>
      <c r="GY130" s="157"/>
      <c r="GZ130" s="277"/>
      <c r="HA130" s="157"/>
      <c r="HB130" s="157" t="s">
        <v>604</v>
      </c>
      <c r="HC130" s="277"/>
    </row>
    <row r="131" spans="1:213" s="143" customFormat="1" ht="15" customHeight="1">
      <c r="A131" s="203"/>
      <c r="B131" s="189" t="s">
        <v>605</v>
      </c>
      <c r="C131" s="501" t="s">
        <v>606</v>
      </c>
      <c r="D131" s="501"/>
      <c r="E131" s="501"/>
      <c r="F131" s="501"/>
      <c r="G131" s="501"/>
      <c r="H131" s="190" t="s">
        <v>432</v>
      </c>
      <c r="I131" s="209">
        <v>51</v>
      </c>
      <c r="J131" s="191"/>
      <c r="K131" s="209">
        <v>51</v>
      </c>
      <c r="L131" s="193"/>
      <c r="M131" s="191"/>
      <c r="N131" s="193"/>
      <c r="O131" s="191"/>
      <c r="P131" s="194">
        <v>69853.289999999994</v>
      </c>
      <c r="GO131" s="277"/>
      <c r="GP131" s="277"/>
      <c r="GQ131" s="277"/>
      <c r="GR131" s="277"/>
      <c r="GS131" s="277"/>
      <c r="GT131" s="277"/>
      <c r="GU131" s="277"/>
      <c r="GW131" s="157"/>
      <c r="GX131" s="157"/>
      <c r="GY131" s="157"/>
      <c r="GZ131" s="277"/>
      <c r="HA131" s="157"/>
      <c r="HB131" s="157" t="s">
        <v>606</v>
      </c>
      <c r="HC131" s="277"/>
    </row>
    <row r="132" spans="1:213" s="143" customFormat="1" ht="15" customHeight="1">
      <c r="A132" s="213"/>
      <c r="B132" s="214"/>
      <c r="C132" s="500" t="s">
        <v>438</v>
      </c>
      <c r="D132" s="500"/>
      <c r="E132" s="500"/>
      <c r="F132" s="500"/>
      <c r="G132" s="500"/>
      <c r="H132" s="180"/>
      <c r="I132" s="181"/>
      <c r="J132" s="181"/>
      <c r="K132" s="181"/>
      <c r="L132" s="183"/>
      <c r="M132" s="181"/>
      <c r="N132" s="211">
        <v>76430.559999999998</v>
      </c>
      <c r="O132" s="181"/>
      <c r="P132" s="212">
        <v>458583.37</v>
      </c>
      <c r="GO132" s="277"/>
      <c r="GP132" s="277"/>
      <c r="GQ132" s="277"/>
      <c r="GR132" s="277"/>
      <c r="GS132" s="277"/>
      <c r="GT132" s="277"/>
      <c r="GU132" s="277"/>
      <c r="GW132" s="157"/>
      <c r="GX132" s="157"/>
      <c r="GY132" s="157"/>
      <c r="GZ132" s="277"/>
      <c r="HA132" s="157"/>
      <c r="HB132" s="157"/>
      <c r="HC132" s="277" t="s">
        <v>438</v>
      </c>
    </row>
    <row r="133" spans="1:213" s="143" customFormat="1" ht="1.5" customHeight="1">
      <c r="A133" s="223"/>
      <c r="B133" s="224"/>
      <c r="C133" s="224"/>
      <c r="D133" s="224"/>
      <c r="E133" s="224"/>
      <c r="F133" s="225"/>
      <c r="G133" s="225"/>
      <c r="H133" s="225"/>
      <c r="I133" s="225"/>
      <c r="J133" s="226"/>
      <c r="K133" s="225"/>
      <c r="L133" s="226"/>
      <c r="M133" s="227"/>
      <c r="N133" s="226"/>
      <c r="O133" s="228"/>
      <c r="P133" s="229"/>
      <c r="Q133" s="279"/>
      <c r="R133" s="280"/>
      <c r="GO133" s="277"/>
      <c r="GP133" s="277"/>
      <c r="GQ133" s="277"/>
      <c r="GR133" s="277"/>
      <c r="GS133" s="277"/>
      <c r="GT133" s="277"/>
      <c r="GU133" s="277"/>
      <c r="GW133" s="157"/>
      <c r="GX133" s="157"/>
      <c r="GY133" s="157"/>
      <c r="GZ133" s="277"/>
      <c r="HA133" s="157"/>
      <c r="HB133" s="157"/>
      <c r="HC133" s="277"/>
    </row>
    <row r="134" spans="1:213" s="143" customFormat="1" ht="15" customHeight="1">
      <c r="A134" s="210"/>
      <c r="B134" s="230"/>
      <c r="C134" s="496" t="s">
        <v>2023</v>
      </c>
      <c r="D134" s="496"/>
      <c r="E134" s="496"/>
      <c r="F134" s="496"/>
      <c r="G134" s="496"/>
      <c r="H134" s="496"/>
      <c r="I134" s="496"/>
      <c r="J134" s="496"/>
      <c r="K134" s="496"/>
      <c r="L134" s="496"/>
      <c r="M134" s="496"/>
      <c r="N134" s="496"/>
      <c r="O134" s="496"/>
      <c r="P134" s="232"/>
      <c r="Q134" s="279"/>
      <c r="R134" s="280"/>
      <c r="GO134" s="277"/>
      <c r="GP134" s="277"/>
      <c r="GQ134" s="277"/>
      <c r="GR134" s="277"/>
      <c r="GS134" s="277"/>
      <c r="GT134" s="277"/>
      <c r="GU134" s="277"/>
      <c r="GW134" s="157"/>
      <c r="GX134" s="157"/>
      <c r="GY134" s="157"/>
      <c r="GZ134" s="277"/>
      <c r="HA134" s="157"/>
      <c r="HB134" s="157"/>
      <c r="HC134" s="277"/>
      <c r="HD134" s="277" t="s">
        <v>2023</v>
      </c>
    </row>
    <row r="135" spans="1:213" s="143" customFormat="1" ht="15" customHeight="1">
      <c r="A135" s="210"/>
      <c r="B135" s="187"/>
      <c r="C135" s="495" t="s">
        <v>675</v>
      </c>
      <c r="D135" s="495"/>
      <c r="E135" s="495"/>
      <c r="F135" s="495"/>
      <c r="G135" s="495"/>
      <c r="H135" s="495"/>
      <c r="I135" s="495"/>
      <c r="J135" s="495"/>
      <c r="K135" s="495"/>
      <c r="L135" s="495"/>
      <c r="M135" s="495"/>
      <c r="N135" s="495"/>
      <c r="O135" s="495"/>
      <c r="P135" s="234">
        <v>852906.23</v>
      </c>
      <c r="Q135" s="279"/>
      <c r="R135" s="280"/>
      <c r="GO135" s="277"/>
      <c r="GP135" s="277"/>
      <c r="GQ135" s="277"/>
      <c r="GR135" s="277"/>
      <c r="GS135" s="277"/>
      <c r="GT135" s="277"/>
      <c r="GU135" s="277"/>
      <c r="GW135" s="157"/>
      <c r="GX135" s="157"/>
      <c r="GY135" s="157"/>
      <c r="GZ135" s="277"/>
      <c r="HA135" s="157"/>
      <c r="HB135" s="157"/>
      <c r="HC135" s="277"/>
      <c r="HD135" s="277"/>
      <c r="HE135" s="140" t="s">
        <v>675</v>
      </c>
    </row>
    <row r="136" spans="1:213" s="143" customFormat="1" ht="15" customHeight="1">
      <c r="A136" s="210"/>
      <c r="B136" s="187"/>
      <c r="C136" s="495" t="s">
        <v>676</v>
      </c>
      <c r="D136" s="495"/>
      <c r="E136" s="495"/>
      <c r="F136" s="495"/>
      <c r="G136" s="495"/>
      <c r="H136" s="495"/>
      <c r="I136" s="495"/>
      <c r="J136" s="495"/>
      <c r="K136" s="495"/>
      <c r="L136" s="495"/>
      <c r="M136" s="495"/>
      <c r="N136" s="495"/>
      <c r="O136" s="495"/>
      <c r="P136" s="235"/>
      <c r="Q136" s="279"/>
      <c r="R136" s="280"/>
      <c r="GO136" s="277"/>
      <c r="GP136" s="277"/>
      <c r="GQ136" s="277"/>
      <c r="GR136" s="277"/>
      <c r="GS136" s="277"/>
      <c r="GT136" s="277"/>
      <c r="GU136" s="277"/>
      <c r="GW136" s="157"/>
      <c r="GX136" s="157"/>
      <c r="GY136" s="157"/>
      <c r="GZ136" s="277"/>
      <c r="HA136" s="157"/>
      <c r="HB136" s="157"/>
      <c r="HC136" s="277"/>
      <c r="HD136" s="277"/>
      <c r="HE136" s="140" t="s">
        <v>676</v>
      </c>
    </row>
    <row r="137" spans="1:213" s="143" customFormat="1" ht="15" customHeight="1">
      <c r="A137" s="210"/>
      <c r="B137" s="187"/>
      <c r="C137" s="495" t="s">
        <v>677</v>
      </c>
      <c r="D137" s="495"/>
      <c r="E137" s="495"/>
      <c r="F137" s="495"/>
      <c r="G137" s="495"/>
      <c r="H137" s="495"/>
      <c r="I137" s="495"/>
      <c r="J137" s="495"/>
      <c r="K137" s="495"/>
      <c r="L137" s="495"/>
      <c r="M137" s="495"/>
      <c r="N137" s="495"/>
      <c r="O137" s="495"/>
      <c r="P137" s="234">
        <v>394832.03</v>
      </c>
      <c r="Q137" s="279"/>
      <c r="R137" s="280"/>
      <c r="GO137" s="277"/>
      <c r="GP137" s="277"/>
      <c r="GQ137" s="277"/>
      <c r="GR137" s="277"/>
      <c r="GS137" s="277"/>
      <c r="GT137" s="277"/>
      <c r="GU137" s="277"/>
      <c r="GW137" s="157"/>
      <c r="GX137" s="157"/>
      <c r="GY137" s="157"/>
      <c r="GZ137" s="277"/>
      <c r="HA137" s="157"/>
      <c r="HB137" s="157"/>
      <c r="HC137" s="277"/>
      <c r="HD137" s="277"/>
      <c r="HE137" s="140" t="s">
        <v>677</v>
      </c>
    </row>
    <row r="138" spans="1:213" s="143" customFormat="1" ht="15" customHeight="1">
      <c r="A138" s="210"/>
      <c r="B138" s="187"/>
      <c r="C138" s="495" t="s">
        <v>678</v>
      </c>
      <c r="D138" s="495"/>
      <c r="E138" s="495"/>
      <c r="F138" s="495"/>
      <c r="G138" s="495"/>
      <c r="H138" s="495"/>
      <c r="I138" s="495"/>
      <c r="J138" s="495"/>
      <c r="K138" s="495"/>
      <c r="L138" s="495"/>
      <c r="M138" s="495"/>
      <c r="N138" s="495"/>
      <c r="O138" s="495"/>
      <c r="P138" s="234">
        <v>141597.37</v>
      </c>
      <c r="Q138" s="279"/>
      <c r="R138" s="280"/>
      <c r="GO138" s="277"/>
      <c r="GP138" s="277"/>
      <c r="GQ138" s="277"/>
      <c r="GR138" s="277"/>
      <c r="GS138" s="277"/>
      <c r="GT138" s="277"/>
      <c r="GU138" s="277"/>
      <c r="GW138" s="157"/>
      <c r="GX138" s="157"/>
      <c r="GY138" s="157"/>
      <c r="GZ138" s="277"/>
      <c r="HA138" s="157"/>
      <c r="HB138" s="157"/>
      <c r="HC138" s="277"/>
      <c r="HD138" s="277"/>
      <c r="HE138" s="140" t="s">
        <v>678</v>
      </c>
    </row>
    <row r="139" spans="1:213" s="143" customFormat="1" ht="15" customHeight="1">
      <c r="A139" s="210"/>
      <c r="B139" s="187"/>
      <c r="C139" s="495" t="s">
        <v>679</v>
      </c>
      <c r="D139" s="495"/>
      <c r="E139" s="495"/>
      <c r="F139" s="495"/>
      <c r="G139" s="495"/>
      <c r="H139" s="495"/>
      <c r="I139" s="495"/>
      <c r="J139" s="495"/>
      <c r="K139" s="495"/>
      <c r="L139" s="495"/>
      <c r="M139" s="495"/>
      <c r="N139" s="495"/>
      <c r="O139" s="495"/>
      <c r="P139" s="234">
        <v>61725.4</v>
      </c>
      <c r="Q139" s="279"/>
      <c r="R139" s="280"/>
      <c r="GO139" s="277"/>
      <c r="GP139" s="277"/>
      <c r="GQ139" s="277"/>
      <c r="GR139" s="277"/>
      <c r="GS139" s="277"/>
      <c r="GT139" s="277"/>
      <c r="GU139" s="277"/>
      <c r="GW139" s="157"/>
      <c r="GX139" s="157"/>
      <c r="GY139" s="157"/>
      <c r="GZ139" s="277"/>
      <c r="HA139" s="157"/>
      <c r="HB139" s="157"/>
      <c r="HC139" s="277"/>
      <c r="HD139" s="277"/>
      <c r="HE139" s="140" t="s">
        <v>679</v>
      </c>
    </row>
    <row r="140" spans="1:213" s="143" customFormat="1" ht="15" customHeight="1">
      <c r="A140" s="210"/>
      <c r="B140" s="187"/>
      <c r="C140" s="495" t="s">
        <v>680</v>
      </c>
      <c r="D140" s="495"/>
      <c r="E140" s="495"/>
      <c r="F140" s="495"/>
      <c r="G140" s="495"/>
      <c r="H140" s="495"/>
      <c r="I140" s="495"/>
      <c r="J140" s="495"/>
      <c r="K140" s="495"/>
      <c r="L140" s="495"/>
      <c r="M140" s="495"/>
      <c r="N140" s="495"/>
      <c r="O140" s="495"/>
      <c r="P140" s="234">
        <v>254751.43</v>
      </c>
      <c r="Q140" s="279"/>
      <c r="R140" s="280"/>
      <c r="GO140" s="277"/>
      <c r="GP140" s="277"/>
      <c r="GQ140" s="277"/>
      <c r="GR140" s="277"/>
      <c r="GS140" s="277"/>
      <c r="GT140" s="277"/>
      <c r="GU140" s="277"/>
      <c r="GW140" s="157"/>
      <c r="GX140" s="157"/>
      <c r="GY140" s="157"/>
      <c r="GZ140" s="277"/>
      <c r="HA140" s="157"/>
      <c r="HB140" s="157"/>
      <c r="HC140" s="277"/>
      <c r="HD140" s="277"/>
      <c r="HE140" s="140" t="s">
        <v>680</v>
      </c>
    </row>
    <row r="141" spans="1:213" s="143" customFormat="1" ht="15" customHeight="1">
      <c r="A141" s="210"/>
      <c r="B141" s="187"/>
      <c r="C141" s="495" t="s">
        <v>681</v>
      </c>
      <c r="D141" s="495"/>
      <c r="E141" s="495"/>
      <c r="F141" s="495"/>
      <c r="G141" s="495"/>
      <c r="H141" s="495"/>
      <c r="I141" s="495"/>
      <c r="J141" s="495"/>
      <c r="K141" s="495"/>
      <c r="L141" s="495"/>
      <c r="M141" s="495"/>
      <c r="N141" s="495"/>
      <c r="O141" s="495"/>
      <c r="P141" s="234">
        <v>1528611.23</v>
      </c>
      <c r="Q141" s="279"/>
      <c r="R141" s="280"/>
      <c r="GO141" s="277"/>
      <c r="GP141" s="277"/>
      <c r="GQ141" s="277"/>
      <c r="GR141" s="277"/>
      <c r="GS141" s="277"/>
      <c r="GT141" s="277"/>
      <c r="GU141" s="277"/>
      <c r="GW141" s="157"/>
      <c r="GX141" s="157"/>
      <c r="GY141" s="157"/>
      <c r="GZ141" s="277"/>
      <c r="HA141" s="157"/>
      <c r="HB141" s="157"/>
      <c r="HC141" s="277"/>
      <c r="HD141" s="277"/>
      <c r="HE141" s="140" t="s">
        <v>681</v>
      </c>
    </row>
    <row r="142" spans="1:213" s="143" customFormat="1" ht="15" customHeight="1">
      <c r="A142" s="210"/>
      <c r="B142" s="187"/>
      <c r="C142" s="495" t="s">
        <v>676</v>
      </c>
      <c r="D142" s="495"/>
      <c r="E142" s="495"/>
      <c r="F142" s="495"/>
      <c r="G142" s="495"/>
      <c r="H142" s="495"/>
      <c r="I142" s="495"/>
      <c r="J142" s="495"/>
      <c r="K142" s="495"/>
      <c r="L142" s="495"/>
      <c r="M142" s="495"/>
      <c r="N142" s="495"/>
      <c r="O142" s="495"/>
      <c r="P142" s="235"/>
      <c r="Q142" s="279"/>
      <c r="R142" s="280"/>
      <c r="GO142" s="277"/>
      <c r="GP142" s="277"/>
      <c r="GQ142" s="277"/>
      <c r="GR142" s="277"/>
      <c r="GS142" s="277"/>
      <c r="GT142" s="277"/>
      <c r="GU142" s="277"/>
      <c r="GW142" s="157"/>
      <c r="GX142" s="157"/>
      <c r="GY142" s="157"/>
      <c r="GZ142" s="277"/>
      <c r="HA142" s="157"/>
      <c r="HB142" s="157"/>
      <c r="HC142" s="277"/>
      <c r="HD142" s="277"/>
      <c r="HE142" s="140" t="s">
        <v>676</v>
      </c>
    </row>
    <row r="143" spans="1:213" s="143" customFormat="1" ht="15" customHeight="1">
      <c r="A143" s="210"/>
      <c r="B143" s="187"/>
      <c r="C143" s="495" t="s">
        <v>682</v>
      </c>
      <c r="D143" s="495"/>
      <c r="E143" s="495"/>
      <c r="F143" s="495"/>
      <c r="G143" s="495"/>
      <c r="H143" s="495"/>
      <c r="I143" s="495"/>
      <c r="J143" s="495"/>
      <c r="K143" s="495"/>
      <c r="L143" s="495"/>
      <c r="M143" s="495"/>
      <c r="N143" s="495"/>
      <c r="O143" s="495"/>
      <c r="P143" s="234">
        <v>394832.03</v>
      </c>
      <c r="Q143" s="279"/>
      <c r="R143" s="280"/>
      <c r="GO143" s="277"/>
      <c r="GP143" s="277"/>
      <c r="GQ143" s="277"/>
      <c r="GR143" s="277"/>
      <c r="GS143" s="277"/>
      <c r="GT143" s="277"/>
      <c r="GU143" s="277"/>
      <c r="GW143" s="157"/>
      <c r="GX143" s="157"/>
      <c r="GY143" s="157"/>
      <c r="GZ143" s="277"/>
      <c r="HA143" s="157"/>
      <c r="HB143" s="157"/>
      <c r="HC143" s="277"/>
      <c r="HD143" s="277"/>
      <c r="HE143" s="140" t="s">
        <v>682</v>
      </c>
    </row>
    <row r="144" spans="1:213" s="143" customFormat="1" ht="15" customHeight="1">
      <c r="A144" s="210"/>
      <c r="B144" s="187"/>
      <c r="C144" s="495" t="s">
        <v>683</v>
      </c>
      <c r="D144" s="495"/>
      <c r="E144" s="495"/>
      <c r="F144" s="495"/>
      <c r="G144" s="495"/>
      <c r="H144" s="495"/>
      <c r="I144" s="495"/>
      <c r="J144" s="495"/>
      <c r="K144" s="495"/>
      <c r="L144" s="495"/>
      <c r="M144" s="495"/>
      <c r="N144" s="495"/>
      <c r="O144" s="495"/>
      <c r="P144" s="234">
        <v>141597.37</v>
      </c>
      <c r="Q144" s="279"/>
      <c r="R144" s="280"/>
      <c r="GO144" s="277"/>
      <c r="GP144" s="277"/>
      <c r="GQ144" s="277"/>
      <c r="GR144" s="277"/>
      <c r="GS144" s="277"/>
      <c r="GT144" s="277"/>
      <c r="GU144" s="277"/>
      <c r="GW144" s="157"/>
      <c r="GX144" s="157"/>
      <c r="GY144" s="157"/>
      <c r="GZ144" s="277"/>
      <c r="HA144" s="157"/>
      <c r="HB144" s="157"/>
      <c r="HC144" s="277"/>
      <c r="HD144" s="277"/>
      <c r="HE144" s="140" t="s">
        <v>683</v>
      </c>
    </row>
    <row r="145" spans="1:215" s="143" customFormat="1" ht="15" customHeight="1">
      <c r="A145" s="210"/>
      <c r="B145" s="187"/>
      <c r="C145" s="495" t="s">
        <v>684</v>
      </c>
      <c r="D145" s="495"/>
      <c r="E145" s="495"/>
      <c r="F145" s="495"/>
      <c r="G145" s="495"/>
      <c r="H145" s="495"/>
      <c r="I145" s="495"/>
      <c r="J145" s="495"/>
      <c r="K145" s="495"/>
      <c r="L145" s="495"/>
      <c r="M145" s="495"/>
      <c r="N145" s="495"/>
      <c r="O145" s="495"/>
      <c r="P145" s="234">
        <v>61725.4</v>
      </c>
      <c r="Q145" s="279"/>
      <c r="R145" s="280"/>
      <c r="GO145" s="277"/>
      <c r="GP145" s="277"/>
      <c r="GQ145" s="277"/>
      <c r="GR145" s="277"/>
      <c r="GS145" s="277"/>
      <c r="GT145" s="277"/>
      <c r="GU145" s="277"/>
      <c r="GW145" s="157"/>
      <c r="GX145" s="157"/>
      <c r="GY145" s="157"/>
      <c r="GZ145" s="277"/>
      <c r="HA145" s="157"/>
      <c r="HB145" s="157"/>
      <c r="HC145" s="277"/>
      <c r="HD145" s="277"/>
      <c r="HE145" s="140" t="s">
        <v>684</v>
      </c>
    </row>
    <row r="146" spans="1:215" s="143" customFormat="1" ht="15" customHeight="1">
      <c r="A146" s="210"/>
      <c r="B146" s="187"/>
      <c r="C146" s="495" t="s">
        <v>685</v>
      </c>
      <c r="D146" s="495"/>
      <c r="E146" s="495"/>
      <c r="F146" s="495"/>
      <c r="G146" s="495"/>
      <c r="H146" s="495"/>
      <c r="I146" s="495"/>
      <c r="J146" s="495"/>
      <c r="K146" s="495"/>
      <c r="L146" s="495"/>
      <c r="M146" s="495"/>
      <c r="N146" s="495"/>
      <c r="O146" s="495"/>
      <c r="P146" s="234">
        <v>254751.43</v>
      </c>
      <c r="Q146" s="279"/>
      <c r="R146" s="280"/>
      <c r="GO146" s="277"/>
      <c r="GP146" s="277"/>
      <c r="GQ146" s="277"/>
      <c r="GR146" s="277"/>
      <c r="GS146" s="277"/>
      <c r="GT146" s="277"/>
      <c r="GU146" s="277"/>
      <c r="GW146" s="157"/>
      <c r="GX146" s="157"/>
      <c r="GY146" s="157"/>
      <c r="GZ146" s="277"/>
      <c r="HA146" s="157"/>
      <c r="HB146" s="157"/>
      <c r="HC146" s="277"/>
      <c r="HD146" s="277"/>
      <c r="HE146" s="140" t="s">
        <v>685</v>
      </c>
    </row>
    <row r="147" spans="1:215" s="143" customFormat="1" ht="15" customHeight="1">
      <c r="A147" s="210"/>
      <c r="B147" s="187"/>
      <c r="C147" s="495" t="s">
        <v>686</v>
      </c>
      <c r="D147" s="495"/>
      <c r="E147" s="495"/>
      <c r="F147" s="495"/>
      <c r="G147" s="495"/>
      <c r="H147" s="495"/>
      <c r="I147" s="495"/>
      <c r="J147" s="495"/>
      <c r="K147" s="495"/>
      <c r="L147" s="495"/>
      <c r="M147" s="495"/>
      <c r="N147" s="495"/>
      <c r="O147" s="495"/>
      <c r="P147" s="234">
        <v>442860.71</v>
      </c>
      <c r="Q147" s="279"/>
      <c r="R147" s="280"/>
      <c r="GO147" s="277"/>
      <c r="GP147" s="277"/>
      <c r="GQ147" s="277"/>
      <c r="GR147" s="277"/>
      <c r="GS147" s="277"/>
      <c r="GT147" s="277"/>
      <c r="GU147" s="277"/>
      <c r="GW147" s="157"/>
      <c r="GX147" s="157"/>
      <c r="GY147" s="157"/>
      <c r="GZ147" s="277"/>
      <c r="HA147" s="157"/>
      <c r="HB147" s="157"/>
      <c r="HC147" s="277"/>
      <c r="HD147" s="277"/>
      <c r="HE147" s="140" t="s">
        <v>686</v>
      </c>
    </row>
    <row r="148" spans="1:215" s="143" customFormat="1" ht="15" customHeight="1">
      <c r="A148" s="210"/>
      <c r="B148" s="187"/>
      <c r="C148" s="495" t="s">
        <v>687</v>
      </c>
      <c r="D148" s="495"/>
      <c r="E148" s="495"/>
      <c r="F148" s="495"/>
      <c r="G148" s="495"/>
      <c r="H148" s="495"/>
      <c r="I148" s="495"/>
      <c r="J148" s="495"/>
      <c r="K148" s="495"/>
      <c r="L148" s="495"/>
      <c r="M148" s="495"/>
      <c r="N148" s="495"/>
      <c r="O148" s="495"/>
      <c r="P148" s="234">
        <v>232844.29</v>
      </c>
      <c r="Q148" s="279"/>
      <c r="R148" s="280"/>
      <c r="GO148" s="277"/>
      <c r="GP148" s="277"/>
      <c r="GQ148" s="277"/>
      <c r="GR148" s="277"/>
      <c r="GS148" s="277"/>
      <c r="GT148" s="277"/>
      <c r="GU148" s="277"/>
      <c r="GW148" s="157"/>
      <c r="GX148" s="157"/>
      <c r="GY148" s="157"/>
      <c r="GZ148" s="277"/>
      <c r="HA148" s="157"/>
      <c r="HB148" s="157"/>
      <c r="HC148" s="277"/>
      <c r="HD148" s="277"/>
      <c r="HE148" s="140" t="s">
        <v>687</v>
      </c>
    </row>
    <row r="149" spans="1:215" s="143" customFormat="1" ht="15" customHeight="1">
      <c r="A149" s="210"/>
      <c r="B149" s="187"/>
      <c r="C149" s="495" t="s">
        <v>688</v>
      </c>
      <c r="D149" s="495"/>
      <c r="E149" s="495"/>
      <c r="F149" s="495"/>
      <c r="G149" s="495"/>
      <c r="H149" s="495"/>
      <c r="I149" s="495"/>
      <c r="J149" s="495"/>
      <c r="K149" s="495"/>
      <c r="L149" s="495"/>
      <c r="M149" s="495"/>
      <c r="N149" s="495"/>
      <c r="O149" s="495"/>
      <c r="P149" s="234">
        <v>456557.43</v>
      </c>
      <c r="Q149" s="279"/>
      <c r="R149" s="280"/>
      <c r="GO149" s="277"/>
      <c r="GP149" s="277"/>
      <c r="GQ149" s="277"/>
      <c r="GR149" s="277"/>
      <c r="GS149" s="277"/>
      <c r="GT149" s="277"/>
      <c r="GU149" s="277"/>
      <c r="GW149" s="157"/>
      <c r="GX149" s="157"/>
      <c r="GY149" s="157"/>
      <c r="GZ149" s="277"/>
      <c r="HA149" s="157"/>
      <c r="HB149" s="157"/>
      <c r="HC149" s="277"/>
      <c r="HD149" s="277"/>
      <c r="HE149" s="140" t="s">
        <v>688</v>
      </c>
    </row>
    <row r="150" spans="1:215" s="143" customFormat="1" ht="15" customHeight="1">
      <c r="A150" s="210"/>
      <c r="B150" s="187"/>
      <c r="C150" s="495" t="s">
        <v>689</v>
      </c>
      <c r="D150" s="495"/>
      <c r="E150" s="495"/>
      <c r="F150" s="495"/>
      <c r="G150" s="495"/>
      <c r="H150" s="495"/>
      <c r="I150" s="495"/>
      <c r="J150" s="495"/>
      <c r="K150" s="495"/>
      <c r="L150" s="495"/>
      <c r="M150" s="495"/>
      <c r="N150" s="495"/>
      <c r="O150" s="495"/>
      <c r="P150" s="234">
        <v>442860.71</v>
      </c>
      <c r="Q150" s="279"/>
      <c r="R150" s="280"/>
      <c r="GO150" s="277"/>
      <c r="GP150" s="277"/>
      <c r="GQ150" s="277"/>
      <c r="GR150" s="277"/>
      <c r="GS150" s="277"/>
      <c r="GT150" s="277"/>
      <c r="GU150" s="277"/>
      <c r="GW150" s="157"/>
      <c r="GX150" s="157"/>
      <c r="GY150" s="157"/>
      <c r="GZ150" s="277"/>
      <c r="HA150" s="157"/>
      <c r="HB150" s="157"/>
      <c r="HC150" s="277"/>
      <c r="HD150" s="277"/>
      <c r="HE150" s="140" t="s">
        <v>689</v>
      </c>
    </row>
    <row r="151" spans="1:215" s="143" customFormat="1" ht="15" customHeight="1">
      <c r="A151" s="210"/>
      <c r="B151" s="187"/>
      <c r="C151" s="495" t="s">
        <v>690</v>
      </c>
      <c r="D151" s="495"/>
      <c r="E151" s="495"/>
      <c r="F151" s="495"/>
      <c r="G151" s="495"/>
      <c r="H151" s="495"/>
      <c r="I151" s="495"/>
      <c r="J151" s="495"/>
      <c r="K151" s="495"/>
      <c r="L151" s="495"/>
      <c r="M151" s="495"/>
      <c r="N151" s="495"/>
      <c r="O151" s="495"/>
      <c r="P151" s="234">
        <v>232844.29</v>
      </c>
      <c r="Q151" s="279"/>
      <c r="R151" s="280"/>
      <c r="GO151" s="277"/>
      <c r="GP151" s="277"/>
      <c r="GQ151" s="277"/>
      <c r="GR151" s="277"/>
      <c r="GS151" s="277"/>
      <c r="GT151" s="277"/>
      <c r="GU151" s="277"/>
      <c r="GW151" s="157"/>
      <c r="GX151" s="157"/>
      <c r="GY151" s="157"/>
      <c r="GZ151" s="277"/>
      <c r="HA151" s="157"/>
      <c r="HB151" s="157"/>
      <c r="HC151" s="277"/>
      <c r="HD151" s="277"/>
      <c r="HE151" s="140" t="s">
        <v>690</v>
      </c>
    </row>
    <row r="152" spans="1:215" s="143" customFormat="1" ht="15" customHeight="1">
      <c r="A152" s="210"/>
      <c r="B152" s="230"/>
      <c r="C152" s="496" t="s">
        <v>2024</v>
      </c>
      <c r="D152" s="496"/>
      <c r="E152" s="496"/>
      <c r="F152" s="496"/>
      <c r="G152" s="496"/>
      <c r="H152" s="496"/>
      <c r="I152" s="496"/>
      <c r="J152" s="496"/>
      <c r="K152" s="496"/>
      <c r="L152" s="496"/>
      <c r="M152" s="496"/>
      <c r="N152" s="496"/>
      <c r="O152" s="496"/>
      <c r="P152" s="236">
        <v>1528611.23</v>
      </c>
      <c r="Q152" s="279"/>
      <c r="R152" s="280"/>
      <c r="GO152" s="277"/>
      <c r="GP152" s="277"/>
      <c r="GQ152" s="277"/>
      <c r="GR152" s="277"/>
      <c r="GS152" s="277"/>
      <c r="GT152" s="277"/>
      <c r="GU152" s="277"/>
      <c r="GW152" s="157"/>
      <c r="GX152" s="157"/>
      <c r="GY152" s="157"/>
      <c r="GZ152" s="277"/>
      <c r="HA152" s="157"/>
      <c r="HB152" s="157"/>
      <c r="HC152" s="277"/>
      <c r="HD152" s="277"/>
      <c r="HF152" s="277" t="s">
        <v>2024</v>
      </c>
    </row>
    <row r="153" spans="1:215" s="143" customFormat="1" ht="15" customHeight="1">
      <c r="A153" s="210"/>
      <c r="B153" s="187"/>
      <c r="C153" s="495" t="s">
        <v>692</v>
      </c>
      <c r="D153" s="495"/>
      <c r="E153" s="495"/>
      <c r="F153" s="495"/>
      <c r="G153" s="495"/>
      <c r="H153" s="495"/>
      <c r="I153" s="495"/>
      <c r="J153" s="495"/>
      <c r="K153" s="495"/>
      <c r="L153" s="495"/>
      <c r="M153" s="495"/>
      <c r="N153" s="495"/>
      <c r="O153" s="495"/>
      <c r="P153" s="235"/>
      <c r="Q153" s="279"/>
      <c r="R153" s="280"/>
      <c r="GO153" s="277"/>
      <c r="GP153" s="277"/>
      <c r="GQ153" s="277"/>
      <c r="GR153" s="277"/>
      <c r="GS153" s="277"/>
      <c r="GT153" s="277"/>
      <c r="GU153" s="277"/>
      <c r="GW153" s="157"/>
      <c r="GX153" s="157"/>
      <c r="GY153" s="157"/>
      <c r="GZ153" s="277"/>
      <c r="HA153" s="157"/>
      <c r="HB153" s="157"/>
      <c r="HC153" s="277"/>
      <c r="HD153" s="277"/>
      <c r="HE153" s="140" t="s">
        <v>692</v>
      </c>
      <c r="HF153" s="277"/>
    </row>
    <row r="154" spans="1:215" s="143" customFormat="1" ht="15" customHeight="1">
      <c r="A154" s="210"/>
      <c r="B154" s="187"/>
      <c r="C154" s="495" t="s">
        <v>694</v>
      </c>
      <c r="D154" s="495"/>
      <c r="E154" s="495"/>
      <c r="F154" s="495"/>
      <c r="G154" s="495"/>
      <c r="H154" s="495"/>
      <c r="I154" s="495"/>
      <c r="J154" s="495"/>
      <c r="K154" s="237" t="s">
        <v>2025</v>
      </c>
      <c r="L154" s="231"/>
      <c r="M154" s="231"/>
      <c r="O154" s="238"/>
      <c r="P154" s="235"/>
      <c r="Q154" s="279"/>
      <c r="R154" s="280"/>
      <c r="GO154" s="277"/>
      <c r="GP154" s="277"/>
      <c r="GQ154" s="277"/>
      <c r="GR154" s="277"/>
      <c r="GS154" s="277"/>
      <c r="GT154" s="277"/>
      <c r="GU154" s="277"/>
      <c r="GW154" s="157"/>
      <c r="GX154" s="157"/>
      <c r="GY154" s="157"/>
      <c r="GZ154" s="277"/>
      <c r="HA154" s="157"/>
      <c r="HB154" s="157"/>
      <c r="HC154" s="277"/>
      <c r="HD154" s="277"/>
      <c r="HF154" s="277"/>
      <c r="HG154" s="140" t="s">
        <v>694</v>
      </c>
    </row>
    <row r="155" spans="1:215" s="143" customFormat="1" ht="15" customHeight="1">
      <c r="A155" s="210"/>
      <c r="B155" s="187"/>
      <c r="C155" s="495" t="s">
        <v>696</v>
      </c>
      <c r="D155" s="495"/>
      <c r="E155" s="495"/>
      <c r="F155" s="495"/>
      <c r="G155" s="495"/>
      <c r="H155" s="495"/>
      <c r="I155" s="495"/>
      <c r="J155" s="495"/>
      <c r="K155" s="237" t="s">
        <v>2026</v>
      </c>
      <c r="L155" s="231"/>
      <c r="M155" s="231"/>
      <c r="O155" s="238"/>
      <c r="P155" s="235"/>
      <c r="Q155" s="279"/>
      <c r="R155" s="280"/>
      <c r="GO155" s="277"/>
      <c r="GP155" s="277"/>
      <c r="GQ155" s="277"/>
      <c r="GR155" s="277"/>
      <c r="GS155" s="277"/>
      <c r="GT155" s="277"/>
      <c r="GU155" s="277"/>
      <c r="GW155" s="157"/>
      <c r="GX155" s="157"/>
      <c r="GY155" s="157"/>
      <c r="GZ155" s="277"/>
      <c r="HA155" s="157"/>
      <c r="HB155" s="157"/>
      <c r="HC155" s="277"/>
      <c r="HD155" s="277"/>
      <c r="HF155" s="277"/>
      <c r="HG155" s="140" t="s">
        <v>696</v>
      </c>
    </row>
    <row r="156" spans="1:215" s="143" customFormat="1" ht="15" customHeight="1">
      <c r="A156" s="497" t="s">
        <v>2027</v>
      </c>
      <c r="B156" s="497"/>
      <c r="C156" s="497"/>
      <c r="D156" s="497"/>
      <c r="E156" s="497"/>
      <c r="F156" s="497"/>
      <c r="G156" s="497"/>
      <c r="H156" s="497"/>
      <c r="I156" s="497"/>
      <c r="J156" s="497"/>
      <c r="K156" s="497"/>
      <c r="L156" s="497"/>
      <c r="M156" s="497"/>
      <c r="N156" s="497"/>
      <c r="O156" s="497"/>
      <c r="P156" s="497"/>
      <c r="GO156" s="277" t="s">
        <v>2027</v>
      </c>
      <c r="GP156" s="277"/>
      <c r="GQ156" s="277"/>
      <c r="GR156" s="277"/>
      <c r="GS156" s="277"/>
      <c r="GT156" s="277"/>
      <c r="GU156" s="277"/>
      <c r="GW156" s="157"/>
      <c r="GX156" s="157"/>
      <c r="GY156" s="157"/>
      <c r="GZ156" s="277"/>
      <c r="HA156" s="157"/>
      <c r="HB156" s="157"/>
      <c r="HC156" s="277"/>
      <c r="HD156" s="277"/>
      <c r="HF156" s="277"/>
    </row>
    <row r="157" spans="1:215" s="143" customFormat="1" ht="15" customHeight="1">
      <c r="A157" s="497" t="s">
        <v>2028</v>
      </c>
      <c r="B157" s="497"/>
      <c r="C157" s="497"/>
      <c r="D157" s="497"/>
      <c r="E157" s="497"/>
      <c r="F157" s="497"/>
      <c r="G157" s="497"/>
      <c r="H157" s="497"/>
      <c r="I157" s="497"/>
      <c r="J157" s="497"/>
      <c r="K157" s="497"/>
      <c r="L157" s="497"/>
      <c r="M157" s="497"/>
      <c r="N157" s="497"/>
      <c r="O157" s="497"/>
      <c r="P157" s="497"/>
      <c r="GO157" s="277"/>
      <c r="GP157" s="277" t="s">
        <v>2028</v>
      </c>
      <c r="GQ157" s="277"/>
      <c r="GR157" s="277"/>
      <c r="GS157" s="277"/>
      <c r="GT157" s="277"/>
      <c r="GU157" s="277"/>
      <c r="GW157" s="157"/>
      <c r="GX157" s="157"/>
      <c r="GY157" s="157"/>
      <c r="GZ157" s="277"/>
      <c r="HA157" s="157"/>
      <c r="HB157" s="157"/>
      <c r="HC157" s="277"/>
      <c r="HD157" s="277"/>
      <c r="HF157" s="277"/>
    </row>
    <row r="158" spans="1:215" s="143" customFormat="1" ht="15" customHeight="1">
      <c r="A158" s="497" t="s">
        <v>2029</v>
      </c>
      <c r="B158" s="497"/>
      <c r="C158" s="497"/>
      <c r="D158" s="497"/>
      <c r="E158" s="497"/>
      <c r="F158" s="497"/>
      <c r="G158" s="497"/>
      <c r="H158" s="497"/>
      <c r="I158" s="497"/>
      <c r="J158" s="497"/>
      <c r="K158" s="497"/>
      <c r="L158" s="497"/>
      <c r="M158" s="497"/>
      <c r="N158" s="497"/>
      <c r="O158" s="497"/>
      <c r="P158" s="497"/>
      <c r="GO158" s="277"/>
      <c r="GP158" s="277" t="s">
        <v>2029</v>
      </c>
      <c r="GQ158" s="277"/>
      <c r="GR158" s="277"/>
      <c r="GS158" s="277"/>
      <c r="GT158" s="277"/>
      <c r="GU158" s="277"/>
      <c r="GW158" s="157"/>
      <c r="GX158" s="157"/>
      <c r="GY158" s="157"/>
      <c r="GZ158" s="277"/>
      <c r="HA158" s="157"/>
      <c r="HB158" s="157"/>
      <c r="HC158" s="277"/>
      <c r="HD158" s="277"/>
      <c r="HF158" s="277"/>
    </row>
    <row r="159" spans="1:215" s="143" customFormat="1" ht="15" customHeight="1">
      <c r="A159" s="178" t="s">
        <v>180</v>
      </c>
      <c r="B159" s="179" t="s">
        <v>1399</v>
      </c>
      <c r="C159" s="498" t="s">
        <v>1400</v>
      </c>
      <c r="D159" s="498"/>
      <c r="E159" s="498"/>
      <c r="F159" s="498"/>
      <c r="G159" s="498"/>
      <c r="H159" s="180" t="s">
        <v>610</v>
      </c>
      <c r="I159" s="181">
        <v>1.08</v>
      </c>
      <c r="J159" s="182">
        <v>1</v>
      </c>
      <c r="K159" s="219">
        <v>1.08</v>
      </c>
      <c r="L159" s="183"/>
      <c r="M159" s="181"/>
      <c r="N159" s="184"/>
      <c r="O159" s="181"/>
      <c r="P159" s="185"/>
      <c r="GO159" s="277"/>
      <c r="GP159" s="277"/>
      <c r="GQ159" s="277" t="s">
        <v>1400</v>
      </c>
      <c r="GR159" s="277"/>
      <c r="GS159" s="277"/>
      <c r="GT159" s="277"/>
      <c r="GU159" s="277"/>
      <c r="GW159" s="157"/>
      <c r="GX159" s="157"/>
      <c r="GY159" s="157"/>
      <c r="GZ159" s="277"/>
      <c r="HA159" s="157"/>
      <c r="HB159" s="157"/>
      <c r="HC159" s="277"/>
      <c r="HD159" s="277"/>
      <c r="HF159" s="277"/>
    </row>
    <row r="160" spans="1:215" s="143" customFormat="1" ht="57" customHeight="1">
      <c r="A160" s="186"/>
      <c r="B160" s="187" t="s">
        <v>386</v>
      </c>
      <c r="C160" s="499" t="s">
        <v>387</v>
      </c>
      <c r="D160" s="499"/>
      <c r="E160" s="499"/>
      <c r="F160" s="499"/>
      <c r="G160" s="499"/>
      <c r="H160" s="499"/>
      <c r="I160" s="499"/>
      <c r="J160" s="499"/>
      <c r="K160" s="499"/>
      <c r="L160" s="499"/>
      <c r="M160" s="499"/>
      <c r="N160" s="499"/>
      <c r="O160" s="499"/>
      <c r="P160" s="499"/>
      <c r="GO160" s="277"/>
      <c r="GP160" s="277"/>
      <c r="GQ160" s="277"/>
      <c r="GR160" s="277"/>
      <c r="GS160" s="277"/>
      <c r="GT160" s="277"/>
      <c r="GU160" s="277"/>
      <c r="GV160" s="140" t="s">
        <v>387</v>
      </c>
      <c r="GW160" s="157"/>
      <c r="GX160" s="157"/>
      <c r="GY160" s="157"/>
      <c r="GZ160" s="277"/>
      <c r="HA160" s="157"/>
      <c r="HB160" s="157"/>
      <c r="HC160" s="277"/>
      <c r="HD160" s="277"/>
      <c r="HF160" s="277"/>
    </row>
    <row r="161" spans="1:214" s="143" customFormat="1" ht="23.25" customHeight="1">
      <c r="A161" s="186"/>
      <c r="B161" s="187" t="s">
        <v>388</v>
      </c>
      <c r="C161" s="499" t="s">
        <v>389</v>
      </c>
      <c r="D161" s="499"/>
      <c r="E161" s="499"/>
      <c r="F161" s="499"/>
      <c r="G161" s="499"/>
      <c r="H161" s="499"/>
      <c r="I161" s="499"/>
      <c r="J161" s="499"/>
      <c r="K161" s="499"/>
      <c r="L161" s="499"/>
      <c r="M161" s="499"/>
      <c r="N161" s="499"/>
      <c r="O161" s="499"/>
      <c r="P161" s="499"/>
      <c r="GO161" s="277"/>
      <c r="GP161" s="277"/>
      <c r="GQ161" s="277"/>
      <c r="GR161" s="277"/>
      <c r="GS161" s="277"/>
      <c r="GT161" s="277"/>
      <c r="GU161" s="277"/>
      <c r="GV161" s="140" t="s">
        <v>389</v>
      </c>
      <c r="GW161" s="157"/>
      <c r="GX161" s="157"/>
      <c r="GY161" s="157"/>
      <c r="GZ161" s="277"/>
      <c r="HA161" s="157"/>
      <c r="HB161" s="157"/>
      <c r="HC161" s="277"/>
      <c r="HD161" s="277"/>
      <c r="HF161" s="277"/>
    </row>
    <row r="162" spans="1:214" s="143" customFormat="1" ht="15" customHeight="1">
      <c r="A162" s="186"/>
      <c r="B162" s="187"/>
      <c r="C162" s="499" t="s">
        <v>2011</v>
      </c>
      <c r="D162" s="499"/>
      <c r="E162" s="499"/>
      <c r="F162" s="499"/>
      <c r="G162" s="499"/>
      <c r="H162" s="499"/>
      <c r="I162" s="499"/>
      <c r="J162" s="499"/>
      <c r="K162" s="499"/>
      <c r="L162" s="499"/>
      <c r="M162" s="499"/>
      <c r="N162" s="499"/>
      <c r="O162" s="499"/>
      <c r="P162" s="499"/>
      <c r="GO162" s="277"/>
      <c r="GP162" s="277"/>
      <c r="GQ162" s="277"/>
      <c r="GR162" s="277"/>
      <c r="GS162" s="277"/>
      <c r="GT162" s="277"/>
      <c r="GU162" s="277"/>
      <c r="GV162" s="140" t="s">
        <v>2011</v>
      </c>
      <c r="GW162" s="157"/>
      <c r="GX162" s="157"/>
      <c r="GY162" s="157"/>
      <c r="GZ162" s="277"/>
      <c r="HA162" s="157"/>
      <c r="HB162" s="157"/>
      <c r="HC162" s="277"/>
      <c r="HD162" s="277"/>
      <c r="HF162" s="277"/>
    </row>
    <row r="163" spans="1:214" s="143" customFormat="1" ht="15" customHeight="1">
      <c r="A163" s="188"/>
      <c r="B163" s="189" t="s">
        <v>164</v>
      </c>
      <c r="C163" s="501" t="s">
        <v>391</v>
      </c>
      <c r="D163" s="501"/>
      <c r="E163" s="501"/>
      <c r="F163" s="501"/>
      <c r="G163" s="501"/>
      <c r="H163" s="190" t="s">
        <v>392</v>
      </c>
      <c r="I163" s="191"/>
      <c r="J163" s="191"/>
      <c r="K163" s="215">
        <v>1.7874988999999999</v>
      </c>
      <c r="L163" s="193"/>
      <c r="M163" s="191"/>
      <c r="N163" s="193"/>
      <c r="O163" s="191"/>
      <c r="P163" s="194">
        <v>1011.97</v>
      </c>
      <c r="GO163" s="277"/>
      <c r="GP163" s="277"/>
      <c r="GQ163" s="277"/>
      <c r="GR163" s="277"/>
      <c r="GS163" s="277"/>
      <c r="GT163" s="277"/>
      <c r="GU163" s="277"/>
      <c r="GW163" s="157" t="s">
        <v>391</v>
      </c>
      <c r="GX163" s="157"/>
      <c r="GY163" s="157"/>
      <c r="GZ163" s="277"/>
      <c r="HA163" s="157"/>
      <c r="HB163" s="157"/>
      <c r="HC163" s="277"/>
      <c r="HD163" s="277"/>
      <c r="HF163" s="277"/>
    </row>
    <row r="164" spans="1:214" s="143" customFormat="1" ht="15" customHeight="1">
      <c r="A164" s="195"/>
      <c r="B164" s="189" t="s">
        <v>393</v>
      </c>
      <c r="C164" s="501" t="s">
        <v>394</v>
      </c>
      <c r="D164" s="501"/>
      <c r="E164" s="501"/>
      <c r="F164" s="501"/>
      <c r="G164" s="501"/>
      <c r="H164" s="190" t="s">
        <v>392</v>
      </c>
      <c r="I164" s="201">
        <v>1.03</v>
      </c>
      <c r="J164" s="197">
        <v>1.6068849999999999</v>
      </c>
      <c r="K164" s="215">
        <v>1.7874988999999999</v>
      </c>
      <c r="L164" s="198"/>
      <c r="M164" s="199"/>
      <c r="N164" s="200">
        <v>566.14</v>
      </c>
      <c r="O164" s="191"/>
      <c r="P164" s="194">
        <v>1011.97</v>
      </c>
      <c r="Q164" s="278"/>
      <c r="R164" s="278"/>
      <c r="GO164" s="277"/>
      <c r="GP164" s="277"/>
      <c r="GQ164" s="277"/>
      <c r="GR164" s="277"/>
      <c r="GS164" s="277"/>
      <c r="GT164" s="277"/>
      <c r="GU164" s="277"/>
      <c r="GW164" s="157"/>
      <c r="GX164" s="157" t="s">
        <v>394</v>
      </c>
      <c r="GY164" s="157"/>
      <c r="GZ164" s="277"/>
      <c r="HA164" s="157"/>
      <c r="HB164" s="157"/>
      <c r="HC164" s="277"/>
      <c r="HD164" s="277"/>
      <c r="HF164" s="277"/>
    </row>
    <row r="165" spans="1:214" s="143" customFormat="1" ht="15" customHeight="1">
      <c r="A165" s="188"/>
      <c r="B165" s="189" t="s">
        <v>167</v>
      </c>
      <c r="C165" s="501" t="s">
        <v>395</v>
      </c>
      <c r="D165" s="501"/>
      <c r="E165" s="501"/>
      <c r="F165" s="501"/>
      <c r="G165" s="501"/>
      <c r="H165" s="190"/>
      <c r="I165" s="191"/>
      <c r="J165" s="191"/>
      <c r="K165" s="191"/>
      <c r="L165" s="193"/>
      <c r="M165" s="191"/>
      <c r="N165" s="193"/>
      <c r="O165" s="191"/>
      <c r="P165" s="216">
        <v>36.89</v>
      </c>
      <c r="GO165" s="277"/>
      <c r="GP165" s="277"/>
      <c r="GQ165" s="277"/>
      <c r="GR165" s="277"/>
      <c r="GS165" s="277"/>
      <c r="GT165" s="277"/>
      <c r="GU165" s="277"/>
      <c r="GW165" s="157" t="s">
        <v>395</v>
      </c>
      <c r="GX165" s="157"/>
      <c r="GY165" s="157"/>
      <c r="GZ165" s="277"/>
      <c r="HA165" s="157"/>
      <c r="HB165" s="157"/>
      <c r="HC165" s="277"/>
      <c r="HD165" s="277"/>
      <c r="HF165" s="277"/>
    </row>
    <row r="166" spans="1:214" s="143" customFormat="1" ht="15" customHeight="1">
      <c r="A166" s="188"/>
      <c r="B166" s="189"/>
      <c r="C166" s="501" t="s">
        <v>396</v>
      </c>
      <c r="D166" s="501"/>
      <c r="E166" s="501"/>
      <c r="F166" s="501"/>
      <c r="G166" s="501"/>
      <c r="H166" s="190" t="s">
        <v>392</v>
      </c>
      <c r="I166" s="191"/>
      <c r="J166" s="191"/>
      <c r="K166" s="215">
        <v>3.4708799999999998E-2</v>
      </c>
      <c r="L166" s="193"/>
      <c r="M166" s="191"/>
      <c r="N166" s="193"/>
      <c r="O166" s="191"/>
      <c r="P166" s="216">
        <v>23.55</v>
      </c>
      <c r="GO166" s="277"/>
      <c r="GP166" s="277"/>
      <c r="GQ166" s="277"/>
      <c r="GR166" s="277"/>
      <c r="GS166" s="277"/>
      <c r="GT166" s="277"/>
      <c r="GU166" s="277"/>
      <c r="GW166" s="157" t="s">
        <v>396</v>
      </c>
      <c r="GX166" s="157"/>
      <c r="GY166" s="157"/>
      <c r="GZ166" s="277"/>
      <c r="HA166" s="157"/>
      <c r="HB166" s="157"/>
      <c r="HC166" s="277"/>
      <c r="HD166" s="277"/>
      <c r="HF166" s="277"/>
    </row>
    <row r="167" spans="1:214" s="143" customFormat="1" ht="15" customHeight="1">
      <c r="A167" s="195"/>
      <c r="B167" s="189" t="s">
        <v>397</v>
      </c>
      <c r="C167" s="501" t="s">
        <v>398</v>
      </c>
      <c r="D167" s="501"/>
      <c r="E167" s="501"/>
      <c r="F167" s="501"/>
      <c r="G167" s="501"/>
      <c r="H167" s="190" t="s">
        <v>399</v>
      </c>
      <c r="I167" s="201">
        <v>0.01</v>
      </c>
      <c r="J167" s="197">
        <v>1.6068849999999999</v>
      </c>
      <c r="K167" s="215">
        <v>1.7354399999999999E-2</v>
      </c>
      <c r="L167" s="198"/>
      <c r="M167" s="199"/>
      <c r="N167" s="200">
        <v>1582.31</v>
      </c>
      <c r="O167" s="191"/>
      <c r="P167" s="194">
        <v>27.46</v>
      </c>
      <c r="Q167" s="278"/>
      <c r="R167" s="278"/>
      <c r="GO167" s="277"/>
      <c r="GP167" s="277"/>
      <c r="GQ167" s="277"/>
      <c r="GR167" s="277"/>
      <c r="GS167" s="277"/>
      <c r="GT167" s="277"/>
      <c r="GU167" s="277"/>
      <c r="GW167" s="157"/>
      <c r="GX167" s="157" t="s">
        <v>398</v>
      </c>
      <c r="GY167" s="157"/>
      <c r="GZ167" s="277"/>
      <c r="HA167" s="157"/>
      <c r="HB167" s="157"/>
      <c r="HC167" s="277"/>
      <c r="HD167" s="277"/>
      <c r="HF167" s="277"/>
    </row>
    <row r="168" spans="1:214" s="143" customFormat="1" ht="15" customHeight="1">
      <c r="A168" s="203"/>
      <c r="B168" s="189" t="s">
        <v>400</v>
      </c>
      <c r="C168" s="501" t="s">
        <v>401</v>
      </c>
      <c r="D168" s="501"/>
      <c r="E168" s="501"/>
      <c r="F168" s="501"/>
      <c r="G168" s="501"/>
      <c r="H168" s="190" t="s">
        <v>392</v>
      </c>
      <c r="I168" s="201">
        <v>0.01</v>
      </c>
      <c r="J168" s="197">
        <v>1.6068849999999999</v>
      </c>
      <c r="K168" s="215">
        <v>1.7354399999999999E-2</v>
      </c>
      <c r="L168" s="193"/>
      <c r="M168" s="191"/>
      <c r="N168" s="204">
        <v>777.91</v>
      </c>
      <c r="O168" s="191"/>
      <c r="P168" s="216">
        <v>13.5</v>
      </c>
      <c r="GO168" s="277"/>
      <c r="GP168" s="277"/>
      <c r="GQ168" s="277"/>
      <c r="GR168" s="277"/>
      <c r="GS168" s="277"/>
      <c r="GT168" s="277"/>
      <c r="GU168" s="277"/>
      <c r="GW168" s="157"/>
      <c r="GX168" s="157"/>
      <c r="GY168" s="157" t="s">
        <v>401</v>
      </c>
      <c r="GZ168" s="277"/>
      <c r="HA168" s="157"/>
      <c r="HB168" s="157"/>
      <c r="HC168" s="277"/>
      <c r="HD168" s="277"/>
      <c r="HF168" s="277"/>
    </row>
    <row r="169" spans="1:214" s="143" customFormat="1" ht="15" customHeight="1">
      <c r="A169" s="195"/>
      <c r="B169" s="189" t="s">
        <v>402</v>
      </c>
      <c r="C169" s="501" t="s">
        <v>403</v>
      </c>
      <c r="D169" s="501"/>
      <c r="E169" s="501"/>
      <c r="F169" s="501"/>
      <c r="G169" s="501"/>
      <c r="H169" s="190" t="s">
        <v>399</v>
      </c>
      <c r="I169" s="201">
        <v>0.01</v>
      </c>
      <c r="J169" s="197">
        <v>1.6068849999999999</v>
      </c>
      <c r="K169" s="215">
        <v>1.7354399999999999E-2</v>
      </c>
      <c r="L169" s="198"/>
      <c r="M169" s="199"/>
      <c r="N169" s="200">
        <v>543.33000000000004</v>
      </c>
      <c r="O169" s="191"/>
      <c r="P169" s="194">
        <v>9.43</v>
      </c>
      <c r="Q169" s="278"/>
      <c r="R169" s="278"/>
      <c r="GO169" s="277"/>
      <c r="GP169" s="277"/>
      <c r="GQ169" s="277"/>
      <c r="GR169" s="277"/>
      <c r="GS169" s="277"/>
      <c r="GT169" s="277"/>
      <c r="GU169" s="277"/>
      <c r="GW169" s="157"/>
      <c r="GX169" s="157" t="s">
        <v>403</v>
      </c>
      <c r="GY169" s="157"/>
      <c r="GZ169" s="277"/>
      <c r="HA169" s="157"/>
      <c r="HB169" s="157"/>
      <c r="HC169" s="277"/>
      <c r="HD169" s="277"/>
      <c r="HF169" s="277"/>
    </row>
    <row r="170" spans="1:214" s="143" customFormat="1" ht="15" customHeight="1">
      <c r="A170" s="203"/>
      <c r="B170" s="189" t="s">
        <v>404</v>
      </c>
      <c r="C170" s="501" t="s">
        <v>405</v>
      </c>
      <c r="D170" s="501"/>
      <c r="E170" s="501"/>
      <c r="F170" s="501"/>
      <c r="G170" s="501"/>
      <c r="H170" s="190" t="s">
        <v>392</v>
      </c>
      <c r="I170" s="201">
        <v>0.01</v>
      </c>
      <c r="J170" s="197">
        <v>1.6068849999999999</v>
      </c>
      <c r="K170" s="215">
        <v>1.7354399999999999E-2</v>
      </c>
      <c r="L170" s="193"/>
      <c r="M170" s="191"/>
      <c r="N170" s="204">
        <v>579.11</v>
      </c>
      <c r="O170" s="191"/>
      <c r="P170" s="216">
        <v>10.050000000000001</v>
      </c>
      <c r="GO170" s="277"/>
      <c r="GP170" s="277"/>
      <c r="GQ170" s="277"/>
      <c r="GR170" s="277"/>
      <c r="GS170" s="277"/>
      <c r="GT170" s="277"/>
      <c r="GU170" s="277"/>
      <c r="GW170" s="157"/>
      <c r="GX170" s="157"/>
      <c r="GY170" s="157" t="s">
        <v>405</v>
      </c>
      <c r="GZ170" s="277"/>
      <c r="HA170" s="157"/>
      <c r="HB170" s="157"/>
      <c r="HC170" s="277"/>
      <c r="HD170" s="277"/>
      <c r="HF170" s="277"/>
    </row>
    <row r="171" spans="1:214" s="143" customFormat="1" ht="15" customHeight="1">
      <c r="A171" s="188"/>
      <c r="B171" s="189" t="s">
        <v>180</v>
      </c>
      <c r="C171" s="501" t="s">
        <v>410</v>
      </c>
      <c r="D171" s="501"/>
      <c r="E171" s="501"/>
      <c r="F171" s="501"/>
      <c r="G171" s="501"/>
      <c r="H171" s="190"/>
      <c r="I171" s="191"/>
      <c r="J171" s="191"/>
      <c r="K171" s="191"/>
      <c r="L171" s="193"/>
      <c r="M171" s="191"/>
      <c r="N171" s="193"/>
      <c r="O171" s="191"/>
      <c r="P171" s="216">
        <v>115.13</v>
      </c>
      <c r="GO171" s="277"/>
      <c r="GP171" s="277"/>
      <c r="GQ171" s="277"/>
      <c r="GR171" s="277"/>
      <c r="GS171" s="277"/>
      <c r="GT171" s="277"/>
      <c r="GU171" s="277"/>
      <c r="GW171" s="157" t="s">
        <v>410</v>
      </c>
      <c r="GX171" s="157"/>
      <c r="GY171" s="157"/>
      <c r="GZ171" s="277"/>
      <c r="HA171" s="157"/>
      <c r="HB171" s="157"/>
      <c r="HC171" s="277"/>
      <c r="HD171" s="277"/>
      <c r="HF171" s="277"/>
    </row>
    <row r="172" spans="1:214" s="143" customFormat="1" ht="34.5" customHeight="1">
      <c r="A172" s="195"/>
      <c r="B172" s="189" t="s">
        <v>593</v>
      </c>
      <c r="C172" s="501" t="s">
        <v>594</v>
      </c>
      <c r="D172" s="501"/>
      <c r="E172" s="501"/>
      <c r="F172" s="501"/>
      <c r="G172" s="501"/>
      <c r="H172" s="190" t="s">
        <v>595</v>
      </c>
      <c r="I172" s="201">
        <v>13.33</v>
      </c>
      <c r="J172" s="202">
        <v>1.0367</v>
      </c>
      <c r="K172" s="215">
        <v>14.9247479</v>
      </c>
      <c r="L172" s="205">
        <v>5.87</v>
      </c>
      <c r="M172" s="206">
        <v>0.87</v>
      </c>
      <c r="N172" s="200">
        <v>5.1100000000000003</v>
      </c>
      <c r="O172" s="191"/>
      <c r="P172" s="194">
        <v>76.27</v>
      </c>
      <c r="Q172" s="278"/>
      <c r="R172" s="278"/>
      <c r="GO172" s="277"/>
      <c r="GP172" s="277"/>
      <c r="GQ172" s="277"/>
      <c r="GR172" s="277"/>
      <c r="GS172" s="277"/>
      <c r="GT172" s="277"/>
      <c r="GU172" s="277"/>
      <c r="GW172" s="157"/>
      <c r="GX172" s="157" t="s">
        <v>594</v>
      </c>
      <c r="GY172" s="157"/>
      <c r="GZ172" s="277"/>
      <c r="HA172" s="157"/>
      <c r="HB172" s="157"/>
      <c r="HC172" s="277"/>
      <c r="HD172" s="277"/>
      <c r="HF172" s="277"/>
    </row>
    <row r="173" spans="1:214" s="143" customFormat="1" ht="23.25" customHeight="1">
      <c r="A173" s="195"/>
      <c r="B173" s="189" t="s">
        <v>1403</v>
      </c>
      <c r="C173" s="501" t="s">
        <v>1404</v>
      </c>
      <c r="D173" s="501"/>
      <c r="E173" s="501"/>
      <c r="F173" s="501"/>
      <c r="G173" s="501"/>
      <c r="H173" s="190" t="s">
        <v>1405</v>
      </c>
      <c r="I173" s="196">
        <v>0.5</v>
      </c>
      <c r="J173" s="202">
        <v>1.0367</v>
      </c>
      <c r="K173" s="197">
        <v>0.55981800000000004</v>
      </c>
      <c r="L173" s="205">
        <v>37.71</v>
      </c>
      <c r="M173" s="206">
        <v>1.54</v>
      </c>
      <c r="N173" s="200">
        <v>58.07</v>
      </c>
      <c r="O173" s="191"/>
      <c r="P173" s="194">
        <v>32.51</v>
      </c>
      <c r="Q173" s="278"/>
      <c r="R173" s="278"/>
      <c r="GO173" s="277"/>
      <c r="GP173" s="277"/>
      <c r="GQ173" s="277"/>
      <c r="GR173" s="277"/>
      <c r="GS173" s="277"/>
      <c r="GT173" s="277"/>
      <c r="GU173" s="277"/>
      <c r="GW173" s="157"/>
      <c r="GX173" s="157" t="s">
        <v>1404</v>
      </c>
      <c r="GY173" s="157"/>
      <c r="GZ173" s="277"/>
      <c r="HA173" s="157"/>
      <c r="HB173" s="157"/>
      <c r="HC173" s="277"/>
      <c r="HD173" s="277"/>
      <c r="HF173" s="277"/>
    </row>
    <row r="174" spans="1:214" s="143" customFormat="1" ht="15" customHeight="1">
      <c r="A174" s="195"/>
      <c r="B174" s="189" t="s">
        <v>730</v>
      </c>
      <c r="C174" s="501" t="s">
        <v>731</v>
      </c>
      <c r="D174" s="501"/>
      <c r="E174" s="501"/>
      <c r="F174" s="501"/>
      <c r="G174" s="501"/>
      <c r="H174" s="190" t="s">
        <v>413</v>
      </c>
      <c r="I174" s="201">
        <v>0.05</v>
      </c>
      <c r="J174" s="202">
        <v>1.0367</v>
      </c>
      <c r="K174" s="215">
        <v>5.5981799999999998E-2</v>
      </c>
      <c r="L174" s="205">
        <v>79.88</v>
      </c>
      <c r="M174" s="206">
        <v>1.42</v>
      </c>
      <c r="N174" s="200">
        <v>113.43</v>
      </c>
      <c r="O174" s="191"/>
      <c r="P174" s="194">
        <v>6.35</v>
      </c>
      <c r="Q174" s="278"/>
      <c r="R174" s="278"/>
      <c r="GO174" s="277"/>
      <c r="GP174" s="277"/>
      <c r="GQ174" s="277"/>
      <c r="GR174" s="277"/>
      <c r="GS174" s="277"/>
      <c r="GT174" s="277"/>
      <c r="GU174" s="277"/>
      <c r="GW174" s="157"/>
      <c r="GX174" s="157" t="s">
        <v>731</v>
      </c>
      <c r="GY174" s="157"/>
      <c r="GZ174" s="277"/>
      <c r="HA174" s="157"/>
      <c r="HB174" s="157"/>
      <c r="HC174" s="277"/>
      <c r="HD174" s="277"/>
      <c r="HF174" s="277"/>
    </row>
    <row r="175" spans="1:214" s="143" customFormat="1" ht="15" customHeight="1">
      <c r="A175" s="210"/>
      <c r="B175" s="187"/>
      <c r="C175" s="500" t="s">
        <v>429</v>
      </c>
      <c r="D175" s="500"/>
      <c r="E175" s="500"/>
      <c r="F175" s="500"/>
      <c r="G175" s="500"/>
      <c r="H175" s="180"/>
      <c r="I175" s="181"/>
      <c r="J175" s="181"/>
      <c r="K175" s="181"/>
      <c r="L175" s="183"/>
      <c r="M175" s="181"/>
      <c r="N175" s="211"/>
      <c r="O175" s="181"/>
      <c r="P175" s="212">
        <v>1187.54</v>
      </c>
      <c r="Q175" s="278"/>
      <c r="R175" s="278"/>
      <c r="GO175" s="277"/>
      <c r="GP175" s="277"/>
      <c r="GQ175" s="277"/>
      <c r="GR175" s="277"/>
      <c r="GS175" s="277"/>
      <c r="GT175" s="277"/>
      <c r="GU175" s="277"/>
      <c r="GW175" s="157"/>
      <c r="GX175" s="157"/>
      <c r="GY175" s="157"/>
      <c r="GZ175" s="277" t="s">
        <v>429</v>
      </c>
      <c r="HA175" s="157"/>
      <c r="HB175" s="157"/>
      <c r="HC175" s="277"/>
      <c r="HD175" s="277"/>
      <c r="HF175" s="277"/>
    </row>
    <row r="176" spans="1:214" s="143" customFormat="1" ht="15" customHeight="1">
      <c r="A176" s="203" t="s">
        <v>66</v>
      </c>
      <c r="B176" s="189" t="s">
        <v>430</v>
      </c>
      <c r="C176" s="501" t="s">
        <v>431</v>
      </c>
      <c r="D176" s="501"/>
      <c r="E176" s="501"/>
      <c r="F176" s="501"/>
      <c r="G176" s="501"/>
      <c r="H176" s="190" t="s">
        <v>432</v>
      </c>
      <c r="I176" s="209">
        <v>2</v>
      </c>
      <c r="J176" s="191"/>
      <c r="K176" s="209">
        <v>2</v>
      </c>
      <c r="L176" s="193"/>
      <c r="M176" s="191"/>
      <c r="N176" s="193"/>
      <c r="O176" s="192">
        <v>0.51834999999999998</v>
      </c>
      <c r="P176" s="216">
        <v>6.53</v>
      </c>
      <c r="GO176" s="277"/>
      <c r="GP176" s="277"/>
      <c r="GQ176" s="277"/>
      <c r="GR176" s="277"/>
      <c r="GS176" s="277"/>
      <c r="GT176" s="277"/>
      <c r="GU176" s="277"/>
      <c r="GW176" s="157"/>
      <c r="GX176" s="157"/>
      <c r="GY176" s="157"/>
      <c r="GZ176" s="277"/>
      <c r="HA176" s="157" t="s">
        <v>431</v>
      </c>
      <c r="HB176" s="157"/>
      <c r="HC176" s="277"/>
      <c r="HD176" s="277"/>
      <c r="HF176" s="277"/>
    </row>
    <row r="177" spans="1:214" s="143" customFormat="1" ht="15" customHeight="1">
      <c r="A177" s="203"/>
      <c r="B177" s="189"/>
      <c r="C177" s="501" t="s">
        <v>433</v>
      </c>
      <c r="D177" s="501"/>
      <c r="E177" s="501"/>
      <c r="F177" s="501"/>
      <c r="G177" s="501"/>
      <c r="H177" s="190"/>
      <c r="I177" s="191"/>
      <c r="J177" s="191"/>
      <c r="K177" s="191"/>
      <c r="L177" s="193"/>
      <c r="M177" s="191"/>
      <c r="N177" s="193"/>
      <c r="O177" s="191"/>
      <c r="P177" s="194">
        <v>1035.52</v>
      </c>
      <c r="GO177" s="277"/>
      <c r="GP177" s="277"/>
      <c r="GQ177" s="277"/>
      <c r="GR177" s="277"/>
      <c r="GS177" s="277"/>
      <c r="GT177" s="277"/>
      <c r="GU177" s="277"/>
      <c r="GW177" s="157"/>
      <c r="GX177" s="157"/>
      <c r="GY177" s="157"/>
      <c r="GZ177" s="277"/>
      <c r="HA177" s="157"/>
      <c r="HB177" s="157" t="s">
        <v>433</v>
      </c>
      <c r="HC177" s="277"/>
      <c r="HD177" s="277"/>
      <c r="HF177" s="277"/>
    </row>
    <row r="178" spans="1:214" s="143" customFormat="1" ht="15" customHeight="1">
      <c r="A178" s="203"/>
      <c r="B178" s="189" t="s">
        <v>603</v>
      </c>
      <c r="C178" s="501" t="s">
        <v>604</v>
      </c>
      <c r="D178" s="501"/>
      <c r="E178" s="501"/>
      <c r="F178" s="501"/>
      <c r="G178" s="501"/>
      <c r="H178" s="190" t="s">
        <v>432</v>
      </c>
      <c r="I178" s="209">
        <v>97</v>
      </c>
      <c r="J178" s="191"/>
      <c r="K178" s="209">
        <v>97</v>
      </c>
      <c r="L178" s="193"/>
      <c r="M178" s="191"/>
      <c r="N178" s="193"/>
      <c r="O178" s="191"/>
      <c r="P178" s="194">
        <v>1004.45</v>
      </c>
      <c r="GO178" s="277"/>
      <c r="GP178" s="277"/>
      <c r="GQ178" s="277"/>
      <c r="GR178" s="277"/>
      <c r="GS178" s="277"/>
      <c r="GT178" s="277"/>
      <c r="GU178" s="277"/>
      <c r="GW178" s="157"/>
      <c r="GX178" s="157"/>
      <c r="GY178" s="157"/>
      <c r="GZ178" s="277"/>
      <c r="HA178" s="157"/>
      <c r="HB178" s="157" t="s">
        <v>604</v>
      </c>
      <c r="HC178" s="277"/>
      <c r="HD178" s="277"/>
      <c r="HF178" s="277"/>
    </row>
    <row r="179" spans="1:214" s="143" customFormat="1" ht="15" customHeight="1">
      <c r="A179" s="203"/>
      <c r="B179" s="189" t="s">
        <v>605</v>
      </c>
      <c r="C179" s="501" t="s">
        <v>606</v>
      </c>
      <c r="D179" s="501"/>
      <c r="E179" s="501"/>
      <c r="F179" s="501"/>
      <c r="G179" s="501"/>
      <c r="H179" s="190" t="s">
        <v>432</v>
      </c>
      <c r="I179" s="209">
        <v>51</v>
      </c>
      <c r="J179" s="191"/>
      <c r="K179" s="209">
        <v>51</v>
      </c>
      <c r="L179" s="193"/>
      <c r="M179" s="191"/>
      <c r="N179" s="193"/>
      <c r="O179" s="191"/>
      <c r="P179" s="216">
        <v>528.12</v>
      </c>
      <c r="GO179" s="277"/>
      <c r="GP179" s="277"/>
      <c r="GQ179" s="277"/>
      <c r="GR179" s="277"/>
      <c r="GS179" s="277"/>
      <c r="GT179" s="277"/>
      <c r="GU179" s="277"/>
      <c r="GW179" s="157"/>
      <c r="GX179" s="157"/>
      <c r="GY179" s="157"/>
      <c r="GZ179" s="277"/>
      <c r="HA179" s="157"/>
      <c r="HB179" s="157" t="s">
        <v>606</v>
      </c>
      <c r="HC179" s="277"/>
      <c r="HD179" s="277"/>
      <c r="HF179" s="277"/>
    </row>
    <row r="180" spans="1:214" s="143" customFormat="1" ht="15" customHeight="1">
      <c r="A180" s="213"/>
      <c r="B180" s="214"/>
      <c r="C180" s="500" t="s">
        <v>438</v>
      </c>
      <c r="D180" s="500"/>
      <c r="E180" s="500"/>
      <c r="F180" s="500"/>
      <c r="G180" s="500"/>
      <c r="H180" s="180"/>
      <c r="I180" s="181"/>
      <c r="J180" s="181"/>
      <c r="K180" s="181"/>
      <c r="L180" s="183"/>
      <c r="M180" s="181"/>
      <c r="N180" s="211">
        <v>2524.67</v>
      </c>
      <c r="O180" s="181"/>
      <c r="P180" s="212">
        <v>2726.64</v>
      </c>
      <c r="GO180" s="277"/>
      <c r="GP180" s="277"/>
      <c r="GQ180" s="277"/>
      <c r="GR180" s="277"/>
      <c r="GS180" s="277"/>
      <c r="GT180" s="277"/>
      <c r="GU180" s="277"/>
      <c r="GW180" s="157"/>
      <c r="GX180" s="157"/>
      <c r="GY180" s="157"/>
      <c r="GZ180" s="277"/>
      <c r="HA180" s="157"/>
      <c r="HB180" s="157"/>
      <c r="HC180" s="277" t="s">
        <v>438</v>
      </c>
      <c r="HD180" s="277"/>
      <c r="HF180" s="277"/>
    </row>
    <row r="181" spans="1:214" s="143" customFormat="1" ht="15" customHeight="1">
      <c r="A181" s="497" t="s">
        <v>2030</v>
      </c>
      <c r="B181" s="497"/>
      <c r="C181" s="497"/>
      <c r="D181" s="497"/>
      <c r="E181" s="497"/>
      <c r="F181" s="497"/>
      <c r="G181" s="497"/>
      <c r="H181" s="497"/>
      <c r="I181" s="497"/>
      <c r="J181" s="497"/>
      <c r="K181" s="497"/>
      <c r="L181" s="497"/>
      <c r="M181" s="497"/>
      <c r="N181" s="497"/>
      <c r="O181" s="497"/>
      <c r="P181" s="497"/>
      <c r="GO181" s="277"/>
      <c r="GP181" s="277" t="s">
        <v>2030</v>
      </c>
      <c r="GQ181" s="277"/>
      <c r="GR181" s="277"/>
      <c r="GS181" s="277"/>
      <c r="GT181" s="277"/>
      <c r="GU181" s="277"/>
      <c r="GW181" s="157"/>
      <c r="GX181" s="157"/>
      <c r="GY181" s="157"/>
      <c r="GZ181" s="277"/>
      <c r="HA181" s="157"/>
      <c r="HB181" s="157"/>
      <c r="HC181" s="277"/>
      <c r="HD181" s="277"/>
      <c r="HF181" s="277"/>
    </row>
    <row r="182" spans="1:214" s="143" customFormat="1" ht="45.75" customHeight="1">
      <c r="A182" s="178" t="s">
        <v>182</v>
      </c>
      <c r="B182" s="179" t="s">
        <v>1441</v>
      </c>
      <c r="C182" s="498" t="s">
        <v>1442</v>
      </c>
      <c r="D182" s="498"/>
      <c r="E182" s="498"/>
      <c r="F182" s="498"/>
      <c r="G182" s="498"/>
      <c r="H182" s="180" t="s">
        <v>610</v>
      </c>
      <c r="I182" s="181">
        <v>0.12</v>
      </c>
      <c r="J182" s="182">
        <v>1</v>
      </c>
      <c r="K182" s="219">
        <v>0.12</v>
      </c>
      <c r="L182" s="183"/>
      <c r="M182" s="181"/>
      <c r="N182" s="184"/>
      <c r="O182" s="181"/>
      <c r="P182" s="185"/>
      <c r="GO182" s="277"/>
      <c r="GP182" s="277"/>
      <c r="GQ182" s="277" t="s">
        <v>1442</v>
      </c>
      <c r="GR182" s="277"/>
      <c r="GS182" s="277"/>
      <c r="GT182" s="277"/>
      <c r="GU182" s="277"/>
      <c r="GW182" s="157"/>
      <c r="GX182" s="157"/>
      <c r="GY182" s="157"/>
      <c r="GZ182" s="277"/>
      <c r="HA182" s="157"/>
      <c r="HB182" s="157"/>
      <c r="HC182" s="277"/>
      <c r="HD182" s="277"/>
      <c r="HF182" s="277"/>
    </row>
    <row r="183" spans="1:214" s="143" customFormat="1" ht="57" customHeight="1">
      <c r="A183" s="186"/>
      <c r="B183" s="187" t="s">
        <v>386</v>
      </c>
      <c r="C183" s="499" t="s">
        <v>387</v>
      </c>
      <c r="D183" s="499"/>
      <c r="E183" s="499"/>
      <c r="F183" s="499"/>
      <c r="G183" s="499"/>
      <c r="H183" s="499"/>
      <c r="I183" s="499"/>
      <c r="J183" s="499"/>
      <c r="K183" s="499"/>
      <c r="L183" s="499"/>
      <c r="M183" s="499"/>
      <c r="N183" s="499"/>
      <c r="O183" s="499"/>
      <c r="P183" s="499"/>
      <c r="GO183" s="277"/>
      <c r="GP183" s="277"/>
      <c r="GQ183" s="277"/>
      <c r="GR183" s="277"/>
      <c r="GS183" s="277"/>
      <c r="GT183" s="277"/>
      <c r="GU183" s="277"/>
      <c r="GV183" s="140" t="s">
        <v>387</v>
      </c>
      <c r="GW183" s="157"/>
      <c r="GX183" s="157"/>
      <c r="GY183" s="157"/>
      <c r="GZ183" s="277"/>
      <c r="HA183" s="157"/>
      <c r="HB183" s="157"/>
      <c r="HC183" s="277"/>
      <c r="HD183" s="277"/>
      <c r="HF183" s="277"/>
    </row>
    <row r="184" spans="1:214" s="143" customFormat="1" ht="23.25" customHeight="1">
      <c r="A184" s="186"/>
      <c r="B184" s="187" t="s">
        <v>388</v>
      </c>
      <c r="C184" s="499" t="s">
        <v>389</v>
      </c>
      <c r="D184" s="499"/>
      <c r="E184" s="499"/>
      <c r="F184" s="499"/>
      <c r="G184" s="499"/>
      <c r="H184" s="499"/>
      <c r="I184" s="499"/>
      <c r="J184" s="499"/>
      <c r="K184" s="499"/>
      <c r="L184" s="499"/>
      <c r="M184" s="499"/>
      <c r="N184" s="499"/>
      <c r="O184" s="499"/>
      <c r="P184" s="499"/>
      <c r="GO184" s="277"/>
      <c r="GP184" s="277"/>
      <c r="GQ184" s="277"/>
      <c r="GR184" s="277"/>
      <c r="GS184" s="277"/>
      <c r="GT184" s="277"/>
      <c r="GU184" s="277"/>
      <c r="GV184" s="140" t="s">
        <v>389</v>
      </c>
      <c r="GW184" s="157"/>
      <c r="GX184" s="157"/>
      <c r="GY184" s="157"/>
      <c r="GZ184" s="277"/>
      <c r="HA184" s="157"/>
      <c r="HB184" s="157"/>
      <c r="HC184" s="277"/>
      <c r="HD184" s="277"/>
      <c r="HF184" s="277"/>
    </row>
    <row r="185" spans="1:214" s="143" customFormat="1" ht="15" customHeight="1">
      <c r="A185" s="186"/>
      <c r="B185" s="187"/>
      <c r="C185" s="499" t="s">
        <v>2011</v>
      </c>
      <c r="D185" s="499"/>
      <c r="E185" s="499"/>
      <c r="F185" s="499"/>
      <c r="G185" s="499"/>
      <c r="H185" s="499"/>
      <c r="I185" s="499"/>
      <c r="J185" s="499"/>
      <c r="K185" s="499"/>
      <c r="L185" s="499"/>
      <c r="M185" s="499"/>
      <c r="N185" s="499"/>
      <c r="O185" s="499"/>
      <c r="P185" s="499"/>
      <c r="GO185" s="277"/>
      <c r="GP185" s="277"/>
      <c r="GQ185" s="277"/>
      <c r="GR185" s="277"/>
      <c r="GS185" s="277"/>
      <c r="GT185" s="277"/>
      <c r="GU185" s="277"/>
      <c r="GV185" s="140" t="s">
        <v>2011</v>
      </c>
      <c r="GW185" s="157"/>
      <c r="GX185" s="157"/>
      <c r="GY185" s="157"/>
      <c r="GZ185" s="277"/>
      <c r="HA185" s="157"/>
      <c r="HB185" s="157"/>
      <c r="HC185" s="277"/>
      <c r="HD185" s="277"/>
      <c r="HF185" s="277"/>
    </row>
    <row r="186" spans="1:214" s="143" customFormat="1" ht="15" customHeight="1">
      <c r="A186" s="188"/>
      <c r="B186" s="189" t="s">
        <v>164</v>
      </c>
      <c r="C186" s="501" t="s">
        <v>391</v>
      </c>
      <c r="D186" s="501"/>
      <c r="E186" s="501"/>
      <c r="F186" s="501"/>
      <c r="G186" s="501"/>
      <c r="H186" s="190" t="s">
        <v>392</v>
      </c>
      <c r="I186" s="191"/>
      <c r="J186" s="191"/>
      <c r="K186" s="215">
        <v>1.0393332</v>
      </c>
      <c r="L186" s="193"/>
      <c r="M186" s="191"/>
      <c r="N186" s="193"/>
      <c r="O186" s="191"/>
      <c r="P186" s="216">
        <v>588.41</v>
      </c>
      <c r="GO186" s="277"/>
      <c r="GP186" s="277"/>
      <c r="GQ186" s="277"/>
      <c r="GR186" s="277"/>
      <c r="GS186" s="277"/>
      <c r="GT186" s="277"/>
      <c r="GU186" s="277"/>
      <c r="GW186" s="157" t="s">
        <v>391</v>
      </c>
      <c r="GX186" s="157"/>
      <c r="GY186" s="157"/>
      <c r="GZ186" s="277"/>
      <c r="HA186" s="157"/>
      <c r="HB186" s="157"/>
      <c r="HC186" s="277"/>
      <c r="HD186" s="277"/>
      <c r="HF186" s="277"/>
    </row>
    <row r="187" spans="1:214" s="143" customFormat="1" ht="15" customHeight="1">
      <c r="A187" s="195"/>
      <c r="B187" s="189" t="s">
        <v>393</v>
      </c>
      <c r="C187" s="501" t="s">
        <v>394</v>
      </c>
      <c r="D187" s="501"/>
      <c r="E187" s="501"/>
      <c r="F187" s="501"/>
      <c r="G187" s="501"/>
      <c r="H187" s="190" t="s">
        <v>392</v>
      </c>
      <c r="I187" s="201">
        <v>5.39</v>
      </c>
      <c r="J187" s="197">
        <v>1.6068849999999999</v>
      </c>
      <c r="K187" s="215">
        <v>1.0393332</v>
      </c>
      <c r="L187" s="198"/>
      <c r="M187" s="199"/>
      <c r="N187" s="200">
        <v>566.14</v>
      </c>
      <c r="O187" s="191"/>
      <c r="P187" s="194">
        <v>588.41</v>
      </c>
      <c r="Q187" s="278"/>
      <c r="R187" s="278"/>
      <c r="GO187" s="277"/>
      <c r="GP187" s="277"/>
      <c r="GQ187" s="277"/>
      <c r="GR187" s="277"/>
      <c r="GS187" s="277"/>
      <c r="GT187" s="277"/>
      <c r="GU187" s="277"/>
      <c r="GW187" s="157"/>
      <c r="GX187" s="157" t="s">
        <v>394</v>
      </c>
      <c r="GY187" s="157"/>
      <c r="GZ187" s="277"/>
      <c r="HA187" s="157"/>
      <c r="HB187" s="157"/>
      <c r="HC187" s="277"/>
      <c r="HD187" s="277"/>
      <c r="HF187" s="277"/>
    </row>
    <row r="188" spans="1:214" s="143" customFormat="1" ht="15" customHeight="1">
      <c r="A188" s="188"/>
      <c r="B188" s="189" t="s">
        <v>167</v>
      </c>
      <c r="C188" s="501" t="s">
        <v>395</v>
      </c>
      <c r="D188" s="501"/>
      <c r="E188" s="501"/>
      <c r="F188" s="501"/>
      <c r="G188" s="501"/>
      <c r="H188" s="190"/>
      <c r="I188" s="191"/>
      <c r="J188" s="191"/>
      <c r="K188" s="191"/>
      <c r="L188" s="193"/>
      <c r="M188" s="191"/>
      <c r="N188" s="193"/>
      <c r="O188" s="191"/>
      <c r="P188" s="216">
        <v>8.1999999999999993</v>
      </c>
      <c r="GO188" s="277"/>
      <c r="GP188" s="277"/>
      <c r="GQ188" s="277"/>
      <c r="GR188" s="277"/>
      <c r="GS188" s="277"/>
      <c r="GT188" s="277"/>
      <c r="GU188" s="277"/>
      <c r="GW188" s="157" t="s">
        <v>395</v>
      </c>
      <c r="GX188" s="157"/>
      <c r="GY188" s="157"/>
      <c r="GZ188" s="277"/>
      <c r="HA188" s="157"/>
      <c r="HB188" s="157"/>
      <c r="HC188" s="277"/>
      <c r="HD188" s="277"/>
      <c r="HF188" s="277"/>
    </row>
    <row r="189" spans="1:214" s="143" customFormat="1" ht="15" customHeight="1">
      <c r="A189" s="188"/>
      <c r="B189" s="189"/>
      <c r="C189" s="501" t="s">
        <v>396</v>
      </c>
      <c r="D189" s="501"/>
      <c r="E189" s="501"/>
      <c r="F189" s="501"/>
      <c r="G189" s="501"/>
      <c r="H189" s="190" t="s">
        <v>392</v>
      </c>
      <c r="I189" s="191"/>
      <c r="J189" s="191"/>
      <c r="K189" s="197">
        <v>7.7130000000000002E-3</v>
      </c>
      <c r="L189" s="193"/>
      <c r="M189" s="191"/>
      <c r="N189" s="193"/>
      <c r="O189" s="191"/>
      <c r="P189" s="216">
        <v>5.23</v>
      </c>
      <c r="GO189" s="277"/>
      <c r="GP189" s="277"/>
      <c r="GQ189" s="277"/>
      <c r="GR189" s="277"/>
      <c r="GS189" s="277"/>
      <c r="GT189" s="277"/>
      <c r="GU189" s="277"/>
      <c r="GW189" s="157" t="s">
        <v>396</v>
      </c>
      <c r="GX189" s="157"/>
      <c r="GY189" s="157"/>
      <c r="GZ189" s="277"/>
      <c r="HA189" s="157"/>
      <c r="HB189" s="157"/>
      <c r="HC189" s="277"/>
      <c r="HD189" s="277"/>
      <c r="HF189" s="277"/>
    </row>
    <row r="190" spans="1:214" s="143" customFormat="1" ht="15" customHeight="1">
      <c r="A190" s="195"/>
      <c r="B190" s="189" t="s">
        <v>397</v>
      </c>
      <c r="C190" s="501" t="s">
        <v>398</v>
      </c>
      <c r="D190" s="501"/>
      <c r="E190" s="501"/>
      <c r="F190" s="501"/>
      <c r="G190" s="501"/>
      <c r="H190" s="190" t="s">
        <v>399</v>
      </c>
      <c r="I190" s="201">
        <v>0.02</v>
      </c>
      <c r="J190" s="197">
        <v>1.6068849999999999</v>
      </c>
      <c r="K190" s="215">
        <v>3.8565000000000001E-3</v>
      </c>
      <c r="L190" s="198"/>
      <c r="M190" s="199"/>
      <c r="N190" s="200">
        <v>1582.31</v>
      </c>
      <c r="O190" s="191"/>
      <c r="P190" s="194">
        <v>6.1</v>
      </c>
      <c r="Q190" s="278"/>
      <c r="R190" s="278"/>
      <c r="GO190" s="277"/>
      <c r="GP190" s="277"/>
      <c r="GQ190" s="277"/>
      <c r="GR190" s="277"/>
      <c r="GS190" s="277"/>
      <c r="GT190" s="277"/>
      <c r="GU190" s="277"/>
      <c r="GW190" s="157"/>
      <c r="GX190" s="157" t="s">
        <v>398</v>
      </c>
      <c r="GY190" s="157"/>
      <c r="GZ190" s="277"/>
      <c r="HA190" s="157"/>
      <c r="HB190" s="157"/>
      <c r="HC190" s="277"/>
      <c r="HD190" s="277"/>
      <c r="HF190" s="277"/>
    </row>
    <row r="191" spans="1:214" s="143" customFormat="1" ht="15" customHeight="1">
      <c r="A191" s="203"/>
      <c r="B191" s="189" t="s">
        <v>400</v>
      </c>
      <c r="C191" s="501" t="s">
        <v>401</v>
      </c>
      <c r="D191" s="501"/>
      <c r="E191" s="501"/>
      <c r="F191" s="501"/>
      <c r="G191" s="501"/>
      <c r="H191" s="190" t="s">
        <v>392</v>
      </c>
      <c r="I191" s="201">
        <v>0.02</v>
      </c>
      <c r="J191" s="197">
        <v>1.6068849999999999</v>
      </c>
      <c r="K191" s="215">
        <v>3.8565000000000001E-3</v>
      </c>
      <c r="L191" s="193"/>
      <c r="M191" s="191"/>
      <c r="N191" s="204">
        <v>777.91</v>
      </c>
      <c r="O191" s="191"/>
      <c r="P191" s="216">
        <v>3</v>
      </c>
      <c r="GO191" s="277"/>
      <c r="GP191" s="277"/>
      <c r="GQ191" s="277"/>
      <c r="GR191" s="277"/>
      <c r="GS191" s="277"/>
      <c r="GT191" s="277"/>
      <c r="GU191" s="277"/>
      <c r="GW191" s="157"/>
      <c r="GX191" s="157"/>
      <c r="GY191" s="157" t="s">
        <v>401</v>
      </c>
      <c r="GZ191" s="277"/>
      <c r="HA191" s="157"/>
      <c r="HB191" s="157"/>
      <c r="HC191" s="277"/>
      <c r="HD191" s="277"/>
      <c r="HF191" s="277"/>
    </row>
    <row r="192" spans="1:214" s="143" customFormat="1" ht="15" customHeight="1">
      <c r="A192" s="195"/>
      <c r="B192" s="189" t="s">
        <v>402</v>
      </c>
      <c r="C192" s="501" t="s">
        <v>403</v>
      </c>
      <c r="D192" s="501"/>
      <c r="E192" s="501"/>
      <c r="F192" s="501"/>
      <c r="G192" s="501"/>
      <c r="H192" s="190" t="s">
        <v>399</v>
      </c>
      <c r="I192" s="201">
        <v>0.02</v>
      </c>
      <c r="J192" s="197">
        <v>1.6068849999999999</v>
      </c>
      <c r="K192" s="215">
        <v>3.8565000000000001E-3</v>
      </c>
      <c r="L192" s="198"/>
      <c r="M192" s="199"/>
      <c r="N192" s="200">
        <v>543.33000000000004</v>
      </c>
      <c r="O192" s="191"/>
      <c r="P192" s="194">
        <v>2.1</v>
      </c>
      <c r="Q192" s="278"/>
      <c r="R192" s="278"/>
      <c r="GO192" s="277"/>
      <c r="GP192" s="277"/>
      <c r="GQ192" s="277"/>
      <c r="GR192" s="277"/>
      <c r="GS192" s="277"/>
      <c r="GT192" s="277"/>
      <c r="GU192" s="277"/>
      <c r="GW192" s="157"/>
      <c r="GX192" s="157" t="s">
        <v>403</v>
      </c>
      <c r="GY192" s="157"/>
      <c r="GZ192" s="277"/>
      <c r="HA192" s="157"/>
      <c r="HB192" s="157"/>
      <c r="HC192" s="277"/>
      <c r="HD192" s="277"/>
      <c r="HF192" s="277"/>
    </row>
    <row r="193" spans="1:214" s="143" customFormat="1" ht="15" customHeight="1">
      <c r="A193" s="203"/>
      <c r="B193" s="189" t="s">
        <v>404</v>
      </c>
      <c r="C193" s="501" t="s">
        <v>405</v>
      </c>
      <c r="D193" s="501"/>
      <c r="E193" s="501"/>
      <c r="F193" s="501"/>
      <c r="G193" s="501"/>
      <c r="H193" s="190" t="s">
        <v>392</v>
      </c>
      <c r="I193" s="201">
        <v>0.02</v>
      </c>
      <c r="J193" s="197">
        <v>1.6068849999999999</v>
      </c>
      <c r="K193" s="215">
        <v>3.8565000000000001E-3</v>
      </c>
      <c r="L193" s="193"/>
      <c r="M193" s="191"/>
      <c r="N193" s="204">
        <v>579.11</v>
      </c>
      <c r="O193" s="191"/>
      <c r="P193" s="216">
        <v>2.23</v>
      </c>
      <c r="GO193" s="277"/>
      <c r="GP193" s="277"/>
      <c r="GQ193" s="277"/>
      <c r="GR193" s="277"/>
      <c r="GS193" s="277"/>
      <c r="GT193" s="277"/>
      <c r="GU193" s="277"/>
      <c r="GW193" s="157"/>
      <c r="GX193" s="157"/>
      <c r="GY193" s="157" t="s">
        <v>405</v>
      </c>
      <c r="GZ193" s="277"/>
      <c r="HA193" s="157"/>
      <c r="HB193" s="157"/>
      <c r="HC193" s="277"/>
      <c r="HD193" s="277"/>
      <c r="HF193" s="277"/>
    </row>
    <row r="194" spans="1:214" s="143" customFormat="1" ht="15" customHeight="1">
      <c r="A194" s="188"/>
      <c r="B194" s="189" t="s">
        <v>180</v>
      </c>
      <c r="C194" s="501" t="s">
        <v>410</v>
      </c>
      <c r="D194" s="501"/>
      <c r="E194" s="501"/>
      <c r="F194" s="501"/>
      <c r="G194" s="501"/>
      <c r="H194" s="190"/>
      <c r="I194" s="191"/>
      <c r="J194" s="191"/>
      <c r="K194" s="191"/>
      <c r="L194" s="193"/>
      <c r="M194" s="191"/>
      <c r="N194" s="193"/>
      <c r="O194" s="191"/>
      <c r="P194" s="216">
        <v>21.75</v>
      </c>
      <c r="GO194" s="277"/>
      <c r="GP194" s="277"/>
      <c r="GQ194" s="277"/>
      <c r="GR194" s="277"/>
      <c r="GS194" s="277"/>
      <c r="GT194" s="277"/>
      <c r="GU194" s="277"/>
      <c r="GW194" s="157" t="s">
        <v>410</v>
      </c>
      <c r="GX194" s="157"/>
      <c r="GY194" s="157"/>
      <c r="GZ194" s="277"/>
      <c r="HA194" s="157"/>
      <c r="HB194" s="157"/>
      <c r="HC194" s="277"/>
      <c r="HD194" s="277"/>
      <c r="HF194" s="277"/>
    </row>
    <row r="195" spans="1:214" s="143" customFormat="1" ht="34.5" customHeight="1">
      <c r="A195" s="195"/>
      <c r="B195" s="189" t="s">
        <v>593</v>
      </c>
      <c r="C195" s="501" t="s">
        <v>594</v>
      </c>
      <c r="D195" s="501"/>
      <c r="E195" s="501"/>
      <c r="F195" s="501"/>
      <c r="G195" s="501"/>
      <c r="H195" s="190" t="s">
        <v>595</v>
      </c>
      <c r="I195" s="201">
        <v>13.33</v>
      </c>
      <c r="J195" s="202">
        <v>1.0367</v>
      </c>
      <c r="K195" s="215">
        <v>1.6583053000000001</v>
      </c>
      <c r="L195" s="205">
        <v>5.87</v>
      </c>
      <c r="M195" s="206">
        <v>0.87</v>
      </c>
      <c r="N195" s="200">
        <v>5.1100000000000003</v>
      </c>
      <c r="O195" s="191"/>
      <c r="P195" s="194">
        <v>8.4700000000000006</v>
      </c>
      <c r="Q195" s="278"/>
      <c r="R195" s="278"/>
      <c r="GO195" s="277"/>
      <c r="GP195" s="277"/>
      <c r="GQ195" s="277"/>
      <c r="GR195" s="277"/>
      <c r="GS195" s="277"/>
      <c r="GT195" s="277"/>
      <c r="GU195" s="277"/>
      <c r="GW195" s="157"/>
      <c r="GX195" s="157" t="s">
        <v>594</v>
      </c>
      <c r="GY195" s="157"/>
      <c r="GZ195" s="277"/>
      <c r="HA195" s="157"/>
      <c r="HB195" s="157"/>
      <c r="HC195" s="277"/>
      <c r="HD195" s="277"/>
      <c r="HF195" s="277"/>
    </row>
    <row r="196" spans="1:214" s="143" customFormat="1" ht="15" customHeight="1">
      <c r="A196" s="195"/>
      <c r="B196" s="189" t="s">
        <v>1433</v>
      </c>
      <c r="C196" s="501" t="s">
        <v>1434</v>
      </c>
      <c r="D196" s="501"/>
      <c r="E196" s="501"/>
      <c r="F196" s="501"/>
      <c r="G196" s="501"/>
      <c r="H196" s="190" t="s">
        <v>418</v>
      </c>
      <c r="I196" s="202">
        <v>5.9999999999999995E-4</v>
      </c>
      <c r="J196" s="202">
        <v>1.0367</v>
      </c>
      <c r="K196" s="215">
        <v>7.4599999999999997E-5</v>
      </c>
      <c r="L196" s="208">
        <v>43821.53</v>
      </c>
      <c r="M196" s="206">
        <v>1.34</v>
      </c>
      <c r="N196" s="200">
        <v>58720.85</v>
      </c>
      <c r="O196" s="191"/>
      <c r="P196" s="194">
        <v>4.38</v>
      </c>
      <c r="Q196" s="278"/>
      <c r="R196" s="278"/>
      <c r="GO196" s="277"/>
      <c r="GP196" s="277"/>
      <c r="GQ196" s="277"/>
      <c r="GR196" s="277"/>
      <c r="GS196" s="277"/>
      <c r="GT196" s="277"/>
      <c r="GU196" s="277"/>
      <c r="GW196" s="157"/>
      <c r="GX196" s="157" t="s">
        <v>1434</v>
      </c>
      <c r="GY196" s="157"/>
      <c r="GZ196" s="277"/>
      <c r="HA196" s="157"/>
      <c r="HB196" s="157"/>
      <c r="HC196" s="277"/>
      <c r="HD196" s="277"/>
      <c r="HF196" s="277"/>
    </row>
    <row r="197" spans="1:214" s="143" customFormat="1" ht="15" customHeight="1">
      <c r="A197" s="195"/>
      <c r="B197" s="189" t="s">
        <v>730</v>
      </c>
      <c r="C197" s="501" t="s">
        <v>731</v>
      </c>
      <c r="D197" s="501"/>
      <c r="E197" s="501"/>
      <c r="F197" s="501"/>
      <c r="G197" s="501"/>
      <c r="H197" s="190" t="s">
        <v>413</v>
      </c>
      <c r="I197" s="201">
        <v>0.02</v>
      </c>
      <c r="J197" s="202">
        <v>1.0367</v>
      </c>
      <c r="K197" s="215">
        <v>2.4881E-3</v>
      </c>
      <c r="L197" s="205">
        <v>79.88</v>
      </c>
      <c r="M197" s="206">
        <v>1.42</v>
      </c>
      <c r="N197" s="200">
        <v>113.43</v>
      </c>
      <c r="O197" s="191"/>
      <c r="P197" s="194">
        <v>0.28000000000000003</v>
      </c>
      <c r="Q197" s="278"/>
      <c r="R197" s="278"/>
      <c r="GO197" s="277"/>
      <c r="GP197" s="277"/>
      <c r="GQ197" s="277"/>
      <c r="GR197" s="277"/>
      <c r="GS197" s="277"/>
      <c r="GT197" s="277"/>
      <c r="GU197" s="277"/>
      <c r="GW197" s="157"/>
      <c r="GX197" s="157" t="s">
        <v>731</v>
      </c>
      <c r="GY197" s="157"/>
      <c r="GZ197" s="277"/>
      <c r="HA197" s="157"/>
      <c r="HB197" s="157"/>
      <c r="HC197" s="277"/>
      <c r="HD197" s="277"/>
      <c r="HF197" s="277"/>
    </row>
    <row r="198" spans="1:214" s="143" customFormat="1" ht="15" customHeight="1">
      <c r="A198" s="195"/>
      <c r="B198" s="189" t="s">
        <v>1443</v>
      </c>
      <c r="C198" s="501" t="s">
        <v>1444</v>
      </c>
      <c r="D198" s="501"/>
      <c r="E198" s="501"/>
      <c r="F198" s="501"/>
      <c r="G198" s="501"/>
      <c r="H198" s="190" t="s">
        <v>587</v>
      </c>
      <c r="I198" s="201">
        <v>0.05</v>
      </c>
      <c r="J198" s="202">
        <v>1.0367</v>
      </c>
      <c r="K198" s="215">
        <v>6.2202000000000004E-3</v>
      </c>
      <c r="L198" s="205">
        <v>696.63</v>
      </c>
      <c r="M198" s="206">
        <v>1.29</v>
      </c>
      <c r="N198" s="200">
        <v>898.65</v>
      </c>
      <c r="O198" s="191"/>
      <c r="P198" s="194">
        <v>5.59</v>
      </c>
      <c r="Q198" s="278"/>
      <c r="R198" s="278"/>
      <c r="GO198" s="277"/>
      <c r="GP198" s="277"/>
      <c r="GQ198" s="277"/>
      <c r="GR198" s="277"/>
      <c r="GS198" s="277"/>
      <c r="GT198" s="277"/>
      <c r="GU198" s="277"/>
      <c r="GW198" s="157"/>
      <c r="GX198" s="157" t="s">
        <v>1444</v>
      </c>
      <c r="GY198" s="157"/>
      <c r="GZ198" s="277"/>
      <c r="HA198" s="157"/>
      <c r="HB198" s="157"/>
      <c r="HC198" s="277"/>
      <c r="HD198" s="277"/>
      <c r="HF198" s="277"/>
    </row>
    <row r="199" spans="1:214" s="143" customFormat="1" ht="15" customHeight="1">
      <c r="A199" s="195"/>
      <c r="B199" s="189" t="s">
        <v>1445</v>
      </c>
      <c r="C199" s="501" t="s">
        <v>1446</v>
      </c>
      <c r="D199" s="501"/>
      <c r="E199" s="501"/>
      <c r="F199" s="501"/>
      <c r="G199" s="501"/>
      <c r="H199" s="190" t="s">
        <v>1124</v>
      </c>
      <c r="I199" s="202">
        <v>1.2200000000000001E-2</v>
      </c>
      <c r="J199" s="202">
        <v>1.0367</v>
      </c>
      <c r="K199" s="215">
        <v>1.5177000000000001E-3</v>
      </c>
      <c r="L199" s="208">
        <v>1610.33</v>
      </c>
      <c r="M199" s="206">
        <v>1.24</v>
      </c>
      <c r="N199" s="200">
        <v>1996.81</v>
      </c>
      <c r="O199" s="191"/>
      <c r="P199" s="194">
        <v>3.03</v>
      </c>
      <c r="Q199" s="278"/>
      <c r="R199" s="278"/>
      <c r="GO199" s="277"/>
      <c r="GP199" s="277"/>
      <c r="GQ199" s="277"/>
      <c r="GR199" s="277"/>
      <c r="GS199" s="277"/>
      <c r="GT199" s="277"/>
      <c r="GU199" s="277"/>
      <c r="GW199" s="157"/>
      <c r="GX199" s="157" t="s">
        <v>1446</v>
      </c>
      <c r="GY199" s="157"/>
      <c r="GZ199" s="277"/>
      <c r="HA199" s="157"/>
      <c r="HB199" s="157"/>
      <c r="HC199" s="277"/>
      <c r="HD199" s="277"/>
      <c r="HF199" s="277"/>
    </row>
    <row r="200" spans="1:214" s="143" customFormat="1" ht="15" customHeight="1">
      <c r="A200" s="210"/>
      <c r="B200" s="187"/>
      <c r="C200" s="500" t="s">
        <v>429</v>
      </c>
      <c r="D200" s="500"/>
      <c r="E200" s="500"/>
      <c r="F200" s="500"/>
      <c r="G200" s="500"/>
      <c r="H200" s="180"/>
      <c r="I200" s="181"/>
      <c r="J200" s="181"/>
      <c r="K200" s="181"/>
      <c r="L200" s="183"/>
      <c r="M200" s="181"/>
      <c r="N200" s="211"/>
      <c r="O200" s="181"/>
      <c r="P200" s="212">
        <v>623.59</v>
      </c>
      <c r="Q200" s="278"/>
      <c r="R200" s="278"/>
      <c r="GO200" s="277"/>
      <c r="GP200" s="277"/>
      <c r="GQ200" s="277"/>
      <c r="GR200" s="277"/>
      <c r="GS200" s="277"/>
      <c r="GT200" s="277"/>
      <c r="GU200" s="277"/>
      <c r="GW200" s="157"/>
      <c r="GX200" s="157"/>
      <c r="GY200" s="157"/>
      <c r="GZ200" s="277" t="s">
        <v>429</v>
      </c>
      <c r="HA200" s="157"/>
      <c r="HB200" s="157"/>
      <c r="HC200" s="277"/>
      <c r="HD200" s="277"/>
      <c r="HF200" s="277"/>
    </row>
    <row r="201" spans="1:214" s="143" customFormat="1" ht="15" customHeight="1">
      <c r="A201" s="203" t="s">
        <v>76</v>
      </c>
      <c r="B201" s="189" t="s">
        <v>430</v>
      </c>
      <c r="C201" s="501" t="s">
        <v>431</v>
      </c>
      <c r="D201" s="501"/>
      <c r="E201" s="501"/>
      <c r="F201" s="501"/>
      <c r="G201" s="501"/>
      <c r="H201" s="190" t="s">
        <v>432</v>
      </c>
      <c r="I201" s="209">
        <v>2</v>
      </c>
      <c r="J201" s="191"/>
      <c r="K201" s="209">
        <v>2</v>
      </c>
      <c r="L201" s="193"/>
      <c r="M201" s="191"/>
      <c r="N201" s="193"/>
      <c r="O201" s="192">
        <v>0.51834999999999998</v>
      </c>
      <c r="P201" s="216">
        <v>3.8</v>
      </c>
      <c r="GO201" s="277"/>
      <c r="GP201" s="277"/>
      <c r="GQ201" s="277"/>
      <c r="GR201" s="277"/>
      <c r="GS201" s="277"/>
      <c r="GT201" s="277"/>
      <c r="GU201" s="277"/>
      <c r="GW201" s="157"/>
      <c r="GX201" s="157"/>
      <c r="GY201" s="157"/>
      <c r="GZ201" s="277"/>
      <c r="HA201" s="157" t="s">
        <v>431</v>
      </c>
      <c r="HB201" s="157"/>
      <c r="HC201" s="277"/>
      <c r="HD201" s="277"/>
      <c r="HF201" s="277"/>
    </row>
    <row r="202" spans="1:214" s="143" customFormat="1" ht="15" customHeight="1">
      <c r="A202" s="203"/>
      <c r="B202" s="189"/>
      <c r="C202" s="501" t="s">
        <v>433</v>
      </c>
      <c r="D202" s="501"/>
      <c r="E202" s="501"/>
      <c r="F202" s="501"/>
      <c r="G202" s="501"/>
      <c r="H202" s="190"/>
      <c r="I202" s="191"/>
      <c r="J202" s="191"/>
      <c r="K202" s="191"/>
      <c r="L202" s="193"/>
      <c r="M202" s="191"/>
      <c r="N202" s="193"/>
      <c r="O202" s="191"/>
      <c r="P202" s="216">
        <v>593.64</v>
      </c>
      <c r="GO202" s="277"/>
      <c r="GP202" s="277"/>
      <c r="GQ202" s="277"/>
      <c r="GR202" s="277"/>
      <c r="GS202" s="277"/>
      <c r="GT202" s="277"/>
      <c r="GU202" s="277"/>
      <c r="GW202" s="157"/>
      <c r="GX202" s="157"/>
      <c r="GY202" s="157"/>
      <c r="GZ202" s="277"/>
      <c r="HA202" s="157"/>
      <c r="HB202" s="157" t="s">
        <v>433</v>
      </c>
      <c r="HC202" s="277"/>
      <c r="HD202" s="277"/>
      <c r="HF202" s="277"/>
    </row>
    <row r="203" spans="1:214" s="143" customFormat="1" ht="15" customHeight="1">
      <c r="A203" s="203"/>
      <c r="B203" s="189" t="s">
        <v>603</v>
      </c>
      <c r="C203" s="501" t="s">
        <v>604</v>
      </c>
      <c r="D203" s="501"/>
      <c r="E203" s="501"/>
      <c r="F203" s="501"/>
      <c r="G203" s="501"/>
      <c r="H203" s="190" t="s">
        <v>432</v>
      </c>
      <c r="I203" s="209">
        <v>97</v>
      </c>
      <c r="J203" s="191"/>
      <c r="K203" s="209">
        <v>97</v>
      </c>
      <c r="L203" s="193"/>
      <c r="M203" s="191"/>
      <c r="N203" s="193"/>
      <c r="O203" s="191"/>
      <c r="P203" s="216">
        <v>575.83000000000004</v>
      </c>
      <c r="GO203" s="277"/>
      <c r="GP203" s="277"/>
      <c r="GQ203" s="277"/>
      <c r="GR203" s="277"/>
      <c r="GS203" s="277"/>
      <c r="GT203" s="277"/>
      <c r="GU203" s="277"/>
      <c r="GW203" s="157"/>
      <c r="GX203" s="157"/>
      <c r="GY203" s="157"/>
      <c r="GZ203" s="277"/>
      <c r="HA203" s="157"/>
      <c r="HB203" s="157" t="s">
        <v>604</v>
      </c>
      <c r="HC203" s="277"/>
      <c r="HD203" s="277"/>
      <c r="HF203" s="277"/>
    </row>
    <row r="204" spans="1:214" s="143" customFormat="1" ht="15" customHeight="1">
      <c r="A204" s="203"/>
      <c r="B204" s="189" t="s">
        <v>605</v>
      </c>
      <c r="C204" s="501" t="s">
        <v>606</v>
      </c>
      <c r="D204" s="501"/>
      <c r="E204" s="501"/>
      <c r="F204" s="501"/>
      <c r="G204" s="501"/>
      <c r="H204" s="190" t="s">
        <v>432</v>
      </c>
      <c r="I204" s="209">
        <v>51</v>
      </c>
      <c r="J204" s="191"/>
      <c r="K204" s="209">
        <v>51</v>
      </c>
      <c r="L204" s="193"/>
      <c r="M204" s="191"/>
      <c r="N204" s="193"/>
      <c r="O204" s="191"/>
      <c r="P204" s="216">
        <v>302.76</v>
      </c>
      <c r="GO204" s="277"/>
      <c r="GP204" s="277"/>
      <c r="GQ204" s="277"/>
      <c r="GR204" s="277"/>
      <c r="GS204" s="277"/>
      <c r="GT204" s="277"/>
      <c r="GU204" s="277"/>
      <c r="GW204" s="157"/>
      <c r="GX204" s="157"/>
      <c r="GY204" s="157"/>
      <c r="GZ204" s="277"/>
      <c r="HA204" s="157"/>
      <c r="HB204" s="157" t="s">
        <v>606</v>
      </c>
      <c r="HC204" s="277"/>
      <c r="HD204" s="277"/>
      <c r="HF204" s="277"/>
    </row>
    <row r="205" spans="1:214" s="143" customFormat="1" ht="15" customHeight="1">
      <c r="A205" s="213"/>
      <c r="B205" s="214"/>
      <c r="C205" s="500" t="s">
        <v>438</v>
      </c>
      <c r="D205" s="500"/>
      <c r="E205" s="500"/>
      <c r="F205" s="500"/>
      <c r="G205" s="500"/>
      <c r="H205" s="180"/>
      <c r="I205" s="181"/>
      <c r="J205" s="181"/>
      <c r="K205" s="181"/>
      <c r="L205" s="183"/>
      <c r="M205" s="181"/>
      <c r="N205" s="211">
        <v>12549.83</v>
      </c>
      <c r="O205" s="181"/>
      <c r="P205" s="212">
        <v>1505.98</v>
      </c>
      <c r="GO205" s="277"/>
      <c r="GP205" s="277"/>
      <c r="GQ205" s="277"/>
      <c r="GR205" s="277"/>
      <c r="GS205" s="277"/>
      <c r="GT205" s="277"/>
      <c r="GU205" s="277"/>
      <c r="GW205" s="157"/>
      <c r="GX205" s="157"/>
      <c r="GY205" s="157"/>
      <c r="GZ205" s="277"/>
      <c r="HA205" s="157"/>
      <c r="HB205" s="157"/>
      <c r="HC205" s="277" t="s">
        <v>438</v>
      </c>
      <c r="HD205" s="277"/>
      <c r="HF205" s="277"/>
    </row>
    <row r="206" spans="1:214" s="143" customFormat="1" ht="15" customHeight="1">
      <c r="A206" s="497" t="s">
        <v>2031</v>
      </c>
      <c r="B206" s="497"/>
      <c r="C206" s="497"/>
      <c r="D206" s="497"/>
      <c r="E206" s="497"/>
      <c r="F206" s="497"/>
      <c r="G206" s="497"/>
      <c r="H206" s="497"/>
      <c r="I206" s="497"/>
      <c r="J206" s="497"/>
      <c r="K206" s="497"/>
      <c r="L206" s="497"/>
      <c r="M206" s="497"/>
      <c r="N206" s="497"/>
      <c r="O206" s="497"/>
      <c r="P206" s="497"/>
      <c r="GO206" s="277"/>
      <c r="GP206" s="277" t="s">
        <v>2031</v>
      </c>
      <c r="GQ206" s="277"/>
      <c r="GR206" s="277"/>
      <c r="GS206" s="277"/>
      <c r="GT206" s="277"/>
      <c r="GU206" s="277"/>
      <c r="GW206" s="157"/>
      <c r="GX206" s="157"/>
      <c r="GY206" s="157"/>
      <c r="GZ206" s="277"/>
      <c r="HA206" s="157"/>
      <c r="HB206" s="157"/>
      <c r="HC206" s="277"/>
      <c r="HD206" s="277"/>
      <c r="HF206" s="277"/>
    </row>
    <row r="207" spans="1:214" s="143" customFormat="1" ht="15" customHeight="1">
      <c r="A207" s="497" t="s">
        <v>2029</v>
      </c>
      <c r="B207" s="497"/>
      <c r="C207" s="497"/>
      <c r="D207" s="497"/>
      <c r="E207" s="497"/>
      <c r="F207" s="497"/>
      <c r="G207" s="497"/>
      <c r="H207" s="497"/>
      <c r="I207" s="497"/>
      <c r="J207" s="497"/>
      <c r="K207" s="497"/>
      <c r="L207" s="497"/>
      <c r="M207" s="497"/>
      <c r="N207" s="497"/>
      <c r="O207" s="497"/>
      <c r="P207" s="497"/>
      <c r="GO207" s="277"/>
      <c r="GP207" s="277" t="s">
        <v>2029</v>
      </c>
      <c r="GQ207" s="277"/>
      <c r="GR207" s="277"/>
      <c r="GS207" s="277"/>
      <c r="GT207" s="277"/>
      <c r="GU207" s="277"/>
      <c r="GW207" s="157"/>
      <c r="GX207" s="157"/>
      <c r="GY207" s="157"/>
      <c r="GZ207" s="277"/>
      <c r="HA207" s="157"/>
      <c r="HB207" s="157"/>
      <c r="HC207" s="277"/>
      <c r="HD207" s="277"/>
      <c r="HF207" s="277"/>
    </row>
    <row r="208" spans="1:214" s="143" customFormat="1" ht="15" customHeight="1">
      <c r="A208" s="178" t="s">
        <v>184</v>
      </c>
      <c r="B208" s="179" t="s">
        <v>1408</v>
      </c>
      <c r="C208" s="498" t="s">
        <v>1409</v>
      </c>
      <c r="D208" s="498"/>
      <c r="E208" s="498"/>
      <c r="F208" s="498"/>
      <c r="G208" s="498"/>
      <c r="H208" s="180" t="s">
        <v>610</v>
      </c>
      <c r="I208" s="181">
        <v>2.2799999999999998</v>
      </c>
      <c r="J208" s="182">
        <v>1</v>
      </c>
      <c r="K208" s="219">
        <v>2.2799999999999998</v>
      </c>
      <c r="L208" s="183"/>
      <c r="M208" s="181"/>
      <c r="N208" s="184"/>
      <c r="O208" s="181"/>
      <c r="P208" s="185"/>
      <c r="GO208" s="277"/>
      <c r="GP208" s="277"/>
      <c r="GQ208" s="277" t="s">
        <v>1409</v>
      </c>
      <c r="GR208" s="277"/>
      <c r="GS208" s="277"/>
      <c r="GT208" s="277"/>
      <c r="GU208" s="277"/>
      <c r="GW208" s="157"/>
      <c r="GX208" s="157"/>
      <c r="GY208" s="157"/>
      <c r="GZ208" s="277"/>
      <c r="HA208" s="157"/>
      <c r="HB208" s="157"/>
      <c r="HC208" s="277"/>
      <c r="HD208" s="277"/>
      <c r="HF208" s="277"/>
    </row>
    <row r="209" spans="1:214" s="143" customFormat="1" ht="57" customHeight="1">
      <c r="A209" s="186"/>
      <c r="B209" s="187" t="s">
        <v>386</v>
      </c>
      <c r="C209" s="499" t="s">
        <v>387</v>
      </c>
      <c r="D209" s="499"/>
      <c r="E209" s="499"/>
      <c r="F209" s="499"/>
      <c r="G209" s="499"/>
      <c r="H209" s="499"/>
      <c r="I209" s="499"/>
      <c r="J209" s="499"/>
      <c r="K209" s="499"/>
      <c r="L209" s="499"/>
      <c r="M209" s="499"/>
      <c r="N209" s="499"/>
      <c r="O209" s="499"/>
      <c r="P209" s="499"/>
      <c r="GO209" s="277"/>
      <c r="GP209" s="277"/>
      <c r="GQ209" s="277"/>
      <c r="GR209" s="277"/>
      <c r="GS209" s="277"/>
      <c r="GT209" s="277"/>
      <c r="GU209" s="277"/>
      <c r="GV209" s="140" t="s">
        <v>387</v>
      </c>
      <c r="GW209" s="157"/>
      <c r="GX209" s="157"/>
      <c r="GY209" s="157"/>
      <c r="GZ209" s="277"/>
      <c r="HA209" s="157"/>
      <c r="HB209" s="157"/>
      <c r="HC209" s="277"/>
      <c r="HD209" s="277"/>
      <c r="HF209" s="277"/>
    </row>
    <row r="210" spans="1:214" s="143" customFormat="1" ht="23.25" customHeight="1">
      <c r="A210" s="186"/>
      <c r="B210" s="187" t="s">
        <v>388</v>
      </c>
      <c r="C210" s="499" t="s">
        <v>389</v>
      </c>
      <c r="D210" s="499"/>
      <c r="E210" s="499"/>
      <c r="F210" s="499"/>
      <c r="G210" s="499"/>
      <c r="H210" s="499"/>
      <c r="I210" s="499"/>
      <c r="J210" s="499"/>
      <c r="K210" s="499"/>
      <c r="L210" s="499"/>
      <c r="M210" s="499"/>
      <c r="N210" s="499"/>
      <c r="O210" s="499"/>
      <c r="P210" s="499"/>
      <c r="GO210" s="277"/>
      <c r="GP210" s="277"/>
      <c r="GQ210" s="277"/>
      <c r="GR210" s="277"/>
      <c r="GS210" s="277"/>
      <c r="GT210" s="277"/>
      <c r="GU210" s="277"/>
      <c r="GV210" s="140" t="s">
        <v>389</v>
      </c>
      <c r="GW210" s="157"/>
      <c r="GX210" s="157"/>
      <c r="GY210" s="157"/>
      <c r="GZ210" s="277"/>
      <c r="HA210" s="157"/>
      <c r="HB210" s="157"/>
      <c r="HC210" s="277"/>
      <c r="HD210" s="277"/>
      <c r="HF210" s="277"/>
    </row>
    <row r="211" spans="1:214" s="143" customFormat="1" ht="15" customHeight="1">
      <c r="A211" s="186"/>
      <c r="B211" s="187"/>
      <c r="C211" s="499" t="s">
        <v>2011</v>
      </c>
      <c r="D211" s="499"/>
      <c r="E211" s="499"/>
      <c r="F211" s="499"/>
      <c r="G211" s="499"/>
      <c r="H211" s="499"/>
      <c r="I211" s="499"/>
      <c r="J211" s="499"/>
      <c r="K211" s="499"/>
      <c r="L211" s="499"/>
      <c r="M211" s="499"/>
      <c r="N211" s="499"/>
      <c r="O211" s="499"/>
      <c r="P211" s="499"/>
      <c r="GO211" s="277"/>
      <c r="GP211" s="277"/>
      <c r="GQ211" s="277"/>
      <c r="GR211" s="277"/>
      <c r="GS211" s="277"/>
      <c r="GT211" s="277"/>
      <c r="GU211" s="277"/>
      <c r="GV211" s="140" t="s">
        <v>2011</v>
      </c>
      <c r="GW211" s="157"/>
      <c r="GX211" s="157"/>
      <c r="GY211" s="157"/>
      <c r="GZ211" s="277"/>
      <c r="HA211" s="157"/>
      <c r="HB211" s="157"/>
      <c r="HC211" s="277"/>
      <c r="HD211" s="277"/>
      <c r="HF211" s="277"/>
    </row>
    <row r="212" spans="1:214" s="143" customFormat="1" ht="15" customHeight="1">
      <c r="A212" s="188"/>
      <c r="B212" s="189" t="s">
        <v>164</v>
      </c>
      <c r="C212" s="501" t="s">
        <v>391</v>
      </c>
      <c r="D212" s="501"/>
      <c r="E212" s="501"/>
      <c r="F212" s="501"/>
      <c r="G212" s="501"/>
      <c r="H212" s="190" t="s">
        <v>392</v>
      </c>
      <c r="I212" s="191"/>
      <c r="J212" s="191"/>
      <c r="K212" s="215">
        <v>7.5472175000000004</v>
      </c>
      <c r="L212" s="193"/>
      <c r="M212" s="191"/>
      <c r="N212" s="193"/>
      <c r="O212" s="191"/>
      <c r="P212" s="194">
        <v>4272.78</v>
      </c>
      <c r="GO212" s="277"/>
      <c r="GP212" s="277"/>
      <c r="GQ212" s="277"/>
      <c r="GR212" s="277"/>
      <c r="GS212" s="277"/>
      <c r="GT212" s="277"/>
      <c r="GU212" s="277"/>
      <c r="GW212" s="157" t="s">
        <v>391</v>
      </c>
      <c r="GX212" s="157"/>
      <c r="GY212" s="157"/>
      <c r="GZ212" s="277"/>
      <c r="HA212" s="157"/>
      <c r="HB212" s="157"/>
      <c r="HC212" s="277"/>
      <c r="HD212" s="277"/>
      <c r="HF212" s="277"/>
    </row>
    <row r="213" spans="1:214" s="143" customFormat="1" ht="15" customHeight="1">
      <c r="A213" s="195"/>
      <c r="B213" s="189" t="s">
        <v>393</v>
      </c>
      <c r="C213" s="501" t="s">
        <v>394</v>
      </c>
      <c r="D213" s="501"/>
      <c r="E213" s="501"/>
      <c r="F213" s="501"/>
      <c r="G213" s="501"/>
      <c r="H213" s="190" t="s">
        <v>392</v>
      </c>
      <c r="I213" s="201">
        <v>2.06</v>
      </c>
      <c r="J213" s="197">
        <v>1.6068849999999999</v>
      </c>
      <c r="K213" s="215">
        <v>7.5472175000000004</v>
      </c>
      <c r="L213" s="198"/>
      <c r="M213" s="199"/>
      <c r="N213" s="200">
        <v>566.14</v>
      </c>
      <c r="O213" s="191"/>
      <c r="P213" s="194">
        <v>4272.78</v>
      </c>
      <c r="Q213" s="278"/>
      <c r="R213" s="278"/>
      <c r="GO213" s="277"/>
      <c r="GP213" s="277"/>
      <c r="GQ213" s="277"/>
      <c r="GR213" s="277"/>
      <c r="GS213" s="277"/>
      <c r="GT213" s="277"/>
      <c r="GU213" s="277"/>
      <c r="GW213" s="157"/>
      <c r="GX213" s="157" t="s">
        <v>394</v>
      </c>
      <c r="GY213" s="157"/>
      <c r="GZ213" s="277"/>
      <c r="HA213" s="157"/>
      <c r="HB213" s="157"/>
      <c r="HC213" s="277"/>
      <c r="HD213" s="277"/>
      <c r="HF213" s="277"/>
    </row>
    <row r="214" spans="1:214" s="143" customFormat="1" ht="15" customHeight="1">
      <c r="A214" s="188"/>
      <c r="B214" s="189" t="s">
        <v>167</v>
      </c>
      <c r="C214" s="501" t="s">
        <v>395</v>
      </c>
      <c r="D214" s="501"/>
      <c r="E214" s="501"/>
      <c r="F214" s="501"/>
      <c r="G214" s="501"/>
      <c r="H214" s="190"/>
      <c r="I214" s="191"/>
      <c r="J214" s="191"/>
      <c r="K214" s="191"/>
      <c r="L214" s="193"/>
      <c r="M214" s="191"/>
      <c r="N214" s="193"/>
      <c r="O214" s="191"/>
      <c r="P214" s="216">
        <v>155.75</v>
      </c>
      <c r="GO214" s="277"/>
      <c r="GP214" s="277"/>
      <c r="GQ214" s="277"/>
      <c r="GR214" s="277"/>
      <c r="GS214" s="277"/>
      <c r="GT214" s="277"/>
      <c r="GU214" s="277"/>
      <c r="GW214" s="157" t="s">
        <v>395</v>
      </c>
      <c r="GX214" s="157"/>
      <c r="GY214" s="157"/>
      <c r="GZ214" s="277"/>
      <c r="HA214" s="157"/>
      <c r="HB214" s="157"/>
      <c r="HC214" s="277"/>
      <c r="HD214" s="277"/>
      <c r="HF214" s="277"/>
    </row>
    <row r="215" spans="1:214" s="143" customFormat="1" ht="15" customHeight="1">
      <c r="A215" s="188"/>
      <c r="B215" s="189"/>
      <c r="C215" s="501" t="s">
        <v>396</v>
      </c>
      <c r="D215" s="501"/>
      <c r="E215" s="501"/>
      <c r="F215" s="501"/>
      <c r="G215" s="501"/>
      <c r="H215" s="190" t="s">
        <v>392</v>
      </c>
      <c r="I215" s="191"/>
      <c r="J215" s="191"/>
      <c r="K215" s="197">
        <v>0.14654800000000001</v>
      </c>
      <c r="L215" s="193"/>
      <c r="M215" s="191"/>
      <c r="N215" s="193"/>
      <c r="O215" s="191"/>
      <c r="P215" s="216">
        <v>99.43</v>
      </c>
      <c r="GO215" s="277"/>
      <c r="GP215" s="277"/>
      <c r="GQ215" s="277"/>
      <c r="GR215" s="277"/>
      <c r="GS215" s="277"/>
      <c r="GT215" s="277"/>
      <c r="GU215" s="277"/>
      <c r="GW215" s="157" t="s">
        <v>396</v>
      </c>
      <c r="GX215" s="157"/>
      <c r="GY215" s="157"/>
      <c r="GZ215" s="277"/>
      <c r="HA215" s="157"/>
      <c r="HB215" s="157"/>
      <c r="HC215" s="277"/>
      <c r="HD215" s="277"/>
      <c r="HF215" s="277"/>
    </row>
    <row r="216" spans="1:214" s="143" customFormat="1" ht="15" customHeight="1">
      <c r="A216" s="195"/>
      <c r="B216" s="189" t="s">
        <v>397</v>
      </c>
      <c r="C216" s="501" t="s">
        <v>398</v>
      </c>
      <c r="D216" s="501"/>
      <c r="E216" s="501"/>
      <c r="F216" s="501"/>
      <c r="G216" s="501"/>
      <c r="H216" s="190" t="s">
        <v>399</v>
      </c>
      <c r="I216" s="201">
        <v>0.02</v>
      </c>
      <c r="J216" s="197">
        <v>1.6068849999999999</v>
      </c>
      <c r="K216" s="197">
        <v>7.3274000000000006E-2</v>
      </c>
      <c r="L216" s="198"/>
      <c r="M216" s="199"/>
      <c r="N216" s="200">
        <v>1582.31</v>
      </c>
      <c r="O216" s="191"/>
      <c r="P216" s="194">
        <v>115.94</v>
      </c>
      <c r="Q216" s="278"/>
      <c r="R216" s="278"/>
      <c r="GO216" s="277"/>
      <c r="GP216" s="277"/>
      <c r="GQ216" s="277"/>
      <c r="GR216" s="277"/>
      <c r="GS216" s="277"/>
      <c r="GT216" s="277"/>
      <c r="GU216" s="277"/>
      <c r="GW216" s="157"/>
      <c r="GX216" s="157" t="s">
        <v>398</v>
      </c>
      <c r="GY216" s="157"/>
      <c r="GZ216" s="277"/>
      <c r="HA216" s="157"/>
      <c r="HB216" s="157"/>
      <c r="HC216" s="277"/>
      <c r="HD216" s="277"/>
      <c r="HF216" s="277"/>
    </row>
    <row r="217" spans="1:214" s="143" customFormat="1" ht="15" customHeight="1">
      <c r="A217" s="203"/>
      <c r="B217" s="189" t="s">
        <v>400</v>
      </c>
      <c r="C217" s="501" t="s">
        <v>401</v>
      </c>
      <c r="D217" s="501"/>
      <c r="E217" s="501"/>
      <c r="F217" s="501"/>
      <c r="G217" s="501"/>
      <c r="H217" s="190" t="s">
        <v>392</v>
      </c>
      <c r="I217" s="201">
        <v>0.02</v>
      </c>
      <c r="J217" s="197">
        <v>1.6068849999999999</v>
      </c>
      <c r="K217" s="197">
        <v>7.3274000000000006E-2</v>
      </c>
      <c r="L217" s="193"/>
      <c r="M217" s="191"/>
      <c r="N217" s="204">
        <v>777.91</v>
      </c>
      <c r="O217" s="191"/>
      <c r="P217" s="216">
        <v>57</v>
      </c>
      <c r="GO217" s="277"/>
      <c r="GP217" s="277"/>
      <c r="GQ217" s="277"/>
      <c r="GR217" s="277"/>
      <c r="GS217" s="277"/>
      <c r="GT217" s="277"/>
      <c r="GU217" s="277"/>
      <c r="GW217" s="157"/>
      <c r="GX217" s="157"/>
      <c r="GY217" s="157" t="s">
        <v>401</v>
      </c>
      <c r="GZ217" s="277"/>
      <c r="HA217" s="157"/>
      <c r="HB217" s="157"/>
      <c r="HC217" s="277"/>
      <c r="HD217" s="277"/>
      <c r="HF217" s="277"/>
    </row>
    <row r="218" spans="1:214" s="143" customFormat="1" ht="15" customHeight="1">
      <c r="A218" s="195"/>
      <c r="B218" s="189" t="s">
        <v>402</v>
      </c>
      <c r="C218" s="501" t="s">
        <v>403</v>
      </c>
      <c r="D218" s="501"/>
      <c r="E218" s="501"/>
      <c r="F218" s="501"/>
      <c r="G218" s="501"/>
      <c r="H218" s="190" t="s">
        <v>399</v>
      </c>
      <c r="I218" s="201">
        <v>0.02</v>
      </c>
      <c r="J218" s="197">
        <v>1.6068849999999999</v>
      </c>
      <c r="K218" s="197">
        <v>7.3274000000000006E-2</v>
      </c>
      <c r="L218" s="198"/>
      <c r="M218" s="199"/>
      <c r="N218" s="200">
        <v>543.33000000000004</v>
      </c>
      <c r="O218" s="191"/>
      <c r="P218" s="194">
        <v>39.81</v>
      </c>
      <c r="Q218" s="278"/>
      <c r="R218" s="278"/>
      <c r="GO218" s="277"/>
      <c r="GP218" s="277"/>
      <c r="GQ218" s="277"/>
      <c r="GR218" s="277"/>
      <c r="GS218" s="277"/>
      <c r="GT218" s="277"/>
      <c r="GU218" s="277"/>
      <c r="GW218" s="157"/>
      <c r="GX218" s="157" t="s">
        <v>403</v>
      </c>
      <c r="GY218" s="157"/>
      <c r="GZ218" s="277"/>
      <c r="HA218" s="157"/>
      <c r="HB218" s="157"/>
      <c r="HC218" s="277"/>
      <c r="HD218" s="277"/>
      <c r="HF218" s="277"/>
    </row>
    <row r="219" spans="1:214" s="143" customFormat="1" ht="15" customHeight="1">
      <c r="A219" s="203"/>
      <c r="B219" s="189" t="s">
        <v>404</v>
      </c>
      <c r="C219" s="501" t="s">
        <v>405</v>
      </c>
      <c r="D219" s="501"/>
      <c r="E219" s="501"/>
      <c r="F219" s="501"/>
      <c r="G219" s="501"/>
      <c r="H219" s="190" t="s">
        <v>392</v>
      </c>
      <c r="I219" s="201">
        <v>0.02</v>
      </c>
      <c r="J219" s="197">
        <v>1.6068849999999999</v>
      </c>
      <c r="K219" s="197">
        <v>7.3274000000000006E-2</v>
      </c>
      <c r="L219" s="193"/>
      <c r="M219" s="191"/>
      <c r="N219" s="204">
        <v>579.11</v>
      </c>
      <c r="O219" s="191"/>
      <c r="P219" s="216">
        <v>42.43</v>
      </c>
      <c r="GO219" s="277"/>
      <c r="GP219" s="277"/>
      <c r="GQ219" s="277"/>
      <c r="GR219" s="277"/>
      <c r="GS219" s="277"/>
      <c r="GT219" s="277"/>
      <c r="GU219" s="277"/>
      <c r="GW219" s="157"/>
      <c r="GX219" s="157"/>
      <c r="GY219" s="157" t="s">
        <v>405</v>
      </c>
      <c r="GZ219" s="277"/>
      <c r="HA219" s="157"/>
      <c r="HB219" s="157"/>
      <c r="HC219" s="277"/>
      <c r="HD219" s="277"/>
      <c r="HF219" s="277"/>
    </row>
    <row r="220" spans="1:214" s="143" customFormat="1" ht="15" customHeight="1">
      <c r="A220" s="188"/>
      <c r="B220" s="189" t="s">
        <v>180</v>
      </c>
      <c r="C220" s="501" t="s">
        <v>410</v>
      </c>
      <c r="D220" s="501"/>
      <c r="E220" s="501"/>
      <c r="F220" s="501"/>
      <c r="G220" s="501"/>
      <c r="H220" s="190"/>
      <c r="I220" s="191"/>
      <c r="J220" s="191"/>
      <c r="K220" s="191"/>
      <c r="L220" s="193"/>
      <c r="M220" s="191"/>
      <c r="N220" s="193"/>
      <c r="O220" s="191"/>
      <c r="P220" s="216">
        <v>249.9</v>
      </c>
      <c r="GO220" s="277"/>
      <c r="GP220" s="277"/>
      <c r="GQ220" s="277"/>
      <c r="GR220" s="277"/>
      <c r="GS220" s="277"/>
      <c r="GT220" s="277"/>
      <c r="GU220" s="277"/>
      <c r="GW220" s="157" t="s">
        <v>410</v>
      </c>
      <c r="GX220" s="157"/>
      <c r="GY220" s="157"/>
      <c r="GZ220" s="277"/>
      <c r="HA220" s="157"/>
      <c r="HB220" s="157"/>
      <c r="HC220" s="277"/>
      <c r="HD220" s="277"/>
      <c r="HF220" s="277"/>
    </row>
    <row r="221" spans="1:214" s="143" customFormat="1" ht="34.5" customHeight="1">
      <c r="A221" s="195"/>
      <c r="B221" s="189" t="s">
        <v>593</v>
      </c>
      <c r="C221" s="501" t="s">
        <v>594</v>
      </c>
      <c r="D221" s="501"/>
      <c r="E221" s="501"/>
      <c r="F221" s="501"/>
      <c r="G221" s="501"/>
      <c r="H221" s="190" t="s">
        <v>595</v>
      </c>
      <c r="I221" s="201">
        <v>13.33</v>
      </c>
      <c r="J221" s="202">
        <v>1.0367</v>
      </c>
      <c r="K221" s="215">
        <v>31.507801099999998</v>
      </c>
      <c r="L221" s="205">
        <v>5.87</v>
      </c>
      <c r="M221" s="206">
        <v>0.87</v>
      </c>
      <c r="N221" s="200">
        <v>5.1100000000000003</v>
      </c>
      <c r="O221" s="191"/>
      <c r="P221" s="194">
        <v>161</v>
      </c>
      <c r="Q221" s="278"/>
      <c r="R221" s="278"/>
      <c r="GO221" s="277"/>
      <c r="GP221" s="277"/>
      <c r="GQ221" s="277"/>
      <c r="GR221" s="277"/>
      <c r="GS221" s="277"/>
      <c r="GT221" s="277"/>
      <c r="GU221" s="277"/>
      <c r="GW221" s="157"/>
      <c r="GX221" s="157" t="s">
        <v>594</v>
      </c>
      <c r="GY221" s="157"/>
      <c r="GZ221" s="277"/>
      <c r="HA221" s="157"/>
      <c r="HB221" s="157"/>
      <c r="HC221" s="277"/>
      <c r="HD221" s="277"/>
      <c r="HF221" s="277"/>
    </row>
    <row r="222" spans="1:214" s="143" customFormat="1" ht="23.25" customHeight="1">
      <c r="A222" s="195"/>
      <c r="B222" s="189" t="s">
        <v>1403</v>
      </c>
      <c r="C222" s="501" t="s">
        <v>1404</v>
      </c>
      <c r="D222" s="501"/>
      <c r="E222" s="501"/>
      <c r="F222" s="501"/>
      <c r="G222" s="501"/>
      <c r="H222" s="190" t="s">
        <v>1405</v>
      </c>
      <c r="I222" s="201">
        <v>0.55000000000000004</v>
      </c>
      <c r="J222" s="202">
        <v>1.0367</v>
      </c>
      <c r="K222" s="215">
        <v>1.3000217999999999</v>
      </c>
      <c r="L222" s="205">
        <v>37.71</v>
      </c>
      <c r="M222" s="206">
        <v>1.54</v>
      </c>
      <c r="N222" s="200">
        <v>58.07</v>
      </c>
      <c r="O222" s="191"/>
      <c r="P222" s="194">
        <v>75.489999999999995</v>
      </c>
      <c r="Q222" s="278"/>
      <c r="R222" s="278"/>
      <c r="GO222" s="277"/>
      <c r="GP222" s="277"/>
      <c r="GQ222" s="277"/>
      <c r="GR222" s="277"/>
      <c r="GS222" s="277"/>
      <c r="GT222" s="277"/>
      <c r="GU222" s="277"/>
      <c r="GW222" s="157"/>
      <c r="GX222" s="157" t="s">
        <v>1404</v>
      </c>
      <c r="GY222" s="157"/>
      <c r="GZ222" s="277"/>
      <c r="HA222" s="157"/>
      <c r="HB222" s="157"/>
      <c r="HC222" s="277"/>
      <c r="HD222" s="277"/>
      <c r="HF222" s="277"/>
    </row>
    <row r="223" spans="1:214" s="143" customFormat="1" ht="15" customHeight="1">
      <c r="A223" s="195"/>
      <c r="B223" s="189" t="s">
        <v>730</v>
      </c>
      <c r="C223" s="501" t="s">
        <v>731</v>
      </c>
      <c r="D223" s="501"/>
      <c r="E223" s="501"/>
      <c r="F223" s="501"/>
      <c r="G223" s="501"/>
      <c r="H223" s="190" t="s">
        <v>413</v>
      </c>
      <c r="I223" s="201">
        <v>0.05</v>
      </c>
      <c r="J223" s="202">
        <v>1.0367</v>
      </c>
      <c r="K223" s="215">
        <v>0.11818380000000001</v>
      </c>
      <c r="L223" s="205">
        <v>79.88</v>
      </c>
      <c r="M223" s="206">
        <v>1.42</v>
      </c>
      <c r="N223" s="200">
        <v>113.43</v>
      </c>
      <c r="O223" s="191"/>
      <c r="P223" s="194">
        <v>13.41</v>
      </c>
      <c r="Q223" s="278"/>
      <c r="R223" s="278"/>
      <c r="GO223" s="277"/>
      <c r="GP223" s="277"/>
      <c r="GQ223" s="277"/>
      <c r="GR223" s="277"/>
      <c r="GS223" s="277"/>
      <c r="GT223" s="277"/>
      <c r="GU223" s="277"/>
      <c r="GW223" s="157"/>
      <c r="GX223" s="157" t="s">
        <v>731</v>
      </c>
      <c r="GY223" s="157"/>
      <c r="GZ223" s="277"/>
      <c r="HA223" s="157"/>
      <c r="HB223" s="157"/>
      <c r="HC223" s="277"/>
      <c r="HD223" s="277"/>
      <c r="HF223" s="277"/>
    </row>
    <row r="224" spans="1:214" s="143" customFormat="1" ht="15" customHeight="1">
      <c r="A224" s="210"/>
      <c r="B224" s="187"/>
      <c r="C224" s="500" t="s">
        <v>429</v>
      </c>
      <c r="D224" s="500"/>
      <c r="E224" s="500"/>
      <c r="F224" s="500"/>
      <c r="G224" s="500"/>
      <c r="H224" s="180"/>
      <c r="I224" s="181"/>
      <c r="J224" s="181"/>
      <c r="K224" s="181"/>
      <c r="L224" s="183"/>
      <c r="M224" s="181"/>
      <c r="N224" s="211"/>
      <c r="O224" s="181"/>
      <c r="P224" s="212">
        <v>4777.8599999999997</v>
      </c>
      <c r="Q224" s="278"/>
      <c r="R224" s="278"/>
      <c r="GO224" s="277"/>
      <c r="GP224" s="277"/>
      <c r="GQ224" s="277"/>
      <c r="GR224" s="277"/>
      <c r="GS224" s="277"/>
      <c r="GT224" s="277"/>
      <c r="GU224" s="277"/>
      <c r="GW224" s="157"/>
      <c r="GX224" s="157"/>
      <c r="GY224" s="157"/>
      <c r="GZ224" s="277" t="s">
        <v>429</v>
      </c>
      <c r="HA224" s="157"/>
      <c r="HB224" s="157"/>
      <c r="HC224" s="277"/>
      <c r="HD224" s="277"/>
      <c r="HF224" s="277"/>
    </row>
    <row r="225" spans="1:214" s="143" customFormat="1" ht="15" customHeight="1">
      <c r="A225" s="203" t="s">
        <v>103</v>
      </c>
      <c r="B225" s="189" t="s">
        <v>430</v>
      </c>
      <c r="C225" s="501" t="s">
        <v>431</v>
      </c>
      <c r="D225" s="501"/>
      <c r="E225" s="501"/>
      <c r="F225" s="501"/>
      <c r="G225" s="501"/>
      <c r="H225" s="190" t="s">
        <v>432</v>
      </c>
      <c r="I225" s="209">
        <v>2</v>
      </c>
      <c r="J225" s="191"/>
      <c r="K225" s="209">
        <v>2</v>
      </c>
      <c r="L225" s="193"/>
      <c r="M225" s="191"/>
      <c r="N225" s="193"/>
      <c r="O225" s="192">
        <v>0.51834999999999998</v>
      </c>
      <c r="P225" s="216">
        <v>27.57</v>
      </c>
      <c r="GO225" s="277"/>
      <c r="GP225" s="277"/>
      <c r="GQ225" s="277"/>
      <c r="GR225" s="277"/>
      <c r="GS225" s="277"/>
      <c r="GT225" s="277"/>
      <c r="GU225" s="277"/>
      <c r="GW225" s="157"/>
      <c r="GX225" s="157"/>
      <c r="GY225" s="157"/>
      <c r="GZ225" s="277"/>
      <c r="HA225" s="157" t="s">
        <v>431</v>
      </c>
      <c r="HB225" s="157"/>
      <c r="HC225" s="277"/>
      <c r="HD225" s="277"/>
      <c r="HF225" s="277"/>
    </row>
    <row r="226" spans="1:214" s="143" customFormat="1" ht="15" customHeight="1">
      <c r="A226" s="203"/>
      <c r="B226" s="189"/>
      <c r="C226" s="501" t="s">
        <v>433</v>
      </c>
      <c r="D226" s="501"/>
      <c r="E226" s="501"/>
      <c r="F226" s="501"/>
      <c r="G226" s="501"/>
      <c r="H226" s="190"/>
      <c r="I226" s="191"/>
      <c r="J226" s="191"/>
      <c r="K226" s="191"/>
      <c r="L226" s="193"/>
      <c r="M226" s="191"/>
      <c r="N226" s="193"/>
      <c r="O226" s="191"/>
      <c r="P226" s="194">
        <v>4372.21</v>
      </c>
      <c r="GO226" s="277"/>
      <c r="GP226" s="277"/>
      <c r="GQ226" s="277"/>
      <c r="GR226" s="277"/>
      <c r="GS226" s="277"/>
      <c r="GT226" s="277"/>
      <c r="GU226" s="277"/>
      <c r="GW226" s="157"/>
      <c r="GX226" s="157"/>
      <c r="GY226" s="157"/>
      <c r="GZ226" s="277"/>
      <c r="HA226" s="157"/>
      <c r="HB226" s="157" t="s">
        <v>433</v>
      </c>
      <c r="HC226" s="277"/>
      <c r="HD226" s="277"/>
      <c r="HF226" s="277"/>
    </row>
    <row r="227" spans="1:214" s="143" customFormat="1" ht="15" customHeight="1">
      <c r="A227" s="203"/>
      <c r="B227" s="189" t="s">
        <v>603</v>
      </c>
      <c r="C227" s="501" t="s">
        <v>604</v>
      </c>
      <c r="D227" s="501"/>
      <c r="E227" s="501"/>
      <c r="F227" s="501"/>
      <c r="G227" s="501"/>
      <c r="H227" s="190" t="s">
        <v>432</v>
      </c>
      <c r="I227" s="209">
        <v>97</v>
      </c>
      <c r="J227" s="191"/>
      <c r="K227" s="209">
        <v>97</v>
      </c>
      <c r="L227" s="193"/>
      <c r="M227" s="191"/>
      <c r="N227" s="193"/>
      <c r="O227" s="191"/>
      <c r="P227" s="194">
        <v>4241.04</v>
      </c>
      <c r="GO227" s="277"/>
      <c r="GP227" s="277"/>
      <c r="GQ227" s="277"/>
      <c r="GR227" s="277"/>
      <c r="GS227" s="277"/>
      <c r="GT227" s="277"/>
      <c r="GU227" s="277"/>
      <c r="GW227" s="157"/>
      <c r="GX227" s="157"/>
      <c r="GY227" s="157"/>
      <c r="GZ227" s="277"/>
      <c r="HA227" s="157"/>
      <c r="HB227" s="157" t="s">
        <v>604</v>
      </c>
      <c r="HC227" s="277"/>
      <c r="HD227" s="277"/>
      <c r="HF227" s="277"/>
    </row>
    <row r="228" spans="1:214" s="143" customFormat="1" ht="15" customHeight="1">
      <c r="A228" s="203"/>
      <c r="B228" s="189" t="s">
        <v>605</v>
      </c>
      <c r="C228" s="501" t="s">
        <v>606</v>
      </c>
      <c r="D228" s="501"/>
      <c r="E228" s="501"/>
      <c r="F228" s="501"/>
      <c r="G228" s="501"/>
      <c r="H228" s="190" t="s">
        <v>432</v>
      </c>
      <c r="I228" s="209">
        <v>51</v>
      </c>
      <c r="J228" s="191"/>
      <c r="K228" s="209">
        <v>51</v>
      </c>
      <c r="L228" s="193"/>
      <c r="M228" s="191"/>
      <c r="N228" s="193"/>
      <c r="O228" s="191"/>
      <c r="P228" s="194">
        <v>2229.83</v>
      </c>
      <c r="GO228" s="277"/>
      <c r="GP228" s="277"/>
      <c r="GQ228" s="277"/>
      <c r="GR228" s="277"/>
      <c r="GS228" s="277"/>
      <c r="GT228" s="277"/>
      <c r="GU228" s="277"/>
      <c r="GW228" s="157"/>
      <c r="GX228" s="157"/>
      <c r="GY228" s="157"/>
      <c r="GZ228" s="277"/>
      <c r="HA228" s="157"/>
      <c r="HB228" s="157" t="s">
        <v>606</v>
      </c>
      <c r="HC228" s="277"/>
      <c r="HD228" s="277"/>
      <c r="HF228" s="277"/>
    </row>
    <row r="229" spans="1:214" s="143" customFormat="1" ht="15" customHeight="1">
      <c r="A229" s="213"/>
      <c r="B229" s="214"/>
      <c r="C229" s="500" t="s">
        <v>438</v>
      </c>
      <c r="D229" s="500"/>
      <c r="E229" s="500"/>
      <c r="F229" s="500"/>
      <c r="G229" s="500"/>
      <c r="H229" s="180"/>
      <c r="I229" s="181"/>
      <c r="J229" s="181"/>
      <c r="K229" s="181"/>
      <c r="L229" s="183"/>
      <c r="M229" s="181"/>
      <c r="N229" s="211">
        <v>4945.75</v>
      </c>
      <c r="O229" s="181"/>
      <c r="P229" s="212">
        <v>11276.3</v>
      </c>
      <c r="GO229" s="277"/>
      <c r="GP229" s="277"/>
      <c r="GQ229" s="277"/>
      <c r="GR229" s="277"/>
      <c r="GS229" s="277"/>
      <c r="GT229" s="277"/>
      <c r="GU229" s="277"/>
      <c r="GW229" s="157"/>
      <c r="GX229" s="157"/>
      <c r="GY229" s="157"/>
      <c r="GZ229" s="277"/>
      <c r="HA229" s="157"/>
      <c r="HB229" s="157"/>
      <c r="HC229" s="277" t="s">
        <v>438</v>
      </c>
      <c r="HD229" s="277"/>
      <c r="HF229" s="277"/>
    </row>
    <row r="230" spans="1:214" s="143" customFormat="1" ht="15" customHeight="1">
      <c r="A230" s="497" t="s">
        <v>2030</v>
      </c>
      <c r="B230" s="497"/>
      <c r="C230" s="497"/>
      <c r="D230" s="497"/>
      <c r="E230" s="497"/>
      <c r="F230" s="497"/>
      <c r="G230" s="497"/>
      <c r="H230" s="497"/>
      <c r="I230" s="497"/>
      <c r="J230" s="497"/>
      <c r="K230" s="497"/>
      <c r="L230" s="497"/>
      <c r="M230" s="497"/>
      <c r="N230" s="497"/>
      <c r="O230" s="497"/>
      <c r="P230" s="497"/>
      <c r="GO230" s="277"/>
      <c r="GP230" s="277" t="s">
        <v>2030</v>
      </c>
      <c r="GQ230" s="277"/>
      <c r="GR230" s="277"/>
      <c r="GS230" s="277"/>
      <c r="GT230" s="277"/>
      <c r="GU230" s="277"/>
      <c r="GW230" s="157"/>
      <c r="GX230" s="157"/>
      <c r="GY230" s="157"/>
      <c r="GZ230" s="277"/>
      <c r="HA230" s="157"/>
      <c r="HB230" s="157"/>
      <c r="HC230" s="277"/>
      <c r="HD230" s="277"/>
      <c r="HF230" s="277"/>
    </row>
    <row r="231" spans="1:214" s="143" customFormat="1" ht="45.75" customHeight="1">
      <c r="A231" s="178" t="s">
        <v>187</v>
      </c>
      <c r="B231" s="179" t="s">
        <v>1449</v>
      </c>
      <c r="C231" s="498" t="s">
        <v>1450</v>
      </c>
      <c r="D231" s="498"/>
      <c r="E231" s="498"/>
      <c r="F231" s="498"/>
      <c r="G231" s="498"/>
      <c r="H231" s="180" t="s">
        <v>610</v>
      </c>
      <c r="I231" s="181">
        <v>0.12</v>
      </c>
      <c r="J231" s="182">
        <v>1</v>
      </c>
      <c r="K231" s="219">
        <v>0.12</v>
      </c>
      <c r="L231" s="183"/>
      <c r="M231" s="181"/>
      <c r="N231" s="184"/>
      <c r="O231" s="181"/>
      <c r="P231" s="185"/>
      <c r="GO231" s="277"/>
      <c r="GP231" s="277"/>
      <c r="GQ231" s="277" t="s">
        <v>1450</v>
      </c>
      <c r="GR231" s="277"/>
      <c r="GS231" s="277"/>
      <c r="GT231" s="277"/>
      <c r="GU231" s="277"/>
      <c r="GW231" s="157"/>
      <c r="GX231" s="157"/>
      <c r="GY231" s="157"/>
      <c r="GZ231" s="277"/>
      <c r="HA231" s="157"/>
      <c r="HB231" s="157"/>
      <c r="HC231" s="277"/>
      <c r="HD231" s="277"/>
      <c r="HF231" s="277"/>
    </row>
    <row r="232" spans="1:214" s="143" customFormat="1" ht="57" customHeight="1">
      <c r="A232" s="186"/>
      <c r="B232" s="187" t="s">
        <v>386</v>
      </c>
      <c r="C232" s="499" t="s">
        <v>387</v>
      </c>
      <c r="D232" s="499"/>
      <c r="E232" s="499"/>
      <c r="F232" s="499"/>
      <c r="G232" s="499"/>
      <c r="H232" s="499"/>
      <c r="I232" s="499"/>
      <c r="J232" s="499"/>
      <c r="K232" s="499"/>
      <c r="L232" s="499"/>
      <c r="M232" s="499"/>
      <c r="N232" s="499"/>
      <c r="O232" s="499"/>
      <c r="P232" s="499"/>
      <c r="GO232" s="277"/>
      <c r="GP232" s="277"/>
      <c r="GQ232" s="277"/>
      <c r="GR232" s="277"/>
      <c r="GS232" s="277"/>
      <c r="GT232" s="277"/>
      <c r="GU232" s="277"/>
      <c r="GV232" s="140" t="s">
        <v>387</v>
      </c>
      <c r="GW232" s="157"/>
      <c r="GX232" s="157"/>
      <c r="GY232" s="157"/>
      <c r="GZ232" s="277"/>
      <c r="HA232" s="157"/>
      <c r="HB232" s="157"/>
      <c r="HC232" s="277"/>
      <c r="HD232" s="277"/>
      <c r="HF232" s="277"/>
    </row>
    <row r="233" spans="1:214" s="143" customFormat="1" ht="23.25" customHeight="1">
      <c r="A233" s="186"/>
      <c r="B233" s="187" t="s">
        <v>388</v>
      </c>
      <c r="C233" s="499" t="s">
        <v>389</v>
      </c>
      <c r="D233" s="499"/>
      <c r="E233" s="499"/>
      <c r="F233" s="499"/>
      <c r="G233" s="499"/>
      <c r="H233" s="499"/>
      <c r="I233" s="499"/>
      <c r="J233" s="499"/>
      <c r="K233" s="499"/>
      <c r="L233" s="499"/>
      <c r="M233" s="499"/>
      <c r="N233" s="499"/>
      <c r="O233" s="499"/>
      <c r="P233" s="499"/>
      <c r="GO233" s="277"/>
      <c r="GP233" s="277"/>
      <c r="GQ233" s="277"/>
      <c r="GR233" s="277"/>
      <c r="GS233" s="277"/>
      <c r="GT233" s="277"/>
      <c r="GU233" s="277"/>
      <c r="GV233" s="140" t="s">
        <v>389</v>
      </c>
      <c r="GW233" s="157"/>
      <c r="GX233" s="157"/>
      <c r="GY233" s="157"/>
      <c r="GZ233" s="277"/>
      <c r="HA233" s="157"/>
      <c r="HB233" s="157"/>
      <c r="HC233" s="277"/>
      <c r="HD233" s="277"/>
      <c r="HF233" s="277"/>
    </row>
    <row r="234" spans="1:214" s="143" customFormat="1" ht="15" customHeight="1">
      <c r="A234" s="186"/>
      <c r="B234" s="187"/>
      <c r="C234" s="499" t="s">
        <v>2011</v>
      </c>
      <c r="D234" s="499"/>
      <c r="E234" s="499"/>
      <c r="F234" s="499"/>
      <c r="G234" s="499"/>
      <c r="H234" s="499"/>
      <c r="I234" s="499"/>
      <c r="J234" s="499"/>
      <c r="K234" s="499"/>
      <c r="L234" s="499"/>
      <c r="M234" s="499"/>
      <c r="N234" s="499"/>
      <c r="O234" s="499"/>
      <c r="P234" s="499"/>
      <c r="GO234" s="277"/>
      <c r="GP234" s="277"/>
      <c r="GQ234" s="277"/>
      <c r="GR234" s="277"/>
      <c r="GS234" s="277"/>
      <c r="GT234" s="277"/>
      <c r="GU234" s="277"/>
      <c r="GV234" s="140" t="s">
        <v>2011</v>
      </c>
      <c r="GW234" s="157"/>
      <c r="GX234" s="157"/>
      <c r="GY234" s="157"/>
      <c r="GZ234" s="277"/>
      <c r="HA234" s="157"/>
      <c r="HB234" s="157"/>
      <c r="HC234" s="277"/>
      <c r="HD234" s="277"/>
      <c r="HF234" s="277"/>
    </row>
    <row r="235" spans="1:214" s="143" customFormat="1" ht="15" customHeight="1">
      <c r="A235" s="188"/>
      <c r="B235" s="189" t="s">
        <v>164</v>
      </c>
      <c r="C235" s="501" t="s">
        <v>391</v>
      </c>
      <c r="D235" s="501"/>
      <c r="E235" s="501"/>
      <c r="F235" s="501"/>
      <c r="G235" s="501"/>
      <c r="H235" s="190" t="s">
        <v>392</v>
      </c>
      <c r="I235" s="191"/>
      <c r="J235" s="191"/>
      <c r="K235" s="215">
        <v>1.2128768000000001</v>
      </c>
      <c r="L235" s="193"/>
      <c r="M235" s="191"/>
      <c r="N235" s="193"/>
      <c r="O235" s="191"/>
      <c r="P235" s="216">
        <v>686.66</v>
      </c>
      <c r="GO235" s="277"/>
      <c r="GP235" s="277"/>
      <c r="GQ235" s="277"/>
      <c r="GR235" s="277"/>
      <c r="GS235" s="277"/>
      <c r="GT235" s="277"/>
      <c r="GU235" s="277"/>
      <c r="GW235" s="157" t="s">
        <v>391</v>
      </c>
      <c r="GX235" s="157"/>
      <c r="GY235" s="157"/>
      <c r="GZ235" s="277"/>
      <c r="HA235" s="157"/>
      <c r="HB235" s="157"/>
      <c r="HC235" s="277"/>
      <c r="HD235" s="277"/>
      <c r="HF235" s="277"/>
    </row>
    <row r="236" spans="1:214" s="143" customFormat="1" ht="15" customHeight="1">
      <c r="A236" s="195"/>
      <c r="B236" s="189" t="s">
        <v>393</v>
      </c>
      <c r="C236" s="501" t="s">
        <v>394</v>
      </c>
      <c r="D236" s="501"/>
      <c r="E236" s="501"/>
      <c r="F236" s="501"/>
      <c r="G236" s="501"/>
      <c r="H236" s="190" t="s">
        <v>392</v>
      </c>
      <c r="I236" s="201">
        <v>6.29</v>
      </c>
      <c r="J236" s="197">
        <v>1.6068849999999999</v>
      </c>
      <c r="K236" s="215">
        <v>1.2128768000000001</v>
      </c>
      <c r="L236" s="198"/>
      <c r="M236" s="199"/>
      <c r="N236" s="200">
        <v>566.14</v>
      </c>
      <c r="O236" s="191"/>
      <c r="P236" s="194">
        <v>686.66</v>
      </c>
      <c r="Q236" s="278"/>
      <c r="R236" s="278"/>
      <c r="GO236" s="277"/>
      <c r="GP236" s="277"/>
      <c r="GQ236" s="277"/>
      <c r="GR236" s="277"/>
      <c r="GS236" s="277"/>
      <c r="GT236" s="277"/>
      <c r="GU236" s="277"/>
      <c r="GW236" s="157"/>
      <c r="GX236" s="157" t="s">
        <v>394</v>
      </c>
      <c r="GY236" s="157"/>
      <c r="GZ236" s="277"/>
      <c r="HA236" s="157"/>
      <c r="HB236" s="157"/>
      <c r="HC236" s="277"/>
      <c r="HD236" s="277"/>
      <c r="HF236" s="277"/>
    </row>
    <row r="237" spans="1:214" s="143" customFormat="1" ht="15" customHeight="1">
      <c r="A237" s="188"/>
      <c r="B237" s="189" t="s">
        <v>167</v>
      </c>
      <c r="C237" s="501" t="s">
        <v>395</v>
      </c>
      <c r="D237" s="501"/>
      <c r="E237" s="501"/>
      <c r="F237" s="501"/>
      <c r="G237" s="501"/>
      <c r="H237" s="190"/>
      <c r="I237" s="191"/>
      <c r="J237" s="191"/>
      <c r="K237" s="191"/>
      <c r="L237" s="193"/>
      <c r="M237" s="191"/>
      <c r="N237" s="193"/>
      <c r="O237" s="191"/>
      <c r="P237" s="216">
        <v>12.29</v>
      </c>
      <c r="GO237" s="277"/>
      <c r="GP237" s="277"/>
      <c r="GQ237" s="277"/>
      <c r="GR237" s="277"/>
      <c r="GS237" s="277"/>
      <c r="GT237" s="277"/>
      <c r="GU237" s="277"/>
      <c r="GW237" s="157" t="s">
        <v>395</v>
      </c>
      <c r="GX237" s="157"/>
      <c r="GY237" s="157"/>
      <c r="GZ237" s="277"/>
      <c r="HA237" s="157"/>
      <c r="HB237" s="157"/>
      <c r="HC237" s="277"/>
      <c r="HD237" s="277"/>
      <c r="HF237" s="277"/>
    </row>
    <row r="238" spans="1:214" s="143" customFormat="1" ht="15" customHeight="1">
      <c r="A238" s="188"/>
      <c r="B238" s="189"/>
      <c r="C238" s="501" t="s">
        <v>396</v>
      </c>
      <c r="D238" s="501"/>
      <c r="E238" s="501"/>
      <c r="F238" s="501"/>
      <c r="G238" s="501"/>
      <c r="H238" s="190" t="s">
        <v>392</v>
      </c>
      <c r="I238" s="191"/>
      <c r="J238" s="191"/>
      <c r="K238" s="215">
        <v>1.1569599999999999E-2</v>
      </c>
      <c r="L238" s="193"/>
      <c r="M238" s="191"/>
      <c r="N238" s="193"/>
      <c r="O238" s="191"/>
      <c r="P238" s="216">
        <v>7.85</v>
      </c>
      <c r="GO238" s="277"/>
      <c r="GP238" s="277"/>
      <c r="GQ238" s="277"/>
      <c r="GR238" s="277"/>
      <c r="GS238" s="277"/>
      <c r="GT238" s="277"/>
      <c r="GU238" s="277"/>
      <c r="GW238" s="157" t="s">
        <v>396</v>
      </c>
      <c r="GX238" s="157"/>
      <c r="GY238" s="157"/>
      <c r="GZ238" s="277"/>
      <c r="HA238" s="157"/>
      <c r="HB238" s="157"/>
      <c r="HC238" s="277"/>
      <c r="HD238" s="277"/>
      <c r="HF238" s="277"/>
    </row>
    <row r="239" spans="1:214" s="143" customFormat="1" ht="15" customHeight="1">
      <c r="A239" s="195"/>
      <c r="B239" s="189" t="s">
        <v>397</v>
      </c>
      <c r="C239" s="501" t="s">
        <v>398</v>
      </c>
      <c r="D239" s="501"/>
      <c r="E239" s="501"/>
      <c r="F239" s="501"/>
      <c r="G239" s="501"/>
      <c r="H239" s="190" t="s">
        <v>399</v>
      </c>
      <c r="I239" s="201">
        <v>0.03</v>
      </c>
      <c r="J239" s="197">
        <v>1.6068849999999999</v>
      </c>
      <c r="K239" s="215">
        <v>5.7847999999999997E-3</v>
      </c>
      <c r="L239" s="198"/>
      <c r="M239" s="199"/>
      <c r="N239" s="200">
        <v>1582.31</v>
      </c>
      <c r="O239" s="191"/>
      <c r="P239" s="194">
        <v>9.15</v>
      </c>
      <c r="Q239" s="278"/>
      <c r="R239" s="278"/>
      <c r="GO239" s="277"/>
      <c r="GP239" s="277"/>
      <c r="GQ239" s="277"/>
      <c r="GR239" s="277"/>
      <c r="GS239" s="277"/>
      <c r="GT239" s="277"/>
      <c r="GU239" s="277"/>
      <c r="GW239" s="157"/>
      <c r="GX239" s="157" t="s">
        <v>398</v>
      </c>
      <c r="GY239" s="157"/>
      <c r="GZ239" s="277"/>
      <c r="HA239" s="157"/>
      <c r="HB239" s="157"/>
      <c r="HC239" s="277"/>
      <c r="HD239" s="277"/>
      <c r="HF239" s="277"/>
    </row>
    <row r="240" spans="1:214" s="143" customFormat="1" ht="15" customHeight="1">
      <c r="A240" s="203"/>
      <c r="B240" s="189" t="s">
        <v>400</v>
      </c>
      <c r="C240" s="501" t="s">
        <v>401</v>
      </c>
      <c r="D240" s="501"/>
      <c r="E240" s="501"/>
      <c r="F240" s="501"/>
      <c r="G240" s="501"/>
      <c r="H240" s="190" t="s">
        <v>392</v>
      </c>
      <c r="I240" s="201">
        <v>0.03</v>
      </c>
      <c r="J240" s="197">
        <v>1.6068849999999999</v>
      </c>
      <c r="K240" s="215">
        <v>5.7847999999999997E-3</v>
      </c>
      <c r="L240" s="193"/>
      <c r="M240" s="191"/>
      <c r="N240" s="204">
        <v>777.91</v>
      </c>
      <c r="O240" s="191"/>
      <c r="P240" s="216">
        <v>4.5</v>
      </c>
      <c r="GO240" s="277"/>
      <c r="GP240" s="277"/>
      <c r="GQ240" s="277"/>
      <c r="GR240" s="277"/>
      <c r="GS240" s="277"/>
      <c r="GT240" s="277"/>
      <c r="GU240" s="277"/>
      <c r="GW240" s="157"/>
      <c r="GX240" s="157"/>
      <c r="GY240" s="157" t="s">
        <v>401</v>
      </c>
      <c r="GZ240" s="277"/>
      <c r="HA240" s="157"/>
      <c r="HB240" s="157"/>
      <c r="HC240" s="277"/>
      <c r="HD240" s="277"/>
      <c r="HF240" s="277"/>
    </row>
    <row r="241" spans="1:214" s="143" customFormat="1" ht="15" customHeight="1">
      <c r="A241" s="195"/>
      <c r="B241" s="189" t="s">
        <v>402</v>
      </c>
      <c r="C241" s="501" t="s">
        <v>403</v>
      </c>
      <c r="D241" s="501"/>
      <c r="E241" s="501"/>
      <c r="F241" s="501"/>
      <c r="G241" s="501"/>
      <c r="H241" s="190" t="s">
        <v>399</v>
      </c>
      <c r="I241" s="201">
        <v>0.03</v>
      </c>
      <c r="J241" s="197">
        <v>1.6068849999999999</v>
      </c>
      <c r="K241" s="215">
        <v>5.7847999999999997E-3</v>
      </c>
      <c r="L241" s="198"/>
      <c r="M241" s="199"/>
      <c r="N241" s="200">
        <v>543.33000000000004</v>
      </c>
      <c r="O241" s="191"/>
      <c r="P241" s="194">
        <v>3.14</v>
      </c>
      <c r="Q241" s="278"/>
      <c r="R241" s="278"/>
      <c r="GO241" s="277"/>
      <c r="GP241" s="277"/>
      <c r="GQ241" s="277"/>
      <c r="GR241" s="277"/>
      <c r="GS241" s="277"/>
      <c r="GT241" s="277"/>
      <c r="GU241" s="277"/>
      <c r="GW241" s="157"/>
      <c r="GX241" s="157" t="s">
        <v>403</v>
      </c>
      <c r="GY241" s="157"/>
      <c r="GZ241" s="277"/>
      <c r="HA241" s="157"/>
      <c r="HB241" s="157"/>
      <c r="HC241" s="277"/>
      <c r="HD241" s="277"/>
      <c r="HF241" s="277"/>
    </row>
    <row r="242" spans="1:214" s="143" customFormat="1" ht="15" customHeight="1">
      <c r="A242" s="203"/>
      <c r="B242" s="189" t="s">
        <v>404</v>
      </c>
      <c r="C242" s="501" t="s">
        <v>405</v>
      </c>
      <c r="D242" s="501"/>
      <c r="E242" s="501"/>
      <c r="F242" s="501"/>
      <c r="G242" s="501"/>
      <c r="H242" s="190" t="s">
        <v>392</v>
      </c>
      <c r="I242" s="201">
        <v>0.03</v>
      </c>
      <c r="J242" s="197">
        <v>1.6068849999999999</v>
      </c>
      <c r="K242" s="215">
        <v>5.7847999999999997E-3</v>
      </c>
      <c r="L242" s="193"/>
      <c r="M242" s="191"/>
      <c r="N242" s="204">
        <v>579.11</v>
      </c>
      <c r="O242" s="191"/>
      <c r="P242" s="216">
        <v>3.35</v>
      </c>
      <c r="GO242" s="277"/>
      <c r="GP242" s="277"/>
      <c r="GQ242" s="277"/>
      <c r="GR242" s="277"/>
      <c r="GS242" s="277"/>
      <c r="GT242" s="277"/>
      <c r="GU242" s="277"/>
      <c r="GW242" s="157"/>
      <c r="GX242" s="157"/>
      <c r="GY242" s="157" t="s">
        <v>405</v>
      </c>
      <c r="GZ242" s="277"/>
      <c r="HA242" s="157"/>
      <c r="HB242" s="157"/>
      <c r="HC242" s="277"/>
      <c r="HD242" s="277"/>
      <c r="HF242" s="277"/>
    </row>
    <row r="243" spans="1:214" s="143" customFormat="1" ht="15" customHeight="1">
      <c r="A243" s="188"/>
      <c r="B243" s="189" t="s">
        <v>180</v>
      </c>
      <c r="C243" s="501" t="s">
        <v>410</v>
      </c>
      <c r="D243" s="501"/>
      <c r="E243" s="501"/>
      <c r="F243" s="501"/>
      <c r="G243" s="501"/>
      <c r="H243" s="190"/>
      <c r="I243" s="191"/>
      <c r="J243" s="191"/>
      <c r="K243" s="191"/>
      <c r="L243" s="193"/>
      <c r="M243" s="191"/>
      <c r="N243" s="193"/>
      <c r="O243" s="191"/>
      <c r="P243" s="216">
        <v>39.21</v>
      </c>
      <c r="GO243" s="277"/>
      <c r="GP243" s="277"/>
      <c r="GQ243" s="277"/>
      <c r="GR243" s="277"/>
      <c r="GS243" s="277"/>
      <c r="GT243" s="277"/>
      <c r="GU243" s="277"/>
      <c r="GW243" s="157" t="s">
        <v>410</v>
      </c>
      <c r="GX243" s="157"/>
      <c r="GY243" s="157"/>
      <c r="GZ243" s="277"/>
      <c r="HA243" s="157"/>
      <c r="HB243" s="157"/>
      <c r="HC243" s="277"/>
      <c r="HD243" s="277"/>
      <c r="HF243" s="277"/>
    </row>
    <row r="244" spans="1:214" s="143" customFormat="1" ht="34.5" customHeight="1">
      <c r="A244" s="195"/>
      <c r="B244" s="189" t="s">
        <v>593</v>
      </c>
      <c r="C244" s="501" t="s">
        <v>594</v>
      </c>
      <c r="D244" s="501"/>
      <c r="E244" s="501"/>
      <c r="F244" s="501"/>
      <c r="G244" s="501"/>
      <c r="H244" s="190" t="s">
        <v>595</v>
      </c>
      <c r="I244" s="201">
        <v>26.67</v>
      </c>
      <c r="J244" s="202">
        <v>1.0367</v>
      </c>
      <c r="K244" s="215">
        <v>3.3178546999999998</v>
      </c>
      <c r="L244" s="205">
        <v>5.87</v>
      </c>
      <c r="M244" s="206">
        <v>0.87</v>
      </c>
      <c r="N244" s="200">
        <v>5.1100000000000003</v>
      </c>
      <c r="O244" s="191"/>
      <c r="P244" s="194">
        <v>16.95</v>
      </c>
      <c r="Q244" s="278"/>
      <c r="R244" s="278"/>
      <c r="GO244" s="277"/>
      <c r="GP244" s="277"/>
      <c r="GQ244" s="277"/>
      <c r="GR244" s="277"/>
      <c r="GS244" s="277"/>
      <c r="GT244" s="277"/>
      <c r="GU244" s="277"/>
      <c r="GW244" s="157"/>
      <c r="GX244" s="157" t="s">
        <v>594</v>
      </c>
      <c r="GY244" s="157"/>
      <c r="GZ244" s="277"/>
      <c r="HA244" s="157"/>
      <c r="HB244" s="157"/>
      <c r="HC244" s="277"/>
      <c r="HD244" s="277"/>
      <c r="HF244" s="277"/>
    </row>
    <row r="245" spans="1:214" s="143" customFormat="1" ht="15" customHeight="1">
      <c r="A245" s="195"/>
      <c r="B245" s="189" t="s">
        <v>1433</v>
      </c>
      <c r="C245" s="501" t="s">
        <v>1434</v>
      </c>
      <c r="D245" s="501"/>
      <c r="E245" s="501"/>
      <c r="F245" s="501"/>
      <c r="G245" s="501"/>
      <c r="H245" s="190" t="s">
        <v>418</v>
      </c>
      <c r="I245" s="192">
        <v>1.0499999999999999E-3</v>
      </c>
      <c r="J245" s="202">
        <v>1.0367</v>
      </c>
      <c r="K245" s="215">
        <v>1.306E-4</v>
      </c>
      <c r="L245" s="208">
        <v>43821.53</v>
      </c>
      <c r="M245" s="206">
        <v>1.34</v>
      </c>
      <c r="N245" s="200">
        <v>58720.85</v>
      </c>
      <c r="O245" s="191"/>
      <c r="P245" s="194">
        <v>7.67</v>
      </c>
      <c r="Q245" s="278"/>
      <c r="R245" s="278"/>
      <c r="GO245" s="277"/>
      <c r="GP245" s="277"/>
      <c r="GQ245" s="277"/>
      <c r="GR245" s="277"/>
      <c r="GS245" s="277"/>
      <c r="GT245" s="277"/>
      <c r="GU245" s="277"/>
      <c r="GW245" s="157"/>
      <c r="GX245" s="157" t="s">
        <v>1434</v>
      </c>
      <c r="GY245" s="157"/>
      <c r="GZ245" s="277"/>
      <c r="HA245" s="157"/>
      <c r="HB245" s="157"/>
      <c r="HC245" s="277"/>
      <c r="HD245" s="277"/>
      <c r="HF245" s="277"/>
    </row>
    <row r="246" spans="1:214" s="143" customFormat="1" ht="15" customHeight="1">
      <c r="A246" s="195"/>
      <c r="B246" s="189" t="s">
        <v>730</v>
      </c>
      <c r="C246" s="501" t="s">
        <v>731</v>
      </c>
      <c r="D246" s="501"/>
      <c r="E246" s="501"/>
      <c r="F246" s="501"/>
      <c r="G246" s="501"/>
      <c r="H246" s="190" t="s">
        <v>413</v>
      </c>
      <c r="I246" s="201">
        <v>0.02</v>
      </c>
      <c r="J246" s="202">
        <v>1.0367</v>
      </c>
      <c r="K246" s="215">
        <v>2.4881E-3</v>
      </c>
      <c r="L246" s="205">
        <v>79.88</v>
      </c>
      <c r="M246" s="206">
        <v>1.42</v>
      </c>
      <c r="N246" s="200">
        <v>113.43</v>
      </c>
      <c r="O246" s="191"/>
      <c r="P246" s="194">
        <v>0.28000000000000003</v>
      </c>
      <c r="Q246" s="278"/>
      <c r="R246" s="278"/>
      <c r="GO246" s="277"/>
      <c r="GP246" s="277"/>
      <c r="GQ246" s="277"/>
      <c r="GR246" s="277"/>
      <c r="GS246" s="277"/>
      <c r="GT246" s="277"/>
      <c r="GU246" s="277"/>
      <c r="GW246" s="157"/>
      <c r="GX246" s="157" t="s">
        <v>731</v>
      </c>
      <c r="GY246" s="157"/>
      <c r="GZ246" s="277"/>
      <c r="HA246" s="157"/>
      <c r="HB246" s="157"/>
      <c r="HC246" s="277"/>
      <c r="HD246" s="277"/>
      <c r="HF246" s="277"/>
    </row>
    <row r="247" spans="1:214" s="143" customFormat="1" ht="15" customHeight="1">
      <c r="A247" s="195"/>
      <c r="B247" s="189" t="s">
        <v>1451</v>
      </c>
      <c r="C247" s="501" t="s">
        <v>1452</v>
      </c>
      <c r="D247" s="501"/>
      <c r="E247" s="501"/>
      <c r="F247" s="501"/>
      <c r="G247" s="501"/>
      <c r="H247" s="190" t="s">
        <v>587</v>
      </c>
      <c r="I247" s="201">
        <v>0.05</v>
      </c>
      <c r="J247" s="202">
        <v>1.0367</v>
      </c>
      <c r="K247" s="215">
        <v>6.2202000000000004E-3</v>
      </c>
      <c r="L247" s="208">
        <v>1239.94</v>
      </c>
      <c r="M247" s="206">
        <v>1.29</v>
      </c>
      <c r="N247" s="200">
        <v>1599.52</v>
      </c>
      <c r="O247" s="191"/>
      <c r="P247" s="194">
        <v>9.9499999999999993</v>
      </c>
      <c r="Q247" s="278"/>
      <c r="R247" s="278"/>
      <c r="GO247" s="277"/>
      <c r="GP247" s="277"/>
      <c r="GQ247" s="277"/>
      <c r="GR247" s="277"/>
      <c r="GS247" s="277"/>
      <c r="GT247" s="277"/>
      <c r="GU247" s="277"/>
      <c r="GW247" s="157"/>
      <c r="GX247" s="157" t="s">
        <v>1452</v>
      </c>
      <c r="GY247" s="157"/>
      <c r="GZ247" s="277"/>
      <c r="HA247" s="157"/>
      <c r="HB247" s="157"/>
      <c r="HC247" s="277"/>
      <c r="HD247" s="277"/>
      <c r="HF247" s="277"/>
    </row>
    <row r="248" spans="1:214" s="143" customFormat="1" ht="15" customHeight="1">
      <c r="A248" s="195"/>
      <c r="B248" s="189" t="s">
        <v>1453</v>
      </c>
      <c r="C248" s="501" t="s">
        <v>1454</v>
      </c>
      <c r="D248" s="501"/>
      <c r="E248" s="501"/>
      <c r="F248" s="501"/>
      <c r="G248" s="501"/>
      <c r="H248" s="190" t="s">
        <v>1124</v>
      </c>
      <c r="I248" s="202">
        <v>1.2200000000000001E-2</v>
      </c>
      <c r="J248" s="202">
        <v>1.0367</v>
      </c>
      <c r="K248" s="215">
        <v>1.5177000000000001E-3</v>
      </c>
      <c r="L248" s="208">
        <v>2316.7800000000002</v>
      </c>
      <c r="M248" s="206">
        <v>1.24</v>
      </c>
      <c r="N248" s="200">
        <v>2872.81</v>
      </c>
      <c r="O248" s="191"/>
      <c r="P248" s="194">
        <v>4.3600000000000003</v>
      </c>
      <c r="Q248" s="278"/>
      <c r="R248" s="278"/>
      <c r="GO248" s="277"/>
      <c r="GP248" s="277"/>
      <c r="GQ248" s="277"/>
      <c r="GR248" s="277"/>
      <c r="GS248" s="277"/>
      <c r="GT248" s="277"/>
      <c r="GU248" s="277"/>
      <c r="GW248" s="157"/>
      <c r="GX248" s="157" t="s">
        <v>1454</v>
      </c>
      <c r="GY248" s="157"/>
      <c r="GZ248" s="277"/>
      <c r="HA248" s="157"/>
      <c r="HB248" s="157"/>
      <c r="HC248" s="277"/>
      <c r="HD248" s="277"/>
      <c r="HF248" s="277"/>
    </row>
    <row r="249" spans="1:214" s="143" customFormat="1" ht="15" customHeight="1">
      <c r="A249" s="210"/>
      <c r="B249" s="187"/>
      <c r="C249" s="500" t="s">
        <v>429</v>
      </c>
      <c r="D249" s="500"/>
      <c r="E249" s="500"/>
      <c r="F249" s="500"/>
      <c r="G249" s="500"/>
      <c r="H249" s="180"/>
      <c r="I249" s="181"/>
      <c r="J249" s="181"/>
      <c r="K249" s="181"/>
      <c r="L249" s="183"/>
      <c r="M249" s="181"/>
      <c r="N249" s="211"/>
      <c r="O249" s="181"/>
      <c r="P249" s="212">
        <v>746.01</v>
      </c>
      <c r="Q249" s="278"/>
      <c r="R249" s="278"/>
      <c r="GO249" s="277"/>
      <c r="GP249" s="277"/>
      <c r="GQ249" s="277"/>
      <c r="GR249" s="277"/>
      <c r="GS249" s="277"/>
      <c r="GT249" s="277"/>
      <c r="GU249" s="277"/>
      <c r="GW249" s="157"/>
      <c r="GX249" s="157"/>
      <c r="GY249" s="157"/>
      <c r="GZ249" s="277" t="s">
        <v>429</v>
      </c>
      <c r="HA249" s="157"/>
      <c r="HB249" s="157"/>
      <c r="HC249" s="277"/>
      <c r="HD249" s="277"/>
      <c r="HF249" s="277"/>
    </row>
    <row r="250" spans="1:214" s="143" customFormat="1" ht="15" customHeight="1">
      <c r="A250" s="203" t="s">
        <v>115</v>
      </c>
      <c r="B250" s="189" t="s">
        <v>430</v>
      </c>
      <c r="C250" s="501" t="s">
        <v>431</v>
      </c>
      <c r="D250" s="501"/>
      <c r="E250" s="501"/>
      <c r="F250" s="501"/>
      <c r="G250" s="501"/>
      <c r="H250" s="190" t="s">
        <v>432</v>
      </c>
      <c r="I250" s="209">
        <v>2</v>
      </c>
      <c r="J250" s="191"/>
      <c r="K250" s="209">
        <v>2</v>
      </c>
      <c r="L250" s="193"/>
      <c r="M250" s="191"/>
      <c r="N250" s="193"/>
      <c r="O250" s="192">
        <v>0.51834999999999998</v>
      </c>
      <c r="P250" s="216">
        <v>4.43</v>
      </c>
      <c r="GO250" s="277"/>
      <c r="GP250" s="277"/>
      <c r="GQ250" s="277"/>
      <c r="GR250" s="277"/>
      <c r="GS250" s="277"/>
      <c r="GT250" s="277"/>
      <c r="GU250" s="277"/>
      <c r="GW250" s="157"/>
      <c r="GX250" s="157"/>
      <c r="GY250" s="157"/>
      <c r="GZ250" s="277"/>
      <c r="HA250" s="157" t="s">
        <v>431</v>
      </c>
      <c r="HB250" s="157"/>
      <c r="HC250" s="277"/>
      <c r="HD250" s="277"/>
      <c r="HF250" s="277"/>
    </row>
    <row r="251" spans="1:214" s="143" customFormat="1" ht="15" customHeight="1">
      <c r="A251" s="203"/>
      <c r="B251" s="189"/>
      <c r="C251" s="501" t="s">
        <v>433</v>
      </c>
      <c r="D251" s="501"/>
      <c r="E251" s="501"/>
      <c r="F251" s="501"/>
      <c r="G251" s="501"/>
      <c r="H251" s="190"/>
      <c r="I251" s="191"/>
      <c r="J251" s="191"/>
      <c r="K251" s="191"/>
      <c r="L251" s="193"/>
      <c r="M251" s="191"/>
      <c r="N251" s="193"/>
      <c r="O251" s="191"/>
      <c r="P251" s="216">
        <v>694.51</v>
      </c>
      <c r="GO251" s="277"/>
      <c r="GP251" s="277"/>
      <c r="GQ251" s="277"/>
      <c r="GR251" s="277"/>
      <c r="GS251" s="277"/>
      <c r="GT251" s="277"/>
      <c r="GU251" s="277"/>
      <c r="GW251" s="157"/>
      <c r="GX251" s="157"/>
      <c r="GY251" s="157"/>
      <c r="GZ251" s="277"/>
      <c r="HA251" s="157"/>
      <c r="HB251" s="157" t="s">
        <v>433</v>
      </c>
      <c r="HC251" s="277"/>
      <c r="HD251" s="277"/>
      <c r="HF251" s="277"/>
    </row>
    <row r="252" spans="1:214" s="143" customFormat="1" ht="15" customHeight="1">
      <c r="A252" s="203"/>
      <c r="B252" s="189" t="s">
        <v>603</v>
      </c>
      <c r="C252" s="501" t="s">
        <v>604</v>
      </c>
      <c r="D252" s="501"/>
      <c r="E252" s="501"/>
      <c r="F252" s="501"/>
      <c r="G252" s="501"/>
      <c r="H252" s="190" t="s">
        <v>432</v>
      </c>
      <c r="I252" s="209">
        <v>97</v>
      </c>
      <c r="J252" s="191"/>
      <c r="K252" s="209">
        <v>97</v>
      </c>
      <c r="L252" s="193"/>
      <c r="M252" s="191"/>
      <c r="N252" s="193"/>
      <c r="O252" s="191"/>
      <c r="P252" s="216">
        <v>673.67</v>
      </c>
      <c r="GO252" s="277"/>
      <c r="GP252" s="277"/>
      <c r="GQ252" s="277"/>
      <c r="GR252" s="277"/>
      <c r="GS252" s="277"/>
      <c r="GT252" s="277"/>
      <c r="GU252" s="277"/>
      <c r="GW252" s="157"/>
      <c r="GX252" s="157"/>
      <c r="GY252" s="157"/>
      <c r="GZ252" s="277"/>
      <c r="HA252" s="157"/>
      <c r="HB252" s="157" t="s">
        <v>604</v>
      </c>
      <c r="HC252" s="277"/>
      <c r="HD252" s="277"/>
      <c r="HF252" s="277"/>
    </row>
    <row r="253" spans="1:214" s="143" customFormat="1" ht="15" customHeight="1">
      <c r="A253" s="203"/>
      <c r="B253" s="189" t="s">
        <v>605</v>
      </c>
      <c r="C253" s="501" t="s">
        <v>606</v>
      </c>
      <c r="D253" s="501"/>
      <c r="E253" s="501"/>
      <c r="F253" s="501"/>
      <c r="G253" s="501"/>
      <c r="H253" s="190" t="s">
        <v>432</v>
      </c>
      <c r="I253" s="209">
        <v>51</v>
      </c>
      <c r="J253" s="191"/>
      <c r="K253" s="209">
        <v>51</v>
      </c>
      <c r="L253" s="193"/>
      <c r="M253" s="191"/>
      <c r="N253" s="193"/>
      <c r="O253" s="191"/>
      <c r="P253" s="216">
        <v>354.2</v>
      </c>
      <c r="GO253" s="277"/>
      <c r="GP253" s="277"/>
      <c r="GQ253" s="277"/>
      <c r="GR253" s="277"/>
      <c r="GS253" s="277"/>
      <c r="GT253" s="277"/>
      <c r="GU253" s="277"/>
      <c r="GW253" s="157"/>
      <c r="GX253" s="157"/>
      <c r="GY253" s="157"/>
      <c r="GZ253" s="277"/>
      <c r="HA253" s="157"/>
      <c r="HB253" s="157" t="s">
        <v>606</v>
      </c>
      <c r="HC253" s="277"/>
      <c r="HD253" s="277"/>
      <c r="HF253" s="277"/>
    </row>
    <row r="254" spans="1:214" s="143" customFormat="1" ht="15" customHeight="1">
      <c r="A254" s="213"/>
      <c r="B254" s="214"/>
      <c r="C254" s="500" t="s">
        <v>438</v>
      </c>
      <c r="D254" s="500"/>
      <c r="E254" s="500"/>
      <c r="F254" s="500"/>
      <c r="G254" s="500"/>
      <c r="H254" s="180"/>
      <c r="I254" s="181"/>
      <c r="J254" s="181"/>
      <c r="K254" s="181"/>
      <c r="L254" s="183"/>
      <c r="M254" s="181"/>
      <c r="N254" s="211">
        <v>14819.25</v>
      </c>
      <c r="O254" s="181"/>
      <c r="P254" s="212">
        <v>1778.31</v>
      </c>
      <c r="GO254" s="277"/>
      <c r="GP254" s="277"/>
      <c r="GQ254" s="277"/>
      <c r="GR254" s="277"/>
      <c r="GS254" s="277"/>
      <c r="GT254" s="277"/>
      <c r="GU254" s="277"/>
      <c r="GW254" s="157"/>
      <c r="GX254" s="157"/>
      <c r="GY254" s="157"/>
      <c r="GZ254" s="277"/>
      <c r="HA254" s="157"/>
      <c r="HB254" s="157"/>
      <c r="HC254" s="277" t="s">
        <v>438</v>
      </c>
      <c r="HD254" s="277"/>
      <c r="HF254" s="277"/>
    </row>
    <row r="255" spans="1:214" s="143" customFormat="1" ht="15" customHeight="1">
      <c r="A255" s="497" t="s">
        <v>2032</v>
      </c>
      <c r="B255" s="497"/>
      <c r="C255" s="497"/>
      <c r="D255" s="497"/>
      <c r="E255" s="497"/>
      <c r="F255" s="497"/>
      <c r="G255" s="497"/>
      <c r="H255" s="497"/>
      <c r="I255" s="497"/>
      <c r="J255" s="497"/>
      <c r="K255" s="497"/>
      <c r="L255" s="497"/>
      <c r="M255" s="497"/>
      <c r="N255" s="497"/>
      <c r="O255" s="497"/>
      <c r="P255" s="497"/>
      <c r="GO255" s="277"/>
      <c r="GP255" s="277" t="s">
        <v>2032</v>
      </c>
      <c r="GQ255" s="277"/>
      <c r="GR255" s="277"/>
      <c r="GS255" s="277"/>
      <c r="GT255" s="277"/>
      <c r="GU255" s="277"/>
      <c r="GW255" s="157"/>
      <c r="GX255" s="157"/>
      <c r="GY255" s="157"/>
      <c r="GZ255" s="277"/>
      <c r="HA255" s="157"/>
      <c r="HB255" s="157"/>
      <c r="HC255" s="277"/>
      <c r="HD255" s="277"/>
      <c r="HF255" s="277"/>
    </row>
    <row r="256" spans="1:214" s="143" customFormat="1" ht="15" customHeight="1">
      <c r="A256" s="497" t="s">
        <v>2029</v>
      </c>
      <c r="B256" s="497"/>
      <c r="C256" s="497"/>
      <c r="D256" s="497"/>
      <c r="E256" s="497"/>
      <c r="F256" s="497"/>
      <c r="G256" s="497"/>
      <c r="H256" s="497"/>
      <c r="I256" s="497"/>
      <c r="J256" s="497"/>
      <c r="K256" s="497"/>
      <c r="L256" s="497"/>
      <c r="M256" s="497"/>
      <c r="N256" s="497"/>
      <c r="O256" s="497"/>
      <c r="P256" s="497"/>
      <c r="GO256" s="277"/>
      <c r="GP256" s="277" t="s">
        <v>2029</v>
      </c>
      <c r="GQ256" s="277"/>
      <c r="GR256" s="277"/>
      <c r="GS256" s="277"/>
      <c r="GT256" s="277"/>
      <c r="GU256" s="277"/>
      <c r="GW256" s="157"/>
      <c r="GX256" s="157"/>
      <c r="GY256" s="157"/>
      <c r="GZ256" s="277"/>
      <c r="HA256" s="157"/>
      <c r="HB256" s="157"/>
      <c r="HC256" s="277"/>
      <c r="HD256" s="277"/>
      <c r="HF256" s="277"/>
    </row>
    <row r="257" spans="1:214" s="143" customFormat="1" ht="15" customHeight="1">
      <c r="A257" s="178" t="s">
        <v>130</v>
      </c>
      <c r="B257" s="179" t="s">
        <v>1408</v>
      </c>
      <c r="C257" s="498" t="s">
        <v>1409</v>
      </c>
      <c r="D257" s="498"/>
      <c r="E257" s="498"/>
      <c r="F257" s="498"/>
      <c r="G257" s="498"/>
      <c r="H257" s="180" t="s">
        <v>610</v>
      </c>
      <c r="I257" s="181">
        <v>2.36</v>
      </c>
      <c r="J257" s="182">
        <v>1</v>
      </c>
      <c r="K257" s="219">
        <v>2.36</v>
      </c>
      <c r="L257" s="183"/>
      <c r="M257" s="181"/>
      <c r="N257" s="184"/>
      <c r="O257" s="181"/>
      <c r="P257" s="185"/>
      <c r="GO257" s="277"/>
      <c r="GP257" s="277"/>
      <c r="GQ257" s="277" t="s">
        <v>1409</v>
      </c>
      <c r="GR257" s="277"/>
      <c r="GS257" s="277"/>
      <c r="GT257" s="277"/>
      <c r="GU257" s="277"/>
      <c r="GW257" s="157"/>
      <c r="GX257" s="157"/>
      <c r="GY257" s="157"/>
      <c r="GZ257" s="277"/>
      <c r="HA257" s="157"/>
      <c r="HB257" s="157"/>
      <c r="HC257" s="277"/>
      <c r="HD257" s="277"/>
      <c r="HF257" s="277"/>
    </row>
    <row r="258" spans="1:214" s="143" customFormat="1" ht="57" customHeight="1">
      <c r="A258" s="186"/>
      <c r="B258" s="187" t="s">
        <v>386</v>
      </c>
      <c r="C258" s="499" t="s">
        <v>387</v>
      </c>
      <c r="D258" s="499"/>
      <c r="E258" s="499"/>
      <c r="F258" s="499"/>
      <c r="G258" s="499"/>
      <c r="H258" s="499"/>
      <c r="I258" s="499"/>
      <c r="J258" s="499"/>
      <c r="K258" s="499"/>
      <c r="L258" s="499"/>
      <c r="M258" s="499"/>
      <c r="N258" s="499"/>
      <c r="O258" s="499"/>
      <c r="P258" s="499"/>
      <c r="GO258" s="277"/>
      <c r="GP258" s="277"/>
      <c r="GQ258" s="277"/>
      <c r="GR258" s="277"/>
      <c r="GS258" s="277"/>
      <c r="GT258" s="277"/>
      <c r="GU258" s="277"/>
      <c r="GV258" s="140" t="s">
        <v>387</v>
      </c>
      <c r="GW258" s="157"/>
      <c r="GX258" s="157"/>
      <c r="GY258" s="157"/>
      <c r="GZ258" s="277"/>
      <c r="HA258" s="157"/>
      <c r="HB258" s="157"/>
      <c r="HC258" s="277"/>
      <c r="HD258" s="277"/>
      <c r="HF258" s="277"/>
    </row>
    <row r="259" spans="1:214" s="143" customFormat="1" ht="23.25" customHeight="1">
      <c r="A259" s="186"/>
      <c r="B259" s="187" t="s">
        <v>388</v>
      </c>
      <c r="C259" s="499" t="s">
        <v>389</v>
      </c>
      <c r="D259" s="499"/>
      <c r="E259" s="499"/>
      <c r="F259" s="499"/>
      <c r="G259" s="499"/>
      <c r="H259" s="499"/>
      <c r="I259" s="499"/>
      <c r="J259" s="499"/>
      <c r="K259" s="499"/>
      <c r="L259" s="499"/>
      <c r="M259" s="499"/>
      <c r="N259" s="499"/>
      <c r="O259" s="499"/>
      <c r="P259" s="499"/>
      <c r="GO259" s="277"/>
      <c r="GP259" s="277"/>
      <c r="GQ259" s="277"/>
      <c r="GR259" s="277"/>
      <c r="GS259" s="277"/>
      <c r="GT259" s="277"/>
      <c r="GU259" s="277"/>
      <c r="GV259" s="140" t="s">
        <v>389</v>
      </c>
      <c r="GW259" s="157"/>
      <c r="GX259" s="157"/>
      <c r="GY259" s="157"/>
      <c r="GZ259" s="277"/>
      <c r="HA259" s="157"/>
      <c r="HB259" s="157"/>
      <c r="HC259" s="277"/>
      <c r="HD259" s="277"/>
      <c r="HF259" s="277"/>
    </row>
    <row r="260" spans="1:214" s="143" customFormat="1" ht="15" customHeight="1">
      <c r="A260" s="186"/>
      <c r="B260" s="187"/>
      <c r="C260" s="499" t="s">
        <v>2011</v>
      </c>
      <c r="D260" s="499"/>
      <c r="E260" s="499"/>
      <c r="F260" s="499"/>
      <c r="G260" s="499"/>
      <c r="H260" s="499"/>
      <c r="I260" s="499"/>
      <c r="J260" s="499"/>
      <c r="K260" s="499"/>
      <c r="L260" s="499"/>
      <c r="M260" s="499"/>
      <c r="N260" s="499"/>
      <c r="O260" s="499"/>
      <c r="P260" s="499"/>
      <c r="GO260" s="277"/>
      <c r="GP260" s="277"/>
      <c r="GQ260" s="277"/>
      <c r="GR260" s="277"/>
      <c r="GS260" s="277"/>
      <c r="GT260" s="277"/>
      <c r="GU260" s="277"/>
      <c r="GV260" s="140" t="s">
        <v>2011</v>
      </c>
      <c r="GW260" s="157"/>
      <c r="GX260" s="157"/>
      <c r="GY260" s="157"/>
      <c r="GZ260" s="277"/>
      <c r="HA260" s="157"/>
      <c r="HB260" s="157"/>
      <c r="HC260" s="277"/>
      <c r="HD260" s="277"/>
      <c r="HF260" s="277"/>
    </row>
    <row r="261" spans="1:214" s="143" customFormat="1" ht="15" customHeight="1">
      <c r="A261" s="188"/>
      <c r="B261" s="189" t="s">
        <v>164</v>
      </c>
      <c r="C261" s="501" t="s">
        <v>391</v>
      </c>
      <c r="D261" s="501"/>
      <c r="E261" s="501"/>
      <c r="F261" s="501"/>
      <c r="G261" s="501"/>
      <c r="H261" s="190" t="s">
        <v>392</v>
      </c>
      <c r="I261" s="191"/>
      <c r="J261" s="191"/>
      <c r="K261" s="215">
        <v>7.8120320999999997</v>
      </c>
      <c r="L261" s="193"/>
      <c r="M261" s="191"/>
      <c r="N261" s="193"/>
      <c r="O261" s="191"/>
      <c r="P261" s="194">
        <v>4422.7</v>
      </c>
      <c r="GO261" s="277"/>
      <c r="GP261" s="277"/>
      <c r="GQ261" s="277"/>
      <c r="GR261" s="277"/>
      <c r="GS261" s="277"/>
      <c r="GT261" s="277"/>
      <c r="GU261" s="277"/>
      <c r="GW261" s="157" t="s">
        <v>391</v>
      </c>
      <c r="GX261" s="157"/>
      <c r="GY261" s="157"/>
      <c r="GZ261" s="277"/>
      <c r="HA261" s="157"/>
      <c r="HB261" s="157"/>
      <c r="HC261" s="277"/>
      <c r="HD261" s="277"/>
      <c r="HF261" s="277"/>
    </row>
    <row r="262" spans="1:214" s="143" customFormat="1" ht="15" customHeight="1">
      <c r="A262" s="195"/>
      <c r="B262" s="189" t="s">
        <v>393</v>
      </c>
      <c r="C262" s="501" t="s">
        <v>394</v>
      </c>
      <c r="D262" s="501"/>
      <c r="E262" s="501"/>
      <c r="F262" s="501"/>
      <c r="G262" s="501"/>
      <c r="H262" s="190" t="s">
        <v>392</v>
      </c>
      <c r="I262" s="201">
        <v>2.06</v>
      </c>
      <c r="J262" s="197">
        <v>1.6068849999999999</v>
      </c>
      <c r="K262" s="215">
        <v>7.8120320999999997</v>
      </c>
      <c r="L262" s="198"/>
      <c r="M262" s="199"/>
      <c r="N262" s="200">
        <v>566.14</v>
      </c>
      <c r="O262" s="191"/>
      <c r="P262" s="194">
        <v>4422.7</v>
      </c>
      <c r="Q262" s="278"/>
      <c r="R262" s="278"/>
      <c r="GO262" s="277"/>
      <c r="GP262" s="277"/>
      <c r="GQ262" s="277"/>
      <c r="GR262" s="277"/>
      <c r="GS262" s="277"/>
      <c r="GT262" s="277"/>
      <c r="GU262" s="277"/>
      <c r="GW262" s="157"/>
      <c r="GX262" s="157" t="s">
        <v>394</v>
      </c>
      <c r="GY262" s="157"/>
      <c r="GZ262" s="277"/>
      <c r="HA262" s="157"/>
      <c r="HB262" s="157"/>
      <c r="HC262" s="277"/>
      <c r="HD262" s="277"/>
      <c r="HF262" s="277"/>
    </row>
    <row r="263" spans="1:214" s="143" customFormat="1" ht="15" customHeight="1">
      <c r="A263" s="188"/>
      <c r="B263" s="189" t="s">
        <v>167</v>
      </c>
      <c r="C263" s="501" t="s">
        <v>395</v>
      </c>
      <c r="D263" s="501"/>
      <c r="E263" s="501"/>
      <c r="F263" s="501"/>
      <c r="G263" s="501"/>
      <c r="H263" s="190"/>
      <c r="I263" s="191"/>
      <c r="J263" s="191"/>
      <c r="K263" s="191"/>
      <c r="L263" s="193"/>
      <c r="M263" s="191"/>
      <c r="N263" s="193"/>
      <c r="O263" s="191"/>
      <c r="P263" s="216">
        <v>161.22</v>
      </c>
      <c r="GO263" s="277"/>
      <c r="GP263" s="277"/>
      <c r="GQ263" s="277"/>
      <c r="GR263" s="277"/>
      <c r="GS263" s="277"/>
      <c r="GT263" s="277"/>
      <c r="GU263" s="277"/>
      <c r="GW263" s="157" t="s">
        <v>395</v>
      </c>
      <c r="GX263" s="157"/>
      <c r="GY263" s="157"/>
      <c r="GZ263" s="277"/>
      <c r="HA263" s="157"/>
      <c r="HB263" s="157"/>
      <c r="HC263" s="277"/>
      <c r="HD263" s="277"/>
      <c r="HF263" s="277"/>
    </row>
    <row r="264" spans="1:214" s="143" customFormat="1" ht="15" customHeight="1">
      <c r="A264" s="188"/>
      <c r="B264" s="189"/>
      <c r="C264" s="501" t="s">
        <v>396</v>
      </c>
      <c r="D264" s="501"/>
      <c r="E264" s="501"/>
      <c r="F264" s="501"/>
      <c r="G264" s="501"/>
      <c r="H264" s="190" t="s">
        <v>392</v>
      </c>
      <c r="I264" s="191"/>
      <c r="J264" s="191"/>
      <c r="K264" s="192">
        <v>0.15168999999999999</v>
      </c>
      <c r="L264" s="193"/>
      <c r="M264" s="191"/>
      <c r="N264" s="193"/>
      <c r="O264" s="191"/>
      <c r="P264" s="216">
        <v>102.92</v>
      </c>
      <c r="GO264" s="277"/>
      <c r="GP264" s="277"/>
      <c r="GQ264" s="277"/>
      <c r="GR264" s="277"/>
      <c r="GS264" s="277"/>
      <c r="GT264" s="277"/>
      <c r="GU264" s="277"/>
      <c r="GW264" s="157" t="s">
        <v>396</v>
      </c>
      <c r="GX264" s="157"/>
      <c r="GY264" s="157"/>
      <c r="GZ264" s="277"/>
      <c r="HA264" s="157"/>
      <c r="HB264" s="157"/>
      <c r="HC264" s="277"/>
      <c r="HD264" s="277"/>
      <c r="HF264" s="277"/>
    </row>
    <row r="265" spans="1:214" s="143" customFormat="1" ht="15" customHeight="1">
      <c r="A265" s="195"/>
      <c r="B265" s="189" t="s">
        <v>397</v>
      </c>
      <c r="C265" s="501" t="s">
        <v>398</v>
      </c>
      <c r="D265" s="501"/>
      <c r="E265" s="501"/>
      <c r="F265" s="501"/>
      <c r="G265" s="501"/>
      <c r="H265" s="190" t="s">
        <v>399</v>
      </c>
      <c r="I265" s="201">
        <v>0.02</v>
      </c>
      <c r="J265" s="197">
        <v>1.6068849999999999</v>
      </c>
      <c r="K265" s="197">
        <v>7.5844999999999996E-2</v>
      </c>
      <c r="L265" s="198"/>
      <c r="M265" s="199"/>
      <c r="N265" s="200">
        <v>1582.31</v>
      </c>
      <c r="O265" s="191"/>
      <c r="P265" s="194">
        <v>120.01</v>
      </c>
      <c r="Q265" s="278"/>
      <c r="R265" s="278"/>
      <c r="GO265" s="277"/>
      <c r="GP265" s="277"/>
      <c r="GQ265" s="277"/>
      <c r="GR265" s="277"/>
      <c r="GS265" s="277"/>
      <c r="GT265" s="277"/>
      <c r="GU265" s="277"/>
      <c r="GW265" s="157"/>
      <c r="GX265" s="157" t="s">
        <v>398</v>
      </c>
      <c r="GY265" s="157"/>
      <c r="GZ265" s="277"/>
      <c r="HA265" s="157"/>
      <c r="HB265" s="157"/>
      <c r="HC265" s="277"/>
      <c r="HD265" s="277"/>
      <c r="HF265" s="277"/>
    </row>
    <row r="266" spans="1:214" s="143" customFormat="1" ht="15" customHeight="1">
      <c r="A266" s="203"/>
      <c r="B266" s="189" t="s">
        <v>400</v>
      </c>
      <c r="C266" s="501" t="s">
        <v>401</v>
      </c>
      <c r="D266" s="501"/>
      <c r="E266" s="501"/>
      <c r="F266" s="501"/>
      <c r="G266" s="501"/>
      <c r="H266" s="190" t="s">
        <v>392</v>
      </c>
      <c r="I266" s="201">
        <v>0.02</v>
      </c>
      <c r="J266" s="197">
        <v>1.6068849999999999</v>
      </c>
      <c r="K266" s="197">
        <v>7.5844999999999996E-2</v>
      </c>
      <c r="L266" s="193"/>
      <c r="M266" s="191"/>
      <c r="N266" s="204">
        <v>777.91</v>
      </c>
      <c r="O266" s="191"/>
      <c r="P266" s="216">
        <v>59</v>
      </c>
      <c r="GO266" s="277"/>
      <c r="GP266" s="277"/>
      <c r="GQ266" s="277"/>
      <c r="GR266" s="277"/>
      <c r="GS266" s="277"/>
      <c r="GT266" s="277"/>
      <c r="GU266" s="277"/>
      <c r="GW266" s="157"/>
      <c r="GX266" s="157"/>
      <c r="GY266" s="157" t="s">
        <v>401</v>
      </c>
      <c r="GZ266" s="277"/>
      <c r="HA266" s="157"/>
      <c r="HB266" s="157"/>
      <c r="HC266" s="277"/>
      <c r="HD266" s="277"/>
      <c r="HF266" s="277"/>
    </row>
    <row r="267" spans="1:214" s="143" customFormat="1" ht="15" customHeight="1">
      <c r="A267" s="195"/>
      <c r="B267" s="189" t="s">
        <v>402</v>
      </c>
      <c r="C267" s="501" t="s">
        <v>403</v>
      </c>
      <c r="D267" s="501"/>
      <c r="E267" s="501"/>
      <c r="F267" s="501"/>
      <c r="G267" s="501"/>
      <c r="H267" s="190" t="s">
        <v>399</v>
      </c>
      <c r="I267" s="201">
        <v>0.02</v>
      </c>
      <c r="J267" s="197">
        <v>1.6068849999999999</v>
      </c>
      <c r="K267" s="197">
        <v>7.5844999999999996E-2</v>
      </c>
      <c r="L267" s="198"/>
      <c r="M267" s="199"/>
      <c r="N267" s="200">
        <v>543.33000000000004</v>
      </c>
      <c r="O267" s="191"/>
      <c r="P267" s="194">
        <v>41.21</v>
      </c>
      <c r="Q267" s="278"/>
      <c r="R267" s="278"/>
      <c r="GO267" s="277"/>
      <c r="GP267" s="277"/>
      <c r="GQ267" s="277"/>
      <c r="GR267" s="277"/>
      <c r="GS267" s="277"/>
      <c r="GT267" s="277"/>
      <c r="GU267" s="277"/>
      <c r="GW267" s="157"/>
      <c r="GX267" s="157" t="s">
        <v>403</v>
      </c>
      <c r="GY267" s="157"/>
      <c r="GZ267" s="277"/>
      <c r="HA267" s="157"/>
      <c r="HB267" s="157"/>
      <c r="HC267" s="277"/>
      <c r="HD267" s="277"/>
      <c r="HF267" s="277"/>
    </row>
    <row r="268" spans="1:214" s="143" customFormat="1" ht="15" customHeight="1">
      <c r="A268" s="203"/>
      <c r="B268" s="189" t="s">
        <v>404</v>
      </c>
      <c r="C268" s="501" t="s">
        <v>405</v>
      </c>
      <c r="D268" s="501"/>
      <c r="E268" s="501"/>
      <c r="F268" s="501"/>
      <c r="G268" s="501"/>
      <c r="H268" s="190" t="s">
        <v>392</v>
      </c>
      <c r="I268" s="201">
        <v>0.02</v>
      </c>
      <c r="J268" s="197">
        <v>1.6068849999999999</v>
      </c>
      <c r="K268" s="197">
        <v>7.5844999999999996E-2</v>
      </c>
      <c r="L268" s="193"/>
      <c r="M268" s="191"/>
      <c r="N268" s="204">
        <v>579.11</v>
      </c>
      <c r="O268" s="191"/>
      <c r="P268" s="216">
        <v>43.92</v>
      </c>
      <c r="GO268" s="277"/>
      <c r="GP268" s="277"/>
      <c r="GQ268" s="277"/>
      <c r="GR268" s="277"/>
      <c r="GS268" s="277"/>
      <c r="GT268" s="277"/>
      <c r="GU268" s="277"/>
      <c r="GW268" s="157"/>
      <c r="GX268" s="157"/>
      <c r="GY268" s="157" t="s">
        <v>405</v>
      </c>
      <c r="GZ268" s="277"/>
      <c r="HA268" s="157"/>
      <c r="HB268" s="157"/>
      <c r="HC268" s="277"/>
      <c r="HD268" s="277"/>
      <c r="HF268" s="277"/>
    </row>
    <row r="269" spans="1:214" s="143" customFormat="1" ht="15" customHeight="1">
      <c r="A269" s="188"/>
      <c r="B269" s="189" t="s">
        <v>180</v>
      </c>
      <c r="C269" s="501" t="s">
        <v>410</v>
      </c>
      <c r="D269" s="501"/>
      <c r="E269" s="501"/>
      <c r="F269" s="501"/>
      <c r="G269" s="501"/>
      <c r="H269" s="190"/>
      <c r="I269" s="191"/>
      <c r="J269" s="191"/>
      <c r="K269" s="191"/>
      <c r="L269" s="193"/>
      <c r="M269" s="191"/>
      <c r="N269" s="193"/>
      <c r="O269" s="191"/>
      <c r="P269" s="216">
        <v>258.67</v>
      </c>
      <c r="GO269" s="277"/>
      <c r="GP269" s="277"/>
      <c r="GQ269" s="277"/>
      <c r="GR269" s="277"/>
      <c r="GS269" s="277"/>
      <c r="GT269" s="277"/>
      <c r="GU269" s="277"/>
      <c r="GW269" s="157" t="s">
        <v>410</v>
      </c>
      <c r="GX269" s="157"/>
      <c r="GY269" s="157"/>
      <c r="GZ269" s="277"/>
      <c r="HA269" s="157"/>
      <c r="HB269" s="157"/>
      <c r="HC269" s="277"/>
      <c r="HD269" s="277"/>
      <c r="HF269" s="277"/>
    </row>
    <row r="270" spans="1:214" s="143" customFormat="1" ht="34.5" customHeight="1">
      <c r="A270" s="195"/>
      <c r="B270" s="189" t="s">
        <v>593</v>
      </c>
      <c r="C270" s="501" t="s">
        <v>594</v>
      </c>
      <c r="D270" s="501"/>
      <c r="E270" s="501"/>
      <c r="F270" s="501"/>
      <c r="G270" s="501"/>
      <c r="H270" s="190" t="s">
        <v>595</v>
      </c>
      <c r="I270" s="201">
        <v>13.33</v>
      </c>
      <c r="J270" s="202">
        <v>1.0367</v>
      </c>
      <c r="K270" s="197">
        <v>32.613337999999999</v>
      </c>
      <c r="L270" s="205">
        <v>5.87</v>
      </c>
      <c r="M270" s="206">
        <v>0.87</v>
      </c>
      <c r="N270" s="200">
        <v>5.1100000000000003</v>
      </c>
      <c r="O270" s="191"/>
      <c r="P270" s="194">
        <v>166.65</v>
      </c>
      <c r="Q270" s="278"/>
      <c r="R270" s="278"/>
      <c r="GO270" s="277"/>
      <c r="GP270" s="277"/>
      <c r="GQ270" s="277"/>
      <c r="GR270" s="277"/>
      <c r="GS270" s="277"/>
      <c r="GT270" s="277"/>
      <c r="GU270" s="277"/>
      <c r="GW270" s="157"/>
      <c r="GX270" s="157" t="s">
        <v>594</v>
      </c>
      <c r="GY270" s="157"/>
      <c r="GZ270" s="277"/>
      <c r="HA270" s="157"/>
      <c r="HB270" s="157"/>
      <c r="HC270" s="277"/>
      <c r="HD270" s="277"/>
      <c r="HF270" s="277"/>
    </row>
    <row r="271" spans="1:214" s="143" customFormat="1" ht="23.25" customHeight="1">
      <c r="A271" s="195"/>
      <c r="B271" s="189" t="s">
        <v>1403</v>
      </c>
      <c r="C271" s="501" t="s">
        <v>1404</v>
      </c>
      <c r="D271" s="501"/>
      <c r="E271" s="501"/>
      <c r="F271" s="501"/>
      <c r="G271" s="501"/>
      <c r="H271" s="190" t="s">
        <v>1405</v>
      </c>
      <c r="I271" s="201">
        <v>0.55000000000000004</v>
      </c>
      <c r="J271" s="202">
        <v>1.0367</v>
      </c>
      <c r="K271" s="215">
        <v>1.3456366</v>
      </c>
      <c r="L271" s="205">
        <v>37.71</v>
      </c>
      <c r="M271" s="206">
        <v>1.54</v>
      </c>
      <c r="N271" s="200">
        <v>58.07</v>
      </c>
      <c r="O271" s="191"/>
      <c r="P271" s="194">
        <v>78.14</v>
      </c>
      <c r="Q271" s="278"/>
      <c r="R271" s="278"/>
      <c r="GO271" s="277"/>
      <c r="GP271" s="277"/>
      <c r="GQ271" s="277"/>
      <c r="GR271" s="277"/>
      <c r="GS271" s="277"/>
      <c r="GT271" s="277"/>
      <c r="GU271" s="277"/>
      <c r="GW271" s="157"/>
      <c r="GX271" s="157" t="s">
        <v>1404</v>
      </c>
      <c r="GY271" s="157"/>
      <c r="GZ271" s="277"/>
      <c r="HA271" s="157"/>
      <c r="HB271" s="157"/>
      <c r="HC271" s="277"/>
      <c r="HD271" s="277"/>
      <c r="HF271" s="277"/>
    </row>
    <row r="272" spans="1:214" s="143" customFormat="1" ht="15" customHeight="1">
      <c r="A272" s="195"/>
      <c r="B272" s="189" t="s">
        <v>730</v>
      </c>
      <c r="C272" s="501" t="s">
        <v>731</v>
      </c>
      <c r="D272" s="501"/>
      <c r="E272" s="501"/>
      <c r="F272" s="501"/>
      <c r="G272" s="501"/>
      <c r="H272" s="190" t="s">
        <v>413</v>
      </c>
      <c r="I272" s="201">
        <v>0.05</v>
      </c>
      <c r="J272" s="202">
        <v>1.0367</v>
      </c>
      <c r="K272" s="215">
        <v>0.1223306</v>
      </c>
      <c r="L272" s="205">
        <v>79.88</v>
      </c>
      <c r="M272" s="206">
        <v>1.42</v>
      </c>
      <c r="N272" s="200">
        <v>113.43</v>
      </c>
      <c r="O272" s="191"/>
      <c r="P272" s="194">
        <v>13.88</v>
      </c>
      <c r="Q272" s="278"/>
      <c r="R272" s="278"/>
      <c r="GO272" s="277"/>
      <c r="GP272" s="277"/>
      <c r="GQ272" s="277"/>
      <c r="GR272" s="277"/>
      <c r="GS272" s="277"/>
      <c r="GT272" s="277"/>
      <c r="GU272" s="277"/>
      <c r="GW272" s="157"/>
      <c r="GX272" s="157" t="s">
        <v>731</v>
      </c>
      <c r="GY272" s="157"/>
      <c r="GZ272" s="277"/>
      <c r="HA272" s="157"/>
      <c r="HB272" s="157"/>
      <c r="HC272" s="277"/>
      <c r="HD272" s="277"/>
      <c r="HF272" s="277"/>
    </row>
    <row r="273" spans="1:214" s="143" customFormat="1" ht="15" customHeight="1">
      <c r="A273" s="210"/>
      <c r="B273" s="187"/>
      <c r="C273" s="500" t="s">
        <v>429</v>
      </c>
      <c r="D273" s="500"/>
      <c r="E273" s="500"/>
      <c r="F273" s="500"/>
      <c r="G273" s="500"/>
      <c r="H273" s="180"/>
      <c r="I273" s="181"/>
      <c r="J273" s="181"/>
      <c r="K273" s="181"/>
      <c r="L273" s="183"/>
      <c r="M273" s="181"/>
      <c r="N273" s="211"/>
      <c r="O273" s="181"/>
      <c r="P273" s="212">
        <v>4945.51</v>
      </c>
      <c r="Q273" s="278"/>
      <c r="R273" s="278"/>
      <c r="GO273" s="277"/>
      <c r="GP273" s="277"/>
      <c r="GQ273" s="277"/>
      <c r="GR273" s="277"/>
      <c r="GS273" s="277"/>
      <c r="GT273" s="277"/>
      <c r="GU273" s="277"/>
      <c r="GW273" s="157"/>
      <c r="GX273" s="157"/>
      <c r="GY273" s="157"/>
      <c r="GZ273" s="277" t="s">
        <v>429</v>
      </c>
      <c r="HA273" s="157"/>
      <c r="HB273" s="157"/>
      <c r="HC273" s="277"/>
      <c r="HD273" s="277"/>
      <c r="HF273" s="277"/>
    </row>
    <row r="274" spans="1:214" s="143" customFormat="1" ht="15" customHeight="1">
      <c r="A274" s="203" t="s">
        <v>1799</v>
      </c>
      <c r="B274" s="189" t="s">
        <v>430</v>
      </c>
      <c r="C274" s="501" t="s">
        <v>431</v>
      </c>
      <c r="D274" s="501"/>
      <c r="E274" s="501"/>
      <c r="F274" s="501"/>
      <c r="G274" s="501"/>
      <c r="H274" s="190" t="s">
        <v>432</v>
      </c>
      <c r="I274" s="209">
        <v>2</v>
      </c>
      <c r="J274" s="191"/>
      <c r="K274" s="209">
        <v>2</v>
      </c>
      <c r="L274" s="193"/>
      <c r="M274" s="191"/>
      <c r="N274" s="193"/>
      <c r="O274" s="192">
        <v>0.51834999999999998</v>
      </c>
      <c r="P274" s="216">
        <v>28.53</v>
      </c>
      <c r="GO274" s="277"/>
      <c r="GP274" s="277"/>
      <c r="GQ274" s="277"/>
      <c r="GR274" s="277"/>
      <c r="GS274" s="277"/>
      <c r="GT274" s="277"/>
      <c r="GU274" s="277"/>
      <c r="GW274" s="157"/>
      <c r="GX274" s="157"/>
      <c r="GY274" s="157"/>
      <c r="GZ274" s="277"/>
      <c r="HA274" s="157" t="s">
        <v>431</v>
      </c>
      <c r="HB274" s="157"/>
      <c r="HC274" s="277"/>
      <c r="HD274" s="277"/>
      <c r="HF274" s="277"/>
    </row>
    <row r="275" spans="1:214" s="143" customFormat="1" ht="15" customHeight="1">
      <c r="A275" s="203"/>
      <c r="B275" s="189"/>
      <c r="C275" s="501" t="s">
        <v>433</v>
      </c>
      <c r="D275" s="501"/>
      <c r="E275" s="501"/>
      <c r="F275" s="501"/>
      <c r="G275" s="501"/>
      <c r="H275" s="190"/>
      <c r="I275" s="191"/>
      <c r="J275" s="191"/>
      <c r="K275" s="191"/>
      <c r="L275" s="193"/>
      <c r="M275" s="191"/>
      <c r="N275" s="193"/>
      <c r="O275" s="191"/>
      <c r="P275" s="194">
        <v>4525.62</v>
      </c>
      <c r="GO275" s="277"/>
      <c r="GP275" s="277"/>
      <c r="GQ275" s="277"/>
      <c r="GR275" s="277"/>
      <c r="GS275" s="277"/>
      <c r="GT275" s="277"/>
      <c r="GU275" s="277"/>
      <c r="GW275" s="157"/>
      <c r="GX275" s="157"/>
      <c r="GY275" s="157"/>
      <c r="GZ275" s="277"/>
      <c r="HA275" s="157"/>
      <c r="HB275" s="157" t="s">
        <v>433</v>
      </c>
      <c r="HC275" s="277"/>
      <c r="HD275" s="277"/>
      <c r="HF275" s="277"/>
    </row>
    <row r="276" spans="1:214" s="143" customFormat="1" ht="15" customHeight="1">
      <c r="A276" s="203"/>
      <c r="B276" s="189" t="s">
        <v>603</v>
      </c>
      <c r="C276" s="501" t="s">
        <v>604</v>
      </c>
      <c r="D276" s="501"/>
      <c r="E276" s="501"/>
      <c r="F276" s="501"/>
      <c r="G276" s="501"/>
      <c r="H276" s="190" t="s">
        <v>432</v>
      </c>
      <c r="I276" s="209">
        <v>97</v>
      </c>
      <c r="J276" s="191"/>
      <c r="K276" s="209">
        <v>97</v>
      </c>
      <c r="L276" s="193"/>
      <c r="M276" s="191"/>
      <c r="N276" s="193"/>
      <c r="O276" s="191"/>
      <c r="P276" s="194">
        <v>4389.8500000000004</v>
      </c>
      <c r="GO276" s="277"/>
      <c r="GP276" s="277"/>
      <c r="GQ276" s="277"/>
      <c r="GR276" s="277"/>
      <c r="GS276" s="277"/>
      <c r="GT276" s="277"/>
      <c r="GU276" s="277"/>
      <c r="GW276" s="157"/>
      <c r="GX276" s="157"/>
      <c r="GY276" s="157"/>
      <c r="GZ276" s="277"/>
      <c r="HA276" s="157"/>
      <c r="HB276" s="157" t="s">
        <v>604</v>
      </c>
      <c r="HC276" s="277"/>
      <c r="HD276" s="277"/>
      <c r="HF276" s="277"/>
    </row>
    <row r="277" spans="1:214" s="143" customFormat="1" ht="15" customHeight="1">
      <c r="A277" s="203"/>
      <c r="B277" s="189" t="s">
        <v>605</v>
      </c>
      <c r="C277" s="501" t="s">
        <v>606</v>
      </c>
      <c r="D277" s="501"/>
      <c r="E277" s="501"/>
      <c r="F277" s="501"/>
      <c r="G277" s="501"/>
      <c r="H277" s="190" t="s">
        <v>432</v>
      </c>
      <c r="I277" s="209">
        <v>51</v>
      </c>
      <c r="J277" s="191"/>
      <c r="K277" s="209">
        <v>51</v>
      </c>
      <c r="L277" s="193"/>
      <c r="M277" s="191"/>
      <c r="N277" s="193"/>
      <c r="O277" s="191"/>
      <c r="P277" s="194">
        <v>2308.0700000000002</v>
      </c>
      <c r="GO277" s="277"/>
      <c r="GP277" s="277"/>
      <c r="GQ277" s="277"/>
      <c r="GR277" s="277"/>
      <c r="GS277" s="277"/>
      <c r="GT277" s="277"/>
      <c r="GU277" s="277"/>
      <c r="GW277" s="157"/>
      <c r="GX277" s="157"/>
      <c r="GY277" s="157"/>
      <c r="GZ277" s="277"/>
      <c r="HA277" s="157"/>
      <c r="HB277" s="157" t="s">
        <v>606</v>
      </c>
      <c r="HC277" s="277"/>
      <c r="HD277" s="277"/>
      <c r="HF277" s="277"/>
    </row>
    <row r="278" spans="1:214" s="143" customFormat="1" ht="15" customHeight="1">
      <c r="A278" s="213"/>
      <c r="B278" s="214"/>
      <c r="C278" s="500" t="s">
        <v>438</v>
      </c>
      <c r="D278" s="500"/>
      <c r="E278" s="500"/>
      <c r="F278" s="500"/>
      <c r="G278" s="500"/>
      <c r="H278" s="180"/>
      <c r="I278" s="181"/>
      <c r="J278" s="181"/>
      <c r="K278" s="181"/>
      <c r="L278" s="183"/>
      <c r="M278" s="181"/>
      <c r="N278" s="211">
        <v>4945.75</v>
      </c>
      <c r="O278" s="181"/>
      <c r="P278" s="212">
        <v>11671.96</v>
      </c>
      <c r="GO278" s="277"/>
      <c r="GP278" s="277"/>
      <c r="GQ278" s="277"/>
      <c r="GR278" s="277"/>
      <c r="GS278" s="277"/>
      <c r="GT278" s="277"/>
      <c r="GU278" s="277"/>
      <c r="GW278" s="157"/>
      <c r="GX278" s="157"/>
      <c r="GY278" s="157"/>
      <c r="GZ278" s="277"/>
      <c r="HA278" s="157"/>
      <c r="HB278" s="157"/>
      <c r="HC278" s="277" t="s">
        <v>438</v>
      </c>
      <c r="HD278" s="277"/>
      <c r="HF278" s="277"/>
    </row>
    <row r="279" spans="1:214" s="143" customFormat="1" ht="15" customHeight="1">
      <c r="A279" s="497" t="s">
        <v>2030</v>
      </c>
      <c r="B279" s="497"/>
      <c r="C279" s="497"/>
      <c r="D279" s="497"/>
      <c r="E279" s="497"/>
      <c r="F279" s="497"/>
      <c r="G279" s="497"/>
      <c r="H279" s="497"/>
      <c r="I279" s="497"/>
      <c r="J279" s="497"/>
      <c r="K279" s="497"/>
      <c r="L279" s="497"/>
      <c r="M279" s="497"/>
      <c r="N279" s="497"/>
      <c r="O279" s="497"/>
      <c r="P279" s="497"/>
      <c r="GO279" s="277"/>
      <c r="GP279" s="277" t="s">
        <v>2030</v>
      </c>
      <c r="GQ279" s="277"/>
      <c r="GR279" s="277"/>
      <c r="GS279" s="277"/>
      <c r="GT279" s="277"/>
      <c r="GU279" s="277"/>
      <c r="GW279" s="157"/>
      <c r="GX279" s="157"/>
      <c r="GY279" s="157"/>
      <c r="GZ279" s="277"/>
      <c r="HA279" s="157"/>
      <c r="HB279" s="157"/>
      <c r="HC279" s="277"/>
      <c r="HD279" s="277"/>
      <c r="HF279" s="277"/>
    </row>
    <row r="280" spans="1:214" s="143" customFormat="1" ht="45.75" customHeight="1">
      <c r="A280" s="178" t="s">
        <v>134</v>
      </c>
      <c r="B280" s="179" t="s">
        <v>1449</v>
      </c>
      <c r="C280" s="498" t="s">
        <v>1450</v>
      </c>
      <c r="D280" s="498"/>
      <c r="E280" s="498"/>
      <c r="F280" s="498"/>
      <c r="G280" s="498"/>
      <c r="H280" s="180" t="s">
        <v>610</v>
      </c>
      <c r="I280" s="181">
        <v>0.12</v>
      </c>
      <c r="J280" s="182">
        <v>1</v>
      </c>
      <c r="K280" s="219">
        <v>0.12</v>
      </c>
      <c r="L280" s="183"/>
      <c r="M280" s="181"/>
      <c r="N280" s="184"/>
      <c r="O280" s="181"/>
      <c r="P280" s="185"/>
      <c r="GO280" s="277"/>
      <c r="GP280" s="277"/>
      <c r="GQ280" s="277" t="s">
        <v>1450</v>
      </c>
      <c r="GR280" s="277"/>
      <c r="GS280" s="277"/>
      <c r="GT280" s="277"/>
      <c r="GU280" s="277"/>
      <c r="GW280" s="157"/>
      <c r="GX280" s="157"/>
      <c r="GY280" s="157"/>
      <c r="GZ280" s="277"/>
      <c r="HA280" s="157"/>
      <c r="HB280" s="157"/>
      <c r="HC280" s="277"/>
      <c r="HD280" s="277"/>
      <c r="HF280" s="277"/>
    </row>
    <row r="281" spans="1:214" s="143" customFormat="1" ht="57" customHeight="1">
      <c r="A281" s="186"/>
      <c r="B281" s="187" t="s">
        <v>386</v>
      </c>
      <c r="C281" s="499" t="s">
        <v>387</v>
      </c>
      <c r="D281" s="499"/>
      <c r="E281" s="499"/>
      <c r="F281" s="499"/>
      <c r="G281" s="499"/>
      <c r="H281" s="499"/>
      <c r="I281" s="499"/>
      <c r="J281" s="499"/>
      <c r="K281" s="499"/>
      <c r="L281" s="499"/>
      <c r="M281" s="499"/>
      <c r="N281" s="499"/>
      <c r="O281" s="499"/>
      <c r="P281" s="499"/>
      <c r="GO281" s="277"/>
      <c r="GP281" s="277"/>
      <c r="GQ281" s="277"/>
      <c r="GR281" s="277"/>
      <c r="GS281" s="277"/>
      <c r="GT281" s="277"/>
      <c r="GU281" s="277"/>
      <c r="GV281" s="140" t="s">
        <v>387</v>
      </c>
      <c r="GW281" s="157"/>
      <c r="GX281" s="157"/>
      <c r="GY281" s="157"/>
      <c r="GZ281" s="277"/>
      <c r="HA281" s="157"/>
      <c r="HB281" s="157"/>
      <c r="HC281" s="277"/>
      <c r="HD281" s="277"/>
      <c r="HF281" s="277"/>
    </row>
    <row r="282" spans="1:214" s="143" customFormat="1" ht="23.25" customHeight="1">
      <c r="A282" s="186"/>
      <c r="B282" s="187" t="s">
        <v>388</v>
      </c>
      <c r="C282" s="499" t="s">
        <v>389</v>
      </c>
      <c r="D282" s="499"/>
      <c r="E282" s="499"/>
      <c r="F282" s="499"/>
      <c r="G282" s="499"/>
      <c r="H282" s="499"/>
      <c r="I282" s="499"/>
      <c r="J282" s="499"/>
      <c r="K282" s="499"/>
      <c r="L282" s="499"/>
      <c r="M282" s="499"/>
      <c r="N282" s="499"/>
      <c r="O282" s="499"/>
      <c r="P282" s="499"/>
      <c r="GO282" s="277"/>
      <c r="GP282" s="277"/>
      <c r="GQ282" s="277"/>
      <c r="GR282" s="277"/>
      <c r="GS282" s="277"/>
      <c r="GT282" s="277"/>
      <c r="GU282" s="277"/>
      <c r="GV282" s="140" t="s">
        <v>389</v>
      </c>
      <c r="GW282" s="157"/>
      <c r="GX282" s="157"/>
      <c r="GY282" s="157"/>
      <c r="GZ282" s="277"/>
      <c r="HA282" s="157"/>
      <c r="HB282" s="157"/>
      <c r="HC282" s="277"/>
      <c r="HD282" s="277"/>
      <c r="HF282" s="277"/>
    </row>
    <row r="283" spans="1:214" s="143" customFormat="1" ht="15" customHeight="1">
      <c r="A283" s="186"/>
      <c r="B283" s="187"/>
      <c r="C283" s="499" t="s">
        <v>2011</v>
      </c>
      <c r="D283" s="499"/>
      <c r="E283" s="499"/>
      <c r="F283" s="499"/>
      <c r="G283" s="499"/>
      <c r="H283" s="499"/>
      <c r="I283" s="499"/>
      <c r="J283" s="499"/>
      <c r="K283" s="499"/>
      <c r="L283" s="499"/>
      <c r="M283" s="499"/>
      <c r="N283" s="499"/>
      <c r="O283" s="499"/>
      <c r="P283" s="499"/>
      <c r="GO283" s="277"/>
      <c r="GP283" s="277"/>
      <c r="GQ283" s="277"/>
      <c r="GR283" s="277"/>
      <c r="GS283" s="277"/>
      <c r="GT283" s="277"/>
      <c r="GU283" s="277"/>
      <c r="GV283" s="140" t="s">
        <v>2011</v>
      </c>
      <c r="GW283" s="157"/>
      <c r="GX283" s="157"/>
      <c r="GY283" s="157"/>
      <c r="GZ283" s="277"/>
      <c r="HA283" s="157"/>
      <c r="HB283" s="157"/>
      <c r="HC283" s="277"/>
      <c r="HD283" s="277"/>
      <c r="HF283" s="277"/>
    </row>
    <row r="284" spans="1:214" s="143" customFormat="1" ht="15" customHeight="1">
      <c r="A284" s="188"/>
      <c r="B284" s="189" t="s">
        <v>164</v>
      </c>
      <c r="C284" s="501" t="s">
        <v>391</v>
      </c>
      <c r="D284" s="501"/>
      <c r="E284" s="501"/>
      <c r="F284" s="501"/>
      <c r="G284" s="501"/>
      <c r="H284" s="190" t="s">
        <v>392</v>
      </c>
      <c r="I284" s="191"/>
      <c r="J284" s="191"/>
      <c r="K284" s="215">
        <v>1.2128768000000001</v>
      </c>
      <c r="L284" s="193"/>
      <c r="M284" s="191"/>
      <c r="N284" s="193"/>
      <c r="O284" s="191"/>
      <c r="P284" s="216">
        <v>686.66</v>
      </c>
      <c r="GO284" s="277"/>
      <c r="GP284" s="277"/>
      <c r="GQ284" s="277"/>
      <c r="GR284" s="277"/>
      <c r="GS284" s="277"/>
      <c r="GT284" s="277"/>
      <c r="GU284" s="277"/>
      <c r="GW284" s="157" t="s">
        <v>391</v>
      </c>
      <c r="GX284" s="157"/>
      <c r="GY284" s="157"/>
      <c r="GZ284" s="277"/>
      <c r="HA284" s="157"/>
      <c r="HB284" s="157"/>
      <c r="HC284" s="277"/>
      <c r="HD284" s="277"/>
      <c r="HF284" s="277"/>
    </row>
    <row r="285" spans="1:214" s="143" customFormat="1" ht="15" customHeight="1">
      <c r="A285" s="195"/>
      <c r="B285" s="189" t="s">
        <v>393</v>
      </c>
      <c r="C285" s="501" t="s">
        <v>394</v>
      </c>
      <c r="D285" s="501"/>
      <c r="E285" s="501"/>
      <c r="F285" s="501"/>
      <c r="G285" s="501"/>
      <c r="H285" s="190" t="s">
        <v>392</v>
      </c>
      <c r="I285" s="201">
        <v>6.29</v>
      </c>
      <c r="J285" s="197">
        <v>1.6068849999999999</v>
      </c>
      <c r="K285" s="215">
        <v>1.2128768000000001</v>
      </c>
      <c r="L285" s="198"/>
      <c r="M285" s="199"/>
      <c r="N285" s="200">
        <v>566.14</v>
      </c>
      <c r="O285" s="191"/>
      <c r="P285" s="194">
        <v>686.66</v>
      </c>
      <c r="Q285" s="278"/>
      <c r="R285" s="278"/>
      <c r="GO285" s="277"/>
      <c r="GP285" s="277"/>
      <c r="GQ285" s="277"/>
      <c r="GR285" s="277"/>
      <c r="GS285" s="277"/>
      <c r="GT285" s="277"/>
      <c r="GU285" s="277"/>
      <c r="GW285" s="157"/>
      <c r="GX285" s="157" t="s">
        <v>394</v>
      </c>
      <c r="GY285" s="157"/>
      <c r="GZ285" s="277"/>
      <c r="HA285" s="157"/>
      <c r="HB285" s="157"/>
      <c r="HC285" s="277"/>
      <c r="HD285" s="277"/>
      <c r="HF285" s="277"/>
    </row>
    <row r="286" spans="1:214" s="143" customFormat="1" ht="15" customHeight="1">
      <c r="A286" s="188"/>
      <c r="B286" s="189" t="s">
        <v>167</v>
      </c>
      <c r="C286" s="501" t="s">
        <v>395</v>
      </c>
      <c r="D286" s="501"/>
      <c r="E286" s="501"/>
      <c r="F286" s="501"/>
      <c r="G286" s="501"/>
      <c r="H286" s="190"/>
      <c r="I286" s="191"/>
      <c r="J286" s="191"/>
      <c r="K286" s="191"/>
      <c r="L286" s="193"/>
      <c r="M286" s="191"/>
      <c r="N286" s="193"/>
      <c r="O286" s="191"/>
      <c r="P286" s="216">
        <v>12.29</v>
      </c>
      <c r="GO286" s="277"/>
      <c r="GP286" s="277"/>
      <c r="GQ286" s="277"/>
      <c r="GR286" s="277"/>
      <c r="GS286" s="277"/>
      <c r="GT286" s="277"/>
      <c r="GU286" s="277"/>
      <c r="GW286" s="157" t="s">
        <v>395</v>
      </c>
      <c r="GX286" s="157"/>
      <c r="GY286" s="157"/>
      <c r="GZ286" s="277"/>
      <c r="HA286" s="157"/>
      <c r="HB286" s="157"/>
      <c r="HC286" s="277"/>
      <c r="HD286" s="277"/>
      <c r="HF286" s="277"/>
    </row>
    <row r="287" spans="1:214" s="143" customFormat="1" ht="15" customHeight="1">
      <c r="A287" s="188"/>
      <c r="B287" s="189"/>
      <c r="C287" s="501" t="s">
        <v>396</v>
      </c>
      <c r="D287" s="501"/>
      <c r="E287" s="501"/>
      <c r="F287" s="501"/>
      <c r="G287" s="501"/>
      <c r="H287" s="190" t="s">
        <v>392</v>
      </c>
      <c r="I287" s="191"/>
      <c r="J287" s="191"/>
      <c r="K287" s="215">
        <v>1.1569599999999999E-2</v>
      </c>
      <c r="L287" s="193"/>
      <c r="M287" s="191"/>
      <c r="N287" s="193"/>
      <c r="O287" s="191"/>
      <c r="P287" s="216">
        <v>7.85</v>
      </c>
      <c r="GO287" s="277"/>
      <c r="GP287" s="277"/>
      <c r="GQ287" s="277"/>
      <c r="GR287" s="277"/>
      <c r="GS287" s="277"/>
      <c r="GT287" s="277"/>
      <c r="GU287" s="277"/>
      <c r="GW287" s="157" t="s">
        <v>396</v>
      </c>
      <c r="GX287" s="157"/>
      <c r="GY287" s="157"/>
      <c r="GZ287" s="277"/>
      <c r="HA287" s="157"/>
      <c r="HB287" s="157"/>
      <c r="HC287" s="277"/>
      <c r="HD287" s="277"/>
      <c r="HF287" s="277"/>
    </row>
    <row r="288" spans="1:214" s="143" customFormat="1" ht="15" customHeight="1">
      <c r="A288" s="195"/>
      <c r="B288" s="189" t="s">
        <v>397</v>
      </c>
      <c r="C288" s="501" t="s">
        <v>398</v>
      </c>
      <c r="D288" s="501"/>
      <c r="E288" s="501"/>
      <c r="F288" s="501"/>
      <c r="G288" s="501"/>
      <c r="H288" s="190" t="s">
        <v>399</v>
      </c>
      <c r="I288" s="201">
        <v>0.03</v>
      </c>
      <c r="J288" s="197">
        <v>1.6068849999999999</v>
      </c>
      <c r="K288" s="215">
        <v>5.7847999999999997E-3</v>
      </c>
      <c r="L288" s="198"/>
      <c r="M288" s="199"/>
      <c r="N288" s="200">
        <v>1582.31</v>
      </c>
      <c r="O288" s="191"/>
      <c r="P288" s="194">
        <v>9.15</v>
      </c>
      <c r="Q288" s="278"/>
      <c r="R288" s="278"/>
      <c r="GO288" s="277"/>
      <c r="GP288" s="277"/>
      <c r="GQ288" s="277"/>
      <c r="GR288" s="277"/>
      <c r="GS288" s="277"/>
      <c r="GT288" s="277"/>
      <c r="GU288" s="277"/>
      <c r="GW288" s="157"/>
      <c r="GX288" s="157" t="s">
        <v>398</v>
      </c>
      <c r="GY288" s="157"/>
      <c r="GZ288" s="277"/>
      <c r="HA288" s="157"/>
      <c r="HB288" s="157"/>
      <c r="HC288" s="277"/>
      <c r="HD288" s="277"/>
      <c r="HF288" s="277"/>
    </row>
    <row r="289" spans="1:214" s="143" customFormat="1" ht="15" customHeight="1">
      <c r="A289" s="203"/>
      <c r="B289" s="189" t="s">
        <v>400</v>
      </c>
      <c r="C289" s="501" t="s">
        <v>401</v>
      </c>
      <c r="D289" s="501"/>
      <c r="E289" s="501"/>
      <c r="F289" s="501"/>
      <c r="G289" s="501"/>
      <c r="H289" s="190" t="s">
        <v>392</v>
      </c>
      <c r="I289" s="201">
        <v>0.03</v>
      </c>
      <c r="J289" s="197">
        <v>1.6068849999999999</v>
      </c>
      <c r="K289" s="215">
        <v>5.7847999999999997E-3</v>
      </c>
      <c r="L289" s="193"/>
      <c r="M289" s="191"/>
      <c r="N289" s="204">
        <v>777.91</v>
      </c>
      <c r="O289" s="191"/>
      <c r="P289" s="216">
        <v>4.5</v>
      </c>
      <c r="GO289" s="277"/>
      <c r="GP289" s="277"/>
      <c r="GQ289" s="277"/>
      <c r="GR289" s="277"/>
      <c r="GS289" s="277"/>
      <c r="GT289" s="277"/>
      <c r="GU289" s="277"/>
      <c r="GW289" s="157"/>
      <c r="GX289" s="157"/>
      <c r="GY289" s="157" t="s">
        <v>401</v>
      </c>
      <c r="GZ289" s="277"/>
      <c r="HA289" s="157"/>
      <c r="HB289" s="157"/>
      <c r="HC289" s="277"/>
      <c r="HD289" s="277"/>
      <c r="HF289" s="277"/>
    </row>
    <row r="290" spans="1:214" s="143" customFormat="1" ht="15" customHeight="1">
      <c r="A290" s="195"/>
      <c r="B290" s="189" t="s">
        <v>402</v>
      </c>
      <c r="C290" s="501" t="s">
        <v>403</v>
      </c>
      <c r="D290" s="501"/>
      <c r="E290" s="501"/>
      <c r="F290" s="501"/>
      <c r="G290" s="501"/>
      <c r="H290" s="190" t="s">
        <v>399</v>
      </c>
      <c r="I290" s="201">
        <v>0.03</v>
      </c>
      <c r="J290" s="197">
        <v>1.6068849999999999</v>
      </c>
      <c r="K290" s="215">
        <v>5.7847999999999997E-3</v>
      </c>
      <c r="L290" s="198"/>
      <c r="M290" s="199"/>
      <c r="N290" s="200">
        <v>543.33000000000004</v>
      </c>
      <c r="O290" s="191"/>
      <c r="P290" s="194">
        <v>3.14</v>
      </c>
      <c r="Q290" s="278"/>
      <c r="R290" s="278"/>
      <c r="GO290" s="277"/>
      <c r="GP290" s="277"/>
      <c r="GQ290" s="277"/>
      <c r="GR290" s="277"/>
      <c r="GS290" s="277"/>
      <c r="GT290" s="277"/>
      <c r="GU290" s="277"/>
      <c r="GW290" s="157"/>
      <c r="GX290" s="157" t="s">
        <v>403</v>
      </c>
      <c r="GY290" s="157"/>
      <c r="GZ290" s="277"/>
      <c r="HA290" s="157"/>
      <c r="HB290" s="157"/>
      <c r="HC290" s="277"/>
      <c r="HD290" s="277"/>
      <c r="HF290" s="277"/>
    </row>
    <row r="291" spans="1:214" s="143" customFormat="1" ht="15" customHeight="1">
      <c r="A291" s="203"/>
      <c r="B291" s="189" t="s">
        <v>404</v>
      </c>
      <c r="C291" s="501" t="s">
        <v>405</v>
      </c>
      <c r="D291" s="501"/>
      <c r="E291" s="501"/>
      <c r="F291" s="501"/>
      <c r="G291" s="501"/>
      <c r="H291" s="190" t="s">
        <v>392</v>
      </c>
      <c r="I291" s="201">
        <v>0.03</v>
      </c>
      <c r="J291" s="197">
        <v>1.6068849999999999</v>
      </c>
      <c r="K291" s="215">
        <v>5.7847999999999997E-3</v>
      </c>
      <c r="L291" s="193"/>
      <c r="M291" s="191"/>
      <c r="N291" s="204">
        <v>579.11</v>
      </c>
      <c r="O291" s="191"/>
      <c r="P291" s="216">
        <v>3.35</v>
      </c>
      <c r="GO291" s="277"/>
      <c r="GP291" s="277"/>
      <c r="GQ291" s="277"/>
      <c r="GR291" s="277"/>
      <c r="GS291" s="277"/>
      <c r="GT291" s="277"/>
      <c r="GU291" s="277"/>
      <c r="GW291" s="157"/>
      <c r="GX291" s="157"/>
      <c r="GY291" s="157" t="s">
        <v>405</v>
      </c>
      <c r="GZ291" s="277"/>
      <c r="HA291" s="157"/>
      <c r="HB291" s="157"/>
      <c r="HC291" s="277"/>
      <c r="HD291" s="277"/>
      <c r="HF291" s="277"/>
    </row>
    <row r="292" spans="1:214" s="143" customFormat="1" ht="15" customHeight="1">
      <c r="A292" s="188"/>
      <c r="B292" s="189" t="s">
        <v>180</v>
      </c>
      <c r="C292" s="501" t="s">
        <v>410</v>
      </c>
      <c r="D292" s="501"/>
      <c r="E292" s="501"/>
      <c r="F292" s="501"/>
      <c r="G292" s="501"/>
      <c r="H292" s="190"/>
      <c r="I292" s="191"/>
      <c r="J292" s="191"/>
      <c r="K292" s="191"/>
      <c r="L292" s="193"/>
      <c r="M292" s="191"/>
      <c r="N292" s="193"/>
      <c r="O292" s="191"/>
      <c r="P292" s="216">
        <v>39.21</v>
      </c>
      <c r="GO292" s="277"/>
      <c r="GP292" s="277"/>
      <c r="GQ292" s="277"/>
      <c r="GR292" s="277"/>
      <c r="GS292" s="277"/>
      <c r="GT292" s="277"/>
      <c r="GU292" s="277"/>
      <c r="GW292" s="157" t="s">
        <v>410</v>
      </c>
      <c r="GX292" s="157"/>
      <c r="GY292" s="157"/>
      <c r="GZ292" s="277"/>
      <c r="HA292" s="157"/>
      <c r="HB292" s="157"/>
      <c r="HC292" s="277"/>
      <c r="HD292" s="277"/>
      <c r="HF292" s="277"/>
    </row>
    <row r="293" spans="1:214" s="143" customFormat="1" ht="34.5" customHeight="1">
      <c r="A293" s="195"/>
      <c r="B293" s="189" t="s">
        <v>593</v>
      </c>
      <c r="C293" s="501" t="s">
        <v>594</v>
      </c>
      <c r="D293" s="501"/>
      <c r="E293" s="501"/>
      <c r="F293" s="501"/>
      <c r="G293" s="501"/>
      <c r="H293" s="190" t="s">
        <v>595</v>
      </c>
      <c r="I293" s="201">
        <v>26.67</v>
      </c>
      <c r="J293" s="202">
        <v>1.0367</v>
      </c>
      <c r="K293" s="215">
        <v>3.3178546999999998</v>
      </c>
      <c r="L293" s="205">
        <v>5.87</v>
      </c>
      <c r="M293" s="206">
        <v>0.87</v>
      </c>
      <c r="N293" s="200">
        <v>5.1100000000000003</v>
      </c>
      <c r="O293" s="191"/>
      <c r="P293" s="194">
        <v>16.95</v>
      </c>
      <c r="Q293" s="278"/>
      <c r="R293" s="278"/>
      <c r="GO293" s="277"/>
      <c r="GP293" s="277"/>
      <c r="GQ293" s="277"/>
      <c r="GR293" s="277"/>
      <c r="GS293" s="277"/>
      <c r="GT293" s="277"/>
      <c r="GU293" s="277"/>
      <c r="GW293" s="157"/>
      <c r="GX293" s="157" t="s">
        <v>594</v>
      </c>
      <c r="GY293" s="157"/>
      <c r="GZ293" s="277"/>
      <c r="HA293" s="157"/>
      <c r="HB293" s="157"/>
      <c r="HC293" s="277"/>
      <c r="HD293" s="277"/>
      <c r="HF293" s="277"/>
    </row>
    <row r="294" spans="1:214" s="143" customFormat="1" ht="15" customHeight="1">
      <c r="A294" s="195"/>
      <c r="B294" s="189" t="s">
        <v>1433</v>
      </c>
      <c r="C294" s="501" t="s">
        <v>1434</v>
      </c>
      <c r="D294" s="501"/>
      <c r="E294" s="501"/>
      <c r="F294" s="501"/>
      <c r="G294" s="501"/>
      <c r="H294" s="190" t="s">
        <v>418</v>
      </c>
      <c r="I294" s="192">
        <v>1.0499999999999999E-3</v>
      </c>
      <c r="J294" s="202">
        <v>1.0367</v>
      </c>
      <c r="K294" s="215">
        <v>1.306E-4</v>
      </c>
      <c r="L294" s="208">
        <v>43821.53</v>
      </c>
      <c r="M294" s="206">
        <v>1.34</v>
      </c>
      <c r="N294" s="200">
        <v>58720.85</v>
      </c>
      <c r="O294" s="191"/>
      <c r="P294" s="194">
        <v>7.67</v>
      </c>
      <c r="Q294" s="278"/>
      <c r="R294" s="278"/>
      <c r="GO294" s="277"/>
      <c r="GP294" s="277"/>
      <c r="GQ294" s="277"/>
      <c r="GR294" s="277"/>
      <c r="GS294" s="277"/>
      <c r="GT294" s="277"/>
      <c r="GU294" s="277"/>
      <c r="GW294" s="157"/>
      <c r="GX294" s="157" t="s">
        <v>1434</v>
      </c>
      <c r="GY294" s="157"/>
      <c r="GZ294" s="277"/>
      <c r="HA294" s="157"/>
      <c r="HB294" s="157"/>
      <c r="HC294" s="277"/>
      <c r="HD294" s="277"/>
      <c r="HF294" s="277"/>
    </row>
    <row r="295" spans="1:214" s="143" customFormat="1" ht="15" customHeight="1">
      <c r="A295" s="195"/>
      <c r="B295" s="189" t="s">
        <v>730</v>
      </c>
      <c r="C295" s="501" t="s">
        <v>731</v>
      </c>
      <c r="D295" s="501"/>
      <c r="E295" s="501"/>
      <c r="F295" s="501"/>
      <c r="G295" s="501"/>
      <c r="H295" s="190" t="s">
        <v>413</v>
      </c>
      <c r="I295" s="201">
        <v>0.02</v>
      </c>
      <c r="J295" s="202">
        <v>1.0367</v>
      </c>
      <c r="K295" s="215">
        <v>2.4881E-3</v>
      </c>
      <c r="L295" s="205">
        <v>79.88</v>
      </c>
      <c r="M295" s="206">
        <v>1.42</v>
      </c>
      <c r="N295" s="200">
        <v>113.43</v>
      </c>
      <c r="O295" s="191"/>
      <c r="P295" s="194">
        <v>0.28000000000000003</v>
      </c>
      <c r="Q295" s="278"/>
      <c r="R295" s="278"/>
      <c r="GO295" s="277"/>
      <c r="GP295" s="277"/>
      <c r="GQ295" s="277"/>
      <c r="GR295" s="277"/>
      <c r="GS295" s="277"/>
      <c r="GT295" s="277"/>
      <c r="GU295" s="277"/>
      <c r="GW295" s="157"/>
      <c r="GX295" s="157" t="s">
        <v>731</v>
      </c>
      <c r="GY295" s="157"/>
      <c r="GZ295" s="277"/>
      <c r="HA295" s="157"/>
      <c r="HB295" s="157"/>
      <c r="HC295" s="277"/>
      <c r="HD295" s="277"/>
      <c r="HF295" s="277"/>
    </row>
    <row r="296" spans="1:214" s="143" customFormat="1" ht="15" customHeight="1">
      <c r="A296" s="195"/>
      <c r="B296" s="189" t="s">
        <v>1451</v>
      </c>
      <c r="C296" s="501" t="s">
        <v>1452</v>
      </c>
      <c r="D296" s="501"/>
      <c r="E296" s="501"/>
      <c r="F296" s="501"/>
      <c r="G296" s="501"/>
      <c r="H296" s="190" t="s">
        <v>587</v>
      </c>
      <c r="I296" s="201">
        <v>0.05</v>
      </c>
      <c r="J296" s="202">
        <v>1.0367</v>
      </c>
      <c r="K296" s="215">
        <v>6.2202000000000004E-3</v>
      </c>
      <c r="L296" s="208">
        <v>1239.94</v>
      </c>
      <c r="M296" s="206">
        <v>1.29</v>
      </c>
      <c r="N296" s="200">
        <v>1599.52</v>
      </c>
      <c r="O296" s="191"/>
      <c r="P296" s="194">
        <v>9.9499999999999993</v>
      </c>
      <c r="Q296" s="278"/>
      <c r="R296" s="278"/>
      <c r="GO296" s="277"/>
      <c r="GP296" s="277"/>
      <c r="GQ296" s="277"/>
      <c r="GR296" s="277"/>
      <c r="GS296" s="277"/>
      <c r="GT296" s="277"/>
      <c r="GU296" s="277"/>
      <c r="GW296" s="157"/>
      <c r="GX296" s="157" t="s">
        <v>1452</v>
      </c>
      <c r="GY296" s="157"/>
      <c r="GZ296" s="277"/>
      <c r="HA296" s="157"/>
      <c r="HB296" s="157"/>
      <c r="HC296" s="277"/>
      <c r="HD296" s="277"/>
      <c r="HF296" s="277"/>
    </row>
    <row r="297" spans="1:214" s="143" customFormat="1" ht="15" customHeight="1">
      <c r="A297" s="195"/>
      <c r="B297" s="189" t="s">
        <v>1453</v>
      </c>
      <c r="C297" s="501" t="s">
        <v>1454</v>
      </c>
      <c r="D297" s="501"/>
      <c r="E297" s="501"/>
      <c r="F297" s="501"/>
      <c r="G297" s="501"/>
      <c r="H297" s="190" t="s">
        <v>1124</v>
      </c>
      <c r="I297" s="202">
        <v>1.2200000000000001E-2</v>
      </c>
      <c r="J297" s="202">
        <v>1.0367</v>
      </c>
      <c r="K297" s="215">
        <v>1.5177000000000001E-3</v>
      </c>
      <c r="L297" s="208">
        <v>2316.7800000000002</v>
      </c>
      <c r="M297" s="206">
        <v>1.24</v>
      </c>
      <c r="N297" s="200">
        <v>2872.81</v>
      </c>
      <c r="O297" s="191"/>
      <c r="P297" s="194">
        <v>4.3600000000000003</v>
      </c>
      <c r="Q297" s="278"/>
      <c r="R297" s="278"/>
      <c r="GO297" s="277"/>
      <c r="GP297" s="277"/>
      <c r="GQ297" s="277"/>
      <c r="GR297" s="277"/>
      <c r="GS297" s="277"/>
      <c r="GT297" s="277"/>
      <c r="GU297" s="277"/>
      <c r="GW297" s="157"/>
      <c r="GX297" s="157" t="s">
        <v>1454</v>
      </c>
      <c r="GY297" s="157"/>
      <c r="GZ297" s="277"/>
      <c r="HA297" s="157"/>
      <c r="HB297" s="157"/>
      <c r="HC297" s="277"/>
      <c r="HD297" s="277"/>
      <c r="HF297" s="277"/>
    </row>
    <row r="298" spans="1:214" s="143" customFormat="1" ht="15" customHeight="1">
      <c r="A298" s="210"/>
      <c r="B298" s="187"/>
      <c r="C298" s="500" t="s">
        <v>429</v>
      </c>
      <c r="D298" s="500"/>
      <c r="E298" s="500"/>
      <c r="F298" s="500"/>
      <c r="G298" s="500"/>
      <c r="H298" s="180"/>
      <c r="I298" s="181"/>
      <c r="J298" s="181"/>
      <c r="K298" s="181"/>
      <c r="L298" s="183"/>
      <c r="M298" s="181"/>
      <c r="N298" s="211"/>
      <c r="O298" s="181"/>
      <c r="P298" s="212">
        <v>746.01</v>
      </c>
      <c r="Q298" s="278"/>
      <c r="R298" s="278"/>
      <c r="GO298" s="277"/>
      <c r="GP298" s="277"/>
      <c r="GQ298" s="277"/>
      <c r="GR298" s="277"/>
      <c r="GS298" s="277"/>
      <c r="GT298" s="277"/>
      <c r="GU298" s="277"/>
      <c r="GW298" s="157"/>
      <c r="GX298" s="157"/>
      <c r="GY298" s="157"/>
      <c r="GZ298" s="277" t="s">
        <v>429</v>
      </c>
      <c r="HA298" s="157"/>
      <c r="HB298" s="157"/>
      <c r="HC298" s="277"/>
      <c r="HD298" s="277"/>
      <c r="HF298" s="277"/>
    </row>
    <row r="299" spans="1:214" s="143" customFormat="1" ht="15" customHeight="1">
      <c r="A299" s="203" t="s">
        <v>1807</v>
      </c>
      <c r="B299" s="189" t="s">
        <v>430</v>
      </c>
      <c r="C299" s="501" t="s">
        <v>431</v>
      </c>
      <c r="D299" s="501"/>
      <c r="E299" s="501"/>
      <c r="F299" s="501"/>
      <c r="G299" s="501"/>
      <c r="H299" s="190" t="s">
        <v>432</v>
      </c>
      <c r="I299" s="209">
        <v>2</v>
      </c>
      <c r="J299" s="191"/>
      <c r="K299" s="209">
        <v>2</v>
      </c>
      <c r="L299" s="193"/>
      <c r="M299" s="191"/>
      <c r="N299" s="193"/>
      <c r="O299" s="192">
        <v>0.51834999999999998</v>
      </c>
      <c r="P299" s="216">
        <v>4.43</v>
      </c>
      <c r="GO299" s="277"/>
      <c r="GP299" s="277"/>
      <c r="GQ299" s="277"/>
      <c r="GR299" s="277"/>
      <c r="GS299" s="277"/>
      <c r="GT299" s="277"/>
      <c r="GU299" s="277"/>
      <c r="GW299" s="157"/>
      <c r="GX299" s="157"/>
      <c r="GY299" s="157"/>
      <c r="GZ299" s="277"/>
      <c r="HA299" s="157" t="s">
        <v>431</v>
      </c>
      <c r="HB299" s="157"/>
      <c r="HC299" s="277"/>
      <c r="HD299" s="277"/>
      <c r="HF299" s="277"/>
    </row>
    <row r="300" spans="1:214" s="143" customFormat="1" ht="15" customHeight="1">
      <c r="A300" s="203"/>
      <c r="B300" s="189"/>
      <c r="C300" s="501" t="s">
        <v>433</v>
      </c>
      <c r="D300" s="501"/>
      <c r="E300" s="501"/>
      <c r="F300" s="501"/>
      <c r="G300" s="501"/>
      <c r="H300" s="190"/>
      <c r="I300" s="191"/>
      <c r="J300" s="191"/>
      <c r="K300" s="191"/>
      <c r="L300" s="193"/>
      <c r="M300" s="191"/>
      <c r="N300" s="193"/>
      <c r="O300" s="191"/>
      <c r="P300" s="216">
        <v>694.51</v>
      </c>
      <c r="GO300" s="277"/>
      <c r="GP300" s="277"/>
      <c r="GQ300" s="277"/>
      <c r="GR300" s="277"/>
      <c r="GS300" s="277"/>
      <c r="GT300" s="277"/>
      <c r="GU300" s="277"/>
      <c r="GW300" s="157"/>
      <c r="GX300" s="157"/>
      <c r="GY300" s="157"/>
      <c r="GZ300" s="277"/>
      <c r="HA300" s="157"/>
      <c r="HB300" s="157" t="s">
        <v>433</v>
      </c>
      <c r="HC300" s="277"/>
      <c r="HD300" s="277"/>
      <c r="HF300" s="277"/>
    </row>
    <row r="301" spans="1:214" s="143" customFormat="1" ht="15" customHeight="1">
      <c r="A301" s="203"/>
      <c r="B301" s="189" t="s">
        <v>603</v>
      </c>
      <c r="C301" s="501" t="s">
        <v>604</v>
      </c>
      <c r="D301" s="501"/>
      <c r="E301" s="501"/>
      <c r="F301" s="501"/>
      <c r="G301" s="501"/>
      <c r="H301" s="190" t="s">
        <v>432</v>
      </c>
      <c r="I301" s="209">
        <v>97</v>
      </c>
      <c r="J301" s="191"/>
      <c r="K301" s="209">
        <v>97</v>
      </c>
      <c r="L301" s="193"/>
      <c r="M301" s="191"/>
      <c r="N301" s="193"/>
      <c r="O301" s="191"/>
      <c r="P301" s="216">
        <v>673.67</v>
      </c>
      <c r="GO301" s="277"/>
      <c r="GP301" s="277"/>
      <c r="GQ301" s="277"/>
      <c r="GR301" s="277"/>
      <c r="GS301" s="277"/>
      <c r="GT301" s="277"/>
      <c r="GU301" s="277"/>
      <c r="GW301" s="157"/>
      <c r="GX301" s="157"/>
      <c r="GY301" s="157"/>
      <c r="GZ301" s="277"/>
      <c r="HA301" s="157"/>
      <c r="HB301" s="157" t="s">
        <v>604</v>
      </c>
      <c r="HC301" s="277"/>
      <c r="HD301" s="277"/>
      <c r="HF301" s="277"/>
    </row>
    <row r="302" spans="1:214" s="143" customFormat="1" ht="15" customHeight="1">
      <c r="A302" s="203"/>
      <c r="B302" s="189" t="s">
        <v>605</v>
      </c>
      <c r="C302" s="501" t="s">
        <v>606</v>
      </c>
      <c r="D302" s="501"/>
      <c r="E302" s="501"/>
      <c r="F302" s="501"/>
      <c r="G302" s="501"/>
      <c r="H302" s="190" t="s">
        <v>432</v>
      </c>
      <c r="I302" s="209">
        <v>51</v>
      </c>
      <c r="J302" s="191"/>
      <c r="K302" s="209">
        <v>51</v>
      </c>
      <c r="L302" s="193"/>
      <c r="M302" s="191"/>
      <c r="N302" s="193"/>
      <c r="O302" s="191"/>
      <c r="P302" s="216">
        <v>354.2</v>
      </c>
      <c r="GO302" s="277"/>
      <c r="GP302" s="277"/>
      <c r="GQ302" s="277"/>
      <c r="GR302" s="277"/>
      <c r="GS302" s="277"/>
      <c r="GT302" s="277"/>
      <c r="GU302" s="277"/>
      <c r="GW302" s="157"/>
      <c r="GX302" s="157"/>
      <c r="GY302" s="157"/>
      <c r="GZ302" s="277"/>
      <c r="HA302" s="157"/>
      <c r="HB302" s="157" t="s">
        <v>606</v>
      </c>
      <c r="HC302" s="277"/>
      <c r="HD302" s="277"/>
      <c r="HF302" s="277"/>
    </row>
    <row r="303" spans="1:214" s="143" customFormat="1" ht="15" customHeight="1">
      <c r="A303" s="213"/>
      <c r="B303" s="214"/>
      <c r="C303" s="500" t="s">
        <v>438</v>
      </c>
      <c r="D303" s="500"/>
      <c r="E303" s="500"/>
      <c r="F303" s="500"/>
      <c r="G303" s="500"/>
      <c r="H303" s="180"/>
      <c r="I303" s="181"/>
      <c r="J303" s="181"/>
      <c r="K303" s="181"/>
      <c r="L303" s="183"/>
      <c r="M303" s="181"/>
      <c r="N303" s="211">
        <v>14819.25</v>
      </c>
      <c r="O303" s="181"/>
      <c r="P303" s="212">
        <v>1778.31</v>
      </c>
      <c r="GO303" s="277"/>
      <c r="GP303" s="277"/>
      <c r="GQ303" s="277"/>
      <c r="GR303" s="277"/>
      <c r="GS303" s="277"/>
      <c r="GT303" s="277"/>
      <c r="GU303" s="277"/>
      <c r="GW303" s="157"/>
      <c r="GX303" s="157"/>
      <c r="GY303" s="157"/>
      <c r="GZ303" s="277"/>
      <c r="HA303" s="157"/>
      <c r="HB303" s="157"/>
      <c r="HC303" s="277" t="s">
        <v>438</v>
      </c>
      <c r="HD303" s="277"/>
      <c r="HF303" s="277"/>
    </row>
    <row r="304" spans="1:214" s="143" customFormat="1" ht="15" customHeight="1">
      <c r="A304" s="497" t="s">
        <v>2033</v>
      </c>
      <c r="B304" s="497"/>
      <c r="C304" s="497"/>
      <c r="D304" s="497"/>
      <c r="E304" s="497"/>
      <c r="F304" s="497"/>
      <c r="G304" s="497"/>
      <c r="H304" s="497"/>
      <c r="I304" s="497"/>
      <c r="J304" s="497"/>
      <c r="K304" s="497"/>
      <c r="L304" s="497"/>
      <c r="M304" s="497"/>
      <c r="N304" s="497"/>
      <c r="O304" s="497"/>
      <c r="P304" s="497"/>
      <c r="GO304" s="277"/>
      <c r="GP304" s="277" t="s">
        <v>2033</v>
      </c>
      <c r="GQ304" s="277"/>
      <c r="GR304" s="277"/>
      <c r="GS304" s="277"/>
      <c r="GT304" s="277"/>
      <c r="GU304" s="277"/>
      <c r="GW304" s="157"/>
      <c r="GX304" s="157"/>
      <c r="GY304" s="157"/>
      <c r="GZ304" s="277"/>
      <c r="HA304" s="157"/>
      <c r="HB304" s="157"/>
      <c r="HC304" s="277"/>
      <c r="HD304" s="277"/>
      <c r="HF304" s="277"/>
    </row>
    <row r="305" spans="1:214" s="143" customFormat="1" ht="15" customHeight="1">
      <c r="A305" s="497" t="s">
        <v>2029</v>
      </c>
      <c r="B305" s="497"/>
      <c r="C305" s="497"/>
      <c r="D305" s="497"/>
      <c r="E305" s="497"/>
      <c r="F305" s="497"/>
      <c r="G305" s="497"/>
      <c r="H305" s="497"/>
      <c r="I305" s="497"/>
      <c r="J305" s="497"/>
      <c r="K305" s="497"/>
      <c r="L305" s="497"/>
      <c r="M305" s="497"/>
      <c r="N305" s="497"/>
      <c r="O305" s="497"/>
      <c r="P305" s="497"/>
      <c r="GO305" s="277"/>
      <c r="GP305" s="277" t="s">
        <v>2029</v>
      </c>
      <c r="GQ305" s="277"/>
      <c r="GR305" s="277"/>
      <c r="GS305" s="277"/>
      <c r="GT305" s="277"/>
      <c r="GU305" s="277"/>
      <c r="GW305" s="157"/>
      <c r="GX305" s="157"/>
      <c r="GY305" s="157"/>
      <c r="GZ305" s="277"/>
      <c r="HA305" s="157"/>
      <c r="HB305" s="157"/>
      <c r="HC305" s="277"/>
      <c r="HD305" s="277"/>
      <c r="HF305" s="277"/>
    </row>
    <row r="306" spans="1:214" s="143" customFormat="1" ht="15" customHeight="1">
      <c r="A306" s="178" t="s">
        <v>457</v>
      </c>
      <c r="B306" s="179" t="s">
        <v>1408</v>
      </c>
      <c r="C306" s="498" t="s">
        <v>1409</v>
      </c>
      <c r="D306" s="498"/>
      <c r="E306" s="498"/>
      <c r="F306" s="498"/>
      <c r="G306" s="498"/>
      <c r="H306" s="180" t="s">
        <v>610</v>
      </c>
      <c r="I306" s="181">
        <v>5.32</v>
      </c>
      <c r="J306" s="182">
        <v>1</v>
      </c>
      <c r="K306" s="219">
        <v>5.32</v>
      </c>
      <c r="L306" s="183"/>
      <c r="M306" s="181"/>
      <c r="N306" s="184"/>
      <c r="O306" s="181"/>
      <c r="P306" s="185"/>
      <c r="GO306" s="277"/>
      <c r="GP306" s="277"/>
      <c r="GQ306" s="277" t="s">
        <v>1409</v>
      </c>
      <c r="GR306" s="277"/>
      <c r="GS306" s="277"/>
      <c r="GT306" s="277"/>
      <c r="GU306" s="277"/>
      <c r="GW306" s="157"/>
      <c r="GX306" s="157"/>
      <c r="GY306" s="157"/>
      <c r="GZ306" s="277"/>
      <c r="HA306" s="157"/>
      <c r="HB306" s="157"/>
      <c r="HC306" s="277"/>
      <c r="HD306" s="277"/>
      <c r="HF306" s="277"/>
    </row>
    <row r="307" spans="1:214" s="143" customFormat="1" ht="57" customHeight="1">
      <c r="A307" s="186"/>
      <c r="B307" s="187" t="s">
        <v>386</v>
      </c>
      <c r="C307" s="499" t="s">
        <v>387</v>
      </c>
      <c r="D307" s="499"/>
      <c r="E307" s="499"/>
      <c r="F307" s="499"/>
      <c r="G307" s="499"/>
      <c r="H307" s="499"/>
      <c r="I307" s="499"/>
      <c r="J307" s="499"/>
      <c r="K307" s="499"/>
      <c r="L307" s="499"/>
      <c r="M307" s="499"/>
      <c r="N307" s="499"/>
      <c r="O307" s="499"/>
      <c r="P307" s="499"/>
      <c r="GO307" s="277"/>
      <c r="GP307" s="277"/>
      <c r="GQ307" s="277"/>
      <c r="GR307" s="277"/>
      <c r="GS307" s="277"/>
      <c r="GT307" s="277"/>
      <c r="GU307" s="277"/>
      <c r="GV307" s="140" t="s">
        <v>387</v>
      </c>
      <c r="GW307" s="157"/>
      <c r="GX307" s="157"/>
      <c r="GY307" s="157"/>
      <c r="GZ307" s="277"/>
      <c r="HA307" s="157"/>
      <c r="HB307" s="157"/>
      <c r="HC307" s="277"/>
      <c r="HD307" s="277"/>
      <c r="HF307" s="277"/>
    </row>
    <row r="308" spans="1:214" s="143" customFormat="1" ht="23.25" customHeight="1">
      <c r="A308" s="186"/>
      <c r="B308" s="187" t="s">
        <v>388</v>
      </c>
      <c r="C308" s="499" t="s">
        <v>389</v>
      </c>
      <c r="D308" s="499"/>
      <c r="E308" s="499"/>
      <c r="F308" s="499"/>
      <c r="G308" s="499"/>
      <c r="H308" s="499"/>
      <c r="I308" s="499"/>
      <c r="J308" s="499"/>
      <c r="K308" s="499"/>
      <c r="L308" s="499"/>
      <c r="M308" s="499"/>
      <c r="N308" s="499"/>
      <c r="O308" s="499"/>
      <c r="P308" s="499"/>
      <c r="GO308" s="277"/>
      <c r="GP308" s="277"/>
      <c r="GQ308" s="277"/>
      <c r="GR308" s="277"/>
      <c r="GS308" s="277"/>
      <c r="GT308" s="277"/>
      <c r="GU308" s="277"/>
      <c r="GV308" s="140" t="s">
        <v>389</v>
      </c>
      <c r="GW308" s="157"/>
      <c r="GX308" s="157"/>
      <c r="GY308" s="157"/>
      <c r="GZ308" s="277"/>
      <c r="HA308" s="157"/>
      <c r="HB308" s="157"/>
      <c r="HC308" s="277"/>
      <c r="HD308" s="277"/>
      <c r="HF308" s="277"/>
    </row>
    <row r="309" spans="1:214" s="143" customFormat="1" ht="15" customHeight="1">
      <c r="A309" s="186"/>
      <c r="B309" s="187"/>
      <c r="C309" s="499" t="s">
        <v>2011</v>
      </c>
      <c r="D309" s="499"/>
      <c r="E309" s="499"/>
      <c r="F309" s="499"/>
      <c r="G309" s="499"/>
      <c r="H309" s="499"/>
      <c r="I309" s="499"/>
      <c r="J309" s="499"/>
      <c r="K309" s="499"/>
      <c r="L309" s="499"/>
      <c r="M309" s="499"/>
      <c r="N309" s="499"/>
      <c r="O309" s="499"/>
      <c r="P309" s="499"/>
      <c r="GO309" s="277"/>
      <c r="GP309" s="277"/>
      <c r="GQ309" s="277"/>
      <c r="GR309" s="277"/>
      <c r="GS309" s="277"/>
      <c r="GT309" s="277"/>
      <c r="GU309" s="277"/>
      <c r="GV309" s="140" t="s">
        <v>2011</v>
      </c>
      <c r="GW309" s="157"/>
      <c r="GX309" s="157"/>
      <c r="GY309" s="157"/>
      <c r="GZ309" s="277"/>
      <c r="HA309" s="157"/>
      <c r="HB309" s="157"/>
      <c r="HC309" s="277"/>
      <c r="HD309" s="277"/>
      <c r="HF309" s="277"/>
    </row>
    <row r="310" spans="1:214" s="143" customFormat="1" ht="15" customHeight="1">
      <c r="A310" s="188"/>
      <c r="B310" s="189" t="s">
        <v>164</v>
      </c>
      <c r="C310" s="501" t="s">
        <v>391</v>
      </c>
      <c r="D310" s="501"/>
      <c r="E310" s="501"/>
      <c r="F310" s="501"/>
      <c r="G310" s="501"/>
      <c r="H310" s="190" t="s">
        <v>392</v>
      </c>
      <c r="I310" s="191"/>
      <c r="J310" s="191"/>
      <c r="K310" s="215">
        <v>17.610174099999998</v>
      </c>
      <c r="L310" s="193"/>
      <c r="M310" s="191"/>
      <c r="N310" s="193"/>
      <c r="O310" s="191"/>
      <c r="P310" s="194">
        <v>9969.82</v>
      </c>
      <c r="GO310" s="277"/>
      <c r="GP310" s="277"/>
      <c r="GQ310" s="277"/>
      <c r="GR310" s="277"/>
      <c r="GS310" s="277"/>
      <c r="GT310" s="277"/>
      <c r="GU310" s="277"/>
      <c r="GW310" s="157" t="s">
        <v>391</v>
      </c>
      <c r="GX310" s="157"/>
      <c r="GY310" s="157"/>
      <c r="GZ310" s="277"/>
      <c r="HA310" s="157"/>
      <c r="HB310" s="157"/>
      <c r="HC310" s="277"/>
      <c r="HD310" s="277"/>
      <c r="HF310" s="277"/>
    </row>
    <row r="311" spans="1:214" s="143" customFormat="1" ht="15" customHeight="1">
      <c r="A311" s="195"/>
      <c r="B311" s="189" t="s">
        <v>393</v>
      </c>
      <c r="C311" s="501" t="s">
        <v>394</v>
      </c>
      <c r="D311" s="501"/>
      <c r="E311" s="501"/>
      <c r="F311" s="501"/>
      <c r="G311" s="501"/>
      <c r="H311" s="190" t="s">
        <v>392</v>
      </c>
      <c r="I311" s="201">
        <v>2.06</v>
      </c>
      <c r="J311" s="197">
        <v>1.6068849999999999</v>
      </c>
      <c r="K311" s="215">
        <v>17.610174099999998</v>
      </c>
      <c r="L311" s="198"/>
      <c r="M311" s="199"/>
      <c r="N311" s="200">
        <v>566.14</v>
      </c>
      <c r="O311" s="191"/>
      <c r="P311" s="194">
        <v>9969.82</v>
      </c>
      <c r="Q311" s="278"/>
      <c r="R311" s="278"/>
      <c r="GO311" s="277"/>
      <c r="GP311" s="277"/>
      <c r="GQ311" s="277"/>
      <c r="GR311" s="277"/>
      <c r="GS311" s="277"/>
      <c r="GT311" s="277"/>
      <c r="GU311" s="277"/>
      <c r="GW311" s="157"/>
      <c r="GX311" s="157" t="s">
        <v>394</v>
      </c>
      <c r="GY311" s="157"/>
      <c r="GZ311" s="277"/>
      <c r="HA311" s="157"/>
      <c r="HB311" s="157"/>
      <c r="HC311" s="277"/>
      <c r="HD311" s="277"/>
      <c r="HF311" s="277"/>
    </row>
    <row r="312" spans="1:214" s="143" customFormat="1" ht="15" customHeight="1">
      <c r="A312" s="188"/>
      <c r="B312" s="189" t="s">
        <v>167</v>
      </c>
      <c r="C312" s="501" t="s">
        <v>395</v>
      </c>
      <c r="D312" s="501"/>
      <c r="E312" s="501"/>
      <c r="F312" s="501"/>
      <c r="G312" s="501"/>
      <c r="H312" s="190"/>
      <c r="I312" s="191"/>
      <c r="J312" s="191"/>
      <c r="K312" s="191"/>
      <c r="L312" s="193"/>
      <c r="M312" s="191"/>
      <c r="N312" s="193"/>
      <c r="O312" s="191"/>
      <c r="P312" s="216">
        <v>363.42</v>
      </c>
      <c r="GO312" s="277"/>
      <c r="GP312" s="277"/>
      <c r="GQ312" s="277"/>
      <c r="GR312" s="277"/>
      <c r="GS312" s="277"/>
      <c r="GT312" s="277"/>
      <c r="GU312" s="277"/>
      <c r="GW312" s="157" t="s">
        <v>395</v>
      </c>
      <c r="GX312" s="157"/>
      <c r="GY312" s="157"/>
      <c r="GZ312" s="277"/>
      <c r="HA312" s="157"/>
      <c r="HB312" s="157"/>
      <c r="HC312" s="277"/>
      <c r="HD312" s="277"/>
      <c r="HF312" s="277"/>
    </row>
    <row r="313" spans="1:214" s="143" customFormat="1" ht="15" customHeight="1">
      <c r="A313" s="188"/>
      <c r="B313" s="189"/>
      <c r="C313" s="501" t="s">
        <v>396</v>
      </c>
      <c r="D313" s="501"/>
      <c r="E313" s="501"/>
      <c r="F313" s="501"/>
      <c r="G313" s="501"/>
      <c r="H313" s="190" t="s">
        <v>392</v>
      </c>
      <c r="I313" s="191"/>
      <c r="J313" s="191"/>
      <c r="K313" s="215">
        <v>0.3419452</v>
      </c>
      <c r="L313" s="193"/>
      <c r="M313" s="191"/>
      <c r="N313" s="193"/>
      <c r="O313" s="191"/>
      <c r="P313" s="216">
        <v>232.01</v>
      </c>
      <c r="GO313" s="277"/>
      <c r="GP313" s="277"/>
      <c r="GQ313" s="277"/>
      <c r="GR313" s="277"/>
      <c r="GS313" s="277"/>
      <c r="GT313" s="277"/>
      <c r="GU313" s="277"/>
      <c r="GW313" s="157" t="s">
        <v>396</v>
      </c>
      <c r="GX313" s="157"/>
      <c r="GY313" s="157"/>
      <c r="GZ313" s="277"/>
      <c r="HA313" s="157"/>
      <c r="HB313" s="157"/>
      <c r="HC313" s="277"/>
      <c r="HD313" s="277"/>
      <c r="HF313" s="277"/>
    </row>
    <row r="314" spans="1:214" s="143" customFormat="1" ht="15" customHeight="1">
      <c r="A314" s="195"/>
      <c r="B314" s="189" t="s">
        <v>397</v>
      </c>
      <c r="C314" s="501" t="s">
        <v>398</v>
      </c>
      <c r="D314" s="501"/>
      <c r="E314" s="501"/>
      <c r="F314" s="501"/>
      <c r="G314" s="501"/>
      <c r="H314" s="190" t="s">
        <v>399</v>
      </c>
      <c r="I314" s="201">
        <v>0.02</v>
      </c>
      <c r="J314" s="197">
        <v>1.6068849999999999</v>
      </c>
      <c r="K314" s="215">
        <v>0.1709726</v>
      </c>
      <c r="L314" s="198"/>
      <c r="M314" s="199"/>
      <c r="N314" s="200">
        <v>1582.31</v>
      </c>
      <c r="O314" s="191"/>
      <c r="P314" s="194">
        <v>270.52999999999997</v>
      </c>
      <c r="Q314" s="278"/>
      <c r="R314" s="278"/>
      <c r="GO314" s="277"/>
      <c r="GP314" s="277"/>
      <c r="GQ314" s="277"/>
      <c r="GR314" s="277"/>
      <c r="GS314" s="277"/>
      <c r="GT314" s="277"/>
      <c r="GU314" s="277"/>
      <c r="GW314" s="157"/>
      <c r="GX314" s="157" t="s">
        <v>398</v>
      </c>
      <c r="GY314" s="157"/>
      <c r="GZ314" s="277"/>
      <c r="HA314" s="157"/>
      <c r="HB314" s="157"/>
      <c r="HC314" s="277"/>
      <c r="HD314" s="277"/>
      <c r="HF314" s="277"/>
    </row>
    <row r="315" spans="1:214" s="143" customFormat="1" ht="15" customHeight="1">
      <c r="A315" s="203"/>
      <c r="B315" s="189" t="s">
        <v>400</v>
      </c>
      <c r="C315" s="501" t="s">
        <v>401</v>
      </c>
      <c r="D315" s="501"/>
      <c r="E315" s="501"/>
      <c r="F315" s="501"/>
      <c r="G315" s="501"/>
      <c r="H315" s="190" t="s">
        <v>392</v>
      </c>
      <c r="I315" s="201">
        <v>0.02</v>
      </c>
      <c r="J315" s="197">
        <v>1.6068849999999999</v>
      </c>
      <c r="K315" s="215">
        <v>0.1709726</v>
      </c>
      <c r="L315" s="193"/>
      <c r="M315" s="191"/>
      <c r="N315" s="204">
        <v>777.91</v>
      </c>
      <c r="O315" s="191"/>
      <c r="P315" s="216">
        <v>133</v>
      </c>
      <c r="GO315" s="277"/>
      <c r="GP315" s="277"/>
      <c r="GQ315" s="277"/>
      <c r="GR315" s="277"/>
      <c r="GS315" s="277"/>
      <c r="GT315" s="277"/>
      <c r="GU315" s="277"/>
      <c r="GW315" s="157"/>
      <c r="GX315" s="157"/>
      <c r="GY315" s="157" t="s">
        <v>401</v>
      </c>
      <c r="GZ315" s="277"/>
      <c r="HA315" s="157"/>
      <c r="HB315" s="157"/>
      <c r="HC315" s="277"/>
      <c r="HD315" s="277"/>
      <c r="HF315" s="277"/>
    </row>
    <row r="316" spans="1:214" s="143" customFormat="1" ht="15" customHeight="1">
      <c r="A316" s="195"/>
      <c r="B316" s="189" t="s">
        <v>402</v>
      </c>
      <c r="C316" s="501" t="s">
        <v>403</v>
      </c>
      <c r="D316" s="501"/>
      <c r="E316" s="501"/>
      <c r="F316" s="501"/>
      <c r="G316" s="501"/>
      <c r="H316" s="190" t="s">
        <v>399</v>
      </c>
      <c r="I316" s="201">
        <v>0.02</v>
      </c>
      <c r="J316" s="197">
        <v>1.6068849999999999</v>
      </c>
      <c r="K316" s="215">
        <v>0.1709726</v>
      </c>
      <c r="L316" s="198"/>
      <c r="M316" s="199"/>
      <c r="N316" s="200">
        <v>543.33000000000004</v>
      </c>
      <c r="O316" s="191"/>
      <c r="P316" s="194">
        <v>92.89</v>
      </c>
      <c r="Q316" s="278"/>
      <c r="R316" s="278"/>
      <c r="GO316" s="277"/>
      <c r="GP316" s="277"/>
      <c r="GQ316" s="277"/>
      <c r="GR316" s="277"/>
      <c r="GS316" s="277"/>
      <c r="GT316" s="277"/>
      <c r="GU316" s="277"/>
      <c r="GW316" s="157"/>
      <c r="GX316" s="157" t="s">
        <v>403</v>
      </c>
      <c r="GY316" s="157"/>
      <c r="GZ316" s="277"/>
      <c r="HA316" s="157"/>
      <c r="HB316" s="157"/>
      <c r="HC316" s="277"/>
      <c r="HD316" s="277"/>
      <c r="HF316" s="277"/>
    </row>
    <row r="317" spans="1:214" s="143" customFormat="1" ht="15" customHeight="1">
      <c r="A317" s="203"/>
      <c r="B317" s="189" t="s">
        <v>404</v>
      </c>
      <c r="C317" s="501" t="s">
        <v>405</v>
      </c>
      <c r="D317" s="501"/>
      <c r="E317" s="501"/>
      <c r="F317" s="501"/>
      <c r="G317" s="501"/>
      <c r="H317" s="190" t="s">
        <v>392</v>
      </c>
      <c r="I317" s="201">
        <v>0.02</v>
      </c>
      <c r="J317" s="197">
        <v>1.6068849999999999</v>
      </c>
      <c r="K317" s="215">
        <v>0.1709726</v>
      </c>
      <c r="L317" s="193"/>
      <c r="M317" s="191"/>
      <c r="N317" s="204">
        <v>579.11</v>
      </c>
      <c r="O317" s="191"/>
      <c r="P317" s="216">
        <v>99.01</v>
      </c>
      <c r="GO317" s="277"/>
      <c r="GP317" s="277"/>
      <c r="GQ317" s="277"/>
      <c r="GR317" s="277"/>
      <c r="GS317" s="277"/>
      <c r="GT317" s="277"/>
      <c r="GU317" s="277"/>
      <c r="GW317" s="157"/>
      <c r="GX317" s="157"/>
      <c r="GY317" s="157" t="s">
        <v>405</v>
      </c>
      <c r="GZ317" s="277"/>
      <c r="HA317" s="157"/>
      <c r="HB317" s="157"/>
      <c r="HC317" s="277"/>
      <c r="HD317" s="277"/>
      <c r="HF317" s="277"/>
    </row>
    <row r="318" spans="1:214" s="143" customFormat="1" ht="15" customHeight="1">
      <c r="A318" s="188"/>
      <c r="B318" s="189" t="s">
        <v>180</v>
      </c>
      <c r="C318" s="501" t="s">
        <v>410</v>
      </c>
      <c r="D318" s="501"/>
      <c r="E318" s="501"/>
      <c r="F318" s="501"/>
      <c r="G318" s="501"/>
      <c r="H318" s="190"/>
      <c r="I318" s="191"/>
      <c r="J318" s="191"/>
      <c r="K318" s="191"/>
      <c r="L318" s="193"/>
      <c r="M318" s="191"/>
      <c r="N318" s="193"/>
      <c r="O318" s="191"/>
      <c r="P318" s="216">
        <v>583.11</v>
      </c>
      <c r="GO318" s="277"/>
      <c r="GP318" s="277"/>
      <c r="GQ318" s="277"/>
      <c r="GR318" s="277"/>
      <c r="GS318" s="277"/>
      <c r="GT318" s="277"/>
      <c r="GU318" s="277"/>
      <c r="GW318" s="157" t="s">
        <v>410</v>
      </c>
      <c r="GX318" s="157"/>
      <c r="GY318" s="157"/>
      <c r="GZ318" s="277"/>
      <c r="HA318" s="157"/>
      <c r="HB318" s="157"/>
      <c r="HC318" s="277"/>
      <c r="HD318" s="277"/>
      <c r="HF318" s="277"/>
    </row>
    <row r="319" spans="1:214" s="143" customFormat="1" ht="34.5" customHeight="1">
      <c r="A319" s="195"/>
      <c r="B319" s="189" t="s">
        <v>593</v>
      </c>
      <c r="C319" s="501" t="s">
        <v>594</v>
      </c>
      <c r="D319" s="501"/>
      <c r="E319" s="501"/>
      <c r="F319" s="501"/>
      <c r="G319" s="501"/>
      <c r="H319" s="190" t="s">
        <v>595</v>
      </c>
      <c r="I319" s="201">
        <v>13.33</v>
      </c>
      <c r="J319" s="202">
        <v>1.0367</v>
      </c>
      <c r="K319" s="215">
        <v>73.518202500000001</v>
      </c>
      <c r="L319" s="205">
        <v>5.87</v>
      </c>
      <c r="M319" s="206">
        <v>0.87</v>
      </c>
      <c r="N319" s="200">
        <v>5.1100000000000003</v>
      </c>
      <c r="O319" s="191"/>
      <c r="P319" s="194">
        <v>375.68</v>
      </c>
      <c r="Q319" s="278"/>
      <c r="R319" s="278"/>
      <c r="GO319" s="277"/>
      <c r="GP319" s="277"/>
      <c r="GQ319" s="277"/>
      <c r="GR319" s="277"/>
      <c r="GS319" s="277"/>
      <c r="GT319" s="277"/>
      <c r="GU319" s="277"/>
      <c r="GW319" s="157"/>
      <c r="GX319" s="157" t="s">
        <v>594</v>
      </c>
      <c r="GY319" s="157"/>
      <c r="GZ319" s="277"/>
      <c r="HA319" s="157"/>
      <c r="HB319" s="157"/>
      <c r="HC319" s="277"/>
      <c r="HD319" s="277"/>
      <c r="HF319" s="277"/>
    </row>
    <row r="320" spans="1:214" s="143" customFormat="1" ht="23.25" customHeight="1">
      <c r="A320" s="195"/>
      <c r="B320" s="189" t="s">
        <v>1403</v>
      </c>
      <c r="C320" s="501" t="s">
        <v>1404</v>
      </c>
      <c r="D320" s="501"/>
      <c r="E320" s="501"/>
      <c r="F320" s="501"/>
      <c r="G320" s="501"/>
      <c r="H320" s="190" t="s">
        <v>1405</v>
      </c>
      <c r="I320" s="201">
        <v>0.55000000000000004</v>
      </c>
      <c r="J320" s="202">
        <v>1.0367</v>
      </c>
      <c r="K320" s="215">
        <v>3.0333842</v>
      </c>
      <c r="L320" s="205">
        <v>37.71</v>
      </c>
      <c r="M320" s="206">
        <v>1.54</v>
      </c>
      <c r="N320" s="200">
        <v>58.07</v>
      </c>
      <c r="O320" s="191"/>
      <c r="P320" s="194">
        <v>176.15</v>
      </c>
      <c r="Q320" s="278"/>
      <c r="R320" s="278"/>
      <c r="GO320" s="277"/>
      <c r="GP320" s="277"/>
      <c r="GQ320" s="277"/>
      <c r="GR320" s="277"/>
      <c r="GS320" s="277"/>
      <c r="GT320" s="277"/>
      <c r="GU320" s="277"/>
      <c r="GW320" s="157"/>
      <c r="GX320" s="157" t="s">
        <v>1404</v>
      </c>
      <c r="GY320" s="157"/>
      <c r="GZ320" s="277"/>
      <c r="HA320" s="157"/>
      <c r="HB320" s="157"/>
      <c r="HC320" s="277"/>
      <c r="HD320" s="277"/>
      <c r="HF320" s="277"/>
    </row>
    <row r="321" spans="1:214" s="143" customFormat="1" ht="15" customHeight="1">
      <c r="A321" s="195"/>
      <c r="B321" s="189" t="s">
        <v>730</v>
      </c>
      <c r="C321" s="501" t="s">
        <v>731</v>
      </c>
      <c r="D321" s="501"/>
      <c r="E321" s="501"/>
      <c r="F321" s="501"/>
      <c r="G321" s="501"/>
      <c r="H321" s="190" t="s">
        <v>413</v>
      </c>
      <c r="I321" s="201">
        <v>0.05</v>
      </c>
      <c r="J321" s="202">
        <v>1.0367</v>
      </c>
      <c r="K321" s="215">
        <v>0.27576220000000001</v>
      </c>
      <c r="L321" s="205">
        <v>79.88</v>
      </c>
      <c r="M321" s="206">
        <v>1.42</v>
      </c>
      <c r="N321" s="200">
        <v>113.43</v>
      </c>
      <c r="O321" s="191"/>
      <c r="P321" s="194">
        <v>31.28</v>
      </c>
      <c r="Q321" s="278"/>
      <c r="R321" s="278"/>
      <c r="GO321" s="277"/>
      <c r="GP321" s="277"/>
      <c r="GQ321" s="277"/>
      <c r="GR321" s="277"/>
      <c r="GS321" s="277"/>
      <c r="GT321" s="277"/>
      <c r="GU321" s="277"/>
      <c r="GW321" s="157"/>
      <c r="GX321" s="157" t="s">
        <v>731</v>
      </c>
      <c r="GY321" s="157"/>
      <c r="GZ321" s="277"/>
      <c r="HA321" s="157"/>
      <c r="HB321" s="157"/>
      <c r="HC321" s="277"/>
      <c r="HD321" s="277"/>
      <c r="HF321" s="277"/>
    </row>
    <row r="322" spans="1:214" s="143" customFormat="1" ht="15" customHeight="1">
      <c r="A322" s="210"/>
      <c r="B322" s="187"/>
      <c r="C322" s="500" t="s">
        <v>429</v>
      </c>
      <c r="D322" s="500"/>
      <c r="E322" s="500"/>
      <c r="F322" s="500"/>
      <c r="G322" s="500"/>
      <c r="H322" s="180"/>
      <c r="I322" s="181"/>
      <c r="J322" s="181"/>
      <c r="K322" s="181"/>
      <c r="L322" s="183"/>
      <c r="M322" s="181"/>
      <c r="N322" s="211"/>
      <c r="O322" s="181"/>
      <c r="P322" s="212">
        <v>11148.36</v>
      </c>
      <c r="Q322" s="278"/>
      <c r="R322" s="278"/>
      <c r="GO322" s="277"/>
      <c r="GP322" s="277"/>
      <c r="GQ322" s="277"/>
      <c r="GR322" s="277"/>
      <c r="GS322" s="277"/>
      <c r="GT322" s="277"/>
      <c r="GU322" s="277"/>
      <c r="GW322" s="157"/>
      <c r="GX322" s="157"/>
      <c r="GY322" s="157"/>
      <c r="GZ322" s="277" t="s">
        <v>429</v>
      </c>
      <c r="HA322" s="157"/>
      <c r="HB322" s="157"/>
      <c r="HC322" s="277"/>
      <c r="HD322" s="277"/>
      <c r="HF322" s="277"/>
    </row>
    <row r="323" spans="1:214" s="143" customFormat="1" ht="15" customHeight="1">
      <c r="A323" s="203" t="s">
        <v>1808</v>
      </c>
      <c r="B323" s="189" t="s">
        <v>430</v>
      </c>
      <c r="C323" s="501" t="s">
        <v>431</v>
      </c>
      <c r="D323" s="501"/>
      <c r="E323" s="501"/>
      <c r="F323" s="501"/>
      <c r="G323" s="501"/>
      <c r="H323" s="190" t="s">
        <v>432</v>
      </c>
      <c r="I323" s="209">
        <v>2</v>
      </c>
      <c r="J323" s="191"/>
      <c r="K323" s="209">
        <v>2</v>
      </c>
      <c r="L323" s="193"/>
      <c r="M323" s="191"/>
      <c r="N323" s="193"/>
      <c r="O323" s="192">
        <v>0.51834999999999998</v>
      </c>
      <c r="P323" s="216">
        <v>64.319999999999993</v>
      </c>
      <c r="GO323" s="277"/>
      <c r="GP323" s="277"/>
      <c r="GQ323" s="277"/>
      <c r="GR323" s="277"/>
      <c r="GS323" s="277"/>
      <c r="GT323" s="277"/>
      <c r="GU323" s="277"/>
      <c r="GW323" s="157"/>
      <c r="GX323" s="157"/>
      <c r="GY323" s="157"/>
      <c r="GZ323" s="277"/>
      <c r="HA323" s="157" t="s">
        <v>431</v>
      </c>
      <c r="HB323" s="157"/>
      <c r="HC323" s="277"/>
      <c r="HD323" s="277"/>
      <c r="HF323" s="277"/>
    </row>
    <row r="324" spans="1:214" s="143" customFormat="1" ht="15" customHeight="1">
      <c r="A324" s="203"/>
      <c r="B324" s="189"/>
      <c r="C324" s="501" t="s">
        <v>433</v>
      </c>
      <c r="D324" s="501"/>
      <c r="E324" s="501"/>
      <c r="F324" s="501"/>
      <c r="G324" s="501"/>
      <c r="H324" s="190"/>
      <c r="I324" s="191"/>
      <c r="J324" s="191"/>
      <c r="K324" s="191"/>
      <c r="L324" s="193"/>
      <c r="M324" s="191"/>
      <c r="N324" s="193"/>
      <c r="O324" s="191"/>
      <c r="P324" s="194">
        <v>10201.83</v>
      </c>
      <c r="GO324" s="277"/>
      <c r="GP324" s="277"/>
      <c r="GQ324" s="277"/>
      <c r="GR324" s="277"/>
      <c r="GS324" s="277"/>
      <c r="GT324" s="277"/>
      <c r="GU324" s="277"/>
      <c r="GW324" s="157"/>
      <c r="GX324" s="157"/>
      <c r="GY324" s="157"/>
      <c r="GZ324" s="277"/>
      <c r="HA324" s="157"/>
      <c r="HB324" s="157" t="s">
        <v>433</v>
      </c>
      <c r="HC324" s="277"/>
      <c r="HD324" s="277"/>
      <c r="HF324" s="277"/>
    </row>
    <row r="325" spans="1:214" s="143" customFormat="1" ht="15" customHeight="1">
      <c r="A325" s="203"/>
      <c r="B325" s="189" t="s">
        <v>603</v>
      </c>
      <c r="C325" s="501" t="s">
        <v>604</v>
      </c>
      <c r="D325" s="501"/>
      <c r="E325" s="501"/>
      <c r="F325" s="501"/>
      <c r="G325" s="501"/>
      <c r="H325" s="190" t="s">
        <v>432</v>
      </c>
      <c r="I325" s="209">
        <v>97</v>
      </c>
      <c r="J325" s="191"/>
      <c r="K325" s="209">
        <v>97</v>
      </c>
      <c r="L325" s="193"/>
      <c r="M325" s="191"/>
      <c r="N325" s="193"/>
      <c r="O325" s="191"/>
      <c r="P325" s="194">
        <v>9895.7800000000007</v>
      </c>
      <c r="GO325" s="277"/>
      <c r="GP325" s="277"/>
      <c r="GQ325" s="277"/>
      <c r="GR325" s="277"/>
      <c r="GS325" s="277"/>
      <c r="GT325" s="277"/>
      <c r="GU325" s="277"/>
      <c r="GW325" s="157"/>
      <c r="GX325" s="157"/>
      <c r="GY325" s="157"/>
      <c r="GZ325" s="277"/>
      <c r="HA325" s="157"/>
      <c r="HB325" s="157" t="s">
        <v>604</v>
      </c>
      <c r="HC325" s="277"/>
      <c r="HD325" s="277"/>
      <c r="HF325" s="277"/>
    </row>
    <row r="326" spans="1:214" s="143" customFormat="1" ht="15" customHeight="1">
      <c r="A326" s="203"/>
      <c r="B326" s="189" t="s">
        <v>605</v>
      </c>
      <c r="C326" s="501" t="s">
        <v>606</v>
      </c>
      <c r="D326" s="501"/>
      <c r="E326" s="501"/>
      <c r="F326" s="501"/>
      <c r="G326" s="501"/>
      <c r="H326" s="190" t="s">
        <v>432</v>
      </c>
      <c r="I326" s="209">
        <v>51</v>
      </c>
      <c r="J326" s="191"/>
      <c r="K326" s="209">
        <v>51</v>
      </c>
      <c r="L326" s="193"/>
      <c r="M326" s="191"/>
      <c r="N326" s="193"/>
      <c r="O326" s="191"/>
      <c r="P326" s="194">
        <v>5202.93</v>
      </c>
      <c r="GO326" s="277"/>
      <c r="GP326" s="277"/>
      <c r="GQ326" s="277"/>
      <c r="GR326" s="277"/>
      <c r="GS326" s="277"/>
      <c r="GT326" s="277"/>
      <c r="GU326" s="277"/>
      <c r="GW326" s="157"/>
      <c r="GX326" s="157"/>
      <c r="GY326" s="157"/>
      <c r="GZ326" s="277"/>
      <c r="HA326" s="157"/>
      <c r="HB326" s="157" t="s">
        <v>606</v>
      </c>
      <c r="HC326" s="277"/>
      <c r="HD326" s="277"/>
      <c r="HF326" s="277"/>
    </row>
    <row r="327" spans="1:214" s="143" customFormat="1" ht="15" customHeight="1">
      <c r="A327" s="213"/>
      <c r="B327" s="214"/>
      <c r="C327" s="500" t="s">
        <v>438</v>
      </c>
      <c r="D327" s="500"/>
      <c r="E327" s="500"/>
      <c r="F327" s="500"/>
      <c r="G327" s="500"/>
      <c r="H327" s="180"/>
      <c r="I327" s="181"/>
      <c r="J327" s="181"/>
      <c r="K327" s="181"/>
      <c r="L327" s="183"/>
      <c r="M327" s="181"/>
      <c r="N327" s="211">
        <v>4945.75</v>
      </c>
      <c r="O327" s="181"/>
      <c r="P327" s="212">
        <v>26311.39</v>
      </c>
      <c r="GO327" s="277"/>
      <c r="GP327" s="277"/>
      <c r="GQ327" s="277"/>
      <c r="GR327" s="277"/>
      <c r="GS327" s="277"/>
      <c r="GT327" s="277"/>
      <c r="GU327" s="277"/>
      <c r="GW327" s="157"/>
      <c r="GX327" s="157"/>
      <c r="GY327" s="157"/>
      <c r="GZ327" s="277"/>
      <c r="HA327" s="157"/>
      <c r="HB327" s="157"/>
      <c r="HC327" s="277" t="s">
        <v>438</v>
      </c>
      <c r="HD327" s="277"/>
      <c r="HF327" s="277"/>
    </row>
    <row r="328" spans="1:214" s="143" customFormat="1" ht="15" customHeight="1">
      <c r="A328" s="497" t="s">
        <v>2030</v>
      </c>
      <c r="B328" s="497"/>
      <c r="C328" s="497"/>
      <c r="D328" s="497"/>
      <c r="E328" s="497"/>
      <c r="F328" s="497"/>
      <c r="G328" s="497"/>
      <c r="H328" s="497"/>
      <c r="I328" s="497"/>
      <c r="J328" s="497"/>
      <c r="K328" s="497"/>
      <c r="L328" s="497"/>
      <c r="M328" s="497"/>
      <c r="N328" s="497"/>
      <c r="O328" s="497"/>
      <c r="P328" s="497"/>
      <c r="GO328" s="277"/>
      <c r="GP328" s="277" t="s">
        <v>2030</v>
      </c>
      <c r="GQ328" s="277"/>
      <c r="GR328" s="277"/>
      <c r="GS328" s="277"/>
      <c r="GT328" s="277"/>
      <c r="GU328" s="277"/>
      <c r="GW328" s="157"/>
      <c r="GX328" s="157"/>
      <c r="GY328" s="157"/>
      <c r="GZ328" s="277"/>
      <c r="HA328" s="157"/>
      <c r="HB328" s="157"/>
      <c r="HC328" s="277"/>
      <c r="HD328" s="277"/>
      <c r="HF328" s="277"/>
    </row>
    <row r="329" spans="1:214" s="143" customFormat="1" ht="45.75" customHeight="1">
      <c r="A329" s="178" t="s">
        <v>460</v>
      </c>
      <c r="B329" s="179" t="s">
        <v>1457</v>
      </c>
      <c r="C329" s="498" t="s">
        <v>1458</v>
      </c>
      <c r="D329" s="498"/>
      <c r="E329" s="498"/>
      <c r="F329" s="498"/>
      <c r="G329" s="498"/>
      <c r="H329" s="180" t="s">
        <v>610</v>
      </c>
      <c r="I329" s="181">
        <v>0.28000000000000003</v>
      </c>
      <c r="J329" s="182">
        <v>1</v>
      </c>
      <c r="K329" s="219">
        <v>0.28000000000000003</v>
      </c>
      <c r="L329" s="183"/>
      <c r="M329" s="181"/>
      <c r="N329" s="184"/>
      <c r="O329" s="181"/>
      <c r="P329" s="185"/>
      <c r="GO329" s="277"/>
      <c r="GP329" s="277"/>
      <c r="GQ329" s="277" t="s">
        <v>1458</v>
      </c>
      <c r="GR329" s="277"/>
      <c r="GS329" s="277"/>
      <c r="GT329" s="277"/>
      <c r="GU329" s="277"/>
      <c r="GW329" s="157"/>
      <c r="GX329" s="157"/>
      <c r="GY329" s="157"/>
      <c r="GZ329" s="277"/>
      <c r="HA329" s="157"/>
      <c r="HB329" s="157"/>
      <c r="HC329" s="277"/>
      <c r="HD329" s="277"/>
      <c r="HF329" s="277"/>
    </row>
    <row r="330" spans="1:214" s="143" customFormat="1" ht="57" customHeight="1">
      <c r="A330" s="186"/>
      <c r="B330" s="187" t="s">
        <v>386</v>
      </c>
      <c r="C330" s="499" t="s">
        <v>387</v>
      </c>
      <c r="D330" s="499"/>
      <c r="E330" s="499"/>
      <c r="F330" s="499"/>
      <c r="G330" s="499"/>
      <c r="H330" s="499"/>
      <c r="I330" s="499"/>
      <c r="J330" s="499"/>
      <c r="K330" s="499"/>
      <c r="L330" s="499"/>
      <c r="M330" s="499"/>
      <c r="N330" s="499"/>
      <c r="O330" s="499"/>
      <c r="P330" s="499"/>
      <c r="GO330" s="277"/>
      <c r="GP330" s="277"/>
      <c r="GQ330" s="277"/>
      <c r="GR330" s="277"/>
      <c r="GS330" s="277"/>
      <c r="GT330" s="277"/>
      <c r="GU330" s="277"/>
      <c r="GV330" s="140" t="s">
        <v>387</v>
      </c>
      <c r="GW330" s="157"/>
      <c r="GX330" s="157"/>
      <c r="GY330" s="157"/>
      <c r="GZ330" s="277"/>
      <c r="HA330" s="157"/>
      <c r="HB330" s="157"/>
      <c r="HC330" s="277"/>
      <c r="HD330" s="277"/>
      <c r="HF330" s="277"/>
    </row>
    <row r="331" spans="1:214" s="143" customFormat="1" ht="23.25" customHeight="1">
      <c r="A331" s="186"/>
      <c r="B331" s="187" t="s">
        <v>388</v>
      </c>
      <c r="C331" s="499" t="s">
        <v>389</v>
      </c>
      <c r="D331" s="499"/>
      <c r="E331" s="499"/>
      <c r="F331" s="499"/>
      <c r="G331" s="499"/>
      <c r="H331" s="499"/>
      <c r="I331" s="499"/>
      <c r="J331" s="499"/>
      <c r="K331" s="499"/>
      <c r="L331" s="499"/>
      <c r="M331" s="499"/>
      <c r="N331" s="499"/>
      <c r="O331" s="499"/>
      <c r="P331" s="499"/>
      <c r="GO331" s="277"/>
      <c r="GP331" s="277"/>
      <c r="GQ331" s="277"/>
      <c r="GR331" s="277"/>
      <c r="GS331" s="277"/>
      <c r="GT331" s="277"/>
      <c r="GU331" s="277"/>
      <c r="GV331" s="140" t="s">
        <v>389</v>
      </c>
      <c r="GW331" s="157"/>
      <c r="GX331" s="157"/>
      <c r="GY331" s="157"/>
      <c r="GZ331" s="277"/>
      <c r="HA331" s="157"/>
      <c r="HB331" s="157"/>
      <c r="HC331" s="277"/>
      <c r="HD331" s="277"/>
      <c r="HF331" s="277"/>
    </row>
    <row r="332" spans="1:214" s="143" customFormat="1" ht="15" customHeight="1">
      <c r="A332" s="186"/>
      <c r="B332" s="187"/>
      <c r="C332" s="499" t="s">
        <v>2011</v>
      </c>
      <c r="D332" s="499"/>
      <c r="E332" s="499"/>
      <c r="F332" s="499"/>
      <c r="G332" s="499"/>
      <c r="H332" s="499"/>
      <c r="I332" s="499"/>
      <c r="J332" s="499"/>
      <c r="K332" s="499"/>
      <c r="L332" s="499"/>
      <c r="M332" s="499"/>
      <c r="N332" s="499"/>
      <c r="O332" s="499"/>
      <c r="P332" s="499"/>
      <c r="GO332" s="277"/>
      <c r="GP332" s="277"/>
      <c r="GQ332" s="277"/>
      <c r="GR332" s="277"/>
      <c r="GS332" s="277"/>
      <c r="GT332" s="277"/>
      <c r="GU332" s="277"/>
      <c r="GV332" s="140" t="s">
        <v>2011</v>
      </c>
      <c r="GW332" s="157"/>
      <c r="GX332" s="157"/>
      <c r="GY332" s="157"/>
      <c r="GZ332" s="277"/>
      <c r="HA332" s="157"/>
      <c r="HB332" s="157"/>
      <c r="HC332" s="277"/>
      <c r="HD332" s="277"/>
      <c r="HF332" s="277"/>
    </row>
    <row r="333" spans="1:214" s="143" customFormat="1" ht="15" customHeight="1">
      <c r="A333" s="188"/>
      <c r="B333" s="189" t="s">
        <v>164</v>
      </c>
      <c r="C333" s="501" t="s">
        <v>391</v>
      </c>
      <c r="D333" s="501"/>
      <c r="E333" s="501"/>
      <c r="F333" s="501"/>
      <c r="G333" s="501"/>
      <c r="H333" s="190" t="s">
        <v>392</v>
      </c>
      <c r="I333" s="191"/>
      <c r="J333" s="191"/>
      <c r="K333" s="215">
        <v>4.0313530999999996</v>
      </c>
      <c r="L333" s="193"/>
      <c r="M333" s="191"/>
      <c r="N333" s="193"/>
      <c r="O333" s="191"/>
      <c r="P333" s="194">
        <v>2282.31</v>
      </c>
      <c r="GO333" s="277"/>
      <c r="GP333" s="277"/>
      <c r="GQ333" s="277"/>
      <c r="GR333" s="277"/>
      <c r="GS333" s="277"/>
      <c r="GT333" s="277"/>
      <c r="GU333" s="277"/>
      <c r="GW333" s="157" t="s">
        <v>391</v>
      </c>
      <c r="GX333" s="157"/>
      <c r="GY333" s="157"/>
      <c r="GZ333" s="277"/>
      <c r="HA333" s="157"/>
      <c r="HB333" s="157"/>
      <c r="HC333" s="277"/>
      <c r="HD333" s="277"/>
      <c r="HF333" s="277"/>
    </row>
    <row r="334" spans="1:214" s="143" customFormat="1" ht="15" customHeight="1">
      <c r="A334" s="195"/>
      <c r="B334" s="189" t="s">
        <v>393</v>
      </c>
      <c r="C334" s="501" t="s">
        <v>394</v>
      </c>
      <c r="D334" s="501"/>
      <c r="E334" s="501"/>
      <c r="F334" s="501"/>
      <c r="G334" s="501"/>
      <c r="H334" s="190" t="s">
        <v>392</v>
      </c>
      <c r="I334" s="201">
        <v>8.9600000000000009</v>
      </c>
      <c r="J334" s="197">
        <v>1.6068849999999999</v>
      </c>
      <c r="K334" s="215">
        <v>4.0313530999999996</v>
      </c>
      <c r="L334" s="198"/>
      <c r="M334" s="199"/>
      <c r="N334" s="200">
        <v>566.14</v>
      </c>
      <c r="O334" s="191"/>
      <c r="P334" s="194">
        <v>2282.31</v>
      </c>
      <c r="Q334" s="278"/>
      <c r="R334" s="278"/>
      <c r="GO334" s="277"/>
      <c r="GP334" s="277"/>
      <c r="GQ334" s="277"/>
      <c r="GR334" s="277"/>
      <c r="GS334" s="277"/>
      <c r="GT334" s="277"/>
      <c r="GU334" s="277"/>
      <c r="GW334" s="157"/>
      <c r="GX334" s="157" t="s">
        <v>394</v>
      </c>
      <c r="GY334" s="157"/>
      <c r="GZ334" s="277"/>
      <c r="HA334" s="157"/>
      <c r="HB334" s="157"/>
      <c r="HC334" s="277"/>
      <c r="HD334" s="277"/>
      <c r="HF334" s="277"/>
    </row>
    <row r="335" spans="1:214" s="143" customFormat="1" ht="15" customHeight="1">
      <c r="A335" s="188"/>
      <c r="B335" s="189" t="s">
        <v>167</v>
      </c>
      <c r="C335" s="501" t="s">
        <v>395</v>
      </c>
      <c r="D335" s="501"/>
      <c r="E335" s="501"/>
      <c r="F335" s="501"/>
      <c r="G335" s="501"/>
      <c r="H335" s="190"/>
      <c r="I335" s="191"/>
      <c r="J335" s="191"/>
      <c r="K335" s="191"/>
      <c r="L335" s="193"/>
      <c r="M335" s="191"/>
      <c r="N335" s="193"/>
      <c r="O335" s="191"/>
      <c r="P335" s="216">
        <v>57.39</v>
      </c>
      <c r="GO335" s="277"/>
      <c r="GP335" s="277"/>
      <c r="GQ335" s="277"/>
      <c r="GR335" s="277"/>
      <c r="GS335" s="277"/>
      <c r="GT335" s="277"/>
      <c r="GU335" s="277"/>
      <c r="GW335" s="157" t="s">
        <v>395</v>
      </c>
      <c r="GX335" s="157"/>
      <c r="GY335" s="157"/>
      <c r="GZ335" s="277"/>
      <c r="HA335" s="157"/>
      <c r="HB335" s="157"/>
      <c r="HC335" s="277"/>
      <c r="HD335" s="277"/>
      <c r="HF335" s="277"/>
    </row>
    <row r="336" spans="1:214" s="143" customFormat="1" ht="15" customHeight="1">
      <c r="A336" s="188"/>
      <c r="B336" s="189"/>
      <c r="C336" s="501" t="s">
        <v>396</v>
      </c>
      <c r="D336" s="501"/>
      <c r="E336" s="501"/>
      <c r="F336" s="501"/>
      <c r="G336" s="501"/>
      <c r="H336" s="190" t="s">
        <v>392</v>
      </c>
      <c r="I336" s="191"/>
      <c r="J336" s="191"/>
      <c r="K336" s="215">
        <v>5.3991400000000002E-2</v>
      </c>
      <c r="L336" s="193"/>
      <c r="M336" s="191"/>
      <c r="N336" s="193"/>
      <c r="O336" s="191"/>
      <c r="P336" s="216">
        <v>36.630000000000003</v>
      </c>
      <c r="GO336" s="277"/>
      <c r="GP336" s="277"/>
      <c r="GQ336" s="277"/>
      <c r="GR336" s="277"/>
      <c r="GS336" s="277"/>
      <c r="GT336" s="277"/>
      <c r="GU336" s="277"/>
      <c r="GW336" s="157" t="s">
        <v>396</v>
      </c>
      <c r="GX336" s="157"/>
      <c r="GY336" s="157"/>
      <c r="GZ336" s="277"/>
      <c r="HA336" s="157"/>
      <c r="HB336" s="157"/>
      <c r="HC336" s="277"/>
      <c r="HD336" s="277"/>
      <c r="HF336" s="277"/>
    </row>
    <row r="337" spans="1:214" s="143" customFormat="1" ht="15" customHeight="1">
      <c r="A337" s="195"/>
      <c r="B337" s="189" t="s">
        <v>397</v>
      </c>
      <c r="C337" s="501" t="s">
        <v>398</v>
      </c>
      <c r="D337" s="501"/>
      <c r="E337" s="501"/>
      <c r="F337" s="501"/>
      <c r="G337" s="501"/>
      <c r="H337" s="190" t="s">
        <v>399</v>
      </c>
      <c r="I337" s="201">
        <v>0.06</v>
      </c>
      <c r="J337" s="197">
        <v>1.6068849999999999</v>
      </c>
      <c r="K337" s="215">
        <v>2.6995700000000001E-2</v>
      </c>
      <c r="L337" s="198"/>
      <c r="M337" s="199"/>
      <c r="N337" s="200">
        <v>1582.31</v>
      </c>
      <c r="O337" s="191"/>
      <c r="P337" s="194">
        <v>42.72</v>
      </c>
      <c r="Q337" s="278"/>
      <c r="R337" s="278"/>
      <c r="GO337" s="277"/>
      <c r="GP337" s="277"/>
      <c r="GQ337" s="277"/>
      <c r="GR337" s="277"/>
      <c r="GS337" s="277"/>
      <c r="GT337" s="277"/>
      <c r="GU337" s="277"/>
      <c r="GW337" s="157"/>
      <c r="GX337" s="157" t="s">
        <v>398</v>
      </c>
      <c r="GY337" s="157"/>
      <c r="GZ337" s="277"/>
      <c r="HA337" s="157"/>
      <c r="HB337" s="157"/>
      <c r="HC337" s="277"/>
      <c r="HD337" s="277"/>
      <c r="HF337" s="277"/>
    </row>
    <row r="338" spans="1:214" s="143" customFormat="1" ht="15" customHeight="1">
      <c r="A338" s="203"/>
      <c r="B338" s="189" t="s">
        <v>400</v>
      </c>
      <c r="C338" s="501" t="s">
        <v>401</v>
      </c>
      <c r="D338" s="501"/>
      <c r="E338" s="501"/>
      <c r="F338" s="501"/>
      <c r="G338" s="501"/>
      <c r="H338" s="190" t="s">
        <v>392</v>
      </c>
      <c r="I338" s="201">
        <v>0.06</v>
      </c>
      <c r="J338" s="197">
        <v>1.6068849999999999</v>
      </c>
      <c r="K338" s="215">
        <v>2.6995700000000001E-2</v>
      </c>
      <c r="L338" s="193"/>
      <c r="M338" s="191"/>
      <c r="N338" s="204">
        <v>777.91</v>
      </c>
      <c r="O338" s="191"/>
      <c r="P338" s="216">
        <v>21</v>
      </c>
      <c r="GO338" s="277"/>
      <c r="GP338" s="277"/>
      <c r="GQ338" s="277"/>
      <c r="GR338" s="277"/>
      <c r="GS338" s="277"/>
      <c r="GT338" s="277"/>
      <c r="GU338" s="277"/>
      <c r="GW338" s="157"/>
      <c r="GX338" s="157"/>
      <c r="GY338" s="157" t="s">
        <v>401</v>
      </c>
      <c r="GZ338" s="277"/>
      <c r="HA338" s="157"/>
      <c r="HB338" s="157"/>
      <c r="HC338" s="277"/>
      <c r="HD338" s="277"/>
      <c r="HF338" s="277"/>
    </row>
    <row r="339" spans="1:214" s="143" customFormat="1" ht="15" customHeight="1">
      <c r="A339" s="195"/>
      <c r="B339" s="189" t="s">
        <v>402</v>
      </c>
      <c r="C339" s="501" t="s">
        <v>403</v>
      </c>
      <c r="D339" s="501"/>
      <c r="E339" s="501"/>
      <c r="F339" s="501"/>
      <c r="G339" s="501"/>
      <c r="H339" s="190" t="s">
        <v>399</v>
      </c>
      <c r="I339" s="201">
        <v>0.06</v>
      </c>
      <c r="J339" s="197">
        <v>1.6068849999999999</v>
      </c>
      <c r="K339" s="215">
        <v>2.6995700000000001E-2</v>
      </c>
      <c r="L339" s="198"/>
      <c r="M339" s="199"/>
      <c r="N339" s="200">
        <v>543.33000000000004</v>
      </c>
      <c r="O339" s="191"/>
      <c r="P339" s="194">
        <v>14.67</v>
      </c>
      <c r="Q339" s="278"/>
      <c r="R339" s="278"/>
      <c r="GO339" s="277"/>
      <c r="GP339" s="277"/>
      <c r="GQ339" s="277"/>
      <c r="GR339" s="277"/>
      <c r="GS339" s="277"/>
      <c r="GT339" s="277"/>
      <c r="GU339" s="277"/>
      <c r="GW339" s="157"/>
      <c r="GX339" s="157" t="s">
        <v>403</v>
      </c>
      <c r="GY339" s="157"/>
      <c r="GZ339" s="277"/>
      <c r="HA339" s="157"/>
      <c r="HB339" s="157"/>
      <c r="HC339" s="277"/>
      <c r="HD339" s="277"/>
      <c r="HF339" s="277"/>
    </row>
    <row r="340" spans="1:214" s="143" customFormat="1" ht="15" customHeight="1">
      <c r="A340" s="203"/>
      <c r="B340" s="189" t="s">
        <v>404</v>
      </c>
      <c r="C340" s="501" t="s">
        <v>405</v>
      </c>
      <c r="D340" s="501"/>
      <c r="E340" s="501"/>
      <c r="F340" s="501"/>
      <c r="G340" s="501"/>
      <c r="H340" s="190" t="s">
        <v>392</v>
      </c>
      <c r="I340" s="201">
        <v>0.06</v>
      </c>
      <c r="J340" s="197">
        <v>1.6068849999999999</v>
      </c>
      <c r="K340" s="215">
        <v>2.6995700000000001E-2</v>
      </c>
      <c r="L340" s="193"/>
      <c r="M340" s="191"/>
      <c r="N340" s="204">
        <v>579.11</v>
      </c>
      <c r="O340" s="191"/>
      <c r="P340" s="216">
        <v>15.63</v>
      </c>
      <c r="GO340" s="277"/>
      <c r="GP340" s="277"/>
      <c r="GQ340" s="277"/>
      <c r="GR340" s="277"/>
      <c r="GS340" s="277"/>
      <c r="GT340" s="277"/>
      <c r="GU340" s="277"/>
      <c r="GW340" s="157"/>
      <c r="GX340" s="157"/>
      <c r="GY340" s="157" t="s">
        <v>405</v>
      </c>
      <c r="GZ340" s="277"/>
      <c r="HA340" s="157"/>
      <c r="HB340" s="157"/>
      <c r="HC340" s="277"/>
      <c r="HD340" s="277"/>
      <c r="HF340" s="277"/>
    </row>
    <row r="341" spans="1:214" s="143" customFormat="1" ht="15" customHeight="1">
      <c r="A341" s="188"/>
      <c r="B341" s="189" t="s">
        <v>180</v>
      </c>
      <c r="C341" s="501" t="s">
        <v>410</v>
      </c>
      <c r="D341" s="501"/>
      <c r="E341" s="501"/>
      <c r="F341" s="501"/>
      <c r="G341" s="501"/>
      <c r="H341" s="190"/>
      <c r="I341" s="191"/>
      <c r="J341" s="191"/>
      <c r="K341" s="191"/>
      <c r="L341" s="193"/>
      <c r="M341" s="191"/>
      <c r="N341" s="193"/>
      <c r="O341" s="191"/>
      <c r="P341" s="216">
        <v>133.24</v>
      </c>
      <c r="GO341" s="277"/>
      <c r="GP341" s="277"/>
      <c r="GQ341" s="277"/>
      <c r="GR341" s="277"/>
      <c r="GS341" s="277"/>
      <c r="GT341" s="277"/>
      <c r="GU341" s="277"/>
      <c r="GW341" s="157" t="s">
        <v>410</v>
      </c>
      <c r="GX341" s="157"/>
      <c r="GY341" s="157"/>
      <c r="GZ341" s="277"/>
      <c r="HA341" s="157"/>
      <c r="HB341" s="157"/>
      <c r="HC341" s="277"/>
      <c r="HD341" s="277"/>
      <c r="HF341" s="277"/>
    </row>
    <row r="342" spans="1:214" s="143" customFormat="1" ht="34.5" customHeight="1">
      <c r="A342" s="195"/>
      <c r="B342" s="189" t="s">
        <v>593</v>
      </c>
      <c r="C342" s="501" t="s">
        <v>594</v>
      </c>
      <c r="D342" s="501"/>
      <c r="E342" s="501"/>
      <c r="F342" s="501"/>
      <c r="G342" s="501"/>
      <c r="H342" s="190" t="s">
        <v>595</v>
      </c>
      <c r="I342" s="201">
        <v>26.67</v>
      </c>
      <c r="J342" s="202">
        <v>1.0367</v>
      </c>
      <c r="K342" s="215">
        <v>7.7416609000000003</v>
      </c>
      <c r="L342" s="205">
        <v>5.87</v>
      </c>
      <c r="M342" s="206">
        <v>0.87</v>
      </c>
      <c r="N342" s="200">
        <v>5.1100000000000003</v>
      </c>
      <c r="O342" s="191"/>
      <c r="P342" s="194">
        <v>39.56</v>
      </c>
      <c r="Q342" s="278"/>
      <c r="R342" s="278"/>
      <c r="GO342" s="277"/>
      <c r="GP342" s="277"/>
      <c r="GQ342" s="277"/>
      <c r="GR342" s="277"/>
      <c r="GS342" s="277"/>
      <c r="GT342" s="277"/>
      <c r="GU342" s="277"/>
      <c r="GW342" s="157"/>
      <c r="GX342" s="157" t="s">
        <v>594</v>
      </c>
      <c r="GY342" s="157"/>
      <c r="GZ342" s="277"/>
      <c r="HA342" s="157"/>
      <c r="HB342" s="157"/>
      <c r="HC342" s="277"/>
      <c r="HD342" s="277"/>
      <c r="HF342" s="277"/>
    </row>
    <row r="343" spans="1:214" s="143" customFormat="1" ht="15" customHeight="1">
      <c r="A343" s="195"/>
      <c r="B343" s="189" t="s">
        <v>1433</v>
      </c>
      <c r="C343" s="501" t="s">
        <v>1434</v>
      </c>
      <c r="D343" s="501"/>
      <c r="E343" s="501"/>
      <c r="F343" s="501"/>
      <c r="G343" s="501"/>
      <c r="H343" s="190" t="s">
        <v>418</v>
      </c>
      <c r="I343" s="192">
        <v>1.16E-3</v>
      </c>
      <c r="J343" s="202">
        <v>1.0367</v>
      </c>
      <c r="K343" s="215">
        <v>3.367E-4</v>
      </c>
      <c r="L343" s="208">
        <v>43821.53</v>
      </c>
      <c r="M343" s="206">
        <v>1.34</v>
      </c>
      <c r="N343" s="200">
        <v>58720.85</v>
      </c>
      <c r="O343" s="191"/>
      <c r="P343" s="194">
        <v>19.77</v>
      </c>
      <c r="Q343" s="278"/>
      <c r="R343" s="278"/>
      <c r="GO343" s="277"/>
      <c r="GP343" s="277"/>
      <c r="GQ343" s="277"/>
      <c r="GR343" s="277"/>
      <c r="GS343" s="277"/>
      <c r="GT343" s="277"/>
      <c r="GU343" s="277"/>
      <c r="GW343" s="157"/>
      <c r="GX343" s="157" t="s">
        <v>1434</v>
      </c>
      <c r="GY343" s="157"/>
      <c r="GZ343" s="277"/>
      <c r="HA343" s="157"/>
      <c r="HB343" s="157"/>
      <c r="HC343" s="277"/>
      <c r="HD343" s="277"/>
      <c r="HF343" s="277"/>
    </row>
    <row r="344" spans="1:214" s="143" customFormat="1" ht="15" customHeight="1">
      <c r="A344" s="195"/>
      <c r="B344" s="189" t="s">
        <v>730</v>
      </c>
      <c r="C344" s="501" t="s">
        <v>731</v>
      </c>
      <c r="D344" s="501"/>
      <c r="E344" s="501"/>
      <c r="F344" s="501"/>
      <c r="G344" s="501"/>
      <c r="H344" s="190" t="s">
        <v>413</v>
      </c>
      <c r="I344" s="201">
        <v>0.02</v>
      </c>
      <c r="J344" s="202">
        <v>1.0367</v>
      </c>
      <c r="K344" s="215">
        <v>5.8054999999999999E-3</v>
      </c>
      <c r="L344" s="205">
        <v>79.88</v>
      </c>
      <c r="M344" s="206">
        <v>1.42</v>
      </c>
      <c r="N344" s="200">
        <v>113.43</v>
      </c>
      <c r="O344" s="191"/>
      <c r="P344" s="194">
        <v>0.66</v>
      </c>
      <c r="Q344" s="278"/>
      <c r="R344" s="278"/>
      <c r="GO344" s="277"/>
      <c r="GP344" s="277"/>
      <c r="GQ344" s="277"/>
      <c r="GR344" s="277"/>
      <c r="GS344" s="277"/>
      <c r="GT344" s="277"/>
      <c r="GU344" s="277"/>
      <c r="GW344" s="157"/>
      <c r="GX344" s="157" t="s">
        <v>731</v>
      </c>
      <c r="GY344" s="157"/>
      <c r="GZ344" s="277"/>
      <c r="HA344" s="157"/>
      <c r="HB344" s="157"/>
      <c r="HC344" s="277"/>
      <c r="HD344" s="277"/>
      <c r="HF344" s="277"/>
    </row>
    <row r="345" spans="1:214" s="143" customFormat="1" ht="15" customHeight="1">
      <c r="A345" s="195"/>
      <c r="B345" s="189" t="s">
        <v>1459</v>
      </c>
      <c r="C345" s="501" t="s">
        <v>1460</v>
      </c>
      <c r="D345" s="501"/>
      <c r="E345" s="501"/>
      <c r="F345" s="501"/>
      <c r="G345" s="501"/>
      <c r="H345" s="190" t="s">
        <v>587</v>
      </c>
      <c r="I345" s="201">
        <v>0.05</v>
      </c>
      <c r="J345" s="202">
        <v>1.0367</v>
      </c>
      <c r="K345" s="215">
        <v>1.45138E-2</v>
      </c>
      <c r="L345" s="208">
        <v>3141.34</v>
      </c>
      <c r="M345" s="206">
        <v>1.29</v>
      </c>
      <c r="N345" s="200">
        <v>4052.33</v>
      </c>
      <c r="O345" s="191"/>
      <c r="P345" s="194">
        <v>58.81</v>
      </c>
      <c r="Q345" s="278"/>
      <c r="R345" s="278"/>
      <c r="GO345" s="277"/>
      <c r="GP345" s="277"/>
      <c r="GQ345" s="277"/>
      <c r="GR345" s="277"/>
      <c r="GS345" s="277"/>
      <c r="GT345" s="277"/>
      <c r="GU345" s="277"/>
      <c r="GW345" s="157"/>
      <c r="GX345" s="157" t="s">
        <v>1460</v>
      </c>
      <c r="GY345" s="157"/>
      <c r="GZ345" s="277"/>
      <c r="HA345" s="157"/>
      <c r="HB345" s="157"/>
      <c r="HC345" s="277"/>
      <c r="HD345" s="277"/>
      <c r="HF345" s="277"/>
    </row>
    <row r="346" spans="1:214" s="143" customFormat="1" ht="15" customHeight="1">
      <c r="A346" s="195"/>
      <c r="B346" s="189" t="s">
        <v>1461</v>
      </c>
      <c r="C346" s="501" t="s">
        <v>1462</v>
      </c>
      <c r="D346" s="501"/>
      <c r="E346" s="501"/>
      <c r="F346" s="501"/>
      <c r="G346" s="501"/>
      <c r="H346" s="190" t="s">
        <v>1124</v>
      </c>
      <c r="I346" s="202">
        <v>1.2200000000000001E-2</v>
      </c>
      <c r="J346" s="202">
        <v>1.0367</v>
      </c>
      <c r="K346" s="215">
        <v>3.5414000000000001E-3</v>
      </c>
      <c r="L346" s="208">
        <v>3287.8</v>
      </c>
      <c r="M346" s="206">
        <v>1.24</v>
      </c>
      <c r="N346" s="200">
        <v>4076.87</v>
      </c>
      <c r="O346" s="191"/>
      <c r="P346" s="194">
        <v>14.44</v>
      </c>
      <c r="Q346" s="278"/>
      <c r="R346" s="278"/>
      <c r="GO346" s="277"/>
      <c r="GP346" s="277"/>
      <c r="GQ346" s="277"/>
      <c r="GR346" s="277"/>
      <c r="GS346" s="277"/>
      <c r="GT346" s="277"/>
      <c r="GU346" s="277"/>
      <c r="GW346" s="157"/>
      <c r="GX346" s="157" t="s">
        <v>1462</v>
      </c>
      <c r="GY346" s="157"/>
      <c r="GZ346" s="277"/>
      <c r="HA346" s="157"/>
      <c r="HB346" s="157"/>
      <c r="HC346" s="277"/>
      <c r="HD346" s="277"/>
      <c r="HF346" s="277"/>
    </row>
    <row r="347" spans="1:214" s="143" customFormat="1" ht="15" customHeight="1">
      <c r="A347" s="210"/>
      <c r="B347" s="187"/>
      <c r="C347" s="500" t="s">
        <v>429</v>
      </c>
      <c r="D347" s="500"/>
      <c r="E347" s="500"/>
      <c r="F347" s="500"/>
      <c r="G347" s="500"/>
      <c r="H347" s="180"/>
      <c r="I347" s="181"/>
      <c r="J347" s="181"/>
      <c r="K347" s="181"/>
      <c r="L347" s="183"/>
      <c r="M347" s="181"/>
      <c r="N347" s="211"/>
      <c r="O347" s="181"/>
      <c r="P347" s="212">
        <v>2509.5700000000002</v>
      </c>
      <c r="Q347" s="278"/>
      <c r="R347" s="278"/>
      <c r="GO347" s="277"/>
      <c r="GP347" s="277"/>
      <c r="GQ347" s="277"/>
      <c r="GR347" s="277"/>
      <c r="GS347" s="277"/>
      <c r="GT347" s="277"/>
      <c r="GU347" s="277"/>
      <c r="GW347" s="157"/>
      <c r="GX347" s="157"/>
      <c r="GY347" s="157"/>
      <c r="GZ347" s="277" t="s">
        <v>429</v>
      </c>
      <c r="HA347" s="157"/>
      <c r="HB347" s="157"/>
      <c r="HC347" s="277"/>
      <c r="HD347" s="277"/>
      <c r="HF347" s="277"/>
    </row>
    <row r="348" spans="1:214" s="143" customFormat="1" ht="15" customHeight="1">
      <c r="A348" s="203" t="s">
        <v>1815</v>
      </c>
      <c r="B348" s="189" t="s">
        <v>430</v>
      </c>
      <c r="C348" s="501" t="s">
        <v>431</v>
      </c>
      <c r="D348" s="501"/>
      <c r="E348" s="501"/>
      <c r="F348" s="501"/>
      <c r="G348" s="501"/>
      <c r="H348" s="190" t="s">
        <v>432</v>
      </c>
      <c r="I348" s="209">
        <v>2</v>
      </c>
      <c r="J348" s="191"/>
      <c r="K348" s="209">
        <v>2</v>
      </c>
      <c r="L348" s="193"/>
      <c r="M348" s="191"/>
      <c r="N348" s="193"/>
      <c r="O348" s="192">
        <v>0.51834999999999998</v>
      </c>
      <c r="P348" s="216">
        <v>14.72</v>
      </c>
      <c r="GO348" s="277"/>
      <c r="GP348" s="277"/>
      <c r="GQ348" s="277"/>
      <c r="GR348" s="277"/>
      <c r="GS348" s="277"/>
      <c r="GT348" s="277"/>
      <c r="GU348" s="277"/>
      <c r="GW348" s="157"/>
      <c r="GX348" s="157"/>
      <c r="GY348" s="157"/>
      <c r="GZ348" s="277"/>
      <c r="HA348" s="157" t="s">
        <v>431</v>
      </c>
      <c r="HB348" s="157"/>
      <c r="HC348" s="277"/>
      <c r="HD348" s="277"/>
      <c r="HF348" s="277"/>
    </row>
    <row r="349" spans="1:214" s="143" customFormat="1" ht="15" customHeight="1">
      <c r="A349" s="203"/>
      <c r="B349" s="189"/>
      <c r="C349" s="501" t="s">
        <v>433</v>
      </c>
      <c r="D349" s="501"/>
      <c r="E349" s="501"/>
      <c r="F349" s="501"/>
      <c r="G349" s="501"/>
      <c r="H349" s="190"/>
      <c r="I349" s="191"/>
      <c r="J349" s="191"/>
      <c r="K349" s="191"/>
      <c r="L349" s="193"/>
      <c r="M349" s="191"/>
      <c r="N349" s="193"/>
      <c r="O349" s="191"/>
      <c r="P349" s="194">
        <v>2318.94</v>
      </c>
      <c r="GO349" s="277"/>
      <c r="GP349" s="277"/>
      <c r="GQ349" s="277"/>
      <c r="GR349" s="277"/>
      <c r="GS349" s="277"/>
      <c r="GT349" s="277"/>
      <c r="GU349" s="277"/>
      <c r="GW349" s="157"/>
      <c r="GX349" s="157"/>
      <c r="GY349" s="157"/>
      <c r="GZ349" s="277"/>
      <c r="HA349" s="157"/>
      <c r="HB349" s="157" t="s">
        <v>433</v>
      </c>
      <c r="HC349" s="277"/>
      <c r="HD349" s="277"/>
      <c r="HF349" s="277"/>
    </row>
    <row r="350" spans="1:214" s="143" customFormat="1" ht="15" customHeight="1">
      <c r="A350" s="203"/>
      <c r="B350" s="189" t="s">
        <v>603</v>
      </c>
      <c r="C350" s="501" t="s">
        <v>604</v>
      </c>
      <c r="D350" s="501"/>
      <c r="E350" s="501"/>
      <c r="F350" s="501"/>
      <c r="G350" s="501"/>
      <c r="H350" s="190" t="s">
        <v>432</v>
      </c>
      <c r="I350" s="209">
        <v>97</v>
      </c>
      <c r="J350" s="191"/>
      <c r="K350" s="209">
        <v>97</v>
      </c>
      <c r="L350" s="193"/>
      <c r="M350" s="191"/>
      <c r="N350" s="193"/>
      <c r="O350" s="191"/>
      <c r="P350" s="194">
        <v>2249.37</v>
      </c>
      <c r="GO350" s="277"/>
      <c r="GP350" s="277"/>
      <c r="GQ350" s="277"/>
      <c r="GR350" s="277"/>
      <c r="GS350" s="277"/>
      <c r="GT350" s="277"/>
      <c r="GU350" s="277"/>
      <c r="GW350" s="157"/>
      <c r="GX350" s="157"/>
      <c r="GY350" s="157"/>
      <c r="GZ350" s="277"/>
      <c r="HA350" s="157"/>
      <c r="HB350" s="157" t="s">
        <v>604</v>
      </c>
      <c r="HC350" s="277"/>
      <c r="HD350" s="277"/>
      <c r="HF350" s="277"/>
    </row>
    <row r="351" spans="1:214" s="143" customFormat="1" ht="15" customHeight="1">
      <c r="A351" s="203"/>
      <c r="B351" s="189" t="s">
        <v>605</v>
      </c>
      <c r="C351" s="501" t="s">
        <v>606</v>
      </c>
      <c r="D351" s="501"/>
      <c r="E351" s="501"/>
      <c r="F351" s="501"/>
      <c r="G351" s="501"/>
      <c r="H351" s="190" t="s">
        <v>432</v>
      </c>
      <c r="I351" s="209">
        <v>51</v>
      </c>
      <c r="J351" s="191"/>
      <c r="K351" s="209">
        <v>51</v>
      </c>
      <c r="L351" s="193"/>
      <c r="M351" s="191"/>
      <c r="N351" s="193"/>
      <c r="O351" s="191"/>
      <c r="P351" s="194">
        <v>1182.6600000000001</v>
      </c>
      <c r="GO351" s="277"/>
      <c r="GP351" s="277"/>
      <c r="GQ351" s="277"/>
      <c r="GR351" s="277"/>
      <c r="GS351" s="277"/>
      <c r="GT351" s="277"/>
      <c r="GU351" s="277"/>
      <c r="GW351" s="157"/>
      <c r="GX351" s="157"/>
      <c r="GY351" s="157"/>
      <c r="GZ351" s="277"/>
      <c r="HA351" s="157"/>
      <c r="HB351" s="157" t="s">
        <v>606</v>
      </c>
      <c r="HC351" s="277"/>
      <c r="HD351" s="277"/>
      <c r="HF351" s="277"/>
    </row>
    <row r="352" spans="1:214" s="143" customFormat="1" ht="15" customHeight="1">
      <c r="A352" s="213"/>
      <c r="B352" s="214"/>
      <c r="C352" s="500" t="s">
        <v>438</v>
      </c>
      <c r="D352" s="500"/>
      <c r="E352" s="500"/>
      <c r="F352" s="500"/>
      <c r="G352" s="500"/>
      <c r="H352" s="180"/>
      <c r="I352" s="181"/>
      <c r="J352" s="181"/>
      <c r="K352" s="181"/>
      <c r="L352" s="183"/>
      <c r="M352" s="181"/>
      <c r="N352" s="211">
        <v>21272.57</v>
      </c>
      <c r="O352" s="181"/>
      <c r="P352" s="212">
        <v>5956.32</v>
      </c>
      <c r="GO352" s="277"/>
      <c r="GP352" s="277"/>
      <c r="GQ352" s="277"/>
      <c r="GR352" s="277"/>
      <c r="GS352" s="277"/>
      <c r="GT352" s="277"/>
      <c r="GU352" s="277"/>
      <c r="GW352" s="157"/>
      <c r="GX352" s="157"/>
      <c r="GY352" s="157"/>
      <c r="GZ352" s="277"/>
      <c r="HA352" s="157"/>
      <c r="HB352" s="157"/>
      <c r="HC352" s="277" t="s">
        <v>438</v>
      </c>
      <c r="HD352" s="277"/>
      <c r="HF352" s="277"/>
    </row>
    <row r="353" spans="1:214" s="143" customFormat="1" ht="15" customHeight="1">
      <c r="A353" s="497" t="s">
        <v>2034</v>
      </c>
      <c r="B353" s="497"/>
      <c r="C353" s="497"/>
      <c r="D353" s="497"/>
      <c r="E353" s="497"/>
      <c r="F353" s="497"/>
      <c r="G353" s="497"/>
      <c r="H353" s="497"/>
      <c r="I353" s="497"/>
      <c r="J353" s="497"/>
      <c r="K353" s="497"/>
      <c r="L353" s="497"/>
      <c r="M353" s="497"/>
      <c r="N353" s="497"/>
      <c r="O353" s="497"/>
      <c r="P353" s="497"/>
      <c r="GO353" s="277"/>
      <c r="GP353" s="277" t="s">
        <v>2034</v>
      </c>
      <c r="GQ353" s="277"/>
      <c r="GR353" s="277"/>
      <c r="GS353" s="277"/>
      <c r="GT353" s="277"/>
      <c r="GU353" s="277"/>
      <c r="GW353" s="157"/>
      <c r="GX353" s="157"/>
      <c r="GY353" s="157"/>
      <c r="GZ353" s="277"/>
      <c r="HA353" s="157"/>
      <c r="HB353" s="157"/>
      <c r="HC353" s="277"/>
      <c r="HD353" s="277"/>
      <c r="HF353" s="277"/>
    </row>
    <row r="354" spans="1:214" s="143" customFormat="1" ht="15" customHeight="1">
      <c r="A354" s="497" t="s">
        <v>2029</v>
      </c>
      <c r="B354" s="497"/>
      <c r="C354" s="497"/>
      <c r="D354" s="497"/>
      <c r="E354" s="497"/>
      <c r="F354" s="497"/>
      <c r="G354" s="497"/>
      <c r="H354" s="497"/>
      <c r="I354" s="497"/>
      <c r="J354" s="497"/>
      <c r="K354" s="497"/>
      <c r="L354" s="497"/>
      <c r="M354" s="497"/>
      <c r="N354" s="497"/>
      <c r="O354" s="497"/>
      <c r="P354" s="497"/>
      <c r="GO354" s="277"/>
      <c r="GP354" s="277" t="s">
        <v>2029</v>
      </c>
      <c r="GQ354" s="277"/>
      <c r="GR354" s="277"/>
      <c r="GS354" s="277"/>
      <c r="GT354" s="277"/>
      <c r="GU354" s="277"/>
      <c r="GW354" s="157"/>
      <c r="GX354" s="157"/>
      <c r="GY354" s="157"/>
      <c r="GZ354" s="277"/>
      <c r="HA354" s="157"/>
      <c r="HB354" s="157"/>
      <c r="HC354" s="277"/>
      <c r="HD354" s="277"/>
      <c r="HF354" s="277"/>
    </row>
    <row r="355" spans="1:214" s="143" customFormat="1" ht="15" customHeight="1">
      <c r="A355" s="178" t="s">
        <v>463</v>
      </c>
      <c r="B355" s="179" t="s">
        <v>1408</v>
      </c>
      <c r="C355" s="498" t="s">
        <v>1409</v>
      </c>
      <c r="D355" s="498"/>
      <c r="E355" s="498"/>
      <c r="F355" s="498"/>
      <c r="G355" s="498"/>
      <c r="H355" s="180" t="s">
        <v>610</v>
      </c>
      <c r="I355" s="181">
        <v>7.96</v>
      </c>
      <c r="J355" s="182">
        <v>1</v>
      </c>
      <c r="K355" s="219">
        <v>7.96</v>
      </c>
      <c r="L355" s="183"/>
      <c r="M355" s="181"/>
      <c r="N355" s="184"/>
      <c r="O355" s="181"/>
      <c r="P355" s="185"/>
      <c r="GO355" s="277"/>
      <c r="GP355" s="277"/>
      <c r="GQ355" s="277" t="s">
        <v>1409</v>
      </c>
      <c r="GR355" s="277"/>
      <c r="GS355" s="277"/>
      <c r="GT355" s="277"/>
      <c r="GU355" s="277"/>
      <c r="GW355" s="157"/>
      <c r="GX355" s="157"/>
      <c r="GY355" s="157"/>
      <c r="GZ355" s="277"/>
      <c r="HA355" s="157"/>
      <c r="HB355" s="157"/>
      <c r="HC355" s="277"/>
      <c r="HD355" s="277"/>
      <c r="HF355" s="277"/>
    </row>
    <row r="356" spans="1:214" s="143" customFormat="1" ht="57" customHeight="1">
      <c r="A356" s="186"/>
      <c r="B356" s="187" t="s">
        <v>386</v>
      </c>
      <c r="C356" s="499" t="s">
        <v>387</v>
      </c>
      <c r="D356" s="499"/>
      <c r="E356" s="499"/>
      <c r="F356" s="499"/>
      <c r="G356" s="499"/>
      <c r="H356" s="499"/>
      <c r="I356" s="499"/>
      <c r="J356" s="499"/>
      <c r="K356" s="499"/>
      <c r="L356" s="499"/>
      <c r="M356" s="499"/>
      <c r="N356" s="499"/>
      <c r="O356" s="499"/>
      <c r="P356" s="499"/>
      <c r="GO356" s="277"/>
      <c r="GP356" s="277"/>
      <c r="GQ356" s="277"/>
      <c r="GR356" s="277"/>
      <c r="GS356" s="277"/>
      <c r="GT356" s="277"/>
      <c r="GU356" s="277"/>
      <c r="GV356" s="140" t="s">
        <v>387</v>
      </c>
      <c r="GW356" s="157"/>
      <c r="GX356" s="157"/>
      <c r="GY356" s="157"/>
      <c r="GZ356" s="277"/>
      <c r="HA356" s="157"/>
      <c r="HB356" s="157"/>
      <c r="HC356" s="277"/>
      <c r="HD356" s="277"/>
      <c r="HF356" s="277"/>
    </row>
    <row r="357" spans="1:214" s="143" customFormat="1" ht="23.25" customHeight="1">
      <c r="A357" s="186"/>
      <c r="B357" s="187" t="s">
        <v>388</v>
      </c>
      <c r="C357" s="499" t="s">
        <v>389</v>
      </c>
      <c r="D357" s="499"/>
      <c r="E357" s="499"/>
      <c r="F357" s="499"/>
      <c r="G357" s="499"/>
      <c r="H357" s="499"/>
      <c r="I357" s="499"/>
      <c r="J357" s="499"/>
      <c r="K357" s="499"/>
      <c r="L357" s="499"/>
      <c r="M357" s="499"/>
      <c r="N357" s="499"/>
      <c r="O357" s="499"/>
      <c r="P357" s="499"/>
      <c r="GO357" s="277"/>
      <c r="GP357" s="277"/>
      <c r="GQ357" s="277"/>
      <c r="GR357" s="277"/>
      <c r="GS357" s="277"/>
      <c r="GT357" s="277"/>
      <c r="GU357" s="277"/>
      <c r="GV357" s="140" t="s">
        <v>389</v>
      </c>
      <c r="GW357" s="157"/>
      <c r="GX357" s="157"/>
      <c r="GY357" s="157"/>
      <c r="GZ357" s="277"/>
      <c r="HA357" s="157"/>
      <c r="HB357" s="157"/>
      <c r="HC357" s="277"/>
      <c r="HD357" s="277"/>
      <c r="HF357" s="277"/>
    </row>
    <row r="358" spans="1:214" s="143" customFormat="1" ht="15" customHeight="1">
      <c r="A358" s="186"/>
      <c r="B358" s="187"/>
      <c r="C358" s="499" t="s">
        <v>2011</v>
      </c>
      <c r="D358" s="499"/>
      <c r="E358" s="499"/>
      <c r="F358" s="499"/>
      <c r="G358" s="499"/>
      <c r="H358" s="499"/>
      <c r="I358" s="499"/>
      <c r="J358" s="499"/>
      <c r="K358" s="499"/>
      <c r="L358" s="499"/>
      <c r="M358" s="499"/>
      <c r="N358" s="499"/>
      <c r="O358" s="499"/>
      <c r="P358" s="499"/>
      <c r="GO358" s="277"/>
      <c r="GP358" s="277"/>
      <c r="GQ358" s="277"/>
      <c r="GR358" s="277"/>
      <c r="GS358" s="277"/>
      <c r="GT358" s="277"/>
      <c r="GU358" s="277"/>
      <c r="GV358" s="140" t="s">
        <v>2011</v>
      </c>
      <c r="GW358" s="157"/>
      <c r="GX358" s="157"/>
      <c r="GY358" s="157"/>
      <c r="GZ358" s="277"/>
      <c r="HA358" s="157"/>
      <c r="HB358" s="157"/>
      <c r="HC358" s="277"/>
      <c r="HD358" s="277"/>
      <c r="HF358" s="277"/>
    </row>
    <row r="359" spans="1:214" s="143" customFormat="1" ht="15" customHeight="1">
      <c r="A359" s="188"/>
      <c r="B359" s="189" t="s">
        <v>164</v>
      </c>
      <c r="C359" s="501" t="s">
        <v>391</v>
      </c>
      <c r="D359" s="501"/>
      <c r="E359" s="501"/>
      <c r="F359" s="501"/>
      <c r="G359" s="501"/>
      <c r="H359" s="190" t="s">
        <v>392</v>
      </c>
      <c r="I359" s="191"/>
      <c r="J359" s="191"/>
      <c r="K359" s="215">
        <v>26.349057500000001</v>
      </c>
      <c r="L359" s="193"/>
      <c r="M359" s="191"/>
      <c r="N359" s="193"/>
      <c r="O359" s="191"/>
      <c r="P359" s="194">
        <v>14917.26</v>
      </c>
      <c r="GO359" s="277"/>
      <c r="GP359" s="277"/>
      <c r="GQ359" s="277"/>
      <c r="GR359" s="277"/>
      <c r="GS359" s="277"/>
      <c r="GT359" s="277"/>
      <c r="GU359" s="277"/>
      <c r="GW359" s="157" t="s">
        <v>391</v>
      </c>
      <c r="GX359" s="157"/>
      <c r="GY359" s="157"/>
      <c r="GZ359" s="277"/>
      <c r="HA359" s="157"/>
      <c r="HB359" s="157"/>
      <c r="HC359" s="277"/>
      <c r="HD359" s="277"/>
      <c r="HF359" s="277"/>
    </row>
    <row r="360" spans="1:214" s="143" customFormat="1" ht="15" customHeight="1">
      <c r="A360" s="195"/>
      <c r="B360" s="189" t="s">
        <v>393</v>
      </c>
      <c r="C360" s="501" t="s">
        <v>394</v>
      </c>
      <c r="D360" s="501"/>
      <c r="E360" s="501"/>
      <c r="F360" s="501"/>
      <c r="G360" s="501"/>
      <c r="H360" s="190" t="s">
        <v>392</v>
      </c>
      <c r="I360" s="201">
        <v>2.06</v>
      </c>
      <c r="J360" s="197">
        <v>1.6068849999999999</v>
      </c>
      <c r="K360" s="215">
        <v>26.349057500000001</v>
      </c>
      <c r="L360" s="198"/>
      <c r="M360" s="199"/>
      <c r="N360" s="200">
        <v>566.14</v>
      </c>
      <c r="O360" s="191"/>
      <c r="P360" s="194">
        <v>14917.26</v>
      </c>
      <c r="Q360" s="278"/>
      <c r="R360" s="278"/>
      <c r="GO360" s="277"/>
      <c r="GP360" s="277"/>
      <c r="GQ360" s="277"/>
      <c r="GR360" s="277"/>
      <c r="GS360" s="277"/>
      <c r="GT360" s="277"/>
      <c r="GU360" s="277"/>
      <c r="GW360" s="157"/>
      <c r="GX360" s="157" t="s">
        <v>394</v>
      </c>
      <c r="GY360" s="157"/>
      <c r="GZ360" s="277"/>
      <c r="HA360" s="157"/>
      <c r="HB360" s="157"/>
      <c r="HC360" s="277"/>
      <c r="HD360" s="277"/>
      <c r="HF360" s="277"/>
    </row>
    <row r="361" spans="1:214" s="143" customFormat="1" ht="15" customHeight="1">
      <c r="A361" s="188"/>
      <c r="B361" s="189" t="s">
        <v>167</v>
      </c>
      <c r="C361" s="501" t="s">
        <v>395</v>
      </c>
      <c r="D361" s="501"/>
      <c r="E361" s="501"/>
      <c r="F361" s="501"/>
      <c r="G361" s="501"/>
      <c r="H361" s="190"/>
      <c r="I361" s="191"/>
      <c r="J361" s="191"/>
      <c r="K361" s="191"/>
      <c r="L361" s="193"/>
      <c r="M361" s="191"/>
      <c r="N361" s="193"/>
      <c r="O361" s="191"/>
      <c r="P361" s="216">
        <v>543.77</v>
      </c>
      <c r="GO361" s="277"/>
      <c r="GP361" s="277"/>
      <c r="GQ361" s="277"/>
      <c r="GR361" s="277"/>
      <c r="GS361" s="277"/>
      <c r="GT361" s="277"/>
      <c r="GU361" s="277"/>
      <c r="GW361" s="157" t="s">
        <v>395</v>
      </c>
      <c r="GX361" s="157"/>
      <c r="GY361" s="157"/>
      <c r="GZ361" s="277"/>
      <c r="HA361" s="157"/>
      <c r="HB361" s="157"/>
      <c r="HC361" s="277"/>
      <c r="HD361" s="277"/>
      <c r="HF361" s="277"/>
    </row>
    <row r="362" spans="1:214" s="143" customFormat="1" ht="15" customHeight="1">
      <c r="A362" s="188"/>
      <c r="B362" s="189"/>
      <c r="C362" s="501" t="s">
        <v>396</v>
      </c>
      <c r="D362" s="501"/>
      <c r="E362" s="501"/>
      <c r="F362" s="501"/>
      <c r="G362" s="501"/>
      <c r="H362" s="190" t="s">
        <v>392</v>
      </c>
      <c r="I362" s="191"/>
      <c r="J362" s="191"/>
      <c r="K362" s="215">
        <v>0.51163219999999998</v>
      </c>
      <c r="L362" s="193"/>
      <c r="M362" s="191"/>
      <c r="N362" s="193"/>
      <c r="O362" s="191"/>
      <c r="P362" s="216">
        <v>347.15</v>
      </c>
      <c r="GO362" s="277"/>
      <c r="GP362" s="277"/>
      <c r="GQ362" s="277"/>
      <c r="GR362" s="277"/>
      <c r="GS362" s="277"/>
      <c r="GT362" s="277"/>
      <c r="GU362" s="277"/>
      <c r="GW362" s="157" t="s">
        <v>396</v>
      </c>
      <c r="GX362" s="157"/>
      <c r="GY362" s="157"/>
      <c r="GZ362" s="277"/>
      <c r="HA362" s="157"/>
      <c r="HB362" s="157"/>
      <c r="HC362" s="277"/>
      <c r="HD362" s="277"/>
      <c r="HF362" s="277"/>
    </row>
    <row r="363" spans="1:214" s="143" customFormat="1" ht="15" customHeight="1">
      <c r="A363" s="195"/>
      <c r="B363" s="189" t="s">
        <v>397</v>
      </c>
      <c r="C363" s="501" t="s">
        <v>398</v>
      </c>
      <c r="D363" s="501"/>
      <c r="E363" s="501"/>
      <c r="F363" s="501"/>
      <c r="G363" s="501"/>
      <c r="H363" s="190" t="s">
        <v>399</v>
      </c>
      <c r="I363" s="201">
        <v>0.02</v>
      </c>
      <c r="J363" s="197">
        <v>1.6068849999999999</v>
      </c>
      <c r="K363" s="215">
        <v>0.25581609999999999</v>
      </c>
      <c r="L363" s="198"/>
      <c r="M363" s="199"/>
      <c r="N363" s="200">
        <v>1582.31</v>
      </c>
      <c r="O363" s="191"/>
      <c r="P363" s="194">
        <v>404.78</v>
      </c>
      <c r="Q363" s="278"/>
      <c r="R363" s="278"/>
      <c r="GO363" s="277"/>
      <c r="GP363" s="277"/>
      <c r="GQ363" s="277"/>
      <c r="GR363" s="277"/>
      <c r="GS363" s="277"/>
      <c r="GT363" s="277"/>
      <c r="GU363" s="277"/>
      <c r="GW363" s="157"/>
      <c r="GX363" s="157" t="s">
        <v>398</v>
      </c>
      <c r="GY363" s="157"/>
      <c r="GZ363" s="277"/>
      <c r="HA363" s="157"/>
      <c r="HB363" s="157"/>
      <c r="HC363" s="277"/>
      <c r="HD363" s="277"/>
      <c r="HF363" s="277"/>
    </row>
    <row r="364" spans="1:214" s="143" customFormat="1" ht="15" customHeight="1">
      <c r="A364" s="203"/>
      <c r="B364" s="189" t="s">
        <v>400</v>
      </c>
      <c r="C364" s="501" t="s">
        <v>401</v>
      </c>
      <c r="D364" s="501"/>
      <c r="E364" s="501"/>
      <c r="F364" s="501"/>
      <c r="G364" s="501"/>
      <c r="H364" s="190" t="s">
        <v>392</v>
      </c>
      <c r="I364" s="201">
        <v>0.02</v>
      </c>
      <c r="J364" s="197">
        <v>1.6068849999999999</v>
      </c>
      <c r="K364" s="215">
        <v>0.25581609999999999</v>
      </c>
      <c r="L364" s="193"/>
      <c r="M364" s="191"/>
      <c r="N364" s="204">
        <v>777.91</v>
      </c>
      <c r="O364" s="191"/>
      <c r="P364" s="216">
        <v>199</v>
      </c>
      <c r="GO364" s="277"/>
      <c r="GP364" s="277"/>
      <c r="GQ364" s="277"/>
      <c r="GR364" s="277"/>
      <c r="GS364" s="277"/>
      <c r="GT364" s="277"/>
      <c r="GU364" s="277"/>
      <c r="GW364" s="157"/>
      <c r="GX364" s="157"/>
      <c r="GY364" s="157" t="s">
        <v>401</v>
      </c>
      <c r="GZ364" s="277"/>
      <c r="HA364" s="157"/>
      <c r="HB364" s="157"/>
      <c r="HC364" s="277"/>
      <c r="HD364" s="277"/>
      <c r="HF364" s="277"/>
    </row>
    <row r="365" spans="1:214" s="143" customFormat="1" ht="15" customHeight="1">
      <c r="A365" s="195"/>
      <c r="B365" s="189" t="s">
        <v>402</v>
      </c>
      <c r="C365" s="501" t="s">
        <v>403</v>
      </c>
      <c r="D365" s="501"/>
      <c r="E365" s="501"/>
      <c r="F365" s="501"/>
      <c r="G365" s="501"/>
      <c r="H365" s="190" t="s">
        <v>399</v>
      </c>
      <c r="I365" s="201">
        <v>0.02</v>
      </c>
      <c r="J365" s="197">
        <v>1.6068849999999999</v>
      </c>
      <c r="K365" s="215">
        <v>0.25581609999999999</v>
      </c>
      <c r="L365" s="198"/>
      <c r="M365" s="199"/>
      <c r="N365" s="200">
        <v>543.33000000000004</v>
      </c>
      <c r="O365" s="191"/>
      <c r="P365" s="194">
        <v>138.99</v>
      </c>
      <c r="Q365" s="278"/>
      <c r="R365" s="278"/>
      <c r="GO365" s="277"/>
      <c r="GP365" s="277"/>
      <c r="GQ365" s="277"/>
      <c r="GR365" s="277"/>
      <c r="GS365" s="277"/>
      <c r="GT365" s="277"/>
      <c r="GU365" s="277"/>
      <c r="GW365" s="157"/>
      <c r="GX365" s="157" t="s">
        <v>403</v>
      </c>
      <c r="GY365" s="157"/>
      <c r="GZ365" s="277"/>
      <c r="HA365" s="157"/>
      <c r="HB365" s="157"/>
      <c r="HC365" s="277"/>
      <c r="HD365" s="277"/>
      <c r="HF365" s="277"/>
    </row>
    <row r="366" spans="1:214" s="143" customFormat="1" ht="15" customHeight="1">
      <c r="A366" s="203"/>
      <c r="B366" s="189" t="s">
        <v>404</v>
      </c>
      <c r="C366" s="501" t="s">
        <v>405</v>
      </c>
      <c r="D366" s="501"/>
      <c r="E366" s="501"/>
      <c r="F366" s="501"/>
      <c r="G366" s="501"/>
      <c r="H366" s="190" t="s">
        <v>392</v>
      </c>
      <c r="I366" s="201">
        <v>0.02</v>
      </c>
      <c r="J366" s="197">
        <v>1.6068849999999999</v>
      </c>
      <c r="K366" s="215">
        <v>0.25581609999999999</v>
      </c>
      <c r="L366" s="193"/>
      <c r="M366" s="191"/>
      <c r="N366" s="204">
        <v>579.11</v>
      </c>
      <c r="O366" s="191"/>
      <c r="P366" s="216">
        <v>148.15</v>
      </c>
      <c r="GO366" s="277"/>
      <c r="GP366" s="277"/>
      <c r="GQ366" s="277"/>
      <c r="GR366" s="277"/>
      <c r="GS366" s="277"/>
      <c r="GT366" s="277"/>
      <c r="GU366" s="277"/>
      <c r="GW366" s="157"/>
      <c r="GX366" s="157"/>
      <c r="GY366" s="157" t="s">
        <v>405</v>
      </c>
      <c r="GZ366" s="277"/>
      <c r="HA366" s="157"/>
      <c r="HB366" s="157"/>
      <c r="HC366" s="277"/>
      <c r="HD366" s="277"/>
      <c r="HF366" s="277"/>
    </row>
    <row r="367" spans="1:214" s="143" customFormat="1" ht="15" customHeight="1">
      <c r="A367" s="188"/>
      <c r="B367" s="189" t="s">
        <v>180</v>
      </c>
      <c r="C367" s="501" t="s">
        <v>410</v>
      </c>
      <c r="D367" s="501"/>
      <c r="E367" s="501"/>
      <c r="F367" s="501"/>
      <c r="G367" s="501"/>
      <c r="H367" s="190"/>
      <c r="I367" s="191"/>
      <c r="J367" s="191"/>
      <c r="K367" s="191"/>
      <c r="L367" s="193"/>
      <c r="M367" s="191"/>
      <c r="N367" s="193"/>
      <c r="O367" s="191"/>
      <c r="P367" s="216">
        <v>872.46</v>
      </c>
      <c r="GO367" s="277"/>
      <c r="GP367" s="277"/>
      <c r="GQ367" s="277"/>
      <c r="GR367" s="277"/>
      <c r="GS367" s="277"/>
      <c r="GT367" s="277"/>
      <c r="GU367" s="277"/>
      <c r="GW367" s="157" t="s">
        <v>410</v>
      </c>
      <c r="GX367" s="157"/>
      <c r="GY367" s="157"/>
      <c r="GZ367" s="277"/>
      <c r="HA367" s="157"/>
      <c r="HB367" s="157"/>
      <c r="HC367" s="277"/>
      <c r="HD367" s="277"/>
      <c r="HF367" s="277"/>
    </row>
    <row r="368" spans="1:214" s="143" customFormat="1" ht="34.5" customHeight="1">
      <c r="A368" s="195"/>
      <c r="B368" s="189" t="s">
        <v>593</v>
      </c>
      <c r="C368" s="501" t="s">
        <v>594</v>
      </c>
      <c r="D368" s="501"/>
      <c r="E368" s="501"/>
      <c r="F368" s="501"/>
      <c r="G368" s="501"/>
      <c r="H368" s="190" t="s">
        <v>595</v>
      </c>
      <c r="I368" s="201">
        <v>13.33</v>
      </c>
      <c r="J368" s="202">
        <v>1.0367</v>
      </c>
      <c r="K368" s="215">
        <v>110.0009196</v>
      </c>
      <c r="L368" s="205">
        <v>5.87</v>
      </c>
      <c r="M368" s="206">
        <v>0.87</v>
      </c>
      <c r="N368" s="200">
        <v>5.1100000000000003</v>
      </c>
      <c r="O368" s="191"/>
      <c r="P368" s="194">
        <v>562.1</v>
      </c>
      <c r="Q368" s="278"/>
      <c r="R368" s="278"/>
      <c r="GO368" s="277"/>
      <c r="GP368" s="277"/>
      <c r="GQ368" s="277"/>
      <c r="GR368" s="277"/>
      <c r="GS368" s="277"/>
      <c r="GT368" s="277"/>
      <c r="GU368" s="277"/>
      <c r="GW368" s="157"/>
      <c r="GX368" s="157" t="s">
        <v>594</v>
      </c>
      <c r="GY368" s="157"/>
      <c r="GZ368" s="277"/>
      <c r="HA368" s="157"/>
      <c r="HB368" s="157"/>
      <c r="HC368" s="277"/>
      <c r="HD368" s="277"/>
      <c r="HF368" s="277"/>
    </row>
    <row r="369" spans="1:214" s="143" customFormat="1" ht="23.25" customHeight="1">
      <c r="A369" s="195"/>
      <c r="B369" s="189" t="s">
        <v>1403</v>
      </c>
      <c r="C369" s="501" t="s">
        <v>1404</v>
      </c>
      <c r="D369" s="501"/>
      <c r="E369" s="501"/>
      <c r="F369" s="501"/>
      <c r="G369" s="501"/>
      <c r="H369" s="190" t="s">
        <v>1405</v>
      </c>
      <c r="I369" s="201">
        <v>0.55000000000000004</v>
      </c>
      <c r="J369" s="202">
        <v>1.0367</v>
      </c>
      <c r="K369" s="215">
        <v>4.5386725999999999</v>
      </c>
      <c r="L369" s="205">
        <v>37.71</v>
      </c>
      <c r="M369" s="206">
        <v>1.54</v>
      </c>
      <c r="N369" s="200">
        <v>58.07</v>
      </c>
      <c r="O369" s="191"/>
      <c r="P369" s="194">
        <v>263.56</v>
      </c>
      <c r="Q369" s="278"/>
      <c r="R369" s="278"/>
      <c r="GO369" s="277"/>
      <c r="GP369" s="277"/>
      <c r="GQ369" s="277"/>
      <c r="GR369" s="277"/>
      <c r="GS369" s="277"/>
      <c r="GT369" s="277"/>
      <c r="GU369" s="277"/>
      <c r="GW369" s="157"/>
      <c r="GX369" s="157" t="s">
        <v>1404</v>
      </c>
      <c r="GY369" s="157"/>
      <c r="GZ369" s="277"/>
      <c r="HA369" s="157"/>
      <c r="HB369" s="157"/>
      <c r="HC369" s="277"/>
      <c r="HD369" s="277"/>
      <c r="HF369" s="277"/>
    </row>
    <row r="370" spans="1:214" s="143" customFormat="1" ht="15" customHeight="1">
      <c r="A370" s="195"/>
      <c r="B370" s="189" t="s">
        <v>730</v>
      </c>
      <c r="C370" s="501" t="s">
        <v>731</v>
      </c>
      <c r="D370" s="501"/>
      <c r="E370" s="501"/>
      <c r="F370" s="501"/>
      <c r="G370" s="501"/>
      <c r="H370" s="190" t="s">
        <v>413</v>
      </c>
      <c r="I370" s="201">
        <v>0.05</v>
      </c>
      <c r="J370" s="202">
        <v>1.0367</v>
      </c>
      <c r="K370" s="215">
        <v>0.41260659999999999</v>
      </c>
      <c r="L370" s="205">
        <v>79.88</v>
      </c>
      <c r="M370" s="206">
        <v>1.42</v>
      </c>
      <c r="N370" s="200">
        <v>113.43</v>
      </c>
      <c r="O370" s="191"/>
      <c r="P370" s="194">
        <v>46.8</v>
      </c>
      <c r="Q370" s="278"/>
      <c r="R370" s="278"/>
      <c r="GO370" s="277"/>
      <c r="GP370" s="277"/>
      <c r="GQ370" s="277"/>
      <c r="GR370" s="277"/>
      <c r="GS370" s="277"/>
      <c r="GT370" s="277"/>
      <c r="GU370" s="277"/>
      <c r="GW370" s="157"/>
      <c r="GX370" s="157" t="s">
        <v>731</v>
      </c>
      <c r="GY370" s="157"/>
      <c r="GZ370" s="277"/>
      <c r="HA370" s="157"/>
      <c r="HB370" s="157"/>
      <c r="HC370" s="277"/>
      <c r="HD370" s="277"/>
      <c r="HF370" s="277"/>
    </row>
    <row r="371" spans="1:214" s="143" customFormat="1" ht="15" customHeight="1">
      <c r="A371" s="210"/>
      <c r="B371" s="187"/>
      <c r="C371" s="500" t="s">
        <v>429</v>
      </c>
      <c r="D371" s="500"/>
      <c r="E371" s="500"/>
      <c r="F371" s="500"/>
      <c r="G371" s="500"/>
      <c r="H371" s="180"/>
      <c r="I371" s="181"/>
      <c r="J371" s="181"/>
      <c r="K371" s="181"/>
      <c r="L371" s="183"/>
      <c r="M371" s="181"/>
      <c r="N371" s="211"/>
      <c r="O371" s="181"/>
      <c r="P371" s="212">
        <v>16680.64</v>
      </c>
      <c r="Q371" s="278"/>
      <c r="R371" s="278"/>
      <c r="GO371" s="277"/>
      <c r="GP371" s="277"/>
      <c r="GQ371" s="277"/>
      <c r="GR371" s="277"/>
      <c r="GS371" s="277"/>
      <c r="GT371" s="277"/>
      <c r="GU371" s="277"/>
      <c r="GW371" s="157"/>
      <c r="GX371" s="157"/>
      <c r="GY371" s="157"/>
      <c r="GZ371" s="277" t="s">
        <v>429</v>
      </c>
      <c r="HA371" s="157"/>
      <c r="HB371" s="157"/>
      <c r="HC371" s="277"/>
      <c r="HD371" s="277"/>
      <c r="HF371" s="277"/>
    </row>
    <row r="372" spans="1:214" s="143" customFormat="1" ht="15" customHeight="1">
      <c r="A372" s="203" t="s">
        <v>1816</v>
      </c>
      <c r="B372" s="189" t="s">
        <v>430</v>
      </c>
      <c r="C372" s="501" t="s">
        <v>431</v>
      </c>
      <c r="D372" s="501"/>
      <c r="E372" s="501"/>
      <c r="F372" s="501"/>
      <c r="G372" s="501"/>
      <c r="H372" s="190" t="s">
        <v>432</v>
      </c>
      <c r="I372" s="209">
        <v>2</v>
      </c>
      <c r="J372" s="191"/>
      <c r="K372" s="209">
        <v>2</v>
      </c>
      <c r="L372" s="193"/>
      <c r="M372" s="191"/>
      <c r="N372" s="193"/>
      <c r="O372" s="192">
        <v>0.51834999999999998</v>
      </c>
      <c r="P372" s="216">
        <v>96.24</v>
      </c>
      <c r="GO372" s="277"/>
      <c r="GP372" s="277"/>
      <c r="GQ372" s="277"/>
      <c r="GR372" s="277"/>
      <c r="GS372" s="277"/>
      <c r="GT372" s="277"/>
      <c r="GU372" s="277"/>
      <c r="GW372" s="157"/>
      <c r="GX372" s="157"/>
      <c r="GY372" s="157"/>
      <c r="GZ372" s="277"/>
      <c r="HA372" s="157" t="s">
        <v>431</v>
      </c>
      <c r="HB372" s="157"/>
      <c r="HC372" s="277"/>
      <c r="HD372" s="277"/>
      <c r="HF372" s="277"/>
    </row>
    <row r="373" spans="1:214" s="143" customFormat="1" ht="15" customHeight="1">
      <c r="A373" s="203"/>
      <c r="B373" s="189"/>
      <c r="C373" s="501" t="s">
        <v>433</v>
      </c>
      <c r="D373" s="501"/>
      <c r="E373" s="501"/>
      <c r="F373" s="501"/>
      <c r="G373" s="501"/>
      <c r="H373" s="190"/>
      <c r="I373" s="191"/>
      <c r="J373" s="191"/>
      <c r="K373" s="191"/>
      <c r="L373" s="193"/>
      <c r="M373" s="191"/>
      <c r="N373" s="193"/>
      <c r="O373" s="191"/>
      <c r="P373" s="194">
        <v>15264.41</v>
      </c>
      <c r="GO373" s="277"/>
      <c r="GP373" s="277"/>
      <c r="GQ373" s="277"/>
      <c r="GR373" s="277"/>
      <c r="GS373" s="277"/>
      <c r="GT373" s="277"/>
      <c r="GU373" s="277"/>
      <c r="GW373" s="157"/>
      <c r="GX373" s="157"/>
      <c r="GY373" s="157"/>
      <c r="GZ373" s="277"/>
      <c r="HA373" s="157"/>
      <c r="HB373" s="157" t="s">
        <v>433</v>
      </c>
      <c r="HC373" s="277"/>
      <c r="HD373" s="277"/>
      <c r="HF373" s="277"/>
    </row>
    <row r="374" spans="1:214" s="143" customFormat="1" ht="15" customHeight="1">
      <c r="A374" s="203"/>
      <c r="B374" s="189" t="s">
        <v>603</v>
      </c>
      <c r="C374" s="501" t="s">
        <v>604</v>
      </c>
      <c r="D374" s="501"/>
      <c r="E374" s="501"/>
      <c r="F374" s="501"/>
      <c r="G374" s="501"/>
      <c r="H374" s="190" t="s">
        <v>432</v>
      </c>
      <c r="I374" s="209">
        <v>97</v>
      </c>
      <c r="J374" s="191"/>
      <c r="K374" s="209">
        <v>97</v>
      </c>
      <c r="L374" s="193"/>
      <c r="M374" s="191"/>
      <c r="N374" s="193"/>
      <c r="O374" s="191"/>
      <c r="P374" s="194">
        <v>14806.48</v>
      </c>
      <c r="GO374" s="277"/>
      <c r="GP374" s="277"/>
      <c r="GQ374" s="277"/>
      <c r="GR374" s="277"/>
      <c r="GS374" s="277"/>
      <c r="GT374" s="277"/>
      <c r="GU374" s="277"/>
      <c r="GW374" s="157"/>
      <c r="GX374" s="157"/>
      <c r="GY374" s="157"/>
      <c r="GZ374" s="277"/>
      <c r="HA374" s="157"/>
      <c r="HB374" s="157" t="s">
        <v>604</v>
      </c>
      <c r="HC374" s="277"/>
      <c r="HD374" s="277"/>
      <c r="HF374" s="277"/>
    </row>
    <row r="375" spans="1:214" s="143" customFormat="1" ht="15" customHeight="1">
      <c r="A375" s="203"/>
      <c r="B375" s="189" t="s">
        <v>605</v>
      </c>
      <c r="C375" s="501" t="s">
        <v>606</v>
      </c>
      <c r="D375" s="501"/>
      <c r="E375" s="501"/>
      <c r="F375" s="501"/>
      <c r="G375" s="501"/>
      <c r="H375" s="190" t="s">
        <v>432</v>
      </c>
      <c r="I375" s="209">
        <v>51</v>
      </c>
      <c r="J375" s="191"/>
      <c r="K375" s="209">
        <v>51</v>
      </c>
      <c r="L375" s="193"/>
      <c r="M375" s="191"/>
      <c r="N375" s="193"/>
      <c r="O375" s="191"/>
      <c r="P375" s="194">
        <v>7784.85</v>
      </c>
      <c r="GO375" s="277"/>
      <c r="GP375" s="277"/>
      <c r="GQ375" s="277"/>
      <c r="GR375" s="277"/>
      <c r="GS375" s="277"/>
      <c r="GT375" s="277"/>
      <c r="GU375" s="277"/>
      <c r="GW375" s="157"/>
      <c r="GX375" s="157"/>
      <c r="GY375" s="157"/>
      <c r="GZ375" s="277"/>
      <c r="HA375" s="157"/>
      <c r="HB375" s="157" t="s">
        <v>606</v>
      </c>
      <c r="HC375" s="277"/>
      <c r="HD375" s="277"/>
      <c r="HF375" s="277"/>
    </row>
    <row r="376" spans="1:214" s="143" customFormat="1" ht="15" customHeight="1">
      <c r="A376" s="213"/>
      <c r="B376" s="214"/>
      <c r="C376" s="500" t="s">
        <v>438</v>
      </c>
      <c r="D376" s="500"/>
      <c r="E376" s="500"/>
      <c r="F376" s="500"/>
      <c r="G376" s="500"/>
      <c r="H376" s="180"/>
      <c r="I376" s="181"/>
      <c r="J376" s="181"/>
      <c r="K376" s="181"/>
      <c r="L376" s="183"/>
      <c r="M376" s="181"/>
      <c r="N376" s="211">
        <v>4945.76</v>
      </c>
      <c r="O376" s="181"/>
      <c r="P376" s="212">
        <v>39368.21</v>
      </c>
      <c r="GO376" s="277"/>
      <c r="GP376" s="277"/>
      <c r="GQ376" s="277"/>
      <c r="GR376" s="277"/>
      <c r="GS376" s="277"/>
      <c r="GT376" s="277"/>
      <c r="GU376" s="277"/>
      <c r="GW376" s="157"/>
      <c r="GX376" s="157"/>
      <c r="GY376" s="157"/>
      <c r="GZ376" s="277"/>
      <c r="HA376" s="157"/>
      <c r="HB376" s="157"/>
      <c r="HC376" s="277" t="s">
        <v>438</v>
      </c>
      <c r="HD376" s="277"/>
      <c r="HF376" s="277"/>
    </row>
    <row r="377" spans="1:214" s="143" customFormat="1" ht="15" customHeight="1">
      <c r="A377" s="497" t="s">
        <v>2030</v>
      </c>
      <c r="B377" s="497"/>
      <c r="C377" s="497"/>
      <c r="D377" s="497"/>
      <c r="E377" s="497"/>
      <c r="F377" s="497"/>
      <c r="G377" s="497"/>
      <c r="H377" s="497"/>
      <c r="I377" s="497"/>
      <c r="J377" s="497"/>
      <c r="K377" s="497"/>
      <c r="L377" s="497"/>
      <c r="M377" s="497"/>
      <c r="N377" s="497"/>
      <c r="O377" s="497"/>
      <c r="P377" s="497"/>
      <c r="GO377" s="277"/>
      <c r="GP377" s="277" t="s">
        <v>2030</v>
      </c>
      <c r="GQ377" s="277"/>
      <c r="GR377" s="277"/>
      <c r="GS377" s="277"/>
      <c r="GT377" s="277"/>
      <c r="GU377" s="277"/>
      <c r="GW377" s="157"/>
      <c r="GX377" s="157"/>
      <c r="GY377" s="157"/>
      <c r="GZ377" s="277"/>
      <c r="HA377" s="157"/>
      <c r="HB377" s="157"/>
      <c r="HC377" s="277"/>
      <c r="HD377" s="277"/>
      <c r="HF377" s="277"/>
    </row>
    <row r="378" spans="1:214" s="143" customFormat="1" ht="45.75" customHeight="1">
      <c r="A378" s="178" t="s">
        <v>466</v>
      </c>
      <c r="B378" s="179" t="s">
        <v>1449</v>
      </c>
      <c r="C378" s="498" t="s">
        <v>1450</v>
      </c>
      <c r="D378" s="498"/>
      <c r="E378" s="498"/>
      <c r="F378" s="498"/>
      <c r="G378" s="498"/>
      <c r="H378" s="180" t="s">
        <v>610</v>
      </c>
      <c r="I378" s="181">
        <v>0.04</v>
      </c>
      <c r="J378" s="182">
        <v>1</v>
      </c>
      <c r="K378" s="219">
        <v>0.04</v>
      </c>
      <c r="L378" s="183"/>
      <c r="M378" s="181"/>
      <c r="N378" s="184"/>
      <c r="O378" s="181"/>
      <c r="P378" s="185"/>
      <c r="GO378" s="277"/>
      <c r="GP378" s="277"/>
      <c r="GQ378" s="277" t="s">
        <v>1450</v>
      </c>
      <c r="GR378" s="277"/>
      <c r="GS378" s="277"/>
      <c r="GT378" s="277"/>
      <c r="GU378" s="277"/>
      <c r="GW378" s="157"/>
      <c r="GX378" s="157"/>
      <c r="GY378" s="157"/>
      <c r="GZ378" s="277"/>
      <c r="HA378" s="157"/>
      <c r="HB378" s="157"/>
      <c r="HC378" s="277"/>
      <c r="HD378" s="277"/>
      <c r="HF378" s="277"/>
    </row>
    <row r="379" spans="1:214" s="143" customFormat="1" ht="57" customHeight="1">
      <c r="A379" s="186"/>
      <c r="B379" s="187" t="s">
        <v>386</v>
      </c>
      <c r="C379" s="499" t="s">
        <v>387</v>
      </c>
      <c r="D379" s="499"/>
      <c r="E379" s="499"/>
      <c r="F379" s="499"/>
      <c r="G379" s="499"/>
      <c r="H379" s="499"/>
      <c r="I379" s="499"/>
      <c r="J379" s="499"/>
      <c r="K379" s="499"/>
      <c r="L379" s="499"/>
      <c r="M379" s="499"/>
      <c r="N379" s="499"/>
      <c r="O379" s="499"/>
      <c r="P379" s="499"/>
      <c r="GO379" s="277"/>
      <c r="GP379" s="277"/>
      <c r="GQ379" s="277"/>
      <c r="GR379" s="277"/>
      <c r="GS379" s="277"/>
      <c r="GT379" s="277"/>
      <c r="GU379" s="277"/>
      <c r="GV379" s="140" t="s">
        <v>387</v>
      </c>
      <c r="GW379" s="157"/>
      <c r="GX379" s="157"/>
      <c r="GY379" s="157"/>
      <c r="GZ379" s="277"/>
      <c r="HA379" s="157"/>
      <c r="HB379" s="157"/>
      <c r="HC379" s="277"/>
      <c r="HD379" s="277"/>
      <c r="HF379" s="277"/>
    </row>
    <row r="380" spans="1:214" s="143" customFormat="1" ht="23.25" customHeight="1">
      <c r="A380" s="186"/>
      <c r="B380" s="187" t="s">
        <v>388</v>
      </c>
      <c r="C380" s="499" t="s">
        <v>389</v>
      </c>
      <c r="D380" s="499"/>
      <c r="E380" s="499"/>
      <c r="F380" s="499"/>
      <c r="G380" s="499"/>
      <c r="H380" s="499"/>
      <c r="I380" s="499"/>
      <c r="J380" s="499"/>
      <c r="K380" s="499"/>
      <c r="L380" s="499"/>
      <c r="M380" s="499"/>
      <c r="N380" s="499"/>
      <c r="O380" s="499"/>
      <c r="P380" s="499"/>
      <c r="GO380" s="277"/>
      <c r="GP380" s="277"/>
      <c r="GQ380" s="277"/>
      <c r="GR380" s="277"/>
      <c r="GS380" s="277"/>
      <c r="GT380" s="277"/>
      <c r="GU380" s="277"/>
      <c r="GV380" s="140" t="s">
        <v>389</v>
      </c>
      <c r="GW380" s="157"/>
      <c r="GX380" s="157"/>
      <c r="GY380" s="157"/>
      <c r="GZ380" s="277"/>
      <c r="HA380" s="157"/>
      <c r="HB380" s="157"/>
      <c r="HC380" s="277"/>
      <c r="HD380" s="277"/>
      <c r="HF380" s="277"/>
    </row>
    <row r="381" spans="1:214" s="143" customFormat="1" ht="15" customHeight="1">
      <c r="A381" s="186"/>
      <c r="B381" s="187"/>
      <c r="C381" s="499" t="s">
        <v>2011</v>
      </c>
      <c r="D381" s="499"/>
      <c r="E381" s="499"/>
      <c r="F381" s="499"/>
      <c r="G381" s="499"/>
      <c r="H381" s="499"/>
      <c r="I381" s="499"/>
      <c r="J381" s="499"/>
      <c r="K381" s="499"/>
      <c r="L381" s="499"/>
      <c r="M381" s="499"/>
      <c r="N381" s="499"/>
      <c r="O381" s="499"/>
      <c r="P381" s="499"/>
      <c r="GO381" s="277"/>
      <c r="GP381" s="277"/>
      <c r="GQ381" s="277"/>
      <c r="GR381" s="277"/>
      <c r="GS381" s="277"/>
      <c r="GT381" s="277"/>
      <c r="GU381" s="277"/>
      <c r="GV381" s="140" t="s">
        <v>2011</v>
      </c>
      <c r="GW381" s="157"/>
      <c r="GX381" s="157"/>
      <c r="GY381" s="157"/>
      <c r="GZ381" s="277"/>
      <c r="HA381" s="157"/>
      <c r="HB381" s="157"/>
      <c r="HC381" s="277"/>
      <c r="HD381" s="277"/>
      <c r="HF381" s="277"/>
    </row>
    <row r="382" spans="1:214" s="143" customFormat="1" ht="15" customHeight="1">
      <c r="A382" s="188"/>
      <c r="B382" s="189" t="s">
        <v>164</v>
      </c>
      <c r="C382" s="501" t="s">
        <v>391</v>
      </c>
      <c r="D382" s="501"/>
      <c r="E382" s="501"/>
      <c r="F382" s="501"/>
      <c r="G382" s="501"/>
      <c r="H382" s="190" t="s">
        <v>392</v>
      </c>
      <c r="I382" s="191"/>
      <c r="J382" s="191"/>
      <c r="K382" s="215">
        <v>0.40429229999999999</v>
      </c>
      <c r="L382" s="193"/>
      <c r="M382" s="191"/>
      <c r="N382" s="193"/>
      <c r="O382" s="191"/>
      <c r="P382" s="216">
        <v>228.89</v>
      </c>
      <c r="GO382" s="277"/>
      <c r="GP382" s="277"/>
      <c r="GQ382" s="277"/>
      <c r="GR382" s="277"/>
      <c r="GS382" s="277"/>
      <c r="GT382" s="277"/>
      <c r="GU382" s="277"/>
      <c r="GW382" s="157" t="s">
        <v>391</v>
      </c>
      <c r="GX382" s="157"/>
      <c r="GY382" s="157"/>
      <c r="GZ382" s="277"/>
      <c r="HA382" s="157"/>
      <c r="HB382" s="157"/>
      <c r="HC382" s="277"/>
      <c r="HD382" s="277"/>
      <c r="HF382" s="277"/>
    </row>
    <row r="383" spans="1:214" s="143" customFormat="1" ht="15" customHeight="1">
      <c r="A383" s="195"/>
      <c r="B383" s="189" t="s">
        <v>393</v>
      </c>
      <c r="C383" s="501" t="s">
        <v>394</v>
      </c>
      <c r="D383" s="501"/>
      <c r="E383" s="501"/>
      <c r="F383" s="501"/>
      <c r="G383" s="501"/>
      <c r="H383" s="190" t="s">
        <v>392</v>
      </c>
      <c r="I383" s="201">
        <v>6.29</v>
      </c>
      <c r="J383" s="197">
        <v>1.6068849999999999</v>
      </c>
      <c r="K383" s="215">
        <v>0.40429229999999999</v>
      </c>
      <c r="L383" s="198"/>
      <c r="M383" s="199"/>
      <c r="N383" s="200">
        <v>566.14</v>
      </c>
      <c r="O383" s="191"/>
      <c r="P383" s="194">
        <v>228.89</v>
      </c>
      <c r="Q383" s="278"/>
      <c r="R383" s="278"/>
      <c r="GO383" s="277"/>
      <c r="GP383" s="277"/>
      <c r="GQ383" s="277"/>
      <c r="GR383" s="277"/>
      <c r="GS383" s="277"/>
      <c r="GT383" s="277"/>
      <c r="GU383" s="277"/>
      <c r="GW383" s="157"/>
      <c r="GX383" s="157" t="s">
        <v>394</v>
      </c>
      <c r="GY383" s="157"/>
      <c r="GZ383" s="277"/>
      <c r="HA383" s="157"/>
      <c r="HB383" s="157"/>
      <c r="HC383" s="277"/>
      <c r="HD383" s="277"/>
      <c r="HF383" s="277"/>
    </row>
    <row r="384" spans="1:214" s="143" customFormat="1" ht="15" customHeight="1">
      <c r="A384" s="188"/>
      <c r="B384" s="189" t="s">
        <v>167</v>
      </c>
      <c r="C384" s="501" t="s">
        <v>395</v>
      </c>
      <c r="D384" s="501"/>
      <c r="E384" s="501"/>
      <c r="F384" s="501"/>
      <c r="G384" s="501"/>
      <c r="H384" s="190"/>
      <c r="I384" s="191"/>
      <c r="J384" s="191"/>
      <c r="K384" s="191"/>
      <c r="L384" s="193"/>
      <c r="M384" s="191"/>
      <c r="N384" s="193"/>
      <c r="O384" s="191"/>
      <c r="P384" s="216">
        <v>4.0999999999999996</v>
      </c>
      <c r="GO384" s="277"/>
      <c r="GP384" s="277"/>
      <c r="GQ384" s="277"/>
      <c r="GR384" s="277"/>
      <c r="GS384" s="277"/>
      <c r="GT384" s="277"/>
      <c r="GU384" s="277"/>
      <c r="GW384" s="157" t="s">
        <v>395</v>
      </c>
      <c r="GX384" s="157"/>
      <c r="GY384" s="157"/>
      <c r="GZ384" s="277"/>
      <c r="HA384" s="157"/>
      <c r="HB384" s="157"/>
      <c r="HC384" s="277"/>
      <c r="HD384" s="277"/>
      <c r="HF384" s="277"/>
    </row>
    <row r="385" spans="1:214" s="143" customFormat="1" ht="15" customHeight="1">
      <c r="A385" s="188"/>
      <c r="B385" s="189"/>
      <c r="C385" s="501" t="s">
        <v>396</v>
      </c>
      <c r="D385" s="501"/>
      <c r="E385" s="501"/>
      <c r="F385" s="501"/>
      <c r="G385" s="501"/>
      <c r="H385" s="190" t="s">
        <v>392</v>
      </c>
      <c r="I385" s="191"/>
      <c r="J385" s="191"/>
      <c r="K385" s="215">
        <v>3.8566E-3</v>
      </c>
      <c r="L385" s="193"/>
      <c r="M385" s="191"/>
      <c r="N385" s="193"/>
      <c r="O385" s="191"/>
      <c r="P385" s="216">
        <v>2.62</v>
      </c>
      <c r="GO385" s="277"/>
      <c r="GP385" s="277"/>
      <c r="GQ385" s="277"/>
      <c r="GR385" s="277"/>
      <c r="GS385" s="277"/>
      <c r="GT385" s="277"/>
      <c r="GU385" s="277"/>
      <c r="GW385" s="157" t="s">
        <v>396</v>
      </c>
      <c r="GX385" s="157"/>
      <c r="GY385" s="157"/>
      <c r="GZ385" s="277"/>
      <c r="HA385" s="157"/>
      <c r="HB385" s="157"/>
      <c r="HC385" s="277"/>
      <c r="HD385" s="277"/>
      <c r="HF385" s="277"/>
    </row>
    <row r="386" spans="1:214" s="143" customFormat="1" ht="15" customHeight="1">
      <c r="A386" s="195"/>
      <c r="B386" s="189" t="s">
        <v>397</v>
      </c>
      <c r="C386" s="501" t="s">
        <v>398</v>
      </c>
      <c r="D386" s="501"/>
      <c r="E386" s="501"/>
      <c r="F386" s="501"/>
      <c r="G386" s="501"/>
      <c r="H386" s="190" t="s">
        <v>399</v>
      </c>
      <c r="I386" s="201">
        <v>0.03</v>
      </c>
      <c r="J386" s="197">
        <v>1.6068849999999999</v>
      </c>
      <c r="K386" s="215">
        <v>1.9283E-3</v>
      </c>
      <c r="L386" s="198"/>
      <c r="M386" s="199"/>
      <c r="N386" s="200">
        <v>1582.31</v>
      </c>
      <c r="O386" s="191"/>
      <c r="P386" s="194">
        <v>3.05</v>
      </c>
      <c r="Q386" s="278"/>
      <c r="R386" s="278"/>
      <c r="GO386" s="277"/>
      <c r="GP386" s="277"/>
      <c r="GQ386" s="277"/>
      <c r="GR386" s="277"/>
      <c r="GS386" s="277"/>
      <c r="GT386" s="277"/>
      <c r="GU386" s="277"/>
      <c r="GW386" s="157"/>
      <c r="GX386" s="157" t="s">
        <v>398</v>
      </c>
      <c r="GY386" s="157"/>
      <c r="GZ386" s="277"/>
      <c r="HA386" s="157"/>
      <c r="HB386" s="157"/>
      <c r="HC386" s="277"/>
      <c r="HD386" s="277"/>
      <c r="HF386" s="277"/>
    </row>
    <row r="387" spans="1:214" s="143" customFormat="1" ht="15" customHeight="1">
      <c r="A387" s="203"/>
      <c r="B387" s="189" t="s">
        <v>400</v>
      </c>
      <c r="C387" s="501" t="s">
        <v>401</v>
      </c>
      <c r="D387" s="501"/>
      <c r="E387" s="501"/>
      <c r="F387" s="501"/>
      <c r="G387" s="501"/>
      <c r="H387" s="190" t="s">
        <v>392</v>
      </c>
      <c r="I387" s="201">
        <v>0.03</v>
      </c>
      <c r="J387" s="197">
        <v>1.6068849999999999</v>
      </c>
      <c r="K387" s="215">
        <v>1.9283E-3</v>
      </c>
      <c r="L387" s="193"/>
      <c r="M387" s="191"/>
      <c r="N387" s="204">
        <v>777.91</v>
      </c>
      <c r="O387" s="191"/>
      <c r="P387" s="216">
        <v>1.5</v>
      </c>
      <c r="GO387" s="277"/>
      <c r="GP387" s="277"/>
      <c r="GQ387" s="277"/>
      <c r="GR387" s="277"/>
      <c r="GS387" s="277"/>
      <c r="GT387" s="277"/>
      <c r="GU387" s="277"/>
      <c r="GW387" s="157"/>
      <c r="GX387" s="157"/>
      <c r="GY387" s="157" t="s">
        <v>401</v>
      </c>
      <c r="GZ387" s="277"/>
      <c r="HA387" s="157"/>
      <c r="HB387" s="157"/>
      <c r="HC387" s="277"/>
      <c r="HD387" s="277"/>
      <c r="HF387" s="277"/>
    </row>
    <row r="388" spans="1:214" s="143" customFormat="1" ht="15" customHeight="1">
      <c r="A388" s="195"/>
      <c r="B388" s="189" t="s">
        <v>402</v>
      </c>
      <c r="C388" s="501" t="s">
        <v>403</v>
      </c>
      <c r="D388" s="501"/>
      <c r="E388" s="501"/>
      <c r="F388" s="501"/>
      <c r="G388" s="501"/>
      <c r="H388" s="190" t="s">
        <v>399</v>
      </c>
      <c r="I388" s="201">
        <v>0.03</v>
      </c>
      <c r="J388" s="197">
        <v>1.6068849999999999</v>
      </c>
      <c r="K388" s="215">
        <v>1.9283E-3</v>
      </c>
      <c r="L388" s="198"/>
      <c r="M388" s="199"/>
      <c r="N388" s="200">
        <v>543.33000000000004</v>
      </c>
      <c r="O388" s="191"/>
      <c r="P388" s="194">
        <v>1.05</v>
      </c>
      <c r="Q388" s="278"/>
      <c r="R388" s="278"/>
      <c r="GO388" s="277"/>
      <c r="GP388" s="277"/>
      <c r="GQ388" s="277"/>
      <c r="GR388" s="277"/>
      <c r="GS388" s="277"/>
      <c r="GT388" s="277"/>
      <c r="GU388" s="277"/>
      <c r="GW388" s="157"/>
      <c r="GX388" s="157" t="s">
        <v>403</v>
      </c>
      <c r="GY388" s="157"/>
      <c r="GZ388" s="277"/>
      <c r="HA388" s="157"/>
      <c r="HB388" s="157"/>
      <c r="HC388" s="277"/>
      <c r="HD388" s="277"/>
      <c r="HF388" s="277"/>
    </row>
    <row r="389" spans="1:214" s="143" customFormat="1" ht="15" customHeight="1">
      <c r="A389" s="203"/>
      <c r="B389" s="189" t="s">
        <v>404</v>
      </c>
      <c r="C389" s="501" t="s">
        <v>405</v>
      </c>
      <c r="D389" s="501"/>
      <c r="E389" s="501"/>
      <c r="F389" s="501"/>
      <c r="G389" s="501"/>
      <c r="H389" s="190" t="s">
        <v>392</v>
      </c>
      <c r="I389" s="201">
        <v>0.03</v>
      </c>
      <c r="J389" s="197">
        <v>1.6068849999999999</v>
      </c>
      <c r="K389" s="215">
        <v>1.9283E-3</v>
      </c>
      <c r="L389" s="193"/>
      <c r="M389" s="191"/>
      <c r="N389" s="204">
        <v>579.11</v>
      </c>
      <c r="O389" s="191"/>
      <c r="P389" s="216">
        <v>1.1200000000000001</v>
      </c>
      <c r="GO389" s="277"/>
      <c r="GP389" s="277"/>
      <c r="GQ389" s="277"/>
      <c r="GR389" s="277"/>
      <c r="GS389" s="277"/>
      <c r="GT389" s="277"/>
      <c r="GU389" s="277"/>
      <c r="GW389" s="157"/>
      <c r="GX389" s="157"/>
      <c r="GY389" s="157" t="s">
        <v>405</v>
      </c>
      <c r="GZ389" s="277"/>
      <c r="HA389" s="157"/>
      <c r="HB389" s="157"/>
      <c r="HC389" s="277"/>
      <c r="HD389" s="277"/>
      <c r="HF389" s="277"/>
    </row>
    <row r="390" spans="1:214" s="143" customFormat="1" ht="15" customHeight="1">
      <c r="A390" s="188"/>
      <c r="B390" s="189" t="s">
        <v>180</v>
      </c>
      <c r="C390" s="501" t="s">
        <v>410</v>
      </c>
      <c r="D390" s="501"/>
      <c r="E390" s="501"/>
      <c r="F390" s="501"/>
      <c r="G390" s="501"/>
      <c r="H390" s="190"/>
      <c r="I390" s="191"/>
      <c r="J390" s="191"/>
      <c r="K390" s="191"/>
      <c r="L390" s="193"/>
      <c r="M390" s="191"/>
      <c r="N390" s="193"/>
      <c r="O390" s="191"/>
      <c r="P390" s="216">
        <v>13.06</v>
      </c>
      <c r="GO390" s="277"/>
      <c r="GP390" s="277"/>
      <c r="GQ390" s="277"/>
      <c r="GR390" s="277"/>
      <c r="GS390" s="277"/>
      <c r="GT390" s="277"/>
      <c r="GU390" s="277"/>
      <c r="GW390" s="157" t="s">
        <v>410</v>
      </c>
      <c r="GX390" s="157"/>
      <c r="GY390" s="157"/>
      <c r="GZ390" s="277"/>
      <c r="HA390" s="157"/>
      <c r="HB390" s="157"/>
      <c r="HC390" s="277"/>
      <c r="HD390" s="277"/>
      <c r="HF390" s="277"/>
    </row>
    <row r="391" spans="1:214" s="143" customFormat="1" ht="34.5" customHeight="1">
      <c r="A391" s="195"/>
      <c r="B391" s="189" t="s">
        <v>593</v>
      </c>
      <c r="C391" s="501" t="s">
        <v>594</v>
      </c>
      <c r="D391" s="501"/>
      <c r="E391" s="501"/>
      <c r="F391" s="501"/>
      <c r="G391" s="501"/>
      <c r="H391" s="190" t="s">
        <v>595</v>
      </c>
      <c r="I391" s="201">
        <v>26.67</v>
      </c>
      <c r="J391" s="202">
        <v>1.0367</v>
      </c>
      <c r="K391" s="215">
        <v>1.1059516</v>
      </c>
      <c r="L391" s="205">
        <v>5.87</v>
      </c>
      <c r="M391" s="206">
        <v>0.87</v>
      </c>
      <c r="N391" s="200">
        <v>5.1100000000000003</v>
      </c>
      <c r="O391" s="191"/>
      <c r="P391" s="194">
        <v>5.65</v>
      </c>
      <c r="Q391" s="278"/>
      <c r="R391" s="278"/>
      <c r="GO391" s="277"/>
      <c r="GP391" s="277"/>
      <c r="GQ391" s="277"/>
      <c r="GR391" s="277"/>
      <c r="GS391" s="277"/>
      <c r="GT391" s="277"/>
      <c r="GU391" s="277"/>
      <c r="GW391" s="157"/>
      <c r="GX391" s="157" t="s">
        <v>594</v>
      </c>
      <c r="GY391" s="157"/>
      <c r="GZ391" s="277"/>
      <c r="HA391" s="157"/>
      <c r="HB391" s="157"/>
      <c r="HC391" s="277"/>
      <c r="HD391" s="277"/>
      <c r="HF391" s="277"/>
    </row>
    <row r="392" spans="1:214" s="143" customFormat="1" ht="15" customHeight="1">
      <c r="A392" s="195"/>
      <c r="B392" s="189" t="s">
        <v>1433</v>
      </c>
      <c r="C392" s="501" t="s">
        <v>1434</v>
      </c>
      <c r="D392" s="501"/>
      <c r="E392" s="501"/>
      <c r="F392" s="501"/>
      <c r="G392" s="501"/>
      <c r="H392" s="190" t="s">
        <v>418</v>
      </c>
      <c r="I392" s="192">
        <v>1.0499999999999999E-3</v>
      </c>
      <c r="J392" s="202">
        <v>1.0367</v>
      </c>
      <c r="K392" s="215">
        <v>4.35E-5</v>
      </c>
      <c r="L392" s="208">
        <v>43821.53</v>
      </c>
      <c r="M392" s="206">
        <v>1.34</v>
      </c>
      <c r="N392" s="200">
        <v>58720.85</v>
      </c>
      <c r="O392" s="191"/>
      <c r="P392" s="194">
        <v>2.5499999999999998</v>
      </c>
      <c r="Q392" s="278"/>
      <c r="R392" s="278"/>
      <c r="GO392" s="277"/>
      <c r="GP392" s="277"/>
      <c r="GQ392" s="277"/>
      <c r="GR392" s="277"/>
      <c r="GS392" s="277"/>
      <c r="GT392" s="277"/>
      <c r="GU392" s="277"/>
      <c r="GW392" s="157"/>
      <c r="GX392" s="157" t="s">
        <v>1434</v>
      </c>
      <c r="GY392" s="157"/>
      <c r="GZ392" s="277"/>
      <c r="HA392" s="157"/>
      <c r="HB392" s="157"/>
      <c r="HC392" s="277"/>
      <c r="HD392" s="277"/>
      <c r="HF392" s="277"/>
    </row>
    <row r="393" spans="1:214" s="143" customFormat="1" ht="15" customHeight="1">
      <c r="A393" s="195"/>
      <c r="B393" s="189" t="s">
        <v>730</v>
      </c>
      <c r="C393" s="501" t="s">
        <v>731</v>
      </c>
      <c r="D393" s="501"/>
      <c r="E393" s="501"/>
      <c r="F393" s="501"/>
      <c r="G393" s="501"/>
      <c r="H393" s="190" t="s">
        <v>413</v>
      </c>
      <c r="I393" s="201">
        <v>0.02</v>
      </c>
      <c r="J393" s="202">
        <v>1.0367</v>
      </c>
      <c r="K393" s="215">
        <v>8.2939999999999999E-4</v>
      </c>
      <c r="L393" s="205">
        <v>79.88</v>
      </c>
      <c r="M393" s="206">
        <v>1.42</v>
      </c>
      <c r="N393" s="200">
        <v>113.43</v>
      </c>
      <c r="O393" s="191"/>
      <c r="P393" s="194">
        <v>0.09</v>
      </c>
      <c r="Q393" s="278"/>
      <c r="R393" s="278"/>
      <c r="GO393" s="277"/>
      <c r="GP393" s="277"/>
      <c r="GQ393" s="277"/>
      <c r="GR393" s="277"/>
      <c r="GS393" s="277"/>
      <c r="GT393" s="277"/>
      <c r="GU393" s="277"/>
      <c r="GW393" s="157"/>
      <c r="GX393" s="157" t="s">
        <v>731</v>
      </c>
      <c r="GY393" s="157"/>
      <c r="GZ393" s="277"/>
      <c r="HA393" s="157"/>
      <c r="HB393" s="157"/>
      <c r="HC393" s="277"/>
      <c r="HD393" s="277"/>
      <c r="HF393" s="277"/>
    </row>
    <row r="394" spans="1:214" s="143" customFormat="1" ht="15" customHeight="1">
      <c r="A394" s="195"/>
      <c r="B394" s="189" t="s">
        <v>1451</v>
      </c>
      <c r="C394" s="501" t="s">
        <v>1452</v>
      </c>
      <c r="D394" s="501"/>
      <c r="E394" s="501"/>
      <c r="F394" s="501"/>
      <c r="G394" s="501"/>
      <c r="H394" s="190" t="s">
        <v>587</v>
      </c>
      <c r="I394" s="201">
        <v>0.05</v>
      </c>
      <c r="J394" s="202">
        <v>1.0367</v>
      </c>
      <c r="K394" s="215">
        <v>2.0734E-3</v>
      </c>
      <c r="L394" s="208">
        <v>1239.94</v>
      </c>
      <c r="M394" s="206">
        <v>1.29</v>
      </c>
      <c r="N394" s="200">
        <v>1599.52</v>
      </c>
      <c r="O394" s="191"/>
      <c r="P394" s="194">
        <v>3.32</v>
      </c>
      <c r="Q394" s="278"/>
      <c r="R394" s="278"/>
      <c r="GO394" s="277"/>
      <c r="GP394" s="277"/>
      <c r="GQ394" s="277"/>
      <c r="GR394" s="277"/>
      <c r="GS394" s="277"/>
      <c r="GT394" s="277"/>
      <c r="GU394" s="277"/>
      <c r="GW394" s="157"/>
      <c r="GX394" s="157" t="s">
        <v>1452</v>
      </c>
      <c r="GY394" s="157"/>
      <c r="GZ394" s="277"/>
      <c r="HA394" s="157"/>
      <c r="HB394" s="157"/>
      <c r="HC394" s="277"/>
      <c r="HD394" s="277"/>
      <c r="HF394" s="277"/>
    </row>
    <row r="395" spans="1:214" s="143" customFormat="1" ht="15" customHeight="1">
      <c r="A395" s="195"/>
      <c r="B395" s="189" t="s">
        <v>1453</v>
      </c>
      <c r="C395" s="501" t="s">
        <v>1454</v>
      </c>
      <c r="D395" s="501"/>
      <c r="E395" s="501"/>
      <c r="F395" s="501"/>
      <c r="G395" s="501"/>
      <c r="H395" s="190" t="s">
        <v>1124</v>
      </c>
      <c r="I395" s="202">
        <v>1.2200000000000001E-2</v>
      </c>
      <c r="J395" s="202">
        <v>1.0367</v>
      </c>
      <c r="K395" s="215">
        <v>5.0589999999999999E-4</v>
      </c>
      <c r="L395" s="208">
        <v>2316.7800000000002</v>
      </c>
      <c r="M395" s="206">
        <v>1.24</v>
      </c>
      <c r="N395" s="200">
        <v>2872.81</v>
      </c>
      <c r="O395" s="191"/>
      <c r="P395" s="194">
        <v>1.45</v>
      </c>
      <c r="Q395" s="278"/>
      <c r="R395" s="278"/>
      <c r="GO395" s="277"/>
      <c r="GP395" s="277"/>
      <c r="GQ395" s="277"/>
      <c r="GR395" s="277"/>
      <c r="GS395" s="277"/>
      <c r="GT395" s="277"/>
      <c r="GU395" s="277"/>
      <c r="GW395" s="157"/>
      <c r="GX395" s="157" t="s">
        <v>1454</v>
      </c>
      <c r="GY395" s="157"/>
      <c r="GZ395" s="277"/>
      <c r="HA395" s="157"/>
      <c r="HB395" s="157"/>
      <c r="HC395" s="277"/>
      <c r="HD395" s="277"/>
      <c r="HF395" s="277"/>
    </row>
    <row r="396" spans="1:214" s="143" customFormat="1" ht="15" customHeight="1">
      <c r="A396" s="210"/>
      <c r="B396" s="187"/>
      <c r="C396" s="500" t="s">
        <v>429</v>
      </c>
      <c r="D396" s="500"/>
      <c r="E396" s="500"/>
      <c r="F396" s="500"/>
      <c r="G396" s="500"/>
      <c r="H396" s="180"/>
      <c r="I396" s="181"/>
      <c r="J396" s="181"/>
      <c r="K396" s="181"/>
      <c r="L396" s="183"/>
      <c r="M396" s="181"/>
      <c r="N396" s="211"/>
      <c r="O396" s="181"/>
      <c r="P396" s="212">
        <v>248.67</v>
      </c>
      <c r="Q396" s="278"/>
      <c r="R396" s="278"/>
      <c r="GO396" s="277"/>
      <c r="GP396" s="277"/>
      <c r="GQ396" s="277"/>
      <c r="GR396" s="277"/>
      <c r="GS396" s="277"/>
      <c r="GT396" s="277"/>
      <c r="GU396" s="277"/>
      <c r="GW396" s="157"/>
      <c r="GX396" s="157"/>
      <c r="GY396" s="157"/>
      <c r="GZ396" s="277" t="s">
        <v>429</v>
      </c>
      <c r="HA396" s="157"/>
      <c r="HB396" s="157"/>
      <c r="HC396" s="277"/>
      <c r="HD396" s="277"/>
      <c r="HF396" s="277"/>
    </row>
    <row r="397" spans="1:214" s="143" customFormat="1" ht="15" customHeight="1">
      <c r="A397" s="203" t="s">
        <v>1820</v>
      </c>
      <c r="B397" s="189" t="s">
        <v>430</v>
      </c>
      <c r="C397" s="501" t="s">
        <v>431</v>
      </c>
      <c r="D397" s="501"/>
      <c r="E397" s="501"/>
      <c r="F397" s="501"/>
      <c r="G397" s="501"/>
      <c r="H397" s="190" t="s">
        <v>432</v>
      </c>
      <c r="I397" s="209">
        <v>2</v>
      </c>
      <c r="J397" s="191"/>
      <c r="K397" s="209">
        <v>2</v>
      </c>
      <c r="L397" s="193"/>
      <c r="M397" s="191"/>
      <c r="N397" s="193"/>
      <c r="O397" s="192">
        <v>0.51834999999999998</v>
      </c>
      <c r="P397" s="216">
        <v>1.48</v>
      </c>
      <c r="GO397" s="277"/>
      <c r="GP397" s="277"/>
      <c r="GQ397" s="277"/>
      <c r="GR397" s="277"/>
      <c r="GS397" s="277"/>
      <c r="GT397" s="277"/>
      <c r="GU397" s="277"/>
      <c r="GW397" s="157"/>
      <c r="GX397" s="157"/>
      <c r="GY397" s="157"/>
      <c r="GZ397" s="277"/>
      <c r="HA397" s="157" t="s">
        <v>431</v>
      </c>
      <c r="HB397" s="157"/>
      <c r="HC397" s="277"/>
      <c r="HD397" s="277"/>
      <c r="HF397" s="277"/>
    </row>
    <row r="398" spans="1:214" s="143" customFormat="1" ht="15" customHeight="1">
      <c r="A398" s="203"/>
      <c r="B398" s="189"/>
      <c r="C398" s="501" t="s">
        <v>433</v>
      </c>
      <c r="D398" s="501"/>
      <c r="E398" s="501"/>
      <c r="F398" s="501"/>
      <c r="G398" s="501"/>
      <c r="H398" s="190"/>
      <c r="I398" s="191"/>
      <c r="J398" s="191"/>
      <c r="K398" s="191"/>
      <c r="L398" s="193"/>
      <c r="M398" s="191"/>
      <c r="N398" s="193"/>
      <c r="O398" s="191"/>
      <c r="P398" s="216">
        <v>231.51</v>
      </c>
      <c r="GO398" s="277"/>
      <c r="GP398" s="277"/>
      <c r="GQ398" s="277"/>
      <c r="GR398" s="277"/>
      <c r="GS398" s="277"/>
      <c r="GT398" s="277"/>
      <c r="GU398" s="277"/>
      <c r="GW398" s="157"/>
      <c r="GX398" s="157"/>
      <c r="GY398" s="157"/>
      <c r="GZ398" s="277"/>
      <c r="HA398" s="157"/>
      <c r="HB398" s="157" t="s">
        <v>433</v>
      </c>
      <c r="HC398" s="277"/>
      <c r="HD398" s="277"/>
      <c r="HF398" s="277"/>
    </row>
    <row r="399" spans="1:214" s="143" customFormat="1" ht="15" customHeight="1">
      <c r="A399" s="203"/>
      <c r="B399" s="189" t="s">
        <v>603</v>
      </c>
      <c r="C399" s="501" t="s">
        <v>604</v>
      </c>
      <c r="D399" s="501"/>
      <c r="E399" s="501"/>
      <c r="F399" s="501"/>
      <c r="G399" s="501"/>
      <c r="H399" s="190" t="s">
        <v>432</v>
      </c>
      <c r="I399" s="209">
        <v>97</v>
      </c>
      <c r="J399" s="191"/>
      <c r="K399" s="209">
        <v>97</v>
      </c>
      <c r="L399" s="193"/>
      <c r="M399" s="191"/>
      <c r="N399" s="193"/>
      <c r="O399" s="191"/>
      <c r="P399" s="216">
        <v>224.56</v>
      </c>
      <c r="GO399" s="277"/>
      <c r="GP399" s="277"/>
      <c r="GQ399" s="277"/>
      <c r="GR399" s="277"/>
      <c r="GS399" s="277"/>
      <c r="GT399" s="277"/>
      <c r="GU399" s="277"/>
      <c r="GW399" s="157"/>
      <c r="GX399" s="157"/>
      <c r="GY399" s="157"/>
      <c r="GZ399" s="277"/>
      <c r="HA399" s="157"/>
      <c r="HB399" s="157" t="s">
        <v>604</v>
      </c>
      <c r="HC399" s="277"/>
      <c r="HD399" s="277"/>
      <c r="HF399" s="277"/>
    </row>
    <row r="400" spans="1:214" s="143" customFormat="1" ht="15" customHeight="1">
      <c r="A400" s="203"/>
      <c r="B400" s="189" t="s">
        <v>605</v>
      </c>
      <c r="C400" s="501" t="s">
        <v>606</v>
      </c>
      <c r="D400" s="501"/>
      <c r="E400" s="501"/>
      <c r="F400" s="501"/>
      <c r="G400" s="501"/>
      <c r="H400" s="190" t="s">
        <v>432</v>
      </c>
      <c r="I400" s="209">
        <v>51</v>
      </c>
      <c r="J400" s="191"/>
      <c r="K400" s="209">
        <v>51</v>
      </c>
      <c r="L400" s="193"/>
      <c r="M400" s="191"/>
      <c r="N400" s="193"/>
      <c r="O400" s="191"/>
      <c r="P400" s="216">
        <v>118.07</v>
      </c>
      <c r="GO400" s="277"/>
      <c r="GP400" s="277"/>
      <c r="GQ400" s="277"/>
      <c r="GR400" s="277"/>
      <c r="GS400" s="277"/>
      <c r="GT400" s="277"/>
      <c r="GU400" s="277"/>
      <c r="GW400" s="157"/>
      <c r="GX400" s="157"/>
      <c r="GY400" s="157"/>
      <c r="GZ400" s="277"/>
      <c r="HA400" s="157"/>
      <c r="HB400" s="157" t="s">
        <v>606</v>
      </c>
      <c r="HC400" s="277"/>
      <c r="HD400" s="277"/>
      <c r="HF400" s="277"/>
    </row>
    <row r="401" spans="1:214" s="143" customFormat="1" ht="15" customHeight="1">
      <c r="A401" s="213"/>
      <c r="B401" s="214"/>
      <c r="C401" s="500" t="s">
        <v>438</v>
      </c>
      <c r="D401" s="500"/>
      <c r="E401" s="500"/>
      <c r="F401" s="500"/>
      <c r="G401" s="500"/>
      <c r="H401" s="180"/>
      <c r="I401" s="181"/>
      <c r="J401" s="181"/>
      <c r="K401" s="181"/>
      <c r="L401" s="183"/>
      <c r="M401" s="181"/>
      <c r="N401" s="211">
        <v>14819.5</v>
      </c>
      <c r="O401" s="181"/>
      <c r="P401" s="240">
        <v>592.78</v>
      </c>
      <c r="GO401" s="277"/>
      <c r="GP401" s="277"/>
      <c r="GQ401" s="277"/>
      <c r="GR401" s="277"/>
      <c r="GS401" s="277"/>
      <c r="GT401" s="277"/>
      <c r="GU401" s="277"/>
      <c r="GW401" s="157"/>
      <c r="GX401" s="157"/>
      <c r="GY401" s="157"/>
      <c r="GZ401" s="277"/>
      <c r="HA401" s="157"/>
      <c r="HB401" s="157"/>
      <c r="HC401" s="277" t="s">
        <v>438</v>
      </c>
      <c r="HD401" s="277"/>
      <c r="HF401" s="277"/>
    </row>
    <row r="402" spans="1:214" s="143" customFormat="1" ht="15" customHeight="1">
      <c r="A402" s="497" t="s">
        <v>2035</v>
      </c>
      <c r="B402" s="497"/>
      <c r="C402" s="497"/>
      <c r="D402" s="497"/>
      <c r="E402" s="497"/>
      <c r="F402" s="497"/>
      <c r="G402" s="497"/>
      <c r="H402" s="497"/>
      <c r="I402" s="497"/>
      <c r="J402" s="497"/>
      <c r="K402" s="497"/>
      <c r="L402" s="497"/>
      <c r="M402" s="497"/>
      <c r="N402" s="497"/>
      <c r="O402" s="497"/>
      <c r="P402" s="497"/>
      <c r="GO402" s="277"/>
      <c r="GP402" s="277" t="s">
        <v>2035</v>
      </c>
      <c r="GQ402" s="277"/>
      <c r="GR402" s="277"/>
      <c r="GS402" s="277"/>
      <c r="GT402" s="277"/>
      <c r="GU402" s="277"/>
      <c r="GW402" s="157"/>
      <c r="GX402" s="157"/>
      <c r="GY402" s="157"/>
      <c r="GZ402" s="277"/>
      <c r="HA402" s="157"/>
      <c r="HB402" s="157"/>
      <c r="HC402" s="277"/>
      <c r="HD402" s="277"/>
      <c r="HF402" s="277"/>
    </row>
    <row r="403" spans="1:214" s="143" customFormat="1" ht="15" customHeight="1">
      <c r="A403" s="497" t="s">
        <v>2029</v>
      </c>
      <c r="B403" s="497"/>
      <c r="C403" s="497"/>
      <c r="D403" s="497"/>
      <c r="E403" s="497"/>
      <c r="F403" s="497"/>
      <c r="G403" s="497"/>
      <c r="H403" s="497"/>
      <c r="I403" s="497"/>
      <c r="J403" s="497"/>
      <c r="K403" s="497"/>
      <c r="L403" s="497"/>
      <c r="M403" s="497"/>
      <c r="N403" s="497"/>
      <c r="O403" s="497"/>
      <c r="P403" s="497"/>
      <c r="GO403" s="277"/>
      <c r="GP403" s="277" t="s">
        <v>2029</v>
      </c>
      <c r="GQ403" s="277"/>
      <c r="GR403" s="277"/>
      <c r="GS403" s="277"/>
      <c r="GT403" s="277"/>
      <c r="GU403" s="277"/>
      <c r="GW403" s="157"/>
      <c r="GX403" s="157"/>
      <c r="GY403" s="157"/>
      <c r="GZ403" s="277"/>
      <c r="HA403" s="157"/>
      <c r="HB403" s="157"/>
      <c r="HC403" s="277"/>
      <c r="HD403" s="277"/>
      <c r="HF403" s="277"/>
    </row>
    <row r="404" spans="1:214" s="143" customFormat="1" ht="15" customHeight="1">
      <c r="A404" s="178" t="s">
        <v>469</v>
      </c>
      <c r="B404" s="179" t="s">
        <v>1408</v>
      </c>
      <c r="C404" s="498" t="s">
        <v>1409</v>
      </c>
      <c r="D404" s="498"/>
      <c r="E404" s="498"/>
      <c r="F404" s="498"/>
      <c r="G404" s="498"/>
      <c r="H404" s="180" t="s">
        <v>610</v>
      </c>
      <c r="I404" s="181">
        <v>4.5599999999999996</v>
      </c>
      <c r="J404" s="182">
        <v>1</v>
      </c>
      <c r="K404" s="219">
        <v>4.5599999999999996</v>
      </c>
      <c r="L404" s="183"/>
      <c r="M404" s="181"/>
      <c r="N404" s="184"/>
      <c r="O404" s="181"/>
      <c r="P404" s="185"/>
      <c r="GO404" s="277"/>
      <c r="GP404" s="277"/>
      <c r="GQ404" s="277" t="s">
        <v>1409</v>
      </c>
      <c r="GR404" s="277"/>
      <c r="GS404" s="277"/>
      <c r="GT404" s="277"/>
      <c r="GU404" s="277"/>
      <c r="GW404" s="157"/>
      <c r="GX404" s="157"/>
      <c r="GY404" s="157"/>
      <c r="GZ404" s="277"/>
      <c r="HA404" s="157"/>
      <c r="HB404" s="157"/>
      <c r="HC404" s="277"/>
      <c r="HD404" s="277"/>
      <c r="HF404" s="277"/>
    </row>
    <row r="405" spans="1:214" s="143" customFormat="1" ht="57" customHeight="1">
      <c r="A405" s="186"/>
      <c r="B405" s="187" t="s">
        <v>386</v>
      </c>
      <c r="C405" s="499" t="s">
        <v>387</v>
      </c>
      <c r="D405" s="499"/>
      <c r="E405" s="499"/>
      <c r="F405" s="499"/>
      <c r="G405" s="499"/>
      <c r="H405" s="499"/>
      <c r="I405" s="499"/>
      <c r="J405" s="499"/>
      <c r="K405" s="499"/>
      <c r="L405" s="499"/>
      <c r="M405" s="499"/>
      <c r="N405" s="499"/>
      <c r="O405" s="499"/>
      <c r="P405" s="499"/>
      <c r="GO405" s="277"/>
      <c r="GP405" s="277"/>
      <c r="GQ405" s="277"/>
      <c r="GR405" s="277"/>
      <c r="GS405" s="277"/>
      <c r="GT405" s="277"/>
      <c r="GU405" s="277"/>
      <c r="GV405" s="140" t="s">
        <v>387</v>
      </c>
      <c r="GW405" s="157"/>
      <c r="GX405" s="157"/>
      <c r="GY405" s="157"/>
      <c r="GZ405" s="277"/>
      <c r="HA405" s="157"/>
      <c r="HB405" s="157"/>
      <c r="HC405" s="277"/>
      <c r="HD405" s="277"/>
      <c r="HF405" s="277"/>
    </row>
    <row r="406" spans="1:214" s="143" customFormat="1" ht="23.25" customHeight="1">
      <c r="A406" s="186"/>
      <c r="B406" s="187" t="s">
        <v>388</v>
      </c>
      <c r="C406" s="499" t="s">
        <v>389</v>
      </c>
      <c r="D406" s="499"/>
      <c r="E406" s="499"/>
      <c r="F406" s="499"/>
      <c r="G406" s="499"/>
      <c r="H406" s="499"/>
      <c r="I406" s="499"/>
      <c r="J406" s="499"/>
      <c r="K406" s="499"/>
      <c r="L406" s="499"/>
      <c r="M406" s="499"/>
      <c r="N406" s="499"/>
      <c r="O406" s="499"/>
      <c r="P406" s="499"/>
      <c r="GO406" s="277"/>
      <c r="GP406" s="277"/>
      <c r="GQ406" s="277"/>
      <c r="GR406" s="277"/>
      <c r="GS406" s="277"/>
      <c r="GT406" s="277"/>
      <c r="GU406" s="277"/>
      <c r="GV406" s="140" t="s">
        <v>389</v>
      </c>
      <c r="GW406" s="157"/>
      <c r="GX406" s="157"/>
      <c r="GY406" s="157"/>
      <c r="GZ406" s="277"/>
      <c r="HA406" s="157"/>
      <c r="HB406" s="157"/>
      <c r="HC406" s="277"/>
      <c r="HD406" s="277"/>
      <c r="HF406" s="277"/>
    </row>
    <row r="407" spans="1:214" s="143" customFormat="1" ht="15" customHeight="1">
      <c r="A407" s="186"/>
      <c r="B407" s="187"/>
      <c r="C407" s="499" t="s">
        <v>2011</v>
      </c>
      <c r="D407" s="499"/>
      <c r="E407" s="499"/>
      <c r="F407" s="499"/>
      <c r="G407" s="499"/>
      <c r="H407" s="499"/>
      <c r="I407" s="499"/>
      <c r="J407" s="499"/>
      <c r="K407" s="499"/>
      <c r="L407" s="499"/>
      <c r="M407" s="499"/>
      <c r="N407" s="499"/>
      <c r="O407" s="499"/>
      <c r="P407" s="499"/>
      <c r="GO407" s="277"/>
      <c r="GP407" s="277"/>
      <c r="GQ407" s="277"/>
      <c r="GR407" s="277"/>
      <c r="GS407" s="277"/>
      <c r="GT407" s="277"/>
      <c r="GU407" s="277"/>
      <c r="GV407" s="140" t="s">
        <v>2011</v>
      </c>
      <c r="GW407" s="157"/>
      <c r="GX407" s="157"/>
      <c r="GY407" s="157"/>
      <c r="GZ407" s="277"/>
      <c r="HA407" s="157"/>
      <c r="HB407" s="157"/>
      <c r="HC407" s="277"/>
      <c r="HD407" s="277"/>
      <c r="HF407" s="277"/>
    </row>
    <row r="408" spans="1:214" s="143" customFormat="1" ht="15" customHeight="1">
      <c r="A408" s="188"/>
      <c r="B408" s="189" t="s">
        <v>164</v>
      </c>
      <c r="C408" s="501" t="s">
        <v>391</v>
      </c>
      <c r="D408" s="501"/>
      <c r="E408" s="501"/>
      <c r="F408" s="501"/>
      <c r="G408" s="501"/>
      <c r="H408" s="190" t="s">
        <v>392</v>
      </c>
      <c r="I408" s="191"/>
      <c r="J408" s="191"/>
      <c r="K408" s="215">
        <v>15.0944349</v>
      </c>
      <c r="L408" s="193"/>
      <c r="M408" s="191"/>
      <c r="N408" s="193"/>
      <c r="O408" s="191"/>
      <c r="P408" s="194">
        <v>8545.56</v>
      </c>
      <c r="GO408" s="277"/>
      <c r="GP408" s="277"/>
      <c r="GQ408" s="277"/>
      <c r="GR408" s="277"/>
      <c r="GS408" s="277"/>
      <c r="GT408" s="277"/>
      <c r="GU408" s="277"/>
      <c r="GW408" s="157" t="s">
        <v>391</v>
      </c>
      <c r="GX408" s="157"/>
      <c r="GY408" s="157"/>
      <c r="GZ408" s="277"/>
      <c r="HA408" s="157"/>
      <c r="HB408" s="157"/>
      <c r="HC408" s="277"/>
      <c r="HD408" s="277"/>
      <c r="HF408" s="277"/>
    </row>
    <row r="409" spans="1:214" s="143" customFormat="1" ht="15" customHeight="1">
      <c r="A409" s="195"/>
      <c r="B409" s="189" t="s">
        <v>393</v>
      </c>
      <c r="C409" s="501" t="s">
        <v>394</v>
      </c>
      <c r="D409" s="501"/>
      <c r="E409" s="501"/>
      <c r="F409" s="501"/>
      <c r="G409" s="501"/>
      <c r="H409" s="190" t="s">
        <v>392</v>
      </c>
      <c r="I409" s="201">
        <v>2.06</v>
      </c>
      <c r="J409" s="197">
        <v>1.6068849999999999</v>
      </c>
      <c r="K409" s="215">
        <v>15.0944349</v>
      </c>
      <c r="L409" s="198"/>
      <c r="M409" s="199"/>
      <c r="N409" s="200">
        <v>566.14</v>
      </c>
      <c r="O409" s="191"/>
      <c r="P409" s="194">
        <v>8545.56</v>
      </c>
      <c r="Q409" s="278"/>
      <c r="R409" s="278"/>
      <c r="GO409" s="277"/>
      <c r="GP409" s="277"/>
      <c r="GQ409" s="277"/>
      <c r="GR409" s="277"/>
      <c r="GS409" s="277"/>
      <c r="GT409" s="277"/>
      <c r="GU409" s="277"/>
      <c r="GW409" s="157"/>
      <c r="GX409" s="157" t="s">
        <v>394</v>
      </c>
      <c r="GY409" s="157"/>
      <c r="GZ409" s="277"/>
      <c r="HA409" s="157"/>
      <c r="HB409" s="157"/>
      <c r="HC409" s="277"/>
      <c r="HD409" s="277"/>
      <c r="HF409" s="277"/>
    </row>
    <row r="410" spans="1:214" s="143" customFormat="1" ht="15" customHeight="1">
      <c r="A410" s="188"/>
      <c r="B410" s="189" t="s">
        <v>167</v>
      </c>
      <c r="C410" s="501" t="s">
        <v>395</v>
      </c>
      <c r="D410" s="501"/>
      <c r="E410" s="501"/>
      <c r="F410" s="501"/>
      <c r="G410" s="501"/>
      <c r="H410" s="190"/>
      <c r="I410" s="191"/>
      <c r="J410" s="191"/>
      <c r="K410" s="191"/>
      <c r="L410" s="193"/>
      <c r="M410" s="191"/>
      <c r="N410" s="193"/>
      <c r="O410" s="191"/>
      <c r="P410" s="216">
        <v>311.5</v>
      </c>
      <c r="GO410" s="277"/>
      <c r="GP410" s="277"/>
      <c r="GQ410" s="277"/>
      <c r="GR410" s="277"/>
      <c r="GS410" s="277"/>
      <c r="GT410" s="277"/>
      <c r="GU410" s="277"/>
      <c r="GW410" s="157" t="s">
        <v>395</v>
      </c>
      <c r="GX410" s="157"/>
      <c r="GY410" s="157"/>
      <c r="GZ410" s="277"/>
      <c r="HA410" s="157"/>
      <c r="HB410" s="157"/>
      <c r="HC410" s="277"/>
      <c r="HD410" s="277"/>
      <c r="HF410" s="277"/>
    </row>
    <row r="411" spans="1:214" s="143" customFormat="1" ht="15" customHeight="1">
      <c r="A411" s="188"/>
      <c r="B411" s="189"/>
      <c r="C411" s="501" t="s">
        <v>396</v>
      </c>
      <c r="D411" s="501"/>
      <c r="E411" s="501"/>
      <c r="F411" s="501"/>
      <c r="G411" s="501"/>
      <c r="H411" s="190" t="s">
        <v>392</v>
      </c>
      <c r="I411" s="191"/>
      <c r="J411" s="191"/>
      <c r="K411" s="215">
        <v>0.29309580000000002</v>
      </c>
      <c r="L411" s="193"/>
      <c r="M411" s="191"/>
      <c r="N411" s="193"/>
      <c r="O411" s="191"/>
      <c r="P411" s="216">
        <v>198.87</v>
      </c>
      <c r="GO411" s="277"/>
      <c r="GP411" s="277"/>
      <c r="GQ411" s="277"/>
      <c r="GR411" s="277"/>
      <c r="GS411" s="277"/>
      <c r="GT411" s="277"/>
      <c r="GU411" s="277"/>
      <c r="GW411" s="157" t="s">
        <v>396</v>
      </c>
      <c r="GX411" s="157"/>
      <c r="GY411" s="157"/>
      <c r="GZ411" s="277"/>
      <c r="HA411" s="157"/>
      <c r="HB411" s="157"/>
      <c r="HC411" s="277"/>
      <c r="HD411" s="277"/>
      <c r="HF411" s="277"/>
    </row>
    <row r="412" spans="1:214" s="143" customFormat="1" ht="15" customHeight="1">
      <c r="A412" s="195"/>
      <c r="B412" s="189" t="s">
        <v>397</v>
      </c>
      <c r="C412" s="501" t="s">
        <v>398</v>
      </c>
      <c r="D412" s="501"/>
      <c r="E412" s="501"/>
      <c r="F412" s="501"/>
      <c r="G412" s="501"/>
      <c r="H412" s="190" t="s">
        <v>399</v>
      </c>
      <c r="I412" s="201">
        <v>0.02</v>
      </c>
      <c r="J412" s="197">
        <v>1.6068849999999999</v>
      </c>
      <c r="K412" s="215">
        <v>0.14654790000000001</v>
      </c>
      <c r="L412" s="198"/>
      <c r="M412" s="199"/>
      <c r="N412" s="200">
        <v>1582.31</v>
      </c>
      <c r="O412" s="191"/>
      <c r="P412" s="194">
        <v>231.88</v>
      </c>
      <c r="Q412" s="278"/>
      <c r="R412" s="278"/>
      <c r="GO412" s="277"/>
      <c r="GP412" s="277"/>
      <c r="GQ412" s="277"/>
      <c r="GR412" s="277"/>
      <c r="GS412" s="277"/>
      <c r="GT412" s="277"/>
      <c r="GU412" s="277"/>
      <c r="GW412" s="157"/>
      <c r="GX412" s="157" t="s">
        <v>398</v>
      </c>
      <c r="GY412" s="157"/>
      <c r="GZ412" s="277"/>
      <c r="HA412" s="157"/>
      <c r="HB412" s="157"/>
      <c r="HC412" s="277"/>
      <c r="HD412" s="277"/>
      <c r="HF412" s="277"/>
    </row>
    <row r="413" spans="1:214" s="143" customFormat="1" ht="15" customHeight="1">
      <c r="A413" s="203"/>
      <c r="B413" s="189" t="s">
        <v>400</v>
      </c>
      <c r="C413" s="501" t="s">
        <v>401</v>
      </c>
      <c r="D413" s="501"/>
      <c r="E413" s="501"/>
      <c r="F413" s="501"/>
      <c r="G413" s="501"/>
      <c r="H413" s="190" t="s">
        <v>392</v>
      </c>
      <c r="I413" s="201">
        <v>0.02</v>
      </c>
      <c r="J413" s="197">
        <v>1.6068849999999999</v>
      </c>
      <c r="K413" s="215">
        <v>0.14654790000000001</v>
      </c>
      <c r="L413" s="193"/>
      <c r="M413" s="191"/>
      <c r="N413" s="204">
        <v>777.91</v>
      </c>
      <c r="O413" s="191"/>
      <c r="P413" s="216">
        <v>114</v>
      </c>
      <c r="GO413" s="277"/>
      <c r="GP413" s="277"/>
      <c r="GQ413" s="277"/>
      <c r="GR413" s="277"/>
      <c r="GS413" s="277"/>
      <c r="GT413" s="277"/>
      <c r="GU413" s="277"/>
      <c r="GW413" s="157"/>
      <c r="GX413" s="157"/>
      <c r="GY413" s="157" t="s">
        <v>401</v>
      </c>
      <c r="GZ413" s="277"/>
      <c r="HA413" s="157"/>
      <c r="HB413" s="157"/>
      <c r="HC413" s="277"/>
      <c r="HD413" s="277"/>
      <c r="HF413" s="277"/>
    </row>
    <row r="414" spans="1:214" s="143" customFormat="1" ht="15" customHeight="1">
      <c r="A414" s="195"/>
      <c r="B414" s="189" t="s">
        <v>402</v>
      </c>
      <c r="C414" s="501" t="s">
        <v>403</v>
      </c>
      <c r="D414" s="501"/>
      <c r="E414" s="501"/>
      <c r="F414" s="501"/>
      <c r="G414" s="501"/>
      <c r="H414" s="190" t="s">
        <v>399</v>
      </c>
      <c r="I414" s="201">
        <v>0.02</v>
      </c>
      <c r="J414" s="197">
        <v>1.6068849999999999</v>
      </c>
      <c r="K414" s="215">
        <v>0.14654790000000001</v>
      </c>
      <c r="L414" s="198"/>
      <c r="M414" s="199"/>
      <c r="N414" s="200">
        <v>543.33000000000004</v>
      </c>
      <c r="O414" s="191"/>
      <c r="P414" s="194">
        <v>79.62</v>
      </c>
      <c r="Q414" s="278"/>
      <c r="R414" s="278"/>
      <c r="GO414" s="277"/>
      <c r="GP414" s="277"/>
      <c r="GQ414" s="277"/>
      <c r="GR414" s="277"/>
      <c r="GS414" s="277"/>
      <c r="GT414" s="277"/>
      <c r="GU414" s="277"/>
      <c r="GW414" s="157"/>
      <c r="GX414" s="157" t="s">
        <v>403</v>
      </c>
      <c r="GY414" s="157"/>
      <c r="GZ414" s="277"/>
      <c r="HA414" s="157"/>
      <c r="HB414" s="157"/>
      <c r="HC414" s="277"/>
      <c r="HD414" s="277"/>
      <c r="HF414" s="277"/>
    </row>
    <row r="415" spans="1:214" s="143" customFormat="1" ht="15" customHeight="1">
      <c r="A415" s="203"/>
      <c r="B415" s="189" t="s">
        <v>404</v>
      </c>
      <c r="C415" s="501" t="s">
        <v>405</v>
      </c>
      <c r="D415" s="501"/>
      <c r="E415" s="501"/>
      <c r="F415" s="501"/>
      <c r="G415" s="501"/>
      <c r="H415" s="190" t="s">
        <v>392</v>
      </c>
      <c r="I415" s="201">
        <v>0.02</v>
      </c>
      <c r="J415" s="197">
        <v>1.6068849999999999</v>
      </c>
      <c r="K415" s="215">
        <v>0.14654790000000001</v>
      </c>
      <c r="L415" s="193"/>
      <c r="M415" s="191"/>
      <c r="N415" s="204">
        <v>579.11</v>
      </c>
      <c r="O415" s="191"/>
      <c r="P415" s="216">
        <v>84.87</v>
      </c>
      <c r="GO415" s="277"/>
      <c r="GP415" s="277"/>
      <c r="GQ415" s="277"/>
      <c r="GR415" s="277"/>
      <c r="GS415" s="277"/>
      <c r="GT415" s="277"/>
      <c r="GU415" s="277"/>
      <c r="GW415" s="157"/>
      <c r="GX415" s="157"/>
      <c r="GY415" s="157" t="s">
        <v>405</v>
      </c>
      <c r="GZ415" s="277"/>
      <c r="HA415" s="157"/>
      <c r="HB415" s="157"/>
      <c r="HC415" s="277"/>
      <c r="HD415" s="277"/>
      <c r="HF415" s="277"/>
    </row>
    <row r="416" spans="1:214" s="143" customFormat="1" ht="15" customHeight="1">
      <c r="A416" s="188"/>
      <c r="B416" s="189" t="s">
        <v>180</v>
      </c>
      <c r="C416" s="501" t="s">
        <v>410</v>
      </c>
      <c r="D416" s="501"/>
      <c r="E416" s="501"/>
      <c r="F416" s="501"/>
      <c r="G416" s="501"/>
      <c r="H416" s="190"/>
      <c r="I416" s="191"/>
      <c r="J416" s="191"/>
      <c r="K416" s="191"/>
      <c r="L416" s="193"/>
      <c r="M416" s="191"/>
      <c r="N416" s="193"/>
      <c r="O416" s="191"/>
      <c r="P416" s="216">
        <v>499.8</v>
      </c>
      <c r="GO416" s="277"/>
      <c r="GP416" s="277"/>
      <c r="GQ416" s="277"/>
      <c r="GR416" s="277"/>
      <c r="GS416" s="277"/>
      <c r="GT416" s="277"/>
      <c r="GU416" s="277"/>
      <c r="GW416" s="157" t="s">
        <v>410</v>
      </c>
      <c r="GX416" s="157"/>
      <c r="GY416" s="157"/>
      <c r="GZ416" s="277"/>
      <c r="HA416" s="157"/>
      <c r="HB416" s="157"/>
      <c r="HC416" s="277"/>
      <c r="HD416" s="277"/>
      <c r="HF416" s="277"/>
    </row>
    <row r="417" spans="1:214" s="143" customFormat="1" ht="34.5" customHeight="1">
      <c r="A417" s="195"/>
      <c r="B417" s="189" t="s">
        <v>593</v>
      </c>
      <c r="C417" s="501" t="s">
        <v>594</v>
      </c>
      <c r="D417" s="501"/>
      <c r="E417" s="501"/>
      <c r="F417" s="501"/>
      <c r="G417" s="501"/>
      <c r="H417" s="190" t="s">
        <v>595</v>
      </c>
      <c r="I417" s="201">
        <v>13.33</v>
      </c>
      <c r="J417" s="202">
        <v>1.0367</v>
      </c>
      <c r="K417" s="215">
        <v>63.015602199999996</v>
      </c>
      <c r="L417" s="205">
        <v>5.87</v>
      </c>
      <c r="M417" s="206">
        <v>0.87</v>
      </c>
      <c r="N417" s="200">
        <v>5.1100000000000003</v>
      </c>
      <c r="O417" s="191"/>
      <c r="P417" s="194">
        <v>322.01</v>
      </c>
      <c r="Q417" s="278"/>
      <c r="R417" s="278"/>
      <c r="GO417" s="277"/>
      <c r="GP417" s="277"/>
      <c r="GQ417" s="277"/>
      <c r="GR417" s="277"/>
      <c r="GS417" s="277"/>
      <c r="GT417" s="277"/>
      <c r="GU417" s="277"/>
      <c r="GW417" s="157"/>
      <c r="GX417" s="157" t="s">
        <v>594</v>
      </c>
      <c r="GY417" s="157"/>
      <c r="GZ417" s="277"/>
      <c r="HA417" s="157"/>
      <c r="HB417" s="157"/>
      <c r="HC417" s="277"/>
      <c r="HD417" s="277"/>
      <c r="HF417" s="277"/>
    </row>
    <row r="418" spans="1:214" s="143" customFormat="1" ht="23.25" customHeight="1">
      <c r="A418" s="195"/>
      <c r="B418" s="189" t="s">
        <v>1403</v>
      </c>
      <c r="C418" s="501" t="s">
        <v>1404</v>
      </c>
      <c r="D418" s="501"/>
      <c r="E418" s="501"/>
      <c r="F418" s="501"/>
      <c r="G418" s="501"/>
      <c r="H418" s="190" t="s">
        <v>1405</v>
      </c>
      <c r="I418" s="201">
        <v>0.55000000000000004</v>
      </c>
      <c r="J418" s="202">
        <v>1.0367</v>
      </c>
      <c r="K418" s="215">
        <v>2.6000435999999998</v>
      </c>
      <c r="L418" s="205">
        <v>37.71</v>
      </c>
      <c r="M418" s="206">
        <v>1.54</v>
      </c>
      <c r="N418" s="200">
        <v>58.07</v>
      </c>
      <c r="O418" s="191"/>
      <c r="P418" s="194">
        <v>150.97999999999999</v>
      </c>
      <c r="Q418" s="278"/>
      <c r="R418" s="278"/>
      <c r="GO418" s="277"/>
      <c r="GP418" s="277"/>
      <c r="GQ418" s="277"/>
      <c r="GR418" s="277"/>
      <c r="GS418" s="277"/>
      <c r="GT418" s="277"/>
      <c r="GU418" s="277"/>
      <c r="GW418" s="157"/>
      <c r="GX418" s="157" t="s">
        <v>1404</v>
      </c>
      <c r="GY418" s="157"/>
      <c r="GZ418" s="277"/>
      <c r="HA418" s="157"/>
      <c r="HB418" s="157"/>
      <c r="HC418" s="277"/>
      <c r="HD418" s="277"/>
      <c r="HF418" s="277"/>
    </row>
    <row r="419" spans="1:214" s="143" customFormat="1" ht="15" customHeight="1">
      <c r="A419" s="195"/>
      <c r="B419" s="189" t="s">
        <v>730</v>
      </c>
      <c r="C419" s="501" t="s">
        <v>731</v>
      </c>
      <c r="D419" s="501"/>
      <c r="E419" s="501"/>
      <c r="F419" s="501"/>
      <c r="G419" s="501"/>
      <c r="H419" s="190" t="s">
        <v>413</v>
      </c>
      <c r="I419" s="201">
        <v>0.05</v>
      </c>
      <c r="J419" s="202">
        <v>1.0367</v>
      </c>
      <c r="K419" s="215">
        <v>0.23636760000000001</v>
      </c>
      <c r="L419" s="205">
        <v>79.88</v>
      </c>
      <c r="M419" s="206">
        <v>1.42</v>
      </c>
      <c r="N419" s="200">
        <v>113.43</v>
      </c>
      <c r="O419" s="191"/>
      <c r="P419" s="194">
        <v>26.81</v>
      </c>
      <c r="Q419" s="278"/>
      <c r="R419" s="278"/>
      <c r="GO419" s="277"/>
      <c r="GP419" s="277"/>
      <c r="GQ419" s="277"/>
      <c r="GR419" s="277"/>
      <c r="GS419" s="277"/>
      <c r="GT419" s="277"/>
      <c r="GU419" s="277"/>
      <c r="GW419" s="157"/>
      <c r="GX419" s="157" t="s">
        <v>731</v>
      </c>
      <c r="GY419" s="157"/>
      <c r="GZ419" s="277"/>
      <c r="HA419" s="157"/>
      <c r="HB419" s="157"/>
      <c r="HC419" s="277"/>
      <c r="HD419" s="277"/>
      <c r="HF419" s="277"/>
    </row>
    <row r="420" spans="1:214" s="143" customFormat="1" ht="15" customHeight="1">
      <c r="A420" s="210"/>
      <c r="B420" s="187"/>
      <c r="C420" s="500" t="s">
        <v>429</v>
      </c>
      <c r="D420" s="500"/>
      <c r="E420" s="500"/>
      <c r="F420" s="500"/>
      <c r="G420" s="500"/>
      <c r="H420" s="180"/>
      <c r="I420" s="181"/>
      <c r="J420" s="181"/>
      <c r="K420" s="181"/>
      <c r="L420" s="183"/>
      <c r="M420" s="181"/>
      <c r="N420" s="211"/>
      <c r="O420" s="181"/>
      <c r="P420" s="212">
        <v>9555.73</v>
      </c>
      <c r="Q420" s="278"/>
      <c r="R420" s="278"/>
      <c r="GO420" s="277"/>
      <c r="GP420" s="277"/>
      <c r="GQ420" s="277"/>
      <c r="GR420" s="277"/>
      <c r="GS420" s="277"/>
      <c r="GT420" s="277"/>
      <c r="GU420" s="277"/>
      <c r="GW420" s="157"/>
      <c r="GX420" s="157"/>
      <c r="GY420" s="157"/>
      <c r="GZ420" s="277" t="s">
        <v>429</v>
      </c>
      <c r="HA420" s="157"/>
      <c r="HB420" s="157"/>
      <c r="HC420" s="277"/>
      <c r="HD420" s="277"/>
      <c r="HF420" s="277"/>
    </row>
    <row r="421" spans="1:214" s="143" customFormat="1" ht="15" customHeight="1">
      <c r="A421" s="203" t="s">
        <v>1821</v>
      </c>
      <c r="B421" s="189" t="s">
        <v>430</v>
      </c>
      <c r="C421" s="501" t="s">
        <v>431</v>
      </c>
      <c r="D421" s="501"/>
      <c r="E421" s="501"/>
      <c r="F421" s="501"/>
      <c r="G421" s="501"/>
      <c r="H421" s="190" t="s">
        <v>432</v>
      </c>
      <c r="I421" s="209">
        <v>2</v>
      </c>
      <c r="J421" s="191"/>
      <c r="K421" s="209">
        <v>2</v>
      </c>
      <c r="L421" s="193"/>
      <c r="M421" s="191"/>
      <c r="N421" s="193"/>
      <c r="O421" s="192">
        <v>0.51834999999999998</v>
      </c>
      <c r="P421" s="216">
        <v>55.13</v>
      </c>
      <c r="GO421" s="277"/>
      <c r="GP421" s="277"/>
      <c r="GQ421" s="277"/>
      <c r="GR421" s="277"/>
      <c r="GS421" s="277"/>
      <c r="GT421" s="277"/>
      <c r="GU421" s="277"/>
      <c r="GW421" s="157"/>
      <c r="GX421" s="157"/>
      <c r="GY421" s="157"/>
      <c r="GZ421" s="277"/>
      <c r="HA421" s="157" t="s">
        <v>431</v>
      </c>
      <c r="HB421" s="157"/>
      <c r="HC421" s="277"/>
      <c r="HD421" s="277"/>
      <c r="HF421" s="277"/>
    </row>
    <row r="422" spans="1:214" s="143" customFormat="1" ht="15" customHeight="1">
      <c r="A422" s="203"/>
      <c r="B422" s="189"/>
      <c r="C422" s="501" t="s">
        <v>433</v>
      </c>
      <c r="D422" s="501"/>
      <c r="E422" s="501"/>
      <c r="F422" s="501"/>
      <c r="G422" s="501"/>
      <c r="H422" s="190"/>
      <c r="I422" s="191"/>
      <c r="J422" s="191"/>
      <c r="K422" s="191"/>
      <c r="L422" s="193"/>
      <c r="M422" s="191"/>
      <c r="N422" s="193"/>
      <c r="O422" s="191"/>
      <c r="P422" s="194">
        <v>8744.43</v>
      </c>
      <c r="GO422" s="277"/>
      <c r="GP422" s="277"/>
      <c r="GQ422" s="277"/>
      <c r="GR422" s="277"/>
      <c r="GS422" s="277"/>
      <c r="GT422" s="277"/>
      <c r="GU422" s="277"/>
      <c r="GW422" s="157"/>
      <c r="GX422" s="157"/>
      <c r="GY422" s="157"/>
      <c r="GZ422" s="277"/>
      <c r="HA422" s="157"/>
      <c r="HB422" s="157" t="s">
        <v>433</v>
      </c>
      <c r="HC422" s="277"/>
      <c r="HD422" s="277"/>
      <c r="HF422" s="277"/>
    </row>
    <row r="423" spans="1:214" s="143" customFormat="1" ht="15" customHeight="1">
      <c r="A423" s="203"/>
      <c r="B423" s="189" t="s">
        <v>603</v>
      </c>
      <c r="C423" s="501" t="s">
        <v>604</v>
      </c>
      <c r="D423" s="501"/>
      <c r="E423" s="501"/>
      <c r="F423" s="501"/>
      <c r="G423" s="501"/>
      <c r="H423" s="190" t="s">
        <v>432</v>
      </c>
      <c r="I423" s="209">
        <v>97</v>
      </c>
      <c r="J423" s="191"/>
      <c r="K423" s="209">
        <v>97</v>
      </c>
      <c r="L423" s="193"/>
      <c r="M423" s="191"/>
      <c r="N423" s="193"/>
      <c r="O423" s="191"/>
      <c r="P423" s="194">
        <v>8482.1</v>
      </c>
      <c r="GO423" s="277"/>
      <c r="GP423" s="277"/>
      <c r="GQ423" s="277"/>
      <c r="GR423" s="277"/>
      <c r="GS423" s="277"/>
      <c r="GT423" s="277"/>
      <c r="GU423" s="277"/>
      <c r="GW423" s="157"/>
      <c r="GX423" s="157"/>
      <c r="GY423" s="157"/>
      <c r="GZ423" s="277"/>
      <c r="HA423" s="157"/>
      <c r="HB423" s="157" t="s">
        <v>604</v>
      </c>
      <c r="HC423" s="277"/>
      <c r="HD423" s="277"/>
      <c r="HF423" s="277"/>
    </row>
    <row r="424" spans="1:214" s="143" customFormat="1" ht="15" customHeight="1">
      <c r="A424" s="203"/>
      <c r="B424" s="189" t="s">
        <v>605</v>
      </c>
      <c r="C424" s="501" t="s">
        <v>606</v>
      </c>
      <c r="D424" s="501"/>
      <c r="E424" s="501"/>
      <c r="F424" s="501"/>
      <c r="G424" s="501"/>
      <c r="H424" s="190" t="s">
        <v>432</v>
      </c>
      <c r="I424" s="209">
        <v>51</v>
      </c>
      <c r="J424" s="191"/>
      <c r="K424" s="209">
        <v>51</v>
      </c>
      <c r="L424" s="193"/>
      <c r="M424" s="191"/>
      <c r="N424" s="193"/>
      <c r="O424" s="191"/>
      <c r="P424" s="194">
        <v>4459.66</v>
      </c>
      <c r="GO424" s="277"/>
      <c r="GP424" s="277"/>
      <c r="GQ424" s="277"/>
      <c r="GR424" s="277"/>
      <c r="GS424" s="277"/>
      <c r="GT424" s="277"/>
      <c r="GU424" s="277"/>
      <c r="GW424" s="157"/>
      <c r="GX424" s="157"/>
      <c r="GY424" s="157"/>
      <c r="GZ424" s="277"/>
      <c r="HA424" s="157"/>
      <c r="HB424" s="157" t="s">
        <v>606</v>
      </c>
      <c r="HC424" s="277"/>
      <c r="HD424" s="277"/>
      <c r="HF424" s="277"/>
    </row>
    <row r="425" spans="1:214" s="143" customFormat="1" ht="15" customHeight="1">
      <c r="A425" s="213"/>
      <c r="B425" s="214"/>
      <c r="C425" s="500" t="s">
        <v>438</v>
      </c>
      <c r="D425" s="500"/>
      <c r="E425" s="500"/>
      <c r="F425" s="500"/>
      <c r="G425" s="500"/>
      <c r="H425" s="180"/>
      <c r="I425" s="181"/>
      <c r="J425" s="181"/>
      <c r="K425" s="181"/>
      <c r="L425" s="183"/>
      <c r="M425" s="181"/>
      <c r="N425" s="211">
        <v>4945.75</v>
      </c>
      <c r="O425" s="181"/>
      <c r="P425" s="212">
        <v>22552.62</v>
      </c>
      <c r="GO425" s="277"/>
      <c r="GP425" s="277"/>
      <c r="GQ425" s="277"/>
      <c r="GR425" s="277"/>
      <c r="GS425" s="277"/>
      <c r="GT425" s="277"/>
      <c r="GU425" s="277"/>
      <c r="GW425" s="157"/>
      <c r="GX425" s="157"/>
      <c r="GY425" s="157"/>
      <c r="GZ425" s="277"/>
      <c r="HA425" s="157"/>
      <c r="HB425" s="157"/>
      <c r="HC425" s="277" t="s">
        <v>438</v>
      </c>
      <c r="HD425" s="277"/>
      <c r="HF425" s="277"/>
    </row>
    <row r="426" spans="1:214" s="143" customFormat="1" ht="15" customHeight="1">
      <c r="A426" s="497" t="s">
        <v>2030</v>
      </c>
      <c r="B426" s="497"/>
      <c r="C426" s="497"/>
      <c r="D426" s="497"/>
      <c r="E426" s="497"/>
      <c r="F426" s="497"/>
      <c r="G426" s="497"/>
      <c r="H426" s="497"/>
      <c r="I426" s="497"/>
      <c r="J426" s="497"/>
      <c r="K426" s="497"/>
      <c r="L426" s="497"/>
      <c r="M426" s="497"/>
      <c r="N426" s="497"/>
      <c r="O426" s="497"/>
      <c r="P426" s="497"/>
      <c r="GO426" s="277"/>
      <c r="GP426" s="277" t="s">
        <v>2030</v>
      </c>
      <c r="GQ426" s="277"/>
      <c r="GR426" s="277"/>
      <c r="GS426" s="277"/>
      <c r="GT426" s="277"/>
      <c r="GU426" s="277"/>
      <c r="GW426" s="157"/>
      <c r="GX426" s="157"/>
      <c r="GY426" s="157"/>
      <c r="GZ426" s="277"/>
      <c r="HA426" s="157"/>
      <c r="HB426" s="157"/>
      <c r="HC426" s="277"/>
      <c r="HD426" s="277"/>
      <c r="HF426" s="277"/>
    </row>
    <row r="427" spans="1:214" s="143" customFormat="1" ht="45.75" customHeight="1">
      <c r="A427" s="178" t="s">
        <v>472</v>
      </c>
      <c r="B427" s="179" t="s">
        <v>1457</v>
      </c>
      <c r="C427" s="498" t="s">
        <v>1458</v>
      </c>
      <c r="D427" s="498"/>
      <c r="E427" s="498"/>
      <c r="F427" s="498"/>
      <c r="G427" s="498"/>
      <c r="H427" s="180" t="s">
        <v>610</v>
      </c>
      <c r="I427" s="181">
        <v>0.24</v>
      </c>
      <c r="J427" s="182">
        <v>1</v>
      </c>
      <c r="K427" s="219">
        <v>0.24</v>
      </c>
      <c r="L427" s="183"/>
      <c r="M427" s="181"/>
      <c r="N427" s="184"/>
      <c r="O427" s="181"/>
      <c r="P427" s="185"/>
      <c r="GO427" s="277"/>
      <c r="GP427" s="277"/>
      <c r="GQ427" s="277" t="s">
        <v>1458</v>
      </c>
      <c r="GR427" s="277"/>
      <c r="GS427" s="277"/>
      <c r="GT427" s="277"/>
      <c r="GU427" s="277"/>
      <c r="GW427" s="157"/>
      <c r="GX427" s="157"/>
      <c r="GY427" s="157"/>
      <c r="GZ427" s="277"/>
      <c r="HA427" s="157"/>
      <c r="HB427" s="157"/>
      <c r="HC427" s="277"/>
      <c r="HD427" s="277"/>
      <c r="HF427" s="277"/>
    </row>
    <row r="428" spans="1:214" s="143" customFormat="1" ht="57" customHeight="1">
      <c r="A428" s="186"/>
      <c r="B428" s="187" t="s">
        <v>386</v>
      </c>
      <c r="C428" s="499" t="s">
        <v>387</v>
      </c>
      <c r="D428" s="499"/>
      <c r="E428" s="499"/>
      <c r="F428" s="499"/>
      <c r="G428" s="499"/>
      <c r="H428" s="499"/>
      <c r="I428" s="499"/>
      <c r="J428" s="499"/>
      <c r="K428" s="499"/>
      <c r="L428" s="499"/>
      <c r="M428" s="499"/>
      <c r="N428" s="499"/>
      <c r="O428" s="499"/>
      <c r="P428" s="499"/>
      <c r="GO428" s="277"/>
      <c r="GP428" s="277"/>
      <c r="GQ428" s="277"/>
      <c r="GR428" s="277"/>
      <c r="GS428" s="277"/>
      <c r="GT428" s="277"/>
      <c r="GU428" s="277"/>
      <c r="GV428" s="140" t="s">
        <v>387</v>
      </c>
      <c r="GW428" s="157"/>
      <c r="GX428" s="157"/>
      <c r="GY428" s="157"/>
      <c r="GZ428" s="277"/>
      <c r="HA428" s="157"/>
      <c r="HB428" s="157"/>
      <c r="HC428" s="277"/>
      <c r="HD428" s="277"/>
      <c r="HF428" s="277"/>
    </row>
    <row r="429" spans="1:214" s="143" customFormat="1" ht="23.25" customHeight="1">
      <c r="A429" s="186"/>
      <c r="B429" s="187" t="s">
        <v>388</v>
      </c>
      <c r="C429" s="499" t="s">
        <v>389</v>
      </c>
      <c r="D429" s="499"/>
      <c r="E429" s="499"/>
      <c r="F429" s="499"/>
      <c r="G429" s="499"/>
      <c r="H429" s="499"/>
      <c r="I429" s="499"/>
      <c r="J429" s="499"/>
      <c r="K429" s="499"/>
      <c r="L429" s="499"/>
      <c r="M429" s="499"/>
      <c r="N429" s="499"/>
      <c r="O429" s="499"/>
      <c r="P429" s="499"/>
      <c r="GO429" s="277"/>
      <c r="GP429" s="277"/>
      <c r="GQ429" s="277"/>
      <c r="GR429" s="277"/>
      <c r="GS429" s="277"/>
      <c r="GT429" s="277"/>
      <c r="GU429" s="277"/>
      <c r="GV429" s="140" t="s">
        <v>389</v>
      </c>
      <c r="GW429" s="157"/>
      <c r="GX429" s="157"/>
      <c r="GY429" s="157"/>
      <c r="GZ429" s="277"/>
      <c r="HA429" s="157"/>
      <c r="HB429" s="157"/>
      <c r="HC429" s="277"/>
      <c r="HD429" s="277"/>
      <c r="HF429" s="277"/>
    </row>
    <row r="430" spans="1:214" s="143" customFormat="1" ht="15" customHeight="1">
      <c r="A430" s="186"/>
      <c r="B430" s="187"/>
      <c r="C430" s="499" t="s">
        <v>2011</v>
      </c>
      <c r="D430" s="499"/>
      <c r="E430" s="499"/>
      <c r="F430" s="499"/>
      <c r="G430" s="499"/>
      <c r="H430" s="499"/>
      <c r="I430" s="499"/>
      <c r="J430" s="499"/>
      <c r="K430" s="499"/>
      <c r="L430" s="499"/>
      <c r="M430" s="499"/>
      <c r="N430" s="499"/>
      <c r="O430" s="499"/>
      <c r="P430" s="499"/>
      <c r="GO430" s="277"/>
      <c r="GP430" s="277"/>
      <c r="GQ430" s="277"/>
      <c r="GR430" s="277"/>
      <c r="GS430" s="277"/>
      <c r="GT430" s="277"/>
      <c r="GU430" s="277"/>
      <c r="GV430" s="140" t="s">
        <v>2011</v>
      </c>
      <c r="GW430" s="157"/>
      <c r="GX430" s="157"/>
      <c r="GY430" s="157"/>
      <c r="GZ430" s="277"/>
      <c r="HA430" s="157"/>
      <c r="HB430" s="157"/>
      <c r="HC430" s="277"/>
      <c r="HD430" s="277"/>
      <c r="HF430" s="277"/>
    </row>
    <row r="431" spans="1:214" s="143" customFormat="1" ht="15" customHeight="1">
      <c r="A431" s="188"/>
      <c r="B431" s="189" t="s">
        <v>164</v>
      </c>
      <c r="C431" s="501" t="s">
        <v>391</v>
      </c>
      <c r="D431" s="501"/>
      <c r="E431" s="501"/>
      <c r="F431" s="501"/>
      <c r="G431" s="501"/>
      <c r="H431" s="190" t="s">
        <v>392</v>
      </c>
      <c r="I431" s="191"/>
      <c r="J431" s="191"/>
      <c r="K431" s="215">
        <v>3.4554455000000002</v>
      </c>
      <c r="L431" s="193"/>
      <c r="M431" s="191"/>
      <c r="N431" s="193"/>
      <c r="O431" s="191"/>
      <c r="P431" s="194">
        <v>1956.27</v>
      </c>
      <c r="GO431" s="277"/>
      <c r="GP431" s="277"/>
      <c r="GQ431" s="277"/>
      <c r="GR431" s="277"/>
      <c r="GS431" s="277"/>
      <c r="GT431" s="277"/>
      <c r="GU431" s="277"/>
      <c r="GW431" s="157" t="s">
        <v>391</v>
      </c>
      <c r="GX431" s="157"/>
      <c r="GY431" s="157"/>
      <c r="GZ431" s="277"/>
      <c r="HA431" s="157"/>
      <c r="HB431" s="157"/>
      <c r="HC431" s="277"/>
      <c r="HD431" s="277"/>
      <c r="HF431" s="277"/>
    </row>
    <row r="432" spans="1:214" s="143" customFormat="1" ht="15" customHeight="1">
      <c r="A432" s="195"/>
      <c r="B432" s="189" t="s">
        <v>393</v>
      </c>
      <c r="C432" s="501" t="s">
        <v>394</v>
      </c>
      <c r="D432" s="501"/>
      <c r="E432" s="501"/>
      <c r="F432" s="501"/>
      <c r="G432" s="501"/>
      <c r="H432" s="190" t="s">
        <v>392</v>
      </c>
      <c r="I432" s="201">
        <v>8.9600000000000009</v>
      </c>
      <c r="J432" s="197">
        <v>1.6068849999999999</v>
      </c>
      <c r="K432" s="215">
        <v>3.4554455000000002</v>
      </c>
      <c r="L432" s="198"/>
      <c r="M432" s="199"/>
      <c r="N432" s="200">
        <v>566.14</v>
      </c>
      <c r="O432" s="191"/>
      <c r="P432" s="194">
        <v>1956.27</v>
      </c>
      <c r="Q432" s="278"/>
      <c r="R432" s="278"/>
      <c r="GO432" s="277"/>
      <c r="GP432" s="277"/>
      <c r="GQ432" s="277"/>
      <c r="GR432" s="277"/>
      <c r="GS432" s="277"/>
      <c r="GT432" s="277"/>
      <c r="GU432" s="277"/>
      <c r="GW432" s="157"/>
      <c r="GX432" s="157" t="s">
        <v>394</v>
      </c>
      <c r="GY432" s="157"/>
      <c r="GZ432" s="277"/>
      <c r="HA432" s="157"/>
      <c r="HB432" s="157"/>
      <c r="HC432" s="277"/>
      <c r="HD432" s="277"/>
      <c r="HF432" s="277"/>
    </row>
    <row r="433" spans="1:214" s="143" customFormat="1" ht="15" customHeight="1">
      <c r="A433" s="188"/>
      <c r="B433" s="189" t="s">
        <v>167</v>
      </c>
      <c r="C433" s="501" t="s">
        <v>395</v>
      </c>
      <c r="D433" s="501"/>
      <c r="E433" s="501"/>
      <c r="F433" s="501"/>
      <c r="G433" s="501"/>
      <c r="H433" s="190"/>
      <c r="I433" s="191"/>
      <c r="J433" s="191"/>
      <c r="K433" s="191"/>
      <c r="L433" s="193"/>
      <c r="M433" s="191"/>
      <c r="N433" s="193"/>
      <c r="O433" s="191"/>
      <c r="P433" s="216">
        <v>49.18</v>
      </c>
      <c r="GO433" s="277"/>
      <c r="GP433" s="277"/>
      <c r="GQ433" s="277"/>
      <c r="GR433" s="277"/>
      <c r="GS433" s="277"/>
      <c r="GT433" s="277"/>
      <c r="GU433" s="277"/>
      <c r="GW433" s="157" t="s">
        <v>395</v>
      </c>
      <c r="GX433" s="157"/>
      <c r="GY433" s="157"/>
      <c r="GZ433" s="277"/>
      <c r="HA433" s="157"/>
      <c r="HB433" s="157"/>
      <c r="HC433" s="277"/>
      <c r="HD433" s="277"/>
      <c r="HF433" s="277"/>
    </row>
    <row r="434" spans="1:214" s="143" customFormat="1" ht="15" customHeight="1">
      <c r="A434" s="188"/>
      <c r="B434" s="189"/>
      <c r="C434" s="501" t="s">
        <v>396</v>
      </c>
      <c r="D434" s="501"/>
      <c r="E434" s="501"/>
      <c r="F434" s="501"/>
      <c r="G434" s="501"/>
      <c r="H434" s="190" t="s">
        <v>392</v>
      </c>
      <c r="I434" s="191"/>
      <c r="J434" s="191"/>
      <c r="K434" s="215">
        <v>4.6278199999999999E-2</v>
      </c>
      <c r="L434" s="193"/>
      <c r="M434" s="191"/>
      <c r="N434" s="193"/>
      <c r="O434" s="191"/>
      <c r="P434" s="216">
        <v>31.4</v>
      </c>
      <c r="GO434" s="277"/>
      <c r="GP434" s="277"/>
      <c r="GQ434" s="277"/>
      <c r="GR434" s="277"/>
      <c r="GS434" s="277"/>
      <c r="GT434" s="277"/>
      <c r="GU434" s="277"/>
      <c r="GW434" s="157" t="s">
        <v>396</v>
      </c>
      <c r="GX434" s="157"/>
      <c r="GY434" s="157"/>
      <c r="GZ434" s="277"/>
      <c r="HA434" s="157"/>
      <c r="HB434" s="157"/>
      <c r="HC434" s="277"/>
      <c r="HD434" s="277"/>
      <c r="HF434" s="277"/>
    </row>
    <row r="435" spans="1:214" s="143" customFormat="1" ht="15" customHeight="1">
      <c r="A435" s="195"/>
      <c r="B435" s="189" t="s">
        <v>397</v>
      </c>
      <c r="C435" s="501" t="s">
        <v>398</v>
      </c>
      <c r="D435" s="501"/>
      <c r="E435" s="501"/>
      <c r="F435" s="501"/>
      <c r="G435" s="501"/>
      <c r="H435" s="190" t="s">
        <v>399</v>
      </c>
      <c r="I435" s="201">
        <v>0.06</v>
      </c>
      <c r="J435" s="197">
        <v>1.6068849999999999</v>
      </c>
      <c r="K435" s="215">
        <v>2.3139099999999999E-2</v>
      </c>
      <c r="L435" s="198"/>
      <c r="M435" s="199"/>
      <c r="N435" s="200">
        <v>1582.31</v>
      </c>
      <c r="O435" s="191"/>
      <c r="P435" s="194">
        <v>36.61</v>
      </c>
      <c r="Q435" s="278"/>
      <c r="R435" s="278"/>
      <c r="GO435" s="277"/>
      <c r="GP435" s="277"/>
      <c r="GQ435" s="277"/>
      <c r="GR435" s="277"/>
      <c r="GS435" s="277"/>
      <c r="GT435" s="277"/>
      <c r="GU435" s="277"/>
      <c r="GW435" s="157"/>
      <c r="GX435" s="157" t="s">
        <v>398</v>
      </c>
      <c r="GY435" s="157"/>
      <c r="GZ435" s="277"/>
      <c r="HA435" s="157"/>
      <c r="HB435" s="157"/>
      <c r="HC435" s="277"/>
      <c r="HD435" s="277"/>
      <c r="HF435" s="277"/>
    </row>
    <row r="436" spans="1:214" s="143" customFormat="1" ht="15" customHeight="1">
      <c r="A436" s="203"/>
      <c r="B436" s="189" t="s">
        <v>400</v>
      </c>
      <c r="C436" s="501" t="s">
        <v>401</v>
      </c>
      <c r="D436" s="501"/>
      <c r="E436" s="501"/>
      <c r="F436" s="501"/>
      <c r="G436" s="501"/>
      <c r="H436" s="190" t="s">
        <v>392</v>
      </c>
      <c r="I436" s="201">
        <v>0.06</v>
      </c>
      <c r="J436" s="197">
        <v>1.6068849999999999</v>
      </c>
      <c r="K436" s="215">
        <v>2.3139099999999999E-2</v>
      </c>
      <c r="L436" s="193"/>
      <c r="M436" s="191"/>
      <c r="N436" s="204">
        <v>777.91</v>
      </c>
      <c r="O436" s="191"/>
      <c r="P436" s="216">
        <v>18</v>
      </c>
      <c r="GO436" s="277"/>
      <c r="GP436" s="277"/>
      <c r="GQ436" s="277"/>
      <c r="GR436" s="277"/>
      <c r="GS436" s="277"/>
      <c r="GT436" s="277"/>
      <c r="GU436" s="277"/>
      <c r="GW436" s="157"/>
      <c r="GX436" s="157"/>
      <c r="GY436" s="157" t="s">
        <v>401</v>
      </c>
      <c r="GZ436" s="277"/>
      <c r="HA436" s="157"/>
      <c r="HB436" s="157"/>
      <c r="HC436" s="277"/>
      <c r="HD436" s="277"/>
      <c r="HF436" s="277"/>
    </row>
    <row r="437" spans="1:214" s="143" customFormat="1" ht="15" customHeight="1">
      <c r="A437" s="195"/>
      <c r="B437" s="189" t="s">
        <v>402</v>
      </c>
      <c r="C437" s="501" t="s">
        <v>403</v>
      </c>
      <c r="D437" s="501"/>
      <c r="E437" s="501"/>
      <c r="F437" s="501"/>
      <c r="G437" s="501"/>
      <c r="H437" s="190" t="s">
        <v>399</v>
      </c>
      <c r="I437" s="201">
        <v>0.06</v>
      </c>
      <c r="J437" s="197">
        <v>1.6068849999999999</v>
      </c>
      <c r="K437" s="215">
        <v>2.3139099999999999E-2</v>
      </c>
      <c r="L437" s="198"/>
      <c r="M437" s="199"/>
      <c r="N437" s="200">
        <v>543.33000000000004</v>
      </c>
      <c r="O437" s="191"/>
      <c r="P437" s="194">
        <v>12.57</v>
      </c>
      <c r="Q437" s="278"/>
      <c r="R437" s="278"/>
      <c r="GO437" s="277"/>
      <c r="GP437" s="277"/>
      <c r="GQ437" s="277"/>
      <c r="GR437" s="277"/>
      <c r="GS437" s="277"/>
      <c r="GT437" s="277"/>
      <c r="GU437" s="277"/>
      <c r="GW437" s="157"/>
      <c r="GX437" s="157" t="s">
        <v>403</v>
      </c>
      <c r="GY437" s="157"/>
      <c r="GZ437" s="277"/>
      <c r="HA437" s="157"/>
      <c r="HB437" s="157"/>
      <c r="HC437" s="277"/>
      <c r="HD437" s="277"/>
      <c r="HF437" s="277"/>
    </row>
    <row r="438" spans="1:214" s="143" customFormat="1" ht="15" customHeight="1">
      <c r="A438" s="203"/>
      <c r="B438" s="189" t="s">
        <v>404</v>
      </c>
      <c r="C438" s="501" t="s">
        <v>405</v>
      </c>
      <c r="D438" s="501"/>
      <c r="E438" s="501"/>
      <c r="F438" s="501"/>
      <c r="G438" s="501"/>
      <c r="H438" s="190" t="s">
        <v>392</v>
      </c>
      <c r="I438" s="201">
        <v>0.06</v>
      </c>
      <c r="J438" s="197">
        <v>1.6068849999999999</v>
      </c>
      <c r="K438" s="215">
        <v>2.3139099999999999E-2</v>
      </c>
      <c r="L438" s="193"/>
      <c r="M438" s="191"/>
      <c r="N438" s="204">
        <v>579.11</v>
      </c>
      <c r="O438" s="191"/>
      <c r="P438" s="216">
        <v>13.4</v>
      </c>
      <c r="GO438" s="277"/>
      <c r="GP438" s="277"/>
      <c r="GQ438" s="277"/>
      <c r="GR438" s="277"/>
      <c r="GS438" s="277"/>
      <c r="GT438" s="277"/>
      <c r="GU438" s="277"/>
      <c r="GW438" s="157"/>
      <c r="GX438" s="157"/>
      <c r="GY438" s="157" t="s">
        <v>405</v>
      </c>
      <c r="GZ438" s="277"/>
      <c r="HA438" s="157"/>
      <c r="HB438" s="157"/>
      <c r="HC438" s="277"/>
      <c r="HD438" s="277"/>
      <c r="HF438" s="277"/>
    </row>
    <row r="439" spans="1:214" s="143" customFormat="1" ht="15" customHeight="1">
      <c r="A439" s="188"/>
      <c r="B439" s="189" t="s">
        <v>180</v>
      </c>
      <c r="C439" s="501" t="s">
        <v>410</v>
      </c>
      <c r="D439" s="501"/>
      <c r="E439" s="501"/>
      <c r="F439" s="501"/>
      <c r="G439" s="501"/>
      <c r="H439" s="190"/>
      <c r="I439" s="191"/>
      <c r="J439" s="191"/>
      <c r="K439" s="191"/>
      <c r="L439" s="193"/>
      <c r="M439" s="191"/>
      <c r="N439" s="193"/>
      <c r="O439" s="191"/>
      <c r="P439" s="216">
        <v>114.21</v>
      </c>
      <c r="GO439" s="277"/>
      <c r="GP439" s="277"/>
      <c r="GQ439" s="277"/>
      <c r="GR439" s="277"/>
      <c r="GS439" s="277"/>
      <c r="GT439" s="277"/>
      <c r="GU439" s="277"/>
      <c r="GW439" s="157" t="s">
        <v>410</v>
      </c>
      <c r="GX439" s="157"/>
      <c r="GY439" s="157"/>
      <c r="GZ439" s="277"/>
      <c r="HA439" s="157"/>
      <c r="HB439" s="157"/>
      <c r="HC439" s="277"/>
      <c r="HD439" s="277"/>
      <c r="HF439" s="277"/>
    </row>
    <row r="440" spans="1:214" s="143" customFormat="1" ht="34.5" customHeight="1">
      <c r="A440" s="195"/>
      <c r="B440" s="189" t="s">
        <v>593</v>
      </c>
      <c r="C440" s="501" t="s">
        <v>594</v>
      </c>
      <c r="D440" s="501"/>
      <c r="E440" s="501"/>
      <c r="F440" s="501"/>
      <c r="G440" s="501"/>
      <c r="H440" s="190" t="s">
        <v>595</v>
      </c>
      <c r="I440" s="201">
        <v>26.67</v>
      </c>
      <c r="J440" s="202">
        <v>1.0367</v>
      </c>
      <c r="K440" s="215">
        <v>6.6357093999999996</v>
      </c>
      <c r="L440" s="205">
        <v>5.87</v>
      </c>
      <c r="M440" s="206">
        <v>0.87</v>
      </c>
      <c r="N440" s="200">
        <v>5.1100000000000003</v>
      </c>
      <c r="O440" s="191"/>
      <c r="P440" s="194">
        <v>33.909999999999997</v>
      </c>
      <c r="Q440" s="278"/>
      <c r="R440" s="278"/>
      <c r="GO440" s="277"/>
      <c r="GP440" s="277"/>
      <c r="GQ440" s="277"/>
      <c r="GR440" s="277"/>
      <c r="GS440" s="277"/>
      <c r="GT440" s="277"/>
      <c r="GU440" s="277"/>
      <c r="GW440" s="157"/>
      <c r="GX440" s="157" t="s">
        <v>594</v>
      </c>
      <c r="GY440" s="157"/>
      <c r="GZ440" s="277"/>
      <c r="HA440" s="157"/>
      <c r="HB440" s="157"/>
      <c r="HC440" s="277"/>
      <c r="HD440" s="277"/>
      <c r="HF440" s="277"/>
    </row>
    <row r="441" spans="1:214" s="143" customFormat="1" ht="15" customHeight="1">
      <c r="A441" s="195"/>
      <c r="B441" s="189" t="s">
        <v>1433</v>
      </c>
      <c r="C441" s="501" t="s">
        <v>1434</v>
      </c>
      <c r="D441" s="501"/>
      <c r="E441" s="501"/>
      <c r="F441" s="501"/>
      <c r="G441" s="501"/>
      <c r="H441" s="190" t="s">
        <v>418</v>
      </c>
      <c r="I441" s="192">
        <v>1.16E-3</v>
      </c>
      <c r="J441" s="202">
        <v>1.0367</v>
      </c>
      <c r="K441" s="215">
        <v>2.8860000000000002E-4</v>
      </c>
      <c r="L441" s="208">
        <v>43821.53</v>
      </c>
      <c r="M441" s="206">
        <v>1.34</v>
      </c>
      <c r="N441" s="200">
        <v>58720.85</v>
      </c>
      <c r="O441" s="191"/>
      <c r="P441" s="194">
        <v>16.95</v>
      </c>
      <c r="Q441" s="278"/>
      <c r="R441" s="278"/>
      <c r="GO441" s="277"/>
      <c r="GP441" s="277"/>
      <c r="GQ441" s="277"/>
      <c r="GR441" s="277"/>
      <c r="GS441" s="277"/>
      <c r="GT441" s="277"/>
      <c r="GU441" s="277"/>
      <c r="GW441" s="157"/>
      <c r="GX441" s="157" t="s">
        <v>1434</v>
      </c>
      <c r="GY441" s="157"/>
      <c r="GZ441" s="277"/>
      <c r="HA441" s="157"/>
      <c r="HB441" s="157"/>
      <c r="HC441" s="277"/>
      <c r="HD441" s="277"/>
      <c r="HF441" s="277"/>
    </row>
    <row r="442" spans="1:214" s="143" customFormat="1" ht="15" customHeight="1">
      <c r="A442" s="195"/>
      <c r="B442" s="189" t="s">
        <v>730</v>
      </c>
      <c r="C442" s="501" t="s">
        <v>731</v>
      </c>
      <c r="D442" s="501"/>
      <c r="E442" s="501"/>
      <c r="F442" s="501"/>
      <c r="G442" s="501"/>
      <c r="H442" s="190" t="s">
        <v>413</v>
      </c>
      <c r="I442" s="201">
        <v>0.02</v>
      </c>
      <c r="J442" s="202">
        <v>1.0367</v>
      </c>
      <c r="K442" s="215">
        <v>4.9762000000000001E-3</v>
      </c>
      <c r="L442" s="205">
        <v>79.88</v>
      </c>
      <c r="M442" s="206">
        <v>1.42</v>
      </c>
      <c r="N442" s="200">
        <v>113.43</v>
      </c>
      <c r="O442" s="191"/>
      <c r="P442" s="194">
        <v>0.56000000000000005</v>
      </c>
      <c r="Q442" s="278"/>
      <c r="R442" s="278"/>
      <c r="GO442" s="277"/>
      <c r="GP442" s="277"/>
      <c r="GQ442" s="277"/>
      <c r="GR442" s="277"/>
      <c r="GS442" s="277"/>
      <c r="GT442" s="277"/>
      <c r="GU442" s="277"/>
      <c r="GW442" s="157"/>
      <c r="GX442" s="157" t="s">
        <v>731</v>
      </c>
      <c r="GY442" s="157"/>
      <c r="GZ442" s="277"/>
      <c r="HA442" s="157"/>
      <c r="HB442" s="157"/>
      <c r="HC442" s="277"/>
      <c r="HD442" s="277"/>
      <c r="HF442" s="277"/>
    </row>
    <row r="443" spans="1:214" s="143" customFormat="1" ht="15" customHeight="1">
      <c r="A443" s="195"/>
      <c r="B443" s="189" t="s">
        <v>1459</v>
      </c>
      <c r="C443" s="501" t="s">
        <v>1460</v>
      </c>
      <c r="D443" s="501"/>
      <c r="E443" s="501"/>
      <c r="F443" s="501"/>
      <c r="G443" s="501"/>
      <c r="H443" s="190" t="s">
        <v>587</v>
      </c>
      <c r="I443" s="201">
        <v>0.05</v>
      </c>
      <c r="J443" s="202">
        <v>1.0367</v>
      </c>
      <c r="K443" s="215">
        <v>1.2440400000000001E-2</v>
      </c>
      <c r="L443" s="208">
        <v>3141.34</v>
      </c>
      <c r="M443" s="206">
        <v>1.29</v>
      </c>
      <c r="N443" s="200">
        <v>4052.33</v>
      </c>
      <c r="O443" s="191"/>
      <c r="P443" s="194">
        <v>50.41</v>
      </c>
      <c r="Q443" s="278"/>
      <c r="R443" s="278"/>
      <c r="GO443" s="277"/>
      <c r="GP443" s="277"/>
      <c r="GQ443" s="277"/>
      <c r="GR443" s="277"/>
      <c r="GS443" s="277"/>
      <c r="GT443" s="277"/>
      <c r="GU443" s="277"/>
      <c r="GW443" s="157"/>
      <c r="GX443" s="157" t="s">
        <v>1460</v>
      </c>
      <c r="GY443" s="157"/>
      <c r="GZ443" s="277"/>
      <c r="HA443" s="157"/>
      <c r="HB443" s="157"/>
      <c r="HC443" s="277"/>
      <c r="HD443" s="277"/>
      <c r="HF443" s="277"/>
    </row>
    <row r="444" spans="1:214" s="143" customFormat="1" ht="15" customHeight="1">
      <c r="A444" s="195"/>
      <c r="B444" s="189" t="s">
        <v>1461</v>
      </c>
      <c r="C444" s="501" t="s">
        <v>1462</v>
      </c>
      <c r="D444" s="501"/>
      <c r="E444" s="501"/>
      <c r="F444" s="501"/>
      <c r="G444" s="501"/>
      <c r="H444" s="190" t="s">
        <v>1124</v>
      </c>
      <c r="I444" s="202">
        <v>1.2200000000000001E-2</v>
      </c>
      <c r="J444" s="202">
        <v>1.0367</v>
      </c>
      <c r="K444" s="215">
        <v>3.0355E-3</v>
      </c>
      <c r="L444" s="208">
        <v>3287.8</v>
      </c>
      <c r="M444" s="206">
        <v>1.24</v>
      </c>
      <c r="N444" s="200">
        <v>4076.87</v>
      </c>
      <c r="O444" s="191"/>
      <c r="P444" s="194">
        <v>12.38</v>
      </c>
      <c r="Q444" s="278"/>
      <c r="R444" s="278"/>
      <c r="GO444" s="277"/>
      <c r="GP444" s="277"/>
      <c r="GQ444" s="277"/>
      <c r="GR444" s="277"/>
      <c r="GS444" s="277"/>
      <c r="GT444" s="277"/>
      <c r="GU444" s="277"/>
      <c r="GW444" s="157"/>
      <c r="GX444" s="157" t="s">
        <v>1462</v>
      </c>
      <c r="GY444" s="157"/>
      <c r="GZ444" s="277"/>
      <c r="HA444" s="157"/>
      <c r="HB444" s="157"/>
      <c r="HC444" s="277"/>
      <c r="HD444" s="277"/>
      <c r="HF444" s="277"/>
    </row>
    <row r="445" spans="1:214" s="143" customFormat="1" ht="15" customHeight="1">
      <c r="A445" s="210"/>
      <c r="B445" s="187"/>
      <c r="C445" s="500" t="s">
        <v>429</v>
      </c>
      <c r="D445" s="500"/>
      <c r="E445" s="500"/>
      <c r="F445" s="500"/>
      <c r="G445" s="500"/>
      <c r="H445" s="180"/>
      <c r="I445" s="181"/>
      <c r="J445" s="181"/>
      <c r="K445" s="181"/>
      <c r="L445" s="183"/>
      <c r="M445" s="181"/>
      <c r="N445" s="211"/>
      <c r="O445" s="181"/>
      <c r="P445" s="212">
        <v>2151.06</v>
      </c>
      <c r="Q445" s="278"/>
      <c r="R445" s="278"/>
      <c r="GO445" s="277"/>
      <c r="GP445" s="277"/>
      <c r="GQ445" s="277"/>
      <c r="GR445" s="277"/>
      <c r="GS445" s="277"/>
      <c r="GT445" s="277"/>
      <c r="GU445" s="277"/>
      <c r="GW445" s="157"/>
      <c r="GX445" s="157"/>
      <c r="GY445" s="157"/>
      <c r="GZ445" s="277" t="s">
        <v>429</v>
      </c>
      <c r="HA445" s="157"/>
      <c r="HB445" s="157"/>
      <c r="HC445" s="277"/>
      <c r="HD445" s="277"/>
      <c r="HF445" s="277"/>
    </row>
    <row r="446" spans="1:214" s="143" customFormat="1" ht="15" customHeight="1">
      <c r="A446" s="203" t="s">
        <v>1826</v>
      </c>
      <c r="B446" s="189" t="s">
        <v>430</v>
      </c>
      <c r="C446" s="501" t="s">
        <v>431</v>
      </c>
      <c r="D446" s="501"/>
      <c r="E446" s="501"/>
      <c r="F446" s="501"/>
      <c r="G446" s="501"/>
      <c r="H446" s="190" t="s">
        <v>432</v>
      </c>
      <c r="I446" s="209">
        <v>2</v>
      </c>
      <c r="J446" s="191"/>
      <c r="K446" s="209">
        <v>2</v>
      </c>
      <c r="L446" s="193"/>
      <c r="M446" s="191"/>
      <c r="N446" s="193"/>
      <c r="O446" s="192">
        <v>0.51834999999999998</v>
      </c>
      <c r="P446" s="216">
        <v>12.62</v>
      </c>
      <c r="GO446" s="277"/>
      <c r="GP446" s="277"/>
      <c r="GQ446" s="277"/>
      <c r="GR446" s="277"/>
      <c r="GS446" s="277"/>
      <c r="GT446" s="277"/>
      <c r="GU446" s="277"/>
      <c r="GW446" s="157"/>
      <c r="GX446" s="157"/>
      <c r="GY446" s="157"/>
      <c r="GZ446" s="277"/>
      <c r="HA446" s="157" t="s">
        <v>431</v>
      </c>
      <c r="HB446" s="157"/>
      <c r="HC446" s="277"/>
      <c r="HD446" s="277"/>
      <c r="HF446" s="277"/>
    </row>
    <row r="447" spans="1:214" s="143" customFormat="1" ht="15" customHeight="1">
      <c r="A447" s="203"/>
      <c r="B447" s="189"/>
      <c r="C447" s="501" t="s">
        <v>433</v>
      </c>
      <c r="D447" s="501"/>
      <c r="E447" s="501"/>
      <c r="F447" s="501"/>
      <c r="G447" s="501"/>
      <c r="H447" s="190"/>
      <c r="I447" s="191"/>
      <c r="J447" s="191"/>
      <c r="K447" s="191"/>
      <c r="L447" s="193"/>
      <c r="M447" s="191"/>
      <c r="N447" s="193"/>
      <c r="O447" s="191"/>
      <c r="P447" s="194">
        <v>1987.67</v>
      </c>
      <c r="GO447" s="277"/>
      <c r="GP447" s="277"/>
      <c r="GQ447" s="277"/>
      <c r="GR447" s="277"/>
      <c r="GS447" s="277"/>
      <c r="GT447" s="277"/>
      <c r="GU447" s="277"/>
      <c r="GW447" s="157"/>
      <c r="GX447" s="157"/>
      <c r="GY447" s="157"/>
      <c r="GZ447" s="277"/>
      <c r="HA447" s="157"/>
      <c r="HB447" s="157" t="s">
        <v>433</v>
      </c>
      <c r="HC447" s="277"/>
      <c r="HD447" s="277"/>
      <c r="HF447" s="277"/>
    </row>
    <row r="448" spans="1:214" s="143" customFormat="1" ht="15" customHeight="1">
      <c r="A448" s="203"/>
      <c r="B448" s="189" t="s">
        <v>603</v>
      </c>
      <c r="C448" s="501" t="s">
        <v>604</v>
      </c>
      <c r="D448" s="501"/>
      <c r="E448" s="501"/>
      <c r="F448" s="501"/>
      <c r="G448" s="501"/>
      <c r="H448" s="190" t="s">
        <v>432</v>
      </c>
      <c r="I448" s="209">
        <v>97</v>
      </c>
      <c r="J448" s="191"/>
      <c r="K448" s="209">
        <v>97</v>
      </c>
      <c r="L448" s="193"/>
      <c r="M448" s="191"/>
      <c r="N448" s="193"/>
      <c r="O448" s="191"/>
      <c r="P448" s="194">
        <v>1928.04</v>
      </c>
      <c r="GO448" s="277"/>
      <c r="GP448" s="277"/>
      <c r="GQ448" s="277"/>
      <c r="GR448" s="277"/>
      <c r="GS448" s="277"/>
      <c r="GT448" s="277"/>
      <c r="GU448" s="277"/>
      <c r="GW448" s="157"/>
      <c r="GX448" s="157"/>
      <c r="GY448" s="157"/>
      <c r="GZ448" s="277"/>
      <c r="HA448" s="157"/>
      <c r="HB448" s="157" t="s">
        <v>604</v>
      </c>
      <c r="HC448" s="277"/>
      <c r="HD448" s="277"/>
      <c r="HF448" s="277"/>
    </row>
    <row r="449" spans="1:214" s="143" customFormat="1" ht="15" customHeight="1">
      <c r="A449" s="203"/>
      <c r="B449" s="189" t="s">
        <v>605</v>
      </c>
      <c r="C449" s="501" t="s">
        <v>606</v>
      </c>
      <c r="D449" s="501"/>
      <c r="E449" s="501"/>
      <c r="F449" s="501"/>
      <c r="G449" s="501"/>
      <c r="H449" s="190" t="s">
        <v>432</v>
      </c>
      <c r="I449" s="209">
        <v>51</v>
      </c>
      <c r="J449" s="191"/>
      <c r="K449" s="209">
        <v>51</v>
      </c>
      <c r="L449" s="193"/>
      <c r="M449" s="191"/>
      <c r="N449" s="193"/>
      <c r="O449" s="191"/>
      <c r="P449" s="194">
        <v>1013.71</v>
      </c>
      <c r="GO449" s="277"/>
      <c r="GP449" s="277"/>
      <c r="GQ449" s="277"/>
      <c r="GR449" s="277"/>
      <c r="GS449" s="277"/>
      <c r="GT449" s="277"/>
      <c r="GU449" s="277"/>
      <c r="GW449" s="157"/>
      <c r="GX449" s="157"/>
      <c r="GY449" s="157"/>
      <c r="GZ449" s="277"/>
      <c r="HA449" s="157"/>
      <c r="HB449" s="157" t="s">
        <v>606</v>
      </c>
      <c r="HC449" s="277"/>
      <c r="HD449" s="277"/>
      <c r="HF449" s="277"/>
    </row>
    <row r="450" spans="1:214" s="143" customFormat="1" ht="15" customHeight="1">
      <c r="A450" s="213"/>
      <c r="B450" s="214"/>
      <c r="C450" s="500" t="s">
        <v>438</v>
      </c>
      <c r="D450" s="500"/>
      <c r="E450" s="500"/>
      <c r="F450" s="500"/>
      <c r="G450" s="500"/>
      <c r="H450" s="180"/>
      <c r="I450" s="181"/>
      <c r="J450" s="181"/>
      <c r="K450" s="181"/>
      <c r="L450" s="183"/>
      <c r="M450" s="181"/>
      <c r="N450" s="211">
        <v>21272.63</v>
      </c>
      <c r="O450" s="181"/>
      <c r="P450" s="212">
        <v>5105.43</v>
      </c>
      <c r="GO450" s="277"/>
      <c r="GP450" s="277"/>
      <c r="GQ450" s="277"/>
      <c r="GR450" s="277"/>
      <c r="GS450" s="277"/>
      <c r="GT450" s="277"/>
      <c r="GU450" s="277"/>
      <c r="GW450" s="157"/>
      <c r="GX450" s="157"/>
      <c r="GY450" s="157"/>
      <c r="GZ450" s="277"/>
      <c r="HA450" s="157"/>
      <c r="HB450" s="157"/>
      <c r="HC450" s="277" t="s">
        <v>438</v>
      </c>
      <c r="HD450" s="277"/>
      <c r="HF450" s="277"/>
    </row>
    <row r="451" spans="1:214" s="143" customFormat="1" ht="15" customHeight="1">
      <c r="A451" s="497" t="s">
        <v>2036</v>
      </c>
      <c r="B451" s="497"/>
      <c r="C451" s="497"/>
      <c r="D451" s="497"/>
      <c r="E451" s="497"/>
      <c r="F451" s="497"/>
      <c r="G451" s="497"/>
      <c r="H451" s="497"/>
      <c r="I451" s="497"/>
      <c r="J451" s="497"/>
      <c r="K451" s="497"/>
      <c r="L451" s="497"/>
      <c r="M451" s="497"/>
      <c r="N451" s="497"/>
      <c r="O451" s="497"/>
      <c r="P451" s="497"/>
      <c r="GO451" s="277"/>
      <c r="GP451" s="277" t="s">
        <v>2036</v>
      </c>
      <c r="GQ451" s="277"/>
      <c r="GR451" s="277"/>
      <c r="GS451" s="277"/>
      <c r="GT451" s="277"/>
      <c r="GU451" s="277"/>
      <c r="GW451" s="157"/>
      <c r="GX451" s="157"/>
      <c r="GY451" s="157"/>
      <c r="GZ451" s="277"/>
      <c r="HA451" s="157"/>
      <c r="HB451" s="157"/>
      <c r="HC451" s="277"/>
      <c r="HD451" s="277"/>
      <c r="HF451" s="277"/>
    </row>
    <row r="452" spans="1:214" s="143" customFormat="1" ht="15" customHeight="1">
      <c r="A452" s="497" t="s">
        <v>2029</v>
      </c>
      <c r="B452" s="497"/>
      <c r="C452" s="497"/>
      <c r="D452" s="497"/>
      <c r="E452" s="497"/>
      <c r="F452" s="497"/>
      <c r="G452" s="497"/>
      <c r="H452" s="497"/>
      <c r="I452" s="497"/>
      <c r="J452" s="497"/>
      <c r="K452" s="497"/>
      <c r="L452" s="497"/>
      <c r="M452" s="497"/>
      <c r="N452" s="497"/>
      <c r="O452" s="497"/>
      <c r="P452" s="497"/>
      <c r="GO452" s="277"/>
      <c r="GP452" s="277" t="s">
        <v>2029</v>
      </c>
      <c r="GQ452" s="277"/>
      <c r="GR452" s="277"/>
      <c r="GS452" s="277"/>
      <c r="GT452" s="277"/>
      <c r="GU452" s="277"/>
      <c r="GW452" s="157"/>
      <c r="GX452" s="157"/>
      <c r="GY452" s="157"/>
      <c r="GZ452" s="277"/>
      <c r="HA452" s="157"/>
      <c r="HB452" s="157"/>
      <c r="HC452" s="277"/>
      <c r="HD452" s="277"/>
      <c r="HF452" s="277"/>
    </row>
    <row r="453" spans="1:214" s="143" customFormat="1" ht="15" customHeight="1">
      <c r="A453" s="178" t="s">
        <v>475</v>
      </c>
      <c r="B453" s="179" t="s">
        <v>1412</v>
      </c>
      <c r="C453" s="498" t="s">
        <v>1413</v>
      </c>
      <c r="D453" s="498"/>
      <c r="E453" s="498"/>
      <c r="F453" s="498"/>
      <c r="G453" s="498"/>
      <c r="H453" s="180" t="s">
        <v>610</v>
      </c>
      <c r="I453" s="181">
        <v>1.08</v>
      </c>
      <c r="J453" s="182">
        <v>1</v>
      </c>
      <c r="K453" s="219">
        <v>1.08</v>
      </c>
      <c r="L453" s="183"/>
      <c r="M453" s="181"/>
      <c r="N453" s="184"/>
      <c r="O453" s="181"/>
      <c r="P453" s="185"/>
      <c r="GO453" s="277"/>
      <c r="GP453" s="277"/>
      <c r="GQ453" s="277" t="s">
        <v>1413</v>
      </c>
      <c r="GR453" s="277"/>
      <c r="GS453" s="277"/>
      <c r="GT453" s="277"/>
      <c r="GU453" s="277"/>
      <c r="GW453" s="157"/>
      <c r="GX453" s="157"/>
      <c r="GY453" s="157"/>
      <c r="GZ453" s="277"/>
      <c r="HA453" s="157"/>
      <c r="HB453" s="157"/>
      <c r="HC453" s="277"/>
      <c r="HD453" s="277"/>
      <c r="HF453" s="277"/>
    </row>
    <row r="454" spans="1:214" s="143" customFormat="1" ht="57" customHeight="1">
      <c r="A454" s="186"/>
      <c r="B454" s="187" t="s">
        <v>386</v>
      </c>
      <c r="C454" s="499" t="s">
        <v>387</v>
      </c>
      <c r="D454" s="499"/>
      <c r="E454" s="499"/>
      <c r="F454" s="499"/>
      <c r="G454" s="499"/>
      <c r="H454" s="499"/>
      <c r="I454" s="499"/>
      <c r="J454" s="499"/>
      <c r="K454" s="499"/>
      <c r="L454" s="499"/>
      <c r="M454" s="499"/>
      <c r="N454" s="499"/>
      <c r="O454" s="499"/>
      <c r="P454" s="499"/>
      <c r="GO454" s="277"/>
      <c r="GP454" s="277"/>
      <c r="GQ454" s="277"/>
      <c r="GR454" s="277"/>
      <c r="GS454" s="277"/>
      <c r="GT454" s="277"/>
      <c r="GU454" s="277"/>
      <c r="GV454" s="140" t="s">
        <v>387</v>
      </c>
      <c r="GW454" s="157"/>
      <c r="GX454" s="157"/>
      <c r="GY454" s="157"/>
      <c r="GZ454" s="277"/>
      <c r="HA454" s="157"/>
      <c r="HB454" s="157"/>
      <c r="HC454" s="277"/>
      <c r="HD454" s="277"/>
      <c r="HF454" s="277"/>
    </row>
    <row r="455" spans="1:214" s="143" customFormat="1" ht="23.25" customHeight="1">
      <c r="A455" s="186"/>
      <c r="B455" s="187" t="s">
        <v>388</v>
      </c>
      <c r="C455" s="499" t="s">
        <v>389</v>
      </c>
      <c r="D455" s="499"/>
      <c r="E455" s="499"/>
      <c r="F455" s="499"/>
      <c r="G455" s="499"/>
      <c r="H455" s="499"/>
      <c r="I455" s="499"/>
      <c r="J455" s="499"/>
      <c r="K455" s="499"/>
      <c r="L455" s="499"/>
      <c r="M455" s="499"/>
      <c r="N455" s="499"/>
      <c r="O455" s="499"/>
      <c r="P455" s="499"/>
      <c r="GO455" s="277"/>
      <c r="GP455" s="277"/>
      <c r="GQ455" s="277"/>
      <c r="GR455" s="277"/>
      <c r="GS455" s="277"/>
      <c r="GT455" s="277"/>
      <c r="GU455" s="277"/>
      <c r="GV455" s="140" t="s">
        <v>389</v>
      </c>
      <c r="GW455" s="157"/>
      <c r="GX455" s="157"/>
      <c r="GY455" s="157"/>
      <c r="GZ455" s="277"/>
      <c r="HA455" s="157"/>
      <c r="HB455" s="157"/>
      <c r="HC455" s="277"/>
      <c r="HD455" s="277"/>
      <c r="HF455" s="277"/>
    </row>
    <row r="456" spans="1:214" s="143" customFormat="1" ht="15" customHeight="1">
      <c r="A456" s="186"/>
      <c r="B456" s="187"/>
      <c r="C456" s="499" t="s">
        <v>2011</v>
      </c>
      <c r="D456" s="499"/>
      <c r="E456" s="499"/>
      <c r="F456" s="499"/>
      <c r="G456" s="499"/>
      <c r="H456" s="499"/>
      <c r="I456" s="499"/>
      <c r="J456" s="499"/>
      <c r="K456" s="499"/>
      <c r="L456" s="499"/>
      <c r="M456" s="499"/>
      <c r="N456" s="499"/>
      <c r="O456" s="499"/>
      <c r="P456" s="499"/>
      <c r="GO456" s="277"/>
      <c r="GP456" s="277"/>
      <c r="GQ456" s="277"/>
      <c r="GR456" s="277"/>
      <c r="GS456" s="277"/>
      <c r="GT456" s="277"/>
      <c r="GU456" s="277"/>
      <c r="GV456" s="140" t="s">
        <v>2011</v>
      </c>
      <c r="GW456" s="157"/>
      <c r="GX456" s="157"/>
      <c r="GY456" s="157"/>
      <c r="GZ456" s="277"/>
      <c r="HA456" s="157"/>
      <c r="HB456" s="157"/>
      <c r="HC456" s="277"/>
      <c r="HD456" s="277"/>
      <c r="HF456" s="277"/>
    </row>
    <row r="457" spans="1:214" s="143" customFormat="1" ht="15" customHeight="1">
      <c r="A457" s="188"/>
      <c r="B457" s="189" t="s">
        <v>164</v>
      </c>
      <c r="C457" s="501" t="s">
        <v>391</v>
      </c>
      <c r="D457" s="501"/>
      <c r="E457" s="501"/>
      <c r="F457" s="501"/>
      <c r="G457" s="501"/>
      <c r="H457" s="190" t="s">
        <v>392</v>
      </c>
      <c r="I457" s="191"/>
      <c r="J457" s="191"/>
      <c r="K457" s="197">
        <v>4.893929</v>
      </c>
      <c r="L457" s="193"/>
      <c r="M457" s="191"/>
      <c r="N457" s="193"/>
      <c r="O457" s="191"/>
      <c r="P457" s="194">
        <v>2770.65</v>
      </c>
      <c r="GO457" s="277"/>
      <c r="GP457" s="277"/>
      <c r="GQ457" s="277"/>
      <c r="GR457" s="277"/>
      <c r="GS457" s="277"/>
      <c r="GT457" s="277"/>
      <c r="GU457" s="277"/>
      <c r="GW457" s="157" t="s">
        <v>391</v>
      </c>
      <c r="GX457" s="157"/>
      <c r="GY457" s="157"/>
      <c r="GZ457" s="277"/>
      <c r="HA457" s="157"/>
      <c r="HB457" s="157"/>
      <c r="HC457" s="277"/>
      <c r="HD457" s="277"/>
      <c r="HF457" s="277"/>
    </row>
    <row r="458" spans="1:214" s="143" customFormat="1" ht="15" customHeight="1">
      <c r="A458" s="195"/>
      <c r="B458" s="189" t="s">
        <v>393</v>
      </c>
      <c r="C458" s="501" t="s">
        <v>394</v>
      </c>
      <c r="D458" s="501"/>
      <c r="E458" s="501"/>
      <c r="F458" s="501"/>
      <c r="G458" s="501"/>
      <c r="H458" s="190" t="s">
        <v>392</v>
      </c>
      <c r="I458" s="201">
        <v>2.82</v>
      </c>
      <c r="J458" s="197">
        <v>1.6068849999999999</v>
      </c>
      <c r="K458" s="197">
        <v>4.893929</v>
      </c>
      <c r="L458" s="198"/>
      <c r="M458" s="199"/>
      <c r="N458" s="200">
        <v>566.14</v>
      </c>
      <c r="O458" s="191"/>
      <c r="P458" s="194">
        <v>2770.65</v>
      </c>
      <c r="Q458" s="278"/>
      <c r="R458" s="278"/>
      <c r="GO458" s="277"/>
      <c r="GP458" s="277"/>
      <c r="GQ458" s="277"/>
      <c r="GR458" s="277"/>
      <c r="GS458" s="277"/>
      <c r="GT458" s="277"/>
      <c r="GU458" s="277"/>
      <c r="GW458" s="157"/>
      <c r="GX458" s="157" t="s">
        <v>394</v>
      </c>
      <c r="GY458" s="157"/>
      <c r="GZ458" s="277"/>
      <c r="HA458" s="157"/>
      <c r="HB458" s="157"/>
      <c r="HC458" s="277"/>
      <c r="HD458" s="277"/>
      <c r="HF458" s="277"/>
    </row>
    <row r="459" spans="1:214" s="143" customFormat="1" ht="15" customHeight="1">
      <c r="A459" s="188"/>
      <c r="B459" s="189" t="s">
        <v>167</v>
      </c>
      <c r="C459" s="501" t="s">
        <v>395</v>
      </c>
      <c r="D459" s="501"/>
      <c r="E459" s="501"/>
      <c r="F459" s="501"/>
      <c r="G459" s="501"/>
      <c r="H459" s="190"/>
      <c r="I459" s="191"/>
      <c r="J459" s="191"/>
      <c r="K459" s="191"/>
      <c r="L459" s="193"/>
      <c r="M459" s="191"/>
      <c r="N459" s="193"/>
      <c r="O459" s="191"/>
      <c r="P459" s="216">
        <v>332</v>
      </c>
      <c r="GO459" s="277"/>
      <c r="GP459" s="277"/>
      <c r="GQ459" s="277"/>
      <c r="GR459" s="277"/>
      <c r="GS459" s="277"/>
      <c r="GT459" s="277"/>
      <c r="GU459" s="277"/>
      <c r="GW459" s="157" t="s">
        <v>395</v>
      </c>
      <c r="GX459" s="157"/>
      <c r="GY459" s="157"/>
      <c r="GZ459" s="277"/>
      <c r="HA459" s="157"/>
      <c r="HB459" s="157"/>
      <c r="HC459" s="277"/>
      <c r="HD459" s="277"/>
      <c r="HF459" s="277"/>
    </row>
    <row r="460" spans="1:214" s="143" customFormat="1" ht="15" customHeight="1">
      <c r="A460" s="188"/>
      <c r="B460" s="189"/>
      <c r="C460" s="501" t="s">
        <v>396</v>
      </c>
      <c r="D460" s="501"/>
      <c r="E460" s="501"/>
      <c r="F460" s="501"/>
      <c r="G460" s="501"/>
      <c r="H460" s="190" t="s">
        <v>392</v>
      </c>
      <c r="I460" s="191"/>
      <c r="J460" s="191"/>
      <c r="K460" s="215">
        <v>0.3123784</v>
      </c>
      <c r="L460" s="193"/>
      <c r="M460" s="191"/>
      <c r="N460" s="193"/>
      <c r="O460" s="191"/>
      <c r="P460" s="216">
        <v>211.95</v>
      </c>
      <c r="GO460" s="277"/>
      <c r="GP460" s="277"/>
      <c r="GQ460" s="277"/>
      <c r="GR460" s="277"/>
      <c r="GS460" s="277"/>
      <c r="GT460" s="277"/>
      <c r="GU460" s="277"/>
      <c r="GW460" s="157" t="s">
        <v>396</v>
      </c>
      <c r="GX460" s="157"/>
      <c r="GY460" s="157"/>
      <c r="GZ460" s="277"/>
      <c r="HA460" s="157"/>
      <c r="HB460" s="157"/>
      <c r="HC460" s="277"/>
      <c r="HD460" s="277"/>
      <c r="HF460" s="277"/>
    </row>
    <row r="461" spans="1:214" s="143" customFormat="1" ht="15" customHeight="1">
      <c r="A461" s="195"/>
      <c r="B461" s="189" t="s">
        <v>397</v>
      </c>
      <c r="C461" s="501" t="s">
        <v>398</v>
      </c>
      <c r="D461" s="501"/>
      <c r="E461" s="501"/>
      <c r="F461" s="501"/>
      <c r="G461" s="501"/>
      <c r="H461" s="190" t="s">
        <v>399</v>
      </c>
      <c r="I461" s="201">
        <v>0.09</v>
      </c>
      <c r="J461" s="197">
        <v>1.6068849999999999</v>
      </c>
      <c r="K461" s="215">
        <v>0.1561892</v>
      </c>
      <c r="L461" s="198"/>
      <c r="M461" s="199"/>
      <c r="N461" s="200">
        <v>1582.31</v>
      </c>
      <c r="O461" s="191"/>
      <c r="P461" s="194">
        <v>247.14</v>
      </c>
      <c r="Q461" s="278"/>
      <c r="R461" s="278"/>
      <c r="GO461" s="277"/>
      <c r="GP461" s="277"/>
      <c r="GQ461" s="277"/>
      <c r="GR461" s="277"/>
      <c r="GS461" s="277"/>
      <c r="GT461" s="277"/>
      <c r="GU461" s="277"/>
      <c r="GW461" s="157"/>
      <c r="GX461" s="157" t="s">
        <v>398</v>
      </c>
      <c r="GY461" s="157"/>
      <c r="GZ461" s="277"/>
      <c r="HA461" s="157"/>
      <c r="HB461" s="157"/>
      <c r="HC461" s="277"/>
      <c r="HD461" s="277"/>
      <c r="HF461" s="277"/>
    </row>
    <row r="462" spans="1:214" s="143" customFormat="1" ht="15" customHeight="1">
      <c r="A462" s="203"/>
      <c r="B462" s="189" t="s">
        <v>400</v>
      </c>
      <c r="C462" s="501" t="s">
        <v>401</v>
      </c>
      <c r="D462" s="501"/>
      <c r="E462" s="501"/>
      <c r="F462" s="501"/>
      <c r="G462" s="501"/>
      <c r="H462" s="190" t="s">
        <v>392</v>
      </c>
      <c r="I462" s="201">
        <v>0.09</v>
      </c>
      <c r="J462" s="197">
        <v>1.6068849999999999</v>
      </c>
      <c r="K462" s="215">
        <v>0.1561892</v>
      </c>
      <c r="L462" s="193"/>
      <c r="M462" s="191"/>
      <c r="N462" s="204">
        <v>777.91</v>
      </c>
      <c r="O462" s="191"/>
      <c r="P462" s="216">
        <v>121.5</v>
      </c>
      <c r="GO462" s="277"/>
      <c r="GP462" s="277"/>
      <c r="GQ462" s="277"/>
      <c r="GR462" s="277"/>
      <c r="GS462" s="277"/>
      <c r="GT462" s="277"/>
      <c r="GU462" s="277"/>
      <c r="GW462" s="157"/>
      <c r="GX462" s="157"/>
      <c r="GY462" s="157" t="s">
        <v>401</v>
      </c>
      <c r="GZ462" s="277"/>
      <c r="HA462" s="157"/>
      <c r="HB462" s="157"/>
      <c r="HC462" s="277"/>
      <c r="HD462" s="277"/>
      <c r="HF462" s="277"/>
    </row>
    <row r="463" spans="1:214" s="143" customFormat="1" ht="15" customHeight="1">
      <c r="A463" s="195"/>
      <c r="B463" s="189" t="s">
        <v>402</v>
      </c>
      <c r="C463" s="501" t="s">
        <v>403</v>
      </c>
      <c r="D463" s="501"/>
      <c r="E463" s="501"/>
      <c r="F463" s="501"/>
      <c r="G463" s="501"/>
      <c r="H463" s="190" t="s">
        <v>399</v>
      </c>
      <c r="I463" s="201">
        <v>0.09</v>
      </c>
      <c r="J463" s="197">
        <v>1.6068849999999999</v>
      </c>
      <c r="K463" s="215">
        <v>0.1561892</v>
      </c>
      <c r="L463" s="198"/>
      <c r="M463" s="199"/>
      <c r="N463" s="200">
        <v>543.33000000000004</v>
      </c>
      <c r="O463" s="191"/>
      <c r="P463" s="194">
        <v>84.86</v>
      </c>
      <c r="Q463" s="278"/>
      <c r="R463" s="278"/>
      <c r="GO463" s="277"/>
      <c r="GP463" s="277"/>
      <c r="GQ463" s="277"/>
      <c r="GR463" s="277"/>
      <c r="GS463" s="277"/>
      <c r="GT463" s="277"/>
      <c r="GU463" s="277"/>
      <c r="GW463" s="157"/>
      <c r="GX463" s="157" t="s">
        <v>403</v>
      </c>
      <c r="GY463" s="157"/>
      <c r="GZ463" s="277"/>
      <c r="HA463" s="157"/>
      <c r="HB463" s="157"/>
      <c r="HC463" s="277"/>
      <c r="HD463" s="277"/>
      <c r="HF463" s="277"/>
    </row>
    <row r="464" spans="1:214" s="143" customFormat="1" ht="15" customHeight="1">
      <c r="A464" s="203"/>
      <c r="B464" s="189" t="s">
        <v>404</v>
      </c>
      <c r="C464" s="501" t="s">
        <v>405</v>
      </c>
      <c r="D464" s="501"/>
      <c r="E464" s="501"/>
      <c r="F464" s="501"/>
      <c r="G464" s="501"/>
      <c r="H464" s="190" t="s">
        <v>392</v>
      </c>
      <c r="I464" s="201">
        <v>0.09</v>
      </c>
      <c r="J464" s="197">
        <v>1.6068849999999999</v>
      </c>
      <c r="K464" s="215">
        <v>0.1561892</v>
      </c>
      <c r="L464" s="193"/>
      <c r="M464" s="191"/>
      <c r="N464" s="204">
        <v>579.11</v>
      </c>
      <c r="O464" s="191"/>
      <c r="P464" s="216">
        <v>90.45</v>
      </c>
      <c r="GO464" s="277"/>
      <c r="GP464" s="277"/>
      <c r="GQ464" s="277"/>
      <c r="GR464" s="277"/>
      <c r="GS464" s="277"/>
      <c r="GT464" s="277"/>
      <c r="GU464" s="277"/>
      <c r="GW464" s="157"/>
      <c r="GX464" s="157"/>
      <c r="GY464" s="157" t="s">
        <v>405</v>
      </c>
      <c r="GZ464" s="277"/>
      <c r="HA464" s="157"/>
      <c r="HB464" s="157"/>
      <c r="HC464" s="277"/>
      <c r="HD464" s="277"/>
      <c r="HF464" s="277"/>
    </row>
    <row r="465" spans="1:214" s="143" customFormat="1" ht="15" customHeight="1">
      <c r="A465" s="188"/>
      <c r="B465" s="189" t="s">
        <v>180</v>
      </c>
      <c r="C465" s="501" t="s">
        <v>410</v>
      </c>
      <c r="D465" s="501"/>
      <c r="E465" s="501"/>
      <c r="F465" s="501"/>
      <c r="G465" s="501"/>
      <c r="H465" s="190"/>
      <c r="I465" s="191"/>
      <c r="J465" s="191"/>
      <c r="K465" s="191"/>
      <c r="L465" s="193"/>
      <c r="M465" s="191"/>
      <c r="N465" s="193"/>
      <c r="O465" s="191"/>
      <c r="P465" s="216">
        <v>121.63</v>
      </c>
      <c r="GO465" s="277"/>
      <c r="GP465" s="277"/>
      <c r="GQ465" s="277"/>
      <c r="GR465" s="277"/>
      <c r="GS465" s="277"/>
      <c r="GT465" s="277"/>
      <c r="GU465" s="277"/>
      <c r="GW465" s="157" t="s">
        <v>410</v>
      </c>
      <c r="GX465" s="157"/>
      <c r="GY465" s="157"/>
      <c r="GZ465" s="277"/>
      <c r="HA465" s="157"/>
      <c r="HB465" s="157"/>
      <c r="HC465" s="277"/>
      <c r="HD465" s="277"/>
      <c r="HF465" s="277"/>
    </row>
    <row r="466" spans="1:214" s="143" customFormat="1" ht="34.5" customHeight="1">
      <c r="A466" s="195"/>
      <c r="B466" s="189" t="s">
        <v>593</v>
      </c>
      <c r="C466" s="501" t="s">
        <v>594</v>
      </c>
      <c r="D466" s="501"/>
      <c r="E466" s="501"/>
      <c r="F466" s="501"/>
      <c r="G466" s="501"/>
      <c r="H466" s="190" t="s">
        <v>595</v>
      </c>
      <c r="I466" s="201">
        <v>13.33</v>
      </c>
      <c r="J466" s="202">
        <v>1.0367</v>
      </c>
      <c r="K466" s="215">
        <v>14.9247479</v>
      </c>
      <c r="L466" s="205">
        <v>5.87</v>
      </c>
      <c r="M466" s="206">
        <v>0.87</v>
      </c>
      <c r="N466" s="200">
        <v>5.1100000000000003</v>
      </c>
      <c r="O466" s="191"/>
      <c r="P466" s="194">
        <v>76.27</v>
      </c>
      <c r="Q466" s="278"/>
      <c r="R466" s="278"/>
      <c r="GO466" s="277"/>
      <c r="GP466" s="277"/>
      <c r="GQ466" s="277"/>
      <c r="GR466" s="277"/>
      <c r="GS466" s="277"/>
      <c r="GT466" s="277"/>
      <c r="GU466" s="277"/>
      <c r="GW466" s="157"/>
      <c r="GX466" s="157" t="s">
        <v>594</v>
      </c>
      <c r="GY466" s="157"/>
      <c r="GZ466" s="277"/>
      <c r="HA466" s="157"/>
      <c r="HB466" s="157"/>
      <c r="HC466" s="277"/>
      <c r="HD466" s="277"/>
      <c r="HF466" s="277"/>
    </row>
    <row r="467" spans="1:214" s="143" customFormat="1" ht="23.25" customHeight="1">
      <c r="A467" s="195"/>
      <c r="B467" s="189" t="s">
        <v>1403</v>
      </c>
      <c r="C467" s="501" t="s">
        <v>1404</v>
      </c>
      <c r="D467" s="501"/>
      <c r="E467" s="501"/>
      <c r="F467" s="501"/>
      <c r="G467" s="501"/>
      <c r="H467" s="190" t="s">
        <v>1405</v>
      </c>
      <c r="I467" s="196">
        <v>0.6</v>
      </c>
      <c r="J467" s="202">
        <v>1.0367</v>
      </c>
      <c r="K467" s="215">
        <v>0.67178159999999998</v>
      </c>
      <c r="L467" s="205">
        <v>37.71</v>
      </c>
      <c r="M467" s="206">
        <v>1.54</v>
      </c>
      <c r="N467" s="200">
        <v>58.07</v>
      </c>
      <c r="O467" s="191"/>
      <c r="P467" s="194">
        <v>39.01</v>
      </c>
      <c r="Q467" s="278"/>
      <c r="R467" s="278"/>
      <c r="GO467" s="277"/>
      <c r="GP467" s="277"/>
      <c r="GQ467" s="277"/>
      <c r="GR467" s="277"/>
      <c r="GS467" s="277"/>
      <c r="GT467" s="277"/>
      <c r="GU467" s="277"/>
      <c r="GW467" s="157"/>
      <c r="GX467" s="157" t="s">
        <v>1404</v>
      </c>
      <c r="GY467" s="157"/>
      <c r="GZ467" s="277"/>
      <c r="HA467" s="157"/>
      <c r="HB467" s="157"/>
      <c r="HC467" s="277"/>
      <c r="HD467" s="277"/>
      <c r="HF467" s="277"/>
    </row>
    <row r="468" spans="1:214" s="143" customFormat="1" ht="15" customHeight="1">
      <c r="A468" s="195"/>
      <c r="B468" s="189" t="s">
        <v>730</v>
      </c>
      <c r="C468" s="501" t="s">
        <v>731</v>
      </c>
      <c r="D468" s="501"/>
      <c r="E468" s="501"/>
      <c r="F468" s="501"/>
      <c r="G468" s="501"/>
      <c r="H468" s="190" t="s">
        <v>413</v>
      </c>
      <c r="I468" s="201">
        <v>0.05</v>
      </c>
      <c r="J468" s="202">
        <v>1.0367</v>
      </c>
      <c r="K468" s="215">
        <v>5.5981799999999998E-2</v>
      </c>
      <c r="L468" s="205">
        <v>79.88</v>
      </c>
      <c r="M468" s="206">
        <v>1.42</v>
      </c>
      <c r="N468" s="200">
        <v>113.43</v>
      </c>
      <c r="O468" s="191"/>
      <c r="P468" s="194">
        <v>6.35</v>
      </c>
      <c r="Q468" s="278"/>
      <c r="R468" s="278"/>
      <c r="GO468" s="277"/>
      <c r="GP468" s="277"/>
      <c r="GQ468" s="277"/>
      <c r="GR468" s="277"/>
      <c r="GS468" s="277"/>
      <c r="GT468" s="277"/>
      <c r="GU468" s="277"/>
      <c r="GW468" s="157"/>
      <c r="GX468" s="157" t="s">
        <v>731</v>
      </c>
      <c r="GY468" s="157"/>
      <c r="GZ468" s="277"/>
      <c r="HA468" s="157"/>
      <c r="HB468" s="157"/>
      <c r="HC468" s="277"/>
      <c r="HD468" s="277"/>
      <c r="HF468" s="277"/>
    </row>
    <row r="469" spans="1:214" s="143" customFormat="1" ht="15" customHeight="1">
      <c r="A469" s="210"/>
      <c r="B469" s="187"/>
      <c r="C469" s="500" t="s">
        <v>429</v>
      </c>
      <c r="D469" s="500"/>
      <c r="E469" s="500"/>
      <c r="F469" s="500"/>
      <c r="G469" s="500"/>
      <c r="H469" s="180"/>
      <c r="I469" s="181"/>
      <c r="J469" s="181"/>
      <c r="K469" s="181"/>
      <c r="L469" s="183"/>
      <c r="M469" s="181"/>
      <c r="N469" s="211"/>
      <c r="O469" s="181"/>
      <c r="P469" s="212">
        <v>3436.23</v>
      </c>
      <c r="Q469" s="278"/>
      <c r="R469" s="278"/>
      <c r="GO469" s="277"/>
      <c r="GP469" s="277"/>
      <c r="GQ469" s="277"/>
      <c r="GR469" s="277"/>
      <c r="GS469" s="277"/>
      <c r="GT469" s="277"/>
      <c r="GU469" s="277"/>
      <c r="GW469" s="157"/>
      <c r="GX469" s="157"/>
      <c r="GY469" s="157"/>
      <c r="GZ469" s="277" t="s">
        <v>429</v>
      </c>
      <c r="HA469" s="157"/>
      <c r="HB469" s="157"/>
      <c r="HC469" s="277"/>
      <c r="HD469" s="277"/>
      <c r="HF469" s="277"/>
    </row>
    <row r="470" spans="1:214" s="143" customFormat="1" ht="15" customHeight="1">
      <c r="A470" s="203" t="s">
        <v>1827</v>
      </c>
      <c r="B470" s="189" t="s">
        <v>430</v>
      </c>
      <c r="C470" s="501" t="s">
        <v>431</v>
      </c>
      <c r="D470" s="501"/>
      <c r="E470" s="501"/>
      <c r="F470" s="501"/>
      <c r="G470" s="501"/>
      <c r="H470" s="190" t="s">
        <v>432</v>
      </c>
      <c r="I470" s="209">
        <v>2</v>
      </c>
      <c r="J470" s="191"/>
      <c r="K470" s="209">
        <v>2</v>
      </c>
      <c r="L470" s="193"/>
      <c r="M470" s="191"/>
      <c r="N470" s="193"/>
      <c r="O470" s="192">
        <v>0.51834999999999998</v>
      </c>
      <c r="P470" s="216">
        <v>17.88</v>
      </c>
      <c r="GO470" s="277"/>
      <c r="GP470" s="277"/>
      <c r="GQ470" s="277"/>
      <c r="GR470" s="277"/>
      <c r="GS470" s="277"/>
      <c r="GT470" s="277"/>
      <c r="GU470" s="277"/>
      <c r="GW470" s="157"/>
      <c r="GX470" s="157"/>
      <c r="GY470" s="157"/>
      <c r="GZ470" s="277"/>
      <c r="HA470" s="157" t="s">
        <v>431</v>
      </c>
      <c r="HB470" s="157"/>
      <c r="HC470" s="277"/>
      <c r="HD470" s="277"/>
      <c r="HF470" s="277"/>
    </row>
    <row r="471" spans="1:214" s="143" customFormat="1" ht="15" customHeight="1">
      <c r="A471" s="203"/>
      <c r="B471" s="189"/>
      <c r="C471" s="501" t="s">
        <v>433</v>
      </c>
      <c r="D471" s="501"/>
      <c r="E471" s="501"/>
      <c r="F471" s="501"/>
      <c r="G471" s="501"/>
      <c r="H471" s="190"/>
      <c r="I471" s="191"/>
      <c r="J471" s="191"/>
      <c r="K471" s="191"/>
      <c r="L471" s="193"/>
      <c r="M471" s="191"/>
      <c r="N471" s="193"/>
      <c r="O471" s="191"/>
      <c r="P471" s="194">
        <v>2982.6</v>
      </c>
      <c r="GO471" s="277"/>
      <c r="GP471" s="277"/>
      <c r="GQ471" s="277"/>
      <c r="GR471" s="277"/>
      <c r="GS471" s="277"/>
      <c r="GT471" s="277"/>
      <c r="GU471" s="277"/>
      <c r="GW471" s="157"/>
      <c r="GX471" s="157"/>
      <c r="GY471" s="157"/>
      <c r="GZ471" s="277"/>
      <c r="HA471" s="157"/>
      <c r="HB471" s="157" t="s">
        <v>433</v>
      </c>
      <c r="HC471" s="277"/>
      <c r="HD471" s="277"/>
      <c r="HF471" s="277"/>
    </row>
    <row r="472" spans="1:214" s="143" customFormat="1" ht="15" customHeight="1">
      <c r="A472" s="203"/>
      <c r="B472" s="189" t="s">
        <v>603</v>
      </c>
      <c r="C472" s="501" t="s">
        <v>604</v>
      </c>
      <c r="D472" s="501"/>
      <c r="E472" s="501"/>
      <c r="F472" s="501"/>
      <c r="G472" s="501"/>
      <c r="H472" s="190" t="s">
        <v>432</v>
      </c>
      <c r="I472" s="209">
        <v>97</v>
      </c>
      <c r="J472" s="191"/>
      <c r="K472" s="209">
        <v>97</v>
      </c>
      <c r="L472" s="193"/>
      <c r="M472" s="191"/>
      <c r="N472" s="193"/>
      <c r="O472" s="191"/>
      <c r="P472" s="194">
        <v>2893.12</v>
      </c>
      <c r="GO472" s="277"/>
      <c r="GP472" s="277"/>
      <c r="GQ472" s="277"/>
      <c r="GR472" s="277"/>
      <c r="GS472" s="277"/>
      <c r="GT472" s="277"/>
      <c r="GU472" s="277"/>
      <c r="GW472" s="157"/>
      <c r="GX472" s="157"/>
      <c r="GY472" s="157"/>
      <c r="GZ472" s="277"/>
      <c r="HA472" s="157"/>
      <c r="HB472" s="157" t="s">
        <v>604</v>
      </c>
      <c r="HC472" s="277"/>
      <c r="HD472" s="277"/>
      <c r="HF472" s="277"/>
    </row>
    <row r="473" spans="1:214" s="143" customFormat="1" ht="15" customHeight="1">
      <c r="A473" s="203"/>
      <c r="B473" s="189" t="s">
        <v>605</v>
      </c>
      <c r="C473" s="501" t="s">
        <v>606</v>
      </c>
      <c r="D473" s="501"/>
      <c r="E473" s="501"/>
      <c r="F473" s="501"/>
      <c r="G473" s="501"/>
      <c r="H473" s="190" t="s">
        <v>432</v>
      </c>
      <c r="I473" s="209">
        <v>51</v>
      </c>
      <c r="J473" s="191"/>
      <c r="K473" s="209">
        <v>51</v>
      </c>
      <c r="L473" s="193"/>
      <c r="M473" s="191"/>
      <c r="N473" s="193"/>
      <c r="O473" s="191"/>
      <c r="P473" s="194">
        <v>1521.13</v>
      </c>
      <c r="GO473" s="277"/>
      <c r="GP473" s="277"/>
      <c r="GQ473" s="277"/>
      <c r="GR473" s="277"/>
      <c r="GS473" s="277"/>
      <c r="GT473" s="277"/>
      <c r="GU473" s="277"/>
      <c r="GW473" s="157"/>
      <c r="GX473" s="157"/>
      <c r="GY473" s="157"/>
      <c r="GZ473" s="277"/>
      <c r="HA473" s="157"/>
      <c r="HB473" s="157" t="s">
        <v>606</v>
      </c>
      <c r="HC473" s="277"/>
      <c r="HD473" s="277"/>
      <c r="HF473" s="277"/>
    </row>
    <row r="474" spans="1:214" s="143" customFormat="1" ht="15" customHeight="1">
      <c r="A474" s="213"/>
      <c r="B474" s="214"/>
      <c r="C474" s="500" t="s">
        <v>438</v>
      </c>
      <c r="D474" s="500"/>
      <c r="E474" s="500"/>
      <c r="F474" s="500"/>
      <c r="G474" s="500"/>
      <c r="H474" s="180"/>
      <c r="I474" s="181"/>
      <c r="J474" s="181"/>
      <c r="K474" s="181"/>
      <c r="L474" s="183"/>
      <c r="M474" s="181"/>
      <c r="N474" s="211">
        <v>7285.52</v>
      </c>
      <c r="O474" s="181"/>
      <c r="P474" s="212">
        <v>7868.36</v>
      </c>
      <c r="GO474" s="277"/>
      <c r="GP474" s="277"/>
      <c r="GQ474" s="277"/>
      <c r="GR474" s="277"/>
      <c r="GS474" s="277"/>
      <c r="GT474" s="277"/>
      <c r="GU474" s="277"/>
      <c r="GW474" s="157"/>
      <c r="GX474" s="157"/>
      <c r="GY474" s="157"/>
      <c r="GZ474" s="277"/>
      <c r="HA474" s="157"/>
      <c r="HB474" s="157"/>
      <c r="HC474" s="277" t="s">
        <v>438</v>
      </c>
      <c r="HD474" s="277"/>
      <c r="HF474" s="277"/>
    </row>
    <row r="475" spans="1:214" s="143" customFormat="1" ht="15" customHeight="1">
      <c r="A475" s="497" t="s">
        <v>2030</v>
      </c>
      <c r="B475" s="497"/>
      <c r="C475" s="497"/>
      <c r="D475" s="497"/>
      <c r="E475" s="497"/>
      <c r="F475" s="497"/>
      <c r="G475" s="497"/>
      <c r="H475" s="497"/>
      <c r="I475" s="497"/>
      <c r="J475" s="497"/>
      <c r="K475" s="497"/>
      <c r="L475" s="497"/>
      <c r="M475" s="497"/>
      <c r="N475" s="497"/>
      <c r="O475" s="497"/>
      <c r="P475" s="497"/>
      <c r="GO475" s="277"/>
      <c r="GP475" s="277" t="s">
        <v>2030</v>
      </c>
      <c r="GQ475" s="277"/>
      <c r="GR475" s="277"/>
      <c r="GS475" s="277"/>
      <c r="GT475" s="277"/>
      <c r="GU475" s="277"/>
      <c r="GW475" s="157"/>
      <c r="GX475" s="157"/>
      <c r="GY475" s="157"/>
      <c r="GZ475" s="277"/>
      <c r="HA475" s="157"/>
      <c r="HB475" s="157"/>
      <c r="HC475" s="277"/>
      <c r="HD475" s="277"/>
      <c r="HF475" s="277"/>
    </row>
    <row r="476" spans="1:214" s="143" customFormat="1" ht="45.75" customHeight="1">
      <c r="A476" s="178" t="s">
        <v>478</v>
      </c>
      <c r="B476" s="179" t="s">
        <v>1457</v>
      </c>
      <c r="C476" s="498" t="s">
        <v>1458</v>
      </c>
      <c r="D476" s="498"/>
      <c r="E476" s="498"/>
      <c r="F476" s="498"/>
      <c r="G476" s="498"/>
      <c r="H476" s="180" t="s">
        <v>610</v>
      </c>
      <c r="I476" s="181">
        <v>0.12</v>
      </c>
      <c r="J476" s="182">
        <v>1</v>
      </c>
      <c r="K476" s="219">
        <v>0.12</v>
      </c>
      <c r="L476" s="183"/>
      <c r="M476" s="181"/>
      <c r="N476" s="184"/>
      <c r="O476" s="181"/>
      <c r="P476" s="185"/>
      <c r="GO476" s="277"/>
      <c r="GP476" s="277"/>
      <c r="GQ476" s="277" t="s">
        <v>1458</v>
      </c>
      <c r="GR476" s="277"/>
      <c r="GS476" s="277"/>
      <c r="GT476" s="277"/>
      <c r="GU476" s="277"/>
      <c r="GW476" s="157"/>
      <c r="GX476" s="157"/>
      <c r="GY476" s="157"/>
      <c r="GZ476" s="277"/>
      <c r="HA476" s="157"/>
      <c r="HB476" s="157"/>
      <c r="HC476" s="277"/>
      <c r="HD476" s="277"/>
      <c r="HF476" s="277"/>
    </row>
    <row r="477" spans="1:214" s="143" customFormat="1" ht="57" customHeight="1">
      <c r="A477" s="186"/>
      <c r="B477" s="187" t="s">
        <v>386</v>
      </c>
      <c r="C477" s="499" t="s">
        <v>387</v>
      </c>
      <c r="D477" s="499"/>
      <c r="E477" s="499"/>
      <c r="F477" s="499"/>
      <c r="G477" s="499"/>
      <c r="H477" s="499"/>
      <c r="I477" s="499"/>
      <c r="J477" s="499"/>
      <c r="K477" s="499"/>
      <c r="L477" s="499"/>
      <c r="M477" s="499"/>
      <c r="N477" s="499"/>
      <c r="O477" s="499"/>
      <c r="P477" s="499"/>
      <c r="GO477" s="277"/>
      <c r="GP477" s="277"/>
      <c r="GQ477" s="277"/>
      <c r="GR477" s="277"/>
      <c r="GS477" s="277"/>
      <c r="GT477" s="277"/>
      <c r="GU477" s="277"/>
      <c r="GV477" s="140" t="s">
        <v>387</v>
      </c>
      <c r="GW477" s="157"/>
      <c r="GX477" s="157"/>
      <c r="GY477" s="157"/>
      <c r="GZ477" s="277"/>
      <c r="HA477" s="157"/>
      <c r="HB477" s="157"/>
      <c r="HC477" s="277"/>
      <c r="HD477" s="277"/>
      <c r="HF477" s="277"/>
    </row>
    <row r="478" spans="1:214" s="143" customFormat="1" ht="23.25" customHeight="1">
      <c r="A478" s="186"/>
      <c r="B478" s="187" t="s">
        <v>388</v>
      </c>
      <c r="C478" s="499" t="s">
        <v>389</v>
      </c>
      <c r="D478" s="499"/>
      <c r="E478" s="499"/>
      <c r="F478" s="499"/>
      <c r="G478" s="499"/>
      <c r="H478" s="499"/>
      <c r="I478" s="499"/>
      <c r="J478" s="499"/>
      <c r="K478" s="499"/>
      <c r="L478" s="499"/>
      <c r="M478" s="499"/>
      <c r="N478" s="499"/>
      <c r="O478" s="499"/>
      <c r="P478" s="499"/>
      <c r="GO478" s="277"/>
      <c r="GP478" s="277"/>
      <c r="GQ478" s="277"/>
      <c r="GR478" s="277"/>
      <c r="GS478" s="277"/>
      <c r="GT478" s="277"/>
      <c r="GU478" s="277"/>
      <c r="GV478" s="140" t="s">
        <v>389</v>
      </c>
      <c r="GW478" s="157"/>
      <c r="GX478" s="157"/>
      <c r="GY478" s="157"/>
      <c r="GZ478" s="277"/>
      <c r="HA478" s="157"/>
      <c r="HB478" s="157"/>
      <c r="HC478" s="277"/>
      <c r="HD478" s="277"/>
      <c r="HF478" s="277"/>
    </row>
    <row r="479" spans="1:214" s="143" customFormat="1" ht="15" customHeight="1">
      <c r="A479" s="186"/>
      <c r="B479" s="187"/>
      <c r="C479" s="499" t="s">
        <v>2011</v>
      </c>
      <c r="D479" s="499"/>
      <c r="E479" s="499"/>
      <c r="F479" s="499"/>
      <c r="G479" s="499"/>
      <c r="H479" s="499"/>
      <c r="I479" s="499"/>
      <c r="J479" s="499"/>
      <c r="K479" s="499"/>
      <c r="L479" s="499"/>
      <c r="M479" s="499"/>
      <c r="N479" s="499"/>
      <c r="O479" s="499"/>
      <c r="P479" s="499"/>
      <c r="GO479" s="277"/>
      <c r="GP479" s="277"/>
      <c r="GQ479" s="277"/>
      <c r="GR479" s="277"/>
      <c r="GS479" s="277"/>
      <c r="GT479" s="277"/>
      <c r="GU479" s="277"/>
      <c r="GV479" s="140" t="s">
        <v>2011</v>
      </c>
      <c r="GW479" s="157"/>
      <c r="GX479" s="157"/>
      <c r="GY479" s="157"/>
      <c r="GZ479" s="277"/>
      <c r="HA479" s="157"/>
      <c r="HB479" s="157"/>
      <c r="HC479" s="277"/>
      <c r="HD479" s="277"/>
      <c r="HF479" s="277"/>
    </row>
    <row r="480" spans="1:214" s="143" customFormat="1" ht="15" customHeight="1">
      <c r="A480" s="188"/>
      <c r="B480" s="189" t="s">
        <v>164</v>
      </c>
      <c r="C480" s="501" t="s">
        <v>391</v>
      </c>
      <c r="D480" s="501"/>
      <c r="E480" s="501"/>
      <c r="F480" s="501"/>
      <c r="G480" s="501"/>
      <c r="H480" s="190" t="s">
        <v>392</v>
      </c>
      <c r="I480" s="191"/>
      <c r="J480" s="191"/>
      <c r="K480" s="215">
        <v>1.7277228</v>
      </c>
      <c r="L480" s="193"/>
      <c r="M480" s="191"/>
      <c r="N480" s="193"/>
      <c r="O480" s="191"/>
      <c r="P480" s="216">
        <v>978.13</v>
      </c>
      <c r="GO480" s="277"/>
      <c r="GP480" s="277"/>
      <c r="GQ480" s="277"/>
      <c r="GR480" s="277"/>
      <c r="GS480" s="277"/>
      <c r="GT480" s="277"/>
      <c r="GU480" s="277"/>
      <c r="GW480" s="157" t="s">
        <v>391</v>
      </c>
      <c r="GX480" s="157"/>
      <c r="GY480" s="157"/>
      <c r="GZ480" s="277"/>
      <c r="HA480" s="157"/>
      <c r="HB480" s="157"/>
      <c r="HC480" s="277"/>
      <c r="HD480" s="277"/>
      <c r="HF480" s="277"/>
    </row>
    <row r="481" spans="1:214" s="143" customFormat="1" ht="15" customHeight="1">
      <c r="A481" s="195"/>
      <c r="B481" s="189" t="s">
        <v>393</v>
      </c>
      <c r="C481" s="501" t="s">
        <v>394</v>
      </c>
      <c r="D481" s="501"/>
      <c r="E481" s="501"/>
      <c r="F481" s="501"/>
      <c r="G481" s="501"/>
      <c r="H481" s="190" t="s">
        <v>392</v>
      </c>
      <c r="I481" s="201">
        <v>8.9600000000000009</v>
      </c>
      <c r="J481" s="197">
        <v>1.6068849999999999</v>
      </c>
      <c r="K481" s="215">
        <v>1.7277228</v>
      </c>
      <c r="L481" s="198"/>
      <c r="M481" s="199"/>
      <c r="N481" s="200">
        <v>566.14</v>
      </c>
      <c r="O481" s="191"/>
      <c r="P481" s="194">
        <v>978.13</v>
      </c>
      <c r="Q481" s="278"/>
      <c r="R481" s="278"/>
      <c r="GO481" s="277"/>
      <c r="GP481" s="277"/>
      <c r="GQ481" s="277"/>
      <c r="GR481" s="277"/>
      <c r="GS481" s="277"/>
      <c r="GT481" s="277"/>
      <c r="GU481" s="277"/>
      <c r="GW481" s="157"/>
      <c r="GX481" s="157" t="s">
        <v>394</v>
      </c>
      <c r="GY481" s="157"/>
      <c r="GZ481" s="277"/>
      <c r="HA481" s="157"/>
      <c r="HB481" s="157"/>
      <c r="HC481" s="277"/>
      <c r="HD481" s="277"/>
      <c r="HF481" s="277"/>
    </row>
    <row r="482" spans="1:214" s="143" customFormat="1" ht="15" customHeight="1">
      <c r="A482" s="188"/>
      <c r="B482" s="189" t="s">
        <v>167</v>
      </c>
      <c r="C482" s="501" t="s">
        <v>395</v>
      </c>
      <c r="D482" s="501"/>
      <c r="E482" s="501"/>
      <c r="F482" s="501"/>
      <c r="G482" s="501"/>
      <c r="H482" s="190"/>
      <c r="I482" s="191"/>
      <c r="J482" s="191"/>
      <c r="K482" s="191"/>
      <c r="L482" s="193"/>
      <c r="M482" s="191"/>
      <c r="N482" s="193"/>
      <c r="O482" s="191"/>
      <c r="P482" s="216">
        <v>24.6</v>
      </c>
      <c r="GO482" s="277"/>
      <c r="GP482" s="277"/>
      <c r="GQ482" s="277"/>
      <c r="GR482" s="277"/>
      <c r="GS482" s="277"/>
      <c r="GT482" s="277"/>
      <c r="GU482" s="277"/>
      <c r="GW482" s="157" t="s">
        <v>395</v>
      </c>
      <c r="GX482" s="157"/>
      <c r="GY482" s="157"/>
      <c r="GZ482" s="277"/>
      <c r="HA482" s="157"/>
      <c r="HB482" s="157"/>
      <c r="HC482" s="277"/>
      <c r="HD482" s="277"/>
      <c r="HF482" s="277"/>
    </row>
    <row r="483" spans="1:214" s="143" customFormat="1" ht="15" customHeight="1">
      <c r="A483" s="188"/>
      <c r="B483" s="189"/>
      <c r="C483" s="501" t="s">
        <v>396</v>
      </c>
      <c r="D483" s="501"/>
      <c r="E483" s="501"/>
      <c r="F483" s="501"/>
      <c r="G483" s="501"/>
      <c r="H483" s="190" t="s">
        <v>392</v>
      </c>
      <c r="I483" s="191"/>
      <c r="J483" s="191"/>
      <c r="K483" s="215">
        <v>2.3139199999999999E-2</v>
      </c>
      <c r="L483" s="193"/>
      <c r="M483" s="191"/>
      <c r="N483" s="193"/>
      <c r="O483" s="191"/>
      <c r="P483" s="216">
        <v>15.7</v>
      </c>
      <c r="GO483" s="277"/>
      <c r="GP483" s="277"/>
      <c r="GQ483" s="277"/>
      <c r="GR483" s="277"/>
      <c r="GS483" s="277"/>
      <c r="GT483" s="277"/>
      <c r="GU483" s="277"/>
      <c r="GW483" s="157" t="s">
        <v>396</v>
      </c>
      <c r="GX483" s="157"/>
      <c r="GY483" s="157"/>
      <c r="GZ483" s="277"/>
      <c r="HA483" s="157"/>
      <c r="HB483" s="157"/>
      <c r="HC483" s="277"/>
      <c r="HD483" s="277"/>
      <c r="HF483" s="277"/>
    </row>
    <row r="484" spans="1:214" s="143" customFormat="1" ht="15" customHeight="1">
      <c r="A484" s="195"/>
      <c r="B484" s="189" t="s">
        <v>397</v>
      </c>
      <c r="C484" s="501" t="s">
        <v>398</v>
      </c>
      <c r="D484" s="501"/>
      <c r="E484" s="501"/>
      <c r="F484" s="501"/>
      <c r="G484" s="501"/>
      <c r="H484" s="190" t="s">
        <v>399</v>
      </c>
      <c r="I484" s="201">
        <v>0.06</v>
      </c>
      <c r="J484" s="197">
        <v>1.6068849999999999</v>
      </c>
      <c r="K484" s="215">
        <v>1.1569599999999999E-2</v>
      </c>
      <c r="L484" s="198"/>
      <c r="M484" s="199"/>
      <c r="N484" s="200">
        <v>1582.31</v>
      </c>
      <c r="O484" s="191"/>
      <c r="P484" s="194">
        <v>18.309999999999999</v>
      </c>
      <c r="Q484" s="278"/>
      <c r="R484" s="278"/>
      <c r="GO484" s="277"/>
      <c r="GP484" s="277"/>
      <c r="GQ484" s="277"/>
      <c r="GR484" s="277"/>
      <c r="GS484" s="277"/>
      <c r="GT484" s="277"/>
      <c r="GU484" s="277"/>
      <c r="GW484" s="157"/>
      <c r="GX484" s="157" t="s">
        <v>398</v>
      </c>
      <c r="GY484" s="157"/>
      <c r="GZ484" s="277"/>
      <c r="HA484" s="157"/>
      <c r="HB484" s="157"/>
      <c r="HC484" s="277"/>
      <c r="HD484" s="277"/>
      <c r="HF484" s="277"/>
    </row>
    <row r="485" spans="1:214" s="143" customFormat="1" ht="15" customHeight="1">
      <c r="A485" s="203"/>
      <c r="B485" s="189" t="s">
        <v>400</v>
      </c>
      <c r="C485" s="501" t="s">
        <v>401</v>
      </c>
      <c r="D485" s="501"/>
      <c r="E485" s="501"/>
      <c r="F485" s="501"/>
      <c r="G485" s="501"/>
      <c r="H485" s="190" t="s">
        <v>392</v>
      </c>
      <c r="I485" s="201">
        <v>0.06</v>
      </c>
      <c r="J485" s="197">
        <v>1.6068849999999999</v>
      </c>
      <c r="K485" s="215">
        <v>1.1569599999999999E-2</v>
      </c>
      <c r="L485" s="193"/>
      <c r="M485" s="191"/>
      <c r="N485" s="204">
        <v>777.91</v>
      </c>
      <c r="O485" s="191"/>
      <c r="P485" s="216">
        <v>9</v>
      </c>
      <c r="GO485" s="277"/>
      <c r="GP485" s="277"/>
      <c r="GQ485" s="277"/>
      <c r="GR485" s="277"/>
      <c r="GS485" s="277"/>
      <c r="GT485" s="277"/>
      <c r="GU485" s="277"/>
      <c r="GW485" s="157"/>
      <c r="GX485" s="157"/>
      <c r="GY485" s="157" t="s">
        <v>401</v>
      </c>
      <c r="GZ485" s="277"/>
      <c r="HA485" s="157"/>
      <c r="HB485" s="157"/>
      <c r="HC485" s="277"/>
      <c r="HD485" s="277"/>
      <c r="HF485" s="277"/>
    </row>
    <row r="486" spans="1:214" s="143" customFormat="1" ht="15" customHeight="1">
      <c r="A486" s="195"/>
      <c r="B486" s="189" t="s">
        <v>402</v>
      </c>
      <c r="C486" s="501" t="s">
        <v>403</v>
      </c>
      <c r="D486" s="501"/>
      <c r="E486" s="501"/>
      <c r="F486" s="501"/>
      <c r="G486" s="501"/>
      <c r="H486" s="190" t="s">
        <v>399</v>
      </c>
      <c r="I486" s="201">
        <v>0.06</v>
      </c>
      <c r="J486" s="197">
        <v>1.6068849999999999</v>
      </c>
      <c r="K486" s="215">
        <v>1.1569599999999999E-2</v>
      </c>
      <c r="L486" s="198"/>
      <c r="M486" s="199"/>
      <c r="N486" s="200">
        <v>543.33000000000004</v>
      </c>
      <c r="O486" s="191"/>
      <c r="P486" s="194">
        <v>6.29</v>
      </c>
      <c r="Q486" s="278"/>
      <c r="R486" s="278"/>
      <c r="GO486" s="277"/>
      <c r="GP486" s="277"/>
      <c r="GQ486" s="277"/>
      <c r="GR486" s="277"/>
      <c r="GS486" s="277"/>
      <c r="GT486" s="277"/>
      <c r="GU486" s="277"/>
      <c r="GW486" s="157"/>
      <c r="GX486" s="157" t="s">
        <v>403</v>
      </c>
      <c r="GY486" s="157"/>
      <c r="GZ486" s="277"/>
      <c r="HA486" s="157"/>
      <c r="HB486" s="157"/>
      <c r="HC486" s="277"/>
      <c r="HD486" s="277"/>
      <c r="HF486" s="277"/>
    </row>
    <row r="487" spans="1:214" s="143" customFormat="1" ht="15" customHeight="1">
      <c r="A487" s="203"/>
      <c r="B487" s="189" t="s">
        <v>404</v>
      </c>
      <c r="C487" s="501" t="s">
        <v>405</v>
      </c>
      <c r="D487" s="501"/>
      <c r="E487" s="501"/>
      <c r="F487" s="501"/>
      <c r="G487" s="501"/>
      <c r="H487" s="190" t="s">
        <v>392</v>
      </c>
      <c r="I487" s="201">
        <v>0.06</v>
      </c>
      <c r="J487" s="197">
        <v>1.6068849999999999</v>
      </c>
      <c r="K487" s="215">
        <v>1.1569599999999999E-2</v>
      </c>
      <c r="L487" s="193"/>
      <c r="M487" s="191"/>
      <c r="N487" s="204">
        <v>579.11</v>
      </c>
      <c r="O487" s="191"/>
      <c r="P487" s="216">
        <v>6.7</v>
      </c>
      <c r="GO487" s="277"/>
      <c r="GP487" s="277"/>
      <c r="GQ487" s="277"/>
      <c r="GR487" s="277"/>
      <c r="GS487" s="277"/>
      <c r="GT487" s="277"/>
      <c r="GU487" s="277"/>
      <c r="GW487" s="157"/>
      <c r="GX487" s="157"/>
      <c r="GY487" s="157" t="s">
        <v>405</v>
      </c>
      <c r="GZ487" s="277"/>
      <c r="HA487" s="157"/>
      <c r="HB487" s="157"/>
      <c r="HC487" s="277"/>
      <c r="HD487" s="277"/>
      <c r="HF487" s="277"/>
    </row>
    <row r="488" spans="1:214" s="143" customFormat="1" ht="15" customHeight="1">
      <c r="A488" s="188"/>
      <c r="B488" s="189" t="s">
        <v>180</v>
      </c>
      <c r="C488" s="501" t="s">
        <v>410</v>
      </c>
      <c r="D488" s="501"/>
      <c r="E488" s="501"/>
      <c r="F488" s="501"/>
      <c r="G488" s="501"/>
      <c r="H488" s="190"/>
      <c r="I488" s="191"/>
      <c r="J488" s="191"/>
      <c r="K488" s="191"/>
      <c r="L488" s="193"/>
      <c r="M488" s="191"/>
      <c r="N488" s="193"/>
      <c r="O488" s="191"/>
      <c r="P488" s="216">
        <v>57.1</v>
      </c>
      <c r="GO488" s="277"/>
      <c r="GP488" s="277"/>
      <c r="GQ488" s="277"/>
      <c r="GR488" s="277"/>
      <c r="GS488" s="277"/>
      <c r="GT488" s="277"/>
      <c r="GU488" s="277"/>
      <c r="GW488" s="157" t="s">
        <v>410</v>
      </c>
      <c r="GX488" s="157"/>
      <c r="GY488" s="157"/>
      <c r="GZ488" s="277"/>
      <c r="HA488" s="157"/>
      <c r="HB488" s="157"/>
      <c r="HC488" s="277"/>
      <c r="HD488" s="277"/>
      <c r="HF488" s="277"/>
    </row>
    <row r="489" spans="1:214" s="143" customFormat="1" ht="34.5" customHeight="1">
      <c r="A489" s="195"/>
      <c r="B489" s="189" t="s">
        <v>593</v>
      </c>
      <c r="C489" s="501" t="s">
        <v>594</v>
      </c>
      <c r="D489" s="501"/>
      <c r="E489" s="501"/>
      <c r="F489" s="501"/>
      <c r="G489" s="501"/>
      <c r="H489" s="190" t="s">
        <v>595</v>
      </c>
      <c r="I489" s="201">
        <v>26.67</v>
      </c>
      <c r="J489" s="202">
        <v>1.0367</v>
      </c>
      <c r="K489" s="215">
        <v>3.3178546999999998</v>
      </c>
      <c r="L489" s="205">
        <v>5.87</v>
      </c>
      <c r="M489" s="206">
        <v>0.87</v>
      </c>
      <c r="N489" s="200">
        <v>5.1100000000000003</v>
      </c>
      <c r="O489" s="191"/>
      <c r="P489" s="194">
        <v>16.95</v>
      </c>
      <c r="Q489" s="278"/>
      <c r="R489" s="278"/>
      <c r="GO489" s="277"/>
      <c r="GP489" s="277"/>
      <c r="GQ489" s="277"/>
      <c r="GR489" s="277"/>
      <c r="GS489" s="277"/>
      <c r="GT489" s="277"/>
      <c r="GU489" s="277"/>
      <c r="GW489" s="157"/>
      <c r="GX489" s="157" t="s">
        <v>594</v>
      </c>
      <c r="GY489" s="157"/>
      <c r="GZ489" s="277"/>
      <c r="HA489" s="157"/>
      <c r="HB489" s="157"/>
      <c r="HC489" s="277"/>
      <c r="HD489" s="277"/>
      <c r="HF489" s="277"/>
    </row>
    <row r="490" spans="1:214" s="143" customFormat="1" ht="15" customHeight="1">
      <c r="A490" s="195"/>
      <c r="B490" s="189" t="s">
        <v>1433</v>
      </c>
      <c r="C490" s="501" t="s">
        <v>1434</v>
      </c>
      <c r="D490" s="501"/>
      <c r="E490" s="501"/>
      <c r="F490" s="501"/>
      <c r="G490" s="501"/>
      <c r="H490" s="190" t="s">
        <v>418</v>
      </c>
      <c r="I490" s="192">
        <v>1.16E-3</v>
      </c>
      <c r="J490" s="202">
        <v>1.0367</v>
      </c>
      <c r="K490" s="215">
        <v>1.4430000000000001E-4</v>
      </c>
      <c r="L490" s="208">
        <v>43821.53</v>
      </c>
      <c r="M490" s="206">
        <v>1.34</v>
      </c>
      <c r="N490" s="200">
        <v>58720.85</v>
      </c>
      <c r="O490" s="191"/>
      <c r="P490" s="194">
        <v>8.4700000000000006</v>
      </c>
      <c r="Q490" s="278"/>
      <c r="R490" s="278"/>
      <c r="GO490" s="277"/>
      <c r="GP490" s="277"/>
      <c r="GQ490" s="277"/>
      <c r="GR490" s="277"/>
      <c r="GS490" s="277"/>
      <c r="GT490" s="277"/>
      <c r="GU490" s="277"/>
      <c r="GW490" s="157"/>
      <c r="GX490" s="157" t="s">
        <v>1434</v>
      </c>
      <c r="GY490" s="157"/>
      <c r="GZ490" s="277"/>
      <c r="HA490" s="157"/>
      <c r="HB490" s="157"/>
      <c r="HC490" s="277"/>
      <c r="HD490" s="277"/>
      <c r="HF490" s="277"/>
    </row>
    <row r="491" spans="1:214" s="143" customFormat="1" ht="15" customHeight="1">
      <c r="A491" s="195"/>
      <c r="B491" s="189" t="s">
        <v>730</v>
      </c>
      <c r="C491" s="501" t="s">
        <v>731</v>
      </c>
      <c r="D491" s="501"/>
      <c r="E491" s="501"/>
      <c r="F491" s="501"/>
      <c r="G491" s="501"/>
      <c r="H491" s="190" t="s">
        <v>413</v>
      </c>
      <c r="I491" s="201">
        <v>0.02</v>
      </c>
      <c r="J491" s="202">
        <v>1.0367</v>
      </c>
      <c r="K491" s="215">
        <v>2.4881E-3</v>
      </c>
      <c r="L491" s="205">
        <v>79.88</v>
      </c>
      <c r="M491" s="206">
        <v>1.42</v>
      </c>
      <c r="N491" s="200">
        <v>113.43</v>
      </c>
      <c r="O491" s="191"/>
      <c r="P491" s="194">
        <v>0.28000000000000003</v>
      </c>
      <c r="Q491" s="278"/>
      <c r="R491" s="278"/>
      <c r="GO491" s="277"/>
      <c r="GP491" s="277"/>
      <c r="GQ491" s="277"/>
      <c r="GR491" s="277"/>
      <c r="GS491" s="277"/>
      <c r="GT491" s="277"/>
      <c r="GU491" s="277"/>
      <c r="GW491" s="157"/>
      <c r="GX491" s="157" t="s">
        <v>731</v>
      </c>
      <c r="GY491" s="157"/>
      <c r="GZ491" s="277"/>
      <c r="HA491" s="157"/>
      <c r="HB491" s="157"/>
      <c r="HC491" s="277"/>
      <c r="HD491" s="277"/>
      <c r="HF491" s="277"/>
    </row>
    <row r="492" spans="1:214" s="143" customFormat="1" ht="15" customHeight="1">
      <c r="A492" s="195"/>
      <c r="B492" s="189" t="s">
        <v>1459</v>
      </c>
      <c r="C492" s="501" t="s">
        <v>1460</v>
      </c>
      <c r="D492" s="501"/>
      <c r="E492" s="501"/>
      <c r="F492" s="501"/>
      <c r="G492" s="501"/>
      <c r="H492" s="190" t="s">
        <v>587</v>
      </c>
      <c r="I492" s="201">
        <v>0.05</v>
      </c>
      <c r="J492" s="202">
        <v>1.0367</v>
      </c>
      <c r="K492" s="215">
        <v>6.2202000000000004E-3</v>
      </c>
      <c r="L492" s="208">
        <v>3141.34</v>
      </c>
      <c r="M492" s="206">
        <v>1.29</v>
      </c>
      <c r="N492" s="200">
        <v>4052.33</v>
      </c>
      <c r="O492" s="191"/>
      <c r="P492" s="194">
        <v>25.21</v>
      </c>
      <c r="Q492" s="278"/>
      <c r="R492" s="278"/>
      <c r="GO492" s="277"/>
      <c r="GP492" s="277"/>
      <c r="GQ492" s="277"/>
      <c r="GR492" s="277"/>
      <c r="GS492" s="277"/>
      <c r="GT492" s="277"/>
      <c r="GU492" s="277"/>
      <c r="GW492" s="157"/>
      <c r="GX492" s="157" t="s">
        <v>1460</v>
      </c>
      <c r="GY492" s="157"/>
      <c r="GZ492" s="277"/>
      <c r="HA492" s="157"/>
      <c r="HB492" s="157"/>
      <c r="HC492" s="277"/>
      <c r="HD492" s="277"/>
      <c r="HF492" s="277"/>
    </row>
    <row r="493" spans="1:214" s="143" customFormat="1" ht="15" customHeight="1">
      <c r="A493" s="195"/>
      <c r="B493" s="189" t="s">
        <v>1461</v>
      </c>
      <c r="C493" s="501" t="s">
        <v>1462</v>
      </c>
      <c r="D493" s="501"/>
      <c r="E493" s="501"/>
      <c r="F493" s="501"/>
      <c r="G493" s="501"/>
      <c r="H493" s="190" t="s">
        <v>1124</v>
      </c>
      <c r="I493" s="202">
        <v>1.2200000000000001E-2</v>
      </c>
      <c r="J493" s="202">
        <v>1.0367</v>
      </c>
      <c r="K493" s="215">
        <v>1.5177000000000001E-3</v>
      </c>
      <c r="L493" s="208">
        <v>3287.8</v>
      </c>
      <c r="M493" s="206">
        <v>1.24</v>
      </c>
      <c r="N493" s="200">
        <v>4076.87</v>
      </c>
      <c r="O493" s="191"/>
      <c r="P493" s="194">
        <v>6.19</v>
      </c>
      <c r="Q493" s="278"/>
      <c r="R493" s="278"/>
      <c r="GO493" s="277"/>
      <c r="GP493" s="277"/>
      <c r="GQ493" s="277"/>
      <c r="GR493" s="277"/>
      <c r="GS493" s="277"/>
      <c r="GT493" s="277"/>
      <c r="GU493" s="277"/>
      <c r="GW493" s="157"/>
      <c r="GX493" s="157" t="s">
        <v>1462</v>
      </c>
      <c r="GY493" s="157"/>
      <c r="GZ493" s="277"/>
      <c r="HA493" s="157"/>
      <c r="HB493" s="157"/>
      <c r="HC493" s="277"/>
      <c r="HD493" s="277"/>
      <c r="HF493" s="277"/>
    </row>
    <row r="494" spans="1:214" s="143" customFormat="1" ht="15" customHeight="1">
      <c r="A494" s="210"/>
      <c r="B494" s="187"/>
      <c r="C494" s="500" t="s">
        <v>429</v>
      </c>
      <c r="D494" s="500"/>
      <c r="E494" s="500"/>
      <c r="F494" s="500"/>
      <c r="G494" s="500"/>
      <c r="H494" s="180"/>
      <c r="I494" s="181"/>
      <c r="J494" s="181"/>
      <c r="K494" s="181"/>
      <c r="L494" s="183"/>
      <c r="M494" s="181"/>
      <c r="N494" s="211"/>
      <c r="O494" s="181"/>
      <c r="P494" s="212">
        <v>1075.53</v>
      </c>
      <c r="Q494" s="278"/>
      <c r="R494" s="278"/>
      <c r="GO494" s="277"/>
      <c r="GP494" s="277"/>
      <c r="GQ494" s="277"/>
      <c r="GR494" s="277"/>
      <c r="GS494" s="277"/>
      <c r="GT494" s="277"/>
      <c r="GU494" s="277"/>
      <c r="GW494" s="157"/>
      <c r="GX494" s="157"/>
      <c r="GY494" s="157"/>
      <c r="GZ494" s="277" t="s">
        <v>429</v>
      </c>
      <c r="HA494" s="157"/>
      <c r="HB494" s="157"/>
      <c r="HC494" s="277"/>
      <c r="HD494" s="277"/>
      <c r="HF494" s="277"/>
    </row>
    <row r="495" spans="1:214" s="143" customFormat="1" ht="15" customHeight="1">
      <c r="A495" s="203" t="s">
        <v>1829</v>
      </c>
      <c r="B495" s="189" t="s">
        <v>430</v>
      </c>
      <c r="C495" s="501" t="s">
        <v>431</v>
      </c>
      <c r="D495" s="501"/>
      <c r="E495" s="501"/>
      <c r="F495" s="501"/>
      <c r="G495" s="501"/>
      <c r="H495" s="190" t="s">
        <v>432</v>
      </c>
      <c r="I495" s="209">
        <v>2</v>
      </c>
      <c r="J495" s="191"/>
      <c r="K495" s="209">
        <v>2</v>
      </c>
      <c r="L495" s="193"/>
      <c r="M495" s="191"/>
      <c r="N495" s="193"/>
      <c r="O495" s="192">
        <v>0.51834999999999998</v>
      </c>
      <c r="P495" s="216">
        <v>6.31</v>
      </c>
      <c r="GO495" s="277"/>
      <c r="GP495" s="277"/>
      <c r="GQ495" s="277"/>
      <c r="GR495" s="277"/>
      <c r="GS495" s="277"/>
      <c r="GT495" s="277"/>
      <c r="GU495" s="277"/>
      <c r="GW495" s="157"/>
      <c r="GX495" s="157"/>
      <c r="GY495" s="157"/>
      <c r="GZ495" s="277"/>
      <c r="HA495" s="157" t="s">
        <v>431</v>
      </c>
      <c r="HB495" s="157"/>
      <c r="HC495" s="277"/>
      <c r="HD495" s="277"/>
      <c r="HF495" s="277"/>
    </row>
    <row r="496" spans="1:214" s="143" customFormat="1" ht="15" customHeight="1">
      <c r="A496" s="203"/>
      <c r="B496" s="189"/>
      <c r="C496" s="501" t="s">
        <v>433</v>
      </c>
      <c r="D496" s="501"/>
      <c r="E496" s="501"/>
      <c r="F496" s="501"/>
      <c r="G496" s="501"/>
      <c r="H496" s="190"/>
      <c r="I496" s="191"/>
      <c r="J496" s="191"/>
      <c r="K496" s="191"/>
      <c r="L496" s="193"/>
      <c r="M496" s="191"/>
      <c r="N496" s="193"/>
      <c r="O496" s="191"/>
      <c r="P496" s="216">
        <v>993.83</v>
      </c>
      <c r="GO496" s="277"/>
      <c r="GP496" s="277"/>
      <c r="GQ496" s="277"/>
      <c r="GR496" s="277"/>
      <c r="GS496" s="277"/>
      <c r="GT496" s="277"/>
      <c r="GU496" s="277"/>
      <c r="GW496" s="157"/>
      <c r="GX496" s="157"/>
      <c r="GY496" s="157"/>
      <c r="GZ496" s="277"/>
      <c r="HA496" s="157"/>
      <c r="HB496" s="157" t="s">
        <v>433</v>
      </c>
      <c r="HC496" s="277"/>
      <c r="HD496" s="277"/>
      <c r="HF496" s="277"/>
    </row>
    <row r="497" spans="1:214" s="143" customFormat="1" ht="15" customHeight="1">
      <c r="A497" s="203"/>
      <c r="B497" s="189" t="s">
        <v>603</v>
      </c>
      <c r="C497" s="501" t="s">
        <v>604</v>
      </c>
      <c r="D497" s="501"/>
      <c r="E497" s="501"/>
      <c r="F497" s="501"/>
      <c r="G497" s="501"/>
      <c r="H497" s="190" t="s">
        <v>432</v>
      </c>
      <c r="I497" s="209">
        <v>97</v>
      </c>
      <c r="J497" s="191"/>
      <c r="K497" s="209">
        <v>97</v>
      </c>
      <c r="L497" s="193"/>
      <c r="M497" s="191"/>
      <c r="N497" s="193"/>
      <c r="O497" s="191"/>
      <c r="P497" s="216">
        <v>964.02</v>
      </c>
      <c r="GO497" s="277"/>
      <c r="GP497" s="277"/>
      <c r="GQ497" s="277"/>
      <c r="GR497" s="277"/>
      <c r="GS497" s="277"/>
      <c r="GT497" s="277"/>
      <c r="GU497" s="277"/>
      <c r="GW497" s="157"/>
      <c r="GX497" s="157"/>
      <c r="GY497" s="157"/>
      <c r="GZ497" s="277"/>
      <c r="HA497" s="157"/>
      <c r="HB497" s="157" t="s">
        <v>604</v>
      </c>
      <c r="HC497" s="277"/>
      <c r="HD497" s="277"/>
      <c r="HF497" s="277"/>
    </row>
    <row r="498" spans="1:214" s="143" customFormat="1" ht="15" customHeight="1">
      <c r="A498" s="203"/>
      <c r="B498" s="189" t="s">
        <v>605</v>
      </c>
      <c r="C498" s="501" t="s">
        <v>606</v>
      </c>
      <c r="D498" s="501"/>
      <c r="E498" s="501"/>
      <c r="F498" s="501"/>
      <c r="G498" s="501"/>
      <c r="H498" s="190" t="s">
        <v>432</v>
      </c>
      <c r="I498" s="209">
        <v>51</v>
      </c>
      <c r="J498" s="191"/>
      <c r="K498" s="209">
        <v>51</v>
      </c>
      <c r="L498" s="193"/>
      <c r="M498" s="191"/>
      <c r="N498" s="193"/>
      <c r="O498" s="191"/>
      <c r="P498" s="216">
        <v>506.85</v>
      </c>
      <c r="GO498" s="277"/>
      <c r="GP498" s="277"/>
      <c r="GQ498" s="277"/>
      <c r="GR498" s="277"/>
      <c r="GS498" s="277"/>
      <c r="GT498" s="277"/>
      <c r="GU498" s="277"/>
      <c r="GW498" s="157"/>
      <c r="GX498" s="157"/>
      <c r="GY498" s="157"/>
      <c r="GZ498" s="277"/>
      <c r="HA498" s="157"/>
      <c r="HB498" s="157" t="s">
        <v>606</v>
      </c>
      <c r="HC498" s="277"/>
      <c r="HD498" s="277"/>
      <c r="HF498" s="277"/>
    </row>
    <row r="499" spans="1:214" s="143" customFormat="1" ht="15" customHeight="1">
      <c r="A499" s="213"/>
      <c r="B499" s="214"/>
      <c r="C499" s="500" t="s">
        <v>438</v>
      </c>
      <c r="D499" s="500"/>
      <c r="E499" s="500"/>
      <c r="F499" s="500"/>
      <c r="G499" s="500"/>
      <c r="H499" s="180"/>
      <c r="I499" s="181"/>
      <c r="J499" s="181"/>
      <c r="K499" s="181"/>
      <c r="L499" s="183"/>
      <c r="M499" s="181"/>
      <c r="N499" s="211">
        <v>21272.58</v>
      </c>
      <c r="O499" s="181"/>
      <c r="P499" s="212">
        <v>2552.71</v>
      </c>
      <c r="GO499" s="277"/>
      <c r="GP499" s="277"/>
      <c r="GQ499" s="277"/>
      <c r="GR499" s="277"/>
      <c r="GS499" s="277"/>
      <c r="GT499" s="277"/>
      <c r="GU499" s="277"/>
      <c r="GW499" s="157"/>
      <c r="GX499" s="157"/>
      <c r="GY499" s="157"/>
      <c r="GZ499" s="277"/>
      <c r="HA499" s="157"/>
      <c r="HB499" s="157"/>
      <c r="HC499" s="277" t="s">
        <v>438</v>
      </c>
      <c r="HD499" s="277"/>
      <c r="HF499" s="277"/>
    </row>
    <row r="500" spans="1:214" s="143" customFormat="1" ht="15" customHeight="1">
      <c r="A500" s="497" t="s">
        <v>2037</v>
      </c>
      <c r="B500" s="497"/>
      <c r="C500" s="497"/>
      <c r="D500" s="497"/>
      <c r="E500" s="497"/>
      <c r="F500" s="497"/>
      <c r="G500" s="497"/>
      <c r="H500" s="497"/>
      <c r="I500" s="497"/>
      <c r="J500" s="497"/>
      <c r="K500" s="497"/>
      <c r="L500" s="497"/>
      <c r="M500" s="497"/>
      <c r="N500" s="497"/>
      <c r="O500" s="497"/>
      <c r="P500" s="497"/>
      <c r="GO500" s="277"/>
      <c r="GP500" s="277" t="s">
        <v>2037</v>
      </c>
      <c r="GQ500" s="277"/>
      <c r="GR500" s="277"/>
      <c r="GS500" s="277"/>
      <c r="GT500" s="277"/>
      <c r="GU500" s="277"/>
      <c r="GW500" s="157"/>
      <c r="GX500" s="157"/>
      <c r="GY500" s="157"/>
      <c r="GZ500" s="277"/>
      <c r="HA500" s="157"/>
      <c r="HB500" s="157"/>
      <c r="HC500" s="277"/>
      <c r="HD500" s="277"/>
      <c r="HF500" s="277"/>
    </row>
    <row r="501" spans="1:214" s="143" customFormat="1" ht="15" customHeight="1">
      <c r="A501" s="497" t="s">
        <v>2029</v>
      </c>
      <c r="B501" s="497"/>
      <c r="C501" s="497"/>
      <c r="D501" s="497"/>
      <c r="E501" s="497"/>
      <c r="F501" s="497"/>
      <c r="G501" s="497"/>
      <c r="H501" s="497"/>
      <c r="I501" s="497"/>
      <c r="J501" s="497"/>
      <c r="K501" s="497"/>
      <c r="L501" s="497"/>
      <c r="M501" s="497"/>
      <c r="N501" s="497"/>
      <c r="O501" s="497"/>
      <c r="P501" s="497"/>
      <c r="GO501" s="277"/>
      <c r="GP501" s="277" t="s">
        <v>2029</v>
      </c>
      <c r="GQ501" s="277"/>
      <c r="GR501" s="277"/>
      <c r="GS501" s="277"/>
      <c r="GT501" s="277"/>
      <c r="GU501" s="277"/>
      <c r="GW501" s="157"/>
      <c r="GX501" s="157"/>
      <c r="GY501" s="157"/>
      <c r="GZ501" s="277"/>
      <c r="HA501" s="157"/>
      <c r="HB501" s="157"/>
      <c r="HC501" s="277"/>
      <c r="HD501" s="277"/>
      <c r="HF501" s="277"/>
    </row>
    <row r="502" spans="1:214" s="143" customFormat="1" ht="15" customHeight="1">
      <c r="A502" s="178" t="s">
        <v>481</v>
      </c>
      <c r="B502" s="179" t="s">
        <v>1412</v>
      </c>
      <c r="C502" s="498" t="s">
        <v>1413</v>
      </c>
      <c r="D502" s="498"/>
      <c r="E502" s="498"/>
      <c r="F502" s="498"/>
      <c r="G502" s="498"/>
      <c r="H502" s="180" t="s">
        <v>610</v>
      </c>
      <c r="I502" s="181">
        <v>14.84</v>
      </c>
      <c r="J502" s="182">
        <v>1</v>
      </c>
      <c r="K502" s="219">
        <v>14.84</v>
      </c>
      <c r="L502" s="183"/>
      <c r="M502" s="181"/>
      <c r="N502" s="184"/>
      <c r="O502" s="181"/>
      <c r="P502" s="185"/>
      <c r="GO502" s="277"/>
      <c r="GP502" s="277"/>
      <c r="GQ502" s="277" t="s">
        <v>1413</v>
      </c>
      <c r="GR502" s="277"/>
      <c r="GS502" s="277"/>
      <c r="GT502" s="277"/>
      <c r="GU502" s="277"/>
      <c r="GW502" s="157"/>
      <c r="GX502" s="157"/>
      <c r="GY502" s="157"/>
      <c r="GZ502" s="277"/>
      <c r="HA502" s="157"/>
      <c r="HB502" s="157"/>
      <c r="HC502" s="277"/>
      <c r="HD502" s="277"/>
      <c r="HF502" s="277"/>
    </row>
    <row r="503" spans="1:214" s="143" customFormat="1" ht="57" customHeight="1">
      <c r="A503" s="186"/>
      <c r="B503" s="187" t="s">
        <v>386</v>
      </c>
      <c r="C503" s="499" t="s">
        <v>387</v>
      </c>
      <c r="D503" s="499"/>
      <c r="E503" s="499"/>
      <c r="F503" s="499"/>
      <c r="G503" s="499"/>
      <c r="H503" s="499"/>
      <c r="I503" s="499"/>
      <c r="J503" s="499"/>
      <c r="K503" s="499"/>
      <c r="L503" s="499"/>
      <c r="M503" s="499"/>
      <c r="N503" s="499"/>
      <c r="O503" s="499"/>
      <c r="P503" s="499"/>
      <c r="GO503" s="277"/>
      <c r="GP503" s="277"/>
      <c r="GQ503" s="277"/>
      <c r="GR503" s="277"/>
      <c r="GS503" s="277"/>
      <c r="GT503" s="277"/>
      <c r="GU503" s="277"/>
      <c r="GV503" s="140" t="s">
        <v>387</v>
      </c>
      <c r="GW503" s="157"/>
      <c r="GX503" s="157"/>
      <c r="GY503" s="157"/>
      <c r="GZ503" s="277"/>
      <c r="HA503" s="157"/>
      <c r="HB503" s="157"/>
      <c r="HC503" s="277"/>
      <c r="HD503" s="277"/>
      <c r="HF503" s="277"/>
    </row>
    <row r="504" spans="1:214" s="143" customFormat="1" ht="23.25" customHeight="1">
      <c r="A504" s="186"/>
      <c r="B504" s="187" t="s">
        <v>388</v>
      </c>
      <c r="C504" s="499" t="s">
        <v>389</v>
      </c>
      <c r="D504" s="499"/>
      <c r="E504" s="499"/>
      <c r="F504" s="499"/>
      <c r="G504" s="499"/>
      <c r="H504" s="499"/>
      <c r="I504" s="499"/>
      <c r="J504" s="499"/>
      <c r="K504" s="499"/>
      <c r="L504" s="499"/>
      <c r="M504" s="499"/>
      <c r="N504" s="499"/>
      <c r="O504" s="499"/>
      <c r="P504" s="499"/>
      <c r="GO504" s="277"/>
      <c r="GP504" s="277"/>
      <c r="GQ504" s="277"/>
      <c r="GR504" s="277"/>
      <c r="GS504" s="277"/>
      <c r="GT504" s="277"/>
      <c r="GU504" s="277"/>
      <c r="GV504" s="140" t="s">
        <v>389</v>
      </c>
      <c r="GW504" s="157"/>
      <c r="GX504" s="157"/>
      <c r="GY504" s="157"/>
      <c r="GZ504" s="277"/>
      <c r="HA504" s="157"/>
      <c r="HB504" s="157"/>
      <c r="HC504" s="277"/>
      <c r="HD504" s="277"/>
      <c r="HF504" s="277"/>
    </row>
    <row r="505" spans="1:214" s="143" customFormat="1" ht="15" customHeight="1">
      <c r="A505" s="186"/>
      <c r="B505" s="187"/>
      <c r="C505" s="499" t="s">
        <v>2011</v>
      </c>
      <c r="D505" s="499"/>
      <c r="E505" s="499"/>
      <c r="F505" s="499"/>
      <c r="G505" s="499"/>
      <c r="H505" s="499"/>
      <c r="I505" s="499"/>
      <c r="J505" s="499"/>
      <c r="K505" s="499"/>
      <c r="L505" s="499"/>
      <c r="M505" s="499"/>
      <c r="N505" s="499"/>
      <c r="O505" s="499"/>
      <c r="P505" s="499"/>
      <c r="GO505" s="277"/>
      <c r="GP505" s="277"/>
      <c r="GQ505" s="277"/>
      <c r="GR505" s="277"/>
      <c r="GS505" s="277"/>
      <c r="GT505" s="277"/>
      <c r="GU505" s="277"/>
      <c r="GV505" s="140" t="s">
        <v>2011</v>
      </c>
      <c r="GW505" s="157"/>
      <c r="GX505" s="157"/>
      <c r="GY505" s="157"/>
      <c r="GZ505" s="277"/>
      <c r="HA505" s="157"/>
      <c r="HB505" s="157"/>
      <c r="HC505" s="277"/>
      <c r="HD505" s="277"/>
      <c r="HF505" s="277"/>
    </row>
    <row r="506" spans="1:214" s="143" customFormat="1" ht="15" customHeight="1">
      <c r="A506" s="188"/>
      <c r="B506" s="189" t="s">
        <v>164</v>
      </c>
      <c r="C506" s="501" t="s">
        <v>391</v>
      </c>
      <c r="D506" s="501"/>
      <c r="E506" s="501"/>
      <c r="F506" s="501"/>
      <c r="G506" s="501"/>
      <c r="H506" s="190" t="s">
        <v>392</v>
      </c>
      <c r="I506" s="191"/>
      <c r="J506" s="191"/>
      <c r="K506" s="197">
        <v>67.246208999999993</v>
      </c>
      <c r="L506" s="193"/>
      <c r="M506" s="191"/>
      <c r="N506" s="193"/>
      <c r="O506" s="191"/>
      <c r="P506" s="194">
        <v>38070.769999999997</v>
      </c>
      <c r="GO506" s="277"/>
      <c r="GP506" s="277"/>
      <c r="GQ506" s="277"/>
      <c r="GR506" s="277"/>
      <c r="GS506" s="277"/>
      <c r="GT506" s="277"/>
      <c r="GU506" s="277"/>
      <c r="GW506" s="157" t="s">
        <v>391</v>
      </c>
      <c r="GX506" s="157"/>
      <c r="GY506" s="157"/>
      <c r="GZ506" s="277"/>
      <c r="HA506" s="157"/>
      <c r="HB506" s="157"/>
      <c r="HC506" s="277"/>
      <c r="HD506" s="277"/>
      <c r="HF506" s="277"/>
    </row>
    <row r="507" spans="1:214" s="143" customFormat="1" ht="15" customHeight="1">
      <c r="A507" s="195"/>
      <c r="B507" s="189" t="s">
        <v>393</v>
      </c>
      <c r="C507" s="501" t="s">
        <v>394</v>
      </c>
      <c r="D507" s="501"/>
      <c r="E507" s="501"/>
      <c r="F507" s="501"/>
      <c r="G507" s="501"/>
      <c r="H507" s="190" t="s">
        <v>392</v>
      </c>
      <c r="I507" s="201">
        <v>2.82</v>
      </c>
      <c r="J507" s="197">
        <v>1.6068849999999999</v>
      </c>
      <c r="K507" s="197">
        <v>67.246208999999993</v>
      </c>
      <c r="L507" s="198"/>
      <c r="M507" s="199"/>
      <c r="N507" s="200">
        <v>566.14</v>
      </c>
      <c r="O507" s="191"/>
      <c r="P507" s="194">
        <v>38070.769999999997</v>
      </c>
      <c r="Q507" s="278"/>
      <c r="R507" s="278"/>
      <c r="GO507" s="277"/>
      <c r="GP507" s="277"/>
      <c r="GQ507" s="277"/>
      <c r="GR507" s="277"/>
      <c r="GS507" s="277"/>
      <c r="GT507" s="277"/>
      <c r="GU507" s="277"/>
      <c r="GW507" s="157"/>
      <c r="GX507" s="157" t="s">
        <v>394</v>
      </c>
      <c r="GY507" s="157"/>
      <c r="GZ507" s="277"/>
      <c r="HA507" s="157"/>
      <c r="HB507" s="157"/>
      <c r="HC507" s="277"/>
      <c r="HD507" s="277"/>
      <c r="HF507" s="277"/>
    </row>
    <row r="508" spans="1:214" s="143" customFormat="1" ht="15" customHeight="1">
      <c r="A508" s="188"/>
      <c r="B508" s="189" t="s">
        <v>167</v>
      </c>
      <c r="C508" s="501" t="s">
        <v>395</v>
      </c>
      <c r="D508" s="501"/>
      <c r="E508" s="501"/>
      <c r="F508" s="501"/>
      <c r="G508" s="501"/>
      <c r="H508" s="190"/>
      <c r="I508" s="191"/>
      <c r="J508" s="191"/>
      <c r="K508" s="191"/>
      <c r="L508" s="193"/>
      <c r="M508" s="191"/>
      <c r="N508" s="193"/>
      <c r="O508" s="191"/>
      <c r="P508" s="194">
        <v>4561.95</v>
      </c>
      <c r="GO508" s="277"/>
      <c r="GP508" s="277"/>
      <c r="GQ508" s="277"/>
      <c r="GR508" s="277"/>
      <c r="GS508" s="277"/>
      <c r="GT508" s="277"/>
      <c r="GU508" s="277"/>
      <c r="GW508" s="157" t="s">
        <v>395</v>
      </c>
      <c r="GX508" s="157"/>
      <c r="GY508" s="157"/>
      <c r="GZ508" s="277"/>
      <c r="HA508" s="157"/>
      <c r="HB508" s="157"/>
      <c r="HC508" s="277"/>
      <c r="HD508" s="277"/>
      <c r="HF508" s="277"/>
    </row>
    <row r="509" spans="1:214" s="143" customFormat="1" ht="15" customHeight="1">
      <c r="A509" s="188"/>
      <c r="B509" s="189"/>
      <c r="C509" s="501" t="s">
        <v>396</v>
      </c>
      <c r="D509" s="501"/>
      <c r="E509" s="501"/>
      <c r="F509" s="501"/>
      <c r="G509" s="501"/>
      <c r="H509" s="190" t="s">
        <v>392</v>
      </c>
      <c r="I509" s="191"/>
      <c r="J509" s="191"/>
      <c r="K509" s="215">
        <v>4.2923112000000003</v>
      </c>
      <c r="L509" s="193"/>
      <c r="M509" s="191"/>
      <c r="N509" s="193"/>
      <c r="O509" s="191"/>
      <c r="P509" s="194">
        <v>2912.38</v>
      </c>
      <c r="GO509" s="277"/>
      <c r="GP509" s="277"/>
      <c r="GQ509" s="277"/>
      <c r="GR509" s="277"/>
      <c r="GS509" s="277"/>
      <c r="GT509" s="277"/>
      <c r="GU509" s="277"/>
      <c r="GW509" s="157" t="s">
        <v>396</v>
      </c>
      <c r="GX509" s="157"/>
      <c r="GY509" s="157"/>
      <c r="GZ509" s="277"/>
      <c r="HA509" s="157"/>
      <c r="HB509" s="157"/>
      <c r="HC509" s="277"/>
      <c r="HD509" s="277"/>
      <c r="HF509" s="277"/>
    </row>
    <row r="510" spans="1:214" s="143" customFormat="1" ht="15" customHeight="1">
      <c r="A510" s="195"/>
      <c r="B510" s="189" t="s">
        <v>397</v>
      </c>
      <c r="C510" s="501" t="s">
        <v>398</v>
      </c>
      <c r="D510" s="501"/>
      <c r="E510" s="501"/>
      <c r="F510" s="501"/>
      <c r="G510" s="501"/>
      <c r="H510" s="190" t="s">
        <v>399</v>
      </c>
      <c r="I510" s="201">
        <v>0.09</v>
      </c>
      <c r="J510" s="197">
        <v>1.6068849999999999</v>
      </c>
      <c r="K510" s="215">
        <v>2.1461556000000002</v>
      </c>
      <c r="L510" s="198"/>
      <c r="M510" s="199"/>
      <c r="N510" s="200">
        <v>1582.31</v>
      </c>
      <c r="O510" s="191"/>
      <c r="P510" s="194">
        <v>3395.88</v>
      </c>
      <c r="Q510" s="278"/>
      <c r="R510" s="278"/>
      <c r="GO510" s="277"/>
      <c r="GP510" s="277"/>
      <c r="GQ510" s="277"/>
      <c r="GR510" s="277"/>
      <c r="GS510" s="277"/>
      <c r="GT510" s="277"/>
      <c r="GU510" s="277"/>
      <c r="GW510" s="157"/>
      <c r="GX510" s="157" t="s">
        <v>398</v>
      </c>
      <c r="GY510" s="157"/>
      <c r="GZ510" s="277"/>
      <c r="HA510" s="157"/>
      <c r="HB510" s="157"/>
      <c r="HC510" s="277"/>
      <c r="HD510" s="277"/>
      <c r="HF510" s="277"/>
    </row>
    <row r="511" spans="1:214" s="143" customFormat="1" ht="15" customHeight="1">
      <c r="A511" s="203"/>
      <c r="B511" s="189" t="s">
        <v>400</v>
      </c>
      <c r="C511" s="501" t="s">
        <v>401</v>
      </c>
      <c r="D511" s="501"/>
      <c r="E511" s="501"/>
      <c r="F511" s="501"/>
      <c r="G511" s="501"/>
      <c r="H511" s="190" t="s">
        <v>392</v>
      </c>
      <c r="I511" s="201">
        <v>0.09</v>
      </c>
      <c r="J511" s="197">
        <v>1.6068849999999999</v>
      </c>
      <c r="K511" s="215">
        <v>2.1461556000000002</v>
      </c>
      <c r="L511" s="193"/>
      <c r="M511" s="191"/>
      <c r="N511" s="204">
        <v>777.91</v>
      </c>
      <c r="O511" s="191"/>
      <c r="P511" s="194">
        <v>1669.52</v>
      </c>
      <c r="GO511" s="277"/>
      <c r="GP511" s="277"/>
      <c r="GQ511" s="277"/>
      <c r="GR511" s="277"/>
      <c r="GS511" s="277"/>
      <c r="GT511" s="277"/>
      <c r="GU511" s="277"/>
      <c r="GW511" s="157"/>
      <c r="GX511" s="157"/>
      <c r="GY511" s="157" t="s">
        <v>401</v>
      </c>
      <c r="GZ511" s="277"/>
      <c r="HA511" s="157"/>
      <c r="HB511" s="157"/>
      <c r="HC511" s="277"/>
      <c r="HD511" s="277"/>
      <c r="HF511" s="277"/>
    </row>
    <row r="512" spans="1:214" s="143" customFormat="1" ht="15" customHeight="1">
      <c r="A512" s="195"/>
      <c r="B512" s="189" t="s">
        <v>402</v>
      </c>
      <c r="C512" s="501" t="s">
        <v>403</v>
      </c>
      <c r="D512" s="501"/>
      <c r="E512" s="501"/>
      <c r="F512" s="501"/>
      <c r="G512" s="501"/>
      <c r="H512" s="190" t="s">
        <v>399</v>
      </c>
      <c r="I512" s="201">
        <v>0.09</v>
      </c>
      <c r="J512" s="197">
        <v>1.6068849999999999</v>
      </c>
      <c r="K512" s="215">
        <v>2.1461556000000002</v>
      </c>
      <c r="L512" s="198"/>
      <c r="M512" s="199"/>
      <c r="N512" s="200">
        <v>543.33000000000004</v>
      </c>
      <c r="O512" s="191"/>
      <c r="P512" s="194">
        <v>1166.07</v>
      </c>
      <c r="Q512" s="278"/>
      <c r="R512" s="278"/>
      <c r="GO512" s="277"/>
      <c r="GP512" s="277"/>
      <c r="GQ512" s="277"/>
      <c r="GR512" s="277"/>
      <c r="GS512" s="277"/>
      <c r="GT512" s="277"/>
      <c r="GU512" s="277"/>
      <c r="GW512" s="157"/>
      <c r="GX512" s="157" t="s">
        <v>403</v>
      </c>
      <c r="GY512" s="157"/>
      <c r="GZ512" s="277"/>
      <c r="HA512" s="157"/>
      <c r="HB512" s="157"/>
      <c r="HC512" s="277"/>
      <c r="HD512" s="277"/>
      <c r="HF512" s="277"/>
    </row>
    <row r="513" spans="1:214" s="143" customFormat="1" ht="15" customHeight="1">
      <c r="A513" s="203"/>
      <c r="B513" s="189" t="s">
        <v>404</v>
      </c>
      <c r="C513" s="501" t="s">
        <v>405</v>
      </c>
      <c r="D513" s="501"/>
      <c r="E513" s="501"/>
      <c r="F513" s="501"/>
      <c r="G513" s="501"/>
      <c r="H513" s="190" t="s">
        <v>392</v>
      </c>
      <c r="I513" s="201">
        <v>0.09</v>
      </c>
      <c r="J513" s="197">
        <v>1.6068849999999999</v>
      </c>
      <c r="K513" s="215">
        <v>2.1461556000000002</v>
      </c>
      <c r="L513" s="193"/>
      <c r="M513" s="191"/>
      <c r="N513" s="204">
        <v>579.11</v>
      </c>
      <c r="O513" s="191"/>
      <c r="P513" s="194">
        <v>1242.8599999999999</v>
      </c>
      <c r="GO513" s="277"/>
      <c r="GP513" s="277"/>
      <c r="GQ513" s="277"/>
      <c r="GR513" s="277"/>
      <c r="GS513" s="277"/>
      <c r="GT513" s="277"/>
      <c r="GU513" s="277"/>
      <c r="GW513" s="157"/>
      <c r="GX513" s="157"/>
      <c r="GY513" s="157" t="s">
        <v>405</v>
      </c>
      <c r="GZ513" s="277"/>
      <c r="HA513" s="157"/>
      <c r="HB513" s="157"/>
      <c r="HC513" s="277"/>
      <c r="HD513" s="277"/>
      <c r="HF513" s="277"/>
    </row>
    <row r="514" spans="1:214" s="143" customFormat="1" ht="15" customHeight="1">
      <c r="A514" s="188"/>
      <c r="B514" s="189" t="s">
        <v>180</v>
      </c>
      <c r="C514" s="501" t="s">
        <v>410</v>
      </c>
      <c r="D514" s="501"/>
      <c r="E514" s="501"/>
      <c r="F514" s="501"/>
      <c r="G514" s="501"/>
      <c r="H514" s="190"/>
      <c r="I514" s="191"/>
      <c r="J514" s="191"/>
      <c r="K514" s="191"/>
      <c r="L514" s="193"/>
      <c r="M514" s="191"/>
      <c r="N514" s="193"/>
      <c r="O514" s="191"/>
      <c r="P514" s="194">
        <v>1671.22</v>
      </c>
      <c r="GO514" s="277"/>
      <c r="GP514" s="277"/>
      <c r="GQ514" s="277"/>
      <c r="GR514" s="277"/>
      <c r="GS514" s="277"/>
      <c r="GT514" s="277"/>
      <c r="GU514" s="277"/>
      <c r="GW514" s="157" t="s">
        <v>410</v>
      </c>
      <c r="GX514" s="157"/>
      <c r="GY514" s="157"/>
      <c r="GZ514" s="277"/>
      <c r="HA514" s="157"/>
      <c r="HB514" s="157"/>
      <c r="HC514" s="277"/>
      <c r="HD514" s="277"/>
      <c r="HF514" s="277"/>
    </row>
    <row r="515" spans="1:214" s="143" customFormat="1" ht="34.5" customHeight="1">
      <c r="A515" s="195"/>
      <c r="B515" s="189" t="s">
        <v>593</v>
      </c>
      <c r="C515" s="501" t="s">
        <v>594</v>
      </c>
      <c r="D515" s="501"/>
      <c r="E515" s="501"/>
      <c r="F515" s="501"/>
      <c r="G515" s="501"/>
      <c r="H515" s="190" t="s">
        <v>595</v>
      </c>
      <c r="I515" s="201">
        <v>13.33</v>
      </c>
      <c r="J515" s="202">
        <v>1.0367</v>
      </c>
      <c r="K515" s="215">
        <v>205.07709120000001</v>
      </c>
      <c r="L515" s="205">
        <v>5.87</v>
      </c>
      <c r="M515" s="206">
        <v>0.87</v>
      </c>
      <c r="N515" s="200">
        <v>5.1100000000000003</v>
      </c>
      <c r="O515" s="191"/>
      <c r="P515" s="194">
        <v>1047.94</v>
      </c>
      <c r="Q515" s="278"/>
      <c r="R515" s="278"/>
      <c r="GO515" s="277"/>
      <c r="GP515" s="277"/>
      <c r="GQ515" s="277"/>
      <c r="GR515" s="277"/>
      <c r="GS515" s="277"/>
      <c r="GT515" s="277"/>
      <c r="GU515" s="277"/>
      <c r="GW515" s="157"/>
      <c r="GX515" s="157" t="s">
        <v>594</v>
      </c>
      <c r="GY515" s="157"/>
      <c r="GZ515" s="277"/>
      <c r="HA515" s="157"/>
      <c r="HB515" s="157"/>
      <c r="HC515" s="277"/>
      <c r="HD515" s="277"/>
      <c r="HF515" s="277"/>
    </row>
    <row r="516" spans="1:214" s="143" customFormat="1" ht="23.25" customHeight="1">
      <c r="A516" s="195"/>
      <c r="B516" s="189" t="s">
        <v>1403</v>
      </c>
      <c r="C516" s="501" t="s">
        <v>1404</v>
      </c>
      <c r="D516" s="501"/>
      <c r="E516" s="501"/>
      <c r="F516" s="501"/>
      <c r="G516" s="501"/>
      <c r="H516" s="190" t="s">
        <v>1405</v>
      </c>
      <c r="I516" s="196">
        <v>0.6</v>
      </c>
      <c r="J516" s="202">
        <v>1.0367</v>
      </c>
      <c r="K516" s="215">
        <v>9.2307767999999992</v>
      </c>
      <c r="L516" s="205">
        <v>37.71</v>
      </c>
      <c r="M516" s="206">
        <v>1.54</v>
      </c>
      <c r="N516" s="200">
        <v>58.07</v>
      </c>
      <c r="O516" s="191"/>
      <c r="P516" s="194">
        <v>536.03</v>
      </c>
      <c r="Q516" s="278"/>
      <c r="R516" s="278"/>
      <c r="GO516" s="277"/>
      <c r="GP516" s="277"/>
      <c r="GQ516" s="277"/>
      <c r="GR516" s="277"/>
      <c r="GS516" s="277"/>
      <c r="GT516" s="277"/>
      <c r="GU516" s="277"/>
      <c r="GW516" s="157"/>
      <c r="GX516" s="157" t="s">
        <v>1404</v>
      </c>
      <c r="GY516" s="157"/>
      <c r="GZ516" s="277"/>
      <c r="HA516" s="157"/>
      <c r="HB516" s="157"/>
      <c r="HC516" s="277"/>
      <c r="HD516" s="277"/>
      <c r="HF516" s="277"/>
    </row>
    <row r="517" spans="1:214" s="143" customFormat="1" ht="15" customHeight="1">
      <c r="A517" s="195"/>
      <c r="B517" s="189" t="s">
        <v>730</v>
      </c>
      <c r="C517" s="501" t="s">
        <v>731</v>
      </c>
      <c r="D517" s="501"/>
      <c r="E517" s="501"/>
      <c r="F517" s="501"/>
      <c r="G517" s="501"/>
      <c r="H517" s="190" t="s">
        <v>413</v>
      </c>
      <c r="I517" s="201">
        <v>0.05</v>
      </c>
      <c r="J517" s="202">
        <v>1.0367</v>
      </c>
      <c r="K517" s="215">
        <v>0.76923140000000001</v>
      </c>
      <c r="L517" s="205">
        <v>79.88</v>
      </c>
      <c r="M517" s="206">
        <v>1.42</v>
      </c>
      <c r="N517" s="200">
        <v>113.43</v>
      </c>
      <c r="O517" s="191"/>
      <c r="P517" s="194">
        <v>87.25</v>
      </c>
      <c r="Q517" s="278"/>
      <c r="R517" s="278"/>
      <c r="GO517" s="277"/>
      <c r="GP517" s="277"/>
      <c r="GQ517" s="277"/>
      <c r="GR517" s="277"/>
      <c r="GS517" s="277"/>
      <c r="GT517" s="277"/>
      <c r="GU517" s="277"/>
      <c r="GW517" s="157"/>
      <c r="GX517" s="157" t="s">
        <v>731</v>
      </c>
      <c r="GY517" s="157"/>
      <c r="GZ517" s="277"/>
      <c r="HA517" s="157"/>
      <c r="HB517" s="157"/>
      <c r="HC517" s="277"/>
      <c r="HD517" s="277"/>
      <c r="HF517" s="277"/>
    </row>
    <row r="518" spans="1:214" s="143" customFormat="1" ht="15" customHeight="1">
      <c r="A518" s="210"/>
      <c r="B518" s="187"/>
      <c r="C518" s="500" t="s">
        <v>429</v>
      </c>
      <c r="D518" s="500"/>
      <c r="E518" s="500"/>
      <c r="F518" s="500"/>
      <c r="G518" s="500"/>
      <c r="H518" s="180"/>
      <c r="I518" s="181"/>
      <c r="J518" s="181"/>
      <c r="K518" s="181"/>
      <c r="L518" s="183"/>
      <c r="M518" s="181"/>
      <c r="N518" s="211"/>
      <c r="O518" s="181"/>
      <c r="P518" s="212">
        <v>47216.32</v>
      </c>
      <c r="Q518" s="278"/>
      <c r="R518" s="278"/>
      <c r="GO518" s="277"/>
      <c r="GP518" s="277"/>
      <c r="GQ518" s="277"/>
      <c r="GR518" s="277"/>
      <c r="GS518" s="277"/>
      <c r="GT518" s="277"/>
      <c r="GU518" s="277"/>
      <c r="GW518" s="157"/>
      <c r="GX518" s="157"/>
      <c r="GY518" s="157"/>
      <c r="GZ518" s="277" t="s">
        <v>429</v>
      </c>
      <c r="HA518" s="157"/>
      <c r="HB518" s="157"/>
      <c r="HC518" s="277"/>
      <c r="HD518" s="277"/>
      <c r="HF518" s="277"/>
    </row>
    <row r="519" spans="1:214" s="143" customFormat="1" ht="15" customHeight="1">
      <c r="A519" s="203" t="s">
        <v>1831</v>
      </c>
      <c r="B519" s="189" t="s">
        <v>430</v>
      </c>
      <c r="C519" s="501" t="s">
        <v>431</v>
      </c>
      <c r="D519" s="501"/>
      <c r="E519" s="501"/>
      <c r="F519" s="501"/>
      <c r="G519" s="501"/>
      <c r="H519" s="190" t="s">
        <v>432</v>
      </c>
      <c r="I519" s="209">
        <v>2</v>
      </c>
      <c r="J519" s="191"/>
      <c r="K519" s="209">
        <v>2</v>
      </c>
      <c r="L519" s="193"/>
      <c r="M519" s="191"/>
      <c r="N519" s="193"/>
      <c r="O519" s="192">
        <v>0.51834999999999998</v>
      </c>
      <c r="P519" s="216">
        <v>245.62</v>
      </c>
      <c r="GO519" s="277"/>
      <c r="GP519" s="277"/>
      <c r="GQ519" s="277"/>
      <c r="GR519" s="277"/>
      <c r="GS519" s="277"/>
      <c r="GT519" s="277"/>
      <c r="GU519" s="277"/>
      <c r="GW519" s="157"/>
      <c r="GX519" s="157"/>
      <c r="GY519" s="157"/>
      <c r="GZ519" s="277"/>
      <c r="HA519" s="157" t="s">
        <v>431</v>
      </c>
      <c r="HB519" s="157"/>
      <c r="HC519" s="277"/>
      <c r="HD519" s="277"/>
      <c r="HF519" s="277"/>
    </row>
    <row r="520" spans="1:214" s="143" customFormat="1" ht="15" customHeight="1">
      <c r="A520" s="203"/>
      <c r="B520" s="189"/>
      <c r="C520" s="501" t="s">
        <v>433</v>
      </c>
      <c r="D520" s="501"/>
      <c r="E520" s="501"/>
      <c r="F520" s="501"/>
      <c r="G520" s="501"/>
      <c r="H520" s="190"/>
      <c r="I520" s="191"/>
      <c r="J520" s="191"/>
      <c r="K520" s="191"/>
      <c r="L520" s="193"/>
      <c r="M520" s="191"/>
      <c r="N520" s="193"/>
      <c r="O520" s="191"/>
      <c r="P520" s="194">
        <v>40983.15</v>
      </c>
      <c r="GO520" s="277"/>
      <c r="GP520" s="277"/>
      <c r="GQ520" s="277"/>
      <c r="GR520" s="277"/>
      <c r="GS520" s="277"/>
      <c r="GT520" s="277"/>
      <c r="GU520" s="277"/>
      <c r="GW520" s="157"/>
      <c r="GX520" s="157"/>
      <c r="GY520" s="157"/>
      <c r="GZ520" s="277"/>
      <c r="HA520" s="157"/>
      <c r="HB520" s="157" t="s">
        <v>433</v>
      </c>
      <c r="HC520" s="277"/>
      <c r="HD520" s="277"/>
      <c r="HF520" s="277"/>
    </row>
    <row r="521" spans="1:214" s="143" customFormat="1" ht="15" customHeight="1">
      <c r="A521" s="203"/>
      <c r="B521" s="189" t="s">
        <v>603</v>
      </c>
      <c r="C521" s="501" t="s">
        <v>604</v>
      </c>
      <c r="D521" s="501"/>
      <c r="E521" s="501"/>
      <c r="F521" s="501"/>
      <c r="G521" s="501"/>
      <c r="H521" s="190" t="s">
        <v>432</v>
      </c>
      <c r="I521" s="209">
        <v>97</v>
      </c>
      <c r="J521" s="191"/>
      <c r="K521" s="209">
        <v>97</v>
      </c>
      <c r="L521" s="193"/>
      <c r="M521" s="191"/>
      <c r="N521" s="193"/>
      <c r="O521" s="191"/>
      <c r="P521" s="194">
        <v>39753.660000000003</v>
      </c>
      <c r="GO521" s="277"/>
      <c r="GP521" s="277"/>
      <c r="GQ521" s="277"/>
      <c r="GR521" s="277"/>
      <c r="GS521" s="277"/>
      <c r="GT521" s="277"/>
      <c r="GU521" s="277"/>
      <c r="GW521" s="157"/>
      <c r="GX521" s="157"/>
      <c r="GY521" s="157"/>
      <c r="GZ521" s="277"/>
      <c r="HA521" s="157"/>
      <c r="HB521" s="157" t="s">
        <v>604</v>
      </c>
      <c r="HC521" s="277"/>
      <c r="HD521" s="277"/>
      <c r="HF521" s="277"/>
    </row>
    <row r="522" spans="1:214" s="143" customFormat="1" ht="15" customHeight="1">
      <c r="A522" s="203"/>
      <c r="B522" s="189" t="s">
        <v>605</v>
      </c>
      <c r="C522" s="501" t="s">
        <v>606</v>
      </c>
      <c r="D522" s="501"/>
      <c r="E522" s="501"/>
      <c r="F522" s="501"/>
      <c r="G522" s="501"/>
      <c r="H522" s="190" t="s">
        <v>432</v>
      </c>
      <c r="I522" s="209">
        <v>51</v>
      </c>
      <c r="J522" s="191"/>
      <c r="K522" s="209">
        <v>51</v>
      </c>
      <c r="L522" s="193"/>
      <c r="M522" s="191"/>
      <c r="N522" s="193"/>
      <c r="O522" s="191"/>
      <c r="P522" s="194">
        <v>20901.41</v>
      </c>
      <c r="GO522" s="277"/>
      <c r="GP522" s="277"/>
      <c r="GQ522" s="277"/>
      <c r="GR522" s="277"/>
      <c r="GS522" s="277"/>
      <c r="GT522" s="277"/>
      <c r="GU522" s="277"/>
      <c r="GW522" s="157"/>
      <c r="GX522" s="157"/>
      <c r="GY522" s="157"/>
      <c r="GZ522" s="277"/>
      <c r="HA522" s="157"/>
      <c r="HB522" s="157" t="s">
        <v>606</v>
      </c>
      <c r="HC522" s="277"/>
      <c r="HD522" s="277"/>
      <c r="HF522" s="277"/>
    </row>
    <row r="523" spans="1:214" s="143" customFormat="1" ht="15" customHeight="1">
      <c r="A523" s="213"/>
      <c r="B523" s="214"/>
      <c r="C523" s="500" t="s">
        <v>438</v>
      </c>
      <c r="D523" s="500"/>
      <c r="E523" s="500"/>
      <c r="F523" s="500"/>
      <c r="G523" s="500"/>
      <c r="H523" s="180"/>
      <c r="I523" s="181"/>
      <c r="J523" s="181"/>
      <c r="K523" s="181"/>
      <c r="L523" s="183"/>
      <c r="M523" s="181"/>
      <c r="N523" s="211">
        <v>7285.51</v>
      </c>
      <c r="O523" s="181"/>
      <c r="P523" s="212">
        <v>108117.01</v>
      </c>
      <c r="GO523" s="277"/>
      <c r="GP523" s="277"/>
      <c r="GQ523" s="277"/>
      <c r="GR523" s="277"/>
      <c r="GS523" s="277"/>
      <c r="GT523" s="277"/>
      <c r="GU523" s="277"/>
      <c r="GW523" s="157"/>
      <c r="GX523" s="157"/>
      <c r="GY523" s="157"/>
      <c r="GZ523" s="277"/>
      <c r="HA523" s="157"/>
      <c r="HB523" s="157"/>
      <c r="HC523" s="277" t="s">
        <v>438</v>
      </c>
      <c r="HD523" s="277"/>
      <c r="HF523" s="277"/>
    </row>
    <row r="524" spans="1:214" s="143" customFormat="1" ht="15" customHeight="1">
      <c r="A524" s="497" t="s">
        <v>2030</v>
      </c>
      <c r="B524" s="497"/>
      <c r="C524" s="497"/>
      <c r="D524" s="497"/>
      <c r="E524" s="497"/>
      <c r="F524" s="497"/>
      <c r="G524" s="497"/>
      <c r="H524" s="497"/>
      <c r="I524" s="497"/>
      <c r="J524" s="497"/>
      <c r="K524" s="497"/>
      <c r="L524" s="497"/>
      <c r="M524" s="497"/>
      <c r="N524" s="497"/>
      <c r="O524" s="497"/>
      <c r="P524" s="497"/>
      <c r="GO524" s="277"/>
      <c r="GP524" s="277" t="s">
        <v>2030</v>
      </c>
      <c r="GQ524" s="277"/>
      <c r="GR524" s="277"/>
      <c r="GS524" s="277"/>
      <c r="GT524" s="277"/>
      <c r="GU524" s="277"/>
      <c r="GW524" s="157"/>
      <c r="GX524" s="157"/>
      <c r="GY524" s="157"/>
      <c r="GZ524" s="277"/>
      <c r="HA524" s="157"/>
      <c r="HB524" s="157"/>
      <c r="HC524" s="277"/>
      <c r="HD524" s="277"/>
      <c r="HF524" s="277"/>
    </row>
    <row r="525" spans="1:214" s="143" customFormat="1" ht="45.75" customHeight="1">
      <c r="A525" s="178" t="s">
        <v>484</v>
      </c>
      <c r="B525" s="179" t="s">
        <v>1465</v>
      </c>
      <c r="C525" s="498" t="s">
        <v>1466</v>
      </c>
      <c r="D525" s="498"/>
      <c r="E525" s="498"/>
      <c r="F525" s="498"/>
      <c r="G525" s="498"/>
      <c r="H525" s="180" t="s">
        <v>610</v>
      </c>
      <c r="I525" s="181">
        <v>0.16</v>
      </c>
      <c r="J525" s="182">
        <v>1</v>
      </c>
      <c r="K525" s="219">
        <v>0.16</v>
      </c>
      <c r="L525" s="183"/>
      <c r="M525" s="181"/>
      <c r="N525" s="184"/>
      <c r="O525" s="181"/>
      <c r="P525" s="185"/>
      <c r="GO525" s="277"/>
      <c r="GP525" s="277"/>
      <c r="GQ525" s="277" t="s">
        <v>1466</v>
      </c>
      <c r="GR525" s="277"/>
      <c r="GS525" s="277"/>
      <c r="GT525" s="277"/>
      <c r="GU525" s="277"/>
      <c r="GW525" s="157"/>
      <c r="GX525" s="157"/>
      <c r="GY525" s="157"/>
      <c r="GZ525" s="277"/>
      <c r="HA525" s="157"/>
      <c r="HB525" s="157"/>
      <c r="HC525" s="277"/>
      <c r="HD525" s="277"/>
      <c r="HF525" s="277"/>
    </row>
    <row r="526" spans="1:214" s="143" customFormat="1" ht="57" customHeight="1">
      <c r="A526" s="186"/>
      <c r="B526" s="187" t="s">
        <v>386</v>
      </c>
      <c r="C526" s="499" t="s">
        <v>387</v>
      </c>
      <c r="D526" s="499"/>
      <c r="E526" s="499"/>
      <c r="F526" s="499"/>
      <c r="G526" s="499"/>
      <c r="H526" s="499"/>
      <c r="I526" s="499"/>
      <c r="J526" s="499"/>
      <c r="K526" s="499"/>
      <c r="L526" s="499"/>
      <c r="M526" s="499"/>
      <c r="N526" s="499"/>
      <c r="O526" s="499"/>
      <c r="P526" s="499"/>
      <c r="GO526" s="277"/>
      <c r="GP526" s="277"/>
      <c r="GQ526" s="277"/>
      <c r="GR526" s="277"/>
      <c r="GS526" s="277"/>
      <c r="GT526" s="277"/>
      <c r="GU526" s="277"/>
      <c r="GV526" s="140" t="s">
        <v>387</v>
      </c>
      <c r="GW526" s="157"/>
      <c r="GX526" s="157"/>
      <c r="GY526" s="157"/>
      <c r="GZ526" s="277"/>
      <c r="HA526" s="157"/>
      <c r="HB526" s="157"/>
      <c r="HC526" s="277"/>
      <c r="HD526" s="277"/>
      <c r="HF526" s="277"/>
    </row>
    <row r="527" spans="1:214" s="143" customFormat="1" ht="23.25" customHeight="1">
      <c r="A527" s="186"/>
      <c r="B527" s="187" t="s">
        <v>388</v>
      </c>
      <c r="C527" s="499" t="s">
        <v>389</v>
      </c>
      <c r="D527" s="499"/>
      <c r="E527" s="499"/>
      <c r="F527" s="499"/>
      <c r="G527" s="499"/>
      <c r="H527" s="499"/>
      <c r="I527" s="499"/>
      <c r="J527" s="499"/>
      <c r="K527" s="499"/>
      <c r="L527" s="499"/>
      <c r="M527" s="499"/>
      <c r="N527" s="499"/>
      <c r="O527" s="499"/>
      <c r="P527" s="499"/>
      <c r="GO527" s="277"/>
      <c r="GP527" s="277"/>
      <c r="GQ527" s="277"/>
      <c r="GR527" s="277"/>
      <c r="GS527" s="277"/>
      <c r="GT527" s="277"/>
      <c r="GU527" s="277"/>
      <c r="GV527" s="140" t="s">
        <v>389</v>
      </c>
      <c r="GW527" s="157"/>
      <c r="GX527" s="157"/>
      <c r="GY527" s="157"/>
      <c r="GZ527" s="277"/>
      <c r="HA527" s="157"/>
      <c r="HB527" s="157"/>
      <c r="HC527" s="277"/>
      <c r="HD527" s="277"/>
      <c r="HF527" s="277"/>
    </row>
    <row r="528" spans="1:214" s="143" customFormat="1" ht="15" customHeight="1">
      <c r="A528" s="186"/>
      <c r="B528" s="187"/>
      <c r="C528" s="499" t="s">
        <v>2011</v>
      </c>
      <c r="D528" s="499"/>
      <c r="E528" s="499"/>
      <c r="F528" s="499"/>
      <c r="G528" s="499"/>
      <c r="H528" s="499"/>
      <c r="I528" s="499"/>
      <c r="J528" s="499"/>
      <c r="K528" s="499"/>
      <c r="L528" s="499"/>
      <c r="M528" s="499"/>
      <c r="N528" s="499"/>
      <c r="O528" s="499"/>
      <c r="P528" s="499"/>
      <c r="GO528" s="277"/>
      <c r="GP528" s="277"/>
      <c r="GQ528" s="277"/>
      <c r="GR528" s="277"/>
      <c r="GS528" s="277"/>
      <c r="GT528" s="277"/>
      <c r="GU528" s="277"/>
      <c r="GV528" s="140" t="s">
        <v>2011</v>
      </c>
      <c r="GW528" s="157"/>
      <c r="GX528" s="157"/>
      <c r="GY528" s="157"/>
      <c r="GZ528" s="277"/>
      <c r="HA528" s="157"/>
      <c r="HB528" s="157"/>
      <c r="HC528" s="277"/>
      <c r="HD528" s="277"/>
      <c r="HF528" s="277"/>
    </row>
    <row r="529" spans="1:214" s="143" customFormat="1" ht="15" customHeight="1">
      <c r="A529" s="188"/>
      <c r="B529" s="189" t="s">
        <v>164</v>
      </c>
      <c r="C529" s="501" t="s">
        <v>391</v>
      </c>
      <c r="D529" s="501"/>
      <c r="E529" s="501"/>
      <c r="F529" s="501"/>
      <c r="G529" s="501"/>
      <c r="H529" s="190" t="s">
        <v>392</v>
      </c>
      <c r="I529" s="191"/>
      <c r="J529" s="191"/>
      <c r="K529" s="215">
        <v>3.0029466999999999</v>
      </c>
      <c r="L529" s="193"/>
      <c r="M529" s="191"/>
      <c r="N529" s="193"/>
      <c r="O529" s="191"/>
      <c r="P529" s="194">
        <v>1700.09</v>
      </c>
      <c r="GO529" s="277"/>
      <c r="GP529" s="277"/>
      <c r="GQ529" s="277"/>
      <c r="GR529" s="277"/>
      <c r="GS529" s="277"/>
      <c r="GT529" s="277"/>
      <c r="GU529" s="277"/>
      <c r="GW529" s="157" t="s">
        <v>391</v>
      </c>
      <c r="GX529" s="157"/>
      <c r="GY529" s="157"/>
      <c r="GZ529" s="277"/>
      <c r="HA529" s="157"/>
      <c r="HB529" s="157"/>
      <c r="HC529" s="277"/>
      <c r="HD529" s="277"/>
      <c r="HF529" s="277"/>
    </row>
    <row r="530" spans="1:214" s="143" customFormat="1" ht="15" customHeight="1">
      <c r="A530" s="195"/>
      <c r="B530" s="189" t="s">
        <v>393</v>
      </c>
      <c r="C530" s="501" t="s">
        <v>394</v>
      </c>
      <c r="D530" s="501"/>
      <c r="E530" s="501"/>
      <c r="F530" s="501"/>
      <c r="G530" s="501"/>
      <c r="H530" s="190" t="s">
        <v>392</v>
      </c>
      <c r="I530" s="201">
        <v>11.68</v>
      </c>
      <c r="J530" s="197">
        <v>1.6068849999999999</v>
      </c>
      <c r="K530" s="215">
        <v>3.0029466999999999</v>
      </c>
      <c r="L530" s="198"/>
      <c r="M530" s="199"/>
      <c r="N530" s="200">
        <v>566.14</v>
      </c>
      <c r="O530" s="191"/>
      <c r="P530" s="194">
        <v>1700.09</v>
      </c>
      <c r="Q530" s="278"/>
      <c r="R530" s="278"/>
      <c r="GO530" s="277"/>
      <c r="GP530" s="277"/>
      <c r="GQ530" s="277"/>
      <c r="GR530" s="277"/>
      <c r="GS530" s="277"/>
      <c r="GT530" s="277"/>
      <c r="GU530" s="277"/>
      <c r="GW530" s="157"/>
      <c r="GX530" s="157" t="s">
        <v>394</v>
      </c>
      <c r="GY530" s="157"/>
      <c r="GZ530" s="277"/>
      <c r="HA530" s="157"/>
      <c r="HB530" s="157"/>
      <c r="HC530" s="277"/>
      <c r="HD530" s="277"/>
      <c r="HF530" s="277"/>
    </row>
    <row r="531" spans="1:214" s="143" customFormat="1" ht="15" customHeight="1">
      <c r="A531" s="188"/>
      <c r="B531" s="189" t="s">
        <v>167</v>
      </c>
      <c r="C531" s="501" t="s">
        <v>395</v>
      </c>
      <c r="D531" s="501"/>
      <c r="E531" s="501"/>
      <c r="F531" s="501"/>
      <c r="G531" s="501"/>
      <c r="H531" s="190"/>
      <c r="I531" s="191"/>
      <c r="J531" s="191"/>
      <c r="K531" s="191"/>
      <c r="L531" s="193"/>
      <c r="M531" s="191"/>
      <c r="N531" s="193"/>
      <c r="O531" s="191"/>
      <c r="P531" s="216">
        <v>60.12</v>
      </c>
      <c r="GO531" s="277"/>
      <c r="GP531" s="277"/>
      <c r="GQ531" s="277"/>
      <c r="GR531" s="277"/>
      <c r="GS531" s="277"/>
      <c r="GT531" s="277"/>
      <c r="GU531" s="277"/>
      <c r="GW531" s="157" t="s">
        <v>395</v>
      </c>
      <c r="GX531" s="157"/>
      <c r="GY531" s="157"/>
      <c r="GZ531" s="277"/>
      <c r="HA531" s="157"/>
      <c r="HB531" s="157"/>
      <c r="HC531" s="277"/>
      <c r="HD531" s="277"/>
      <c r="HF531" s="277"/>
    </row>
    <row r="532" spans="1:214" s="143" customFormat="1" ht="15" customHeight="1">
      <c r="A532" s="188"/>
      <c r="B532" s="189"/>
      <c r="C532" s="501" t="s">
        <v>396</v>
      </c>
      <c r="D532" s="501"/>
      <c r="E532" s="501"/>
      <c r="F532" s="501"/>
      <c r="G532" s="501"/>
      <c r="H532" s="190" t="s">
        <v>392</v>
      </c>
      <c r="I532" s="191"/>
      <c r="J532" s="191"/>
      <c r="K532" s="215">
        <v>5.6562399999999999E-2</v>
      </c>
      <c r="L532" s="193"/>
      <c r="M532" s="191"/>
      <c r="N532" s="193"/>
      <c r="O532" s="191"/>
      <c r="P532" s="216">
        <v>38.380000000000003</v>
      </c>
      <c r="GO532" s="277"/>
      <c r="GP532" s="277"/>
      <c r="GQ532" s="277"/>
      <c r="GR532" s="277"/>
      <c r="GS532" s="277"/>
      <c r="GT532" s="277"/>
      <c r="GU532" s="277"/>
      <c r="GW532" s="157" t="s">
        <v>396</v>
      </c>
      <c r="GX532" s="157"/>
      <c r="GY532" s="157"/>
      <c r="GZ532" s="277"/>
      <c r="HA532" s="157"/>
      <c r="HB532" s="157"/>
      <c r="HC532" s="277"/>
      <c r="HD532" s="277"/>
      <c r="HF532" s="277"/>
    </row>
    <row r="533" spans="1:214" s="143" customFormat="1" ht="15" customHeight="1">
      <c r="A533" s="195"/>
      <c r="B533" s="189" t="s">
        <v>397</v>
      </c>
      <c r="C533" s="501" t="s">
        <v>398</v>
      </c>
      <c r="D533" s="501"/>
      <c r="E533" s="501"/>
      <c r="F533" s="501"/>
      <c r="G533" s="501"/>
      <c r="H533" s="190" t="s">
        <v>399</v>
      </c>
      <c r="I533" s="201">
        <v>0.11</v>
      </c>
      <c r="J533" s="197">
        <v>1.6068849999999999</v>
      </c>
      <c r="K533" s="215">
        <v>2.8281199999999999E-2</v>
      </c>
      <c r="L533" s="198"/>
      <c r="M533" s="199"/>
      <c r="N533" s="200">
        <v>1582.31</v>
      </c>
      <c r="O533" s="191"/>
      <c r="P533" s="194">
        <v>44.75</v>
      </c>
      <c r="Q533" s="278"/>
      <c r="R533" s="278"/>
      <c r="GO533" s="277"/>
      <c r="GP533" s="277"/>
      <c r="GQ533" s="277"/>
      <c r="GR533" s="277"/>
      <c r="GS533" s="277"/>
      <c r="GT533" s="277"/>
      <c r="GU533" s="277"/>
      <c r="GW533" s="157"/>
      <c r="GX533" s="157" t="s">
        <v>398</v>
      </c>
      <c r="GY533" s="157"/>
      <c r="GZ533" s="277"/>
      <c r="HA533" s="157"/>
      <c r="HB533" s="157"/>
      <c r="HC533" s="277"/>
      <c r="HD533" s="277"/>
      <c r="HF533" s="277"/>
    </row>
    <row r="534" spans="1:214" s="143" customFormat="1" ht="15" customHeight="1">
      <c r="A534" s="203"/>
      <c r="B534" s="189" t="s">
        <v>400</v>
      </c>
      <c r="C534" s="501" t="s">
        <v>401</v>
      </c>
      <c r="D534" s="501"/>
      <c r="E534" s="501"/>
      <c r="F534" s="501"/>
      <c r="G534" s="501"/>
      <c r="H534" s="190" t="s">
        <v>392</v>
      </c>
      <c r="I534" s="201">
        <v>0.11</v>
      </c>
      <c r="J534" s="197">
        <v>1.6068849999999999</v>
      </c>
      <c r="K534" s="215">
        <v>2.8281199999999999E-2</v>
      </c>
      <c r="L534" s="193"/>
      <c r="M534" s="191"/>
      <c r="N534" s="204">
        <v>777.91</v>
      </c>
      <c r="O534" s="191"/>
      <c r="P534" s="216">
        <v>22</v>
      </c>
      <c r="GO534" s="277"/>
      <c r="GP534" s="277"/>
      <c r="GQ534" s="277"/>
      <c r="GR534" s="277"/>
      <c r="GS534" s="277"/>
      <c r="GT534" s="277"/>
      <c r="GU534" s="277"/>
      <c r="GW534" s="157"/>
      <c r="GX534" s="157"/>
      <c r="GY534" s="157" t="s">
        <v>401</v>
      </c>
      <c r="GZ534" s="277"/>
      <c r="HA534" s="157"/>
      <c r="HB534" s="157"/>
      <c r="HC534" s="277"/>
      <c r="HD534" s="277"/>
      <c r="HF534" s="277"/>
    </row>
    <row r="535" spans="1:214" s="143" customFormat="1" ht="15" customHeight="1">
      <c r="A535" s="195"/>
      <c r="B535" s="189" t="s">
        <v>402</v>
      </c>
      <c r="C535" s="501" t="s">
        <v>403</v>
      </c>
      <c r="D535" s="501"/>
      <c r="E535" s="501"/>
      <c r="F535" s="501"/>
      <c r="G535" s="501"/>
      <c r="H535" s="190" t="s">
        <v>399</v>
      </c>
      <c r="I535" s="201">
        <v>0.11</v>
      </c>
      <c r="J535" s="197">
        <v>1.6068849999999999</v>
      </c>
      <c r="K535" s="215">
        <v>2.8281199999999999E-2</v>
      </c>
      <c r="L535" s="198"/>
      <c r="M535" s="199"/>
      <c r="N535" s="200">
        <v>543.33000000000004</v>
      </c>
      <c r="O535" s="191"/>
      <c r="P535" s="194">
        <v>15.37</v>
      </c>
      <c r="Q535" s="278"/>
      <c r="R535" s="278"/>
      <c r="GO535" s="277"/>
      <c r="GP535" s="277"/>
      <c r="GQ535" s="277"/>
      <c r="GR535" s="277"/>
      <c r="GS535" s="277"/>
      <c r="GT535" s="277"/>
      <c r="GU535" s="277"/>
      <c r="GW535" s="157"/>
      <c r="GX535" s="157" t="s">
        <v>403</v>
      </c>
      <c r="GY535" s="157"/>
      <c r="GZ535" s="277"/>
      <c r="HA535" s="157"/>
      <c r="HB535" s="157"/>
      <c r="HC535" s="277"/>
      <c r="HD535" s="277"/>
      <c r="HF535" s="277"/>
    </row>
    <row r="536" spans="1:214" s="143" customFormat="1" ht="15" customHeight="1">
      <c r="A536" s="203"/>
      <c r="B536" s="189" t="s">
        <v>404</v>
      </c>
      <c r="C536" s="501" t="s">
        <v>405</v>
      </c>
      <c r="D536" s="501"/>
      <c r="E536" s="501"/>
      <c r="F536" s="501"/>
      <c r="G536" s="501"/>
      <c r="H536" s="190" t="s">
        <v>392</v>
      </c>
      <c r="I536" s="201">
        <v>0.11</v>
      </c>
      <c r="J536" s="197">
        <v>1.6068849999999999</v>
      </c>
      <c r="K536" s="215">
        <v>2.8281199999999999E-2</v>
      </c>
      <c r="L536" s="193"/>
      <c r="M536" s="191"/>
      <c r="N536" s="204">
        <v>579.11</v>
      </c>
      <c r="O536" s="191"/>
      <c r="P536" s="216">
        <v>16.38</v>
      </c>
      <c r="GO536" s="277"/>
      <c r="GP536" s="277"/>
      <c r="GQ536" s="277"/>
      <c r="GR536" s="277"/>
      <c r="GS536" s="277"/>
      <c r="GT536" s="277"/>
      <c r="GU536" s="277"/>
      <c r="GW536" s="157"/>
      <c r="GX536" s="157"/>
      <c r="GY536" s="157" t="s">
        <v>405</v>
      </c>
      <c r="GZ536" s="277"/>
      <c r="HA536" s="157"/>
      <c r="HB536" s="157"/>
      <c r="HC536" s="277"/>
      <c r="HD536" s="277"/>
      <c r="HF536" s="277"/>
    </row>
    <row r="537" spans="1:214" s="143" customFormat="1" ht="15" customHeight="1">
      <c r="A537" s="188"/>
      <c r="B537" s="189" t="s">
        <v>180</v>
      </c>
      <c r="C537" s="501" t="s">
        <v>410</v>
      </c>
      <c r="D537" s="501"/>
      <c r="E537" s="501"/>
      <c r="F537" s="501"/>
      <c r="G537" s="501"/>
      <c r="H537" s="190"/>
      <c r="I537" s="191"/>
      <c r="J537" s="191"/>
      <c r="K537" s="191"/>
      <c r="L537" s="193"/>
      <c r="M537" s="191"/>
      <c r="N537" s="193"/>
      <c r="O537" s="191"/>
      <c r="P537" s="216">
        <v>95.49</v>
      </c>
      <c r="GO537" s="277"/>
      <c r="GP537" s="277"/>
      <c r="GQ537" s="277"/>
      <c r="GR537" s="277"/>
      <c r="GS537" s="277"/>
      <c r="GT537" s="277"/>
      <c r="GU537" s="277"/>
      <c r="GW537" s="157" t="s">
        <v>410</v>
      </c>
      <c r="GX537" s="157"/>
      <c r="GY537" s="157"/>
      <c r="GZ537" s="277"/>
      <c r="HA537" s="157"/>
      <c r="HB537" s="157"/>
      <c r="HC537" s="277"/>
      <c r="HD537" s="277"/>
      <c r="HF537" s="277"/>
    </row>
    <row r="538" spans="1:214" s="143" customFormat="1" ht="34.5" customHeight="1">
      <c r="A538" s="195"/>
      <c r="B538" s="189" t="s">
        <v>593</v>
      </c>
      <c r="C538" s="501" t="s">
        <v>594</v>
      </c>
      <c r="D538" s="501"/>
      <c r="E538" s="501"/>
      <c r="F538" s="501"/>
      <c r="G538" s="501"/>
      <c r="H538" s="190" t="s">
        <v>595</v>
      </c>
      <c r="I538" s="201">
        <v>33.33</v>
      </c>
      <c r="J538" s="202">
        <v>1.0367</v>
      </c>
      <c r="K538" s="215">
        <v>5.5285137999999998</v>
      </c>
      <c r="L538" s="205">
        <v>5.87</v>
      </c>
      <c r="M538" s="206">
        <v>0.87</v>
      </c>
      <c r="N538" s="200">
        <v>5.1100000000000003</v>
      </c>
      <c r="O538" s="191"/>
      <c r="P538" s="194">
        <v>28.25</v>
      </c>
      <c r="Q538" s="278"/>
      <c r="R538" s="278"/>
      <c r="GO538" s="277"/>
      <c r="GP538" s="277"/>
      <c r="GQ538" s="277"/>
      <c r="GR538" s="277"/>
      <c r="GS538" s="277"/>
      <c r="GT538" s="277"/>
      <c r="GU538" s="277"/>
      <c r="GW538" s="157"/>
      <c r="GX538" s="157" t="s">
        <v>594</v>
      </c>
      <c r="GY538" s="157"/>
      <c r="GZ538" s="277"/>
      <c r="HA538" s="157"/>
      <c r="HB538" s="157"/>
      <c r="HC538" s="277"/>
      <c r="HD538" s="277"/>
      <c r="HF538" s="277"/>
    </row>
    <row r="539" spans="1:214" s="143" customFormat="1" ht="15" customHeight="1">
      <c r="A539" s="195"/>
      <c r="B539" s="189" t="s">
        <v>1433</v>
      </c>
      <c r="C539" s="501" t="s">
        <v>1434</v>
      </c>
      <c r="D539" s="501"/>
      <c r="E539" s="501"/>
      <c r="F539" s="501"/>
      <c r="G539" s="501"/>
      <c r="H539" s="190" t="s">
        <v>418</v>
      </c>
      <c r="I539" s="192">
        <v>1.2600000000000001E-3</v>
      </c>
      <c r="J539" s="202">
        <v>1.0367</v>
      </c>
      <c r="K539" s="197">
        <v>2.0900000000000001E-4</v>
      </c>
      <c r="L539" s="208">
        <v>43821.53</v>
      </c>
      <c r="M539" s="206">
        <v>1.34</v>
      </c>
      <c r="N539" s="200">
        <v>58720.85</v>
      </c>
      <c r="O539" s="191"/>
      <c r="P539" s="194">
        <v>12.27</v>
      </c>
      <c r="Q539" s="278"/>
      <c r="R539" s="278"/>
      <c r="GO539" s="277"/>
      <c r="GP539" s="277"/>
      <c r="GQ539" s="277"/>
      <c r="GR539" s="277"/>
      <c r="GS539" s="277"/>
      <c r="GT539" s="277"/>
      <c r="GU539" s="277"/>
      <c r="GW539" s="157"/>
      <c r="GX539" s="157" t="s">
        <v>1434</v>
      </c>
      <c r="GY539" s="157"/>
      <c r="GZ539" s="277"/>
      <c r="HA539" s="157"/>
      <c r="HB539" s="157"/>
      <c r="HC539" s="277"/>
      <c r="HD539" s="277"/>
      <c r="HF539" s="277"/>
    </row>
    <row r="540" spans="1:214" s="143" customFormat="1" ht="15" customHeight="1">
      <c r="A540" s="195"/>
      <c r="B540" s="189" t="s">
        <v>730</v>
      </c>
      <c r="C540" s="501" t="s">
        <v>731</v>
      </c>
      <c r="D540" s="501"/>
      <c r="E540" s="501"/>
      <c r="F540" s="501"/>
      <c r="G540" s="501"/>
      <c r="H540" s="190" t="s">
        <v>413</v>
      </c>
      <c r="I540" s="201">
        <v>0.02</v>
      </c>
      <c r="J540" s="202">
        <v>1.0367</v>
      </c>
      <c r="K540" s="215">
        <v>3.3173999999999999E-3</v>
      </c>
      <c r="L540" s="205">
        <v>79.88</v>
      </c>
      <c r="M540" s="206">
        <v>1.42</v>
      </c>
      <c r="N540" s="200">
        <v>113.43</v>
      </c>
      <c r="O540" s="191"/>
      <c r="P540" s="194">
        <v>0.38</v>
      </c>
      <c r="Q540" s="278"/>
      <c r="R540" s="278"/>
      <c r="GO540" s="277"/>
      <c r="GP540" s="277"/>
      <c r="GQ540" s="277"/>
      <c r="GR540" s="277"/>
      <c r="GS540" s="277"/>
      <c r="GT540" s="277"/>
      <c r="GU540" s="277"/>
      <c r="GW540" s="157"/>
      <c r="GX540" s="157" t="s">
        <v>731</v>
      </c>
      <c r="GY540" s="157"/>
      <c r="GZ540" s="277"/>
      <c r="HA540" s="157"/>
      <c r="HB540" s="157"/>
      <c r="HC540" s="277"/>
      <c r="HD540" s="277"/>
      <c r="HF540" s="277"/>
    </row>
    <row r="541" spans="1:214" s="143" customFormat="1" ht="15" customHeight="1">
      <c r="A541" s="195"/>
      <c r="B541" s="189" t="s">
        <v>1467</v>
      </c>
      <c r="C541" s="501" t="s">
        <v>1468</v>
      </c>
      <c r="D541" s="501"/>
      <c r="E541" s="501"/>
      <c r="F541" s="501"/>
      <c r="G541" s="501"/>
      <c r="H541" s="190" t="s">
        <v>587</v>
      </c>
      <c r="I541" s="201">
        <v>0.05</v>
      </c>
      <c r="J541" s="202">
        <v>1.0367</v>
      </c>
      <c r="K541" s="215">
        <v>8.2935999999999999E-3</v>
      </c>
      <c r="L541" s="208">
        <v>4133.67</v>
      </c>
      <c r="M541" s="206">
        <v>1.29</v>
      </c>
      <c r="N541" s="200">
        <v>5332.43</v>
      </c>
      <c r="O541" s="191"/>
      <c r="P541" s="194">
        <v>44.23</v>
      </c>
      <c r="Q541" s="278"/>
      <c r="R541" s="278"/>
      <c r="GO541" s="277"/>
      <c r="GP541" s="277"/>
      <c r="GQ541" s="277"/>
      <c r="GR541" s="277"/>
      <c r="GS541" s="277"/>
      <c r="GT541" s="277"/>
      <c r="GU541" s="277"/>
      <c r="GW541" s="157"/>
      <c r="GX541" s="157" t="s">
        <v>1468</v>
      </c>
      <c r="GY541" s="157"/>
      <c r="GZ541" s="277"/>
      <c r="HA541" s="157"/>
      <c r="HB541" s="157"/>
      <c r="HC541" s="277"/>
      <c r="HD541" s="277"/>
      <c r="HF541" s="277"/>
    </row>
    <row r="542" spans="1:214" s="143" customFormat="1" ht="15" customHeight="1">
      <c r="A542" s="195"/>
      <c r="B542" s="189" t="s">
        <v>1469</v>
      </c>
      <c r="C542" s="501" t="s">
        <v>1470</v>
      </c>
      <c r="D542" s="501"/>
      <c r="E542" s="501"/>
      <c r="F542" s="501"/>
      <c r="G542" s="501"/>
      <c r="H542" s="190" t="s">
        <v>1124</v>
      </c>
      <c r="I542" s="202">
        <v>1.2200000000000001E-2</v>
      </c>
      <c r="J542" s="202">
        <v>1.0367</v>
      </c>
      <c r="K542" s="215">
        <v>2.0236E-3</v>
      </c>
      <c r="L542" s="208">
        <v>4130.12</v>
      </c>
      <c r="M542" s="206">
        <v>1.24</v>
      </c>
      <c r="N542" s="200">
        <v>5121.3500000000004</v>
      </c>
      <c r="O542" s="191"/>
      <c r="P542" s="194">
        <v>10.36</v>
      </c>
      <c r="Q542" s="278"/>
      <c r="R542" s="278"/>
      <c r="GO542" s="277"/>
      <c r="GP542" s="277"/>
      <c r="GQ542" s="277"/>
      <c r="GR542" s="277"/>
      <c r="GS542" s="277"/>
      <c r="GT542" s="277"/>
      <c r="GU542" s="277"/>
      <c r="GW542" s="157"/>
      <c r="GX542" s="157" t="s">
        <v>1470</v>
      </c>
      <c r="GY542" s="157"/>
      <c r="GZ542" s="277"/>
      <c r="HA542" s="157"/>
      <c r="HB542" s="157"/>
      <c r="HC542" s="277"/>
      <c r="HD542" s="277"/>
      <c r="HF542" s="277"/>
    </row>
    <row r="543" spans="1:214" s="143" customFormat="1" ht="15" customHeight="1">
      <c r="A543" s="210"/>
      <c r="B543" s="187"/>
      <c r="C543" s="500" t="s">
        <v>429</v>
      </c>
      <c r="D543" s="500"/>
      <c r="E543" s="500"/>
      <c r="F543" s="500"/>
      <c r="G543" s="500"/>
      <c r="H543" s="180"/>
      <c r="I543" s="181"/>
      <c r="J543" s="181"/>
      <c r="K543" s="181"/>
      <c r="L543" s="183"/>
      <c r="M543" s="181"/>
      <c r="N543" s="211"/>
      <c r="O543" s="181"/>
      <c r="P543" s="212">
        <v>1894.08</v>
      </c>
      <c r="Q543" s="278"/>
      <c r="R543" s="278"/>
      <c r="GO543" s="277"/>
      <c r="GP543" s="277"/>
      <c r="GQ543" s="277"/>
      <c r="GR543" s="277"/>
      <c r="GS543" s="277"/>
      <c r="GT543" s="277"/>
      <c r="GU543" s="277"/>
      <c r="GW543" s="157"/>
      <c r="GX543" s="157"/>
      <c r="GY543" s="157"/>
      <c r="GZ543" s="277" t="s">
        <v>429</v>
      </c>
      <c r="HA543" s="157"/>
      <c r="HB543" s="157"/>
      <c r="HC543" s="277"/>
      <c r="HD543" s="277"/>
      <c r="HF543" s="277"/>
    </row>
    <row r="544" spans="1:214" s="143" customFormat="1" ht="15" customHeight="1">
      <c r="A544" s="203" t="s">
        <v>1834</v>
      </c>
      <c r="B544" s="189" t="s">
        <v>430</v>
      </c>
      <c r="C544" s="501" t="s">
        <v>431</v>
      </c>
      <c r="D544" s="501"/>
      <c r="E544" s="501"/>
      <c r="F544" s="501"/>
      <c r="G544" s="501"/>
      <c r="H544" s="190" t="s">
        <v>432</v>
      </c>
      <c r="I544" s="209">
        <v>2</v>
      </c>
      <c r="J544" s="191"/>
      <c r="K544" s="209">
        <v>2</v>
      </c>
      <c r="L544" s="193"/>
      <c r="M544" s="191"/>
      <c r="N544" s="193"/>
      <c r="O544" s="192">
        <v>0.51834999999999998</v>
      </c>
      <c r="P544" s="216">
        <v>10.97</v>
      </c>
      <c r="GO544" s="277"/>
      <c r="GP544" s="277"/>
      <c r="GQ544" s="277"/>
      <c r="GR544" s="277"/>
      <c r="GS544" s="277"/>
      <c r="GT544" s="277"/>
      <c r="GU544" s="277"/>
      <c r="GW544" s="157"/>
      <c r="GX544" s="157"/>
      <c r="GY544" s="157"/>
      <c r="GZ544" s="277"/>
      <c r="HA544" s="157" t="s">
        <v>431</v>
      </c>
      <c r="HB544" s="157"/>
      <c r="HC544" s="277"/>
      <c r="HD544" s="277"/>
      <c r="HF544" s="277"/>
    </row>
    <row r="545" spans="1:214" s="143" customFormat="1" ht="15" customHeight="1">
      <c r="A545" s="203"/>
      <c r="B545" s="189"/>
      <c r="C545" s="501" t="s">
        <v>433</v>
      </c>
      <c r="D545" s="501"/>
      <c r="E545" s="501"/>
      <c r="F545" s="501"/>
      <c r="G545" s="501"/>
      <c r="H545" s="190"/>
      <c r="I545" s="191"/>
      <c r="J545" s="191"/>
      <c r="K545" s="191"/>
      <c r="L545" s="193"/>
      <c r="M545" s="191"/>
      <c r="N545" s="193"/>
      <c r="O545" s="191"/>
      <c r="P545" s="194">
        <v>1738.47</v>
      </c>
      <c r="GO545" s="277"/>
      <c r="GP545" s="277"/>
      <c r="GQ545" s="277"/>
      <c r="GR545" s="277"/>
      <c r="GS545" s="277"/>
      <c r="GT545" s="277"/>
      <c r="GU545" s="277"/>
      <c r="GW545" s="157"/>
      <c r="GX545" s="157"/>
      <c r="GY545" s="157"/>
      <c r="GZ545" s="277"/>
      <c r="HA545" s="157"/>
      <c r="HB545" s="157" t="s">
        <v>433</v>
      </c>
      <c r="HC545" s="277"/>
      <c r="HD545" s="277"/>
      <c r="HF545" s="277"/>
    </row>
    <row r="546" spans="1:214" s="143" customFormat="1" ht="15" customHeight="1">
      <c r="A546" s="203"/>
      <c r="B546" s="189" t="s">
        <v>603</v>
      </c>
      <c r="C546" s="501" t="s">
        <v>604</v>
      </c>
      <c r="D546" s="501"/>
      <c r="E546" s="501"/>
      <c r="F546" s="501"/>
      <c r="G546" s="501"/>
      <c r="H546" s="190" t="s">
        <v>432</v>
      </c>
      <c r="I546" s="209">
        <v>97</v>
      </c>
      <c r="J546" s="191"/>
      <c r="K546" s="209">
        <v>97</v>
      </c>
      <c r="L546" s="193"/>
      <c r="M546" s="191"/>
      <c r="N546" s="193"/>
      <c r="O546" s="191"/>
      <c r="P546" s="194">
        <v>1686.32</v>
      </c>
      <c r="GO546" s="277"/>
      <c r="GP546" s="277"/>
      <c r="GQ546" s="277"/>
      <c r="GR546" s="277"/>
      <c r="GS546" s="277"/>
      <c r="GT546" s="277"/>
      <c r="GU546" s="277"/>
      <c r="GW546" s="157"/>
      <c r="GX546" s="157"/>
      <c r="GY546" s="157"/>
      <c r="GZ546" s="277"/>
      <c r="HA546" s="157"/>
      <c r="HB546" s="157" t="s">
        <v>604</v>
      </c>
      <c r="HC546" s="277"/>
      <c r="HD546" s="277"/>
      <c r="HF546" s="277"/>
    </row>
    <row r="547" spans="1:214" s="143" customFormat="1" ht="15" customHeight="1">
      <c r="A547" s="203"/>
      <c r="B547" s="189" t="s">
        <v>605</v>
      </c>
      <c r="C547" s="501" t="s">
        <v>606</v>
      </c>
      <c r="D547" s="501"/>
      <c r="E547" s="501"/>
      <c r="F547" s="501"/>
      <c r="G547" s="501"/>
      <c r="H547" s="190" t="s">
        <v>432</v>
      </c>
      <c r="I547" s="209">
        <v>51</v>
      </c>
      <c r="J547" s="191"/>
      <c r="K547" s="209">
        <v>51</v>
      </c>
      <c r="L547" s="193"/>
      <c r="M547" s="191"/>
      <c r="N547" s="193"/>
      <c r="O547" s="191"/>
      <c r="P547" s="216">
        <v>886.62</v>
      </c>
      <c r="GO547" s="277"/>
      <c r="GP547" s="277"/>
      <c r="GQ547" s="277"/>
      <c r="GR547" s="277"/>
      <c r="GS547" s="277"/>
      <c r="GT547" s="277"/>
      <c r="GU547" s="277"/>
      <c r="GW547" s="157"/>
      <c r="GX547" s="157"/>
      <c r="GY547" s="157"/>
      <c r="GZ547" s="277"/>
      <c r="HA547" s="157"/>
      <c r="HB547" s="157" t="s">
        <v>606</v>
      </c>
      <c r="HC547" s="277"/>
      <c r="HD547" s="277"/>
      <c r="HF547" s="277"/>
    </row>
    <row r="548" spans="1:214" s="143" customFormat="1" ht="15" customHeight="1">
      <c r="A548" s="213"/>
      <c r="B548" s="214"/>
      <c r="C548" s="500" t="s">
        <v>438</v>
      </c>
      <c r="D548" s="500"/>
      <c r="E548" s="500"/>
      <c r="F548" s="500"/>
      <c r="G548" s="500"/>
      <c r="H548" s="180"/>
      <c r="I548" s="181"/>
      <c r="J548" s="181"/>
      <c r="K548" s="181"/>
      <c r="L548" s="183"/>
      <c r="M548" s="181"/>
      <c r="N548" s="211">
        <v>27987.439999999999</v>
      </c>
      <c r="O548" s="181"/>
      <c r="P548" s="212">
        <v>4477.99</v>
      </c>
      <c r="GO548" s="277"/>
      <c r="GP548" s="277"/>
      <c r="GQ548" s="277"/>
      <c r="GR548" s="277"/>
      <c r="GS548" s="277"/>
      <c r="GT548" s="277"/>
      <c r="GU548" s="277"/>
      <c r="GW548" s="157"/>
      <c r="GX548" s="157"/>
      <c r="GY548" s="157"/>
      <c r="GZ548" s="277"/>
      <c r="HA548" s="157"/>
      <c r="HB548" s="157"/>
      <c r="HC548" s="277" t="s">
        <v>438</v>
      </c>
      <c r="HD548" s="277"/>
      <c r="HF548" s="277"/>
    </row>
    <row r="549" spans="1:214" s="143" customFormat="1" ht="15" customHeight="1">
      <c r="A549" s="497" t="s">
        <v>2038</v>
      </c>
      <c r="B549" s="497"/>
      <c r="C549" s="497"/>
      <c r="D549" s="497"/>
      <c r="E549" s="497"/>
      <c r="F549" s="497"/>
      <c r="G549" s="497"/>
      <c r="H549" s="497"/>
      <c r="I549" s="497"/>
      <c r="J549" s="497"/>
      <c r="K549" s="497"/>
      <c r="L549" s="497"/>
      <c r="M549" s="497"/>
      <c r="N549" s="497"/>
      <c r="O549" s="497"/>
      <c r="P549" s="497"/>
      <c r="GO549" s="277"/>
      <c r="GP549" s="277" t="s">
        <v>2038</v>
      </c>
      <c r="GQ549" s="277"/>
      <c r="GR549" s="277"/>
      <c r="GS549" s="277"/>
      <c r="GT549" s="277"/>
      <c r="GU549" s="277"/>
      <c r="GW549" s="157"/>
      <c r="GX549" s="157"/>
      <c r="GY549" s="157"/>
      <c r="GZ549" s="277"/>
      <c r="HA549" s="157"/>
      <c r="HB549" s="157"/>
      <c r="HC549" s="277"/>
      <c r="HD549" s="277"/>
      <c r="HF549" s="277"/>
    </row>
    <row r="550" spans="1:214" s="143" customFormat="1" ht="15" customHeight="1">
      <c r="A550" s="497" t="s">
        <v>2029</v>
      </c>
      <c r="B550" s="497"/>
      <c r="C550" s="497"/>
      <c r="D550" s="497"/>
      <c r="E550" s="497"/>
      <c r="F550" s="497"/>
      <c r="G550" s="497"/>
      <c r="H550" s="497"/>
      <c r="I550" s="497"/>
      <c r="J550" s="497"/>
      <c r="K550" s="497"/>
      <c r="L550" s="497"/>
      <c r="M550" s="497"/>
      <c r="N550" s="497"/>
      <c r="O550" s="497"/>
      <c r="P550" s="497"/>
      <c r="GO550" s="277"/>
      <c r="GP550" s="277" t="s">
        <v>2029</v>
      </c>
      <c r="GQ550" s="277"/>
      <c r="GR550" s="277"/>
      <c r="GS550" s="277"/>
      <c r="GT550" s="277"/>
      <c r="GU550" s="277"/>
      <c r="GW550" s="157"/>
      <c r="GX550" s="157"/>
      <c r="GY550" s="157"/>
      <c r="GZ550" s="277"/>
      <c r="HA550" s="157"/>
      <c r="HB550" s="157"/>
      <c r="HC550" s="277"/>
      <c r="HD550" s="277"/>
      <c r="HF550" s="277"/>
    </row>
    <row r="551" spans="1:214" s="143" customFormat="1" ht="15" customHeight="1">
      <c r="A551" s="178" t="s">
        <v>487</v>
      </c>
      <c r="B551" s="179" t="s">
        <v>1412</v>
      </c>
      <c r="C551" s="498" t="s">
        <v>1413</v>
      </c>
      <c r="D551" s="498"/>
      <c r="E551" s="498"/>
      <c r="F551" s="498"/>
      <c r="G551" s="498"/>
      <c r="H551" s="180" t="s">
        <v>610</v>
      </c>
      <c r="I551" s="181">
        <v>28.16</v>
      </c>
      <c r="J551" s="182">
        <v>1</v>
      </c>
      <c r="K551" s="219">
        <v>28.16</v>
      </c>
      <c r="L551" s="183"/>
      <c r="M551" s="181"/>
      <c r="N551" s="184"/>
      <c r="O551" s="181"/>
      <c r="P551" s="185"/>
      <c r="GO551" s="277"/>
      <c r="GP551" s="277"/>
      <c r="GQ551" s="277" t="s">
        <v>1413</v>
      </c>
      <c r="GR551" s="277"/>
      <c r="GS551" s="277"/>
      <c r="GT551" s="277"/>
      <c r="GU551" s="277"/>
      <c r="GW551" s="157"/>
      <c r="GX551" s="157"/>
      <c r="GY551" s="157"/>
      <c r="GZ551" s="277"/>
      <c r="HA551" s="157"/>
      <c r="HB551" s="157"/>
      <c r="HC551" s="277"/>
      <c r="HD551" s="277"/>
      <c r="HF551" s="277"/>
    </row>
    <row r="552" spans="1:214" s="143" customFormat="1" ht="57" customHeight="1">
      <c r="A552" s="186"/>
      <c r="B552" s="187" t="s">
        <v>386</v>
      </c>
      <c r="C552" s="499" t="s">
        <v>387</v>
      </c>
      <c r="D552" s="499"/>
      <c r="E552" s="499"/>
      <c r="F552" s="499"/>
      <c r="G552" s="499"/>
      <c r="H552" s="499"/>
      <c r="I552" s="499"/>
      <c r="J552" s="499"/>
      <c r="K552" s="499"/>
      <c r="L552" s="499"/>
      <c r="M552" s="499"/>
      <c r="N552" s="499"/>
      <c r="O552" s="499"/>
      <c r="P552" s="499"/>
      <c r="GO552" s="277"/>
      <c r="GP552" s="277"/>
      <c r="GQ552" s="277"/>
      <c r="GR552" s="277"/>
      <c r="GS552" s="277"/>
      <c r="GT552" s="277"/>
      <c r="GU552" s="277"/>
      <c r="GV552" s="140" t="s">
        <v>387</v>
      </c>
      <c r="GW552" s="157"/>
      <c r="GX552" s="157"/>
      <c r="GY552" s="157"/>
      <c r="GZ552" s="277"/>
      <c r="HA552" s="157"/>
      <c r="HB552" s="157"/>
      <c r="HC552" s="277"/>
      <c r="HD552" s="277"/>
      <c r="HF552" s="277"/>
    </row>
    <row r="553" spans="1:214" s="143" customFormat="1" ht="23.25" customHeight="1">
      <c r="A553" s="186"/>
      <c r="B553" s="187" t="s">
        <v>388</v>
      </c>
      <c r="C553" s="499" t="s">
        <v>389</v>
      </c>
      <c r="D553" s="499"/>
      <c r="E553" s="499"/>
      <c r="F553" s="499"/>
      <c r="G553" s="499"/>
      <c r="H553" s="499"/>
      <c r="I553" s="499"/>
      <c r="J553" s="499"/>
      <c r="K553" s="499"/>
      <c r="L553" s="499"/>
      <c r="M553" s="499"/>
      <c r="N553" s="499"/>
      <c r="O553" s="499"/>
      <c r="P553" s="499"/>
      <c r="GO553" s="277"/>
      <c r="GP553" s="277"/>
      <c r="GQ553" s="277"/>
      <c r="GR553" s="277"/>
      <c r="GS553" s="277"/>
      <c r="GT553" s="277"/>
      <c r="GU553" s="277"/>
      <c r="GV553" s="140" t="s">
        <v>389</v>
      </c>
      <c r="GW553" s="157"/>
      <c r="GX553" s="157"/>
      <c r="GY553" s="157"/>
      <c r="GZ553" s="277"/>
      <c r="HA553" s="157"/>
      <c r="HB553" s="157"/>
      <c r="HC553" s="277"/>
      <c r="HD553" s="277"/>
      <c r="HF553" s="277"/>
    </row>
    <row r="554" spans="1:214" s="143" customFormat="1" ht="15" customHeight="1">
      <c r="A554" s="186"/>
      <c r="B554" s="187"/>
      <c r="C554" s="499" t="s">
        <v>2011</v>
      </c>
      <c r="D554" s="499"/>
      <c r="E554" s="499"/>
      <c r="F554" s="499"/>
      <c r="G554" s="499"/>
      <c r="H554" s="499"/>
      <c r="I554" s="499"/>
      <c r="J554" s="499"/>
      <c r="K554" s="499"/>
      <c r="L554" s="499"/>
      <c r="M554" s="499"/>
      <c r="N554" s="499"/>
      <c r="O554" s="499"/>
      <c r="P554" s="499"/>
      <c r="GO554" s="277"/>
      <c r="GP554" s="277"/>
      <c r="GQ554" s="277"/>
      <c r="GR554" s="277"/>
      <c r="GS554" s="277"/>
      <c r="GT554" s="277"/>
      <c r="GU554" s="277"/>
      <c r="GV554" s="140" t="s">
        <v>2011</v>
      </c>
      <c r="GW554" s="157"/>
      <c r="GX554" s="157"/>
      <c r="GY554" s="157"/>
      <c r="GZ554" s="277"/>
      <c r="HA554" s="157"/>
      <c r="HB554" s="157"/>
      <c r="HC554" s="277"/>
      <c r="HD554" s="277"/>
      <c r="HF554" s="277"/>
    </row>
    <row r="555" spans="1:214" s="143" customFormat="1" ht="15" customHeight="1">
      <c r="A555" s="188"/>
      <c r="B555" s="189" t="s">
        <v>164</v>
      </c>
      <c r="C555" s="501" t="s">
        <v>391</v>
      </c>
      <c r="D555" s="501"/>
      <c r="E555" s="501"/>
      <c r="F555" s="501"/>
      <c r="G555" s="501"/>
      <c r="H555" s="190" t="s">
        <v>392</v>
      </c>
      <c r="I555" s="191"/>
      <c r="J555" s="191"/>
      <c r="K555" s="215">
        <v>127.6046661</v>
      </c>
      <c r="L555" s="193"/>
      <c r="M555" s="191"/>
      <c r="N555" s="193"/>
      <c r="O555" s="191"/>
      <c r="P555" s="194">
        <v>72242.11</v>
      </c>
      <c r="GO555" s="277"/>
      <c r="GP555" s="277"/>
      <c r="GQ555" s="277"/>
      <c r="GR555" s="277"/>
      <c r="GS555" s="277"/>
      <c r="GT555" s="277"/>
      <c r="GU555" s="277"/>
      <c r="GW555" s="157" t="s">
        <v>391</v>
      </c>
      <c r="GX555" s="157"/>
      <c r="GY555" s="157"/>
      <c r="GZ555" s="277"/>
      <c r="HA555" s="157"/>
      <c r="HB555" s="157"/>
      <c r="HC555" s="277"/>
      <c r="HD555" s="277"/>
      <c r="HF555" s="277"/>
    </row>
    <row r="556" spans="1:214" s="143" customFormat="1" ht="15" customHeight="1">
      <c r="A556" s="195"/>
      <c r="B556" s="189" t="s">
        <v>393</v>
      </c>
      <c r="C556" s="501" t="s">
        <v>394</v>
      </c>
      <c r="D556" s="501"/>
      <c r="E556" s="501"/>
      <c r="F556" s="501"/>
      <c r="G556" s="501"/>
      <c r="H556" s="190" t="s">
        <v>392</v>
      </c>
      <c r="I556" s="201">
        <v>2.82</v>
      </c>
      <c r="J556" s="197">
        <v>1.6068849999999999</v>
      </c>
      <c r="K556" s="215">
        <v>127.6046661</v>
      </c>
      <c r="L556" s="198"/>
      <c r="M556" s="199"/>
      <c r="N556" s="200">
        <v>566.14</v>
      </c>
      <c r="O556" s="191"/>
      <c r="P556" s="194">
        <v>72242.11</v>
      </c>
      <c r="Q556" s="278"/>
      <c r="R556" s="278"/>
      <c r="GO556" s="277"/>
      <c r="GP556" s="277"/>
      <c r="GQ556" s="277"/>
      <c r="GR556" s="277"/>
      <c r="GS556" s="277"/>
      <c r="GT556" s="277"/>
      <c r="GU556" s="277"/>
      <c r="GW556" s="157"/>
      <c r="GX556" s="157" t="s">
        <v>394</v>
      </c>
      <c r="GY556" s="157"/>
      <c r="GZ556" s="277"/>
      <c r="HA556" s="157"/>
      <c r="HB556" s="157"/>
      <c r="HC556" s="277"/>
      <c r="HD556" s="277"/>
      <c r="HF556" s="277"/>
    </row>
    <row r="557" spans="1:214" s="143" customFormat="1" ht="15" customHeight="1">
      <c r="A557" s="188"/>
      <c r="B557" s="189" t="s">
        <v>167</v>
      </c>
      <c r="C557" s="501" t="s">
        <v>395</v>
      </c>
      <c r="D557" s="501"/>
      <c r="E557" s="501"/>
      <c r="F557" s="501"/>
      <c r="G557" s="501"/>
      <c r="H557" s="190"/>
      <c r="I557" s="191"/>
      <c r="J557" s="191"/>
      <c r="K557" s="191"/>
      <c r="L557" s="193"/>
      <c r="M557" s="191"/>
      <c r="N557" s="193"/>
      <c r="O557" s="191"/>
      <c r="P557" s="194">
        <v>8656.65</v>
      </c>
      <c r="GO557" s="277"/>
      <c r="GP557" s="277"/>
      <c r="GQ557" s="277"/>
      <c r="GR557" s="277"/>
      <c r="GS557" s="277"/>
      <c r="GT557" s="277"/>
      <c r="GU557" s="277"/>
      <c r="GW557" s="157" t="s">
        <v>395</v>
      </c>
      <c r="GX557" s="157"/>
      <c r="GY557" s="157"/>
      <c r="GZ557" s="277"/>
      <c r="HA557" s="157"/>
      <c r="HB557" s="157"/>
      <c r="HC557" s="277"/>
      <c r="HD557" s="277"/>
      <c r="HF557" s="277"/>
    </row>
    <row r="558" spans="1:214" s="143" customFormat="1" ht="15" customHeight="1">
      <c r="A558" s="188"/>
      <c r="B558" s="189"/>
      <c r="C558" s="501" t="s">
        <v>396</v>
      </c>
      <c r="D558" s="501"/>
      <c r="E558" s="501"/>
      <c r="F558" s="501"/>
      <c r="G558" s="501"/>
      <c r="H558" s="190" t="s">
        <v>392</v>
      </c>
      <c r="I558" s="191"/>
      <c r="J558" s="191"/>
      <c r="K558" s="215">
        <v>8.1449786</v>
      </c>
      <c r="L558" s="193"/>
      <c r="M558" s="191"/>
      <c r="N558" s="193"/>
      <c r="O558" s="191"/>
      <c r="P558" s="194">
        <v>5526.45</v>
      </c>
      <c r="GO558" s="277"/>
      <c r="GP558" s="277"/>
      <c r="GQ558" s="277"/>
      <c r="GR558" s="277"/>
      <c r="GS558" s="277"/>
      <c r="GT558" s="277"/>
      <c r="GU558" s="277"/>
      <c r="GW558" s="157" t="s">
        <v>396</v>
      </c>
      <c r="GX558" s="157"/>
      <c r="GY558" s="157"/>
      <c r="GZ558" s="277"/>
      <c r="HA558" s="157"/>
      <c r="HB558" s="157"/>
      <c r="HC558" s="277"/>
      <c r="HD558" s="277"/>
      <c r="HF558" s="277"/>
    </row>
    <row r="559" spans="1:214" s="143" customFormat="1" ht="15" customHeight="1">
      <c r="A559" s="195"/>
      <c r="B559" s="189" t="s">
        <v>397</v>
      </c>
      <c r="C559" s="501" t="s">
        <v>398</v>
      </c>
      <c r="D559" s="501"/>
      <c r="E559" s="501"/>
      <c r="F559" s="501"/>
      <c r="G559" s="501"/>
      <c r="H559" s="190" t="s">
        <v>399</v>
      </c>
      <c r="I559" s="201">
        <v>0.09</v>
      </c>
      <c r="J559" s="197">
        <v>1.6068849999999999</v>
      </c>
      <c r="K559" s="215">
        <v>4.0724893</v>
      </c>
      <c r="L559" s="198"/>
      <c r="M559" s="199"/>
      <c r="N559" s="200">
        <v>1582.31</v>
      </c>
      <c r="O559" s="191"/>
      <c r="P559" s="194">
        <v>6443.94</v>
      </c>
      <c r="Q559" s="278"/>
      <c r="R559" s="278"/>
      <c r="GO559" s="277"/>
      <c r="GP559" s="277"/>
      <c r="GQ559" s="277"/>
      <c r="GR559" s="277"/>
      <c r="GS559" s="277"/>
      <c r="GT559" s="277"/>
      <c r="GU559" s="277"/>
      <c r="GW559" s="157"/>
      <c r="GX559" s="157" t="s">
        <v>398</v>
      </c>
      <c r="GY559" s="157"/>
      <c r="GZ559" s="277"/>
      <c r="HA559" s="157"/>
      <c r="HB559" s="157"/>
      <c r="HC559" s="277"/>
      <c r="HD559" s="277"/>
      <c r="HF559" s="277"/>
    </row>
    <row r="560" spans="1:214" s="143" customFormat="1" ht="15" customHeight="1">
      <c r="A560" s="203"/>
      <c r="B560" s="189" t="s">
        <v>400</v>
      </c>
      <c r="C560" s="501" t="s">
        <v>401</v>
      </c>
      <c r="D560" s="501"/>
      <c r="E560" s="501"/>
      <c r="F560" s="501"/>
      <c r="G560" s="501"/>
      <c r="H560" s="190" t="s">
        <v>392</v>
      </c>
      <c r="I560" s="201">
        <v>0.09</v>
      </c>
      <c r="J560" s="197">
        <v>1.6068849999999999</v>
      </c>
      <c r="K560" s="215">
        <v>4.0724893</v>
      </c>
      <c r="L560" s="193"/>
      <c r="M560" s="191"/>
      <c r="N560" s="204">
        <v>777.91</v>
      </c>
      <c r="O560" s="191"/>
      <c r="P560" s="194">
        <v>3168.03</v>
      </c>
      <c r="GO560" s="277"/>
      <c r="GP560" s="277"/>
      <c r="GQ560" s="277"/>
      <c r="GR560" s="277"/>
      <c r="GS560" s="277"/>
      <c r="GT560" s="277"/>
      <c r="GU560" s="277"/>
      <c r="GW560" s="157"/>
      <c r="GX560" s="157"/>
      <c r="GY560" s="157" t="s">
        <v>401</v>
      </c>
      <c r="GZ560" s="277"/>
      <c r="HA560" s="157"/>
      <c r="HB560" s="157"/>
      <c r="HC560" s="277"/>
      <c r="HD560" s="277"/>
      <c r="HF560" s="277"/>
    </row>
    <row r="561" spans="1:214" s="143" customFormat="1" ht="15" customHeight="1">
      <c r="A561" s="195"/>
      <c r="B561" s="189" t="s">
        <v>402</v>
      </c>
      <c r="C561" s="501" t="s">
        <v>403</v>
      </c>
      <c r="D561" s="501"/>
      <c r="E561" s="501"/>
      <c r="F561" s="501"/>
      <c r="G561" s="501"/>
      <c r="H561" s="190" t="s">
        <v>399</v>
      </c>
      <c r="I561" s="201">
        <v>0.09</v>
      </c>
      <c r="J561" s="197">
        <v>1.6068849999999999</v>
      </c>
      <c r="K561" s="215">
        <v>4.0724893</v>
      </c>
      <c r="L561" s="198"/>
      <c r="M561" s="199"/>
      <c r="N561" s="200">
        <v>543.33000000000004</v>
      </c>
      <c r="O561" s="191"/>
      <c r="P561" s="194">
        <v>2212.71</v>
      </c>
      <c r="Q561" s="278"/>
      <c r="R561" s="278"/>
      <c r="GO561" s="277"/>
      <c r="GP561" s="277"/>
      <c r="GQ561" s="277"/>
      <c r="GR561" s="277"/>
      <c r="GS561" s="277"/>
      <c r="GT561" s="277"/>
      <c r="GU561" s="277"/>
      <c r="GW561" s="157"/>
      <c r="GX561" s="157" t="s">
        <v>403</v>
      </c>
      <c r="GY561" s="157"/>
      <c r="GZ561" s="277"/>
      <c r="HA561" s="157"/>
      <c r="HB561" s="157"/>
      <c r="HC561" s="277"/>
      <c r="HD561" s="277"/>
      <c r="HF561" s="277"/>
    </row>
    <row r="562" spans="1:214" s="143" customFormat="1" ht="15" customHeight="1">
      <c r="A562" s="203"/>
      <c r="B562" s="189" t="s">
        <v>404</v>
      </c>
      <c r="C562" s="501" t="s">
        <v>405</v>
      </c>
      <c r="D562" s="501"/>
      <c r="E562" s="501"/>
      <c r="F562" s="501"/>
      <c r="G562" s="501"/>
      <c r="H562" s="190" t="s">
        <v>392</v>
      </c>
      <c r="I562" s="201">
        <v>0.09</v>
      </c>
      <c r="J562" s="197">
        <v>1.6068849999999999</v>
      </c>
      <c r="K562" s="215">
        <v>4.0724893</v>
      </c>
      <c r="L562" s="193"/>
      <c r="M562" s="191"/>
      <c r="N562" s="204">
        <v>579.11</v>
      </c>
      <c r="O562" s="191"/>
      <c r="P562" s="194">
        <v>2358.42</v>
      </c>
      <c r="GO562" s="277"/>
      <c r="GP562" s="277"/>
      <c r="GQ562" s="277"/>
      <c r="GR562" s="277"/>
      <c r="GS562" s="277"/>
      <c r="GT562" s="277"/>
      <c r="GU562" s="277"/>
      <c r="GW562" s="157"/>
      <c r="GX562" s="157"/>
      <c r="GY562" s="157" t="s">
        <v>405</v>
      </c>
      <c r="GZ562" s="277"/>
      <c r="HA562" s="157"/>
      <c r="HB562" s="157"/>
      <c r="HC562" s="277"/>
      <c r="HD562" s="277"/>
      <c r="HF562" s="277"/>
    </row>
    <row r="563" spans="1:214" s="143" customFormat="1" ht="15" customHeight="1">
      <c r="A563" s="188"/>
      <c r="B563" s="189" t="s">
        <v>180</v>
      </c>
      <c r="C563" s="501" t="s">
        <v>410</v>
      </c>
      <c r="D563" s="501"/>
      <c r="E563" s="501"/>
      <c r="F563" s="501"/>
      <c r="G563" s="501"/>
      <c r="H563" s="190"/>
      <c r="I563" s="191"/>
      <c r="J563" s="191"/>
      <c r="K563" s="191"/>
      <c r="L563" s="193"/>
      <c r="M563" s="191"/>
      <c r="N563" s="193"/>
      <c r="O563" s="191"/>
      <c r="P563" s="194">
        <v>3171.28</v>
      </c>
      <c r="GO563" s="277"/>
      <c r="GP563" s="277"/>
      <c r="GQ563" s="277"/>
      <c r="GR563" s="277"/>
      <c r="GS563" s="277"/>
      <c r="GT563" s="277"/>
      <c r="GU563" s="277"/>
      <c r="GW563" s="157" t="s">
        <v>410</v>
      </c>
      <c r="GX563" s="157"/>
      <c r="GY563" s="157"/>
      <c r="GZ563" s="277"/>
      <c r="HA563" s="157"/>
      <c r="HB563" s="157"/>
      <c r="HC563" s="277"/>
      <c r="HD563" s="277"/>
      <c r="HF563" s="277"/>
    </row>
    <row r="564" spans="1:214" s="143" customFormat="1" ht="34.5" customHeight="1">
      <c r="A564" s="195"/>
      <c r="B564" s="189" t="s">
        <v>593</v>
      </c>
      <c r="C564" s="501" t="s">
        <v>594</v>
      </c>
      <c r="D564" s="501"/>
      <c r="E564" s="501"/>
      <c r="F564" s="501"/>
      <c r="G564" s="501"/>
      <c r="H564" s="190" t="s">
        <v>595</v>
      </c>
      <c r="I564" s="201">
        <v>13.33</v>
      </c>
      <c r="J564" s="202">
        <v>1.0367</v>
      </c>
      <c r="K564" s="215">
        <v>389.1489818</v>
      </c>
      <c r="L564" s="205">
        <v>5.87</v>
      </c>
      <c r="M564" s="206">
        <v>0.87</v>
      </c>
      <c r="N564" s="200">
        <v>5.1100000000000003</v>
      </c>
      <c r="O564" s="191"/>
      <c r="P564" s="194">
        <v>1988.55</v>
      </c>
      <c r="Q564" s="278"/>
      <c r="R564" s="278"/>
      <c r="GO564" s="277"/>
      <c r="GP564" s="277"/>
      <c r="GQ564" s="277"/>
      <c r="GR564" s="277"/>
      <c r="GS564" s="277"/>
      <c r="GT564" s="277"/>
      <c r="GU564" s="277"/>
      <c r="GW564" s="157"/>
      <c r="GX564" s="157" t="s">
        <v>594</v>
      </c>
      <c r="GY564" s="157"/>
      <c r="GZ564" s="277"/>
      <c r="HA564" s="157"/>
      <c r="HB564" s="157"/>
      <c r="HC564" s="277"/>
      <c r="HD564" s="277"/>
      <c r="HF564" s="277"/>
    </row>
    <row r="565" spans="1:214" s="143" customFormat="1" ht="23.25" customHeight="1">
      <c r="A565" s="195"/>
      <c r="B565" s="189" t="s">
        <v>1403</v>
      </c>
      <c r="C565" s="501" t="s">
        <v>1404</v>
      </c>
      <c r="D565" s="501"/>
      <c r="E565" s="501"/>
      <c r="F565" s="501"/>
      <c r="G565" s="501"/>
      <c r="H565" s="190" t="s">
        <v>1405</v>
      </c>
      <c r="I565" s="196">
        <v>0.6</v>
      </c>
      <c r="J565" s="202">
        <v>1.0367</v>
      </c>
      <c r="K565" s="215">
        <v>17.516083200000001</v>
      </c>
      <c r="L565" s="205">
        <v>37.71</v>
      </c>
      <c r="M565" s="206">
        <v>1.54</v>
      </c>
      <c r="N565" s="200">
        <v>58.07</v>
      </c>
      <c r="O565" s="191"/>
      <c r="P565" s="194">
        <v>1017.16</v>
      </c>
      <c r="Q565" s="278"/>
      <c r="R565" s="278"/>
      <c r="GO565" s="277"/>
      <c r="GP565" s="277"/>
      <c r="GQ565" s="277"/>
      <c r="GR565" s="277"/>
      <c r="GS565" s="277"/>
      <c r="GT565" s="277"/>
      <c r="GU565" s="277"/>
      <c r="GW565" s="157"/>
      <c r="GX565" s="157" t="s">
        <v>1404</v>
      </c>
      <c r="GY565" s="157"/>
      <c r="GZ565" s="277"/>
      <c r="HA565" s="157"/>
      <c r="HB565" s="157"/>
      <c r="HC565" s="277"/>
      <c r="HD565" s="277"/>
      <c r="HF565" s="277"/>
    </row>
    <row r="566" spans="1:214" s="143" customFormat="1" ht="15" customHeight="1">
      <c r="A566" s="195"/>
      <c r="B566" s="189" t="s">
        <v>730</v>
      </c>
      <c r="C566" s="501" t="s">
        <v>731</v>
      </c>
      <c r="D566" s="501"/>
      <c r="E566" s="501"/>
      <c r="F566" s="501"/>
      <c r="G566" s="501"/>
      <c r="H566" s="190" t="s">
        <v>413</v>
      </c>
      <c r="I566" s="201">
        <v>0.05</v>
      </c>
      <c r="J566" s="202">
        <v>1.0367</v>
      </c>
      <c r="K566" s="215">
        <v>1.4596735999999999</v>
      </c>
      <c r="L566" s="205">
        <v>79.88</v>
      </c>
      <c r="M566" s="206">
        <v>1.42</v>
      </c>
      <c r="N566" s="200">
        <v>113.43</v>
      </c>
      <c r="O566" s="191"/>
      <c r="P566" s="194">
        <v>165.57</v>
      </c>
      <c r="Q566" s="278"/>
      <c r="R566" s="278"/>
      <c r="GO566" s="277"/>
      <c r="GP566" s="277"/>
      <c r="GQ566" s="277"/>
      <c r="GR566" s="277"/>
      <c r="GS566" s="277"/>
      <c r="GT566" s="277"/>
      <c r="GU566" s="277"/>
      <c r="GW566" s="157"/>
      <c r="GX566" s="157" t="s">
        <v>731</v>
      </c>
      <c r="GY566" s="157"/>
      <c r="GZ566" s="277"/>
      <c r="HA566" s="157"/>
      <c r="HB566" s="157"/>
      <c r="HC566" s="277"/>
      <c r="HD566" s="277"/>
      <c r="HF566" s="277"/>
    </row>
    <row r="567" spans="1:214" s="143" customFormat="1" ht="15" customHeight="1">
      <c r="A567" s="210"/>
      <c r="B567" s="187"/>
      <c r="C567" s="500" t="s">
        <v>429</v>
      </c>
      <c r="D567" s="500"/>
      <c r="E567" s="500"/>
      <c r="F567" s="500"/>
      <c r="G567" s="500"/>
      <c r="H567" s="180"/>
      <c r="I567" s="181"/>
      <c r="J567" s="181"/>
      <c r="K567" s="181"/>
      <c r="L567" s="183"/>
      <c r="M567" s="181"/>
      <c r="N567" s="211"/>
      <c r="O567" s="181"/>
      <c r="P567" s="212">
        <v>89596.49</v>
      </c>
      <c r="Q567" s="278"/>
      <c r="R567" s="278"/>
      <c r="GO567" s="277"/>
      <c r="GP567" s="277"/>
      <c r="GQ567" s="277"/>
      <c r="GR567" s="277"/>
      <c r="GS567" s="277"/>
      <c r="GT567" s="277"/>
      <c r="GU567" s="277"/>
      <c r="GW567" s="157"/>
      <c r="GX567" s="157"/>
      <c r="GY567" s="157"/>
      <c r="GZ567" s="277" t="s">
        <v>429</v>
      </c>
      <c r="HA567" s="157"/>
      <c r="HB567" s="157"/>
      <c r="HC567" s="277"/>
      <c r="HD567" s="277"/>
      <c r="HF567" s="277"/>
    </row>
    <row r="568" spans="1:214" s="143" customFormat="1" ht="15" customHeight="1">
      <c r="A568" s="203" t="s">
        <v>1835</v>
      </c>
      <c r="B568" s="189" t="s">
        <v>430</v>
      </c>
      <c r="C568" s="501" t="s">
        <v>431</v>
      </c>
      <c r="D568" s="501"/>
      <c r="E568" s="501"/>
      <c r="F568" s="501"/>
      <c r="G568" s="501"/>
      <c r="H568" s="190" t="s">
        <v>432</v>
      </c>
      <c r="I568" s="209">
        <v>2</v>
      </c>
      <c r="J568" s="191"/>
      <c r="K568" s="209">
        <v>2</v>
      </c>
      <c r="L568" s="193"/>
      <c r="M568" s="191"/>
      <c r="N568" s="193"/>
      <c r="O568" s="192">
        <v>0.51834999999999998</v>
      </c>
      <c r="P568" s="216">
        <v>466.08</v>
      </c>
      <c r="GO568" s="277"/>
      <c r="GP568" s="277"/>
      <c r="GQ568" s="277"/>
      <c r="GR568" s="277"/>
      <c r="GS568" s="277"/>
      <c r="GT568" s="277"/>
      <c r="GU568" s="277"/>
      <c r="GW568" s="157"/>
      <c r="GX568" s="157"/>
      <c r="GY568" s="157"/>
      <c r="GZ568" s="277"/>
      <c r="HA568" s="157" t="s">
        <v>431</v>
      </c>
      <c r="HB568" s="157"/>
      <c r="HC568" s="277"/>
      <c r="HD568" s="277"/>
      <c r="HF568" s="277"/>
    </row>
    <row r="569" spans="1:214" s="143" customFormat="1" ht="15" customHeight="1">
      <c r="A569" s="203"/>
      <c r="B569" s="189"/>
      <c r="C569" s="501" t="s">
        <v>433</v>
      </c>
      <c r="D569" s="501"/>
      <c r="E569" s="501"/>
      <c r="F569" s="501"/>
      <c r="G569" s="501"/>
      <c r="H569" s="190"/>
      <c r="I569" s="191"/>
      <c r="J569" s="191"/>
      <c r="K569" s="191"/>
      <c r="L569" s="193"/>
      <c r="M569" s="191"/>
      <c r="N569" s="193"/>
      <c r="O569" s="191"/>
      <c r="P569" s="194">
        <v>77768.56</v>
      </c>
      <c r="GO569" s="277"/>
      <c r="GP569" s="277"/>
      <c r="GQ569" s="277"/>
      <c r="GR569" s="277"/>
      <c r="GS569" s="277"/>
      <c r="GT569" s="277"/>
      <c r="GU569" s="277"/>
      <c r="GW569" s="157"/>
      <c r="GX569" s="157"/>
      <c r="GY569" s="157"/>
      <c r="GZ569" s="277"/>
      <c r="HA569" s="157"/>
      <c r="HB569" s="157" t="s">
        <v>433</v>
      </c>
      <c r="HC569" s="277"/>
      <c r="HD569" s="277"/>
      <c r="HF569" s="277"/>
    </row>
    <row r="570" spans="1:214" s="143" customFormat="1" ht="15" customHeight="1">
      <c r="A570" s="203"/>
      <c r="B570" s="189" t="s">
        <v>603</v>
      </c>
      <c r="C570" s="501" t="s">
        <v>604</v>
      </c>
      <c r="D570" s="501"/>
      <c r="E570" s="501"/>
      <c r="F570" s="501"/>
      <c r="G570" s="501"/>
      <c r="H570" s="190" t="s">
        <v>432</v>
      </c>
      <c r="I570" s="209">
        <v>97</v>
      </c>
      <c r="J570" s="191"/>
      <c r="K570" s="209">
        <v>97</v>
      </c>
      <c r="L570" s="193"/>
      <c r="M570" s="191"/>
      <c r="N570" s="193"/>
      <c r="O570" s="191"/>
      <c r="P570" s="194">
        <v>75435.5</v>
      </c>
      <c r="GO570" s="277"/>
      <c r="GP570" s="277"/>
      <c r="GQ570" s="277"/>
      <c r="GR570" s="277"/>
      <c r="GS570" s="277"/>
      <c r="GT570" s="277"/>
      <c r="GU570" s="277"/>
      <c r="GW570" s="157"/>
      <c r="GX570" s="157"/>
      <c r="GY570" s="157"/>
      <c r="GZ570" s="277"/>
      <c r="HA570" s="157"/>
      <c r="HB570" s="157" t="s">
        <v>604</v>
      </c>
      <c r="HC570" s="277"/>
      <c r="HD570" s="277"/>
      <c r="HF570" s="277"/>
    </row>
    <row r="571" spans="1:214" s="143" customFormat="1" ht="15" customHeight="1">
      <c r="A571" s="203"/>
      <c r="B571" s="189" t="s">
        <v>605</v>
      </c>
      <c r="C571" s="501" t="s">
        <v>606</v>
      </c>
      <c r="D571" s="501"/>
      <c r="E571" s="501"/>
      <c r="F571" s="501"/>
      <c r="G571" s="501"/>
      <c r="H571" s="190" t="s">
        <v>432</v>
      </c>
      <c r="I571" s="209">
        <v>51</v>
      </c>
      <c r="J571" s="191"/>
      <c r="K571" s="209">
        <v>51</v>
      </c>
      <c r="L571" s="193"/>
      <c r="M571" s="191"/>
      <c r="N571" s="193"/>
      <c r="O571" s="191"/>
      <c r="P571" s="194">
        <v>39661.97</v>
      </c>
      <c r="GO571" s="277"/>
      <c r="GP571" s="277"/>
      <c r="GQ571" s="277"/>
      <c r="GR571" s="277"/>
      <c r="GS571" s="277"/>
      <c r="GT571" s="277"/>
      <c r="GU571" s="277"/>
      <c r="GW571" s="157"/>
      <c r="GX571" s="157"/>
      <c r="GY571" s="157"/>
      <c r="GZ571" s="277"/>
      <c r="HA571" s="157"/>
      <c r="HB571" s="157" t="s">
        <v>606</v>
      </c>
      <c r="HC571" s="277"/>
      <c r="HD571" s="277"/>
      <c r="HF571" s="277"/>
    </row>
    <row r="572" spans="1:214" s="143" customFormat="1" ht="15" customHeight="1">
      <c r="A572" s="213"/>
      <c r="B572" s="214"/>
      <c r="C572" s="500" t="s">
        <v>438</v>
      </c>
      <c r="D572" s="500"/>
      <c r="E572" s="500"/>
      <c r="F572" s="500"/>
      <c r="G572" s="500"/>
      <c r="H572" s="180"/>
      <c r="I572" s="181"/>
      <c r="J572" s="181"/>
      <c r="K572" s="181"/>
      <c r="L572" s="183"/>
      <c r="M572" s="181"/>
      <c r="N572" s="211">
        <v>7285.51</v>
      </c>
      <c r="O572" s="181"/>
      <c r="P572" s="212">
        <v>205160.04</v>
      </c>
      <c r="GO572" s="277"/>
      <c r="GP572" s="277"/>
      <c r="GQ572" s="277"/>
      <c r="GR572" s="277"/>
      <c r="GS572" s="277"/>
      <c r="GT572" s="277"/>
      <c r="GU572" s="277"/>
      <c r="GW572" s="157"/>
      <c r="GX572" s="157"/>
      <c r="GY572" s="157"/>
      <c r="GZ572" s="277"/>
      <c r="HA572" s="157"/>
      <c r="HB572" s="157"/>
      <c r="HC572" s="277" t="s">
        <v>438</v>
      </c>
      <c r="HD572" s="277"/>
      <c r="HF572" s="277"/>
    </row>
    <row r="573" spans="1:214" s="143" customFormat="1" ht="15" customHeight="1">
      <c r="A573" s="497" t="s">
        <v>2030</v>
      </c>
      <c r="B573" s="497"/>
      <c r="C573" s="497"/>
      <c r="D573" s="497"/>
      <c r="E573" s="497"/>
      <c r="F573" s="497"/>
      <c r="G573" s="497"/>
      <c r="H573" s="497"/>
      <c r="I573" s="497"/>
      <c r="J573" s="497"/>
      <c r="K573" s="497"/>
      <c r="L573" s="497"/>
      <c r="M573" s="497"/>
      <c r="N573" s="497"/>
      <c r="O573" s="497"/>
      <c r="P573" s="497"/>
      <c r="GO573" s="277"/>
      <c r="GP573" s="277" t="s">
        <v>2030</v>
      </c>
      <c r="GQ573" s="277"/>
      <c r="GR573" s="277"/>
      <c r="GS573" s="277"/>
      <c r="GT573" s="277"/>
      <c r="GU573" s="277"/>
      <c r="GW573" s="157"/>
      <c r="GX573" s="157"/>
      <c r="GY573" s="157"/>
      <c r="GZ573" s="277"/>
      <c r="HA573" s="157"/>
      <c r="HB573" s="157"/>
      <c r="HC573" s="277"/>
      <c r="HD573" s="277"/>
      <c r="HF573" s="277"/>
    </row>
    <row r="574" spans="1:214" s="143" customFormat="1" ht="45.75" customHeight="1">
      <c r="A574" s="178" t="s">
        <v>490</v>
      </c>
      <c r="B574" s="179" t="s">
        <v>1465</v>
      </c>
      <c r="C574" s="498" t="s">
        <v>1466</v>
      </c>
      <c r="D574" s="498"/>
      <c r="E574" s="498"/>
      <c r="F574" s="498"/>
      <c r="G574" s="498"/>
      <c r="H574" s="180" t="s">
        <v>610</v>
      </c>
      <c r="I574" s="181">
        <v>0.24</v>
      </c>
      <c r="J574" s="182">
        <v>1</v>
      </c>
      <c r="K574" s="219">
        <v>0.24</v>
      </c>
      <c r="L574" s="183"/>
      <c r="M574" s="181"/>
      <c r="N574" s="184"/>
      <c r="O574" s="181"/>
      <c r="P574" s="185"/>
      <c r="GO574" s="277"/>
      <c r="GP574" s="277"/>
      <c r="GQ574" s="277" t="s">
        <v>1466</v>
      </c>
      <c r="GR574" s="277"/>
      <c r="GS574" s="277"/>
      <c r="GT574" s="277"/>
      <c r="GU574" s="277"/>
      <c r="GW574" s="157"/>
      <c r="GX574" s="157"/>
      <c r="GY574" s="157"/>
      <c r="GZ574" s="277"/>
      <c r="HA574" s="157"/>
      <c r="HB574" s="157"/>
      <c r="HC574" s="277"/>
      <c r="HD574" s="277"/>
      <c r="HF574" s="277"/>
    </row>
    <row r="575" spans="1:214" s="143" customFormat="1" ht="57" customHeight="1">
      <c r="A575" s="186"/>
      <c r="B575" s="187" t="s">
        <v>386</v>
      </c>
      <c r="C575" s="499" t="s">
        <v>387</v>
      </c>
      <c r="D575" s="499"/>
      <c r="E575" s="499"/>
      <c r="F575" s="499"/>
      <c r="G575" s="499"/>
      <c r="H575" s="499"/>
      <c r="I575" s="499"/>
      <c r="J575" s="499"/>
      <c r="K575" s="499"/>
      <c r="L575" s="499"/>
      <c r="M575" s="499"/>
      <c r="N575" s="499"/>
      <c r="O575" s="499"/>
      <c r="P575" s="499"/>
      <c r="GO575" s="277"/>
      <c r="GP575" s="277"/>
      <c r="GQ575" s="277"/>
      <c r="GR575" s="277"/>
      <c r="GS575" s="277"/>
      <c r="GT575" s="277"/>
      <c r="GU575" s="277"/>
      <c r="GV575" s="140" t="s">
        <v>387</v>
      </c>
      <c r="GW575" s="157"/>
      <c r="GX575" s="157"/>
      <c r="GY575" s="157"/>
      <c r="GZ575" s="277"/>
      <c r="HA575" s="157"/>
      <c r="HB575" s="157"/>
      <c r="HC575" s="277"/>
      <c r="HD575" s="277"/>
      <c r="HF575" s="277"/>
    </row>
    <row r="576" spans="1:214" s="143" customFormat="1" ht="23.25" customHeight="1">
      <c r="A576" s="186"/>
      <c r="B576" s="187" t="s">
        <v>388</v>
      </c>
      <c r="C576" s="499" t="s">
        <v>389</v>
      </c>
      <c r="D576" s="499"/>
      <c r="E576" s="499"/>
      <c r="F576" s="499"/>
      <c r="G576" s="499"/>
      <c r="H576" s="499"/>
      <c r="I576" s="499"/>
      <c r="J576" s="499"/>
      <c r="K576" s="499"/>
      <c r="L576" s="499"/>
      <c r="M576" s="499"/>
      <c r="N576" s="499"/>
      <c r="O576" s="499"/>
      <c r="P576" s="499"/>
      <c r="GO576" s="277"/>
      <c r="GP576" s="277"/>
      <c r="GQ576" s="277"/>
      <c r="GR576" s="277"/>
      <c r="GS576" s="277"/>
      <c r="GT576" s="277"/>
      <c r="GU576" s="277"/>
      <c r="GV576" s="140" t="s">
        <v>389</v>
      </c>
      <c r="GW576" s="157"/>
      <c r="GX576" s="157"/>
      <c r="GY576" s="157"/>
      <c r="GZ576" s="277"/>
      <c r="HA576" s="157"/>
      <c r="HB576" s="157"/>
      <c r="HC576" s="277"/>
      <c r="HD576" s="277"/>
      <c r="HF576" s="277"/>
    </row>
    <row r="577" spans="1:214" s="143" customFormat="1" ht="15" customHeight="1">
      <c r="A577" s="186"/>
      <c r="B577" s="187"/>
      <c r="C577" s="499" t="s">
        <v>2011</v>
      </c>
      <c r="D577" s="499"/>
      <c r="E577" s="499"/>
      <c r="F577" s="499"/>
      <c r="G577" s="499"/>
      <c r="H577" s="499"/>
      <c r="I577" s="499"/>
      <c r="J577" s="499"/>
      <c r="K577" s="499"/>
      <c r="L577" s="499"/>
      <c r="M577" s="499"/>
      <c r="N577" s="499"/>
      <c r="O577" s="499"/>
      <c r="P577" s="499"/>
      <c r="GO577" s="277"/>
      <c r="GP577" s="277"/>
      <c r="GQ577" s="277"/>
      <c r="GR577" s="277"/>
      <c r="GS577" s="277"/>
      <c r="GT577" s="277"/>
      <c r="GU577" s="277"/>
      <c r="GV577" s="140" t="s">
        <v>2011</v>
      </c>
      <c r="GW577" s="157"/>
      <c r="GX577" s="157"/>
      <c r="GY577" s="157"/>
      <c r="GZ577" s="277"/>
      <c r="HA577" s="157"/>
      <c r="HB577" s="157"/>
      <c r="HC577" s="277"/>
      <c r="HD577" s="277"/>
      <c r="HF577" s="277"/>
    </row>
    <row r="578" spans="1:214" s="143" customFormat="1" ht="15" customHeight="1">
      <c r="A578" s="188"/>
      <c r="B578" s="189" t="s">
        <v>164</v>
      </c>
      <c r="C578" s="501" t="s">
        <v>391</v>
      </c>
      <c r="D578" s="501"/>
      <c r="E578" s="501"/>
      <c r="F578" s="501"/>
      <c r="G578" s="501"/>
      <c r="H578" s="190" t="s">
        <v>392</v>
      </c>
      <c r="I578" s="191"/>
      <c r="J578" s="191"/>
      <c r="K578" s="192">
        <v>4.5044199999999996</v>
      </c>
      <c r="L578" s="193"/>
      <c r="M578" s="191"/>
      <c r="N578" s="193"/>
      <c r="O578" s="191"/>
      <c r="P578" s="194">
        <v>2550.13</v>
      </c>
      <c r="GO578" s="277"/>
      <c r="GP578" s="277"/>
      <c r="GQ578" s="277"/>
      <c r="GR578" s="277"/>
      <c r="GS578" s="277"/>
      <c r="GT578" s="277"/>
      <c r="GU578" s="277"/>
      <c r="GW578" s="157" t="s">
        <v>391</v>
      </c>
      <c r="GX578" s="157"/>
      <c r="GY578" s="157"/>
      <c r="GZ578" s="277"/>
      <c r="HA578" s="157"/>
      <c r="HB578" s="157"/>
      <c r="HC578" s="277"/>
      <c r="HD578" s="277"/>
      <c r="HF578" s="277"/>
    </row>
    <row r="579" spans="1:214" s="143" customFormat="1" ht="15" customHeight="1">
      <c r="A579" s="195"/>
      <c r="B579" s="189" t="s">
        <v>393</v>
      </c>
      <c r="C579" s="501" t="s">
        <v>394</v>
      </c>
      <c r="D579" s="501"/>
      <c r="E579" s="501"/>
      <c r="F579" s="501"/>
      <c r="G579" s="501"/>
      <c r="H579" s="190" t="s">
        <v>392</v>
      </c>
      <c r="I579" s="201">
        <v>11.68</v>
      </c>
      <c r="J579" s="197">
        <v>1.6068849999999999</v>
      </c>
      <c r="K579" s="192">
        <v>4.5044199999999996</v>
      </c>
      <c r="L579" s="198"/>
      <c r="M579" s="199"/>
      <c r="N579" s="200">
        <v>566.14</v>
      </c>
      <c r="O579" s="191"/>
      <c r="P579" s="194">
        <v>2550.13</v>
      </c>
      <c r="Q579" s="278"/>
      <c r="R579" s="278"/>
      <c r="GO579" s="277"/>
      <c r="GP579" s="277"/>
      <c r="GQ579" s="277"/>
      <c r="GR579" s="277"/>
      <c r="GS579" s="277"/>
      <c r="GT579" s="277"/>
      <c r="GU579" s="277"/>
      <c r="GW579" s="157"/>
      <c r="GX579" s="157" t="s">
        <v>394</v>
      </c>
      <c r="GY579" s="157"/>
      <c r="GZ579" s="277"/>
      <c r="HA579" s="157"/>
      <c r="HB579" s="157"/>
      <c r="HC579" s="277"/>
      <c r="HD579" s="277"/>
      <c r="HF579" s="277"/>
    </row>
    <row r="580" spans="1:214" s="143" customFormat="1" ht="15" customHeight="1">
      <c r="A580" s="188"/>
      <c r="B580" s="189" t="s">
        <v>167</v>
      </c>
      <c r="C580" s="501" t="s">
        <v>395</v>
      </c>
      <c r="D580" s="501"/>
      <c r="E580" s="501"/>
      <c r="F580" s="501"/>
      <c r="G580" s="501"/>
      <c r="H580" s="190"/>
      <c r="I580" s="191"/>
      <c r="J580" s="191"/>
      <c r="K580" s="191"/>
      <c r="L580" s="193"/>
      <c r="M580" s="191"/>
      <c r="N580" s="193"/>
      <c r="O580" s="191"/>
      <c r="P580" s="216">
        <v>90.17</v>
      </c>
      <c r="GO580" s="277"/>
      <c r="GP580" s="277"/>
      <c r="GQ580" s="277"/>
      <c r="GR580" s="277"/>
      <c r="GS580" s="277"/>
      <c r="GT580" s="277"/>
      <c r="GU580" s="277"/>
      <c r="GW580" s="157" t="s">
        <v>395</v>
      </c>
      <c r="GX580" s="157"/>
      <c r="GY580" s="157"/>
      <c r="GZ580" s="277"/>
      <c r="HA580" s="157"/>
      <c r="HB580" s="157"/>
      <c r="HC580" s="277"/>
      <c r="HD580" s="277"/>
      <c r="HF580" s="277"/>
    </row>
    <row r="581" spans="1:214" s="143" customFormat="1" ht="15" customHeight="1">
      <c r="A581" s="188"/>
      <c r="B581" s="189"/>
      <c r="C581" s="501" t="s">
        <v>396</v>
      </c>
      <c r="D581" s="501"/>
      <c r="E581" s="501"/>
      <c r="F581" s="501"/>
      <c r="G581" s="501"/>
      <c r="H581" s="190" t="s">
        <v>392</v>
      </c>
      <c r="I581" s="191"/>
      <c r="J581" s="191"/>
      <c r="K581" s="215">
        <v>8.4843600000000005E-2</v>
      </c>
      <c r="L581" s="193"/>
      <c r="M581" s="191"/>
      <c r="N581" s="193"/>
      <c r="O581" s="191"/>
      <c r="P581" s="216">
        <v>57.57</v>
      </c>
      <c r="GO581" s="277"/>
      <c r="GP581" s="277"/>
      <c r="GQ581" s="277"/>
      <c r="GR581" s="277"/>
      <c r="GS581" s="277"/>
      <c r="GT581" s="277"/>
      <c r="GU581" s="277"/>
      <c r="GW581" s="157" t="s">
        <v>396</v>
      </c>
      <c r="GX581" s="157"/>
      <c r="GY581" s="157"/>
      <c r="GZ581" s="277"/>
      <c r="HA581" s="157"/>
      <c r="HB581" s="157"/>
      <c r="HC581" s="277"/>
      <c r="HD581" s="277"/>
      <c r="HF581" s="277"/>
    </row>
    <row r="582" spans="1:214" s="143" customFormat="1" ht="15" customHeight="1">
      <c r="A582" s="195"/>
      <c r="B582" s="189" t="s">
        <v>397</v>
      </c>
      <c r="C582" s="501" t="s">
        <v>398</v>
      </c>
      <c r="D582" s="501"/>
      <c r="E582" s="501"/>
      <c r="F582" s="501"/>
      <c r="G582" s="501"/>
      <c r="H582" s="190" t="s">
        <v>399</v>
      </c>
      <c r="I582" s="201">
        <v>0.11</v>
      </c>
      <c r="J582" s="197">
        <v>1.6068849999999999</v>
      </c>
      <c r="K582" s="215">
        <v>4.2421800000000003E-2</v>
      </c>
      <c r="L582" s="198"/>
      <c r="M582" s="199"/>
      <c r="N582" s="200">
        <v>1582.31</v>
      </c>
      <c r="O582" s="191"/>
      <c r="P582" s="194">
        <v>67.12</v>
      </c>
      <c r="Q582" s="278"/>
      <c r="R582" s="278"/>
      <c r="GO582" s="277"/>
      <c r="GP582" s="277"/>
      <c r="GQ582" s="277"/>
      <c r="GR582" s="277"/>
      <c r="GS582" s="277"/>
      <c r="GT582" s="277"/>
      <c r="GU582" s="277"/>
      <c r="GW582" s="157"/>
      <c r="GX582" s="157" t="s">
        <v>398</v>
      </c>
      <c r="GY582" s="157"/>
      <c r="GZ582" s="277"/>
      <c r="HA582" s="157"/>
      <c r="HB582" s="157"/>
      <c r="HC582" s="277"/>
      <c r="HD582" s="277"/>
      <c r="HF582" s="277"/>
    </row>
    <row r="583" spans="1:214" s="143" customFormat="1" ht="15" customHeight="1">
      <c r="A583" s="203"/>
      <c r="B583" s="189" t="s">
        <v>400</v>
      </c>
      <c r="C583" s="501" t="s">
        <v>401</v>
      </c>
      <c r="D583" s="501"/>
      <c r="E583" s="501"/>
      <c r="F583" s="501"/>
      <c r="G583" s="501"/>
      <c r="H583" s="190" t="s">
        <v>392</v>
      </c>
      <c r="I583" s="201">
        <v>0.11</v>
      </c>
      <c r="J583" s="197">
        <v>1.6068849999999999</v>
      </c>
      <c r="K583" s="215">
        <v>4.2421800000000003E-2</v>
      </c>
      <c r="L583" s="193"/>
      <c r="M583" s="191"/>
      <c r="N583" s="204">
        <v>777.91</v>
      </c>
      <c r="O583" s="191"/>
      <c r="P583" s="216">
        <v>33</v>
      </c>
      <c r="GO583" s="277"/>
      <c r="GP583" s="277"/>
      <c r="GQ583" s="277"/>
      <c r="GR583" s="277"/>
      <c r="GS583" s="277"/>
      <c r="GT583" s="277"/>
      <c r="GU583" s="277"/>
      <c r="GW583" s="157"/>
      <c r="GX583" s="157"/>
      <c r="GY583" s="157" t="s">
        <v>401</v>
      </c>
      <c r="GZ583" s="277"/>
      <c r="HA583" s="157"/>
      <c r="HB583" s="157"/>
      <c r="HC583" s="277"/>
      <c r="HD583" s="277"/>
      <c r="HF583" s="277"/>
    </row>
    <row r="584" spans="1:214" s="143" customFormat="1" ht="15" customHeight="1">
      <c r="A584" s="195"/>
      <c r="B584" s="189" t="s">
        <v>402</v>
      </c>
      <c r="C584" s="501" t="s">
        <v>403</v>
      </c>
      <c r="D584" s="501"/>
      <c r="E584" s="501"/>
      <c r="F584" s="501"/>
      <c r="G584" s="501"/>
      <c r="H584" s="190" t="s">
        <v>399</v>
      </c>
      <c r="I584" s="201">
        <v>0.11</v>
      </c>
      <c r="J584" s="197">
        <v>1.6068849999999999</v>
      </c>
      <c r="K584" s="215">
        <v>4.2421800000000003E-2</v>
      </c>
      <c r="L584" s="198"/>
      <c r="M584" s="199"/>
      <c r="N584" s="200">
        <v>543.33000000000004</v>
      </c>
      <c r="O584" s="191"/>
      <c r="P584" s="194">
        <v>23.05</v>
      </c>
      <c r="Q584" s="278"/>
      <c r="R584" s="278"/>
      <c r="GO584" s="277"/>
      <c r="GP584" s="277"/>
      <c r="GQ584" s="277"/>
      <c r="GR584" s="277"/>
      <c r="GS584" s="277"/>
      <c r="GT584" s="277"/>
      <c r="GU584" s="277"/>
      <c r="GW584" s="157"/>
      <c r="GX584" s="157" t="s">
        <v>403</v>
      </c>
      <c r="GY584" s="157"/>
      <c r="GZ584" s="277"/>
      <c r="HA584" s="157"/>
      <c r="HB584" s="157"/>
      <c r="HC584" s="277"/>
      <c r="HD584" s="277"/>
      <c r="HF584" s="277"/>
    </row>
    <row r="585" spans="1:214" s="143" customFormat="1" ht="15" customHeight="1">
      <c r="A585" s="203"/>
      <c r="B585" s="189" t="s">
        <v>404</v>
      </c>
      <c r="C585" s="501" t="s">
        <v>405</v>
      </c>
      <c r="D585" s="501"/>
      <c r="E585" s="501"/>
      <c r="F585" s="501"/>
      <c r="G585" s="501"/>
      <c r="H585" s="190" t="s">
        <v>392</v>
      </c>
      <c r="I585" s="201">
        <v>0.11</v>
      </c>
      <c r="J585" s="197">
        <v>1.6068849999999999</v>
      </c>
      <c r="K585" s="215">
        <v>4.2421800000000003E-2</v>
      </c>
      <c r="L585" s="193"/>
      <c r="M585" s="191"/>
      <c r="N585" s="204">
        <v>579.11</v>
      </c>
      <c r="O585" s="191"/>
      <c r="P585" s="216">
        <v>24.57</v>
      </c>
      <c r="GO585" s="277"/>
      <c r="GP585" s="277"/>
      <c r="GQ585" s="277"/>
      <c r="GR585" s="277"/>
      <c r="GS585" s="277"/>
      <c r="GT585" s="277"/>
      <c r="GU585" s="277"/>
      <c r="GW585" s="157"/>
      <c r="GX585" s="157"/>
      <c r="GY585" s="157" t="s">
        <v>405</v>
      </c>
      <c r="GZ585" s="277"/>
      <c r="HA585" s="157"/>
      <c r="HB585" s="157"/>
      <c r="HC585" s="277"/>
      <c r="HD585" s="277"/>
      <c r="HF585" s="277"/>
    </row>
    <row r="586" spans="1:214" s="143" customFormat="1" ht="15" customHeight="1">
      <c r="A586" s="188"/>
      <c r="B586" s="189" t="s">
        <v>180</v>
      </c>
      <c r="C586" s="501" t="s">
        <v>410</v>
      </c>
      <c r="D586" s="501"/>
      <c r="E586" s="501"/>
      <c r="F586" s="501"/>
      <c r="G586" s="501"/>
      <c r="H586" s="190"/>
      <c r="I586" s="191"/>
      <c r="J586" s="191"/>
      <c r="K586" s="191"/>
      <c r="L586" s="193"/>
      <c r="M586" s="191"/>
      <c r="N586" s="193"/>
      <c r="O586" s="191"/>
      <c r="P586" s="216">
        <v>143.24</v>
      </c>
      <c r="GO586" s="277"/>
      <c r="GP586" s="277"/>
      <c r="GQ586" s="277"/>
      <c r="GR586" s="277"/>
      <c r="GS586" s="277"/>
      <c r="GT586" s="277"/>
      <c r="GU586" s="277"/>
      <c r="GW586" s="157" t="s">
        <v>410</v>
      </c>
      <c r="GX586" s="157"/>
      <c r="GY586" s="157"/>
      <c r="GZ586" s="277"/>
      <c r="HA586" s="157"/>
      <c r="HB586" s="157"/>
      <c r="HC586" s="277"/>
      <c r="HD586" s="277"/>
      <c r="HF586" s="277"/>
    </row>
    <row r="587" spans="1:214" s="143" customFormat="1" ht="34.5" customHeight="1">
      <c r="A587" s="195"/>
      <c r="B587" s="189" t="s">
        <v>593</v>
      </c>
      <c r="C587" s="501" t="s">
        <v>594</v>
      </c>
      <c r="D587" s="501"/>
      <c r="E587" s="501"/>
      <c r="F587" s="501"/>
      <c r="G587" s="501"/>
      <c r="H587" s="190" t="s">
        <v>595</v>
      </c>
      <c r="I587" s="201">
        <v>33.33</v>
      </c>
      <c r="J587" s="202">
        <v>1.0367</v>
      </c>
      <c r="K587" s="215">
        <v>8.2927706000000008</v>
      </c>
      <c r="L587" s="205">
        <v>5.87</v>
      </c>
      <c r="M587" s="206">
        <v>0.87</v>
      </c>
      <c r="N587" s="200">
        <v>5.1100000000000003</v>
      </c>
      <c r="O587" s="191"/>
      <c r="P587" s="194">
        <v>42.38</v>
      </c>
      <c r="Q587" s="278"/>
      <c r="R587" s="278"/>
      <c r="GO587" s="277"/>
      <c r="GP587" s="277"/>
      <c r="GQ587" s="277"/>
      <c r="GR587" s="277"/>
      <c r="GS587" s="277"/>
      <c r="GT587" s="277"/>
      <c r="GU587" s="277"/>
      <c r="GW587" s="157"/>
      <c r="GX587" s="157" t="s">
        <v>594</v>
      </c>
      <c r="GY587" s="157"/>
      <c r="GZ587" s="277"/>
      <c r="HA587" s="157"/>
      <c r="HB587" s="157"/>
      <c r="HC587" s="277"/>
      <c r="HD587" s="277"/>
      <c r="HF587" s="277"/>
    </row>
    <row r="588" spans="1:214" s="143" customFormat="1" ht="15" customHeight="1">
      <c r="A588" s="195"/>
      <c r="B588" s="189" t="s">
        <v>1433</v>
      </c>
      <c r="C588" s="501" t="s">
        <v>1434</v>
      </c>
      <c r="D588" s="501"/>
      <c r="E588" s="501"/>
      <c r="F588" s="501"/>
      <c r="G588" s="501"/>
      <c r="H588" s="190" t="s">
        <v>418</v>
      </c>
      <c r="I588" s="192">
        <v>1.2600000000000001E-3</v>
      </c>
      <c r="J588" s="202">
        <v>1.0367</v>
      </c>
      <c r="K588" s="215">
        <v>3.1349999999999998E-4</v>
      </c>
      <c r="L588" s="208">
        <v>43821.53</v>
      </c>
      <c r="M588" s="206">
        <v>1.34</v>
      </c>
      <c r="N588" s="200">
        <v>58720.85</v>
      </c>
      <c r="O588" s="191"/>
      <c r="P588" s="194">
        <v>18.41</v>
      </c>
      <c r="Q588" s="278"/>
      <c r="R588" s="278"/>
      <c r="GO588" s="277"/>
      <c r="GP588" s="277"/>
      <c r="GQ588" s="277"/>
      <c r="GR588" s="277"/>
      <c r="GS588" s="277"/>
      <c r="GT588" s="277"/>
      <c r="GU588" s="277"/>
      <c r="GW588" s="157"/>
      <c r="GX588" s="157" t="s">
        <v>1434</v>
      </c>
      <c r="GY588" s="157"/>
      <c r="GZ588" s="277"/>
      <c r="HA588" s="157"/>
      <c r="HB588" s="157"/>
      <c r="HC588" s="277"/>
      <c r="HD588" s="277"/>
      <c r="HF588" s="277"/>
    </row>
    <row r="589" spans="1:214" s="143" customFormat="1" ht="15" customHeight="1">
      <c r="A589" s="195"/>
      <c r="B589" s="189" t="s">
        <v>730</v>
      </c>
      <c r="C589" s="501" t="s">
        <v>731</v>
      </c>
      <c r="D589" s="501"/>
      <c r="E589" s="501"/>
      <c r="F589" s="501"/>
      <c r="G589" s="501"/>
      <c r="H589" s="190" t="s">
        <v>413</v>
      </c>
      <c r="I589" s="201">
        <v>0.02</v>
      </c>
      <c r="J589" s="202">
        <v>1.0367</v>
      </c>
      <c r="K589" s="215">
        <v>4.9762000000000001E-3</v>
      </c>
      <c r="L589" s="205">
        <v>79.88</v>
      </c>
      <c r="M589" s="206">
        <v>1.42</v>
      </c>
      <c r="N589" s="200">
        <v>113.43</v>
      </c>
      <c r="O589" s="191"/>
      <c r="P589" s="194">
        <v>0.56000000000000005</v>
      </c>
      <c r="Q589" s="278"/>
      <c r="R589" s="278"/>
      <c r="GO589" s="277"/>
      <c r="GP589" s="277"/>
      <c r="GQ589" s="277"/>
      <c r="GR589" s="277"/>
      <c r="GS589" s="277"/>
      <c r="GT589" s="277"/>
      <c r="GU589" s="277"/>
      <c r="GW589" s="157"/>
      <c r="GX589" s="157" t="s">
        <v>731</v>
      </c>
      <c r="GY589" s="157"/>
      <c r="GZ589" s="277"/>
      <c r="HA589" s="157"/>
      <c r="HB589" s="157"/>
      <c r="HC589" s="277"/>
      <c r="HD589" s="277"/>
      <c r="HF589" s="277"/>
    </row>
    <row r="590" spans="1:214" s="143" customFormat="1" ht="15" customHeight="1">
      <c r="A590" s="195"/>
      <c r="B590" s="189" t="s">
        <v>1467</v>
      </c>
      <c r="C590" s="501" t="s">
        <v>1468</v>
      </c>
      <c r="D590" s="501"/>
      <c r="E590" s="501"/>
      <c r="F590" s="501"/>
      <c r="G590" s="501"/>
      <c r="H590" s="190" t="s">
        <v>587</v>
      </c>
      <c r="I590" s="201">
        <v>0.05</v>
      </c>
      <c r="J590" s="202">
        <v>1.0367</v>
      </c>
      <c r="K590" s="215">
        <v>1.2440400000000001E-2</v>
      </c>
      <c r="L590" s="208">
        <v>4133.67</v>
      </c>
      <c r="M590" s="206">
        <v>1.29</v>
      </c>
      <c r="N590" s="200">
        <v>5332.43</v>
      </c>
      <c r="O590" s="191"/>
      <c r="P590" s="194">
        <v>66.34</v>
      </c>
      <c r="Q590" s="278"/>
      <c r="R590" s="278"/>
      <c r="GO590" s="277"/>
      <c r="GP590" s="277"/>
      <c r="GQ590" s="277"/>
      <c r="GR590" s="277"/>
      <c r="GS590" s="277"/>
      <c r="GT590" s="277"/>
      <c r="GU590" s="277"/>
      <c r="GW590" s="157"/>
      <c r="GX590" s="157" t="s">
        <v>1468</v>
      </c>
      <c r="GY590" s="157"/>
      <c r="GZ590" s="277"/>
      <c r="HA590" s="157"/>
      <c r="HB590" s="157"/>
      <c r="HC590" s="277"/>
      <c r="HD590" s="277"/>
      <c r="HF590" s="277"/>
    </row>
    <row r="591" spans="1:214" s="143" customFormat="1" ht="15" customHeight="1">
      <c r="A591" s="195"/>
      <c r="B591" s="189" t="s">
        <v>1469</v>
      </c>
      <c r="C591" s="501" t="s">
        <v>1470</v>
      </c>
      <c r="D591" s="501"/>
      <c r="E591" s="501"/>
      <c r="F591" s="501"/>
      <c r="G591" s="501"/>
      <c r="H591" s="190" t="s">
        <v>1124</v>
      </c>
      <c r="I591" s="202">
        <v>1.2200000000000001E-2</v>
      </c>
      <c r="J591" s="202">
        <v>1.0367</v>
      </c>
      <c r="K591" s="215">
        <v>3.0355E-3</v>
      </c>
      <c r="L591" s="208">
        <v>4130.12</v>
      </c>
      <c r="M591" s="206">
        <v>1.24</v>
      </c>
      <c r="N591" s="200">
        <v>5121.3500000000004</v>
      </c>
      <c r="O591" s="191"/>
      <c r="P591" s="194">
        <v>15.55</v>
      </c>
      <c r="Q591" s="278"/>
      <c r="R591" s="278"/>
      <c r="GO591" s="277"/>
      <c r="GP591" s="277"/>
      <c r="GQ591" s="277"/>
      <c r="GR591" s="277"/>
      <c r="GS591" s="277"/>
      <c r="GT591" s="277"/>
      <c r="GU591" s="277"/>
      <c r="GW591" s="157"/>
      <c r="GX591" s="157" t="s">
        <v>1470</v>
      </c>
      <c r="GY591" s="157"/>
      <c r="GZ591" s="277"/>
      <c r="HA591" s="157"/>
      <c r="HB591" s="157"/>
      <c r="HC591" s="277"/>
      <c r="HD591" s="277"/>
      <c r="HF591" s="277"/>
    </row>
    <row r="592" spans="1:214" s="143" customFormat="1" ht="15" customHeight="1">
      <c r="A592" s="210"/>
      <c r="B592" s="187"/>
      <c r="C592" s="500" t="s">
        <v>429</v>
      </c>
      <c r="D592" s="500"/>
      <c r="E592" s="500"/>
      <c r="F592" s="500"/>
      <c r="G592" s="500"/>
      <c r="H592" s="180"/>
      <c r="I592" s="181"/>
      <c r="J592" s="181"/>
      <c r="K592" s="181"/>
      <c r="L592" s="183"/>
      <c r="M592" s="181"/>
      <c r="N592" s="211"/>
      <c r="O592" s="181"/>
      <c r="P592" s="212">
        <v>2841.11</v>
      </c>
      <c r="Q592" s="278"/>
      <c r="R592" s="278"/>
      <c r="GO592" s="277"/>
      <c r="GP592" s="277"/>
      <c r="GQ592" s="277"/>
      <c r="GR592" s="277"/>
      <c r="GS592" s="277"/>
      <c r="GT592" s="277"/>
      <c r="GU592" s="277"/>
      <c r="GW592" s="157"/>
      <c r="GX592" s="157"/>
      <c r="GY592" s="157"/>
      <c r="GZ592" s="277" t="s">
        <v>429</v>
      </c>
      <c r="HA592" s="157"/>
      <c r="HB592" s="157"/>
      <c r="HC592" s="277"/>
      <c r="HD592" s="277"/>
      <c r="HF592" s="277"/>
    </row>
    <row r="593" spans="1:214" s="143" customFormat="1" ht="15" customHeight="1">
      <c r="A593" s="203" t="s">
        <v>1842</v>
      </c>
      <c r="B593" s="189" t="s">
        <v>430</v>
      </c>
      <c r="C593" s="501" t="s">
        <v>431</v>
      </c>
      <c r="D593" s="501"/>
      <c r="E593" s="501"/>
      <c r="F593" s="501"/>
      <c r="G593" s="501"/>
      <c r="H593" s="190" t="s">
        <v>432</v>
      </c>
      <c r="I593" s="209">
        <v>2</v>
      </c>
      <c r="J593" s="191"/>
      <c r="K593" s="209">
        <v>2</v>
      </c>
      <c r="L593" s="193"/>
      <c r="M593" s="191"/>
      <c r="N593" s="193"/>
      <c r="O593" s="192">
        <v>0.51834999999999998</v>
      </c>
      <c r="P593" s="216">
        <v>16.45</v>
      </c>
      <c r="GO593" s="277"/>
      <c r="GP593" s="277"/>
      <c r="GQ593" s="277"/>
      <c r="GR593" s="277"/>
      <c r="GS593" s="277"/>
      <c r="GT593" s="277"/>
      <c r="GU593" s="277"/>
      <c r="GW593" s="157"/>
      <c r="GX593" s="157"/>
      <c r="GY593" s="157"/>
      <c r="GZ593" s="277"/>
      <c r="HA593" s="157" t="s">
        <v>431</v>
      </c>
      <c r="HB593" s="157"/>
      <c r="HC593" s="277"/>
      <c r="HD593" s="277"/>
      <c r="HF593" s="277"/>
    </row>
    <row r="594" spans="1:214" s="143" customFormat="1" ht="15" customHeight="1">
      <c r="A594" s="203"/>
      <c r="B594" s="189"/>
      <c r="C594" s="501" t="s">
        <v>433</v>
      </c>
      <c r="D594" s="501"/>
      <c r="E594" s="501"/>
      <c r="F594" s="501"/>
      <c r="G594" s="501"/>
      <c r="H594" s="190"/>
      <c r="I594" s="191"/>
      <c r="J594" s="191"/>
      <c r="K594" s="191"/>
      <c r="L594" s="193"/>
      <c r="M594" s="191"/>
      <c r="N594" s="193"/>
      <c r="O594" s="191"/>
      <c r="P594" s="194">
        <v>2607.6999999999998</v>
      </c>
      <c r="GO594" s="277"/>
      <c r="GP594" s="277"/>
      <c r="GQ594" s="277"/>
      <c r="GR594" s="277"/>
      <c r="GS594" s="277"/>
      <c r="GT594" s="277"/>
      <c r="GU594" s="277"/>
      <c r="GW594" s="157"/>
      <c r="GX594" s="157"/>
      <c r="GY594" s="157"/>
      <c r="GZ594" s="277"/>
      <c r="HA594" s="157"/>
      <c r="HB594" s="157" t="s">
        <v>433</v>
      </c>
      <c r="HC594" s="277"/>
      <c r="HD594" s="277"/>
      <c r="HF594" s="277"/>
    </row>
    <row r="595" spans="1:214" s="143" customFormat="1" ht="15" customHeight="1">
      <c r="A595" s="203"/>
      <c r="B595" s="189" t="s">
        <v>603</v>
      </c>
      <c r="C595" s="501" t="s">
        <v>604</v>
      </c>
      <c r="D595" s="501"/>
      <c r="E595" s="501"/>
      <c r="F595" s="501"/>
      <c r="G595" s="501"/>
      <c r="H595" s="190" t="s">
        <v>432</v>
      </c>
      <c r="I595" s="209">
        <v>97</v>
      </c>
      <c r="J595" s="191"/>
      <c r="K595" s="209">
        <v>97</v>
      </c>
      <c r="L595" s="193"/>
      <c r="M595" s="191"/>
      <c r="N595" s="193"/>
      <c r="O595" s="191"/>
      <c r="P595" s="194">
        <v>2529.4699999999998</v>
      </c>
      <c r="GO595" s="277"/>
      <c r="GP595" s="277"/>
      <c r="GQ595" s="277"/>
      <c r="GR595" s="277"/>
      <c r="GS595" s="277"/>
      <c r="GT595" s="277"/>
      <c r="GU595" s="277"/>
      <c r="GW595" s="157"/>
      <c r="GX595" s="157"/>
      <c r="GY595" s="157"/>
      <c r="GZ595" s="277"/>
      <c r="HA595" s="157"/>
      <c r="HB595" s="157" t="s">
        <v>604</v>
      </c>
      <c r="HC595" s="277"/>
      <c r="HD595" s="277"/>
      <c r="HF595" s="277"/>
    </row>
    <row r="596" spans="1:214" s="143" customFormat="1" ht="15" customHeight="1">
      <c r="A596" s="203"/>
      <c r="B596" s="189" t="s">
        <v>605</v>
      </c>
      <c r="C596" s="501" t="s">
        <v>606</v>
      </c>
      <c r="D596" s="501"/>
      <c r="E596" s="501"/>
      <c r="F596" s="501"/>
      <c r="G596" s="501"/>
      <c r="H596" s="190" t="s">
        <v>432</v>
      </c>
      <c r="I596" s="209">
        <v>51</v>
      </c>
      <c r="J596" s="191"/>
      <c r="K596" s="209">
        <v>51</v>
      </c>
      <c r="L596" s="193"/>
      <c r="M596" s="191"/>
      <c r="N596" s="193"/>
      <c r="O596" s="191"/>
      <c r="P596" s="194">
        <v>1329.93</v>
      </c>
      <c r="GO596" s="277"/>
      <c r="GP596" s="277"/>
      <c r="GQ596" s="277"/>
      <c r="GR596" s="277"/>
      <c r="GS596" s="277"/>
      <c r="GT596" s="277"/>
      <c r="GU596" s="277"/>
      <c r="GW596" s="157"/>
      <c r="GX596" s="157"/>
      <c r="GY596" s="157"/>
      <c r="GZ596" s="277"/>
      <c r="HA596" s="157"/>
      <c r="HB596" s="157" t="s">
        <v>606</v>
      </c>
      <c r="HC596" s="277"/>
      <c r="HD596" s="277"/>
      <c r="HF596" s="277"/>
    </row>
    <row r="597" spans="1:214" s="143" customFormat="1" ht="15" customHeight="1">
      <c r="A597" s="213"/>
      <c r="B597" s="214"/>
      <c r="C597" s="500" t="s">
        <v>438</v>
      </c>
      <c r="D597" s="500"/>
      <c r="E597" s="500"/>
      <c r="F597" s="500"/>
      <c r="G597" s="500"/>
      <c r="H597" s="180"/>
      <c r="I597" s="181"/>
      <c r="J597" s="181"/>
      <c r="K597" s="181"/>
      <c r="L597" s="183"/>
      <c r="M597" s="181"/>
      <c r="N597" s="211">
        <v>27987.33</v>
      </c>
      <c r="O597" s="181"/>
      <c r="P597" s="212">
        <v>6716.96</v>
      </c>
      <c r="GO597" s="277"/>
      <c r="GP597" s="277"/>
      <c r="GQ597" s="277"/>
      <c r="GR597" s="277"/>
      <c r="GS597" s="277"/>
      <c r="GT597" s="277"/>
      <c r="GU597" s="277"/>
      <c r="GW597" s="157"/>
      <c r="GX597" s="157"/>
      <c r="GY597" s="157"/>
      <c r="GZ597" s="277"/>
      <c r="HA597" s="157"/>
      <c r="HB597" s="157"/>
      <c r="HC597" s="277" t="s">
        <v>438</v>
      </c>
      <c r="HD597" s="277"/>
      <c r="HF597" s="277"/>
    </row>
    <row r="598" spans="1:214" s="143" customFormat="1" ht="15" customHeight="1">
      <c r="A598" s="497" t="s">
        <v>2039</v>
      </c>
      <c r="B598" s="497"/>
      <c r="C598" s="497"/>
      <c r="D598" s="497"/>
      <c r="E598" s="497"/>
      <c r="F598" s="497"/>
      <c r="G598" s="497"/>
      <c r="H598" s="497"/>
      <c r="I598" s="497"/>
      <c r="J598" s="497"/>
      <c r="K598" s="497"/>
      <c r="L598" s="497"/>
      <c r="M598" s="497"/>
      <c r="N598" s="497"/>
      <c r="O598" s="497"/>
      <c r="P598" s="497"/>
      <c r="GO598" s="277"/>
      <c r="GP598" s="277" t="s">
        <v>2039</v>
      </c>
      <c r="GQ598" s="277"/>
      <c r="GR598" s="277"/>
      <c r="GS598" s="277"/>
      <c r="GT598" s="277"/>
      <c r="GU598" s="277"/>
      <c r="GW598" s="157"/>
      <c r="GX598" s="157"/>
      <c r="GY598" s="157"/>
      <c r="GZ598" s="277"/>
      <c r="HA598" s="157"/>
      <c r="HB598" s="157"/>
      <c r="HC598" s="277"/>
      <c r="HD598" s="277"/>
      <c r="HF598" s="277"/>
    </row>
    <row r="599" spans="1:214" s="143" customFormat="1" ht="15" customHeight="1">
      <c r="A599" s="497" t="s">
        <v>2029</v>
      </c>
      <c r="B599" s="497"/>
      <c r="C599" s="497"/>
      <c r="D599" s="497"/>
      <c r="E599" s="497"/>
      <c r="F599" s="497"/>
      <c r="G599" s="497"/>
      <c r="H599" s="497"/>
      <c r="I599" s="497"/>
      <c r="J599" s="497"/>
      <c r="K599" s="497"/>
      <c r="L599" s="497"/>
      <c r="M599" s="497"/>
      <c r="N599" s="497"/>
      <c r="O599" s="497"/>
      <c r="P599" s="497"/>
      <c r="GO599" s="277"/>
      <c r="GP599" s="277" t="s">
        <v>2029</v>
      </c>
      <c r="GQ599" s="277"/>
      <c r="GR599" s="277"/>
      <c r="GS599" s="277"/>
      <c r="GT599" s="277"/>
      <c r="GU599" s="277"/>
      <c r="GW599" s="157"/>
      <c r="GX599" s="157"/>
      <c r="GY599" s="157"/>
      <c r="GZ599" s="277"/>
      <c r="HA599" s="157"/>
      <c r="HB599" s="157"/>
      <c r="HC599" s="277"/>
      <c r="HD599" s="277"/>
      <c r="HF599" s="277"/>
    </row>
    <row r="600" spans="1:214" s="143" customFormat="1" ht="15" customHeight="1">
      <c r="A600" s="178" t="s">
        <v>493</v>
      </c>
      <c r="B600" s="179" t="s">
        <v>2040</v>
      </c>
      <c r="C600" s="498" t="s">
        <v>2041</v>
      </c>
      <c r="D600" s="498"/>
      <c r="E600" s="498"/>
      <c r="F600" s="498"/>
      <c r="G600" s="498"/>
      <c r="H600" s="180" t="s">
        <v>610</v>
      </c>
      <c r="I600" s="181">
        <v>14.08</v>
      </c>
      <c r="J600" s="182">
        <v>1</v>
      </c>
      <c r="K600" s="219">
        <v>14.08</v>
      </c>
      <c r="L600" s="183"/>
      <c r="M600" s="181"/>
      <c r="N600" s="184"/>
      <c r="O600" s="181"/>
      <c r="P600" s="185"/>
      <c r="GO600" s="277"/>
      <c r="GP600" s="277"/>
      <c r="GQ600" s="277" t="s">
        <v>2041</v>
      </c>
      <c r="GR600" s="277"/>
      <c r="GS600" s="277"/>
      <c r="GT600" s="277"/>
      <c r="GU600" s="277"/>
      <c r="GW600" s="157"/>
      <c r="GX600" s="157"/>
      <c r="GY600" s="157"/>
      <c r="GZ600" s="277"/>
      <c r="HA600" s="157"/>
      <c r="HB600" s="157"/>
      <c r="HC600" s="277"/>
      <c r="HD600" s="277"/>
      <c r="HF600" s="277"/>
    </row>
    <row r="601" spans="1:214" s="143" customFormat="1" ht="57" customHeight="1">
      <c r="A601" s="186"/>
      <c r="B601" s="187" t="s">
        <v>386</v>
      </c>
      <c r="C601" s="499" t="s">
        <v>387</v>
      </c>
      <c r="D601" s="499"/>
      <c r="E601" s="499"/>
      <c r="F601" s="499"/>
      <c r="G601" s="499"/>
      <c r="H601" s="499"/>
      <c r="I601" s="499"/>
      <c r="J601" s="499"/>
      <c r="K601" s="499"/>
      <c r="L601" s="499"/>
      <c r="M601" s="499"/>
      <c r="N601" s="499"/>
      <c r="O601" s="499"/>
      <c r="P601" s="499"/>
      <c r="GO601" s="277"/>
      <c r="GP601" s="277"/>
      <c r="GQ601" s="277"/>
      <c r="GR601" s="277"/>
      <c r="GS601" s="277"/>
      <c r="GT601" s="277"/>
      <c r="GU601" s="277"/>
      <c r="GV601" s="140" t="s">
        <v>387</v>
      </c>
      <c r="GW601" s="157"/>
      <c r="GX601" s="157"/>
      <c r="GY601" s="157"/>
      <c r="GZ601" s="277"/>
      <c r="HA601" s="157"/>
      <c r="HB601" s="157"/>
      <c r="HC601" s="277"/>
      <c r="HD601" s="277"/>
      <c r="HF601" s="277"/>
    </row>
    <row r="602" spans="1:214" s="143" customFormat="1" ht="23.25" customHeight="1">
      <c r="A602" s="186"/>
      <c r="B602" s="187" t="s">
        <v>388</v>
      </c>
      <c r="C602" s="499" t="s">
        <v>389</v>
      </c>
      <c r="D602" s="499"/>
      <c r="E602" s="499"/>
      <c r="F602" s="499"/>
      <c r="G602" s="499"/>
      <c r="H602" s="499"/>
      <c r="I602" s="499"/>
      <c r="J602" s="499"/>
      <c r="K602" s="499"/>
      <c r="L602" s="499"/>
      <c r="M602" s="499"/>
      <c r="N602" s="499"/>
      <c r="O602" s="499"/>
      <c r="P602" s="499"/>
      <c r="GO602" s="277"/>
      <c r="GP602" s="277"/>
      <c r="GQ602" s="277"/>
      <c r="GR602" s="277"/>
      <c r="GS602" s="277"/>
      <c r="GT602" s="277"/>
      <c r="GU602" s="277"/>
      <c r="GV602" s="140" t="s">
        <v>389</v>
      </c>
      <c r="GW602" s="157"/>
      <c r="GX602" s="157"/>
      <c r="GY602" s="157"/>
      <c r="GZ602" s="277"/>
      <c r="HA602" s="157"/>
      <c r="HB602" s="157"/>
      <c r="HC602" s="277"/>
      <c r="HD602" s="277"/>
      <c r="HF602" s="277"/>
    </row>
    <row r="603" spans="1:214" s="143" customFormat="1" ht="15" customHeight="1">
      <c r="A603" s="186"/>
      <c r="B603" s="187"/>
      <c r="C603" s="499" t="s">
        <v>2011</v>
      </c>
      <c r="D603" s="499"/>
      <c r="E603" s="499"/>
      <c r="F603" s="499"/>
      <c r="G603" s="499"/>
      <c r="H603" s="499"/>
      <c r="I603" s="499"/>
      <c r="J603" s="499"/>
      <c r="K603" s="499"/>
      <c r="L603" s="499"/>
      <c r="M603" s="499"/>
      <c r="N603" s="499"/>
      <c r="O603" s="499"/>
      <c r="P603" s="499"/>
      <c r="GO603" s="277"/>
      <c r="GP603" s="277"/>
      <c r="GQ603" s="277"/>
      <c r="GR603" s="277"/>
      <c r="GS603" s="277"/>
      <c r="GT603" s="277"/>
      <c r="GU603" s="277"/>
      <c r="GV603" s="140" t="s">
        <v>2011</v>
      </c>
      <c r="GW603" s="157"/>
      <c r="GX603" s="157"/>
      <c r="GY603" s="157"/>
      <c r="GZ603" s="277"/>
      <c r="HA603" s="157"/>
      <c r="HB603" s="157"/>
      <c r="HC603" s="277"/>
      <c r="HD603" s="277"/>
      <c r="HF603" s="277"/>
    </row>
    <row r="604" spans="1:214" s="143" customFormat="1" ht="15" customHeight="1">
      <c r="A604" s="188"/>
      <c r="B604" s="189" t="s">
        <v>164</v>
      </c>
      <c r="C604" s="501" t="s">
        <v>391</v>
      </c>
      <c r="D604" s="501"/>
      <c r="E604" s="501"/>
      <c r="F604" s="501"/>
      <c r="G604" s="501"/>
      <c r="H604" s="190" t="s">
        <v>392</v>
      </c>
      <c r="I604" s="191"/>
      <c r="J604" s="191"/>
      <c r="K604" s="215">
        <v>92.536007900000001</v>
      </c>
      <c r="L604" s="193"/>
      <c r="M604" s="191"/>
      <c r="N604" s="193"/>
      <c r="O604" s="191"/>
      <c r="P604" s="194">
        <v>52388.34</v>
      </c>
      <c r="GO604" s="277"/>
      <c r="GP604" s="277"/>
      <c r="GQ604" s="277"/>
      <c r="GR604" s="277"/>
      <c r="GS604" s="277"/>
      <c r="GT604" s="277"/>
      <c r="GU604" s="277"/>
      <c r="GW604" s="157" t="s">
        <v>391</v>
      </c>
      <c r="GX604" s="157"/>
      <c r="GY604" s="157"/>
      <c r="GZ604" s="277"/>
      <c r="HA604" s="157"/>
      <c r="HB604" s="157"/>
      <c r="HC604" s="277"/>
      <c r="HD604" s="277"/>
      <c r="HF604" s="277"/>
    </row>
    <row r="605" spans="1:214" s="143" customFormat="1" ht="15" customHeight="1">
      <c r="A605" s="195"/>
      <c r="B605" s="189" t="s">
        <v>393</v>
      </c>
      <c r="C605" s="501" t="s">
        <v>394</v>
      </c>
      <c r="D605" s="501"/>
      <c r="E605" s="501"/>
      <c r="F605" s="501"/>
      <c r="G605" s="501"/>
      <c r="H605" s="190" t="s">
        <v>392</v>
      </c>
      <c r="I605" s="201">
        <v>4.09</v>
      </c>
      <c r="J605" s="197">
        <v>1.6068849999999999</v>
      </c>
      <c r="K605" s="215">
        <v>92.536007900000001</v>
      </c>
      <c r="L605" s="198"/>
      <c r="M605" s="199"/>
      <c r="N605" s="200">
        <v>566.14</v>
      </c>
      <c r="O605" s="191"/>
      <c r="P605" s="194">
        <v>52388.34</v>
      </c>
      <c r="Q605" s="278"/>
      <c r="R605" s="278"/>
      <c r="GO605" s="277"/>
      <c r="GP605" s="277"/>
      <c r="GQ605" s="277"/>
      <c r="GR605" s="277"/>
      <c r="GS605" s="277"/>
      <c r="GT605" s="277"/>
      <c r="GU605" s="277"/>
      <c r="GW605" s="157"/>
      <c r="GX605" s="157" t="s">
        <v>394</v>
      </c>
      <c r="GY605" s="157"/>
      <c r="GZ605" s="277"/>
      <c r="HA605" s="157"/>
      <c r="HB605" s="157"/>
      <c r="HC605" s="277"/>
      <c r="HD605" s="277"/>
      <c r="HF605" s="277"/>
    </row>
    <row r="606" spans="1:214" s="143" customFormat="1" ht="15" customHeight="1">
      <c r="A606" s="188"/>
      <c r="B606" s="189" t="s">
        <v>167</v>
      </c>
      <c r="C606" s="501" t="s">
        <v>395</v>
      </c>
      <c r="D606" s="501"/>
      <c r="E606" s="501"/>
      <c r="F606" s="501"/>
      <c r="G606" s="501"/>
      <c r="H606" s="190"/>
      <c r="I606" s="191"/>
      <c r="J606" s="191"/>
      <c r="K606" s="191"/>
      <c r="L606" s="193"/>
      <c r="M606" s="191"/>
      <c r="N606" s="193"/>
      <c r="O606" s="191"/>
      <c r="P606" s="194">
        <v>8656.65</v>
      </c>
      <c r="GO606" s="277"/>
      <c r="GP606" s="277"/>
      <c r="GQ606" s="277"/>
      <c r="GR606" s="277"/>
      <c r="GS606" s="277"/>
      <c r="GT606" s="277"/>
      <c r="GU606" s="277"/>
      <c r="GW606" s="157" t="s">
        <v>395</v>
      </c>
      <c r="GX606" s="157"/>
      <c r="GY606" s="157"/>
      <c r="GZ606" s="277"/>
      <c r="HA606" s="157"/>
      <c r="HB606" s="157"/>
      <c r="HC606" s="277"/>
      <c r="HD606" s="277"/>
      <c r="HF606" s="277"/>
    </row>
    <row r="607" spans="1:214" s="143" customFormat="1" ht="15" customHeight="1">
      <c r="A607" s="188"/>
      <c r="B607" s="189"/>
      <c r="C607" s="501" t="s">
        <v>396</v>
      </c>
      <c r="D607" s="501"/>
      <c r="E607" s="501"/>
      <c r="F607" s="501"/>
      <c r="G607" s="501"/>
      <c r="H607" s="190" t="s">
        <v>392</v>
      </c>
      <c r="I607" s="191"/>
      <c r="J607" s="191"/>
      <c r="K607" s="215">
        <v>8.1449786</v>
      </c>
      <c r="L607" s="193"/>
      <c r="M607" s="191"/>
      <c r="N607" s="193"/>
      <c r="O607" s="191"/>
      <c r="P607" s="194">
        <v>5526.45</v>
      </c>
      <c r="GO607" s="277"/>
      <c r="GP607" s="277"/>
      <c r="GQ607" s="277"/>
      <c r="GR607" s="277"/>
      <c r="GS607" s="277"/>
      <c r="GT607" s="277"/>
      <c r="GU607" s="277"/>
      <c r="GW607" s="157" t="s">
        <v>396</v>
      </c>
      <c r="GX607" s="157"/>
      <c r="GY607" s="157"/>
      <c r="GZ607" s="277"/>
      <c r="HA607" s="157"/>
      <c r="HB607" s="157"/>
      <c r="HC607" s="277"/>
      <c r="HD607" s="277"/>
      <c r="HF607" s="277"/>
    </row>
    <row r="608" spans="1:214" s="143" customFormat="1" ht="15" customHeight="1">
      <c r="A608" s="195"/>
      <c r="B608" s="189" t="s">
        <v>397</v>
      </c>
      <c r="C608" s="501" t="s">
        <v>398</v>
      </c>
      <c r="D608" s="501"/>
      <c r="E608" s="501"/>
      <c r="F608" s="501"/>
      <c r="G608" s="501"/>
      <c r="H608" s="190" t="s">
        <v>399</v>
      </c>
      <c r="I608" s="201">
        <v>0.18</v>
      </c>
      <c r="J608" s="197">
        <v>1.6068849999999999</v>
      </c>
      <c r="K608" s="215">
        <v>4.0724893</v>
      </c>
      <c r="L608" s="198"/>
      <c r="M608" s="199"/>
      <c r="N608" s="200">
        <v>1582.31</v>
      </c>
      <c r="O608" s="191"/>
      <c r="P608" s="194">
        <v>6443.94</v>
      </c>
      <c r="Q608" s="278"/>
      <c r="R608" s="278"/>
      <c r="GO608" s="277"/>
      <c r="GP608" s="277"/>
      <c r="GQ608" s="277"/>
      <c r="GR608" s="277"/>
      <c r="GS608" s="277"/>
      <c r="GT608" s="277"/>
      <c r="GU608" s="277"/>
      <c r="GW608" s="157"/>
      <c r="GX608" s="157" t="s">
        <v>398</v>
      </c>
      <c r="GY608" s="157"/>
      <c r="GZ608" s="277"/>
      <c r="HA608" s="157"/>
      <c r="HB608" s="157"/>
      <c r="HC608" s="277"/>
      <c r="HD608" s="277"/>
      <c r="HF608" s="277"/>
    </row>
    <row r="609" spans="1:214" s="143" customFormat="1" ht="15" customHeight="1">
      <c r="A609" s="203"/>
      <c r="B609" s="189" t="s">
        <v>400</v>
      </c>
      <c r="C609" s="501" t="s">
        <v>401</v>
      </c>
      <c r="D609" s="501"/>
      <c r="E609" s="501"/>
      <c r="F609" s="501"/>
      <c r="G609" s="501"/>
      <c r="H609" s="190" t="s">
        <v>392</v>
      </c>
      <c r="I609" s="201">
        <v>0.18</v>
      </c>
      <c r="J609" s="197">
        <v>1.6068849999999999</v>
      </c>
      <c r="K609" s="215">
        <v>4.0724893</v>
      </c>
      <c r="L609" s="193"/>
      <c r="M609" s="191"/>
      <c r="N609" s="204">
        <v>777.91</v>
      </c>
      <c r="O609" s="191"/>
      <c r="P609" s="194">
        <v>3168.03</v>
      </c>
      <c r="GO609" s="277"/>
      <c r="GP609" s="277"/>
      <c r="GQ609" s="277"/>
      <c r="GR609" s="277"/>
      <c r="GS609" s="277"/>
      <c r="GT609" s="277"/>
      <c r="GU609" s="277"/>
      <c r="GW609" s="157"/>
      <c r="GX609" s="157"/>
      <c r="GY609" s="157" t="s">
        <v>401</v>
      </c>
      <c r="GZ609" s="277"/>
      <c r="HA609" s="157"/>
      <c r="HB609" s="157"/>
      <c r="HC609" s="277"/>
      <c r="HD609" s="277"/>
      <c r="HF609" s="277"/>
    </row>
    <row r="610" spans="1:214" s="143" customFormat="1" ht="15" customHeight="1">
      <c r="A610" s="195"/>
      <c r="B610" s="189" t="s">
        <v>402</v>
      </c>
      <c r="C610" s="501" t="s">
        <v>403</v>
      </c>
      <c r="D610" s="501"/>
      <c r="E610" s="501"/>
      <c r="F610" s="501"/>
      <c r="G610" s="501"/>
      <c r="H610" s="190" t="s">
        <v>399</v>
      </c>
      <c r="I610" s="201">
        <v>0.18</v>
      </c>
      <c r="J610" s="197">
        <v>1.6068849999999999</v>
      </c>
      <c r="K610" s="215">
        <v>4.0724893</v>
      </c>
      <c r="L610" s="198"/>
      <c r="M610" s="199"/>
      <c r="N610" s="200">
        <v>543.33000000000004</v>
      </c>
      <c r="O610" s="191"/>
      <c r="P610" s="194">
        <v>2212.71</v>
      </c>
      <c r="Q610" s="278"/>
      <c r="R610" s="278"/>
      <c r="GO610" s="277"/>
      <c r="GP610" s="277"/>
      <c r="GQ610" s="277"/>
      <c r="GR610" s="277"/>
      <c r="GS610" s="277"/>
      <c r="GT610" s="277"/>
      <c r="GU610" s="277"/>
      <c r="GW610" s="157"/>
      <c r="GX610" s="157" t="s">
        <v>403</v>
      </c>
      <c r="GY610" s="157"/>
      <c r="GZ610" s="277"/>
      <c r="HA610" s="157"/>
      <c r="HB610" s="157"/>
      <c r="HC610" s="277"/>
      <c r="HD610" s="277"/>
      <c r="HF610" s="277"/>
    </row>
    <row r="611" spans="1:214" s="143" customFormat="1" ht="15" customHeight="1">
      <c r="A611" s="203"/>
      <c r="B611" s="189" t="s">
        <v>404</v>
      </c>
      <c r="C611" s="501" t="s">
        <v>405</v>
      </c>
      <c r="D611" s="501"/>
      <c r="E611" s="501"/>
      <c r="F611" s="501"/>
      <c r="G611" s="501"/>
      <c r="H611" s="190" t="s">
        <v>392</v>
      </c>
      <c r="I611" s="201">
        <v>0.18</v>
      </c>
      <c r="J611" s="197">
        <v>1.6068849999999999</v>
      </c>
      <c r="K611" s="215">
        <v>4.0724893</v>
      </c>
      <c r="L611" s="193"/>
      <c r="M611" s="191"/>
      <c r="N611" s="204">
        <v>579.11</v>
      </c>
      <c r="O611" s="191"/>
      <c r="P611" s="194">
        <v>2358.42</v>
      </c>
      <c r="GO611" s="277"/>
      <c r="GP611" s="277"/>
      <c r="GQ611" s="277"/>
      <c r="GR611" s="277"/>
      <c r="GS611" s="277"/>
      <c r="GT611" s="277"/>
      <c r="GU611" s="277"/>
      <c r="GW611" s="157"/>
      <c r="GX611" s="157"/>
      <c r="GY611" s="157" t="s">
        <v>405</v>
      </c>
      <c r="GZ611" s="277"/>
      <c r="HA611" s="157"/>
      <c r="HB611" s="157"/>
      <c r="HC611" s="277"/>
      <c r="HD611" s="277"/>
      <c r="HF611" s="277"/>
    </row>
    <row r="612" spans="1:214" s="143" customFormat="1" ht="15" customHeight="1">
      <c r="A612" s="188"/>
      <c r="B612" s="189" t="s">
        <v>180</v>
      </c>
      <c r="C612" s="501" t="s">
        <v>410</v>
      </c>
      <c r="D612" s="501"/>
      <c r="E612" s="501"/>
      <c r="F612" s="501"/>
      <c r="G612" s="501"/>
      <c r="H612" s="190"/>
      <c r="I612" s="191"/>
      <c r="J612" s="191"/>
      <c r="K612" s="191"/>
      <c r="L612" s="193"/>
      <c r="M612" s="191"/>
      <c r="N612" s="193"/>
      <c r="O612" s="191"/>
      <c r="P612" s="194">
        <v>1670.41</v>
      </c>
      <c r="GO612" s="277"/>
      <c r="GP612" s="277"/>
      <c r="GQ612" s="277"/>
      <c r="GR612" s="277"/>
      <c r="GS612" s="277"/>
      <c r="GT612" s="277"/>
      <c r="GU612" s="277"/>
      <c r="GW612" s="157" t="s">
        <v>410</v>
      </c>
      <c r="GX612" s="157"/>
      <c r="GY612" s="157"/>
      <c r="GZ612" s="277"/>
      <c r="HA612" s="157"/>
      <c r="HB612" s="157"/>
      <c r="HC612" s="277"/>
      <c r="HD612" s="277"/>
      <c r="HF612" s="277"/>
    </row>
    <row r="613" spans="1:214" s="143" customFormat="1" ht="34.5" customHeight="1">
      <c r="A613" s="195"/>
      <c r="B613" s="189" t="s">
        <v>593</v>
      </c>
      <c r="C613" s="501" t="s">
        <v>594</v>
      </c>
      <c r="D613" s="501"/>
      <c r="E613" s="501"/>
      <c r="F613" s="501"/>
      <c r="G613" s="501"/>
      <c r="H613" s="190" t="s">
        <v>595</v>
      </c>
      <c r="I613" s="201">
        <v>13.33</v>
      </c>
      <c r="J613" s="202">
        <v>1.0367</v>
      </c>
      <c r="K613" s="215">
        <v>194.5744909</v>
      </c>
      <c r="L613" s="205">
        <v>5.87</v>
      </c>
      <c r="M613" s="206">
        <v>0.87</v>
      </c>
      <c r="N613" s="200">
        <v>5.1100000000000003</v>
      </c>
      <c r="O613" s="191"/>
      <c r="P613" s="194">
        <v>994.28</v>
      </c>
      <c r="Q613" s="278"/>
      <c r="R613" s="278"/>
      <c r="GO613" s="277"/>
      <c r="GP613" s="277"/>
      <c r="GQ613" s="277"/>
      <c r="GR613" s="277"/>
      <c r="GS613" s="277"/>
      <c r="GT613" s="277"/>
      <c r="GU613" s="277"/>
      <c r="GW613" s="157"/>
      <c r="GX613" s="157" t="s">
        <v>594</v>
      </c>
      <c r="GY613" s="157"/>
      <c r="GZ613" s="277"/>
      <c r="HA613" s="157"/>
      <c r="HB613" s="157"/>
      <c r="HC613" s="277"/>
      <c r="HD613" s="277"/>
      <c r="HF613" s="277"/>
    </row>
    <row r="614" spans="1:214" s="143" customFormat="1" ht="23.25" customHeight="1">
      <c r="A614" s="195"/>
      <c r="B614" s="189" t="s">
        <v>1403</v>
      </c>
      <c r="C614" s="501" t="s">
        <v>1404</v>
      </c>
      <c r="D614" s="501"/>
      <c r="E614" s="501"/>
      <c r="F614" s="501"/>
      <c r="G614" s="501"/>
      <c r="H614" s="190" t="s">
        <v>1405</v>
      </c>
      <c r="I614" s="196">
        <v>0.7</v>
      </c>
      <c r="J614" s="202">
        <v>1.0367</v>
      </c>
      <c r="K614" s="215">
        <v>10.217715200000001</v>
      </c>
      <c r="L614" s="205">
        <v>37.71</v>
      </c>
      <c r="M614" s="206">
        <v>1.54</v>
      </c>
      <c r="N614" s="200">
        <v>58.07</v>
      </c>
      <c r="O614" s="191"/>
      <c r="P614" s="194">
        <v>593.34</v>
      </c>
      <c r="Q614" s="278"/>
      <c r="R614" s="278"/>
      <c r="GO614" s="277"/>
      <c r="GP614" s="277"/>
      <c r="GQ614" s="277"/>
      <c r="GR614" s="277"/>
      <c r="GS614" s="277"/>
      <c r="GT614" s="277"/>
      <c r="GU614" s="277"/>
      <c r="GW614" s="157"/>
      <c r="GX614" s="157" t="s">
        <v>1404</v>
      </c>
      <c r="GY614" s="157"/>
      <c r="GZ614" s="277"/>
      <c r="HA614" s="157"/>
      <c r="HB614" s="157"/>
      <c r="HC614" s="277"/>
      <c r="HD614" s="277"/>
      <c r="HF614" s="277"/>
    </row>
    <row r="615" spans="1:214" s="143" customFormat="1" ht="15" customHeight="1">
      <c r="A615" s="195"/>
      <c r="B615" s="189" t="s">
        <v>730</v>
      </c>
      <c r="C615" s="501" t="s">
        <v>731</v>
      </c>
      <c r="D615" s="501"/>
      <c r="E615" s="501"/>
      <c r="F615" s="501"/>
      <c r="G615" s="501"/>
      <c r="H615" s="190" t="s">
        <v>413</v>
      </c>
      <c r="I615" s="201">
        <v>0.05</v>
      </c>
      <c r="J615" s="202">
        <v>1.0367</v>
      </c>
      <c r="K615" s="215">
        <v>0.72983679999999995</v>
      </c>
      <c r="L615" s="205">
        <v>79.88</v>
      </c>
      <c r="M615" s="206">
        <v>1.42</v>
      </c>
      <c r="N615" s="200">
        <v>113.43</v>
      </c>
      <c r="O615" s="191"/>
      <c r="P615" s="194">
        <v>82.79</v>
      </c>
      <c r="Q615" s="278"/>
      <c r="R615" s="278"/>
      <c r="GO615" s="277"/>
      <c r="GP615" s="277"/>
      <c r="GQ615" s="277"/>
      <c r="GR615" s="277"/>
      <c r="GS615" s="277"/>
      <c r="GT615" s="277"/>
      <c r="GU615" s="277"/>
      <c r="GW615" s="157"/>
      <c r="GX615" s="157" t="s">
        <v>731</v>
      </c>
      <c r="GY615" s="157"/>
      <c r="GZ615" s="277"/>
      <c r="HA615" s="157"/>
      <c r="HB615" s="157"/>
      <c r="HC615" s="277"/>
      <c r="HD615" s="277"/>
      <c r="HF615" s="277"/>
    </row>
    <row r="616" spans="1:214" s="143" customFormat="1" ht="15" customHeight="1">
      <c r="A616" s="210"/>
      <c r="B616" s="187"/>
      <c r="C616" s="500" t="s">
        <v>429</v>
      </c>
      <c r="D616" s="500"/>
      <c r="E616" s="500"/>
      <c r="F616" s="500"/>
      <c r="G616" s="500"/>
      <c r="H616" s="180"/>
      <c r="I616" s="181"/>
      <c r="J616" s="181"/>
      <c r="K616" s="181"/>
      <c r="L616" s="183"/>
      <c r="M616" s="181"/>
      <c r="N616" s="211"/>
      <c r="O616" s="181"/>
      <c r="P616" s="212">
        <v>68241.850000000006</v>
      </c>
      <c r="Q616" s="278"/>
      <c r="R616" s="278"/>
      <c r="GO616" s="277"/>
      <c r="GP616" s="277"/>
      <c r="GQ616" s="277"/>
      <c r="GR616" s="277"/>
      <c r="GS616" s="277"/>
      <c r="GT616" s="277"/>
      <c r="GU616" s="277"/>
      <c r="GW616" s="157"/>
      <c r="GX616" s="157"/>
      <c r="GY616" s="157"/>
      <c r="GZ616" s="277" t="s">
        <v>429</v>
      </c>
      <c r="HA616" s="157"/>
      <c r="HB616" s="157"/>
      <c r="HC616" s="277"/>
      <c r="HD616" s="277"/>
      <c r="HF616" s="277"/>
    </row>
    <row r="617" spans="1:214" s="143" customFormat="1" ht="15" customHeight="1">
      <c r="A617" s="203" t="s">
        <v>1843</v>
      </c>
      <c r="B617" s="189" t="s">
        <v>430</v>
      </c>
      <c r="C617" s="501" t="s">
        <v>431</v>
      </c>
      <c r="D617" s="501"/>
      <c r="E617" s="501"/>
      <c r="F617" s="501"/>
      <c r="G617" s="501"/>
      <c r="H617" s="190" t="s">
        <v>432</v>
      </c>
      <c r="I617" s="209">
        <v>2</v>
      </c>
      <c r="J617" s="191"/>
      <c r="K617" s="209">
        <v>2</v>
      </c>
      <c r="L617" s="193"/>
      <c r="M617" s="191"/>
      <c r="N617" s="193"/>
      <c r="O617" s="192">
        <v>0.51834999999999998</v>
      </c>
      <c r="P617" s="216">
        <v>337.99</v>
      </c>
      <c r="GO617" s="277"/>
      <c r="GP617" s="277"/>
      <c r="GQ617" s="277"/>
      <c r="GR617" s="277"/>
      <c r="GS617" s="277"/>
      <c r="GT617" s="277"/>
      <c r="GU617" s="277"/>
      <c r="GW617" s="157"/>
      <c r="GX617" s="157"/>
      <c r="GY617" s="157"/>
      <c r="GZ617" s="277"/>
      <c r="HA617" s="157" t="s">
        <v>431</v>
      </c>
      <c r="HB617" s="157"/>
      <c r="HC617" s="277"/>
      <c r="HD617" s="277"/>
      <c r="HF617" s="277"/>
    </row>
    <row r="618" spans="1:214" s="143" customFormat="1" ht="15" customHeight="1">
      <c r="A618" s="203"/>
      <c r="B618" s="189"/>
      <c r="C618" s="501" t="s">
        <v>433</v>
      </c>
      <c r="D618" s="501"/>
      <c r="E618" s="501"/>
      <c r="F618" s="501"/>
      <c r="G618" s="501"/>
      <c r="H618" s="190"/>
      <c r="I618" s="191"/>
      <c r="J618" s="191"/>
      <c r="K618" s="191"/>
      <c r="L618" s="193"/>
      <c r="M618" s="191"/>
      <c r="N618" s="193"/>
      <c r="O618" s="191"/>
      <c r="P618" s="194">
        <v>57914.79</v>
      </c>
      <c r="GO618" s="277"/>
      <c r="GP618" s="277"/>
      <c r="GQ618" s="277"/>
      <c r="GR618" s="277"/>
      <c r="GS618" s="277"/>
      <c r="GT618" s="277"/>
      <c r="GU618" s="277"/>
      <c r="GW618" s="157"/>
      <c r="GX618" s="157"/>
      <c r="GY618" s="157"/>
      <c r="GZ618" s="277"/>
      <c r="HA618" s="157"/>
      <c r="HB618" s="157" t="s">
        <v>433</v>
      </c>
      <c r="HC618" s="277"/>
      <c r="HD618" s="277"/>
      <c r="HF618" s="277"/>
    </row>
    <row r="619" spans="1:214" s="143" customFormat="1" ht="15" customHeight="1">
      <c r="A619" s="203"/>
      <c r="B619" s="189" t="s">
        <v>603</v>
      </c>
      <c r="C619" s="501" t="s">
        <v>604</v>
      </c>
      <c r="D619" s="501"/>
      <c r="E619" s="501"/>
      <c r="F619" s="501"/>
      <c r="G619" s="501"/>
      <c r="H619" s="190" t="s">
        <v>432</v>
      </c>
      <c r="I619" s="209">
        <v>97</v>
      </c>
      <c r="J619" s="191"/>
      <c r="K619" s="209">
        <v>97</v>
      </c>
      <c r="L619" s="193"/>
      <c r="M619" s="191"/>
      <c r="N619" s="193"/>
      <c r="O619" s="191"/>
      <c r="P619" s="194">
        <v>56177.35</v>
      </c>
      <c r="GO619" s="277"/>
      <c r="GP619" s="277"/>
      <c r="GQ619" s="277"/>
      <c r="GR619" s="277"/>
      <c r="GS619" s="277"/>
      <c r="GT619" s="277"/>
      <c r="GU619" s="277"/>
      <c r="GW619" s="157"/>
      <c r="GX619" s="157"/>
      <c r="GY619" s="157"/>
      <c r="GZ619" s="277"/>
      <c r="HA619" s="157"/>
      <c r="HB619" s="157" t="s">
        <v>604</v>
      </c>
      <c r="HC619" s="277"/>
      <c r="HD619" s="277"/>
      <c r="HF619" s="277"/>
    </row>
    <row r="620" spans="1:214" s="143" customFormat="1" ht="15" customHeight="1">
      <c r="A620" s="203"/>
      <c r="B620" s="189" t="s">
        <v>605</v>
      </c>
      <c r="C620" s="501" t="s">
        <v>606</v>
      </c>
      <c r="D620" s="501"/>
      <c r="E620" s="501"/>
      <c r="F620" s="501"/>
      <c r="G620" s="501"/>
      <c r="H620" s="190" t="s">
        <v>432</v>
      </c>
      <c r="I620" s="209">
        <v>51</v>
      </c>
      <c r="J620" s="191"/>
      <c r="K620" s="209">
        <v>51</v>
      </c>
      <c r="L620" s="193"/>
      <c r="M620" s="191"/>
      <c r="N620" s="193"/>
      <c r="O620" s="191"/>
      <c r="P620" s="194">
        <v>29536.54</v>
      </c>
      <c r="GO620" s="277"/>
      <c r="GP620" s="277"/>
      <c r="GQ620" s="277"/>
      <c r="GR620" s="277"/>
      <c r="GS620" s="277"/>
      <c r="GT620" s="277"/>
      <c r="GU620" s="277"/>
      <c r="GW620" s="157"/>
      <c r="GX620" s="157"/>
      <c r="GY620" s="157"/>
      <c r="GZ620" s="277"/>
      <c r="HA620" s="157"/>
      <c r="HB620" s="157" t="s">
        <v>606</v>
      </c>
      <c r="HC620" s="277"/>
      <c r="HD620" s="277"/>
      <c r="HF620" s="277"/>
    </row>
    <row r="621" spans="1:214" s="143" customFormat="1" ht="15" customHeight="1">
      <c r="A621" s="213"/>
      <c r="B621" s="214"/>
      <c r="C621" s="500" t="s">
        <v>438</v>
      </c>
      <c r="D621" s="500"/>
      <c r="E621" s="500"/>
      <c r="F621" s="500"/>
      <c r="G621" s="500"/>
      <c r="H621" s="180"/>
      <c r="I621" s="181"/>
      <c r="J621" s="181"/>
      <c r="K621" s="181"/>
      <c r="L621" s="183"/>
      <c r="M621" s="181"/>
      <c r="N621" s="211">
        <v>10958.36</v>
      </c>
      <c r="O621" s="181"/>
      <c r="P621" s="212">
        <v>154293.73000000001</v>
      </c>
      <c r="GO621" s="277"/>
      <c r="GP621" s="277"/>
      <c r="GQ621" s="277"/>
      <c r="GR621" s="277"/>
      <c r="GS621" s="277"/>
      <c r="GT621" s="277"/>
      <c r="GU621" s="277"/>
      <c r="GW621" s="157"/>
      <c r="GX621" s="157"/>
      <c r="GY621" s="157"/>
      <c r="GZ621" s="277"/>
      <c r="HA621" s="157"/>
      <c r="HB621" s="157"/>
      <c r="HC621" s="277" t="s">
        <v>438</v>
      </c>
      <c r="HD621" s="277"/>
      <c r="HF621" s="277"/>
    </row>
    <row r="622" spans="1:214" s="143" customFormat="1" ht="15" customHeight="1">
      <c r="A622" s="497" t="s">
        <v>2030</v>
      </c>
      <c r="B622" s="497"/>
      <c r="C622" s="497"/>
      <c r="D622" s="497"/>
      <c r="E622" s="497"/>
      <c r="F622" s="497"/>
      <c r="G622" s="497"/>
      <c r="H622" s="497"/>
      <c r="I622" s="497"/>
      <c r="J622" s="497"/>
      <c r="K622" s="497"/>
      <c r="L622" s="497"/>
      <c r="M622" s="497"/>
      <c r="N622" s="497"/>
      <c r="O622" s="497"/>
      <c r="P622" s="497"/>
      <c r="GO622" s="277"/>
      <c r="GP622" s="277" t="s">
        <v>2030</v>
      </c>
      <c r="GQ622" s="277"/>
      <c r="GR622" s="277"/>
      <c r="GS622" s="277"/>
      <c r="GT622" s="277"/>
      <c r="GU622" s="277"/>
      <c r="GW622" s="157"/>
      <c r="GX622" s="157"/>
      <c r="GY622" s="157"/>
      <c r="GZ622" s="277"/>
      <c r="HA622" s="157"/>
      <c r="HB622" s="157"/>
      <c r="HC622" s="277"/>
      <c r="HD622" s="277"/>
      <c r="HF622" s="277"/>
    </row>
    <row r="623" spans="1:214" s="143" customFormat="1" ht="45.75" customHeight="1">
      <c r="A623" s="178" t="s">
        <v>496</v>
      </c>
      <c r="B623" s="179" t="s">
        <v>1465</v>
      </c>
      <c r="C623" s="498" t="s">
        <v>1466</v>
      </c>
      <c r="D623" s="498"/>
      <c r="E623" s="498"/>
      <c r="F623" s="498"/>
      <c r="G623" s="498"/>
      <c r="H623" s="180" t="s">
        <v>610</v>
      </c>
      <c r="I623" s="181">
        <v>0.12</v>
      </c>
      <c r="J623" s="182">
        <v>1</v>
      </c>
      <c r="K623" s="219">
        <v>0.12</v>
      </c>
      <c r="L623" s="183"/>
      <c r="M623" s="181"/>
      <c r="N623" s="184"/>
      <c r="O623" s="181"/>
      <c r="P623" s="185"/>
      <c r="GO623" s="277"/>
      <c r="GP623" s="277"/>
      <c r="GQ623" s="277" t="s">
        <v>1466</v>
      </c>
      <c r="GR623" s="277"/>
      <c r="GS623" s="277"/>
      <c r="GT623" s="277"/>
      <c r="GU623" s="277"/>
      <c r="GW623" s="157"/>
      <c r="GX623" s="157"/>
      <c r="GY623" s="157"/>
      <c r="GZ623" s="277"/>
      <c r="HA623" s="157"/>
      <c r="HB623" s="157"/>
      <c r="HC623" s="277"/>
      <c r="HD623" s="277"/>
      <c r="HF623" s="277"/>
    </row>
    <row r="624" spans="1:214" s="143" customFormat="1" ht="57" customHeight="1">
      <c r="A624" s="186"/>
      <c r="B624" s="187" t="s">
        <v>386</v>
      </c>
      <c r="C624" s="499" t="s">
        <v>387</v>
      </c>
      <c r="D624" s="499"/>
      <c r="E624" s="499"/>
      <c r="F624" s="499"/>
      <c r="G624" s="499"/>
      <c r="H624" s="499"/>
      <c r="I624" s="499"/>
      <c r="J624" s="499"/>
      <c r="K624" s="499"/>
      <c r="L624" s="499"/>
      <c r="M624" s="499"/>
      <c r="N624" s="499"/>
      <c r="O624" s="499"/>
      <c r="P624" s="499"/>
      <c r="GO624" s="277"/>
      <c r="GP624" s="277"/>
      <c r="GQ624" s="277"/>
      <c r="GR624" s="277"/>
      <c r="GS624" s="277"/>
      <c r="GT624" s="277"/>
      <c r="GU624" s="277"/>
      <c r="GV624" s="140" t="s">
        <v>387</v>
      </c>
      <c r="GW624" s="157"/>
      <c r="GX624" s="157"/>
      <c r="GY624" s="157"/>
      <c r="GZ624" s="277"/>
      <c r="HA624" s="157"/>
      <c r="HB624" s="157"/>
      <c r="HC624" s="277"/>
      <c r="HD624" s="277"/>
      <c r="HF624" s="277"/>
    </row>
    <row r="625" spans="1:214" s="143" customFormat="1" ht="23.25" customHeight="1">
      <c r="A625" s="186"/>
      <c r="B625" s="187" t="s">
        <v>388</v>
      </c>
      <c r="C625" s="499" t="s">
        <v>389</v>
      </c>
      <c r="D625" s="499"/>
      <c r="E625" s="499"/>
      <c r="F625" s="499"/>
      <c r="G625" s="499"/>
      <c r="H625" s="499"/>
      <c r="I625" s="499"/>
      <c r="J625" s="499"/>
      <c r="K625" s="499"/>
      <c r="L625" s="499"/>
      <c r="M625" s="499"/>
      <c r="N625" s="499"/>
      <c r="O625" s="499"/>
      <c r="P625" s="499"/>
      <c r="GO625" s="277"/>
      <c r="GP625" s="277"/>
      <c r="GQ625" s="277"/>
      <c r="GR625" s="277"/>
      <c r="GS625" s="277"/>
      <c r="GT625" s="277"/>
      <c r="GU625" s="277"/>
      <c r="GV625" s="140" t="s">
        <v>389</v>
      </c>
      <c r="GW625" s="157"/>
      <c r="GX625" s="157"/>
      <c r="GY625" s="157"/>
      <c r="GZ625" s="277"/>
      <c r="HA625" s="157"/>
      <c r="HB625" s="157"/>
      <c r="HC625" s="277"/>
      <c r="HD625" s="277"/>
      <c r="HF625" s="277"/>
    </row>
    <row r="626" spans="1:214" s="143" customFormat="1" ht="15" customHeight="1">
      <c r="A626" s="186"/>
      <c r="B626" s="187"/>
      <c r="C626" s="499" t="s">
        <v>2011</v>
      </c>
      <c r="D626" s="499"/>
      <c r="E626" s="499"/>
      <c r="F626" s="499"/>
      <c r="G626" s="499"/>
      <c r="H626" s="499"/>
      <c r="I626" s="499"/>
      <c r="J626" s="499"/>
      <c r="K626" s="499"/>
      <c r="L626" s="499"/>
      <c r="M626" s="499"/>
      <c r="N626" s="499"/>
      <c r="O626" s="499"/>
      <c r="P626" s="499"/>
      <c r="GO626" s="277"/>
      <c r="GP626" s="277"/>
      <c r="GQ626" s="277"/>
      <c r="GR626" s="277"/>
      <c r="GS626" s="277"/>
      <c r="GT626" s="277"/>
      <c r="GU626" s="277"/>
      <c r="GV626" s="140" t="s">
        <v>2011</v>
      </c>
      <c r="GW626" s="157"/>
      <c r="GX626" s="157"/>
      <c r="GY626" s="157"/>
      <c r="GZ626" s="277"/>
      <c r="HA626" s="157"/>
      <c r="HB626" s="157"/>
      <c r="HC626" s="277"/>
      <c r="HD626" s="277"/>
      <c r="HF626" s="277"/>
    </row>
    <row r="627" spans="1:214" s="143" customFormat="1" ht="15" customHeight="1">
      <c r="A627" s="188"/>
      <c r="B627" s="189" t="s">
        <v>164</v>
      </c>
      <c r="C627" s="501" t="s">
        <v>391</v>
      </c>
      <c r="D627" s="501"/>
      <c r="E627" s="501"/>
      <c r="F627" s="501"/>
      <c r="G627" s="501"/>
      <c r="H627" s="190" t="s">
        <v>392</v>
      </c>
      <c r="I627" s="191"/>
      <c r="J627" s="191"/>
      <c r="K627" s="192">
        <v>2.2522099999999998</v>
      </c>
      <c r="L627" s="193"/>
      <c r="M627" s="191"/>
      <c r="N627" s="193"/>
      <c r="O627" s="191"/>
      <c r="P627" s="194">
        <v>1275.07</v>
      </c>
      <c r="GO627" s="277"/>
      <c r="GP627" s="277"/>
      <c r="GQ627" s="277"/>
      <c r="GR627" s="277"/>
      <c r="GS627" s="277"/>
      <c r="GT627" s="277"/>
      <c r="GU627" s="277"/>
      <c r="GW627" s="157" t="s">
        <v>391</v>
      </c>
      <c r="GX627" s="157"/>
      <c r="GY627" s="157"/>
      <c r="GZ627" s="277"/>
      <c r="HA627" s="157"/>
      <c r="HB627" s="157"/>
      <c r="HC627" s="277"/>
      <c r="HD627" s="277"/>
      <c r="HF627" s="277"/>
    </row>
    <row r="628" spans="1:214" s="143" customFormat="1" ht="15" customHeight="1">
      <c r="A628" s="195"/>
      <c r="B628" s="189" t="s">
        <v>393</v>
      </c>
      <c r="C628" s="501" t="s">
        <v>394</v>
      </c>
      <c r="D628" s="501"/>
      <c r="E628" s="501"/>
      <c r="F628" s="501"/>
      <c r="G628" s="501"/>
      <c r="H628" s="190" t="s">
        <v>392</v>
      </c>
      <c r="I628" s="201">
        <v>11.68</v>
      </c>
      <c r="J628" s="197">
        <v>1.6068849999999999</v>
      </c>
      <c r="K628" s="192">
        <v>2.2522099999999998</v>
      </c>
      <c r="L628" s="198"/>
      <c r="M628" s="199"/>
      <c r="N628" s="200">
        <v>566.14</v>
      </c>
      <c r="O628" s="191"/>
      <c r="P628" s="194">
        <v>1275.07</v>
      </c>
      <c r="Q628" s="278"/>
      <c r="R628" s="278"/>
      <c r="GO628" s="277"/>
      <c r="GP628" s="277"/>
      <c r="GQ628" s="277"/>
      <c r="GR628" s="277"/>
      <c r="GS628" s="277"/>
      <c r="GT628" s="277"/>
      <c r="GU628" s="277"/>
      <c r="GW628" s="157"/>
      <c r="GX628" s="157" t="s">
        <v>394</v>
      </c>
      <c r="GY628" s="157"/>
      <c r="GZ628" s="277"/>
      <c r="HA628" s="157"/>
      <c r="HB628" s="157"/>
      <c r="HC628" s="277"/>
      <c r="HD628" s="277"/>
      <c r="HF628" s="277"/>
    </row>
    <row r="629" spans="1:214" s="143" customFormat="1" ht="15" customHeight="1">
      <c r="A629" s="188"/>
      <c r="B629" s="189" t="s">
        <v>167</v>
      </c>
      <c r="C629" s="501" t="s">
        <v>395</v>
      </c>
      <c r="D629" s="501"/>
      <c r="E629" s="501"/>
      <c r="F629" s="501"/>
      <c r="G629" s="501"/>
      <c r="H629" s="190"/>
      <c r="I629" s="191"/>
      <c r="J629" s="191"/>
      <c r="K629" s="191"/>
      <c r="L629" s="193"/>
      <c r="M629" s="191"/>
      <c r="N629" s="193"/>
      <c r="O629" s="191"/>
      <c r="P629" s="216">
        <v>45.08</v>
      </c>
      <c r="GO629" s="277"/>
      <c r="GP629" s="277"/>
      <c r="GQ629" s="277"/>
      <c r="GR629" s="277"/>
      <c r="GS629" s="277"/>
      <c r="GT629" s="277"/>
      <c r="GU629" s="277"/>
      <c r="GW629" s="157" t="s">
        <v>395</v>
      </c>
      <c r="GX629" s="157"/>
      <c r="GY629" s="157"/>
      <c r="GZ629" s="277"/>
      <c r="HA629" s="157"/>
      <c r="HB629" s="157"/>
      <c r="HC629" s="277"/>
      <c r="HD629" s="277"/>
      <c r="HF629" s="277"/>
    </row>
    <row r="630" spans="1:214" s="143" customFormat="1" ht="15" customHeight="1">
      <c r="A630" s="188"/>
      <c r="B630" s="189"/>
      <c r="C630" s="501" t="s">
        <v>396</v>
      </c>
      <c r="D630" s="501"/>
      <c r="E630" s="501"/>
      <c r="F630" s="501"/>
      <c r="G630" s="501"/>
      <c r="H630" s="190" t="s">
        <v>392</v>
      </c>
      <c r="I630" s="191"/>
      <c r="J630" s="191"/>
      <c r="K630" s="215">
        <v>4.2421800000000003E-2</v>
      </c>
      <c r="L630" s="193"/>
      <c r="M630" s="191"/>
      <c r="N630" s="193"/>
      <c r="O630" s="191"/>
      <c r="P630" s="216">
        <v>28.78</v>
      </c>
      <c r="GO630" s="277"/>
      <c r="GP630" s="277"/>
      <c r="GQ630" s="277"/>
      <c r="GR630" s="277"/>
      <c r="GS630" s="277"/>
      <c r="GT630" s="277"/>
      <c r="GU630" s="277"/>
      <c r="GW630" s="157" t="s">
        <v>396</v>
      </c>
      <c r="GX630" s="157"/>
      <c r="GY630" s="157"/>
      <c r="GZ630" s="277"/>
      <c r="HA630" s="157"/>
      <c r="HB630" s="157"/>
      <c r="HC630" s="277"/>
      <c r="HD630" s="277"/>
      <c r="HF630" s="277"/>
    </row>
    <row r="631" spans="1:214" s="143" customFormat="1" ht="15" customHeight="1">
      <c r="A631" s="195"/>
      <c r="B631" s="189" t="s">
        <v>397</v>
      </c>
      <c r="C631" s="501" t="s">
        <v>398</v>
      </c>
      <c r="D631" s="501"/>
      <c r="E631" s="501"/>
      <c r="F631" s="501"/>
      <c r="G631" s="501"/>
      <c r="H631" s="190" t="s">
        <v>399</v>
      </c>
      <c r="I631" s="201">
        <v>0.11</v>
      </c>
      <c r="J631" s="197">
        <v>1.6068849999999999</v>
      </c>
      <c r="K631" s="215">
        <v>2.1210900000000001E-2</v>
      </c>
      <c r="L631" s="198"/>
      <c r="M631" s="199"/>
      <c r="N631" s="200">
        <v>1582.31</v>
      </c>
      <c r="O631" s="191"/>
      <c r="P631" s="194">
        <v>33.56</v>
      </c>
      <c r="Q631" s="278"/>
      <c r="R631" s="278"/>
      <c r="GO631" s="277"/>
      <c r="GP631" s="277"/>
      <c r="GQ631" s="277"/>
      <c r="GR631" s="277"/>
      <c r="GS631" s="277"/>
      <c r="GT631" s="277"/>
      <c r="GU631" s="277"/>
      <c r="GW631" s="157"/>
      <c r="GX631" s="157" t="s">
        <v>398</v>
      </c>
      <c r="GY631" s="157"/>
      <c r="GZ631" s="277"/>
      <c r="HA631" s="157"/>
      <c r="HB631" s="157"/>
      <c r="HC631" s="277"/>
      <c r="HD631" s="277"/>
      <c r="HF631" s="277"/>
    </row>
    <row r="632" spans="1:214" s="143" customFormat="1" ht="15" customHeight="1">
      <c r="A632" s="203"/>
      <c r="B632" s="189" t="s">
        <v>400</v>
      </c>
      <c r="C632" s="501" t="s">
        <v>401</v>
      </c>
      <c r="D632" s="501"/>
      <c r="E632" s="501"/>
      <c r="F632" s="501"/>
      <c r="G632" s="501"/>
      <c r="H632" s="190" t="s">
        <v>392</v>
      </c>
      <c r="I632" s="201">
        <v>0.11</v>
      </c>
      <c r="J632" s="197">
        <v>1.6068849999999999</v>
      </c>
      <c r="K632" s="215">
        <v>2.1210900000000001E-2</v>
      </c>
      <c r="L632" s="193"/>
      <c r="M632" s="191"/>
      <c r="N632" s="204">
        <v>777.91</v>
      </c>
      <c r="O632" s="191"/>
      <c r="P632" s="216">
        <v>16.5</v>
      </c>
      <c r="GO632" s="277"/>
      <c r="GP632" s="277"/>
      <c r="GQ632" s="277"/>
      <c r="GR632" s="277"/>
      <c r="GS632" s="277"/>
      <c r="GT632" s="277"/>
      <c r="GU632" s="277"/>
      <c r="GW632" s="157"/>
      <c r="GX632" s="157"/>
      <c r="GY632" s="157" t="s">
        <v>401</v>
      </c>
      <c r="GZ632" s="277"/>
      <c r="HA632" s="157"/>
      <c r="HB632" s="157"/>
      <c r="HC632" s="277"/>
      <c r="HD632" s="277"/>
      <c r="HF632" s="277"/>
    </row>
    <row r="633" spans="1:214" s="143" customFormat="1" ht="15" customHeight="1">
      <c r="A633" s="195"/>
      <c r="B633" s="189" t="s">
        <v>402</v>
      </c>
      <c r="C633" s="501" t="s">
        <v>403</v>
      </c>
      <c r="D633" s="501"/>
      <c r="E633" s="501"/>
      <c r="F633" s="501"/>
      <c r="G633" s="501"/>
      <c r="H633" s="190" t="s">
        <v>399</v>
      </c>
      <c r="I633" s="201">
        <v>0.11</v>
      </c>
      <c r="J633" s="197">
        <v>1.6068849999999999</v>
      </c>
      <c r="K633" s="215">
        <v>2.1210900000000001E-2</v>
      </c>
      <c r="L633" s="198"/>
      <c r="M633" s="199"/>
      <c r="N633" s="200">
        <v>543.33000000000004</v>
      </c>
      <c r="O633" s="191"/>
      <c r="P633" s="194">
        <v>11.52</v>
      </c>
      <c r="Q633" s="278"/>
      <c r="R633" s="278"/>
      <c r="GO633" s="277"/>
      <c r="GP633" s="277"/>
      <c r="GQ633" s="277"/>
      <c r="GR633" s="277"/>
      <c r="GS633" s="277"/>
      <c r="GT633" s="277"/>
      <c r="GU633" s="277"/>
      <c r="GW633" s="157"/>
      <c r="GX633" s="157" t="s">
        <v>403</v>
      </c>
      <c r="GY633" s="157"/>
      <c r="GZ633" s="277"/>
      <c r="HA633" s="157"/>
      <c r="HB633" s="157"/>
      <c r="HC633" s="277"/>
      <c r="HD633" s="277"/>
      <c r="HF633" s="277"/>
    </row>
    <row r="634" spans="1:214" s="143" customFormat="1" ht="15" customHeight="1">
      <c r="A634" s="203"/>
      <c r="B634" s="189" t="s">
        <v>404</v>
      </c>
      <c r="C634" s="501" t="s">
        <v>405</v>
      </c>
      <c r="D634" s="501"/>
      <c r="E634" s="501"/>
      <c r="F634" s="501"/>
      <c r="G634" s="501"/>
      <c r="H634" s="190" t="s">
        <v>392</v>
      </c>
      <c r="I634" s="201">
        <v>0.11</v>
      </c>
      <c r="J634" s="197">
        <v>1.6068849999999999</v>
      </c>
      <c r="K634" s="215">
        <v>2.1210900000000001E-2</v>
      </c>
      <c r="L634" s="193"/>
      <c r="M634" s="191"/>
      <c r="N634" s="204">
        <v>579.11</v>
      </c>
      <c r="O634" s="191"/>
      <c r="P634" s="216">
        <v>12.28</v>
      </c>
      <c r="GO634" s="277"/>
      <c r="GP634" s="277"/>
      <c r="GQ634" s="277"/>
      <c r="GR634" s="277"/>
      <c r="GS634" s="277"/>
      <c r="GT634" s="277"/>
      <c r="GU634" s="277"/>
      <c r="GW634" s="157"/>
      <c r="GX634" s="157"/>
      <c r="GY634" s="157" t="s">
        <v>405</v>
      </c>
      <c r="GZ634" s="277"/>
      <c r="HA634" s="157"/>
      <c r="HB634" s="157"/>
      <c r="HC634" s="277"/>
      <c r="HD634" s="277"/>
      <c r="HF634" s="277"/>
    </row>
    <row r="635" spans="1:214" s="143" customFormat="1" ht="15" customHeight="1">
      <c r="A635" s="188"/>
      <c r="B635" s="189" t="s">
        <v>180</v>
      </c>
      <c r="C635" s="501" t="s">
        <v>410</v>
      </c>
      <c r="D635" s="501"/>
      <c r="E635" s="501"/>
      <c r="F635" s="501"/>
      <c r="G635" s="501"/>
      <c r="H635" s="190"/>
      <c r="I635" s="191"/>
      <c r="J635" s="191"/>
      <c r="K635" s="191"/>
      <c r="L635" s="193"/>
      <c r="M635" s="191"/>
      <c r="N635" s="193"/>
      <c r="O635" s="191"/>
      <c r="P635" s="216">
        <v>71.61</v>
      </c>
      <c r="GO635" s="277"/>
      <c r="GP635" s="277"/>
      <c r="GQ635" s="277"/>
      <c r="GR635" s="277"/>
      <c r="GS635" s="277"/>
      <c r="GT635" s="277"/>
      <c r="GU635" s="277"/>
      <c r="GW635" s="157" t="s">
        <v>410</v>
      </c>
      <c r="GX635" s="157"/>
      <c r="GY635" s="157"/>
      <c r="GZ635" s="277"/>
      <c r="HA635" s="157"/>
      <c r="HB635" s="157"/>
      <c r="HC635" s="277"/>
      <c r="HD635" s="277"/>
      <c r="HF635" s="277"/>
    </row>
    <row r="636" spans="1:214" s="143" customFormat="1" ht="34.5" customHeight="1">
      <c r="A636" s="195"/>
      <c r="B636" s="189" t="s">
        <v>593</v>
      </c>
      <c r="C636" s="501" t="s">
        <v>594</v>
      </c>
      <c r="D636" s="501"/>
      <c r="E636" s="501"/>
      <c r="F636" s="501"/>
      <c r="G636" s="501"/>
      <c r="H636" s="190" t="s">
        <v>595</v>
      </c>
      <c r="I636" s="201">
        <v>33.33</v>
      </c>
      <c r="J636" s="202">
        <v>1.0367</v>
      </c>
      <c r="K636" s="215">
        <v>4.1463853000000004</v>
      </c>
      <c r="L636" s="205">
        <v>5.87</v>
      </c>
      <c r="M636" s="206">
        <v>0.87</v>
      </c>
      <c r="N636" s="200">
        <v>5.1100000000000003</v>
      </c>
      <c r="O636" s="191"/>
      <c r="P636" s="194">
        <v>21.19</v>
      </c>
      <c r="Q636" s="278"/>
      <c r="R636" s="278"/>
      <c r="GO636" s="277"/>
      <c r="GP636" s="277"/>
      <c r="GQ636" s="277"/>
      <c r="GR636" s="277"/>
      <c r="GS636" s="277"/>
      <c r="GT636" s="277"/>
      <c r="GU636" s="277"/>
      <c r="GW636" s="157"/>
      <c r="GX636" s="157" t="s">
        <v>594</v>
      </c>
      <c r="GY636" s="157"/>
      <c r="GZ636" s="277"/>
      <c r="HA636" s="157"/>
      <c r="HB636" s="157"/>
      <c r="HC636" s="277"/>
      <c r="HD636" s="277"/>
      <c r="HF636" s="277"/>
    </row>
    <row r="637" spans="1:214" s="143" customFormat="1" ht="15" customHeight="1">
      <c r="A637" s="195"/>
      <c r="B637" s="189" t="s">
        <v>1433</v>
      </c>
      <c r="C637" s="501" t="s">
        <v>1434</v>
      </c>
      <c r="D637" s="501"/>
      <c r="E637" s="501"/>
      <c r="F637" s="501"/>
      <c r="G637" s="501"/>
      <c r="H637" s="190" t="s">
        <v>418</v>
      </c>
      <c r="I637" s="192">
        <v>1.2600000000000001E-3</v>
      </c>
      <c r="J637" s="202">
        <v>1.0367</v>
      </c>
      <c r="K637" s="215">
        <v>1.5669999999999999E-4</v>
      </c>
      <c r="L637" s="208">
        <v>43821.53</v>
      </c>
      <c r="M637" s="206">
        <v>1.34</v>
      </c>
      <c r="N637" s="200">
        <v>58720.85</v>
      </c>
      <c r="O637" s="191"/>
      <c r="P637" s="194">
        <v>9.1999999999999993</v>
      </c>
      <c r="Q637" s="278"/>
      <c r="R637" s="278"/>
      <c r="GO637" s="277"/>
      <c r="GP637" s="277"/>
      <c r="GQ637" s="277"/>
      <c r="GR637" s="277"/>
      <c r="GS637" s="277"/>
      <c r="GT637" s="277"/>
      <c r="GU637" s="277"/>
      <c r="GW637" s="157"/>
      <c r="GX637" s="157" t="s">
        <v>1434</v>
      </c>
      <c r="GY637" s="157"/>
      <c r="GZ637" s="277"/>
      <c r="HA637" s="157"/>
      <c r="HB637" s="157"/>
      <c r="HC637" s="277"/>
      <c r="HD637" s="277"/>
      <c r="HF637" s="277"/>
    </row>
    <row r="638" spans="1:214" s="143" customFormat="1" ht="15" customHeight="1">
      <c r="A638" s="195"/>
      <c r="B638" s="189" t="s">
        <v>730</v>
      </c>
      <c r="C638" s="501" t="s">
        <v>731</v>
      </c>
      <c r="D638" s="501"/>
      <c r="E638" s="501"/>
      <c r="F638" s="501"/>
      <c r="G638" s="501"/>
      <c r="H638" s="190" t="s">
        <v>413</v>
      </c>
      <c r="I638" s="201">
        <v>0.02</v>
      </c>
      <c r="J638" s="202">
        <v>1.0367</v>
      </c>
      <c r="K638" s="215">
        <v>2.4881E-3</v>
      </c>
      <c r="L638" s="205">
        <v>79.88</v>
      </c>
      <c r="M638" s="206">
        <v>1.42</v>
      </c>
      <c r="N638" s="200">
        <v>113.43</v>
      </c>
      <c r="O638" s="191"/>
      <c r="P638" s="194">
        <v>0.28000000000000003</v>
      </c>
      <c r="Q638" s="278"/>
      <c r="R638" s="278"/>
      <c r="GO638" s="277"/>
      <c r="GP638" s="277"/>
      <c r="GQ638" s="277"/>
      <c r="GR638" s="277"/>
      <c r="GS638" s="277"/>
      <c r="GT638" s="277"/>
      <c r="GU638" s="277"/>
      <c r="GW638" s="157"/>
      <c r="GX638" s="157" t="s">
        <v>731</v>
      </c>
      <c r="GY638" s="157"/>
      <c r="GZ638" s="277"/>
      <c r="HA638" s="157"/>
      <c r="HB638" s="157"/>
      <c r="HC638" s="277"/>
      <c r="HD638" s="277"/>
      <c r="HF638" s="277"/>
    </row>
    <row r="639" spans="1:214" s="143" customFormat="1" ht="15" customHeight="1">
      <c r="A639" s="195"/>
      <c r="B639" s="189" t="s">
        <v>1467</v>
      </c>
      <c r="C639" s="501" t="s">
        <v>1468</v>
      </c>
      <c r="D639" s="501"/>
      <c r="E639" s="501"/>
      <c r="F639" s="501"/>
      <c r="G639" s="501"/>
      <c r="H639" s="190" t="s">
        <v>587</v>
      </c>
      <c r="I639" s="201">
        <v>0.05</v>
      </c>
      <c r="J639" s="202">
        <v>1.0367</v>
      </c>
      <c r="K639" s="215">
        <v>6.2202000000000004E-3</v>
      </c>
      <c r="L639" s="208">
        <v>4133.67</v>
      </c>
      <c r="M639" s="206">
        <v>1.29</v>
      </c>
      <c r="N639" s="200">
        <v>5332.43</v>
      </c>
      <c r="O639" s="191"/>
      <c r="P639" s="194">
        <v>33.17</v>
      </c>
      <c r="Q639" s="278"/>
      <c r="R639" s="278"/>
      <c r="GO639" s="277"/>
      <c r="GP639" s="277"/>
      <c r="GQ639" s="277"/>
      <c r="GR639" s="277"/>
      <c r="GS639" s="277"/>
      <c r="GT639" s="277"/>
      <c r="GU639" s="277"/>
      <c r="GW639" s="157"/>
      <c r="GX639" s="157" t="s">
        <v>1468</v>
      </c>
      <c r="GY639" s="157"/>
      <c r="GZ639" s="277"/>
      <c r="HA639" s="157"/>
      <c r="HB639" s="157"/>
      <c r="HC639" s="277"/>
      <c r="HD639" s="277"/>
      <c r="HF639" s="277"/>
    </row>
    <row r="640" spans="1:214" s="143" customFormat="1" ht="15" customHeight="1">
      <c r="A640" s="195"/>
      <c r="B640" s="189" t="s">
        <v>1469</v>
      </c>
      <c r="C640" s="501" t="s">
        <v>1470</v>
      </c>
      <c r="D640" s="501"/>
      <c r="E640" s="501"/>
      <c r="F640" s="501"/>
      <c r="G640" s="501"/>
      <c r="H640" s="190" t="s">
        <v>1124</v>
      </c>
      <c r="I640" s="202">
        <v>1.2200000000000001E-2</v>
      </c>
      <c r="J640" s="202">
        <v>1.0367</v>
      </c>
      <c r="K640" s="215">
        <v>1.5177000000000001E-3</v>
      </c>
      <c r="L640" s="208">
        <v>4130.12</v>
      </c>
      <c r="M640" s="206">
        <v>1.24</v>
      </c>
      <c r="N640" s="200">
        <v>5121.3500000000004</v>
      </c>
      <c r="O640" s="191"/>
      <c r="P640" s="194">
        <v>7.77</v>
      </c>
      <c r="Q640" s="278"/>
      <c r="R640" s="278"/>
      <c r="GO640" s="277"/>
      <c r="GP640" s="277"/>
      <c r="GQ640" s="277"/>
      <c r="GR640" s="277"/>
      <c r="GS640" s="277"/>
      <c r="GT640" s="277"/>
      <c r="GU640" s="277"/>
      <c r="GW640" s="157"/>
      <c r="GX640" s="157" t="s">
        <v>1470</v>
      </c>
      <c r="GY640" s="157"/>
      <c r="GZ640" s="277"/>
      <c r="HA640" s="157"/>
      <c r="HB640" s="157"/>
      <c r="HC640" s="277"/>
      <c r="HD640" s="277"/>
      <c r="HF640" s="277"/>
    </row>
    <row r="641" spans="1:214" s="143" customFormat="1" ht="15" customHeight="1">
      <c r="A641" s="210"/>
      <c r="B641" s="187"/>
      <c r="C641" s="500" t="s">
        <v>429</v>
      </c>
      <c r="D641" s="500"/>
      <c r="E641" s="500"/>
      <c r="F641" s="500"/>
      <c r="G641" s="500"/>
      <c r="H641" s="180"/>
      <c r="I641" s="181"/>
      <c r="J641" s="181"/>
      <c r="K641" s="181"/>
      <c r="L641" s="183"/>
      <c r="M641" s="181"/>
      <c r="N641" s="211"/>
      <c r="O641" s="181"/>
      <c r="P641" s="212">
        <v>1420.54</v>
      </c>
      <c r="Q641" s="278"/>
      <c r="R641" s="278"/>
      <c r="GO641" s="277"/>
      <c r="GP641" s="277"/>
      <c r="GQ641" s="277"/>
      <c r="GR641" s="277"/>
      <c r="GS641" s="277"/>
      <c r="GT641" s="277"/>
      <c r="GU641" s="277"/>
      <c r="GW641" s="157"/>
      <c r="GX641" s="157"/>
      <c r="GY641" s="157"/>
      <c r="GZ641" s="277" t="s">
        <v>429</v>
      </c>
      <c r="HA641" s="157"/>
      <c r="HB641" s="157"/>
      <c r="HC641" s="277"/>
      <c r="HD641" s="277"/>
      <c r="HF641" s="277"/>
    </row>
    <row r="642" spans="1:214" s="143" customFormat="1" ht="15" customHeight="1">
      <c r="A642" s="203" t="s">
        <v>1850</v>
      </c>
      <c r="B642" s="189" t="s">
        <v>430</v>
      </c>
      <c r="C642" s="501" t="s">
        <v>431</v>
      </c>
      <c r="D642" s="501"/>
      <c r="E642" s="501"/>
      <c r="F642" s="501"/>
      <c r="G642" s="501"/>
      <c r="H642" s="190" t="s">
        <v>432</v>
      </c>
      <c r="I642" s="209">
        <v>2</v>
      </c>
      <c r="J642" s="191"/>
      <c r="K642" s="209">
        <v>2</v>
      </c>
      <c r="L642" s="193"/>
      <c r="M642" s="191"/>
      <c r="N642" s="193"/>
      <c r="O642" s="192">
        <v>0.51834999999999998</v>
      </c>
      <c r="P642" s="216">
        <v>8.23</v>
      </c>
      <c r="GO642" s="277"/>
      <c r="GP642" s="277"/>
      <c r="GQ642" s="277"/>
      <c r="GR642" s="277"/>
      <c r="GS642" s="277"/>
      <c r="GT642" s="277"/>
      <c r="GU642" s="277"/>
      <c r="GW642" s="157"/>
      <c r="GX642" s="157"/>
      <c r="GY642" s="157"/>
      <c r="GZ642" s="277"/>
      <c r="HA642" s="157" t="s">
        <v>431</v>
      </c>
      <c r="HB642" s="157"/>
      <c r="HC642" s="277"/>
      <c r="HD642" s="277"/>
      <c r="HF642" s="277"/>
    </row>
    <row r="643" spans="1:214" s="143" customFormat="1" ht="15" customHeight="1">
      <c r="A643" s="203"/>
      <c r="B643" s="189"/>
      <c r="C643" s="501" t="s">
        <v>433</v>
      </c>
      <c r="D643" s="501"/>
      <c r="E643" s="501"/>
      <c r="F643" s="501"/>
      <c r="G643" s="501"/>
      <c r="H643" s="190"/>
      <c r="I643" s="191"/>
      <c r="J643" s="191"/>
      <c r="K643" s="191"/>
      <c r="L643" s="193"/>
      <c r="M643" s="191"/>
      <c r="N643" s="193"/>
      <c r="O643" s="191"/>
      <c r="P643" s="194">
        <v>1303.8499999999999</v>
      </c>
      <c r="GO643" s="277"/>
      <c r="GP643" s="277"/>
      <c r="GQ643" s="277"/>
      <c r="GR643" s="277"/>
      <c r="GS643" s="277"/>
      <c r="GT643" s="277"/>
      <c r="GU643" s="277"/>
      <c r="GW643" s="157"/>
      <c r="GX643" s="157"/>
      <c r="GY643" s="157"/>
      <c r="GZ643" s="277"/>
      <c r="HA643" s="157"/>
      <c r="HB643" s="157" t="s">
        <v>433</v>
      </c>
      <c r="HC643" s="277"/>
      <c r="HD643" s="277"/>
      <c r="HF643" s="277"/>
    </row>
    <row r="644" spans="1:214" s="143" customFormat="1" ht="15" customHeight="1">
      <c r="A644" s="203"/>
      <c r="B644" s="189" t="s">
        <v>603</v>
      </c>
      <c r="C644" s="501" t="s">
        <v>604</v>
      </c>
      <c r="D644" s="501"/>
      <c r="E644" s="501"/>
      <c r="F644" s="501"/>
      <c r="G644" s="501"/>
      <c r="H644" s="190" t="s">
        <v>432</v>
      </c>
      <c r="I644" s="209">
        <v>97</v>
      </c>
      <c r="J644" s="191"/>
      <c r="K644" s="209">
        <v>97</v>
      </c>
      <c r="L644" s="193"/>
      <c r="M644" s="191"/>
      <c r="N644" s="193"/>
      <c r="O644" s="191"/>
      <c r="P644" s="194">
        <v>1264.73</v>
      </c>
      <c r="GO644" s="277"/>
      <c r="GP644" s="277"/>
      <c r="GQ644" s="277"/>
      <c r="GR644" s="277"/>
      <c r="GS644" s="277"/>
      <c r="GT644" s="277"/>
      <c r="GU644" s="277"/>
      <c r="GW644" s="157"/>
      <c r="GX644" s="157"/>
      <c r="GY644" s="157"/>
      <c r="GZ644" s="277"/>
      <c r="HA644" s="157"/>
      <c r="HB644" s="157" t="s">
        <v>604</v>
      </c>
      <c r="HC644" s="277"/>
      <c r="HD644" s="277"/>
      <c r="HF644" s="277"/>
    </row>
    <row r="645" spans="1:214" s="143" customFormat="1" ht="15" customHeight="1">
      <c r="A645" s="203"/>
      <c r="B645" s="189" t="s">
        <v>605</v>
      </c>
      <c r="C645" s="501" t="s">
        <v>606</v>
      </c>
      <c r="D645" s="501"/>
      <c r="E645" s="501"/>
      <c r="F645" s="501"/>
      <c r="G645" s="501"/>
      <c r="H645" s="190" t="s">
        <v>432</v>
      </c>
      <c r="I645" s="209">
        <v>51</v>
      </c>
      <c r="J645" s="191"/>
      <c r="K645" s="209">
        <v>51</v>
      </c>
      <c r="L645" s="193"/>
      <c r="M645" s="191"/>
      <c r="N645" s="193"/>
      <c r="O645" s="191"/>
      <c r="P645" s="216">
        <v>664.96</v>
      </c>
      <c r="GO645" s="277"/>
      <c r="GP645" s="277"/>
      <c r="GQ645" s="277"/>
      <c r="GR645" s="277"/>
      <c r="GS645" s="277"/>
      <c r="GT645" s="277"/>
      <c r="GU645" s="277"/>
      <c r="GW645" s="157"/>
      <c r="GX645" s="157"/>
      <c r="GY645" s="157"/>
      <c r="GZ645" s="277"/>
      <c r="HA645" s="157"/>
      <c r="HB645" s="157" t="s">
        <v>606</v>
      </c>
      <c r="HC645" s="277"/>
      <c r="HD645" s="277"/>
      <c r="HF645" s="277"/>
    </row>
    <row r="646" spans="1:214" s="143" customFormat="1" ht="15" customHeight="1">
      <c r="A646" s="213"/>
      <c r="B646" s="214"/>
      <c r="C646" s="500" t="s">
        <v>438</v>
      </c>
      <c r="D646" s="500"/>
      <c r="E646" s="500"/>
      <c r="F646" s="500"/>
      <c r="G646" s="500"/>
      <c r="H646" s="180"/>
      <c r="I646" s="181"/>
      <c r="J646" s="181"/>
      <c r="K646" s="181"/>
      <c r="L646" s="183"/>
      <c r="M646" s="181"/>
      <c r="N646" s="211">
        <v>27987.17</v>
      </c>
      <c r="O646" s="181"/>
      <c r="P646" s="212">
        <v>3358.46</v>
      </c>
      <c r="GO646" s="277"/>
      <c r="GP646" s="277"/>
      <c r="GQ646" s="277"/>
      <c r="GR646" s="277"/>
      <c r="GS646" s="277"/>
      <c r="GT646" s="277"/>
      <c r="GU646" s="277"/>
      <c r="GW646" s="157"/>
      <c r="GX646" s="157"/>
      <c r="GY646" s="157"/>
      <c r="GZ646" s="277"/>
      <c r="HA646" s="157"/>
      <c r="HB646" s="157"/>
      <c r="HC646" s="277" t="s">
        <v>438</v>
      </c>
      <c r="HD646" s="277"/>
      <c r="HF646" s="277"/>
    </row>
    <row r="647" spans="1:214" s="143" customFormat="1" ht="15" customHeight="1">
      <c r="A647" s="497" t="s">
        <v>2042</v>
      </c>
      <c r="B647" s="497"/>
      <c r="C647" s="497"/>
      <c r="D647" s="497"/>
      <c r="E647" s="497"/>
      <c r="F647" s="497"/>
      <c r="G647" s="497"/>
      <c r="H647" s="497"/>
      <c r="I647" s="497"/>
      <c r="J647" s="497"/>
      <c r="K647" s="497"/>
      <c r="L647" s="497"/>
      <c r="M647" s="497"/>
      <c r="N647" s="497"/>
      <c r="O647" s="497"/>
      <c r="P647" s="497"/>
      <c r="GO647" s="277"/>
      <c r="GP647" s="277" t="s">
        <v>2042</v>
      </c>
      <c r="GQ647" s="277"/>
      <c r="GR647" s="277"/>
      <c r="GS647" s="277"/>
      <c r="GT647" s="277"/>
      <c r="GU647" s="277"/>
      <c r="GW647" s="157"/>
      <c r="GX647" s="157"/>
      <c r="GY647" s="157"/>
      <c r="GZ647" s="277"/>
      <c r="HA647" s="157"/>
      <c r="HB647" s="157"/>
      <c r="HC647" s="277"/>
      <c r="HD647" s="277"/>
      <c r="HF647" s="277"/>
    </row>
    <row r="648" spans="1:214" s="143" customFormat="1" ht="23.25" customHeight="1">
      <c r="A648" s="178" t="s">
        <v>499</v>
      </c>
      <c r="B648" s="179" t="s">
        <v>2043</v>
      </c>
      <c r="C648" s="498" t="s">
        <v>2044</v>
      </c>
      <c r="D648" s="498"/>
      <c r="E648" s="498"/>
      <c r="F648" s="498"/>
      <c r="G648" s="498"/>
      <c r="H648" s="180" t="s">
        <v>142</v>
      </c>
      <c r="I648" s="181">
        <v>2</v>
      </c>
      <c r="J648" s="182">
        <v>1</v>
      </c>
      <c r="K648" s="182">
        <v>2</v>
      </c>
      <c r="L648" s="183"/>
      <c r="M648" s="181"/>
      <c r="N648" s="184"/>
      <c r="O648" s="181"/>
      <c r="P648" s="185"/>
      <c r="GO648" s="277"/>
      <c r="GP648" s="277"/>
      <c r="GQ648" s="277" t="s">
        <v>2044</v>
      </c>
      <c r="GR648" s="277"/>
      <c r="GS648" s="277"/>
      <c r="GT648" s="277"/>
      <c r="GU648" s="277"/>
      <c r="GW648" s="157"/>
      <c r="GX648" s="157"/>
      <c r="GY648" s="157"/>
      <c r="GZ648" s="277"/>
      <c r="HA648" s="157"/>
      <c r="HB648" s="157"/>
      <c r="HC648" s="277"/>
      <c r="HD648" s="277"/>
      <c r="HF648" s="277"/>
    </row>
    <row r="649" spans="1:214" s="143" customFormat="1" ht="57" customHeight="1">
      <c r="A649" s="186"/>
      <c r="B649" s="187" t="s">
        <v>386</v>
      </c>
      <c r="C649" s="499" t="s">
        <v>387</v>
      </c>
      <c r="D649" s="499"/>
      <c r="E649" s="499"/>
      <c r="F649" s="499"/>
      <c r="G649" s="499"/>
      <c r="H649" s="499"/>
      <c r="I649" s="499"/>
      <c r="J649" s="499"/>
      <c r="K649" s="499"/>
      <c r="L649" s="499"/>
      <c r="M649" s="499"/>
      <c r="N649" s="499"/>
      <c r="O649" s="499"/>
      <c r="P649" s="499"/>
      <c r="GO649" s="277"/>
      <c r="GP649" s="277"/>
      <c r="GQ649" s="277"/>
      <c r="GR649" s="277"/>
      <c r="GS649" s="277"/>
      <c r="GT649" s="277"/>
      <c r="GU649" s="277"/>
      <c r="GV649" s="140" t="s">
        <v>387</v>
      </c>
      <c r="GW649" s="157"/>
      <c r="GX649" s="157"/>
      <c r="GY649" s="157"/>
      <c r="GZ649" s="277"/>
      <c r="HA649" s="157"/>
      <c r="HB649" s="157"/>
      <c r="HC649" s="277"/>
      <c r="HD649" s="277"/>
      <c r="HF649" s="277"/>
    </row>
    <row r="650" spans="1:214" s="143" customFormat="1" ht="23.25" customHeight="1">
      <c r="A650" s="186"/>
      <c r="B650" s="187" t="s">
        <v>388</v>
      </c>
      <c r="C650" s="499" t="s">
        <v>389</v>
      </c>
      <c r="D650" s="499"/>
      <c r="E650" s="499"/>
      <c r="F650" s="499"/>
      <c r="G650" s="499"/>
      <c r="H650" s="499"/>
      <c r="I650" s="499"/>
      <c r="J650" s="499"/>
      <c r="K650" s="499"/>
      <c r="L650" s="499"/>
      <c r="M650" s="499"/>
      <c r="N650" s="499"/>
      <c r="O650" s="499"/>
      <c r="P650" s="499"/>
      <c r="GO650" s="277"/>
      <c r="GP650" s="277"/>
      <c r="GQ650" s="277"/>
      <c r="GR650" s="277"/>
      <c r="GS650" s="277"/>
      <c r="GT650" s="277"/>
      <c r="GU650" s="277"/>
      <c r="GV650" s="140" t="s">
        <v>389</v>
      </c>
      <c r="GW650" s="157"/>
      <c r="GX650" s="157"/>
      <c r="GY650" s="157"/>
      <c r="GZ650" s="277"/>
      <c r="HA650" s="157"/>
      <c r="HB650" s="157"/>
      <c r="HC650" s="277"/>
      <c r="HD650" s="277"/>
      <c r="HF650" s="277"/>
    </row>
    <row r="651" spans="1:214" s="143" customFormat="1" ht="15" customHeight="1">
      <c r="A651" s="186"/>
      <c r="B651" s="187"/>
      <c r="C651" s="499" t="s">
        <v>2011</v>
      </c>
      <c r="D651" s="499"/>
      <c r="E651" s="499"/>
      <c r="F651" s="499"/>
      <c r="G651" s="499"/>
      <c r="H651" s="499"/>
      <c r="I651" s="499"/>
      <c r="J651" s="499"/>
      <c r="K651" s="499"/>
      <c r="L651" s="499"/>
      <c r="M651" s="499"/>
      <c r="N651" s="499"/>
      <c r="O651" s="499"/>
      <c r="P651" s="499"/>
      <c r="GO651" s="277"/>
      <c r="GP651" s="277"/>
      <c r="GQ651" s="277"/>
      <c r="GR651" s="277"/>
      <c r="GS651" s="277"/>
      <c r="GT651" s="277"/>
      <c r="GU651" s="277"/>
      <c r="GV651" s="140" t="s">
        <v>2011</v>
      </c>
      <c r="GW651" s="157"/>
      <c r="GX651" s="157"/>
      <c r="GY651" s="157"/>
      <c r="GZ651" s="277"/>
      <c r="HA651" s="157"/>
      <c r="HB651" s="157"/>
      <c r="HC651" s="277"/>
      <c r="HD651" s="277"/>
      <c r="HF651" s="277"/>
    </row>
    <row r="652" spans="1:214" s="143" customFormat="1" ht="15" customHeight="1">
      <c r="A652" s="188"/>
      <c r="B652" s="189" t="s">
        <v>164</v>
      </c>
      <c r="C652" s="501" t="s">
        <v>391</v>
      </c>
      <c r="D652" s="501"/>
      <c r="E652" s="501"/>
      <c r="F652" s="501"/>
      <c r="G652" s="501"/>
      <c r="H652" s="190" t="s">
        <v>392</v>
      </c>
      <c r="I652" s="191"/>
      <c r="J652" s="191"/>
      <c r="K652" s="215">
        <v>0.73916709999999997</v>
      </c>
      <c r="L652" s="193"/>
      <c r="M652" s="191"/>
      <c r="N652" s="193"/>
      <c r="O652" s="191"/>
      <c r="P652" s="216">
        <v>418.47</v>
      </c>
      <c r="GO652" s="277"/>
      <c r="GP652" s="277"/>
      <c r="GQ652" s="277"/>
      <c r="GR652" s="277"/>
      <c r="GS652" s="277"/>
      <c r="GT652" s="277"/>
      <c r="GU652" s="277"/>
      <c r="GW652" s="157" t="s">
        <v>391</v>
      </c>
      <c r="GX652" s="157"/>
      <c r="GY652" s="157"/>
      <c r="GZ652" s="277"/>
      <c r="HA652" s="157"/>
      <c r="HB652" s="157"/>
      <c r="HC652" s="277"/>
      <c r="HD652" s="277"/>
      <c r="HF652" s="277"/>
    </row>
    <row r="653" spans="1:214" s="143" customFormat="1" ht="15" customHeight="1">
      <c r="A653" s="195"/>
      <c r="B653" s="189" t="s">
        <v>393</v>
      </c>
      <c r="C653" s="501" t="s">
        <v>394</v>
      </c>
      <c r="D653" s="501"/>
      <c r="E653" s="501"/>
      <c r="F653" s="501"/>
      <c r="G653" s="501"/>
      <c r="H653" s="190" t="s">
        <v>392</v>
      </c>
      <c r="I653" s="201">
        <v>0.23</v>
      </c>
      <c r="J653" s="197">
        <v>1.6068849999999999</v>
      </c>
      <c r="K653" s="215">
        <v>0.73916709999999997</v>
      </c>
      <c r="L653" s="198"/>
      <c r="M653" s="199"/>
      <c r="N653" s="200">
        <v>566.14</v>
      </c>
      <c r="O653" s="191"/>
      <c r="P653" s="194">
        <v>418.47</v>
      </c>
      <c r="Q653" s="278"/>
      <c r="R653" s="278"/>
      <c r="GO653" s="277"/>
      <c r="GP653" s="277"/>
      <c r="GQ653" s="277"/>
      <c r="GR653" s="277"/>
      <c r="GS653" s="277"/>
      <c r="GT653" s="277"/>
      <c r="GU653" s="277"/>
      <c r="GW653" s="157"/>
      <c r="GX653" s="157" t="s">
        <v>394</v>
      </c>
      <c r="GY653" s="157"/>
      <c r="GZ653" s="277"/>
      <c r="HA653" s="157"/>
      <c r="HB653" s="157"/>
      <c r="HC653" s="277"/>
      <c r="HD653" s="277"/>
      <c r="HF653" s="277"/>
    </row>
    <row r="654" spans="1:214" s="143" customFormat="1" ht="15" customHeight="1">
      <c r="A654" s="188"/>
      <c r="B654" s="189" t="s">
        <v>180</v>
      </c>
      <c r="C654" s="501" t="s">
        <v>410</v>
      </c>
      <c r="D654" s="501"/>
      <c r="E654" s="501"/>
      <c r="F654" s="501"/>
      <c r="G654" s="501"/>
      <c r="H654" s="190"/>
      <c r="I654" s="191"/>
      <c r="J654" s="191"/>
      <c r="K654" s="191"/>
      <c r="L654" s="193"/>
      <c r="M654" s="191"/>
      <c r="N654" s="193"/>
      <c r="O654" s="191"/>
      <c r="P654" s="216">
        <v>492.72</v>
      </c>
      <c r="GO654" s="277"/>
      <c r="GP654" s="277"/>
      <c r="GQ654" s="277"/>
      <c r="GR654" s="277"/>
      <c r="GS654" s="277"/>
      <c r="GT654" s="277"/>
      <c r="GU654" s="277"/>
      <c r="GW654" s="157" t="s">
        <v>410</v>
      </c>
      <c r="GX654" s="157"/>
      <c r="GY654" s="157"/>
      <c r="GZ654" s="277"/>
      <c r="HA654" s="157"/>
      <c r="HB654" s="157"/>
      <c r="HC654" s="277"/>
      <c r="HD654" s="277"/>
      <c r="HF654" s="277"/>
    </row>
    <row r="655" spans="1:214" s="143" customFormat="1" ht="15" customHeight="1">
      <c r="A655" s="195"/>
      <c r="B655" s="189" t="s">
        <v>2045</v>
      </c>
      <c r="C655" s="501" t="s">
        <v>2046</v>
      </c>
      <c r="D655" s="501"/>
      <c r="E655" s="501"/>
      <c r="F655" s="501"/>
      <c r="G655" s="501"/>
      <c r="H655" s="190" t="s">
        <v>418</v>
      </c>
      <c r="I655" s="192">
        <v>1.0000000000000001E-5</v>
      </c>
      <c r="J655" s="202">
        <v>1.0367</v>
      </c>
      <c r="K655" s="215">
        <v>2.0699999999999998E-5</v>
      </c>
      <c r="L655" s="208">
        <v>81827.199999999997</v>
      </c>
      <c r="M655" s="206">
        <v>1.59</v>
      </c>
      <c r="N655" s="200">
        <v>130105.25</v>
      </c>
      <c r="O655" s="191"/>
      <c r="P655" s="194">
        <v>2.69</v>
      </c>
      <c r="Q655" s="278"/>
      <c r="R655" s="278"/>
      <c r="GO655" s="277"/>
      <c r="GP655" s="277"/>
      <c r="GQ655" s="277"/>
      <c r="GR655" s="277"/>
      <c r="GS655" s="277"/>
      <c r="GT655" s="277"/>
      <c r="GU655" s="277"/>
      <c r="GW655" s="157"/>
      <c r="GX655" s="157" t="s">
        <v>2046</v>
      </c>
      <c r="GY655" s="157"/>
      <c r="GZ655" s="277"/>
      <c r="HA655" s="157"/>
      <c r="HB655" s="157"/>
      <c r="HC655" s="277"/>
      <c r="HD655" s="277"/>
      <c r="HF655" s="277"/>
    </row>
    <row r="656" spans="1:214" s="143" customFormat="1" ht="34.5" customHeight="1">
      <c r="A656" s="195"/>
      <c r="B656" s="189" t="s">
        <v>593</v>
      </c>
      <c r="C656" s="501" t="s">
        <v>594</v>
      </c>
      <c r="D656" s="501"/>
      <c r="E656" s="501"/>
      <c r="F656" s="501"/>
      <c r="G656" s="501"/>
      <c r="H656" s="190" t="s">
        <v>595</v>
      </c>
      <c r="I656" s="201">
        <v>1.67</v>
      </c>
      <c r="J656" s="202">
        <v>1.0367</v>
      </c>
      <c r="K656" s="197">
        <v>3.4625780000000002</v>
      </c>
      <c r="L656" s="205">
        <v>5.87</v>
      </c>
      <c r="M656" s="206">
        <v>0.87</v>
      </c>
      <c r="N656" s="200">
        <v>5.1100000000000003</v>
      </c>
      <c r="O656" s="191"/>
      <c r="P656" s="194">
        <v>17.690000000000001</v>
      </c>
      <c r="Q656" s="278"/>
      <c r="R656" s="278"/>
      <c r="GO656" s="277"/>
      <c r="GP656" s="277"/>
      <c r="GQ656" s="277"/>
      <c r="GR656" s="277"/>
      <c r="GS656" s="277"/>
      <c r="GT656" s="277"/>
      <c r="GU656" s="277"/>
      <c r="GW656" s="157"/>
      <c r="GX656" s="157" t="s">
        <v>594</v>
      </c>
      <c r="GY656" s="157"/>
      <c r="GZ656" s="277"/>
      <c r="HA656" s="157"/>
      <c r="HB656" s="157"/>
      <c r="HC656" s="277"/>
      <c r="HD656" s="277"/>
      <c r="HF656" s="277"/>
    </row>
    <row r="657" spans="1:214" s="143" customFormat="1" ht="15" customHeight="1">
      <c r="A657" s="195"/>
      <c r="B657" s="189" t="s">
        <v>1572</v>
      </c>
      <c r="C657" s="501" t="s">
        <v>1573</v>
      </c>
      <c r="D657" s="501"/>
      <c r="E657" s="501"/>
      <c r="F657" s="501"/>
      <c r="G657" s="501"/>
      <c r="H657" s="190" t="s">
        <v>413</v>
      </c>
      <c r="I657" s="201">
        <v>0.05</v>
      </c>
      <c r="J657" s="202">
        <v>1.0367</v>
      </c>
      <c r="K657" s="192">
        <v>0.10367</v>
      </c>
      <c r="L657" s="205">
        <v>931.11</v>
      </c>
      <c r="M657" s="206">
        <v>1.61</v>
      </c>
      <c r="N657" s="200">
        <v>1499.09</v>
      </c>
      <c r="O657" s="191"/>
      <c r="P657" s="194">
        <v>155.41</v>
      </c>
      <c r="Q657" s="278"/>
      <c r="R657" s="278"/>
      <c r="GO657" s="277"/>
      <c r="GP657" s="277"/>
      <c r="GQ657" s="277"/>
      <c r="GR657" s="277"/>
      <c r="GS657" s="277"/>
      <c r="GT657" s="277"/>
      <c r="GU657" s="277"/>
      <c r="GW657" s="157"/>
      <c r="GX657" s="157" t="s">
        <v>1573</v>
      </c>
      <c r="GY657" s="157"/>
      <c r="GZ657" s="277"/>
      <c r="HA657" s="157"/>
      <c r="HB657" s="157"/>
      <c r="HC657" s="277"/>
      <c r="HD657" s="277"/>
      <c r="HF657" s="277"/>
    </row>
    <row r="658" spans="1:214" s="143" customFormat="1" ht="15" customHeight="1">
      <c r="A658" s="195"/>
      <c r="B658" s="189" t="s">
        <v>2047</v>
      </c>
      <c r="C658" s="501" t="s">
        <v>2048</v>
      </c>
      <c r="D658" s="501"/>
      <c r="E658" s="501"/>
      <c r="F658" s="501"/>
      <c r="G658" s="501"/>
      <c r="H658" s="190" t="s">
        <v>413</v>
      </c>
      <c r="I658" s="201">
        <v>0.02</v>
      </c>
      <c r="J658" s="202">
        <v>1.0367</v>
      </c>
      <c r="K658" s="197">
        <v>4.1467999999999998E-2</v>
      </c>
      <c r="L658" s="205">
        <v>646.78</v>
      </c>
      <c r="M658" s="206">
        <v>1.57</v>
      </c>
      <c r="N658" s="200">
        <v>1015.44</v>
      </c>
      <c r="O658" s="191"/>
      <c r="P658" s="194">
        <v>42.11</v>
      </c>
      <c r="Q658" s="278"/>
      <c r="R658" s="278"/>
      <c r="GO658" s="277"/>
      <c r="GP658" s="277"/>
      <c r="GQ658" s="277"/>
      <c r="GR658" s="277"/>
      <c r="GS658" s="277"/>
      <c r="GT658" s="277"/>
      <c r="GU658" s="277"/>
      <c r="GW658" s="157"/>
      <c r="GX658" s="157" t="s">
        <v>2048</v>
      </c>
      <c r="GY658" s="157"/>
      <c r="GZ658" s="277"/>
      <c r="HA658" s="157"/>
      <c r="HB658" s="157"/>
      <c r="HC658" s="277"/>
      <c r="HD658" s="277"/>
      <c r="HF658" s="277"/>
    </row>
    <row r="659" spans="1:214" s="143" customFormat="1" ht="23.25" customHeight="1">
      <c r="A659" s="195"/>
      <c r="B659" s="189" t="s">
        <v>2049</v>
      </c>
      <c r="C659" s="501" t="s">
        <v>2050</v>
      </c>
      <c r="D659" s="501"/>
      <c r="E659" s="501"/>
      <c r="F659" s="501"/>
      <c r="G659" s="501"/>
      <c r="H659" s="190" t="s">
        <v>418</v>
      </c>
      <c r="I659" s="192">
        <v>1.1E-4</v>
      </c>
      <c r="J659" s="202">
        <v>1.0367</v>
      </c>
      <c r="K659" s="215">
        <v>2.2809999999999999E-4</v>
      </c>
      <c r="L659" s="208">
        <v>948687.13</v>
      </c>
      <c r="M659" s="206">
        <v>1.27</v>
      </c>
      <c r="N659" s="200">
        <v>1204832.6599999999</v>
      </c>
      <c r="O659" s="191"/>
      <c r="P659" s="194">
        <v>274.82</v>
      </c>
      <c r="Q659" s="278"/>
      <c r="R659" s="278"/>
      <c r="GO659" s="277"/>
      <c r="GP659" s="277"/>
      <c r="GQ659" s="277"/>
      <c r="GR659" s="277"/>
      <c r="GS659" s="277"/>
      <c r="GT659" s="277"/>
      <c r="GU659" s="277"/>
      <c r="GW659" s="157"/>
      <c r="GX659" s="157" t="s">
        <v>2050</v>
      </c>
      <c r="GY659" s="157"/>
      <c r="GZ659" s="277"/>
      <c r="HA659" s="157"/>
      <c r="HB659" s="157"/>
      <c r="HC659" s="277"/>
      <c r="HD659" s="277"/>
      <c r="HF659" s="277"/>
    </row>
    <row r="660" spans="1:214" s="143" customFormat="1" ht="15" customHeight="1">
      <c r="A660" s="210"/>
      <c r="B660" s="187"/>
      <c r="C660" s="500" t="s">
        <v>429</v>
      </c>
      <c r="D660" s="500"/>
      <c r="E660" s="500"/>
      <c r="F660" s="500"/>
      <c r="G660" s="500"/>
      <c r="H660" s="180"/>
      <c r="I660" s="181"/>
      <c r="J660" s="181"/>
      <c r="K660" s="181"/>
      <c r="L660" s="183"/>
      <c r="M660" s="181"/>
      <c r="N660" s="211"/>
      <c r="O660" s="181"/>
      <c r="P660" s="212">
        <v>911.19</v>
      </c>
      <c r="Q660" s="278"/>
      <c r="R660" s="278"/>
      <c r="GO660" s="277"/>
      <c r="GP660" s="277"/>
      <c r="GQ660" s="277"/>
      <c r="GR660" s="277"/>
      <c r="GS660" s="277"/>
      <c r="GT660" s="277"/>
      <c r="GU660" s="277"/>
      <c r="GW660" s="157"/>
      <c r="GX660" s="157"/>
      <c r="GY660" s="157"/>
      <c r="GZ660" s="277" t="s">
        <v>429</v>
      </c>
      <c r="HA660" s="157"/>
      <c r="HB660" s="157"/>
      <c r="HC660" s="277"/>
      <c r="HD660" s="277"/>
      <c r="HF660" s="277"/>
    </row>
    <row r="661" spans="1:214" s="143" customFormat="1" ht="15" customHeight="1">
      <c r="A661" s="203" t="s">
        <v>1851</v>
      </c>
      <c r="B661" s="189" t="s">
        <v>430</v>
      </c>
      <c r="C661" s="501" t="s">
        <v>431</v>
      </c>
      <c r="D661" s="501"/>
      <c r="E661" s="501"/>
      <c r="F661" s="501"/>
      <c r="G661" s="501"/>
      <c r="H661" s="190" t="s">
        <v>432</v>
      </c>
      <c r="I661" s="209">
        <v>2</v>
      </c>
      <c r="J661" s="191"/>
      <c r="K661" s="209">
        <v>2</v>
      </c>
      <c r="L661" s="193"/>
      <c r="M661" s="191"/>
      <c r="N661" s="193"/>
      <c r="O661" s="192">
        <v>0.51834999999999998</v>
      </c>
      <c r="P661" s="216">
        <v>2.7</v>
      </c>
      <c r="GO661" s="277"/>
      <c r="GP661" s="277"/>
      <c r="GQ661" s="277"/>
      <c r="GR661" s="277"/>
      <c r="GS661" s="277"/>
      <c r="GT661" s="277"/>
      <c r="GU661" s="277"/>
      <c r="GW661" s="157"/>
      <c r="GX661" s="157"/>
      <c r="GY661" s="157"/>
      <c r="GZ661" s="277"/>
      <c r="HA661" s="157" t="s">
        <v>431</v>
      </c>
      <c r="HB661" s="157"/>
      <c r="HC661" s="277"/>
      <c r="HD661" s="277"/>
      <c r="HF661" s="277"/>
    </row>
    <row r="662" spans="1:214" s="143" customFormat="1" ht="15" customHeight="1">
      <c r="A662" s="203"/>
      <c r="B662" s="189"/>
      <c r="C662" s="501" t="s">
        <v>433</v>
      </c>
      <c r="D662" s="501"/>
      <c r="E662" s="501"/>
      <c r="F662" s="501"/>
      <c r="G662" s="501"/>
      <c r="H662" s="190"/>
      <c r="I662" s="191"/>
      <c r="J662" s="191"/>
      <c r="K662" s="191"/>
      <c r="L662" s="193"/>
      <c r="M662" s="191"/>
      <c r="N662" s="193"/>
      <c r="O662" s="191"/>
      <c r="P662" s="216">
        <v>418.47</v>
      </c>
      <c r="GO662" s="277"/>
      <c r="GP662" s="277"/>
      <c r="GQ662" s="277"/>
      <c r="GR662" s="277"/>
      <c r="GS662" s="277"/>
      <c r="GT662" s="277"/>
      <c r="GU662" s="277"/>
      <c r="GW662" s="157"/>
      <c r="GX662" s="157"/>
      <c r="GY662" s="157"/>
      <c r="GZ662" s="277"/>
      <c r="HA662" s="157"/>
      <c r="HB662" s="157" t="s">
        <v>433</v>
      </c>
      <c r="HC662" s="277"/>
      <c r="HD662" s="277"/>
      <c r="HF662" s="277"/>
    </row>
    <row r="663" spans="1:214" s="143" customFormat="1" ht="15" customHeight="1">
      <c r="A663" s="203"/>
      <c r="B663" s="189" t="s">
        <v>603</v>
      </c>
      <c r="C663" s="501" t="s">
        <v>604</v>
      </c>
      <c r="D663" s="501"/>
      <c r="E663" s="501"/>
      <c r="F663" s="501"/>
      <c r="G663" s="501"/>
      <c r="H663" s="190" t="s">
        <v>432</v>
      </c>
      <c r="I663" s="209">
        <v>97</v>
      </c>
      <c r="J663" s="191"/>
      <c r="K663" s="209">
        <v>97</v>
      </c>
      <c r="L663" s="193"/>
      <c r="M663" s="191"/>
      <c r="N663" s="193"/>
      <c r="O663" s="191"/>
      <c r="P663" s="216">
        <v>405.92</v>
      </c>
      <c r="GO663" s="277"/>
      <c r="GP663" s="277"/>
      <c r="GQ663" s="277"/>
      <c r="GR663" s="277"/>
      <c r="GS663" s="277"/>
      <c r="GT663" s="277"/>
      <c r="GU663" s="277"/>
      <c r="GW663" s="157"/>
      <c r="GX663" s="157"/>
      <c r="GY663" s="157"/>
      <c r="GZ663" s="277"/>
      <c r="HA663" s="157"/>
      <c r="HB663" s="157" t="s">
        <v>604</v>
      </c>
      <c r="HC663" s="277"/>
      <c r="HD663" s="277"/>
      <c r="HF663" s="277"/>
    </row>
    <row r="664" spans="1:214" s="143" customFormat="1" ht="15" customHeight="1">
      <c r="A664" s="203"/>
      <c r="B664" s="189" t="s">
        <v>605</v>
      </c>
      <c r="C664" s="501" t="s">
        <v>606</v>
      </c>
      <c r="D664" s="501"/>
      <c r="E664" s="501"/>
      <c r="F664" s="501"/>
      <c r="G664" s="501"/>
      <c r="H664" s="190" t="s">
        <v>432</v>
      </c>
      <c r="I664" s="209">
        <v>51</v>
      </c>
      <c r="J664" s="191"/>
      <c r="K664" s="209">
        <v>51</v>
      </c>
      <c r="L664" s="193"/>
      <c r="M664" s="191"/>
      <c r="N664" s="193"/>
      <c r="O664" s="191"/>
      <c r="P664" s="216">
        <v>213.42</v>
      </c>
      <c r="GO664" s="277"/>
      <c r="GP664" s="277"/>
      <c r="GQ664" s="277"/>
      <c r="GR664" s="277"/>
      <c r="GS664" s="277"/>
      <c r="GT664" s="277"/>
      <c r="GU664" s="277"/>
      <c r="GW664" s="157"/>
      <c r="GX664" s="157"/>
      <c r="GY664" s="157"/>
      <c r="GZ664" s="277"/>
      <c r="HA664" s="157"/>
      <c r="HB664" s="157" t="s">
        <v>606</v>
      </c>
      <c r="HC664" s="277"/>
      <c r="HD664" s="277"/>
      <c r="HF664" s="277"/>
    </row>
    <row r="665" spans="1:214" s="143" customFormat="1" ht="15" customHeight="1">
      <c r="A665" s="213"/>
      <c r="B665" s="214"/>
      <c r="C665" s="500" t="s">
        <v>438</v>
      </c>
      <c r="D665" s="500"/>
      <c r="E665" s="500"/>
      <c r="F665" s="500"/>
      <c r="G665" s="500"/>
      <c r="H665" s="180"/>
      <c r="I665" s="181"/>
      <c r="J665" s="181"/>
      <c r="K665" s="181"/>
      <c r="L665" s="183"/>
      <c r="M665" s="181"/>
      <c r="N665" s="218">
        <v>766.62</v>
      </c>
      <c r="O665" s="181"/>
      <c r="P665" s="212">
        <v>1533.23</v>
      </c>
      <c r="GO665" s="277"/>
      <c r="GP665" s="277"/>
      <c r="GQ665" s="277"/>
      <c r="GR665" s="277"/>
      <c r="GS665" s="277"/>
      <c r="GT665" s="277"/>
      <c r="GU665" s="277"/>
      <c r="GW665" s="157"/>
      <c r="GX665" s="157"/>
      <c r="GY665" s="157"/>
      <c r="GZ665" s="277"/>
      <c r="HA665" s="157"/>
      <c r="HB665" s="157"/>
      <c r="HC665" s="277" t="s">
        <v>438</v>
      </c>
      <c r="HD665" s="277"/>
      <c r="HF665" s="277"/>
    </row>
    <row r="666" spans="1:214" s="143" customFormat="1" ht="23.25" customHeight="1">
      <c r="A666" s="178" t="s">
        <v>502</v>
      </c>
      <c r="B666" s="179" t="s">
        <v>2043</v>
      </c>
      <c r="C666" s="498" t="s">
        <v>2044</v>
      </c>
      <c r="D666" s="498"/>
      <c r="E666" s="498"/>
      <c r="F666" s="498"/>
      <c r="G666" s="498"/>
      <c r="H666" s="180" t="s">
        <v>142</v>
      </c>
      <c r="I666" s="181">
        <v>0</v>
      </c>
      <c r="J666" s="182">
        <v>1</v>
      </c>
      <c r="K666" s="182">
        <v>0</v>
      </c>
      <c r="L666" s="183"/>
      <c r="M666" s="181"/>
      <c r="N666" s="184"/>
      <c r="O666" s="181"/>
      <c r="P666" s="185"/>
      <c r="GO666" s="277"/>
      <c r="GP666" s="277"/>
      <c r="GQ666" s="277" t="s">
        <v>2044</v>
      </c>
      <c r="GR666" s="277"/>
      <c r="GS666" s="277"/>
      <c r="GT666" s="277"/>
      <c r="GU666" s="277"/>
      <c r="GW666" s="157"/>
      <c r="GX666" s="157"/>
      <c r="GY666" s="157"/>
      <c r="GZ666" s="277"/>
      <c r="HA666" s="157"/>
      <c r="HB666" s="157"/>
      <c r="HC666" s="277"/>
      <c r="HD666" s="277"/>
      <c r="HF666" s="277"/>
    </row>
    <row r="667" spans="1:214" s="143" customFormat="1" ht="57" customHeight="1">
      <c r="A667" s="186"/>
      <c r="B667" s="187" t="s">
        <v>386</v>
      </c>
      <c r="C667" s="499" t="s">
        <v>387</v>
      </c>
      <c r="D667" s="499"/>
      <c r="E667" s="499"/>
      <c r="F667" s="499"/>
      <c r="G667" s="499"/>
      <c r="H667" s="499"/>
      <c r="I667" s="499"/>
      <c r="J667" s="499"/>
      <c r="K667" s="499"/>
      <c r="L667" s="499"/>
      <c r="M667" s="499"/>
      <c r="N667" s="499"/>
      <c r="O667" s="499"/>
      <c r="P667" s="499"/>
      <c r="GO667" s="277"/>
      <c r="GP667" s="277"/>
      <c r="GQ667" s="277"/>
      <c r="GR667" s="277"/>
      <c r="GS667" s="277"/>
      <c r="GT667" s="277"/>
      <c r="GU667" s="277"/>
      <c r="GV667" s="140" t="s">
        <v>387</v>
      </c>
      <c r="GW667" s="157"/>
      <c r="GX667" s="157"/>
      <c r="GY667" s="157"/>
      <c r="GZ667" s="277"/>
      <c r="HA667" s="157"/>
      <c r="HB667" s="157"/>
      <c r="HC667" s="277"/>
      <c r="HD667" s="277"/>
      <c r="HF667" s="277"/>
    </row>
    <row r="668" spans="1:214" s="143" customFormat="1" ht="23.25" customHeight="1">
      <c r="A668" s="186"/>
      <c r="B668" s="187" t="s">
        <v>388</v>
      </c>
      <c r="C668" s="499" t="s">
        <v>389</v>
      </c>
      <c r="D668" s="499"/>
      <c r="E668" s="499"/>
      <c r="F668" s="499"/>
      <c r="G668" s="499"/>
      <c r="H668" s="499"/>
      <c r="I668" s="499"/>
      <c r="J668" s="499"/>
      <c r="K668" s="499"/>
      <c r="L668" s="499"/>
      <c r="M668" s="499"/>
      <c r="N668" s="499"/>
      <c r="O668" s="499"/>
      <c r="P668" s="499"/>
      <c r="GO668" s="277"/>
      <c r="GP668" s="277"/>
      <c r="GQ668" s="277"/>
      <c r="GR668" s="277"/>
      <c r="GS668" s="277"/>
      <c r="GT668" s="277"/>
      <c r="GU668" s="277"/>
      <c r="GV668" s="140" t="s">
        <v>389</v>
      </c>
      <c r="GW668" s="157"/>
      <c r="GX668" s="157"/>
      <c r="GY668" s="157"/>
      <c r="GZ668" s="277"/>
      <c r="HA668" s="157"/>
      <c r="HB668" s="157"/>
      <c r="HC668" s="277"/>
      <c r="HD668" s="277"/>
      <c r="HF668" s="277"/>
    </row>
    <row r="669" spans="1:214" s="143" customFormat="1" ht="15" customHeight="1">
      <c r="A669" s="186"/>
      <c r="B669" s="187"/>
      <c r="C669" s="499" t="s">
        <v>2011</v>
      </c>
      <c r="D669" s="499"/>
      <c r="E669" s="499"/>
      <c r="F669" s="499"/>
      <c r="G669" s="499"/>
      <c r="H669" s="499"/>
      <c r="I669" s="499"/>
      <c r="J669" s="499"/>
      <c r="K669" s="499"/>
      <c r="L669" s="499"/>
      <c r="M669" s="499"/>
      <c r="N669" s="499"/>
      <c r="O669" s="499"/>
      <c r="P669" s="499"/>
      <c r="GO669" s="277"/>
      <c r="GP669" s="277"/>
      <c r="GQ669" s="277"/>
      <c r="GR669" s="277"/>
      <c r="GS669" s="277"/>
      <c r="GT669" s="277"/>
      <c r="GU669" s="277"/>
      <c r="GV669" s="140" t="s">
        <v>2011</v>
      </c>
      <c r="GW669" s="157"/>
      <c r="GX669" s="157"/>
      <c r="GY669" s="157"/>
      <c r="GZ669" s="277"/>
      <c r="HA669" s="157"/>
      <c r="HB669" s="157"/>
      <c r="HC669" s="277"/>
      <c r="HD669" s="277"/>
      <c r="HF669" s="277"/>
    </row>
    <row r="670" spans="1:214" s="143" customFormat="1" ht="15" customHeight="1">
      <c r="A670" s="188"/>
      <c r="B670" s="189" t="s">
        <v>164</v>
      </c>
      <c r="C670" s="501" t="s">
        <v>391</v>
      </c>
      <c r="D670" s="501"/>
      <c r="E670" s="501"/>
      <c r="F670" s="501"/>
      <c r="G670" s="501"/>
      <c r="H670" s="190" t="s">
        <v>392</v>
      </c>
      <c r="I670" s="191"/>
      <c r="J670" s="191"/>
      <c r="K670" s="191"/>
      <c r="L670" s="193"/>
      <c r="M670" s="191"/>
      <c r="N670" s="193"/>
      <c r="O670" s="191"/>
      <c r="P670" s="216">
        <v>0</v>
      </c>
      <c r="GO670" s="277"/>
      <c r="GP670" s="277"/>
      <c r="GQ670" s="277"/>
      <c r="GR670" s="277"/>
      <c r="GS670" s="277"/>
      <c r="GT670" s="277"/>
      <c r="GU670" s="277"/>
      <c r="GW670" s="157" t="s">
        <v>391</v>
      </c>
      <c r="GX670" s="157"/>
      <c r="GY670" s="157"/>
      <c r="GZ670" s="277"/>
      <c r="HA670" s="157"/>
      <c r="HB670" s="157"/>
      <c r="HC670" s="277"/>
      <c r="HD670" s="277"/>
      <c r="HF670" s="277"/>
    </row>
    <row r="671" spans="1:214" s="143" customFormat="1" ht="15" customHeight="1">
      <c r="A671" s="195"/>
      <c r="B671" s="189" t="s">
        <v>393</v>
      </c>
      <c r="C671" s="501" t="s">
        <v>394</v>
      </c>
      <c r="D671" s="501"/>
      <c r="E671" s="501"/>
      <c r="F671" s="501"/>
      <c r="G671" s="501"/>
      <c r="H671" s="190" t="s">
        <v>392</v>
      </c>
      <c r="I671" s="201">
        <v>0.23</v>
      </c>
      <c r="J671" s="197">
        <v>1.6068849999999999</v>
      </c>
      <c r="K671" s="209">
        <v>0</v>
      </c>
      <c r="L671" s="198"/>
      <c r="M671" s="199"/>
      <c r="N671" s="200">
        <v>566.14</v>
      </c>
      <c r="O671" s="191"/>
      <c r="P671" s="194">
        <v>0</v>
      </c>
      <c r="Q671" s="278"/>
      <c r="R671" s="278"/>
      <c r="GO671" s="277"/>
      <c r="GP671" s="277"/>
      <c r="GQ671" s="277"/>
      <c r="GR671" s="277"/>
      <c r="GS671" s="277"/>
      <c r="GT671" s="277"/>
      <c r="GU671" s="277"/>
      <c r="GW671" s="157"/>
      <c r="GX671" s="157" t="s">
        <v>394</v>
      </c>
      <c r="GY671" s="157"/>
      <c r="GZ671" s="277"/>
      <c r="HA671" s="157"/>
      <c r="HB671" s="157"/>
      <c r="HC671" s="277"/>
      <c r="HD671" s="277"/>
      <c r="HF671" s="277"/>
    </row>
    <row r="672" spans="1:214" s="143" customFormat="1" ht="15" customHeight="1">
      <c r="A672" s="188"/>
      <c r="B672" s="189" t="s">
        <v>180</v>
      </c>
      <c r="C672" s="501" t="s">
        <v>410</v>
      </c>
      <c r="D672" s="501"/>
      <c r="E672" s="501"/>
      <c r="F672" s="501"/>
      <c r="G672" s="501"/>
      <c r="H672" s="190"/>
      <c r="I672" s="191"/>
      <c r="J672" s="191"/>
      <c r="K672" s="191"/>
      <c r="L672" s="193"/>
      <c r="M672" s="191"/>
      <c r="N672" s="193"/>
      <c r="O672" s="191"/>
      <c r="P672" s="216">
        <v>0</v>
      </c>
      <c r="GO672" s="277"/>
      <c r="GP672" s="277"/>
      <c r="GQ672" s="277"/>
      <c r="GR672" s="277"/>
      <c r="GS672" s="277"/>
      <c r="GT672" s="277"/>
      <c r="GU672" s="277"/>
      <c r="GW672" s="157" t="s">
        <v>410</v>
      </c>
      <c r="GX672" s="157"/>
      <c r="GY672" s="157"/>
      <c r="GZ672" s="277"/>
      <c r="HA672" s="157"/>
      <c r="HB672" s="157"/>
      <c r="HC672" s="277"/>
      <c r="HD672" s="277"/>
      <c r="HF672" s="277"/>
    </row>
    <row r="673" spans="1:214" s="143" customFormat="1" ht="15" customHeight="1">
      <c r="A673" s="195"/>
      <c r="B673" s="189" t="s">
        <v>2045</v>
      </c>
      <c r="C673" s="501" t="s">
        <v>2046</v>
      </c>
      <c r="D673" s="501"/>
      <c r="E673" s="501"/>
      <c r="F673" s="501"/>
      <c r="G673" s="501"/>
      <c r="H673" s="190" t="s">
        <v>418</v>
      </c>
      <c r="I673" s="192">
        <v>1.0000000000000001E-5</v>
      </c>
      <c r="J673" s="202">
        <v>1.0367</v>
      </c>
      <c r="K673" s="209">
        <v>0</v>
      </c>
      <c r="L673" s="208">
        <v>81827.199999999997</v>
      </c>
      <c r="M673" s="206">
        <v>1.59</v>
      </c>
      <c r="N673" s="200">
        <v>130105.25</v>
      </c>
      <c r="O673" s="191"/>
      <c r="P673" s="194">
        <v>0</v>
      </c>
      <c r="Q673" s="278"/>
      <c r="R673" s="278"/>
      <c r="GO673" s="277"/>
      <c r="GP673" s="277"/>
      <c r="GQ673" s="277"/>
      <c r="GR673" s="277"/>
      <c r="GS673" s="277"/>
      <c r="GT673" s="277"/>
      <c r="GU673" s="277"/>
      <c r="GW673" s="157"/>
      <c r="GX673" s="157" t="s">
        <v>2046</v>
      </c>
      <c r="GY673" s="157"/>
      <c r="GZ673" s="277"/>
      <c r="HA673" s="157"/>
      <c r="HB673" s="157"/>
      <c r="HC673" s="277"/>
      <c r="HD673" s="277"/>
      <c r="HF673" s="277"/>
    </row>
    <row r="674" spans="1:214" s="143" customFormat="1" ht="34.5" customHeight="1">
      <c r="A674" s="195"/>
      <c r="B674" s="189" t="s">
        <v>593</v>
      </c>
      <c r="C674" s="501" t="s">
        <v>594</v>
      </c>
      <c r="D674" s="501"/>
      <c r="E674" s="501"/>
      <c r="F674" s="501"/>
      <c r="G674" s="501"/>
      <c r="H674" s="190" t="s">
        <v>595</v>
      </c>
      <c r="I674" s="201">
        <v>1.67</v>
      </c>
      <c r="J674" s="202">
        <v>1.0367</v>
      </c>
      <c r="K674" s="209">
        <v>0</v>
      </c>
      <c r="L674" s="205">
        <v>5.87</v>
      </c>
      <c r="M674" s="206">
        <v>0.87</v>
      </c>
      <c r="N674" s="200">
        <v>5.1100000000000003</v>
      </c>
      <c r="O674" s="191"/>
      <c r="P674" s="194">
        <v>0</v>
      </c>
      <c r="Q674" s="278"/>
      <c r="R674" s="278"/>
      <c r="GO674" s="277"/>
      <c r="GP674" s="277"/>
      <c r="GQ674" s="277"/>
      <c r="GR674" s="277"/>
      <c r="GS674" s="277"/>
      <c r="GT674" s="277"/>
      <c r="GU674" s="277"/>
      <c r="GW674" s="157"/>
      <c r="GX674" s="157" t="s">
        <v>594</v>
      </c>
      <c r="GY674" s="157"/>
      <c r="GZ674" s="277"/>
      <c r="HA674" s="157"/>
      <c r="HB674" s="157"/>
      <c r="HC674" s="277"/>
      <c r="HD674" s="277"/>
      <c r="HF674" s="277"/>
    </row>
    <row r="675" spans="1:214" s="143" customFormat="1" ht="15" customHeight="1">
      <c r="A675" s="195"/>
      <c r="B675" s="189" t="s">
        <v>1572</v>
      </c>
      <c r="C675" s="501" t="s">
        <v>1573</v>
      </c>
      <c r="D675" s="501"/>
      <c r="E675" s="501"/>
      <c r="F675" s="501"/>
      <c r="G675" s="501"/>
      <c r="H675" s="190" t="s">
        <v>413</v>
      </c>
      <c r="I675" s="201">
        <v>0.05</v>
      </c>
      <c r="J675" s="202">
        <v>1.0367</v>
      </c>
      <c r="K675" s="209">
        <v>0</v>
      </c>
      <c r="L675" s="205">
        <v>931.11</v>
      </c>
      <c r="M675" s="206">
        <v>1.61</v>
      </c>
      <c r="N675" s="200">
        <v>1499.09</v>
      </c>
      <c r="O675" s="191"/>
      <c r="P675" s="194">
        <v>0</v>
      </c>
      <c r="Q675" s="278"/>
      <c r="R675" s="278"/>
      <c r="GO675" s="277"/>
      <c r="GP675" s="277"/>
      <c r="GQ675" s="277"/>
      <c r="GR675" s="277"/>
      <c r="GS675" s="277"/>
      <c r="GT675" s="277"/>
      <c r="GU675" s="277"/>
      <c r="GW675" s="157"/>
      <c r="GX675" s="157" t="s">
        <v>1573</v>
      </c>
      <c r="GY675" s="157"/>
      <c r="GZ675" s="277"/>
      <c r="HA675" s="157"/>
      <c r="HB675" s="157"/>
      <c r="HC675" s="277"/>
      <c r="HD675" s="277"/>
      <c r="HF675" s="277"/>
    </row>
    <row r="676" spans="1:214" s="143" customFormat="1" ht="15" customHeight="1">
      <c r="A676" s="195"/>
      <c r="B676" s="189" t="s">
        <v>2047</v>
      </c>
      <c r="C676" s="501" t="s">
        <v>2048</v>
      </c>
      <c r="D676" s="501"/>
      <c r="E676" s="501"/>
      <c r="F676" s="501"/>
      <c r="G676" s="501"/>
      <c r="H676" s="190" t="s">
        <v>413</v>
      </c>
      <c r="I676" s="201">
        <v>0.02</v>
      </c>
      <c r="J676" s="202">
        <v>1.0367</v>
      </c>
      <c r="K676" s="209">
        <v>0</v>
      </c>
      <c r="L676" s="205">
        <v>646.78</v>
      </c>
      <c r="M676" s="206">
        <v>1.57</v>
      </c>
      <c r="N676" s="200">
        <v>1015.44</v>
      </c>
      <c r="O676" s="191"/>
      <c r="P676" s="194">
        <v>0</v>
      </c>
      <c r="Q676" s="278"/>
      <c r="R676" s="278"/>
      <c r="GO676" s="277"/>
      <c r="GP676" s="277"/>
      <c r="GQ676" s="277"/>
      <c r="GR676" s="277"/>
      <c r="GS676" s="277"/>
      <c r="GT676" s="277"/>
      <c r="GU676" s="277"/>
      <c r="GW676" s="157"/>
      <c r="GX676" s="157" t="s">
        <v>2048</v>
      </c>
      <c r="GY676" s="157"/>
      <c r="GZ676" s="277"/>
      <c r="HA676" s="157"/>
      <c r="HB676" s="157"/>
      <c r="HC676" s="277"/>
      <c r="HD676" s="277"/>
      <c r="HF676" s="277"/>
    </row>
    <row r="677" spans="1:214" s="143" customFormat="1" ht="23.25" customHeight="1">
      <c r="A677" s="195"/>
      <c r="B677" s="189" t="s">
        <v>2049</v>
      </c>
      <c r="C677" s="501" t="s">
        <v>2050</v>
      </c>
      <c r="D677" s="501"/>
      <c r="E677" s="501"/>
      <c r="F677" s="501"/>
      <c r="G677" s="501"/>
      <c r="H677" s="190" t="s">
        <v>418</v>
      </c>
      <c r="I677" s="192">
        <v>1.1E-4</v>
      </c>
      <c r="J677" s="202">
        <v>1.0367</v>
      </c>
      <c r="K677" s="209">
        <v>0</v>
      </c>
      <c r="L677" s="208">
        <v>948687.13</v>
      </c>
      <c r="M677" s="206">
        <v>1.27</v>
      </c>
      <c r="N677" s="200">
        <v>1204832.6599999999</v>
      </c>
      <c r="O677" s="191"/>
      <c r="P677" s="194">
        <v>0</v>
      </c>
      <c r="Q677" s="278"/>
      <c r="R677" s="278"/>
      <c r="GO677" s="277"/>
      <c r="GP677" s="277"/>
      <c r="GQ677" s="277"/>
      <c r="GR677" s="277"/>
      <c r="GS677" s="277"/>
      <c r="GT677" s="277"/>
      <c r="GU677" s="277"/>
      <c r="GW677" s="157"/>
      <c r="GX677" s="157" t="s">
        <v>2050</v>
      </c>
      <c r="GY677" s="157"/>
      <c r="GZ677" s="277"/>
      <c r="HA677" s="157"/>
      <c r="HB677" s="157"/>
      <c r="HC677" s="277"/>
      <c r="HD677" s="277"/>
      <c r="HF677" s="277"/>
    </row>
    <row r="678" spans="1:214" s="143" customFormat="1" ht="15" customHeight="1">
      <c r="A678" s="210"/>
      <c r="B678" s="187"/>
      <c r="C678" s="500" t="s">
        <v>429</v>
      </c>
      <c r="D678" s="500"/>
      <c r="E678" s="500"/>
      <c r="F678" s="500"/>
      <c r="G678" s="500"/>
      <c r="H678" s="180"/>
      <c r="I678" s="181"/>
      <c r="J678" s="181"/>
      <c r="K678" s="181"/>
      <c r="L678" s="183"/>
      <c r="M678" s="181"/>
      <c r="N678" s="211"/>
      <c r="O678" s="181"/>
      <c r="P678" s="212"/>
      <c r="Q678" s="278"/>
      <c r="R678" s="278"/>
      <c r="GO678" s="277"/>
      <c r="GP678" s="277"/>
      <c r="GQ678" s="277"/>
      <c r="GR678" s="277"/>
      <c r="GS678" s="277"/>
      <c r="GT678" s="277"/>
      <c r="GU678" s="277"/>
      <c r="GW678" s="157"/>
      <c r="GX678" s="157"/>
      <c r="GY678" s="157"/>
      <c r="GZ678" s="277" t="s">
        <v>429</v>
      </c>
      <c r="HA678" s="157"/>
      <c r="HB678" s="157"/>
      <c r="HC678" s="277"/>
      <c r="HD678" s="277"/>
      <c r="HF678" s="277"/>
    </row>
    <row r="679" spans="1:214" s="143" customFormat="1" ht="15" customHeight="1">
      <c r="A679" s="203" t="s">
        <v>1853</v>
      </c>
      <c r="B679" s="189" t="s">
        <v>430</v>
      </c>
      <c r="C679" s="501" t="s">
        <v>431</v>
      </c>
      <c r="D679" s="501"/>
      <c r="E679" s="501"/>
      <c r="F679" s="501"/>
      <c r="G679" s="501"/>
      <c r="H679" s="190" t="s">
        <v>432</v>
      </c>
      <c r="I679" s="209">
        <v>2</v>
      </c>
      <c r="J679" s="191"/>
      <c r="K679" s="209">
        <v>2</v>
      </c>
      <c r="L679" s="193"/>
      <c r="M679" s="191"/>
      <c r="N679" s="193"/>
      <c r="O679" s="192">
        <v>0.51834999999999998</v>
      </c>
      <c r="P679" s="281"/>
      <c r="GO679" s="277"/>
      <c r="GP679" s="277"/>
      <c r="GQ679" s="277"/>
      <c r="GR679" s="277"/>
      <c r="GS679" s="277"/>
      <c r="GT679" s="277"/>
      <c r="GU679" s="277"/>
      <c r="GW679" s="157"/>
      <c r="GX679" s="157"/>
      <c r="GY679" s="157"/>
      <c r="GZ679" s="277"/>
      <c r="HA679" s="157" t="s">
        <v>431</v>
      </c>
      <c r="HB679" s="157"/>
      <c r="HC679" s="277"/>
      <c r="HD679" s="277"/>
      <c r="HF679" s="277"/>
    </row>
    <row r="680" spans="1:214" s="143" customFormat="1" ht="15" customHeight="1">
      <c r="A680" s="203"/>
      <c r="B680" s="189"/>
      <c r="C680" s="501" t="s">
        <v>433</v>
      </c>
      <c r="D680" s="501"/>
      <c r="E680" s="501"/>
      <c r="F680" s="501"/>
      <c r="G680" s="501"/>
      <c r="H680" s="190"/>
      <c r="I680" s="191"/>
      <c r="J680" s="191"/>
      <c r="K680" s="191"/>
      <c r="L680" s="193"/>
      <c r="M680" s="191"/>
      <c r="N680" s="193"/>
      <c r="O680" s="191"/>
      <c r="P680" s="281"/>
      <c r="GO680" s="277"/>
      <c r="GP680" s="277"/>
      <c r="GQ680" s="277"/>
      <c r="GR680" s="277"/>
      <c r="GS680" s="277"/>
      <c r="GT680" s="277"/>
      <c r="GU680" s="277"/>
      <c r="GW680" s="157"/>
      <c r="GX680" s="157"/>
      <c r="GY680" s="157"/>
      <c r="GZ680" s="277"/>
      <c r="HA680" s="157"/>
      <c r="HB680" s="157" t="s">
        <v>433</v>
      </c>
      <c r="HC680" s="277"/>
      <c r="HD680" s="277"/>
      <c r="HF680" s="277"/>
    </row>
    <row r="681" spans="1:214" s="143" customFormat="1" ht="15" customHeight="1">
      <c r="A681" s="203"/>
      <c r="B681" s="189" t="s">
        <v>603</v>
      </c>
      <c r="C681" s="501" t="s">
        <v>604</v>
      </c>
      <c r="D681" s="501"/>
      <c r="E681" s="501"/>
      <c r="F681" s="501"/>
      <c r="G681" s="501"/>
      <c r="H681" s="190" t="s">
        <v>432</v>
      </c>
      <c r="I681" s="209">
        <v>97</v>
      </c>
      <c r="J681" s="191"/>
      <c r="K681" s="209">
        <v>97</v>
      </c>
      <c r="L681" s="193"/>
      <c r="M681" s="191"/>
      <c r="N681" s="193"/>
      <c r="O681" s="191"/>
      <c r="P681" s="281"/>
      <c r="GO681" s="277"/>
      <c r="GP681" s="277"/>
      <c r="GQ681" s="277"/>
      <c r="GR681" s="277"/>
      <c r="GS681" s="277"/>
      <c r="GT681" s="277"/>
      <c r="GU681" s="277"/>
      <c r="GW681" s="157"/>
      <c r="GX681" s="157"/>
      <c r="GY681" s="157"/>
      <c r="GZ681" s="277"/>
      <c r="HA681" s="157"/>
      <c r="HB681" s="157" t="s">
        <v>604</v>
      </c>
      <c r="HC681" s="277"/>
      <c r="HD681" s="277"/>
      <c r="HF681" s="277"/>
    </row>
    <row r="682" spans="1:214" s="143" customFormat="1" ht="15" customHeight="1">
      <c r="A682" s="203"/>
      <c r="B682" s="189" t="s">
        <v>605</v>
      </c>
      <c r="C682" s="501" t="s">
        <v>606</v>
      </c>
      <c r="D682" s="501"/>
      <c r="E682" s="501"/>
      <c r="F682" s="501"/>
      <c r="G682" s="501"/>
      <c r="H682" s="190" t="s">
        <v>432</v>
      </c>
      <c r="I682" s="209">
        <v>51</v>
      </c>
      <c r="J682" s="191"/>
      <c r="K682" s="209">
        <v>51</v>
      </c>
      <c r="L682" s="193"/>
      <c r="M682" s="191"/>
      <c r="N682" s="193"/>
      <c r="O682" s="191"/>
      <c r="P682" s="281"/>
      <c r="GO682" s="277"/>
      <c r="GP682" s="277"/>
      <c r="GQ682" s="277"/>
      <c r="GR682" s="277"/>
      <c r="GS682" s="277"/>
      <c r="GT682" s="277"/>
      <c r="GU682" s="277"/>
      <c r="GW682" s="157"/>
      <c r="GX682" s="157"/>
      <c r="GY682" s="157"/>
      <c r="GZ682" s="277"/>
      <c r="HA682" s="157"/>
      <c r="HB682" s="157" t="s">
        <v>606</v>
      </c>
      <c r="HC682" s="277"/>
      <c r="HD682" s="277"/>
      <c r="HF682" s="277"/>
    </row>
    <row r="683" spans="1:214" s="143" customFormat="1" ht="15" customHeight="1">
      <c r="A683" s="213"/>
      <c r="B683" s="214"/>
      <c r="C683" s="500" t="s">
        <v>438</v>
      </c>
      <c r="D683" s="500"/>
      <c r="E683" s="500"/>
      <c r="F683" s="500"/>
      <c r="G683" s="500"/>
      <c r="H683" s="180"/>
      <c r="I683" s="181"/>
      <c r="J683" s="181"/>
      <c r="K683" s="181"/>
      <c r="L683" s="183"/>
      <c r="M683" s="181"/>
      <c r="N683" s="183"/>
      <c r="O683" s="181"/>
      <c r="P683" s="185"/>
      <c r="GO683" s="277"/>
      <c r="GP683" s="277"/>
      <c r="GQ683" s="277"/>
      <c r="GR683" s="277"/>
      <c r="GS683" s="277"/>
      <c r="GT683" s="277"/>
      <c r="GU683" s="277"/>
      <c r="GW683" s="157"/>
      <c r="GX683" s="157"/>
      <c r="GY683" s="157"/>
      <c r="GZ683" s="277"/>
      <c r="HA683" s="157"/>
      <c r="HB683" s="157"/>
      <c r="HC683" s="277" t="s">
        <v>438</v>
      </c>
      <c r="HD683" s="277"/>
      <c r="HF683" s="277"/>
    </row>
    <row r="684" spans="1:214" s="143" customFormat="1" ht="15" customHeight="1">
      <c r="A684" s="497" t="s">
        <v>2029</v>
      </c>
      <c r="B684" s="497"/>
      <c r="C684" s="497"/>
      <c r="D684" s="497"/>
      <c r="E684" s="497"/>
      <c r="F684" s="497"/>
      <c r="G684" s="497"/>
      <c r="H684" s="497"/>
      <c r="I684" s="497"/>
      <c r="J684" s="497"/>
      <c r="K684" s="497"/>
      <c r="L684" s="497"/>
      <c r="M684" s="497"/>
      <c r="N684" s="497"/>
      <c r="O684" s="497"/>
      <c r="P684" s="497"/>
      <c r="GO684" s="277"/>
      <c r="GP684" s="277" t="s">
        <v>2029</v>
      </c>
      <c r="GQ684" s="277"/>
      <c r="GR684" s="277"/>
      <c r="GS684" s="277"/>
      <c r="GT684" s="277"/>
      <c r="GU684" s="277"/>
      <c r="GW684" s="157"/>
      <c r="GX684" s="157"/>
      <c r="GY684" s="157"/>
      <c r="GZ684" s="277"/>
      <c r="HA684" s="157"/>
      <c r="HB684" s="157"/>
      <c r="HC684" s="277"/>
      <c r="HD684" s="277"/>
      <c r="HF684" s="277"/>
    </row>
    <row r="685" spans="1:214" s="143" customFormat="1" ht="15" customHeight="1">
      <c r="A685" s="178" t="s">
        <v>505</v>
      </c>
      <c r="B685" s="179" t="s">
        <v>1408</v>
      </c>
      <c r="C685" s="498" t="s">
        <v>1409</v>
      </c>
      <c r="D685" s="498"/>
      <c r="E685" s="498"/>
      <c r="F685" s="498"/>
      <c r="G685" s="498"/>
      <c r="H685" s="180" t="s">
        <v>610</v>
      </c>
      <c r="I685" s="181">
        <v>1.36</v>
      </c>
      <c r="J685" s="182">
        <v>1</v>
      </c>
      <c r="K685" s="219">
        <v>1.36</v>
      </c>
      <c r="L685" s="183"/>
      <c r="M685" s="181"/>
      <c r="N685" s="184"/>
      <c r="O685" s="181"/>
      <c r="P685" s="185"/>
      <c r="GO685" s="277"/>
      <c r="GP685" s="277"/>
      <c r="GQ685" s="277" t="s">
        <v>1409</v>
      </c>
      <c r="GR685" s="277"/>
      <c r="GS685" s="277"/>
      <c r="GT685" s="277"/>
      <c r="GU685" s="277"/>
      <c r="GW685" s="157"/>
      <c r="GX685" s="157"/>
      <c r="GY685" s="157"/>
      <c r="GZ685" s="277"/>
      <c r="HA685" s="157"/>
      <c r="HB685" s="157"/>
      <c r="HC685" s="277"/>
      <c r="HD685" s="277"/>
      <c r="HF685" s="277"/>
    </row>
    <row r="686" spans="1:214" s="143" customFormat="1" ht="57" customHeight="1">
      <c r="A686" s="186"/>
      <c r="B686" s="187" t="s">
        <v>386</v>
      </c>
      <c r="C686" s="499" t="s">
        <v>387</v>
      </c>
      <c r="D686" s="499"/>
      <c r="E686" s="499"/>
      <c r="F686" s="499"/>
      <c r="G686" s="499"/>
      <c r="H686" s="499"/>
      <c r="I686" s="499"/>
      <c r="J686" s="499"/>
      <c r="K686" s="499"/>
      <c r="L686" s="499"/>
      <c r="M686" s="499"/>
      <c r="N686" s="499"/>
      <c r="O686" s="499"/>
      <c r="P686" s="499"/>
      <c r="GO686" s="277"/>
      <c r="GP686" s="277"/>
      <c r="GQ686" s="277"/>
      <c r="GR686" s="277"/>
      <c r="GS686" s="277"/>
      <c r="GT686" s="277"/>
      <c r="GU686" s="277"/>
      <c r="GV686" s="140" t="s">
        <v>387</v>
      </c>
      <c r="GW686" s="157"/>
      <c r="GX686" s="157"/>
      <c r="GY686" s="157"/>
      <c r="GZ686" s="277"/>
      <c r="HA686" s="157"/>
      <c r="HB686" s="157"/>
      <c r="HC686" s="277"/>
      <c r="HD686" s="277"/>
      <c r="HF686" s="277"/>
    </row>
    <row r="687" spans="1:214" s="143" customFormat="1" ht="23.25" customHeight="1">
      <c r="A687" s="186"/>
      <c r="B687" s="187" t="s">
        <v>388</v>
      </c>
      <c r="C687" s="499" t="s">
        <v>389</v>
      </c>
      <c r="D687" s="499"/>
      <c r="E687" s="499"/>
      <c r="F687" s="499"/>
      <c r="G687" s="499"/>
      <c r="H687" s="499"/>
      <c r="I687" s="499"/>
      <c r="J687" s="499"/>
      <c r="K687" s="499"/>
      <c r="L687" s="499"/>
      <c r="M687" s="499"/>
      <c r="N687" s="499"/>
      <c r="O687" s="499"/>
      <c r="P687" s="499"/>
      <c r="GO687" s="277"/>
      <c r="GP687" s="277"/>
      <c r="GQ687" s="277"/>
      <c r="GR687" s="277"/>
      <c r="GS687" s="277"/>
      <c r="GT687" s="277"/>
      <c r="GU687" s="277"/>
      <c r="GV687" s="140" t="s">
        <v>389</v>
      </c>
      <c r="GW687" s="157"/>
      <c r="GX687" s="157"/>
      <c r="GY687" s="157"/>
      <c r="GZ687" s="277"/>
      <c r="HA687" s="157"/>
      <c r="HB687" s="157"/>
      <c r="HC687" s="277"/>
      <c r="HD687" s="277"/>
      <c r="HF687" s="277"/>
    </row>
    <row r="688" spans="1:214" s="143" customFormat="1" ht="15" customHeight="1">
      <c r="A688" s="186"/>
      <c r="B688" s="187"/>
      <c r="C688" s="499" t="s">
        <v>2011</v>
      </c>
      <c r="D688" s="499"/>
      <c r="E688" s="499"/>
      <c r="F688" s="499"/>
      <c r="G688" s="499"/>
      <c r="H688" s="499"/>
      <c r="I688" s="499"/>
      <c r="J688" s="499"/>
      <c r="K688" s="499"/>
      <c r="L688" s="499"/>
      <c r="M688" s="499"/>
      <c r="N688" s="499"/>
      <c r="O688" s="499"/>
      <c r="P688" s="499"/>
      <c r="GO688" s="277"/>
      <c r="GP688" s="277"/>
      <c r="GQ688" s="277"/>
      <c r="GR688" s="277"/>
      <c r="GS688" s="277"/>
      <c r="GT688" s="277"/>
      <c r="GU688" s="277"/>
      <c r="GV688" s="140" t="s">
        <v>2011</v>
      </c>
      <c r="GW688" s="157"/>
      <c r="GX688" s="157"/>
      <c r="GY688" s="157"/>
      <c r="GZ688" s="277"/>
      <c r="HA688" s="157"/>
      <c r="HB688" s="157"/>
      <c r="HC688" s="277"/>
      <c r="HD688" s="277"/>
      <c r="HF688" s="277"/>
    </row>
    <row r="689" spans="1:214" s="143" customFormat="1" ht="15" customHeight="1">
      <c r="A689" s="188"/>
      <c r="B689" s="189" t="s">
        <v>164</v>
      </c>
      <c r="C689" s="501" t="s">
        <v>391</v>
      </c>
      <c r="D689" s="501"/>
      <c r="E689" s="501"/>
      <c r="F689" s="501"/>
      <c r="G689" s="501"/>
      <c r="H689" s="190" t="s">
        <v>392</v>
      </c>
      <c r="I689" s="191"/>
      <c r="J689" s="191"/>
      <c r="K689" s="197">
        <v>4.501849</v>
      </c>
      <c r="L689" s="193"/>
      <c r="M689" s="191"/>
      <c r="N689" s="193"/>
      <c r="O689" s="191"/>
      <c r="P689" s="194">
        <v>2548.6799999999998</v>
      </c>
      <c r="GO689" s="277"/>
      <c r="GP689" s="277"/>
      <c r="GQ689" s="277"/>
      <c r="GR689" s="277"/>
      <c r="GS689" s="277"/>
      <c r="GT689" s="277"/>
      <c r="GU689" s="277"/>
      <c r="GW689" s="157" t="s">
        <v>391</v>
      </c>
      <c r="GX689" s="157"/>
      <c r="GY689" s="157"/>
      <c r="GZ689" s="277"/>
      <c r="HA689" s="157"/>
      <c r="HB689" s="157"/>
      <c r="HC689" s="277"/>
      <c r="HD689" s="277"/>
      <c r="HF689" s="277"/>
    </row>
    <row r="690" spans="1:214" s="143" customFormat="1" ht="15" customHeight="1">
      <c r="A690" s="195"/>
      <c r="B690" s="189" t="s">
        <v>393</v>
      </c>
      <c r="C690" s="501" t="s">
        <v>394</v>
      </c>
      <c r="D690" s="501"/>
      <c r="E690" s="501"/>
      <c r="F690" s="501"/>
      <c r="G690" s="501"/>
      <c r="H690" s="190" t="s">
        <v>392</v>
      </c>
      <c r="I690" s="201">
        <v>2.06</v>
      </c>
      <c r="J690" s="197">
        <v>1.6068849999999999</v>
      </c>
      <c r="K690" s="197">
        <v>4.501849</v>
      </c>
      <c r="L690" s="198"/>
      <c r="M690" s="199"/>
      <c r="N690" s="200">
        <v>566.14</v>
      </c>
      <c r="O690" s="191"/>
      <c r="P690" s="194">
        <v>2548.6799999999998</v>
      </c>
      <c r="Q690" s="278"/>
      <c r="R690" s="278"/>
      <c r="GO690" s="277"/>
      <c r="GP690" s="277"/>
      <c r="GQ690" s="277"/>
      <c r="GR690" s="277"/>
      <c r="GS690" s="277"/>
      <c r="GT690" s="277"/>
      <c r="GU690" s="277"/>
      <c r="GW690" s="157"/>
      <c r="GX690" s="157" t="s">
        <v>394</v>
      </c>
      <c r="GY690" s="157"/>
      <c r="GZ690" s="277"/>
      <c r="HA690" s="157"/>
      <c r="HB690" s="157"/>
      <c r="HC690" s="277"/>
      <c r="HD690" s="277"/>
      <c r="HF690" s="277"/>
    </row>
    <row r="691" spans="1:214" s="143" customFormat="1" ht="15" customHeight="1">
      <c r="A691" s="188"/>
      <c r="B691" s="189" t="s">
        <v>167</v>
      </c>
      <c r="C691" s="501" t="s">
        <v>395</v>
      </c>
      <c r="D691" s="501"/>
      <c r="E691" s="501"/>
      <c r="F691" s="501"/>
      <c r="G691" s="501"/>
      <c r="H691" s="190"/>
      <c r="I691" s="191"/>
      <c r="J691" s="191"/>
      <c r="K691" s="191"/>
      <c r="L691" s="193"/>
      <c r="M691" s="191"/>
      <c r="N691" s="193"/>
      <c r="O691" s="191"/>
      <c r="P691" s="216">
        <v>92.91</v>
      </c>
      <c r="GO691" s="277"/>
      <c r="GP691" s="277"/>
      <c r="GQ691" s="277"/>
      <c r="GR691" s="277"/>
      <c r="GS691" s="277"/>
      <c r="GT691" s="277"/>
      <c r="GU691" s="277"/>
      <c r="GW691" s="157" t="s">
        <v>395</v>
      </c>
      <c r="GX691" s="157"/>
      <c r="GY691" s="157"/>
      <c r="GZ691" s="277"/>
      <c r="HA691" s="157"/>
      <c r="HB691" s="157"/>
      <c r="HC691" s="277"/>
      <c r="HD691" s="277"/>
      <c r="HF691" s="277"/>
    </row>
    <row r="692" spans="1:214" s="143" customFormat="1" ht="15" customHeight="1">
      <c r="A692" s="188"/>
      <c r="B692" s="189"/>
      <c r="C692" s="501" t="s">
        <v>396</v>
      </c>
      <c r="D692" s="501"/>
      <c r="E692" s="501"/>
      <c r="F692" s="501"/>
      <c r="G692" s="501"/>
      <c r="H692" s="190" t="s">
        <v>392</v>
      </c>
      <c r="I692" s="191"/>
      <c r="J692" s="191"/>
      <c r="K692" s="215">
        <v>8.7414599999999995E-2</v>
      </c>
      <c r="L692" s="193"/>
      <c r="M692" s="191"/>
      <c r="N692" s="193"/>
      <c r="O692" s="191"/>
      <c r="P692" s="216">
        <v>59.31</v>
      </c>
      <c r="GO692" s="277"/>
      <c r="GP692" s="277"/>
      <c r="GQ692" s="277"/>
      <c r="GR692" s="277"/>
      <c r="GS692" s="277"/>
      <c r="GT692" s="277"/>
      <c r="GU692" s="277"/>
      <c r="GW692" s="157" t="s">
        <v>396</v>
      </c>
      <c r="GX692" s="157"/>
      <c r="GY692" s="157"/>
      <c r="GZ692" s="277"/>
      <c r="HA692" s="157"/>
      <c r="HB692" s="157"/>
      <c r="HC692" s="277"/>
      <c r="HD692" s="277"/>
      <c r="HF692" s="277"/>
    </row>
    <row r="693" spans="1:214" s="143" customFormat="1" ht="15" customHeight="1">
      <c r="A693" s="195"/>
      <c r="B693" s="189" t="s">
        <v>397</v>
      </c>
      <c r="C693" s="501" t="s">
        <v>398</v>
      </c>
      <c r="D693" s="501"/>
      <c r="E693" s="501"/>
      <c r="F693" s="501"/>
      <c r="G693" s="501"/>
      <c r="H693" s="190" t="s">
        <v>399</v>
      </c>
      <c r="I693" s="201">
        <v>0.02</v>
      </c>
      <c r="J693" s="197">
        <v>1.6068849999999999</v>
      </c>
      <c r="K693" s="215">
        <v>4.3707299999999998E-2</v>
      </c>
      <c r="L693" s="198"/>
      <c r="M693" s="199"/>
      <c r="N693" s="200">
        <v>1582.31</v>
      </c>
      <c r="O693" s="191"/>
      <c r="P693" s="194">
        <v>69.16</v>
      </c>
      <c r="Q693" s="278"/>
      <c r="R693" s="278"/>
      <c r="GO693" s="277"/>
      <c r="GP693" s="277"/>
      <c r="GQ693" s="277"/>
      <c r="GR693" s="277"/>
      <c r="GS693" s="277"/>
      <c r="GT693" s="277"/>
      <c r="GU693" s="277"/>
      <c r="GW693" s="157"/>
      <c r="GX693" s="157" t="s">
        <v>398</v>
      </c>
      <c r="GY693" s="157"/>
      <c r="GZ693" s="277"/>
      <c r="HA693" s="157"/>
      <c r="HB693" s="157"/>
      <c r="HC693" s="277"/>
      <c r="HD693" s="277"/>
      <c r="HF693" s="277"/>
    </row>
    <row r="694" spans="1:214" s="143" customFormat="1" ht="15" customHeight="1">
      <c r="A694" s="203"/>
      <c r="B694" s="189" t="s">
        <v>400</v>
      </c>
      <c r="C694" s="501" t="s">
        <v>401</v>
      </c>
      <c r="D694" s="501"/>
      <c r="E694" s="501"/>
      <c r="F694" s="501"/>
      <c r="G694" s="501"/>
      <c r="H694" s="190" t="s">
        <v>392</v>
      </c>
      <c r="I694" s="201">
        <v>0.02</v>
      </c>
      <c r="J694" s="197">
        <v>1.6068849999999999</v>
      </c>
      <c r="K694" s="215">
        <v>4.3707299999999998E-2</v>
      </c>
      <c r="L694" s="193"/>
      <c r="M694" s="191"/>
      <c r="N694" s="204">
        <v>777.91</v>
      </c>
      <c r="O694" s="191"/>
      <c r="P694" s="216">
        <v>34</v>
      </c>
      <c r="GO694" s="277"/>
      <c r="GP694" s="277"/>
      <c r="GQ694" s="277"/>
      <c r="GR694" s="277"/>
      <c r="GS694" s="277"/>
      <c r="GT694" s="277"/>
      <c r="GU694" s="277"/>
      <c r="GW694" s="157"/>
      <c r="GX694" s="157"/>
      <c r="GY694" s="157" t="s">
        <v>401</v>
      </c>
      <c r="GZ694" s="277"/>
      <c r="HA694" s="157"/>
      <c r="HB694" s="157"/>
      <c r="HC694" s="277"/>
      <c r="HD694" s="277"/>
      <c r="HF694" s="277"/>
    </row>
    <row r="695" spans="1:214" s="143" customFormat="1" ht="15" customHeight="1">
      <c r="A695" s="195"/>
      <c r="B695" s="189" t="s">
        <v>402</v>
      </c>
      <c r="C695" s="501" t="s">
        <v>403</v>
      </c>
      <c r="D695" s="501"/>
      <c r="E695" s="501"/>
      <c r="F695" s="501"/>
      <c r="G695" s="501"/>
      <c r="H695" s="190" t="s">
        <v>399</v>
      </c>
      <c r="I695" s="201">
        <v>0.02</v>
      </c>
      <c r="J695" s="197">
        <v>1.6068849999999999</v>
      </c>
      <c r="K695" s="215">
        <v>4.3707299999999998E-2</v>
      </c>
      <c r="L695" s="198"/>
      <c r="M695" s="199"/>
      <c r="N695" s="200">
        <v>543.33000000000004</v>
      </c>
      <c r="O695" s="191"/>
      <c r="P695" s="194">
        <v>23.75</v>
      </c>
      <c r="Q695" s="278"/>
      <c r="R695" s="278"/>
      <c r="GO695" s="277"/>
      <c r="GP695" s="277"/>
      <c r="GQ695" s="277"/>
      <c r="GR695" s="277"/>
      <c r="GS695" s="277"/>
      <c r="GT695" s="277"/>
      <c r="GU695" s="277"/>
      <c r="GW695" s="157"/>
      <c r="GX695" s="157" t="s">
        <v>403</v>
      </c>
      <c r="GY695" s="157"/>
      <c r="GZ695" s="277"/>
      <c r="HA695" s="157"/>
      <c r="HB695" s="157"/>
      <c r="HC695" s="277"/>
      <c r="HD695" s="277"/>
      <c r="HF695" s="277"/>
    </row>
    <row r="696" spans="1:214" s="143" customFormat="1" ht="15" customHeight="1">
      <c r="A696" s="203"/>
      <c r="B696" s="189" t="s">
        <v>404</v>
      </c>
      <c r="C696" s="501" t="s">
        <v>405</v>
      </c>
      <c r="D696" s="501"/>
      <c r="E696" s="501"/>
      <c r="F696" s="501"/>
      <c r="G696" s="501"/>
      <c r="H696" s="190" t="s">
        <v>392</v>
      </c>
      <c r="I696" s="201">
        <v>0.02</v>
      </c>
      <c r="J696" s="197">
        <v>1.6068849999999999</v>
      </c>
      <c r="K696" s="215">
        <v>4.3707299999999998E-2</v>
      </c>
      <c r="L696" s="193"/>
      <c r="M696" s="191"/>
      <c r="N696" s="204">
        <v>579.11</v>
      </c>
      <c r="O696" s="191"/>
      <c r="P696" s="216">
        <v>25.31</v>
      </c>
      <c r="GO696" s="277"/>
      <c r="GP696" s="277"/>
      <c r="GQ696" s="277"/>
      <c r="GR696" s="277"/>
      <c r="GS696" s="277"/>
      <c r="GT696" s="277"/>
      <c r="GU696" s="277"/>
      <c r="GW696" s="157"/>
      <c r="GX696" s="157"/>
      <c r="GY696" s="157" t="s">
        <v>405</v>
      </c>
      <c r="GZ696" s="277"/>
      <c r="HA696" s="157"/>
      <c r="HB696" s="157"/>
      <c r="HC696" s="277"/>
      <c r="HD696" s="277"/>
      <c r="HF696" s="277"/>
    </row>
    <row r="697" spans="1:214" s="143" customFormat="1" ht="15" customHeight="1">
      <c r="A697" s="188"/>
      <c r="B697" s="189" t="s">
        <v>180</v>
      </c>
      <c r="C697" s="501" t="s">
        <v>410</v>
      </c>
      <c r="D697" s="501"/>
      <c r="E697" s="501"/>
      <c r="F697" s="501"/>
      <c r="G697" s="501"/>
      <c r="H697" s="190"/>
      <c r="I697" s="191"/>
      <c r="J697" s="191"/>
      <c r="K697" s="191"/>
      <c r="L697" s="193"/>
      <c r="M697" s="191"/>
      <c r="N697" s="193"/>
      <c r="O697" s="191"/>
      <c r="P697" s="216">
        <v>149.07</v>
      </c>
      <c r="GO697" s="277"/>
      <c r="GP697" s="277"/>
      <c r="GQ697" s="277"/>
      <c r="GR697" s="277"/>
      <c r="GS697" s="277"/>
      <c r="GT697" s="277"/>
      <c r="GU697" s="277"/>
      <c r="GW697" s="157" t="s">
        <v>410</v>
      </c>
      <c r="GX697" s="157"/>
      <c r="GY697" s="157"/>
      <c r="GZ697" s="277"/>
      <c r="HA697" s="157"/>
      <c r="HB697" s="157"/>
      <c r="HC697" s="277"/>
      <c r="HD697" s="277"/>
      <c r="HF697" s="277"/>
    </row>
    <row r="698" spans="1:214" s="143" customFormat="1" ht="34.5" customHeight="1">
      <c r="A698" s="195"/>
      <c r="B698" s="189" t="s">
        <v>593</v>
      </c>
      <c r="C698" s="501" t="s">
        <v>594</v>
      </c>
      <c r="D698" s="501"/>
      <c r="E698" s="501"/>
      <c r="F698" s="501"/>
      <c r="G698" s="501"/>
      <c r="H698" s="190" t="s">
        <v>595</v>
      </c>
      <c r="I698" s="201">
        <v>13.33</v>
      </c>
      <c r="J698" s="202">
        <v>1.0367</v>
      </c>
      <c r="K698" s="197">
        <v>18.794127</v>
      </c>
      <c r="L698" s="205">
        <v>5.87</v>
      </c>
      <c r="M698" s="206">
        <v>0.87</v>
      </c>
      <c r="N698" s="200">
        <v>5.1100000000000003</v>
      </c>
      <c r="O698" s="191"/>
      <c r="P698" s="194">
        <v>96.04</v>
      </c>
      <c r="Q698" s="278"/>
      <c r="R698" s="278"/>
      <c r="GO698" s="277"/>
      <c r="GP698" s="277"/>
      <c r="GQ698" s="277"/>
      <c r="GR698" s="277"/>
      <c r="GS698" s="277"/>
      <c r="GT698" s="277"/>
      <c r="GU698" s="277"/>
      <c r="GW698" s="157"/>
      <c r="GX698" s="157" t="s">
        <v>594</v>
      </c>
      <c r="GY698" s="157"/>
      <c r="GZ698" s="277"/>
      <c r="HA698" s="157"/>
      <c r="HB698" s="157"/>
      <c r="HC698" s="277"/>
      <c r="HD698" s="277"/>
      <c r="HF698" s="277"/>
    </row>
    <row r="699" spans="1:214" s="143" customFormat="1" ht="23.25" customHeight="1">
      <c r="A699" s="195"/>
      <c r="B699" s="189" t="s">
        <v>1403</v>
      </c>
      <c r="C699" s="501" t="s">
        <v>1404</v>
      </c>
      <c r="D699" s="501"/>
      <c r="E699" s="501"/>
      <c r="F699" s="501"/>
      <c r="G699" s="501"/>
      <c r="H699" s="190" t="s">
        <v>1405</v>
      </c>
      <c r="I699" s="201">
        <v>0.55000000000000004</v>
      </c>
      <c r="J699" s="202">
        <v>1.0367</v>
      </c>
      <c r="K699" s="215">
        <v>0.77545160000000002</v>
      </c>
      <c r="L699" s="205">
        <v>37.71</v>
      </c>
      <c r="M699" s="206">
        <v>1.54</v>
      </c>
      <c r="N699" s="200">
        <v>58.07</v>
      </c>
      <c r="O699" s="191"/>
      <c r="P699" s="194">
        <v>45.03</v>
      </c>
      <c r="Q699" s="278"/>
      <c r="R699" s="278"/>
      <c r="GO699" s="277"/>
      <c r="GP699" s="277"/>
      <c r="GQ699" s="277"/>
      <c r="GR699" s="277"/>
      <c r="GS699" s="277"/>
      <c r="GT699" s="277"/>
      <c r="GU699" s="277"/>
      <c r="GW699" s="157"/>
      <c r="GX699" s="157" t="s">
        <v>1404</v>
      </c>
      <c r="GY699" s="157"/>
      <c r="GZ699" s="277"/>
      <c r="HA699" s="157"/>
      <c r="HB699" s="157"/>
      <c r="HC699" s="277"/>
      <c r="HD699" s="277"/>
      <c r="HF699" s="277"/>
    </row>
    <row r="700" spans="1:214" s="143" customFormat="1" ht="15" customHeight="1">
      <c r="A700" s="195"/>
      <c r="B700" s="189" t="s">
        <v>730</v>
      </c>
      <c r="C700" s="501" t="s">
        <v>731</v>
      </c>
      <c r="D700" s="501"/>
      <c r="E700" s="501"/>
      <c r="F700" s="501"/>
      <c r="G700" s="501"/>
      <c r="H700" s="190" t="s">
        <v>413</v>
      </c>
      <c r="I700" s="201">
        <v>0.05</v>
      </c>
      <c r="J700" s="202">
        <v>1.0367</v>
      </c>
      <c r="K700" s="215">
        <v>7.0495600000000005E-2</v>
      </c>
      <c r="L700" s="205">
        <v>79.88</v>
      </c>
      <c r="M700" s="206">
        <v>1.42</v>
      </c>
      <c r="N700" s="200">
        <v>113.43</v>
      </c>
      <c r="O700" s="191"/>
      <c r="P700" s="194">
        <v>8</v>
      </c>
      <c r="Q700" s="278"/>
      <c r="R700" s="278"/>
      <c r="GO700" s="277"/>
      <c r="GP700" s="277"/>
      <c r="GQ700" s="277"/>
      <c r="GR700" s="277"/>
      <c r="GS700" s="277"/>
      <c r="GT700" s="277"/>
      <c r="GU700" s="277"/>
      <c r="GW700" s="157"/>
      <c r="GX700" s="157" t="s">
        <v>731</v>
      </c>
      <c r="GY700" s="157"/>
      <c r="GZ700" s="277"/>
      <c r="HA700" s="157"/>
      <c r="HB700" s="157"/>
      <c r="HC700" s="277"/>
      <c r="HD700" s="277"/>
      <c r="HF700" s="277"/>
    </row>
    <row r="701" spans="1:214" s="143" customFormat="1" ht="15" customHeight="1">
      <c r="A701" s="210"/>
      <c r="B701" s="187"/>
      <c r="C701" s="500" t="s">
        <v>429</v>
      </c>
      <c r="D701" s="500"/>
      <c r="E701" s="500"/>
      <c r="F701" s="500"/>
      <c r="G701" s="500"/>
      <c r="H701" s="180"/>
      <c r="I701" s="181"/>
      <c r="J701" s="181"/>
      <c r="K701" s="181"/>
      <c r="L701" s="183"/>
      <c r="M701" s="181"/>
      <c r="N701" s="211"/>
      <c r="O701" s="181"/>
      <c r="P701" s="212">
        <v>2849.97</v>
      </c>
      <c r="Q701" s="278"/>
      <c r="R701" s="278"/>
      <c r="GO701" s="277"/>
      <c r="GP701" s="277"/>
      <c r="GQ701" s="277"/>
      <c r="GR701" s="277"/>
      <c r="GS701" s="277"/>
      <c r="GT701" s="277"/>
      <c r="GU701" s="277"/>
      <c r="GW701" s="157"/>
      <c r="GX701" s="157"/>
      <c r="GY701" s="157"/>
      <c r="GZ701" s="277" t="s">
        <v>429</v>
      </c>
      <c r="HA701" s="157"/>
      <c r="HB701" s="157"/>
      <c r="HC701" s="277"/>
      <c r="HD701" s="277"/>
      <c r="HF701" s="277"/>
    </row>
    <row r="702" spans="1:214" s="143" customFormat="1" ht="15" customHeight="1">
      <c r="A702" s="203" t="s">
        <v>1854</v>
      </c>
      <c r="B702" s="189" t="s">
        <v>430</v>
      </c>
      <c r="C702" s="501" t="s">
        <v>431</v>
      </c>
      <c r="D702" s="501"/>
      <c r="E702" s="501"/>
      <c r="F702" s="501"/>
      <c r="G702" s="501"/>
      <c r="H702" s="190" t="s">
        <v>432</v>
      </c>
      <c r="I702" s="209">
        <v>2</v>
      </c>
      <c r="J702" s="191"/>
      <c r="K702" s="209">
        <v>2</v>
      </c>
      <c r="L702" s="193"/>
      <c r="M702" s="191"/>
      <c r="N702" s="193"/>
      <c r="O702" s="192">
        <v>0.51834999999999998</v>
      </c>
      <c r="P702" s="216">
        <v>16.440000000000001</v>
      </c>
      <c r="GO702" s="277"/>
      <c r="GP702" s="277"/>
      <c r="GQ702" s="277"/>
      <c r="GR702" s="277"/>
      <c r="GS702" s="277"/>
      <c r="GT702" s="277"/>
      <c r="GU702" s="277"/>
      <c r="GW702" s="157"/>
      <c r="GX702" s="157"/>
      <c r="GY702" s="157"/>
      <c r="GZ702" s="277"/>
      <c r="HA702" s="157" t="s">
        <v>431</v>
      </c>
      <c r="HB702" s="157"/>
      <c r="HC702" s="277"/>
      <c r="HD702" s="277"/>
      <c r="HF702" s="277"/>
    </row>
    <row r="703" spans="1:214" s="143" customFormat="1" ht="15" customHeight="1">
      <c r="A703" s="203"/>
      <c r="B703" s="189"/>
      <c r="C703" s="501" t="s">
        <v>433</v>
      </c>
      <c r="D703" s="501"/>
      <c r="E703" s="501"/>
      <c r="F703" s="501"/>
      <c r="G703" s="501"/>
      <c r="H703" s="190"/>
      <c r="I703" s="191"/>
      <c r="J703" s="191"/>
      <c r="K703" s="191"/>
      <c r="L703" s="193"/>
      <c r="M703" s="191"/>
      <c r="N703" s="193"/>
      <c r="O703" s="191"/>
      <c r="P703" s="194">
        <v>2607.9899999999998</v>
      </c>
      <c r="GO703" s="277"/>
      <c r="GP703" s="277"/>
      <c r="GQ703" s="277"/>
      <c r="GR703" s="277"/>
      <c r="GS703" s="277"/>
      <c r="GT703" s="277"/>
      <c r="GU703" s="277"/>
      <c r="GW703" s="157"/>
      <c r="GX703" s="157"/>
      <c r="GY703" s="157"/>
      <c r="GZ703" s="277"/>
      <c r="HA703" s="157"/>
      <c r="HB703" s="157" t="s">
        <v>433</v>
      </c>
      <c r="HC703" s="277"/>
      <c r="HD703" s="277"/>
      <c r="HF703" s="277"/>
    </row>
    <row r="704" spans="1:214" s="143" customFormat="1" ht="15" customHeight="1">
      <c r="A704" s="203"/>
      <c r="B704" s="189" t="s">
        <v>603</v>
      </c>
      <c r="C704" s="501" t="s">
        <v>604</v>
      </c>
      <c r="D704" s="501"/>
      <c r="E704" s="501"/>
      <c r="F704" s="501"/>
      <c r="G704" s="501"/>
      <c r="H704" s="190" t="s">
        <v>432</v>
      </c>
      <c r="I704" s="209">
        <v>97</v>
      </c>
      <c r="J704" s="191"/>
      <c r="K704" s="209">
        <v>97</v>
      </c>
      <c r="L704" s="193"/>
      <c r="M704" s="191"/>
      <c r="N704" s="193"/>
      <c r="O704" s="191"/>
      <c r="P704" s="194">
        <v>2529.75</v>
      </c>
      <c r="GO704" s="277"/>
      <c r="GP704" s="277"/>
      <c r="GQ704" s="277"/>
      <c r="GR704" s="277"/>
      <c r="GS704" s="277"/>
      <c r="GT704" s="277"/>
      <c r="GU704" s="277"/>
      <c r="GW704" s="157"/>
      <c r="GX704" s="157"/>
      <c r="GY704" s="157"/>
      <c r="GZ704" s="277"/>
      <c r="HA704" s="157"/>
      <c r="HB704" s="157" t="s">
        <v>604</v>
      </c>
      <c r="HC704" s="277"/>
      <c r="HD704" s="277"/>
      <c r="HF704" s="277"/>
    </row>
    <row r="705" spans="1:214" s="143" customFormat="1" ht="15" customHeight="1">
      <c r="A705" s="203"/>
      <c r="B705" s="189" t="s">
        <v>605</v>
      </c>
      <c r="C705" s="501" t="s">
        <v>606</v>
      </c>
      <c r="D705" s="501"/>
      <c r="E705" s="501"/>
      <c r="F705" s="501"/>
      <c r="G705" s="501"/>
      <c r="H705" s="190" t="s">
        <v>432</v>
      </c>
      <c r="I705" s="209">
        <v>51</v>
      </c>
      <c r="J705" s="191"/>
      <c r="K705" s="209">
        <v>51</v>
      </c>
      <c r="L705" s="193"/>
      <c r="M705" s="191"/>
      <c r="N705" s="193"/>
      <c r="O705" s="191"/>
      <c r="P705" s="194">
        <v>1330.07</v>
      </c>
      <c r="GO705" s="277"/>
      <c r="GP705" s="277"/>
      <c r="GQ705" s="277"/>
      <c r="GR705" s="277"/>
      <c r="GS705" s="277"/>
      <c r="GT705" s="277"/>
      <c r="GU705" s="277"/>
      <c r="GW705" s="157"/>
      <c r="GX705" s="157"/>
      <c r="GY705" s="157"/>
      <c r="GZ705" s="277"/>
      <c r="HA705" s="157"/>
      <c r="HB705" s="157" t="s">
        <v>606</v>
      </c>
      <c r="HC705" s="277"/>
      <c r="HD705" s="277"/>
      <c r="HF705" s="277"/>
    </row>
    <row r="706" spans="1:214" s="143" customFormat="1" ht="15" customHeight="1">
      <c r="A706" s="213"/>
      <c r="B706" s="214"/>
      <c r="C706" s="500" t="s">
        <v>438</v>
      </c>
      <c r="D706" s="500"/>
      <c r="E706" s="500"/>
      <c r="F706" s="500"/>
      <c r="G706" s="500"/>
      <c r="H706" s="180"/>
      <c r="I706" s="181"/>
      <c r="J706" s="181"/>
      <c r="K706" s="181"/>
      <c r="L706" s="183"/>
      <c r="M706" s="181"/>
      <c r="N706" s="211">
        <v>4945.76</v>
      </c>
      <c r="O706" s="181"/>
      <c r="P706" s="212">
        <v>6726.23</v>
      </c>
      <c r="GO706" s="277"/>
      <c r="GP706" s="277"/>
      <c r="GQ706" s="277"/>
      <c r="GR706" s="277"/>
      <c r="GS706" s="277"/>
      <c r="GT706" s="277"/>
      <c r="GU706" s="277"/>
      <c r="GW706" s="157"/>
      <c r="GX706" s="157"/>
      <c r="GY706" s="157"/>
      <c r="GZ706" s="277"/>
      <c r="HA706" s="157"/>
      <c r="HB706" s="157"/>
      <c r="HC706" s="277" t="s">
        <v>438</v>
      </c>
      <c r="HD706" s="277"/>
      <c r="HF706" s="277"/>
    </row>
    <row r="707" spans="1:214" s="143" customFormat="1" ht="15" customHeight="1">
      <c r="A707" s="497" t="s">
        <v>2030</v>
      </c>
      <c r="B707" s="497"/>
      <c r="C707" s="497"/>
      <c r="D707" s="497"/>
      <c r="E707" s="497"/>
      <c r="F707" s="497"/>
      <c r="G707" s="497"/>
      <c r="H707" s="497"/>
      <c r="I707" s="497"/>
      <c r="J707" s="497"/>
      <c r="K707" s="497"/>
      <c r="L707" s="497"/>
      <c r="M707" s="497"/>
      <c r="N707" s="497"/>
      <c r="O707" s="497"/>
      <c r="P707" s="497"/>
      <c r="GO707" s="277"/>
      <c r="GP707" s="277" t="s">
        <v>2030</v>
      </c>
      <c r="GQ707" s="277"/>
      <c r="GR707" s="277"/>
      <c r="GS707" s="277"/>
      <c r="GT707" s="277"/>
      <c r="GU707" s="277"/>
      <c r="GW707" s="157"/>
      <c r="GX707" s="157"/>
      <c r="GY707" s="157"/>
      <c r="GZ707" s="277"/>
      <c r="HA707" s="157"/>
      <c r="HB707" s="157"/>
      <c r="HC707" s="277"/>
      <c r="HD707" s="277"/>
      <c r="HF707" s="277"/>
    </row>
    <row r="708" spans="1:214" s="143" customFormat="1" ht="45.75" customHeight="1">
      <c r="A708" s="178" t="s">
        <v>508</v>
      </c>
      <c r="B708" s="179" t="s">
        <v>1457</v>
      </c>
      <c r="C708" s="498" t="s">
        <v>1458</v>
      </c>
      <c r="D708" s="498"/>
      <c r="E708" s="498"/>
      <c r="F708" s="498"/>
      <c r="G708" s="498"/>
      <c r="H708" s="180" t="s">
        <v>610</v>
      </c>
      <c r="I708" s="181">
        <v>0.04</v>
      </c>
      <c r="J708" s="182">
        <v>1</v>
      </c>
      <c r="K708" s="219">
        <v>0.04</v>
      </c>
      <c r="L708" s="183"/>
      <c r="M708" s="181"/>
      <c r="N708" s="184"/>
      <c r="O708" s="181"/>
      <c r="P708" s="185"/>
      <c r="GO708" s="277"/>
      <c r="GP708" s="277"/>
      <c r="GQ708" s="277" t="s">
        <v>1458</v>
      </c>
      <c r="GR708" s="277"/>
      <c r="GS708" s="277"/>
      <c r="GT708" s="277"/>
      <c r="GU708" s="277"/>
      <c r="GW708" s="157"/>
      <c r="GX708" s="157"/>
      <c r="GY708" s="157"/>
      <c r="GZ708" s="277"/>
      <c r="HA708" s="157"/>
      <c r="HB708" s="157"/>
      <c r="HC708" s="277"/>
      <c r="HD708" s="277"/>
      <c r="HF708" s="277"/>
    </row>
    <row r="709" spans="1:214" s="143" customFormat="1" ht="57" customHeight="1">
      <c r="A709" s="186"/>
      <c r="B709" s="187" t="s">
        <v>386</v>
      </c>
      <c r="C709" s="499" t="s">
        <v>387</v>
      </c>
      <c r="D709" s="499"/>
      <c r="E709" s="499"/>
      <c r="F709" s="499"/>
      <c r="G709" s="499"/>
      <c r="H709" s="499"/>
      <c r="I709" s="499"/>
      <c r="J709" s="499"/>
      <c r="K709" s="499"/>
      <c r="L709" s="499"/>
      <c r="M709" s="499"/>
      <c r="N709" s="499"/>
      <c r="O709" s="499"/>
      <c r="P709" s="499"/>
      <c r="GO709" s="277"/>
      <c r="GP709" s="277"/>
      <c r="GQ709" s="277"/>
      <c r="GR709" s="277"/>
      <c r="GS709" s="277"/>
      <c r="GT709" s="277"/>
      <c r="GU709" s="277"/>
      <c r="GV709" s="140" t="s">
        <v>387</v>
      </c>
      <c r="GW709" s="157"/>
      <c r="GX709" s="157"/>
      <c r="GY709" s="157"/>
      <c r="GZ709" s="277"/>
      <c r="HA709" s="157"/>
      <c r="HB709" s="157"/>
      <c r="HC709" s="277"/>
      <c r="HD709" s="277"/>
      <c r="HF709" s="277"/>
    </row>
    <row r="710" spans="1:214" s="143" customFormat="1" ht="23.25" customHeight="1">
      <c r="A710" s="186"/>
      <c r="B710" s="187" t="s">
        <v>388</v>
      </c>
      <c r="C710" s="499" t="s">
        <v>389</v>
      </c>
      <c r="D710" s="499"/>
      <c r="E710" s="499"/>
      <c r="F710" s="499"/>
      <c r="G710" s="499"/>
      <c r="H710" s="499"/>
      <c r="I710" s="499"/>
      <c r="J710" s="499"/>
      <c r="K710" s="499"/>
      <c r="L710" s="499"/>
      <c r="M710" s="499"/>
      <c r="N710" s="499"/>
      <c r="O710" s="499"/>
      <c r="P710" s="499"/>
      <c r="GO710" s="277"/>
      <c r="GP710" s="277"/>
      <c r="GQ710" s="277"/>
      <c r="GR710" s="277"/>
      <c r="GS710" s="277"/>
      <c r="GT710" s="277"/>
      <c r="GU710" s="277"/>
      <c r="GV710" s="140" t="s">
        <v>389</v>
      </c>
      <c r="GW710" s="157"/>
      <c r="GX710" s="157"/>
      <c r="GY710" s="157"/>
      <c r="GZ710" s="277"/>
      <c r="HA710" s="157"/>
      <c r="HB710" s="157"/>
      <c r="HC710" s="277"/>
      <c r="HD710" s="277"/>
      <c r="HF710" s="277"/>
    </row>
    <row r="711" spans="1:214" s="143" customFormat="1" ht="15" customHeight="1">
      <c r="A711" s="186"/>
      <c r="B711" s="187"/>
      <c r="C711" s="499" t="s">
        <v>2011</v>
      </c>
      <c r="D711" s="499"/>
      <c r="E711" s="499"/>
      <c r="F711" s="499"/>
      <c r="G711" s="499"/>
      <c r="H711" s="499"/>
      <c r="I711" s="499"/>
      <c r="J711" s="499"/>
      <c r="K711" s="499"/>
      <c r="L711" s="499"/>
      <c r="M711" s="499"/>
      <c r="N711" s="499"/>
      <c r="O711" s="499"/>
      <c r="P711" s="499"/>
      <c r="GO711" s="277"/>
      <c r="GP711" s="277"/>
      <c r="GQ711" s="277"/>
      <c r="GR711" s="277"/>
      <c r="GS711" s="277"/>
      <c r="GT711" s="277"/>
      <c r="GU711" s="277"/>
      <c r="GV711" s="140" t="s">
        <v>2011</v>
      </c>
      <c r="GW711" s="157"/>
      <c r="GX711" s="157"/>
      <c r="GY711" s="157"/>
      <c r="GZ711" s="277"/>
      <c r="HA711" s="157"/>
      <c r="HB711" s="157"/>
      <c r="HC711" s="277"/>
      <c r="HD711" s="277"/>
      <c r="HF711" s="277"/>
    </row>
    <row r="712" spans="1:214" s="143" customFormat="1" ht="15" customHeight="1">
      <c r="A712" s="188"/>
      <c r="B712" s="189" t="s">
        <v>164</v>
      </c>
      <c r="C712" s="501" t="s">
        <v>391</v>
      </c>
      <c r="D712" s="501"/>
      <c r="E712" s="501"/>
      <c r="F712" s="501"/>
      <c r="G712" s="501"/>
      <c r="H712" s="190" t="s">
        <v>392</v>
      </c>
      <c r="I712" s="191"/>
      <c r="J712" s="191"/>
      <c r="K712" s="215">
        <v>0.57590759999999996</v>
      </c>
      <c r="L712" s="193"/>
      <c r="M712" s="191"/>
      <c r="N712" s="193"/>
      <c r="O712" s="191"/>
      <c r="P712" s="216">
        <v>326.04000000000002</v>
      </c>
      <c r="GO712" s="277"/>
      <c r="GP712" s="277"/>
      <c r="GQ712" s="277"/>
      <c r="GR712" s="277"/>
      <c r="GS712" s="277"/>
      <c r="GT712" s="277"/>
      <c r="GU712" s="277"/>
      <c r="GW712" s="157" t="s">
        <v>391</v>
      </c>
      <c r="GX712" s="157"/>
      <c r="GY712" s="157"/>
      <c r="GZ712" s="277"/>
      <c r="HA712" s="157"/>
      <c r="HB712" s="157"/>
      <c r="HC712" s="277"/>
      <c r="HD712" s="277"/>
      <c r="HF712" s="277"/>
    </row>
    <row r="713" spans="1:214" s="143" customFormat="1" ht="15" customHeight="1">
      <c r="A713" s="195"/>
      <c r="B713" s="189" t="s">
        <v>393</v>
      </c>
      <c r="C713" s="501" t="s">
        <v>394</v>
      </c>
      <c r="D713" s="501"/>
      <c r="E713" s="501"/>
      <c r="F713" s="501"/>
      <c r="G713" s="501"/>
      <c r="H713" s="190" t="s">
        <v>392</v>
      </c>
      <c r="I713" s="201">
        <v>8.9600000000000009</v>
      </c>
      <c r="J713" s="197">
        <v>1.6068849999999999</v>
      </c>
      <c r="K713" s="215">
        <v>0.57590759999999996</v>
      </c>
      <c r="L713" s="198"/>
      <c r="M713" s="199"/>
      <c r="N713" s="200">
        <v>566.14</v>
      </c>
      <c r="O713" s="191"/>
      <c r="P713" s="194">
        <v>326.04000000000002</v>
      </c>
      <c r="Q713" s="278"/>
      <c r="R713" s="278"/>
      <c r="GO713" s="277"/>
      <c r="GP713" s="277"/>
      <c r="GQ713" s="277"/>
      <c r="GR713" s="277"/>
      <c r="GS713" s="277"/>
      <c r="GT713" s="277"/>
      <c r="GU713" s="277"/>
      <c r="GW713" s="157"/>
      <c r="GX713" s="157" t="s">
        <v>394</v>
      </c>
      <c r="GY713" s="157"/>
      <c r="GZ713" s="277"/>
      <c r="HA713" s="157"/>
      <c r="HB713" s="157"/>
      <c r="HC713" s="277"/>
      <c r="HD713" s="277"/>
      <c r="HF713" s="277"/>
    </row>
    <row r="714" spans="1:214" s="143" customFormat="1" ht="15" customHeight="1">
      <c r="A714" s="188"/>
      <c r="B714" s="189" t="s">
        <v>167</v>
      </c>
      <c r="C714" s="501" t="s">
        <v>395</v>
      </c>
      <c r="D714" s="501"/>
      <c r="E714" s="501"/>
      <c r="F714" s="501"/>
      <c r="G714" s="501"/>
      <c r="H714" s="190"/>
      <c r="I714" s="191"/>
      <c r="J714" s="191"/>
      <c r="K714" s="191"/>
      <c r="L714" s="193"/>
      <c r="M714" s="191"/>
      <c r="N714" s="193"/>
      <c r="O714" s="191"/>
      <c r="P714" s="216">
        <v>8.1999999999999993</v>
      </c>
      <c r="GO714" s="277"/>
      <c r="GP714" s="277"/>
      <c r="GQ714" s="277"/>
      <c r="GR714" s="277"/>
      <c r="GS714" s="277"/>
      <c r="GT714" s="277"/>
      <c r="GU714" s="277"/>
      <c r="GW714" s="157" t="s">
        <v>395</v>
      </c>
      <c r="GX714" s="157"/>
      <c r="GY714" s="157"/>
      <c r="GZ714" s="277"/>
      <c r="HA714" s="157"/>
      <c r="HB714" s="157"/>
      <c r="HC714" s="277"/>
      <c r="HD714" s="277"/>
      <c r="HF714" s="277"/>
    </row>
    <row r="715" spans="1:214" s="143" customFormat="1" ht="15" customHeight="1">
      <c r="A715" s="188"/>
      <c r="B715" s="189"/>
      <c r="C715" s="501" t="s">
        <v>396</v>
      </c>
      <c r="D715" s="501"/>
      <c r="E715" s="501"/>
      <c r="F715" s="501"/>
      <c r="G715" s="501"/>
      <c r="H715" s="190" t="s">
        <v>392</v>
      </c>
      <c r="I715" s="191"/>
      <c r="J715" s="191"/>
      <c r="K715" s="197">
        <v>7.7130000000000002E-3</v>
      </c>
      <c r="L715" s="193"/>
      <c r="M715" s="191"/>
      <c r="N715" s="193"/>
      <c r="O715" s="191"/>
      <c r="P715" s="216">
        <v>5.23</v>
      </c>
      <c r="GO715" s="277"/>
      <c r="GP715" s="277"/>
      <c r="GQ715" s="277"/>
      <c r="GR715" s="277"/>
      <c r="GS715" s="277"/>
      <c r="GT715" s="277"/>
      <c r="GU715" s="277"/>
      <c r="GW715" s="157" t="s">
        <v>396</v>
      </c>
      <c r="GX715" s="157"/>
      <c r="GY715" s="157"/>
      <c r="GZ715" s="277"/>
      <c r="HA715" s="157"/>
      <c r="HB715" s="157"/>
      <c r="HC715" s="277"/>
      <c r="HD715" s="277"/>
      <c r="HF715" s="277"/>
    </row>
    <row r="716" spans="1:214" s="143" customFormat="1" ht="15" customHeight="1">
      <c r="A716" s="195"/>
      <c r="B716" s="189" t="s">
        <v>397</v>
      </c>
      <c r="C716" s="501" t="s">
        <v>398</v>
      </c>
      <c r="D716" s="501"/>
      <c r="E716" s="501"/>
      <c r="F716" s="501"/>
      <c r="G716" s="501"/>
      <c r="H716" s="190" t="s">
        <v>399</v>
      </c>
      <c r="I716" s="201">
        <v>0.06</v>
      </c>
      <c r="J716" s="197">
        <v>1.6068849999999999</v>
      </c>
      <c r="K716" s="215">
        <v>3.8565000000000001E-3</v>
      </c>
      <c r="L716" s="198"/>
      <c r="M716" s="199"/>
      <c r="N716" s="200">
        <v>1582.31</v>
      </c>
      <c r="O716" s="191"/>
      <c r="P716" s="194">
        <v>6.1</v>
      </c>
      <c r="Q716" s="278"/>
      <c r="R716" s="278"/>
      <c r="GO716" s="277"/>
      <c r="GP716" s="277"/>
      <c r="GQ716" s="277"/>
      <c r="GR716" s="277"/>
      <c r="GS716" s="277"/>
      <c r="GT716" s="277"/>
      <c r="GU716" s="277"/>
      <c r="GW716" s="157"/>
      <c r="GX716" s="157" t="s">
        <v>398</v>
      </c>
      <c r="GY716" s="157"/>
      <c r="GZ716" s="277"/>
      <c r="HA716" s="157"/>
      <c r="HB716" s="157"/>
      <c r="HC716" s="277"/>
      <c r="HD716" s="277"/>
      <c r="HF716" s="277"/>
    </row>
    <row r="717" spans="1:214" s="143" customFormat="1" ht="15" customHeight="1">
      <c r="A717" s="203"/>
      <c r="B717" s="189" t="s">
        <v>400</v>
      </c>
      <c r="C717" s="501" t="s">
        <v>401</v>
      </c>
      <c r="D717" s="501"/>
      <c r="E717" s="501"/>
      <c r="F717" s="501"/>
      <c r="G717" s="501"/>
      <c r="H717" s="190" t="s">
        <v>392</v>
      </c>
      <c r="I717" s="201">
        <v>0.06</v>
      </c>
      <c r="J717" s="197">
        <v>1.6068849999999999</v>
      </c>
      <c r="K717" s="215">
        <v>3.8565000000000001E-3</v>
      </c>
      <c r="L717" s="193"/>
      <c r="M717" s="191"/>
      <c r="N717" s="204">
        <v>777.91</v>
      </c>
      <c r="O717" s="191"/>
      <c r="P717" s="216">
        <v>3</v>
      </c>
      <c r="GO717" s="277"/>
      <c r="GP717" s="277"/>
      <c r="GQ717" s="277"/>
      <c r="GR717" s="277"/>
      <c r="GS717" s="277"/>
      <c r="GT717" s="277"/>
      <c r="GU717" s="277"/>
      <c r="GW717" s="157"/>
      <c r="GX717" s="157"/>
      <c r="GY717" s="157" t="s">
        <v>401</v>
      </c>
      <c r="GZ717" s="277"/>
      <c r="HA717" s="157"/>
      <c r="HB717" s="157"/>
      <c r="HC717" s="277"/>
      <c r="HD717" s="277"/>
      <c r="HF717" s="277"/>
    </row>
    <row r="718" spans="1:214" s="143" customFormat="1" ht="15" customHeight="1">
      <c r="A718" s="195"/>
      <c r="B718" s="189" t="s">
        <v>402</v>
      </c>
      <c r="C718" s="501" t="s">
        <v>403</v>
      </c>
      <c r="D718" s="501"/>
      <c r="E718" s="501"/>
      <c r="F718" s="501"/>
      <c r="G718" s="501"/>
      <c r="H718" s="190" t="s">
        <v>399</v>
      </c>
      <c r="I718" s="201">
        <v>0.06</v>
      </c>
      <c r="J718" s="197">
        <v>1.6068849999999999</v>
      </c>
      <c r="K718" s="215">
        <v>3.8565000000000001E-3</v>
      </c>
      <c r="L718" s="198"/>
      <c r="M718" s="199"/>
      <c r="N718" s="200">
        <v>543.33000000000004</v>
      </c>
      <c r="O718" s="191"/>
      <c r="P718" s="194">
        <v>2.1</v>
      </c>
      <c r="Q718" s="278"/>
      <c r="R718" s="278"/>
      <c r="GO718" s="277"/>
      <c r="GP718" s="277"/>
      <c r="GQ718" s="277"/>
      <c r="GR718" s="277"/>
      <c r="GS718" s="277"/>
      <c r="GT718" s="277"/>
      <c r="GU718" s="277"/>
      <c r="GW718" s="157"/>
      <c r="GX718" s="157" t="s">
        <v>403</v>
      </c>
      <c r="GY718" s="157"/>
      <c r="GZ718" s="277"/>
      <c r="HA718" s="157"/>
      <c r="HB718" s="157"/>
      <c r="HC718" s="277"/>
      <c r="HD718" s="277"/>
      <c r="HF718" s="277"/>
    </row>
    <row r="719" spans="1:214" s="143" customFormat="1" ht="15" customHeight="1">
      <c r="A719" s="203"/>
      <c r="B719" s="189" t="s">
        <v>404</v>
      </c>
      <c r="C719" s="501" t="s">
        <v>405</v>
      </c>
      <c r="D719" s="501"/>
      <c r="E719" s="501"/>
      <c r="F719" s="501"/>
      <c r="G719" s="501"/>
      <c r="H719" s="190" t="s">
        <v>392</v>
      </c>
      <c r="I719" s="201">
        <v>0.06</v>
      </c>
      <c r="J719" s="197">
        <v>1.6068849999999999</v>
      </c>
      <c r="K719" s="215">
        <v>3.8565000000000001E-3</v>
      </c>
      <c r="L719" s="193"/>
      <c r="M719" s="191"/>
      <c r="N719" s="204">
        <v>579.11</v>
      </c>
      <c r="O719" s="191"/>
      <c r="P719" s="216">
        <v>2.23</v>
      </c>
      <c r="GO719" s="277"/>
      <c r="GP719" s="277"/>
      <c r="GQ719" s="277"/>
      <c r="GR719" s="277"/>
      <c r="GS719" s="277"/>
      <c r="GT719" s="277"/>
      <c r="GU719" s="277"/>
      <c r="GW719" s="157"/>
      <c r="GX719" s="157"/>
      <c r="GY719" s="157" t="s">
        <v>405</v>
      </c>
      <c r="GZ719" s="277"/>
      <c r="HA719" s="157"/>
      <c r="HB719" s="157"/>
      <c r="HC719" s="277"/>
      <c r="HD719" s="277"/>
      <c r="HF719" s="277"/>
    </row>
    <row r="720" spans="1:214" s="143" customFormat="1" ht="15" customHeight="1">
      <c r="A720" s="188"/>
      <c r="B720" s="189" t="s">
        <v>180</v>
      </c>
      <c r="C720" s="501" t="s">
        <v>410</v>
      </c>
      <c r="D720" s="501"/>
      <c r="E720" s="501"/>
      <c r="F720" s="501"/>
      <c r="G720" s="501"/>
      <c r="H720" s="190"/>
      <c r="I720" s="191"/>
      <c r="J720" s="191"/>
      <c r="K720" s="191"/>
      <c r="L720" s="193"/>
      <c r="M720" s="191"/>
      <c r="N720" s="193"/>
      <c r="O720" s="191"/>
      <c r="P720" s="216">
        <v>19.02</v>
      </c>
      <c r="GO720" s="277"/>
      <c r="GP720" s="277"/>
      <c r="GQ720" s="277"/>
      <c r="GR720" s="277"/>
      <c r="GS720" s="277"/>
      <c r="GT720" s="277"/>
      <c r="GU720" s="277"/>
      <c r="GW720" s="157" t="s">
        <v>410</v>
      </c>
      <c r="GX720" s="157"/>
      <c r="GY720" s="157"/>
      <c r="GZ720" s="277"/>
      <c r="HA720" s="157"/>
      <c r="HB720" s="157"/>
      <c r="HC720" s="277"/>
      <c r="HD720" s="277"/>
      <c r="HF720" s="277"/>
    </row>
    <row r="721" spans="1:214" s="143" customFormat="1" ht="34.5" customHeight="1">
      <c r="A721" s="195"/>
      <c r="B721" s="189" t="s">
        <v>593</v>
      </c>
      <c r="C721" s="501" t="s">
        <v>594</v>
      </c>
      <c r="D721" s="501"/>
      <c r="E721" s="501"/>
      <c r="F721" s="501"/>
      <c r="G721" s="501"/>
      <c r="H721" s="190" t="s">
        <v>595</v>
      </c>
      <c r="I721" s="201">
        <v>26.67</v>
      </c>
      <c r="J721" s="202">
        <v>1.0367</v>
      </c>
      <c r="K721" s="215">
        <v>1.1059516</v>
      </c>
      <c r="L721" s="205">
        <v>5.87</v>
      </c>
      <c r="M721" s="206">
        <v>0.87</v>
      </c>
      <c r="N721" s="200">
        <v>5.1100000000000003</v>
      </c>
      <c r="O721" s="191"/>
      <c r="P721" s="194">
        <v>5.65</v>
      </c>
      <c r="Q721" s="278"/>
      <c r="R721" s="278"/>
      <c r="GO721" s="277"/>
      <c r="GP721" s="277"/>
      <c r="GQ721" s="277"/>
      <c r="GR721" s="277"/>
      <c r="GS721" s="277"/>
      <c r="GT721" s="277"/>
      <c r="GU721" s="277"/>
      <c r="GW721" s="157"/>
      <c r="GX721" s="157" t="s">
        <v>594</v>
      </c>
      <c r="GY721" s="157"/>
      <c r="GZ721" s="277"/>
      <c r="HA721" s="157"/>
      <c r="HB721" s="157"/>
      <c r="HC721" s="277"/>
      <c r="HD721" s="277"/>
      <c r="HF721" s="277"/>
    </row>
    <row r="722" spans="1:214" s="143" customFormat="1" ht="15" customHeight="1">
      <c r="A722" s="195"/>
      <c r="B722" s="189" t="s">
        <v>1433</v>
      </c>
      <c r="C722" s="501" t="s">
        <v>1434</v>
      </c>
      <c r="D722" s="501"/>
      <c r="E722" s="501"/>
      <c r="F722" s="501"/>
      <c r="G722" s="501"/>
      <c r="H722" s="190" t="s">
        <v>418</v>
      </c>
      <c r="I722" s="192">
        <v>1.16E-3</v>
      </c>
      <c r="J722" s="202">
        <v>1.0367</v>
      </c>
      <c r="K722" s="215">
        <v>4.8099999999999997E-5</v>
      </c>
      <c r="L722" s="208">
        <v>43821.53</v>
      </c>
      <c r="M722" s="206">
        <v>1.34</v>
      </c>
      <c r="N722" s="200">
        <v>58720.85</v>
      </c>
      <c r="O722" s="191"/>
      <c r="P722" s="194">
        <v>2.82</v>
      </c>
      <c r="Q722" s="278"/>
      <c r="R722" s="278"/>
      <c r="GO722" s="277"/>
      <c r="GP722" s="277"/>
      <c r="GQ722" s="277"/>
      <c r="GR722" s="277"/>
      <c r="GS722" s="277"/>
      <c r="GT722" s="277"/>
      <c r="GU722" s="277"/>
      <c r="GW722" s="157"/>
      <c r="GX722" s="157" t="s">
        <v>1434</v>
      </c>
      <c r="GY722" s="157"/>
      <c r="GZ722" s="277"/>
      <c r="HA722" s="157"/>
      <c r="HB722" s="157"/>
      <c r="HC722" s="277"/>
      <c r="HD722" s="277"/>
      <c r="HF722" s="277"/>
    </row>
    <row r="723" spans="1:214" s="143" customFormat="1" ht="15" customHeight="1">
      <c r="A723" s="195"/>
      <c r="B723" s="189" t="s">
        <v>730</v>
      </c>
      <c r="C723" s="501" t="s">
        <v>731</v>
      </c>
      <c r="D723" s="501"/>
      <c r="E723" s="501"/>
      <c r="F723" s="501"/>
      <c r="G723" s="501"/>
      <c r="H723" s="190" t="s">
        <v>413</v>
      </c>
      <c r="I723" s="201">
        <v>0.02</v>
      </c>
      <c r="J723" s="202">
        <v>1.0367</v>
      </c>
      <c r="K723" s="215">
        <v>8.2939999999999999E-4</v>
      </c>
      <c r="L723" s="205">
        <v>79.88</v>
      </c>
      <c r="M723" s="206">
        <v>1.42</v>
      </c>
      <c r="N723" s="200">
        <v>113.43</v>
      </c>
      <c r="O723" s="191"/>
      <c r="P723" s="194">
        <v>0.09</v>
      </c>
      <c r="Q723" s="278"/>
      <c r="R723" s="278"/>
      <c r="GO723" s="277"/>
      <c r="GP723" s="277"/>
      <c r="GQ723" s="277"/>
      <c r="GR723" s="277"/>
      <c r="GS723" s="277"/>
      <c r="GT723" s="277"/>
      <c r="GU723" s="277"/>
      <c r="GW723" s="157"/>
      <c r="GX723" s="157" t="s">
        <v>731</v>
      </c>
      <c r="GY723" s="157"/>
      <c r="GZ723" s="277"/>
      <c r="HA723" s="157"/>
      <c r="HB723" s="157"/>
      <c r="HC723" s="277"/>
      <c r="HD723" s="277"/>
      <c r="HF723" s="277"/>
    </row>
    <row r="724" spans="1:214" s="143" customFormat="1" ht="15" customHeight="1">
      <c r="A724" s="195"/>
      <c r="B724" s="189" t="s">
        <v>1459</v>
      </c>
      <c r="C724" s="501" t="s">
        <v>1460</v>
      </c>
      <c r="D724" s="501"/>
      <c r="E724" s="501"/>
      <c r="F724" s="501"/>
      <c r="G724" s="501"/>
      <c r="H724" s="190" t="s">
        <v>587</v>
      </c>
      <c r="I724" s="201">
        <v>0.05</v>
      </c>
      <c r="J724" s="202">
        <v>1.0367</v>
      </c>
      <c r="K724" s="215">
        <v>2.0734E-3</v>
      </c>
      <c r="L724" s="208">
        <v>3141.34</v>
      </c>
      <c r="M724" s="206">
        <v>1.29</v>
      </c>
      <c r="N724" s="200">
        <v>4052.33</v>
      </c>
      <c r="O724" s="191"/>
      <c r="P724" s="194">
        <v>8.4</v>
      </c>
      <c r="Q724" s="278"/>
      <c r="R724" s="278"/>
      <c r="GO724" s="277"/>
      <c r="GP724" s="277"/>
      <c r="GQ724" s="277"/>
      <c r="GR724" s="277"/>
      <c r="GS724" s="277"/>
      <c r="GT724" s="277"/>
      <c r="GU724" s="277"/>
      <c r="GW724" s="157"/>
      <c r="GX724" s="157" t="s">
        <v>1460</v>
      </c>
      <c r="GY724" s="157"/>
      <c r="GZ724" s="277"/>
      <c r="HA724" s="157"/>
      <c r="HB724" s="157"/>
      <c r="HC724" s="277"/>
      <c r="HD724" s="277"/>
      <c r="HF724" s="277"/>
    </row>
    <row r="725" spans="1:214" s="143" customFormat="1" ht="15" customHeight="1">
      <c r="A725" s="195"/>
      <c r="B725" s="189" t="s">
        <v>1461</v>
      </c>
      <c r="C725" s="501" t="s">
        <v>1462</v>
      </c>
      <c r="D725" s="501"/>
      <c r="E725" s="501"/>
      <c r="F725" s="501"/>
      <c r="G725" s="501"/>
      <c r="H725" s="190" t="s">
        <v>1124</v>
      </c>
      <c r="I725" s="202">
        <v>1.2200000000000001E-2</v>
      </c>
      <c r="J725" s="202">
        <v>1.0367</v>
      </c>
      <c r="K725" s="215">
        <v>5.0589999999999999E-4</v>
      </c>
      <c r="L725" s="208">
        <v>3287.8</v>
      </c>
      <c r="M725" s="206">
        <v>1.24</v>
      </c>
      <c r="N725" s="200">
        <v>4076.87</v>
      </c>
      <c r="O725" s="191"/>
      <c r="P725" s="194">
        <v>2.06</v>
      </c>
      <c r="Q725" s="278"/>
      <c r="R725" s="278"/>
      <c r="GO725" s="277"/>
      <c r="GP725" s="277"/>
      <c r="GQ725" s="277"/>
      <c r="GR725" s="277"/>
      <c r="GS725" s="277"/>
      <c r="GT725" s="277"/>
      <c r="GU725" s="277"/>
      <c r="GW725" s="157"/>
      <c r="GX725" s="157" t="s">
        <v>1462</v>
      </c>
      <c r="GY725" s="157"/>
      <c r="GZ725" s="277"/>
      <c r="HA725" s="157"/>
      <c r="HB725" s="157"/>
      <c r="HC725" s="277"/>
      <c r="HD725" s="277"/>
      <c r="HF725" s="277"/>
    </row>
    <row r="726" spans="1:214" s="143" customFormat="1" ht="15" customHeight="1">
      <c r="A726" s="210"/>
      <c r="B726" s="187"/>
      <c r="C726" s="500" t="s">
        <v>429</v>
      </c>
      <c r="D726" s="500"/>
      <c r="E726" s="500"/>
      <c r="F726" s="500"/>
      <c r="G726" s="500"/>
      <c r="H726" s="180"/>
      <c r="I726" s="181"/>
      <c r="J726" s="181"/>
      <c r="K726" s="181"/>
      <c r="L726" s="183"/>
      <c r="M726" s="181"/>
      <c r="N726" s="211"/>
      <c r="O726" s="181"/>
      <c r="P726" s="212">
        <v>358.49</v>
      </c>
      <c r="Q726" s="278"/>
      <c r="R726" s="278"/>
      <c r="GO726" s="277"/>
      <c r="GP726" s="277"/>
      <c r="GQ726" s="277"/>
      <c r="GR726" s="277"/>
      <c r="GS726" s="277"/>
      <c r="GT726" s="277"/>
      <c r="GU726" s="277"/>
      <c r="GW726" s="157"/>
      <c r="GX726" s="157"/>
      <c r="GY726" s="157"/>
      <c r="GZ726" s="277" t="s">
        <v>429</v>
      </c>
      <c r="HA726" s="157"/>
      <c r="HB726" s="157"/>
      <c r="HC726" s="277"/>
      <c r="HD726" s="277"/>
      <c r="HF726" s="277"/>
    </row>
    <row r="727" spans="1:214" s="143" customFormat="1" ht="15" customHeight="1">
      <c r="A727" s="203" t="s">
        <v>1856</v>
      </c>
      <c r="B727" s="189" t="s">
        <v>430</v>
      </c>
      <c r="C727" s="501" t="s">
        <v>431</v>
      </c>
      <c r="D727" s="501"/>
      <c r="E727" s="501"/>
      <c r="F727" s="501"/>
      <c r="G727" s="501"/>
      <c r="H727" s="190" t="s">
        <v>432</v>
      </c>
      <c r="I727" s="209">
        <v>2</v>
      </c>
      <c r="J727" s="191"/>
      <c r="K727" s="209">
        <v>2</v>
      </c>
      <c r="L727" s="193"/>
      <c r="M727" s="191"/>
      <c r="N727" s="193"/>
      <c r="O727" s="192">
        <v>0.51834999999999998</v>
      </c>
      <c r="P727" s="216">
        <v>2.1</v>
      </c>
      <c r="GO727" s="277"/>
      <c r="GP727" s="277"/>
      <c r="GQ727" s="277"/>
      <c r="GR727" s="277"/>
      <c r="GS727" s="277"/>
      <c r="GT727" s="277"/>
      <c r="GU727" s="277"/>
      <c r="GW727" s="157"/>
      <c r="GX727" s="157"/>
      <c r="GY727" s="157"/>
      <c r="GZ727" s="277"/>
      <c r="HA727" s="157" t="s">
        <v>431</v>
      </c>
      <c r="HB727" s="157"/>
      <c r="HC727" s="277"/>
      <c r="HD727" s="277"/>
      <c r="HF727" s="277"/>
    </row>
    <row r="728" spans="1:214" s="143" customFormat="1" ht="15" customHeight="1">
      <c r="A728" s="203"/>
      <c r="B728" s="189"/>
      <c r="C728" s="501" t="s">
        <v>433</v>
      </c>
      <c r="D728" s="501"/>
      <c r="E728" s="501"/>
      <c r="F728" s="501"/>
      <c r="G728" s="501"/>
      <c r="H728" s="190"/>
      <c r="I728" s="191"/>
      <c r="J728" s="191"/>
      <c r="K728" s="191"/>
      <c r="L728" s="193"/>
      <c r="M728" s="191"/>
      <c r="N728" s="193"/>
      <c r="O728" s="191"/>
      <c r="P728" s="216">
        <v>331.27</v>
      </c>
      <c r="GO728" s="277"/>
      <c r="GP728" s="277"/>
      <c r="GQ728" s="277"/>
      <c r="GR728" s="277"/>
      <c r="GS728" s="277"/>
      <c r="GT728" s="277"/>
      <c r="GU728" s="277"/>
      <c r="GW728" s="157"/>
      <c r="GX728" s="157"/>
      <c r="GY728" s="157"/>
      <c r="GZ728" s="277"/>
      <c r="HA728" s="157"/>
      <c r="HB728" s="157" t="s">
        <v>433</v>
      </c>
      <c r="HC728" s="277"/>
      <c r="HD728" s="277"/>
      <c r="HF728" s="277"/>
    </row>
    <row r="729" spans="1:214" s="143" customFormat="1" ht="15" customHeight="1">
      <c r="A729" s="203"/>
      <c r="B729" s="189" t="s">
        <v>603</v>
      </c>
      <c r="C729" s="501" t="s">
        <v>604</v>
      </c>
      <c r="D729" s="501"/>
      <c r="E729" s="501"/>
      <c r="F729" s="501"/>
      <c r="G729" s="501"/>
      <c r="H729" s="190" t="s">
        <v>432</v>
      </c>
      <c r="I729" s="209">
        <v>97</v>
      </c>
      <c r="J729" s="191"/>
      <c r="K729" s="209">
        <v>97</v>
      </c>
      <c r="L729" s="193"/>
      <c r="M729" s="191"/>
      <c r="N729" s="193"/>
      <c r="O729" s="191"/>
      <c r="P729" s="216">
        <v>321.33</v>
      </c>
      <c r="GO729" s="277"/>
      <c r="GP729" s="277"/>
      <c r="GQ729" s="277"/>
      <c r="GR729" s="277"/>
      <c r="GS729" s="277"/>
      <c r="GT729" s="277"/>
      <c r="GU729" s="277"/>
      <c r="GW729" s="157"/>
      <c r="GX729" s="157"/>
      <c r="GY729" s="157"/>
      <c r="GZ729" s="277"/>
      <c r="HA729" s="157"/>
      <c r="HB729" s="157" t="s">
        <v>604</v>
      </c>
      <c r="HC729" s="277"/>
      <c r="HD729" s="277"/>
      <c r="HF729" s="277"/>
    </row>
    <row r="730" spans="1:214" s="143" customFormat="1" ht="15" customHeight="1">
      <c r="A730" s="203"/>
      <c r="B730" s="189" t="s">
        <v>605</v>
      </c>
      <c r="C730" s="501" t="s">
        <v>606</v>
      </c>
      <c r="D730" s="501"/>
      <c r="E730" s="501"/>
      <c r="F730" s="501"/>
      <c r="G730" s="501"/>
      <c r="H730" s="190" t="s">
        <v>432</v>
      </c>
      <c r="I730" s="209">
        <v>51</v>
      </c>
      <c r="J730" s="191"/>
      <c r="K730" s="209">
        <v>51</v>
      </c>
      <c r="L730" s="193"/>
      <c r="M730" s="191"/>
      <c r="N730" s="193"/>
      <c r="O730" s="191"/>
      <c r="P730" s="216">
        <v>168.95</v>
      </c>
      <c r="GO730" s="277"/>
      <c r="GP730" s="277"/>
      <c r="GQ730" s="277"/>
      <c r="GR730" s="277"/>
      <c r="GS730" s="277"/>
      <c r="GT730" s="277"/>
      <c r="GU730" s="277"/>
      <c r="GW730" s="157"/>
      <c r="GX730" s="157"/>
      <c r="GY730" s="157"/>
      <c r="GZ730" s="277"/>
      <c r="HA730" s="157"/>
      <c r="HB730" s="157" t="s">
        <v>606</v>
      </c>
      <c r="HC730" s="277"/>
      <c r="HD730" s="277"/>
      <c r="HF730" s="277"/>
    </row>
    <row r="731" spans="1:214" s="143" customFormat="1" ht="15" customHeight="1">
      <c r="A731" s="213"/>
      <c r="B731" s="214"/>
      <c r="C731" s="500" t="s">
        <v>438</v>
      </c>
      <c r="D731" s="500"/>
      <c r="E731" s="500"/>
      <c r="F731" s="500"/>
      <c r="G731" s="500"/>
      <c r="H731" s="180"/>
      <c r="I731" s="181"/>
      <c r="J731" s="181"/>
      <c r="K731" s="181"/>
      <c r="L731" s="183"/>
      <c r="M731" s="181"/>
      <c r="N731" s="211">
        <v>21271.75</v>
      </c>
      <c r="O731" s="181"/>
      <c r="P731" s="240">
        <v>850.87</v>
      </c>
      <c r="GO731" s="277"/>
      <c r="GP731" s="277"/>
      <c r="GQ731" s="277"/>
      <c r="GR731" s="277"/>
      <c r="GS731" s="277"/>
      <c r="GT731" s="277"/>
      <c r="GU731" s="277"/>
      <c r="GW731" s="157"/>
      <c r="GX731" s="157"/>
      <c r="GY731" s="157"/>
      <c r="GZ731" s="277"/>
      <c r="HA731" s="157"/>
      <c r="HB731" s="157"/>
      <c r="HC731" s="277" t="s">
        <v>438</v>
      </c>
      <c r="HD731" s="277"/>
      <c r="HF731" s="277"/>
    </row>
    <row r="732" spans="1:214" s="143" customFormat="1" ht="15" customHeight="1">
      <c r="A732" s="497" t="s">
        <v>2051</v>
      </c>
      <c r="B732" s="497"/>
      <c r="C732" s="497"/>
      <c r="D732" s="497"/>
      <c r="E732" s="497"/>
      <c r="F732" s="497"/>
      <c r="G732" s="497"/>
      <c r="H732" s="497"/>
      <c r="I732" s="497"/>
      <c r="J732" s="497"/>
      <c r="K732" s="497"/>
      <c r="L732" s="497"/>
      <c r="M732" s="497"/>
      <c r="N732" s="497"/>
      <c r="O732" s="497"/>
      <c r="P732" s="497"/>
      <c r="GO732" s="277"/>
      <c r="GP732" s="277" t="s">
        <v>2051</v>
      </c>
      <c r="GQ732" s="277"/>
      <c r="GR732" s="277"/>
      <c r="GS732" s="277"/>
      <c r="GT732" s="277"/>
      <c r="GU732" s="277"/>
      <c r="GW732" s="157"/>
      <c r="GX732" s="157"/>
      <c r="GY732" s="157"/>
      <c r="GZ732" s="277"/>
      <c r="HA732" s="157"/>
      <c r="HB732" s="157"/>
      <c r="HC732" s="277"/>
      <c r="HD732" s="277"/>
      <c r="HF732" s="277"/>
    </row>
    <row r="733" spans="1:214" s="143" customFormat="1" ht="15" customHeight="1">
      <c r="A733" s="497" t="s">
        <v>2029</v>
      </c>
      <c r="B733" s="497"/>
      <c r="C733" s="497"/>
      <c r="D733" s="497"/>
      <c r="E733" s="497"/>
      <c r="F733" s="497"/>
      <c r="G733" s="497"/>
      <c r="H733" s="497"/>
      <c r="I733" s="497"/>
      <c r="J733" s="497"/>
      <c r="K733" s="497"/>
      <c r="L733" s="497"/>
      <c r="M733" s="497"/>
      <c r="N733" s="497"/>
      <c r="O733" s="497"/>
      <c r="P733" s="497"/>
      <c r="GO733" s="277"/>
      <c r="GP733" s="277" t="s">
        <v>2029</v>
      </c>
      <c r="GQ733" s="277"/>
      <c r="GR733" s="277"/>
      <c r="GS733" s="277"/>
      <c r="GT733" s="277"/>
      <c r="GU733" s="277"/>
      <c r="GW733" s="157"/>
      <c r="GX733" s="157"/>
      <c r="GY733" s="157"/>
      <c r="GZ733" s="277"/>
      <c r="HA733" s="157"/>
      <c r="HB733" s="157"/>
      <c r="HC733" s="277"/>
      <c r="HD733" s="277"/>
      <c r="HF733" s="277"/>
    </row>
    <row r="734" spans="1:214" s="143" customFormat="1" ht="15" customHeight="1">
      <c r="A734" s="178" t="s">
        <v>511</v>
      </c>
      <c r="B734" s="179" t="s">
        <v>1408</v>
      </c>
      <c r="C734" s="498" t="s">
        <v>1409</v>
      </c>
      <c r="D734" s="498"/>
      <c r="E734" s="498"/>
      <c r="F734" s="498"/>
      <c r="G734" s="498"/>
      <c r="H734" s="180" t="s">
        <v>610</v>
      </c>
      <c r="I734" s="181">
        <v>0.68</v>
      </c>
      <c r="J734" s="182">
        <v>1</v>
      </c>
      <c r="K734" s="219">
        <v>0.68</v>
      </c>
      <c r="L734" s="183"/>
      <c r="M734" s="181"/>
      <c r="N734" s="184"/>
      <c r="O734" s="181"/>
      <c r="P734" s="185"/>
      <c r="GO734" s="277"/>
      <c r="GP734" s="277"/>
      <c r="GQ734" s="277" t="s">
        <v>1409</v>
      </c>
      <c r="GR734" s="277"/>
      <c r="GS734" s="277"/>
      <c r="GT734" s="277"/>
      <c r="GU734" s="277"/>
      <c r="GW734" s="157"/>
      <c r="GX734" s="157"/>
      <c r="GY734" s="157"/>
      <c r="GZ734" s="277"/>
      <c r="HA734" s="157"/>
      <c r="HB734" s="157"/>
      <c r="HC734" s="277"/>
      <c r="HD734" s="277"/>
      <c r="HF734" s="277"/>
    </row>
    <row r="735" spans="1:214" s="143" customFormat="1" ht="57" customHeight="1">
      <c r="A735" s="186"/>
      <c r="B735" s="187" t="s">
        <v>386</v>
      </c>
      <c r="C735" s="499" t="s">
        <v>387</v>
      </c>
      <c r="D735" s="499"/>
      <c r="E735" s="499"/>
      <c r="F735" s="499"/>
      <c r="G735" s="499"/>
      <c r="H735" s="499"/>
      <c r="I735" s="499"/>
      <c r="J735" s="499"/>
      <c r="K735" s="499"/>
      <c r="L735" s="499"/>
      <c r="M735" s="499"/>
      <c r="N735" s="499"/>
      <c r="O735" s="499"/>
      <c r="P735" s="499"/>
      <c r="GO735" s="277"/>
      <c r="GP735" s="277"/>
      <c r="GQ735" s="277"/>
      <c r="GR735" s="277"/>
      <c r="GS735" s="277"/>
      <c r="GT735" s="277"/>
      <c r="GU735" s="277"/>
      <c r="GV735" s="140" t="s">
        <v>387</v>
      </c>
      <c r="GW735" s="157"/>
      <c r="GX735" s="157"/>
      <c r="GY735" s="157"/>
      <c r="GZ735" s="277"/>
      <c r="HA735" s="157"/>
      <c r="HB735" s="157"/>
      <c r="HC735" s="277"/>
      <c r="HD735" s="277"/>
      <c r="HF735" s="277"/>
    </row>
    <row r="736" spans="1:214" s="143" customFormat="1" ht="23.25" customHeight="1">
      <c r="A736" s="186"/>
      <c r="B736" s="187" t="s">
        <v>388</v>
      </c>
      <c r="C736" s="499" t="s">
        <v>389</v>
      </c>
      <c r="D736" s="499"/>
      <c r="E736" s="499"/>
      <c r="F736" s="499"/>
      <c r="G736" s="499"/>
      <c r="H736" s="499"/>
      <c r="I736" s="499"/>
      <c r="J736" s="499"/>
      <c r="K736" s="499"/>
      <c r="L736" s="499"/>
      <c r="M736" s="499"/>
      <c r="N736" s="499"/>
      <c r="O736" s="499"/>
      <c r="P736" s="499"/>
      <c r="GO736" s="277"/>
      <c r="GP736" s="277"/>
      <c r="GQ736" s="277"/>
      <c r="GR736" s="277"/>
      <c r="GS736" s="277"/>
      <c r="GT736" s="277"/>
      <c r="GU736" s="277"/>
      <c r="GV736" s="140" t="s">
        <v>389</v>
      </c>
      <c r="GW736" s="157"/>
      <c r="GX736" s="157"/>
      <c r="GY736" s="157"/>
      <c r="GZ736" s="277"/>
      <c r="HA736" s="157"/>
      <c r="HB736" s="157"/>
      <c r="HC736" s="277"/>
      <c r="HD736" s="277"/>
      <c r="HF736" s="277"/>
    </row>
    <row r="737" spans="1:214" s="143" customFormat="1" ht="15" customHeight="1">
      <c r="A737" s="186"/>
      <c r="B737" s="187"/>
      <c r="C737" s="499" t="s">
        <v>2011</v>
      </c>
      <c r="D737" s="499"/>
      <c r="E737" s="499"/>
      <c r="F737" s="499"/>
      <c r="G737" s="499"/>
      <c r="H737" s="499"/>
      <c r="I737" s="499"/>
      <c r="J737" s="499"/>
      <c r="K737" s="499"/>
      <c r="L737" s="499"/>
      <c r="M737" s="499"/>
      <c r="N737" s="499"/>
      <c r="O737" s="499"/>
      <c r="P737" s="499"/>
      <c r="GO737" s="277"/>
      <c r="GP737" s="277"/>
      <c r="GQ737" s="277"/>
      <c r="GR737" s="277"/>
      <c r="GS737" s="277"/>
      <c r="GT737" s="277"/>
      <c r="GU737" s="277"/>
      <c r="GV737" s="140" t="s">
        <v>2011</v>
      </c>
      <c r="GW737" s="157"/>
      <c r="GX737" s="157"/>
      <c r="GY737" s="157"/>
      <c r="GZ737" s="277"/>
      <c r="HA737" s="157"/>
      <c r="HB737" s="157"/>
      <c r="HC737" s="277"/>
      <c r="HD737" s="277"/>
      <c r="HF737" s="277"/>
    </row>
    <row r="738" spans="1:214" s="143" customFormat="1" ht="15" customHeight="1">
      <c r="A738" s="188"/>
      <c r="B738" s="189" t="s">
        <v>164</v>
      </c>
      <c r="C738" s="501" t="s">
        <v>391</v>
      </c>
      <c r="D738" s="501"/>
      <c r="E738" s="501"/>
      <c r="F738" s="501"/>
      <c r="G738" s="501"/>
      <c r="H738" s="190" t="s">
        <v>392</v>
      </c>
      <c r="I738" s="191"/>
      <c r="J738" s="191"/>
      <c r="K738" s="215">
        <v>2.2509245</v>
      </c>
      <c r="L738" s="193"/>
      <c r="M738" s="191"/>
      <c r="N738" s="193"/>
      <c r="O738" s="191"/>
      <c r="P738" s="194">
        <v>1274.3399999999999</v>
      </c>
      <c r="GO738" s="277"/>
      <c r="GP738" s="277"/>
      <c r="GQ738" s="277"/>
      <c r="GR738" s="277"/>
      <c r="GS738" s="277"/>
      <c r="GT738" s="277"/>
      <c r="GU738" s="277"/>
      <c r="GW738" s="157" t="s">
        <v>391</v>
      </c>
      <c r="GX738" s="157"/>
      <c r="GY738" s="157"/>
      <c r="GZ738" s="277"/>
      <c r="HA738" s="157"/>
      <c r="HB738" s="157"/>
      <c r="HC738" s="277"/>
      <c r="HD738" s="277"/>
      <c r="HF738" s="277"/>
    </row>
    <row r="739" spans="1:214" s="143" customFormat="1" ht="15" customHeight="1">
      <c r="A739" s="195"/>
      <c r="B739" s="189" t="s">
        <v>393</v>
      </c>
      <c r="C739" s="501" t="s">
        <v>394</v>
      </c>
      <c r="D739" s="501"/>
      <c r="E739" s="501"/>
      <c r="F739" s="501"/>
      <c r="G739" s="501"/>
      <c r="H739" s="190" t="s">
        <v>392</v>
      </c>
      <c r="I739" s="201">
        <v>2.06</v>
      </c>
      <c r="J739" s="197">
        <v>1.6068849999999999</v>
      </c>
      <c r="K739" s="215">
        <v>2.2509245</v>
      </c>
      <c r="L739" s="198"/>
      <c r="M739" s="199"/>
      <c r="N739" s="200">
        <v>566.14</v>
      </c>
      <c r="O739" s="191"/>
      <c r="P739" s="194">
        <v>1274.3399999999999</v>
      </c>
      <c r="Q739" s="278"/>
      <c r="R739" s="278"/>
      <c r="GO739" s="277"/>
      <c r="GP739" s="277"/>
      <c r="GQ739" s="277"/>
      <c r="GR739" s="277"/>
      <c r="GS739" s="277"/>
      <c r="GT739" s="277"/>
      <c r="GU739" s="277"/>
      <c r="GW739" s="157"/>
      <c r="GX739" s="157" t="s">
        <v>394</v>
      </c>
      <c r="GY739" s="157"/>
      <c r="GZ739" s="277"/>
      <c r="HA739" s="157"/>
      <c r="HB739" s="157"/>
      <c r="HC739" s="277"/>
      <c r="HD739" s="277"/>
      <c r="HF739" s="277"/>
    </row>
    <row r="740" spans="1:214" s="143" customFormat="1" ht="15" customHeight="1">
      <c r="A740" s="188"/>
      <c r="B740" s="189" t="s">
        <v>167</v>
      </c>
      <c r="C740" s="501" t="s">
        <v>395</v>
      </c>
      <c r="D740" s="501"/>
      <c r="E740" s="501"/>
      <c r="F740" s="501"/>
      <c r="G740" s="501"/>
      <c r="H740" s="190"/>
      <c r="I740" s="191"/>
      <c r="J740" s="191"/>
      <c r="K740" s="191"/>
      <c r="L740" s="193"/>
      <c r="M740" s="191"/>
      <c r="N740" s="193"/>
      <c r="O740" s="191"/>
      <c r="P740" s="216">
        <v>46.45</v>
      </c>
      <c r="GO740" s="277"/>
      <c r="GP740" s="277"/>
      <c r="GQ740" s="277"/>
      <c r="GR740" s="277"/>
      <c r="GS740" s="277"/>
      <c r="GT740" s="277"/>
      <c r="GU740" s="277"/>
      <c r="GW740" s="157" t="s">
        <v>395</v>
      </c>
      <c r="GX740" s="157"/>
      <c r="GY740" s="157"/>
      <c r="GZ740" s="277"/>
      <c r="HA740" s="157"/>
      <c r="HB740" s="157"/>
      <c r="HC740" s="277"/>
      <c r="HD740" s="277"/>
      <c r="HF740" s="277"/>
    </row>
    <row r="741" spans="1:214" s="143" customFormat="1" ht="15" customHeight="1">
      <c r="A741" s="188"/>
      <c r="B741" s="189"/>
      <c r="C741" s="501" t="s">
        <v>396</v>
      </c>
      <c r="D741" s="501"/>
      <c r="E741" s="501"/>
      <c r="F741" s="501"/>
      <c r="G741" s="501"/>
      <c r="H741" s="190" t="s">
        <v>392</v>
      </c>
      <c r="I741" s="191"/>
      <c r="J741" s="191"/>
      <c r="K741" s="215">
        <v>4.3707200000000002E-2</v>
      </c>
      <c r="L741" s="193"/>
      <c r="M741" s="191"/>
      <c r="N741" s="193"/>
      <c r="O741" s="191"/>
      <c r="P741" s="216">
        <v>29.66</v>
      </c>
      <c r="GO741" s="277"/>
      <c r="GP741" s="277"/>
      <c r="GQ741" s="277"/>
      <c r="GR741" s="277"/>
      <c r="GS741" s="277"/>
      <c r="GT741" s="277"/>
      <c r="GU741" s="277"/>
      <c r="GW741" s="157" t="s">
        <v>396</v>
      </c>
      <c r="GX741" s="157"/>
      <c r="GY741" s="157"/>
      <c r="GZ741" s="277"/>
      <c r="HA741" s="157"/>
      <c r="HB741" s="157"/>
      <c r="HC741" s="277"/>
      <c r="HD741" s="277"/>
      <c r="HF741" s="277"/>
    </row>
    <row r="742" spans="1:214" s="143" customFormat="1" ht="15" customHeight="1">
      <c r="A742" s="195"/>
      <c r="B742" s="189" t="s">
        <v>397</v>
      </c>
      <c r="C742" s="501" t="s">
        <v>398</v>
      </c>
      <c r="D742" s="501"/>
      <c r="E742" s="501"/>
      <c r="F742" s="501"/>
      <c r="G742" s="501"/>
      <c r="H742" s="190" t="s">
        <v>399</v>
      </c>
      <c r="I742" s="201">
        <v>0.02</v>
      </c>
      <c r="J742" s="197">
        <v>1.6068849999999999</v>
      </c>
      <c r="K742" s="215">
        <v>2.1853600000000001E-2</v>
      </c>
      <c r="L742" s="198"/>
      <c r="M742" s="199"/>
      <c r="N742" s="200">
        <v>1582.31</v>
      </c>
      <c r="O742" s="191"/>
      <c r="P742" s="194">
        <v>34.58</v>
      </c>
      <c r="Q742" s="278"/>
      <c r="R742" s="278"/>
      <c r="GO742" s="277"/>
      <c r="GP742" s="277"/>
      <c r="GQ742" s="277"/>
      <c r="GR742" s="277"/>
      <c r="GS742" s="277"/>
      <c r="GT742" s="277"/>
      <c r="GU742" s="277"/>
      <c r="GW742" s="157"/>
      <c r="GX742" s="157" t="s">
        <v>398</v>
      </c>
      <c r="GY742" s="157"/>
      <c r="GZ742" s="277"/>
      <c r="HA742" s="157"/>
      <c r="HB742" s="157"/>
      <c r="HC742" s="277"/>
      <c r="HD742" s="277"/>
      <c r="HF742" s="277"/>
    </row>
    <row r="743" spans="1:214" s="143" customFormat="1" ht="15" customHeight="1">
      <c r="A743" s="203"/>
      <c r="B743" s="189" t="s">
        <v>400</v>
      </c>
      <c r="C743" s="501" t="s">
        <v>401</v>
      </c>
      <c r="D743" s="501"/>
      <c r="E743" s="501"/>
      <c r="F743" s="501"/>
      <c r="G743" s="501"/>
      <c r="H743" s="190" t="s">
        <v>392</v>
      </c>
      <c r="I743" s="201">
        <v>0.02</v>
      </c>
      <c r="J743" s="197">
        <v>1.6068849999999999</v>
      </c>
      <c r="K743" s="215">
        <v>2.1853600000000001E-2</v>
      </c>
      <c r="L743" s="193"/>
      <c r="M743" s="191"/>
      <c r="N743" s="204">
        <v>777.91</v>
      </c>
      <c r="O743" s="191"/>
      <c r="P743" s="216">
        <v>17</v>
      </c>
      <c r="GO743" s="277"/>
      <c r="GP743" s="277"/>
      <c r="GQ743" s="277"/>
      <c r="GR743" s="277"/>
      <c r="GS743" s="277"/>
      <c r="GT743" s="277"/>
      <c r="GU743" s="277"/>
      <c r="GW743" s="157"/>
      <c r="GX743" s="157"/>
      <c r="GY743" s="157" t="s">
        <v>401</v>
      </c>
      <c r="GZ743" s="277"/>
      <c r="HA743" s="157"/>
      <c r="HB743" s="157"/>
      <c r="HC743" s="277"/>
      <c r="HD743" s="277"/>
      <c r="HF743" s="277"/>
    </row>
    <row r="744" spans="1:214" s="143" customFormat="1" ht="15" customHeight="1">
      <c r="A744" s="195"/>
      <c r="B744" s="189" t="s">
        <v>402</v>
      </c>
      <c r="C744" s="501" t="s">
        <v>403</v>
      </c>
      <c r="D744" s="501"/>
      <c r="E744" s="501"/>
      <c r="F744" s="501"/>
      <c r="G744" s="501"/>
      <c r="H744" s="190" t="s">
        <v>399</v>
      </c>
      <c r="I744" s="201">
        <v>0.02</v>
      </c>
      <c r="J744" s="197">
        <v>1.6068849999999999</v>
      </c>
      <c r="K744" s="215">
        <v>2.1853600000000001E-2</v>
      </c>
      <c r="L744" s="198"/>
      <c r="M744" s="199"/>
      <c r="N744" s="200">
        <v>543.33000000000004</v>
      </c>
      <c r="O744" s="191"/>
      <c r="P744" s="194">
        <v>11.87</v>
      </c>
      <c r="Q744" s="278"/>
      <c r="R744" s="278"/>
      <c r="GO744" s="277"/>
      <c r="GP744" s="277"/>
      <c r="GQ744" s="277"/>
      <c r="GR744" s="277"/>
      <c r="GS744" s="277"/>
      <c r="GT744" s="277"/>
      <c r="GU744" s="277"/>
      <c r="GW744" s="157"/>
      <c r="GX744" s="157" t="s">
        <v>403</v>
      </c>
      <c r="GY744" s="157"/>
      <c r="GZ744" s="277"/>
      <c r="HA744" s="157"/>
      <c r="HB744" s="157"/>
      <c r="HC744" s="277"/>
      <c r="HD744" s="277"/>
      <c r="HF744" s="277"/>
    </row>
    <row r="745" spans="1:214" s="143" customFormat="1" ht="15" customHeight="1">
      <c r="A745" s="203"/>
      <c r="B745" s="189" t="s">
        <v>404</v>
      </c>
      <c r="C745" s="501" t="s">
        <v>405</v>
      </c>
      <c r="D745" s="501"/>
      <c r="E745" s="501"/>
      <c r="F745" s="501"/>
      <c r="G745" s="501"/>
      <c r="H745" s="190" t="s">
        <v>392</v>
      </c>
      <c r="I745" s="201">
        <v>0.02</v>
      </c>
      <c r="J745" s="197">
        <v>1.6068849999999999</v>
      </c>
      <c r="K745" s="215">
        <v>2.1853600000000001E-2</v>
      </c>
      <c r="L745" s="193"/>
      <c r="M745" s="191"/>
      <c r="N745" s="204">
        <v>579.11</v>
      </c>
      <c r="O745" s="191"/>
      <c r="P745" s="216">
        <v>12.66</v>
      </c>
      <c r="GO745" s="277"/>
      <c r="GP745" s="277"/>
      <c r="GQ745" s="277"/>
      <c r="GR745" s="277"/>
      <c r="GS745" s="277"/>
      <c r="GT745" s="277"/>
      <c r="GU745" s="277"/>
      <c r="GW745" s="157"/>
      <c r="GX745" s="157"/>
      <c r="GY745" s="157" t="s">
        <v>405</v>
      </c>
      <c r="GZ745" s="277"/>
      <c r="HA745" s="157"/>
      <c r="HB745" s="157"/>
      <c r="HC745" s="277"/>
      <c r="HD745" s="277"/>
      <c r="HF745" s="277"/>
    </row>
    <row r="746" spans="1:214" s="143" customFormat="1" ht="15" customHeight="1">
      <c r="A746" s="188"/>
      <c r="B746" s="189" t="s">
        <v>180</v>
      </c>
      <c r="C746" s="501" t="s">
        <v>410</v>
      </c>
      <c r="D746" s="501"/>
      <c r="E746" s="501"/>
      <c r="F746" s="501"/>
      <c r="G746" s="501"/>
      <c r="H746" s="190"/>
      <c r="I746" s="191"/>
      <c r="J746" s="191"/>
      <c r="K746" s="191"/>
      <c r="L746" s="193"/>
      <c r="M746" s="191"/>
      <c r="N746" s="193"/>
      <c r="O746" s="191"/>
      <c r="P746" s="216">
        <v>74.540000000000006</v>
      </c>
      <c r="GO746" s="277"/>
      <c r="GP746" s="277"/>
      <c r="GQ746" s="277"/>
      <c r="GR746" s="277"/>
      <c r="GS746" s="277"/>
      <c r="GT746" s="277"/>
      <c r="GU746" s="277"/>
      <c r="GW746" s="157" t="s">
        <v>410</v>
      </c>
      <c r="GX746" s="157"/>
      <c r="GY746" s="157"/>
      <c r="GZ746" s="277"/>
      <c r="HA746" s="157"/>
      <c r="HB746" s="157"/>
      <c r="HC746" s="277"/>
      <c r="HD746" s="277"/>
      <c r="HF746" s="277"/>
    </row>
    <row r="747" spans="1:214" s="143" customFormat="1" ht="34.5" customHeight="1">
      <c r="A747" s="195"/>
      <c r="B747" s="189" t="s">
        <v>593</v>
      </c>
      <c r="C747" s="501" t="s">
        <v>594</v>
      </c>
      <c r="D747" s="501"/>
      <c r="E747" s="501"/>
      <c r="F747" s="501"/>
      <c r="G747" s="501"/>
      <c r="H747" s="190" t="s">
        <v>595</v>
      </c>
      <c r="I747" s="201">
        <v>13.33</v>
      </c>
      <c r="J747" s="202">
        <v>1.0367</v>
      </c>
      <c r="K747" s="215">
        <v>9.3970634999999998</v>
      </c>
      <c r="L747" s="205">
        <v>5.87</v>
      </c>
      <c r="M747" s="206">
        <v>0.87</v>
      </c>
      <c r="N747" s="200">
        <v>5.1100000000000003</v>
      </c>
      <c r="O747" s="191"/>
      <c r="P747" s="194">
        <v>48.02</v>
      </c>
      <c r="Q747" s="278"/>
      <c r="R747" s="278"/>
      <c r="GO747" s="277"/>
      <c r="GP747" s="277"/>
      <c r="GQ747" s="277"/>
      <c r="GR747" s="277"/>
      <c r="GS747" s="277"/>
      <c r="GT747" s="277"/>
      <c r="GU747" s="277"/>
      <c r="GW747" s="157"/>
      <c r="GX747" s="157" t="s">
        <v>594</v>
      </c>
      <c r="GY747" s="157"/>
      <c r="GZ747" s="277"/>
      <c r="HA747" s="157"/>
      <c r="HB747" s="157"/>
      <c r="HC747" s="277"/>
      <c r="HD747" s="277"/>
      <c r="HF747" s="277"/>
    </row>
    <row r="748" spans="1:214" s="143" customFormat="1" ht="23.25" customHeight="1">
      <c r="A748" s="195"/>
      <c r="B748" s="189" t="s">
        <v>1403</v>
      </c>
      <c r="C748" s="501" t="s">
        <v>1404</v>
      </c>
      <c r="D748" s="501"/>
      <c r="E748" s="501"/>
      <c r="F748" s="501"/>
      <c r="G748" s="501"/>
      <c r="H748" s="190" t="s">
        <v>1405</v>
      </c>
      <c r="I748" s="201">
        <v>0.55000000000000004</v>
      </c>
      <c r="J748" s="202">
        <v>1.0367</v>
      </c>
      <c r="K748" s="215">
        <v>0.38772580000000001</v>
      </c>
      <c r="L748" s="205">
        <v>37.71</v>
      </c>
      <c r="M748" s="206">
        <v>1.54</v>
      </c>
      <c r="N748" s="200">
        <v>58.07</v>
      </c>
      <c r="O748" s="191"/>
      <c r="P748" s="194">
        <v>22.52</v>
      </c>
      <c r="Q748" s="278"/>
      <c r="R748" s="278"/>
      <c r="GO748" s="277"/>
      <c r="GP748" s="277"/>
      <c r="GQ748" s="277"/>
      <c r="GR748" s="277"/>
      <c r="GS748" s="277"/>
      <c r="GT748" s="277"/>
      <c r="GU748" s="277"/>
      <c r="GW748" s="157"/>
      <c r="GX748" s="157" t="s">
        <v>1404</v>
      </c>
      <c r="GY748" s="157"/>
      <c r="GZ748" s="277"/>
      <c r="HA748" s="157"/>
      <c r="HB748" s="157"/>
      <c r="HC748" s="277"/>
      <c r="HD748" s="277"/>
      <c r="HF748" s="277"/>
    </row>
    <row r="749" spans="1:214" s="143" customFormat="1" ht="15" customHeight="1">
      <c r="A749" s="195"/>
      <c r="B749" s="189" t="s">
        <v>730</v>
      </c>
      <c r="C749" s="501" t="s">
        <v>731</v>
      </c>
      <c r="D749" s="501"/>
      <c r="E749" s="501"/>
      <c r="F749" s="501"/>
      <c r="G749" s="501"/>
      <c r="H749" s="190" t="s">
        <v>413</v>
      </c>
      <c r="I749" s="201">
        <v>0.05</v>
      </c>
      <c r="J749" s="202">
        <v>1.0367</v>
      </c>
      <c r="K749" s="215">
        <v>3.5247800000000003E-2</v>
      </c>
      <c r="L749" s="205">
        <v>79.88</v>
      </c>
      <c r="M749" s="206">
        <v>1.42</v>
      </c>
      <c r="N749" s="200">
        <v>113.43</v>
      </c>
      <c r="O749" s="191"/>
      <c r="P749" s="194">
        <v>4</v>
      </c>
      <c r="Q749" s="278"/>
      <c r="R749" s="278"/>
      <c r="GO749" s="277"/>
      <c r="GP749" s="277"/>
      <c r="GQ749" s="277"/>
      <c r="GR749" s="277"/>
      <c r="GS749" s="277"/>
      <c r="GT749" s="277"/>
      <c r="GU749" s="277"/>
      <c r="GW749" s="157"/>
      <c r="GX749" s="157" t="s">
        <v>731</v>
      </c>
      <c r="GY749" s="157"/>
      <c r="GZ749" s="277"/>
      <c r="HA749" s="157"/>
      <c r="HB749" s="157"/>
      <c r="HC749" s="277"/>
      <c r="HD749" s="277"/>
      <c r="HF749" s="277"/>
    </row>
    <row r="750" spans="1:214" s="143" customFormat="1" ht="15" customHeight="1">
      <c r="A750" s="210"/>
      <c r="B750" s="187"/>
      <c r="C750" s="500" t="s">
        <v>429</v>
      </c>
      <c r="D750" s="500"/>
      <c r="E750" s="500"/>
      <c r="F750" s="500"/>
      <c r="G750" s="500"/>
      <c r="H750" s="180"/>
      <c r="I750" s="181"/>
      <c r="J750" s="181"/>
      <c r="K750" s="181"/>
      <c r="L750" s="183"/>
      <c r="M750" s="181"/>
      <c r="N750" s="211"/>
      <c r="O750" s="181"/>
      <c r="P750" s="212">
        <v>1424.99</v>
      </c>
      <c r="Q750" s="278"/>
      <c r="R750" s="278"/>
      <c r="GO750" s="277"/>
      <c r="GP750" s="277"/>
      <c r="GQ750" s="277"/>
      <c r="GR750" s="277"/>
      <c r="GS750" s="277"/>
      <c r="GT750" s="277"/>
      <c r="GU750" s="277"/>
      <c r="GW750" s="157"/>
      <c r="GX750" s="157"/>
      <c r="GY750" s="157"/>
      <c r="GZ750" s="277" t="s">
        <v>429</v>
      </c>
      <c r="HA750" s="157"/>
      <c r="HB750" s="157"/>
      <c r="HC750" s="277"/>
      <c r="HD750" s="277"/>
      <c r="HF750" s="277"/>
    </row>
    <row r="751" spans="1:214" s="143" customFormat="1" ht="15" customHeight="1">
      <c r="A751" s="203" t="s">
        <v>1863</v>
      </c>
      <c r="B751" s="189" t="s">
        <v>430</v>
      </c>
      <c r="C751" s="501" t="s">
        <v>431</v>
      </c>
      <c r="D751" s="501"/>
      <c r="E751" s="501"/>
      <c r="F751" s="501"/>
      <c r="G751" s="501"/>
      <c r="H751" s="190" t="s">
        <v>432</v>
      </c>
      <c r="I751" s="209">
        <v>2</v>
      </c>
      <c r="J751" s="191"/>
      <c r="K751" s="209">
        <v>2</v>
      </c>
      <c r="L751" s="193"/>
      <c r="M751" s="191"/>
      <c r="N751" s="193"/>
      <c r="O751" s="192">
        <v>0.51834999999999998</v>
      </c>
      <c r="P751" s="216">
        <v>8.2200000000000006</v>
      </c>
      <c r="GO751" s="277"/>
      <c r="GP751" s="277"/>
      <c r="GQ751" s="277"/>
      <c r="GR751" s="277"/>
      <c r="GS751" s="277"/>
      <c r="GT751" s="277"/>
      <c r="GU751" s="277"/>
      <c r="GW751" s="157"/>
      <c r="GX751" s="157"/>
      <c r="GY751" s="157"/>
      <c r="GZ751" s="277"/>
      <c r="HA751" s="157" t="s">
        <v>431</v>
      </c>
      <c r="HB751" s="157"/>
      <c r="HC751" s="277"/>
      <c r="HD751" s="277"/>
      <c r="HF751" s="277"/>
    </row>
    <row r="752" spans="1:214" s="143" customFormat="1" ht="15" customHeight="1">
      <c r="A752" s="203"/>
      <c r="B752" s="189"/>
      <c r="C752" s="501" t="s">
        <v>433</v>
      </c>
      <c r="D752" s="501"/>
      <c r="E752" s="501"/>
      <c r="F752" s="501"/>
      <c r="G752" s="501"/>
      <c r="H752" s="190"/>
      <c r="I752" s="191"/>
      <c r="J752" s="191"/>
      <c r="K752" s="191"/>
      <c r="L752" s="193"/>
      <c r="M752" s="191"/>
      <c r="N752" s="193"/>
      <c r="O752" s="191"/>
      <c r="P752" s="194">
        <v>1304</v>
      </c>
      <c r="GO752" s="277"/>
      <c r="GP752" s="277"/>
      <c r="GQ752" s="277"/>
      <c r="GR752" s="277"/>
      <c r="GS752" s="277"/>
      <c r="GT752" s="277"/>
      <c r="GU752" s="277"/>
      <c r="GW752" s="157"/>
      <c r="GX752" s="157"/>
      <c r="GY752" s="157"/>
      <c r="GZ752" s="277"/>
      <c r="HA752" s="157"/>
      <c r="HB752" s="157" t="s">
        <v>433</v>
      </c>
      <c r="HC752" s="277"/>
      <c r="HD752" s="277"/>
      <c r="HF752" s="277"/>
    </row>
    <row r="753" spans="1:214" s="143" customFormat="1" ht="15" customHeight="1">
      <c r="A753" s="203"/>
      <c r="B753" s="189" t="s">
        <v>603</v>
      </c>
      <c r="C753" s="501" t="s">
        <v>604</v>
      </c>
      <c r="D753" s="501"/>
      <c r="E753" s="501"/>
      <c r="F753" s="501"/>
      <c r="G753" s="501"/>
      <c r="H753" s="190" t="s">
        <v>432</v>
      </c>
      <c r="I753" s="209">
        <v>97</v>
      </c>
      <c r="J753" s="191"/>
      <c r="K753" s="209">
        <v>97</v>
      </c>
      <c r="L753" s="193"/>
      <c r="M753" s="191"/>
      <c r="N753" s="193"/>
      <c r="O753" s="191"/>
      <c r="P753" s="194">
        <v>1264.8800000000001</v>
      </c>
      <c r="GO753" s="277"/>
      <c r="GP753" s="277"/>
      <c r="GQ753" s="277"/>
      <c r="GR753" s="277"/>
      <c r="GS753" s="277"/>
      <c r="GT753" s="277"/>
      <c r="GU753" s="277"/>
      <c r="GW753" s="157"/>
      <c r="GX753" s="157"/>
      <c r="GY753" s="157"/>
      <c r="GZ753" s="277"/>
      <c r="HA753" s="157"/>
      <c r="HB753" s="157" t="s">
        <v>604</v>
      </c>
      <c r="HC753" s="277"/>
      <c r="HD753" s="277"/>
      <c r="HF753" s="277"/>
    </row>
    <row r="754" spans="1:214" s="143" customFormat="1" ht="15" customHeight="1">
      <c r="A754" s="203"/>
      <c r="B754" s="189" t="s">
        <v>605</v>
      </c>
      <c r="C754" s="501" t="s">
        <v>606</v>
      </c>
      <c r="D754" s="501"/>
      <c r="E754" s="501"/>
      <c r="F754" s="501"/>
      <c r="G754" s="501"/>
      <c r="H754" s="190" t="s">
        <v>432</v>
      </c>
      <c r="I754" s="209">
        <v>51</v>
      </c>
      <c r="J754" s="191"/>
      <c r="K754" s="209">
        <v>51</v>
      </c>
      <c r="L754" s="193"/>
      <c r="M754" s="191"/>
      <c r="N754" s="193"/>
      <c r="O754" s="191"/>
      <c r="P754" s="216">
        <v>665.04</v>
      </c>
      <c r="GO754" s="277"/>
      <c r="GP754" s="277"/>
      <c r="GQ754" s="277"/>
      <c r="GR754" s="277"/>
      <c r="GS754" s="277"/>
      <c r="GT754" s="277"/>
      <c r="GU754" s="277"/>
      <c r="GW754" s="157"/>
      <c r="GX754" s="157"/>
      <c r="GY754" s="157"/>
      <c r="GZ754" s="277"/>
      <c r="HA754" s="157"/>
      <c r="HB754" s="157" t="s">
        <v>606</v>
      </c>
      <c r="HC754" s="277"/>
      <c r="HD754" s="277"/>
      <c r="HF754" s="277"/>
    </row>
    <row r="755" spans="1:214" s="143" customFormat="1" ht="15" customHeight="1">
      <c r="A755" s="213"/>
      <c r="B755" s="214"/>
      <c r="C755" s="500" t="s">
        <v>438</v>
      </c>
      <c r="D755" s="500"/>
      <c r="E755" s="500"/>
      <c r="F755" s="500"/>
      <c r="G755" s="500"/>
      <c r="H755" s="180"/>
      <c r="I755" s="181"/>
      <c r="J755" s="181"/>
      <c r="K755" s="181"/>
      <c r="L755" s="183"/>
      <c r="M755" s="181"/>
      <c r="N755" s="211">
        <v>4945.78</v>
      </c>
      <c r="O755" s="181"/>
      <c r="P755" s="212">
        <v>3363.13</v>
      </c>
      <c r="GO755" s="277"/>
      <c r="GP755" s="277"/>
      <c r="GQ755" s="277"/>
      <c r="GR755" s="277"/>
      <c r="GS755" s="277"/>
      <c r="GT755" s="277"/>
      <c r="GU755" s="277"/>
      <c r="GW755" s="157"/>
      <c r="GX755" s="157"/>
      <c r="GY755" s="157"/>
      <c r="GZ755" s="277"/>
      <c r="HA755" s="157"/>
      <c r="HB755" s="157"/>
      <c r="HC755" s="277" t="s">
        <v>438</v>
      </c>
      <c r="HD755" s="277"/>
      <c r="HF755" s="277"/>
    </row>
    <row r="756" spans="1:214" s="143" customFormat="1" ht="15" customHeight="1">
      <c r="A756" s="497" t="s">
        <v>2030</v>
      </c>
      <c r="B756" s="497"/>
      <c r="C756" s="497"/>
      <c r="D756" s="497"/>
      <c r="E756" s="497"/>
      <c r="F756" s="497"/>
      <c r="G756" s="497"/>
      <c r="H756" s="497"/>
      <c r="I756" s="497"/>
      <c r="J756" s="497"/>
      <c r="K756" s="497"/>
      <c r="L756" s="497"/>
      <c r="M756" s="497"/>
      <c r="N756" s="497"/>
      <c r="O756" s="497"/>
      <c r="P756" s="497"/>
      <c r="GO756" s="277"/>
      <c r="GP756" s="277" t="s">
        <v>2030</v>
      </c>
      <c r="GQ756" s="277"/>
      <c r="GR756" s="277"/>
      <c r="GS756" s="277"/>
      <c r="GT756" s="277"/>
      <c r="GU756" s="277"/>
      <c r="GW756" s="157"/>
      <c r="GX756" s="157"/>
      <c r="GY756" s="157"/>
      <c r="GZ756" s="277"/>
      <c r="HA756" s="157"/>
      <c r="HB756" s="157"/>
      <c r="HC756" s="277"/>
      <c r="HD756" s="277"/>
      <c r="HF756" s="277"/>
    </row>
    <row r="757" spans="1:214" s="143" customFormat="1" ht="45.75" customHeight="1">
      <c r="A757" s="178" t="s">
        <v>514</v>
      </c>
      <c r="B757" s="179" t="s">
        <v>1457</v>
      </c>
      <c r="C757" s="498" t="s">
        <v>1458</v>
      </c>
      <c r="D757" s="498"/>
      <c r="E757" s="498"/>
      <c r="F757" s="498"/>
      <c r="G757" s="498"/>
      <c r="H757" s="180" t="s">
        <v>610</v>
      </c>
      <c r="I757" s="181">
        <v>0.02</v>
      </c>
      <c r="J757" s="182">
        <v>1</v>
      </c>
      <c r="K757" s="219">
        <v>0.02</v>
      </c>
      <c r="L757" s="183"/>
      <c r="M757" s="181"/>
      <c r="N757" s="184"/>
      <c r="O757" s="181"/>
      <c r="P757" s="185"/>
      <c r="GO757" s="277"/>
      <c r="GP757" s="277"/>
      <c r="GQ757" s="277" t="s">
        <v>1458</v>
      </c>
      <c r="GR757" s="277"/>
      <c r="GS757" s="277"/>
      <c r="GT757" s="277"/>
      <c r="GU757" s="277"/>
      <c r="GW757" s="157"/>
      <c r="GX757" s="157"/>
      <c r="GY757" s="157"/>
      <c r="GZ757" s="277"/>
      <c r="HA757" s="157"/>
      <c r="HB757" s="157"/>
      <c r="HC757" s="277"/>
      <c r="HD757" s="277"/>
      <c r="HF757" s="277"/>
    </row>
    <row r="758" spans="1:214" s="143" customFormat="1" ht="57" customHeight="1">
      <c r="A758" s="186"/>
      <c r="B758" s="187" t="s">
        <v>386</v>
      </c>
      <c r="C758" s="499" t="s">
        <v>387</v>
      </c>
      <c r="D758" s="499"/>
      <c r="E758" s="499"/>
      <c r="F758" s="499"/>
      <c r="G758" s="499"/>
      <c r="H758" s="499"/>
      <c r="I758" s="499"/>
      <c r="J758" s="499"/>
      <c r="K758" s="499"/>
      <c r="L758" s="499"/>
      <c r="M758" s="499"/>
      <c r="N758" s="499"/>
      <c r="O758" s="499"/>
      <c r="P758" s="499"/>
      <c r="GO758" s="277"/>
      <c r="GP758" s="277"/>
      <c r="GQ758" s="277"/>
      <c r="GR758" s="277"/>
      <c r="GS758" s="277"/>
      <c r="GT758" s="277"/>
      <c r="GU758" s="277"/>
      <c r="GV758" s="140" t="s">
        <v>387</v>
      </c>
      <c r="GW758" s="157"/>
      <c r="GX758" s="157"/>
      <c r="GY758" s="157"/>
      <c r="GZ758" s="277"/>
      <c r="HA758" s="157"/>
      <c r="HB758" s="157"/>
      <c r="HC758" s="277"/>
      <c r="HD758" s="277"/>
      <c r="HF758" s="277"/>
    </row>
    <row r="759" spans="1:214" s="143" customFormat="1" ht="23.25" customHeight="1">
      <c r="A759" s="186"/>
      <c r="B759" s="187" t="s">
        <v>388</v>
      </c>
      <c r="C759" s="499" t="s">
        <v>389</v>
      </c>
      <c r="D759" s="499"/>
      <c r="E759" s="499"/>
      <c r="F759" s="499"/>
      <c r="G759" s="499"/>
      <c r="H759" s="499"/>
      <c r="I759" s="499"/>
      <c r="J759" s="499"/>
      <c r="K759" s="499"/>
      <c r="L759" s="499"/>
      <c r="M759" s="499"/>
      <c r="N759" s="499"/>
      <c r="O759" s="499"/>
      <c r="P759" s="499"/>
      <c r="GO759" s="277"/>
      <c r="GP759" s="277"/>
      <c r="GQ759" s="277"/>
      <c r="GR759" s="277"/>
      <c r="GS759" s="277"/>
      <c r="GT759" s="277"/>
      <c r="GU759" s="277"/>
      <c r="GV759" s="140" t="s">
        <v>389</v>
      </c>
      <c r="GW759" s="157"/>
      <c r="GX759" s="157"/>
      <c r="GY759" s="157"/>
      <c r="GZ759" s="277"/>
      <c r="HA759" s="157"/>
      <c r="HB759" s="157"/>
      <c r="HC759" s="277"/>
      <c r="HD759" s="277"/>
      <c r="HF759" s="277"/>
    </row>
    <row r="760" spans="1:214" s="143" customFormat="1" ht="15" customHeight="1">
      <c r="A760" s="186"/>
      <c r="B760" s="187"/>
      <c r="C760" s="499" t="s">
        <v>2011</v>
      </c>
      <c r="D760" s="499"/>
      <c r="E760" s="499"/>
      <c r="F760" s="499"/>
      <c r="G760" s="499"/>
      <c r="H760" s="499"/>
      <c r="I760" s="499"/>
      <c r="J760" s="499"/>
      <c r="K760" s="499"/>
      <c r="L760" s="499"/>
      <c r="M760" s="499"/>
      <c r="N760" s="499"/>
      <c r="O760" s="499"/>
      <c r="P760" s="499"/>
      <c r="GO760" s="277"/>
      <c r="GP760" s="277"/>
      <c r="GQ760" s="277"/>
      <c r="GR760" s="277"/>
      <c r="GS760" s="277"/>
      <c r="GT760" s="277"/>
      <c r="GU760" s="277"/>
      <c r="GV760" s="140" t="s">
        <v>2011</v>
      </c>
      <c r="GW760" s="157"/>
      <c r="GX760" s="157"/>
      <c r="GY760" s="157"/>
      <c r="GZ760" s="277"/>
      <c r="HA760" s="157"/>
      <c r="HB760" s="157"/>
      <c r="HC760" s="277"/>
      <c r="HD760" s="277"/>
      <c r="HF760" s="277"/>
    </row>
    <row r="761" spans="1:214" s="143" customFormat="1" ht="15" customHeight="1">
      <c r="A761" s="188"/>
      <c r="B761" s="189" t="s">
        <v>164</v>
      </c>
      <c r="C761" s="501" t="s">
        <v>391</v>
      </c>
      <c r="D761" s="501"/>
      <c r="E761" s="501"/>
      <c r="F761" s="501"/>
      <c r="G761" s="501"/>
      <c r="H761" s="190" t="s">
        <v>392</v>
      </c>
      <c r="I761" s="191"/>
      <c r="J761" s="191"/>
      <c r="K761" s="215">
        <v>0.28795379999999998</v>
      </c>
      <c r="L761" s="193"/>
      <c r="M761" s="191"/>
      <c r="N761" s="193"/>
      <c r="O761" s="191"/>
      <c r="P761" s="216">
        <v>163.02000000000001</v>
      </c>
      <c r="GO761" s="277"/>
      <c r="GP761" s="277"/>
      <c r="GQ761" s="277"/>
      <c r="GR761" s="277"/>
      <c r="GS761" s="277"/>
      <c r="GT761" s="277"/>
      <c r="GU761" s="277"/>
      <c r="GW761" s="157" t="s">
        <v>391</v>
      </c>
      <c r="GX761" s="157"/>
      <c r="GY761" s="157"/>
      <c r="GZ761" s="277"/>
      <c r="HA761" s="157"/>
      <c r="HB761" s="157"/>
      <c r="HC761" s="277"/>
      <c r="HD761" s="277"/>
      <c r="HF761" s="277"/>
    </row>
    <row r="762" spans="1:214" s="143" customFormat="1" ht="15" customHeight="1">
      <c r="A762" s="195"/>
      <c r="B762" s="189" t="s">
        <v>393</v>
      </c>
      <c r="C762" s="501" t="s">
        <v>394</v>
      </c>
      <c r="D762" s="501"/>
      <c r="E762" s="501"/>
      <c r="F762" s="501"/>
      <c r="G762" s="501"/>
      <c r="H762" s="190" t="s">
        <v>392</v>
      </c>
      <c r="I762" s="201">
        <v>8.9600000000000009</v>
      </c>
      <c r="J762" s="197">
        <v>1.6068849999999999</v>
      </c>
      <c r="K762" s="215">
        <v>0.28795379999999998</v>
      </c>
      <c r="L762" s="198"/>
      <c r="M762" s="199"/>
      <c r="N762" s="200">
        <v>566.14</v>
      </c>
      <c r="O762" s="191"/>
      <c r="P762" s="194">
        <v>163.02000000000001</v>
      </c>
      <c r="Q762" s="278"/>
      <c r="R762" s="278"/>
      <c r="GO762" s="277"/>
      <c r="GP762" s="277"/>
      <c r="GQ762" s="277"/>
      <c r="GR762" s="277"/>
      <c r="GS762" s="277"/>
      <c r="GT762" s="277"/>
      <c r="GU762" s="277"/>
      <c r="GW762" s="157"/>
      <c r="GX762" s="157" t="s">
        <v>394</v>
      </c>
      <c r="GY762" s="157"/>
      <c r="GZ762" s="277"/>
      <c r="HA762" s="157"/>
      <c r="HB762" s="157"/>
      <c r="HC762" s="277"/>
      <c r="HD762" s="277"/>
      <c r="HF762" s="277"/>
    </row>
    <row r="763" spans="1:214" s="143" customFormat="1" ht="15" customHeight="1">
      <c r="A763" s="188"/>
      <c r="B763" s="189" t="s">
        <v>167</v>
      </c>
      <c r="C763" s="501" t="s">
        <v>395</v>
      </c>
      <c r="D763" s="501"/>
      <c r="E763" s="501"/>
      <c r="F763" s="501"/>
      <c r="G763" s="501"/>
      <c r="H763" s="190"/>
      <c r="I763" s="191"/>
      <c r="J763" s="191"/>
      <c r="K763" s="191"/>
      <c r="L763" s="193"/>
      <c r="M763" s="191"/>
      <c r="N763" s="193"/>
      <c r="O763" s="191"/>
      <c r="P763" s="216">
        <v>4.0999999999999996</v>
      </c>
      <c r="GO763" s="277"/>
      <c r="GP763" s="277"/>
      <c r="GQ763" s="277"/>
      <c r="GR763" s="277"/>
      <c r="GS763" s="277"/>
      <c r="GT763" s="277"/>
      <c r="GU763" s="277"/>
      <c r="GW763" s="157" t="s">
        <v>395</v>
      </c>
      <c r="GX763" s="157"/>
      <c r="GY763" s="157"/>
      <c r="GZ763" s="277"/>
      <c r="HA763" s="157"/>
      <c r="HB763" s="157"/>
      <c r="HC763" s="277"/>
      <c r="HD763" s="277"/>
      <c r="HF763" s="277"/>
    </row>
    <row r="764" spans="1:214" s="143" customFormat="1" ht="15" customHeight="1">
      <c r="A764" s="188"/>
      <c r="B764" s="189"/>
      <c r="C764" s="501" t="s">
        <v>396</v>
      </c>
      <c r="D764" s="501"/>
      <c r="E764" s="501"/>
      <c r="F764" s="501"/>
      <c r="G764" s="501"/>
      <c r="H764" s="190" t="s">
        <v>392</v>
      </c>
      <c r="I764" s="191"/>
      <c r="J764" s="191"/>
      <c r="K764" s="215">
        <v>3.8566E-3</v>
      </c>
      <c r="L764" s="193"/>
      <c r="M764" s="191"/>
      <c r="N764" s="193"/>
      <c r="O764" s="191"/>
      <c r="P764" s="216">
        <v>2.62</v>
      </c>
      <c r="GO764" s="277"/>
      <c r="GP764" s="277"/>
      <c r="GQ764" s="277"/>
      <c r="GR764" s="277"/>
      <c r="GS764" s="277"/>
      <c r="GT764" s="277"/>
      <c r="GU764" s="277"/>
      <c r="GW764" s="157" t="s">
        <v>396</v>
      </c>
      <c r="GX764" s="157"/>
      <c r="GY764" s="157"/>
      <c r="GZ764" s="277"/>
      <c r="HA764" s="157"/>
      <c r="HB764" s="157"/>
      <c r="HC764" s="277"/>
      <c r="HD764" s="277"/>
      <c r="HF764" s="277"/>
    </row>
    <row r="765" spans="1:214" s="143" customFormat="1" ht="15" customHeight="1">
      <c r="A765" s="195"/>
      <c r="B765" s="189" t="s">
        <v>397</v>
      </c>
      <c r="C765" s="501" t="s">
        <v>398</v>
      </c>
      <c r="D765" s="501"/>
      <c r="E765" s="501"/>
      <c r="F765" s="501"/>
      <c r="G765" s="501"/>
      <c r="H765" s="190" t="s">
        <v>399</v>
      </c>
      <c r="I765" s="201">
        <v>0.06</v>
      </c>
      <c r="J765" s="197">
        <v>1.6068849999999999</v>
      </c>
      <c r="K765" s="215">
        <v>1.9283E-3</v>
      </c>
      <c r="L765" s="198"/>
      <c r="M765" s="199"/>
      <c r="N765" s="200">
        <v>1582.31</v>
      </c>
      <c r="O765" s="191"/>
      <c r="P765" s="194">
        <v>3.05</v>
      </c>
      <c r="Q765" s="278"/>
      <c r="R765" s="278"/>
      <c r="GO765" s="277"/>
      <c r="GP765" s="277"/>
      <c r="GQ765" s="277"/>
      <c r="GR765" s="277"/>
      <c r="GS765" s="277"/>
      <c r="GT765" s="277"/>
      <c r="GU765" s="277"/>
      <c r="GW765" s="157"/>
      <c r="GX765" s="157" t="s">
        <v>398</v>
      </c>
      <c r="GY765" s="157"/>
      <c r="GZ765" s="277"/>
      <c r="HA765" s="157"/>
      <c r="HB765" s="157"/>
      <c r="HC765" s="277"/>
      <c r="HD765" s="277"/>
      <c r="HF765" s="277"/>
    </row>
    <row r="766" spans="1:214" s="143" customFormat="1" ht="15" customHeight="1">
      <c r="A766" s="203"/>
      <c r="B766" s="189" t="s">
        <v>400</v>
      </c>
      <c r="C766" s="501" t="s">
        <v>401</v>
      </c>
      <c r="D766" s="501"/>
      <c r="E766" s="501"/>
      <c r="F766" s="501"/>
      <c r="G766" s="501"/>
      <c r="H766" s="190" t="s">
        <v>392</v>
      </c>
      <c r="I766" s="201">
        <v>0.06</v>
      </c>
      <c r="J766" s="197">
        <v>1.6068849999999999</v>
      </c>
      <c r="K766" s="215">
        <v>1.9283E-3</v>
      </c>
      <c r="L766" s="193"/>
      <c r="M766" s="191"/>
      <c r="N766" s="204">
        <v>777.91</v>
      </c>
      <c r="O766" s="191"/>
      <c r="P766" s="216">
        <v>1.5</v>
      </c>
      <c r="GO766" s="277"/>
      <c r="GP766" s="277"/>
      <c r="GQ766" s="277"/>
      <c r="GR766" s="277"/>
      <c r="GS766" s="277"/>
      <c r="GT766" s="277"/>
      <c r="GU766" s="277"/>
      <c r="GW766" s="157"/>
      <c r="GX766" s="157"/>
      <c r="GY766" s="157" t="s">
        <v>401</v>
      </c>
      <c r="GZ766" s="277"/>
      <c r="HA766" s="157"/>
      <c r="HB766" s="157"/>
      <c r="HC766" s="277"/>
      <c r="HD766" s="277"/>
      <c r="HF766" s="277"/>
    </row>
    <row r="767" spans="1:214" s="143" customFormat="1" ht="15" customHeight="1">
      <c r="A767" s="195"/>
      <c r="B767" s="189" t="s">
        <v>402</v>
      </c>
      <c r="C767" s="501" t="s">
        <v>403</v>
      </c>
      <c r="D767" s="501"/>
      <c r="E767" s="501"/>
      <c r="F767" s="501"/>
      <c r="G767" s="501"/>
      <c r="H767" s="190" t="s">
        <v>399</v>
      </c>
      <c r="I767" s="201">
        <v>0.06</v>
      </c>
      <c r="J767" s="197">
        <v>1.6068849999999999</v>
      </c>
      <c r="K767" s="215">
        <v>1.9283E-3</v>
      </c>
      <c r="L767" s="198"/>
      <c r="M767" s="199"/>
      <c r="N767" s="200">
        <v>543.33000000000004</v>
      </c>
      <c r="O767" s="191"/>
      <c r="P767" s="194">
        <v>1.05</v>
      </c>
      <c r="Q767" s="278"/>
      <c r="R767" s="278"/>
      <c r="GO767" s="277"/>
      <c r="GP767" s="277"/>
      <c r="GQ767" s="277"/>
      <c r="GR767" s="277"/>
      <c r="GS767" s="277"/>
      <c r="GT767" s="277"/>
      <c r="GU767" s="277"/>
      <c r="GW767" s="157"/>
      <c r="GX767" s="157" t="s">
        <v>403</v>
      </c>
      <c r="GY767" s="157"/>
      <c r="GZ767" s="277"/>
      <c r="HA767" s="157"/>
      <c r="HB767" s="157"/>
      <c r="HC767" s="277"/>
      <c r="HD767" s="277"/>
      <c r="HF767" s="277"/>
    </row>
    <row r="768" spans="1:214" s="143" customFormat="1" ht="15" customHeight="1">
      <c r="A768" s="203"/>
      <c r="B768" s="189" t="s">
        <v>404</v>
      </c>
      <c r="C768" s="501" t="s">
        <v>405</v>
      </c>
      <c r="D768" s="501"/>
      <c r="E768" s="501"/>
      <c r="F768" s="501"/>
      <c r="G768" s="501"/>
      <c r="H768" s="190" t="s">
        <v>392</v>
      </c>
      <c r="I768" s="201">
        <v>0.06</v>
      </c>
      <c r="J768" s="197">
        <v>1.6068849999999999</v>
      </c>
      <c r="K768" s="215">
        <v>1.9283E-3</v>
      </c>
      <c r="L768" s="193"/>
      <c r="M768" s="191"/>
      <c r="N768" s="204">
        <v>579.11</v>
      </c>
      <c r="O768" s="191"/>
      <c r="P768" s="216">
        <v>1.1200000000000001</v>
      </c>
      <c r="GO768" s="277"/>
      <c r="GP768" s="277"/>
      <c r="GQ768" s="277"/>
      <c r="GR768" s="277"/>
      <c r="GS768" s="277"/>
      <c r="GT768" s="277"/>
      <c r="GU768" s="277"/>
      <c r="GW768" s="157"/>
      <c r="GX768" s="157"/>
      <c r="GY768" s="157" t="s">
        <v>405</v>
      </c>
      <c r="GZ768" s="277"/>
      <c r="HA768" s="157"/>
      <c r="HB768" s="157"/>
      <c r="HC768" s="277"/>
      <c r="HD768" s="277"/>
      <c r="HF768" s="277"/>
    </row>
    <row r="769" spans="1:214" s="143" customFormat="1" ht="15" customHeight="1">
      <c r="A769" s="188"/>
      <c r="B769" s="189" t="s">
        <v>180</v>
      </c>
      <c r="C769" s="501" t="s">
        <v>410</v>
      </c>
      <c r="D769" s="501"/>
      <c r="E769" s="501"/>
      <c r="F769" s="501"/>
      <c r="G769" s="501"/>
      <c r="H769" s="190"/>
      <c r="I769" s="191"/>
      <c r="J769" s="191"/>
      <c r="K769" s="191"/>
      <c r="L769" s="193"/>
      <c r="M769" s="191"/>
      <c r="N769" s="193"/>
      <c r="O769" s="191"/>
      <c r="P769" s="216">
        <v>9.5299999999999994</v>
      </c>
      <c r="GO769" s="277"/>
      <c r="GP769" s="277"/>
      <c r="GQ769" s="277"/>
      <c r="GR769" s="277"/>
      <c r="GS769" s="277"/>
      <c r="GT769" s="277"/>
      <c r="GU769" s="277"/>
      <c r="GW769" s="157" t="s">
        <v>410</v>
      </c>
      <c r="GX769" s="157"/>
      <c r="GY769" s="157"/>
      <c r="GZ769" s="277"/>
      <c r="HA769" s="157"/>
      <c r="HB769" s="157"/>
      <c r="HC769" s="277"/>
      <c r="HD769" s="277"/>
      <c r="HF769" s="277"/>
    </row>
    <row r="770" spans="1:214" s="143" customFormat="1" ht="34.5" customHeight="1">
      <c r="A770" s="195"/>
      <c r="B770" s="189" t="s">
        <v>593</v>
      </c>
      <c r="C770" s="501" t="s">
        <v>594</v>
      </c>
      <c r="D770" s="501"/>
      <c r="E770" s="501"/>
      <c r="F770" s="501"/>
      <c r="G770" s="501"/>
      <c r="H770" s="190" t="s">
        <v>595</v>
      </c>
      <c r="I770" s="201">
        <v>26.67</v>
      </c>
      <c r="J770" s="202">
        <v>1.0367</v>
      </c>
      <c r="K770" s="215">
        <v>0.55297580000000002</v>
      </c>
      <c r="L770" s="205">
        <v>5.87</v>
      </c>
      <c r="M770" s="206">
        <v>0.87</v>
      </c>
      <c r="N770" s="200">
        <v>5.1100000000000003</v>
      </c>
      <c r="O770" s="191"/>
      <c r="P770" s="194">
        <v>2.83</v>
      </c>
      <c r="Q770" s="278"/>
      <c r="R770" s="278"/>
      <c r="GO770" s="277"/>
      <c r="GP770" s="277"/>
      <c r="GQ770" s="277"/>
      <c r="GR770" s="277"/>
      <c r="GS770" s="277"/>
      <c r="GT770" s="277"/>
      <c r="GU770" s="277"/>
      <c r="GW770" s="157"/>
      <c r="GX770" s="157" t="s">
        <v>594</v>
      </c>
      <c r="GY770" s="157"/>
      <c r="GZ770" s="277"/>
      <c r="HA770" s="157"/>
      <c r="HB770" s="157"/>
      <c r="HC770" s="277"/>
      <c r="HD770" s="277"/>
      <c r="HF770" s="277"/>
    </row>
    <row r="771" spans="1:214" s="143" customFormat="1" ht="15" customHeight="1">
      <c r="A771" s="195"/>
      <c r="B771" s="189" t="s">
        <v>1433</v>
      </c>
      <c r="C771" s="501" t="s">
        <v>1434</v>
      </c>
      <c r="D771" s="501"/>
      <c r="E771" s="501"/>
      <c r="F771" s="501"/>
      <c r="G771" s="501"/>
      <c r="H771" s="190" t="s">
        <v>418</v>
      </c>
      <c r="I771" s="192">
        <v>1.16E-3</v>
      </c>
      <c r="J771" s="202">
        <v>1.0367</v>
      </c>
      <c r="K771" s="215">
        <v>2.41E-5</v>
      </c>
      <c r="L771" s="208">
        <v>43821.53</v>
      </c>
      <c r="M771" s="206">
        <v>1.34</v>
      </c>
      <c r="N771" s="200">
        <v>58720.85</v>
      </c>
      <c r="O771" s="191"/>
      <c r="P771" s="194">
        <v>1.42</v>
      </c>
      <c r="Q771" s="278"/>
      <c r="R771" s="278"/>
      <c r="GO771" s="277"/>
      <c r="GP771" s="277"/>
      <c r="GQ771" s="277"/>
      <c r="GR771" s="277"/>
      <c r="GS771" s="277"/>
      <c r="GT771" s="277"/>
      <c r="GU771" s="277"/>
      <c r="GW771" s="157"/>
      <c r="GX771" s="157" t="s">
        <v>1434</v>
      </c>
      <c r="GY771" s="157"/>
      <c r="GZ771" s="277"/>
      <c r="HA771" s="157"/>
      <c r="HB771" s="157"/>
      <c r="HC771" s="277"/>
      <c r="HD771" s="277"/>
      <c r="HF771" s="277"/>
    </row>
    <row r="772" spans="1:214" s="143" customFormat="1" ht="15" customHeight="1">
      <c r="A772" s="195"/>
      <c r="B772" s="189" t="s">
        <v>730</v>
      </c>
      <c r="C772" s="501" t="s">
        <v>731</v>
      </c>
      <c r="D772" s="501"/>
      <c r="E772" s="501"/>
      <c r="F772" s="501"/>
      <c r="G772" s="501"/>
      <c r="H772" s="190" t="s">
        <v>413</v>
      </c>
      <c r="I772" s="201">
        <v>0.02</v>
      </c>
      <c r="J772" s="202">
        <v>1.0367</v>
      </c>
      <c r="K772" s="215">
        <v>4.147E-4</v>
      </c>
      <c r="L772" s="205">
        <v>79.88</v>
      </c>
      <c r="M772" s="206">
        <v>1.42</v>
      </c>
      <c r="N772" s="200">
        <v>113.43</v>
      </c>
      <c r="O772" s="191"/>
      <c r="P772" s="194">
        <v>0.05</v>
      </c>
      <c r="Q772" s="278"/>
      <c r="R772" s="278"/>
      <c r="GO772" s="277"/>
      <c r="GP772" s="277"/>
      <c r="GQ772" s="277"/>
      <c r="GR772" s="277"/>
      <c r="GS772" s="277"/>
      <c r="GT772" s="277"/>
      <c r="GU772" s="277"/>
      <c r="GW772" s="157"/>
      <c r="GX772" s="157" t="s">
        <v>731</v>
      </c>
      <c r="GY772" s="157"/>
      <c r="GZ772" s="277"/>
      <c r="HA772" s="157"/>
      <c r="HB772" s="157"/>
      <c r="HC772" s="277"/>
      <c r="HD772" s="277"/>
      <c r="HF772" s="277"/>
    </row>
    <row r="773" spans="1:214" s="143" customFormat="1" ht="15" customHeight="1">
      <c r="A773" s="195"/>
      <c r="B773" s="189" t="s">
        <v>1459</v>
      </c>
      <c r="C773" s="501" t="s">
        <v>1460</v>
      </c>
      <c r="D773" s="501"/>
      <c r="E773" s="501"/>
      <c r="F773" s="501"/>
      <c r="G773" s="501"/>
      <c r="H773" s="190" t="s">
        <v>587</v>
      </c>
      <c r="I773" s="201">
        <v>0.05</v>
      </c>
      <c r="J773" s="202">
        <v>1.0367</v>
      </c>
      <c r="K773" s="215">
        <v>1.0367E-3</v>
      </c>
      <c r="L773" s="208">
        <v>3141.34</v>
      </c>
      <c r="M773" s="206">
        <v>1.29</v>
      </c>
      <c r="N773" s="200">
        <v>4052.33</v>
      </c>
      <c r="O773" s="191"/>
      <c r="P773" s="194">
        <v>4.2</v>
      </c>
      <c r="Q773" s="278"/>
      <c r="R773" s="278"/>
      <c r="GO773" s="277"/>
      <c r="GP773" s="277"/>
      <c r="GQ773" s="277"/>
      <c r="GR773" s="277"/>
      <c r="GS773" s="277"/>
      <c r="GT773" s="277"/>
      <c r="GU773" s="277"/>
      <c r="GW773" s="157"/>
      <c r="GX773" s="157" t="s">
        <v>1460</v>
      </c>
      <c r="GY773" s="157"/>
      <c r="GZ773" s="277"/>
      <c r="HA773" s="157"/>
      <c r="HB773" s="157"/>
      <c r="HC773" s="277"/>
      <c r="HD773" s="277"/>
      <c r="HF773" s="277"/>
    </row>
    <row r="774" spans="1:214" s="143" customFormat="1" ht="15" customHeight="1">
      <c r="A774" s="195"/>
      <c r="B774" s="189" t="s">
        <v>1461</v>
      </c>
      <c r="C774" s="501" t="s">
        <v>1462</v>
      </c>
      <c r="D774" s="501"/>
      <c r="E774" s="501"/>
      <c r="F774" s="501"/>
      <c r="G774" s="501"/>
      <c r="H774" s="190" t="s">
        <v>1124</v>
      </c>
      <c r="I774" s="202">
        <v>1.2200000000000001E-2</v>
      </c>
      <c r="J774" s="202">
        <v>1.0367</v>
      </c>
      <c r="K774" s="197">
        <v>2.5300000000000002E-4</v>
      </c>
      <c r="L774" s="208">
        <v>3287.8</v>
      </c>
      <c r="M774" s="206">
        <v>1.24</v>
      </c>
      <c r="N774" s="200">
        <v>4076.87</v>
      </c>
      <c r="O774" s="191"/>
      <c r="P774" s="194">
        <v>1.03</v>
      </c>
      <c r="Q774" s="278"/>
      <c r="R774" s="278"/>
      <c r="GO774" s="277"/>
      <c r="GP774" s="277"/>
      <c r="GQ774" s="277"/>
      <c r="GR774" s="277"/>
      <c r="GS774" s="277"/>
      <c r="GT774" s="277"/>
      <c r="GU774" s="277"/>
      <c r="GW774" s="157"/>
      <c r="GX774" s="157" t="s">
        <v>1462</v>
      </c>
      <c r="GY774" s="157"/>
      <c r="GZ774" s="277"/>
      <c r="HA774" s="157"/>
      <c r="HB774" s="157"/>
      <c r="HC774" s="277"/>
      <c r="HD774" s="277"/>
      <c r="HF774" s="277"/>
    </row>
    <row r="775" spans="1:214" s="143" customFormat="1" ht="15" customHeight="1">
      <c r="A775" s="210"/>
      <c r="B775" s="187"/>
      <c r="C775" s="500" t="s">
        <v>429</v>
      </c>
      <c r="D775" s="500"/>
      <c r="E775" s="500"/>
      <c r="F775" s="500"/>
      <c r="G775" s="500"/>
      <c r="H775" s="180"/>
      <c r="I775" s="181"/>
      <c r="J775" s="181"/>
      <c r="K775" s="181"/>
      <c r="L775" s="183"/>
      <c r="M775" s="181"/>
      <c r="N775" s="211"/>
      <c r="O775" s="181"/>
      <c r="P775" s="212">
        <v>179.27</v>
      </c>
      <c r="Q775" s="278"/>
      <c r="R775" s="278"/>
      <c r="GO775" s="277"/>
      <c r="GP775" s="277"/>
      <c r="GQ775" s="277"/>
      <c r="GR775" s="277"/>
      <c r="GS775" s="277"/>
      <c r="GT775" s="277"/>
      <c r="GU775" s="277"/>
      <c r="GW775" s="157"/>
      <c r="GX775" s="157"/>
      <c r="GY775" s="157"/>
      <c r="GZ775" s="277" t="s">
        <v>429</v>
      </c>
      <c r="HA775" s="157"/>
      <c r="HB775" s="157"/>
      <c r="HC775" s="277"/>
      <c r="HD775" s="277"/>
      <c r="HF775" s="277"/>
    </row>
    <row r="776" spans="1:214" s="143" customFormat="1" ht="15" customHeight="1">
      <c r="A776" s="203" t="s">
        <v>1870</v>
      </c>
      <c r="B776" s="189" t="s">
        <v>430</v>
      </c>
      <c r="C776" s="501" t="s">
        <v>431</v>
      </c>
      <c r="D776" s="501"/>
      <c r="E776" s="501"/>
      <c r="F776" s="501"/>
      <c r="G776" s="501"/>
      <c r="H776" s="190" t="s">
        <v>432</v>
      </c>
      <c r="I776" s="209">
        <v>2</v>
      </c>
      <c r="J776" s="191"/>
      <c r="K776" s="209">
        <v>2</v>
      </c>
      <c r="L776" s="193"/>
      <c r="M776" s="191"/>
      <c r="N776" s="193"/>
      <c r="O776" s="192">
        <v>0.51834999999999998</v>
      </c>
      <c r="P776" s="216">
        <v>1.05</v>
      </c>
      <c r="GO776" s="277"/>
      <c r="GP776" s="277"/>
      <c r="GQ776" s="277"/>
      <c r="GR776" s="277"/>
      <c r="GS776" s="277"/>
      <c r="GT776" s="277"/>
      <c r="GU776" s="277"/>
      <c r="GW776" s="157"/>
      <c r="GX776" s="157"/>
      <c r="GY776" s="157"/>
      <c r="GZ776" s="277"/>
      <c r="HA776" s="157" t="s">
        <v>431</v>
      </c>
      <c r="HB776" s="157"/>
      <c r="HC776" s="277"/>
      <c r="HD776" s="277"/>
      <c r="HF776" s="277"/>
    </row>
    <row r="777" spans="1:214" s="143" customFormat="1" ht="15" customHeight="1">
      <c r="A777" s="203"/>
      <c r="B777" s="189"/>
      <c r="C777" s="501" t="s">
        <v>433</v>
      </c>
      <c r="D777" s="501"/>
      <c r="E777" s="501"/>
      <c r="F777" s="501"/>
      <c r="G777" s="501"/>
      <c r="H777" s="190"/>
      <c r="I777" s="191"/>
      <c r="J777" s="191"/>
      <c r="K777" s="191"/>
      <c r="L777" s="193"/>
      <c r="M777" s="191"/>
      <c r="N777" s="193"/>
      <c r="O777" s="191"/>
      <c r="P777" s="216">
        <v>165.64</v>
      </c>
      <c r="GO777" s="277"/>
      <c r="GP777" s="277"/>
      <c r="GQ777" s="277"/>
      <c r="GR777" s="277"/>
      <c r="GS777" s="277"/>
      <c r="GT777" s="277"/>
      <c r="GU777" s="277"/>
      <c r="GW777" s="157"/>
      <c r="GX777" s="157"/>
      <c r="GY777" s="157"/>
      <c r="GZ777" s="277"/>
      <c r="HA777" s="157"/>
      <c r="HB777" s="157" t="s">
        <v>433</v>
      </c>
      <c r="HC777" s="277"/>
      <c r="HD777" s="277"/>
      <c r="HF777" s="277"/>
    </row>
    <row r="778" spans="1:214" s="143" customFormat="1" ht="15" customHeight="1">
      <c r="A778" s="203"/>
      <c r="B778" s="189" t="s">
        <v>603</v>
      </c>
      <c r="C778" s="501" t="s">
        <v>604</v>
      </c>
      <c r="D778" s="501"/>
      <c r="E778" s="501"/>
      <c r="F778" s="501"/>
      <c r="G778" s="501"/>
      <c r="H778" s="190" t="s">
        <v>432</v>
      </c>
      <c r="I778" s="209">
        <v>97</v>
      </c>
      <c r="J778" s="191"/>
      <c r="K778" s="209">
        <v>97</v>
      </c>
      <c r="L778" s="193"/>
      <c r="M778" s="191"/>
      <c r="N778" s="193"/>
      <c r="O778" s="191"/>
      <c r="P778" s="216">
        <v>160.66999999999999</v>
      </c>
      <c r="GO778" s="277"/>
      <c r="GP778" s="277"/>
      <c r="GQ778" s="277"/>
      <c r="GR778" s="277"/>
      <c r="GS778" s="277"/>
      <c r="GT778" s="277"/>
      <c r="GU778" s="277"/>
      <c r="GW778" s="157"/>
      <c r="GX778" s="157"/>
      <c r="GY778" s="157"/>
      <c r="GZ778" s="277"/>
      <c r="HA778" s="157"/>
      <c r="HB778" s="157" t="s">
        <v>604</v>
      </c>
      <c r="HC778" s="277"/>
      <c r="HD778" s="277"/>
      <c r="HF778" s="277"/>
    </row>
    <row r="779" spans="1:214" s="143" customFormat="1" ht="15" customHeight="1">
      <c r="A779" s="203"/>
      <c r="B779" s="189" t="s">
        <v>605</v>
      </c>
      <c r="C779" s="501" t="s">
        <v>606</v>
      </c>
      <c r="D779" s="501"/>
      <c r="E779" s="501"/>
      <c r="F779" s="501"/>
      <c r="G779" s="501"/>
      <c r="H779" s="190" t="s">
        <v>432</v>
      </c>
      <c r="I779" s="209">
        <v>51</v>
      </c>
      <c r="J779" s="191"/>
      <c r="K779" s="209">
        <v>51</v>
      </c>
      <c r="L779" s="193"/>
      <c r="M779" s="191"/>
      <c r="N779" s="193"/>
      <c r="O779" s="191"/>
      <c r="P779" s="216">
        <v>84.48</v>
      </c>
      <c r="GO779" s="277"/>
      <c r="GP779" s="277"/>
      <c r="GQ779" s="277"/>
      <c r="GR779" s="277"/>
      <c r="GS779" s="277"/>
      <c r="GT779" s="277"/>
      <c r="GU779" s="277"/>
      <c r="GW779" s="157"/>
      <c r="GX779" s="157"/>
      <c r="GY779" s="157"/>
      <c r="GZ779" s="277"/>
      <c r="HA779" s="157"/>
      <c r="HB779" s="157" t="s">
        <v>606</v>
      </c>
      <c r="HC779" s="277"/>
      <c r="HD779" s="277"/>
      <c r="HF779" s="277"/>
    </row>
    <row r="780" spans="1:214" s="143" customFormat="1" ht="15" customHeight="1">
      <c r="A780" s="213"/>
      <c r="B780" s="214"/>
      <c r="C780" s="500" t="s">
        <v>438</v>
      </c>
      <c r="D780" s="500"/>
      <c r="E780" s="500"/>
      <c r="F780" s="500"/>
      <c r="G780" s="500"/>
      <c r="H780" s="180"/>
      <c r="I780" s="181"/>
      <c r="J780" s="181"/>
      <c r="K780" s="181"/>
      <c r="L780" s="183"/>
      <c r="M780" s="181"/>
      <c r="N780" s="211">
        <v>21273.5</v>
      </c>
      <c r="O780" s="181"/>
      <c r="P780" s="240">
        <v>425.47</v>
      </c>
      <c r="GO780" s="277"/>
      <c r="GP780" s="277"/>
      <c r="GQ780" s="277"/>
      <c r="GR780" s="277"/>
      <c r="GS780" s="277"/>
      <c r="GT780" s="277"/>
      <c r="GU780" s="277"/>
      <c r="GW780" s="157"/>
      <c r="GX780" s="157"/>
      <c r="GY780" s="157"/>
      <c r="GZ780" s="277"/>
      <c r="HA780" s="157"/>
      <c r="HB780" s="157"/>
      <c r="HC780" s="277" t="s">
        <v>438</v>
      </c>
      <c r="HD780" s="277"/>
      <c r="HF780" s="277"/>
    </row>
    <row r="781" spans="1:214" s="143" customFormat="1" ht="15" customHeight="1">
      <c r="A781" s="497" t="s">
        <v>2052</v>
      </c>
      <c r="B781" s="497"/>
      <c r="C781" s="497"/>
      <c r="D781" s="497"/>
      <c r="E781" s="497"/>
      <c r="F781" s="497"/>
      <c r="G781" s="497"/>
      <c r="H781" s="497"/>
      <c r="I781" s="497"/>
      <c r="J781" s="497"/>
      <c r="K781" s="497"/>
      <c r="L781" s="497"/>
      <c r="M781" s="497"/>
      <c r="N781" s="497"/>
      <c r="O781" s="497"/>
      <c r="P781" s="497"/>
      <c r="GO781" s="277"/>
      <c r="GP781" s="277" t="s">
        <v>2052</v>
      </c>
      <c r="GQ781" s="277"/>
      <c r="GR781" s="277"/>
      <c r="GS781" s="277"/>
      <c r="GT781" s="277"/>
      <c r="GU781" s="277"/>
      <c r="GW781" s="157"/>
      <c r="GX781" s="157"/>
      <c r="GY781" s="157"/>
      <c r="GZ781" s="277"/>
      <c r="HA781" s="157"/>
      <c r="HB781" s="157"/>
      <c r="HC781" s="277"/>
      <c r="HD781" s="277"/>
      <c r="HF781" s="277"/>
    </row>
    <row r="782" spans="1:214" s="143" customFormat="1" ht="23.25" customHeight="1">
      <c r="A782" s="178" t="s">
        <v>517</v>
      </c>
      <c r="B782" s="179" t="s">
        <v>608</v>
      </c>
      <c r="C782" s="498" t="s">
        <v>1312</v>
      </c>
      <c r="D782" s="498"/>
      <c r="E782" s="498"/>
      <c r="F782" s="498"/>
      <c r="G782" s="498"/>
      <c r="H782" s="180" t="s">
        <v>610</v>
      </c>
      <c r="I782" s="181">
        <v>1</v>
      </c>
      <c r="J782" s="182">
        <v>1</v>
      </c>
      <c r="K782" s="182">
        <v>1</v>
      </c>
      <c r="L782" s="183"/>
      <c r="M782" s="181"/>
      <c r="N782" s="184"/>
      <c r="O782" s="181"/>
      <c r="P782" s="185"/>
      <c r="GO782" s="277"/>
      <c r="GP782" s="277"/>
      <c r="GQ782" s="277" t="s">
        <v>1312</v>
      </c>
      <c r="GR782" s="277"/>
      <c r="GS782" s="277"/>
      <c r="GT782" s="277"/>
      <c r="GU782" s="277"/>
      <c r="GW782" s="157"/>
      <c r="GX782" s="157"/>
      <c r="GY782" s="157"/>
      <c r="GZ782" s="277"/>
      <c r="HA782" s="157"/>
      <c r="HB782" s="157"/>
      <c r="HC782" s="277"/>
      <c r="HD782" s="277"/>
      <c r="HF782" s="277"/>
    </row>
    <row r="783" spans="1:214" s="143" customFormat="1" ht="57" customHeight="1">
      <c r="A783" s="186"/>
      <c r="B783" s="187" t="s">
        <v>386</v>
      </c>
      <c r="C783" s="499" t="s">
        <v>387</v>
      </c>
      <c r="D783" s="499"/>
      <c r="E783" s="499"/>
      <c r="F783" s="499"/>
      <c r="G783" s="499"/>
      <c r="H783" s="499"/>
      <c r="I783" s="499"/>
      <c r="J783" s="499"/>
      <c r="K783" s="499"/>
      <c r="L783" s="499"/>
      <c r="M783" s="499"/>
      <c r="N783" s="499"/>
      <c r="O783" s="499"/>
      <c r="P783" s="499"/>
      <c r="GO783" s="277"/>
      <c r="GP783" s="277"/>
      <c r="GQ783" s="277"/>
      <c r="GR783" s="277"/>
      <c r="GS783" s="277"/>
      <c r="GT783" s="277"/>
      <c r="GU783" s="277"/>
      <c r="GV783" s="140" t="s">
        <v>387</v>
      </c>
      <c r="GW783" s="157"/>
      <c r="GX783" s="157"/>
      <c r="GY783" s="157"/>
      <c r="GZ783" s="277"/>
      <c r="HA783" s="157"/>
      <c r="HB783" s="157"/>
      <c r="HC783" s="277"/>
      <c r="HD783" s="277"/>
      <c r="HF783" s="277"/>
    </row>
    <row r="784" spans="1:214" s="143" customFormat="1" ht="23.25" customHeight="1">
      <c r="A784" s="186"/>
      <c r="B784" s="187" t="s">
        <v>388</v>
      </c>
      <c r="C784" s="499" t="s">
        <v>389</v>
      </c>
      <c r="D784" s="499"/>
      <c r="E784" s="499"/>
      <c r="F784" s="499"/>
      <c r="G784" s="499"/>
      <c r="H784" s="499"/>
      <c r="I784" s="499"/>
      <c r="J784" s="499"/>
      <c r="K784" s="499"/>
      <c r="L784" s="499"/>
      <c r="M784" s="499"/>
      <c r="N784" s="499"/>
      <c r="O784" s="499"/>
      <c r="P784" s="499"/>
      <c r="GO784" s="277"/>
      <c r="GP784" s="277"/>
      <c r="GQ784" s="277"/>
      <c r="GR784" s="277"/>
      <c r="GS784" s="277"/>
      <c r="GT784" s="277"/>
      <c r="GU784" s="277"/>
      <c r="GV784" s="140" t="s">
        <v>389</v>
      </c>
      <c r="GW784" s="157"/>
      <c r="GX784" s="157"/>
      <c r="GY784" s="157"/>
      <c r="GZ784" s="277"/>
      <c r="HA784" s="157"/>
      <c r="HB784" s="157"/>
      <c r="HC784" s="277"/>
      <c r="HD784" s="277"/>
      <c r="HF784" s="277"/>
    </row>
    <row r="785" spans="1:214" s="143" customFormat="1" ht="22.5" customHeight="1">
      <c r="A785" s="186"/>
      <c r="B785" s="187" t="s">
        <v>2053</v>
      </c>
      <c r="C785" s="499" t="s">
        <v>2054</v>
      </c>
      <c r="D785" s="499"/>
      <c r="E785" s="499"/>
      <c r="F785" s="499"/>
      <c r="G785" s="499"/>
      <c r="H785" s="499"/>
      <c r="I785" s="499"/>
      <c r="J785" s="499"/>
      <c r="K785" s="499"/>
      <c r="L785" s="499"/>
      <c r="M785" s="499"/>
      <c r="N785" s="499"/>
      <c r="O785" s="499"/>
      <c r="P785" s="499"/>
      <c r="GO785" s="277"/>
      <c r="GP785" s="277"/>
      <c r="GQ785" s="277"/>
      <c r="GR785" s="277"/>
      <c r="GS785" s="277"/>
      <c r="GT785" s="277"/>
      <c r="GU785" s="277"/>
      <c r="GV785" s="140" t="s">
        <v>2054</v>
      </c>
      <c r="GW785" s="157"/>
      <c r="GX785" s="157"/>
      <c r="GY785" s="157"/>
      <c r="GZ785" s="277"/>
      <c r="HA785" s="157"/>
      <c r="HB785" s="157"/>
      <c r="HC785" s="277"/>
      <c r="HD785" s="277"/>
      <c r="HF785" s="277"/>
    </row>
    <row r="786" spans="1:214" s="143" customFormat="1" ht="15" customHeight="1">
      <c r="A786" s="186"/>
      <c r="B786" s="187"/>
      <c r="C786" s="499" t="s">
        <v>2011</v>
      </c>
      <c r="D786" s="499"/>
      <c r="E786" s="499"/>
      <c r="F786" s="499"/>
      <c r="G786" s="499"/>
      <c r="H786" s="499"/>
      <c r="I786" s="499"/>
      <c r="J786" s="499"/>
      <c r="K786" s="499"/>
      <c r="L786" s="499"/>
      <c r="M786" s="499"/>
      <c r="N786" s="499"/>
      <c r="O786" s="499"/>
      <c r="P786" s="499"/>
      <c r="GO786" s="277"/>
      <c r="GP786" s="277"/>
      <c r="GQ786" s="277"/>
      <c r="GR786" s="277"/>
      <c r="GS786" s="277"/>
      <c r="GT786" s="277"/>
      <c r="GU786" s="277"/>
      <c r="GV786" s="140" t="s">
        <v>2011</v>
      </c>
      <c r="GW786" s="157"/>
      <c r="GX786" s="157"/>
      <c r="GY786" s="157"/>
      <c r="GZ786" s="277"/>
      <c r="HA786" s="157"/>
      <c r="HB786" s="157"/>
      <c r="HC786" s="277"/>
      <c r="HD786" s="277"/>
      <c r="HF786" s="277"/>
    </row>
    <row r="787" spans="1:214" s="143" customFormat="1" ht="15" customHeight="1">
      <c r="A787" s="188"/>
      <c r="B787" s="189" t="s">
        <v>164</v>
      </c>
      <c r="C787" s="501" t="s">
        <v>391</v>
      </c>
      <c r="D787" s="501"/>
      <c r="E787" s="501"/>
      <c r="F787" s="501"/>
      <c r="G787" s="501"/>
      <c r="H787" s="190" t="s">
        <v>392</v>
      </c>
      <c r="I787" s="191"/>
      <c r="J787" s="191"/>
      <c r="K787" s="215">
        <v>4.4687472000000001</v>
      </c>
      <c r="L787" s="193"/>
      <c r="M787" s="191"/>
      <c r="N787" s="193"/>
      <c r="O787" s="191"/>
      <c r="P787" s="194">
        <v>2974.13</v>
      </c>
      <c r="GO787" s="277"/>
      <c r="GP787" s="277"/>
      <c r="GQ787" s="277"/>
      <c r="GR787" s="277"/>
      <c r="GS787" s="277"/>
      <c r="GT787" s="277"/>
      <c r="GU787" s="277"/>
      <c r="GW787" s="157" t="s">
        <v>391</v>
      </c>
      <c r="GX787" s="157"/>
      <c r="GY787" s="157"/>
      <c r="GZ787" s="277"/>
      <c r="HA787" s="157"/>
      <c r="HB787" s="157"/>
      <c r="HC787" s="277"/>
      <c r="HD787" s="277"/>
      <c r="HF787" s="277"/>
    </row>
    <row r="788" spans="1:214" s="143" customFormat="1" ht="15" customHeight="1">
      <c r="A788" s="195"/>
      <c r="B788" s="189" t="s">
        <v>611</v>
      </c>
      <c r="C788" s="501" t="s">
        <v>612</v>
      </c>
      <c r="D788" s="501"/>
      <c r="E788" s="501"/>
      <c r="F788" s="501"/>
      <c r="G788" s="501"/>
      <c r="H788" s="190" t="s">
        <v>392</v>
      </c>
      <c r="I788" s="201">
        <v>9.27</v>
      </c>
      <c r="J788" s="215">
        <v>0.48206549999999998</v>
      </c>
      <c r="K788" s="215">
        <v>4.4687472000000001</v>
      </c>
      <c r="L788" s="198"/>
      <c r="M788" s="199"/>
      <c r="N788" s="200">
        <v>665.54</v>
      </c>
      <c r="O788" s="191"/>
      <c r="P788" s="194">
        <v>2974.13</v>
      </c>
      <c r="Q788" s="278"/>
      <c r="R788" s="278"/>
      <c r="GO788" s="277"/>
      <c r="GP788" s="277"/>
      <c r="GQ788" s="277"/>
      <c r="GR788" s="277"/>
      <c r="GS788" s="277"/>
      <c r="GT788" s="277"/>
      <c r="GU788" s="277"/>
      <c r="GW788" s="157"/>
      <c r="GX788" s="157" t="s">
        <v>612</v>
      </c>
      <c r="GY788" s="157"/>
      <c r="GZ788" s="277"/>
      <c r="HA788" s="157"/>
      <c r="HB788" s="157"/>
      <c r="HC788" s="277"/>
      <c r="HD788" s="277"/>
      <c r="HF788" s="277"/>
    </row>
    <row r="789" spans="1:214" s="143" customFormat="1" ht="15" customHeight="1">
      <c r="A789" s="188"/>
      <c r="B789" s="189" t="s">
        <v>180</v>
      </c>
      <c r="C789" s="501" t="s">
        <v>410</v>
      </c>
      <c r="D789" s="501"/>
      <c r="E789" s="501"/>
      <c r="F789" s="501"/>
      <c r="G789" s="501"/>
      <c r="H789" s="190"/>
      <c r="I789" s="191"/>
      <c r="J789" s="191"/>
      <c r="K789" s="191"/>
      <c r="L789" s="193"/>
      <c r="M789" s="191"/>
      <c r="N789" s="193"/>
      <c r="O789" s="191"/>
      <c r="P789" s="216">
        <v>0</v>
      </c>
      <c r="GO789" s="277"/>
      <c r="GP789" s="277"/>
      <c r="GQ789" s="277"/>
      <c r="GR789" s="277"/>
      <c r="GS789" s="277"/>
      <c r="GT789" s="277"/>
      <c r="GU789" s="277"/>
      <c r="GW789" s="157" t="s">
        <v>410</v>
      </c>
      <c r="GX789" s="157"/>
      <c r="GY789" s="157"/>
      <c r="GZ789" s="277"/>
      <c r="HA789" s="157"/>
      <c r="HB789" s="157"/>
      <c r="HC789" s="277"/>
      <c r="HD789" s="277"/>
      <c r="HF789" s="277"/>
    </row>
    <row r="790" spans="1:214" s="143" customFormat="1" ht="15" customHeight="1">
      <c r="A790" s="195"/>
      <c r="B790" s="189" t="s">
        <v>613</v>
      </c>
      <c r="C790" s="501" t="s">
        <v>614</v>
      </c>
      <c r="D790" s="501"/>
      <c r="E790" s="501"/>
      <c r="F790" s="501"/>
      <c r="G790" s="501"/>
      <c r="H790" s="190" t="s">
        <v>413</v>
      </c>
      <c r="I790" s="196">
        <v>0.2</v>
      </c>
      <c r="J790" s="209">
        <v>0</v>
      </c>
      <c r="K790" s="209">
        <v>0</v>
      </c>
      <c r="L790" s="205">
        <v>138.5</v>
      </c>
      <c r="M790" s="206">
        <v>1.44</v>
      </c>
      <c r="N790" s="200">
        <v>199.44</v>
      </c>
      <c r="O790" s="191"/>
      <c r="P790" s="194">
        <v>0</v>
      </c>
      <c r="Q790" s="278"/>
      <c r="R790" s="278"/>
      <c r="GO790" s="277"/>
      <c r="GP790" s="277"/>
      <c r="GQ790" s="277"/>
      <c r="GR790" s="277"/>
      <c r="GS790" s="277"/>
      <c r="GT790" s="277"/>
      <c r="GU790" s="277"/>
      <c r="GW790" s="157"/>
      <c r="GX790" s="157" t="s">
        <v>614</v>
      </c>
      <c r="GY790" s="157"/>
      <c r="GZ790" s="277"/>
      <c r="HA790" s="157"/>
      <c r="HB790" s="157"/>
      <c r="HC790" s="277"/>
      <c r="HD790" s="277"/>
      <c r="HF790" s="277"/>
    </row>
    <row r="791" spans="1:214" s="143" customFormat="1" ht="15" customHeight="1">
      <c r="A791" s="195"/>
      <c r="B791" s="189" t="s">
        <v>615</v>
      </c>
      <c r="C791" s="501" t="s">
        <v>616</v>
      </c>
      <c r="D791" s="501"/>
      <c r="E791" s="501"/>
      <c r="F791" s="501"/>
      <c r="G791" s="501"/>
      <c r="H791" s="190" t="s">
        <v>587</v>
      </c>
      <c r="I791" s="201">
        <v>0.25</v>
      </c>
      <c r="J791" s="209">
        <v>0</v>
      </c>
      <c r="K791" s="209">
        <v>0</v>
      </c>
      <c r="L791" s="205">
        <v>235.73</v>
      </c>
      <c r="M791" s="206">
        <v>1.02</v>
      </c>
      <c r="N791" s="200">
        <v>240.44</v>
      </c>
      <c r="O791" s="191"/>
      <c r="P791" s="194">
        <v>0</v>
      </c>
      <c r="Q791" s="278"/>
      <c r="R791" s="278"/>
      <c r="GO791" s="277"/>
      <c r="GP791" s="277"/>
      <c r="GQ791" s="277"/>
      <c r="GR791" s="277"/>
      <c r="GS791" s="277"/>
      <c r="GT791" s="277"/>
      <c r="GU791" s="277"/>
      <c r="GW791" s="157"/>
      <c r="GX791" s="157" t="s">
        <v>616</v>
      </c>
      <c r="GY791" s="157"/>
      <c r="GZ791" s="277"/>
      <c r="HA791" s="157"/>
      <c r="HB791" s="157"/>
      <c r="HC791" s="277"/>
      <c r="HD791" s="277"/>
      <c r="HF791" s="277"/>
    </row>
    <row r="792" spans="1:214" s="143" customFormat="1" ht="15" customHeight="1">
      <c r="A792" s="210"/>
      <c r="B792" s="187"/>
      <c r="C792" s="500" t="s">
        <v>429</v>
      </c>
      <c r="D792" s="500"/>
      <c r="E792" s="500"/>
      <c r="F792" s="500"/>
      <c r="G792" s="500"/>
      <c r="H792" s="180"/>
      <c r="I792" s="181"/>
      <c r="J792" s="181"/>
      <c r="K792" s="181"/>
      <c r="L792" s="183"/>
      <c r="M792" s="181"/>
      <c r="N792" s="211"/>
      <c r="O792" s="181"/>
      <c r="P792" s="212">
        <v>2974.13</v>
      </c>
      <c r="Q792" s="278"/>
      <c r="R792" s="278"/>
      <c r="GO792" s="277"/>
      <c r="GP792" s="277"/>
      <c r="GQ792" s="277"/>
      <c r="GR792" s="277"/>
      <c r="GS792" s="277"/>
      <c r="GT792" s="277"/>
      <c r="GU792" s="277"/>
      <c r="GW792" s="157"/>
      <c r="GX792" s="157"/>
      <c r="GY792" s="157"/>
      <c r="GZ792" s="277" t="s">
        <v>429</v>
      </c>
      <c r="HA792" s="157"/>
      <c r="HB792" s="157"/>
      <c r="HC792" s="277"/>
      <c r="HD792" s="277"/>
      <c r="HF792" s="277"/>
    </row>
    <row r="793" spans="1:214" s="143" customFormat="1" ht="15" customHeight="1">
      <c r="A793" s="203" t="s">
        <v>1874</v>
      </c>
      <c r="B793" s="189" t="s">
        <v>430</v>
      </c>
      <c r="C793" s="501" t="s">
        <v>431</v>
      </c>
      <c r="D793" s="501"/>
      <c r="E793" s="501"/>
      <c r="F793" s="501"/>
      <c r="G793" s="501"/>
      <c r="H793" s="190" t="s">
        <v>432</v>
      </c>
      <c r="I793" s="209">
        <v>2</v>
      </c>
      <c r="J793" s="191"/>
      <c r="K793" s="209">
        <v>2</v>
      </c>
      <c r="L793" s="193"/>
      <c r="M793" s="191"/>
      <c r="N793" s="193"/>
      <c r="O793" s="192">
        <v>0.31101000000000001</v>
      </c>
      <c r="P793" s="216">
        <v>38.380000000000003</v>
      </c>
      <c r="GO793" s="277"/>
      <c r="GP793" s="277"/>
      <c r="GQ793" s="277"/>
      <c r="GR793" s="277"/>
      <c r="GS793" s="277"/>
      <c r="GT793" s="277"/>
      <c r="GU793" s="277"/>
      <c r="GW793" s="157"/>
      <c r="GX793" s="157"/>
      <c r="GY793" s="157"/>
      <c r="GZ793" s="277"/>
      <c r="HA793" s="157" t="s">
        <v>431</v>
      </c>
      <c r="HB793" s="157"/>
      <c r="HC793" s="277"/>
      <c r="HD793" s="277"/>
      <c r="HF793" s="277"/>
    </row>
    <row r="794" spans="1:214" s="143" customFormat="1" ht="15" customHeight="1">
      <c r="A794" s="203"/>
      <c r="B794" s="189"/>
      <c r="C794" s="501" t="s">
        <v>433</v>
      </c>
      <c r="D794" s="501"/>
      <c r="E794" s="501"/>
      <c r="F794" s="501"/>
      <c r="G794" s="501"/>
      <c r="H794" s="190"/>
      <c r="I794" s="191"/>
      <c r="J794" s="191"/>
      <c r="K794" s="191"/>
      <c r="L794" s="193"/>
      <c r="M794" s="191"/>
      <c r="N794" s="193"/>
      <c r="O794" s="191"/>
      <c r="P794" s="194">
        <v>2974.13</v>
      </c>
      <c r="GO794" s="277"/>
      <c r="GP794" s="277"/>
      <c r="GQ794" s="277"/>
      <c r="GR794" s="277"/>
      <c r="GS794" s="277"/>
      <c r="GT794" s="277"/>
      <c r="GU794" s="277"/>
      <c r="GW794" s="157"/>
      <c r="GX794" s="157"/>
      <c r="GY794" s="157"/>
      <c r="GZ794" s="277"/>
      <c r="HA794" s="157"/>
      <c r="HB794" s="157" t="s">
        <v>433</v>
      </c>
      <c r="HC794" s="277"/>
      <c r="HD794" s="277"/>
      <c r="HF794" s="277"/>
    </row>
    <row r="795" spans="1:214" s="143" customFormat="1" ht="15" customHeight="1">
      <c r="A795" s="203"/>
      <c r="B795" s="189" t="s">
        <v>434</v>
      </c>
      <c r="C795" s="501" t="s">
        <v>435</v>
      </c>
      <c r="D795" s="501"/>
      <c r="E795" s="501"/>
      <c r="F795" s="501"/>
      <c r="G795" s="501"/>
      <c r="H795" s="190" t="s">
        <v>432</v>
      </c>
      <c r="I795" s="209">
        <v>90</v>
      </c>
      <c r="J795" s="191"/>
      <c r="K795" s="209">
        <v>90</v>
      </c>
      <c r="L795" s="193"/>
      <c r="M795" s="191"/>
      <c r="N795" s="193"/>
      <c r="O795" s="191"/>
      <c r="P795" s="194">
        <v>2676.72</v>
      </c>
      <c r="GO795" s="277"/>
      <c r="GP795" s="277"/>
      <c r="GQ795" s="277"/>
      <c r="GR795" s="277"/>
      <c r="GS795" s="277"/>
      <c r="GT795" s="277"/>
      <c r="GU795" s="277"/>
      <c r="GW795" s="157"/>
      <c r="GX795" s="157"/>
      <c r="GY795" s="157"/>
      <c r="GZ795" s="277"/>
      <c r="HA795" s="157"/>
      <c r="HB795" s="157" t="s">
        <v>435</v>
      </c>
      <c r="HC795" s="277"/>
      <c r="HD795" s="277"/>
      <c r="HF795" s="277"/>
    </row>
    <row r="796" spans="1:214" s="143" customFormat="1" ht="15" customHeight="1">
      <c r="A796" s="203"/>
      <c r="B796" s="189" t="s">
        <v>436</v>
      </c>
      <c r="C796" s="501" t="s">
        <v>437</v>
      </c>
      <c r="D796" s="501"/>
      <c r="E796" s="501"/>
      <c r="F796" s="501"/>
      <c r="G796" s="501"/>
      <c r="H796" s="190" t="s">
        <v>432</v>
      </c>
      <c r="I796" s="209">
        <v>46</v>
      </c>
      <c r="J796" s="191"/>
      <c r="K796" s="209">
        <v>46</v>
      </c>
      <c r="L796" s="193"/>
      <c r="M796" s="191"/>
      <c r="N796" s="193"/>
      <c r="O796" s="191"/>
      <c r="P796" s="194">
        <v>1368.1</v>
      </c>
      <c r="GO796" s="277"/>
      <c r="GP796" s="277"/>
      <c r="GQ796" s="277"/>
      <c r="GR796" s="277"/>
      <c r="GS796" s="277"/>
      <c r="GT796" s="277"/>
      <c r="GU796" s="277"/>
      <c r="GW796" s="157"/>
      <c r="GX796" s="157"/>
      <c r="GY796" s="157"/>
      <c r="GZ796" s="277"/>
      <c r="HA796" s="157"/>
      <c r="HB796" s="157" t="s">
        <v>437</v>
      </c>
      <c r="HC796" s="277"/>
      <c r="HD796" s="277"/>
      <c r="HF796" s="277"/>
    </row>
    <row r="797" spans="1:214" s="143" customFormat="1" ht="15" customHeight="1">
      <c r="A797" s="213"/>
      <c r="B797" s="214"/>
      <c r="C797" s="500" t="s">
        <v>438</v>
      </c>
      <c r="D797" s="500"/>
      <c r="E797" s="500"/>
      <c r="F797" s="500"/>
      <c r="G797" s="500"/>
      <c r="H797" s="180"/>
      <c r="I797" s="181"/>
      <c r="J797" s="181"/>
      <c r="K797" s="181"/>
      <c r="L797" s="183"/>
      <c r="M797" s="181"/>
      <c r="N797" s="211">
        <v>7057.33</v>
      </c>
      <c r="O797" s="181"/>
      <c r="P797" s="212">
        <v>7057.33</v>
      </c>
      <c r="GO797" s="277"/>
      <c r="GP797" s="277"/>
      <c r="GQ797" s="277"/>
      <c r="GR797" s="277"/>
      <c r="GS797" s="277"/>
      <c r="GT797" s="277"/>
      <c r="GU797" s="277"/>
      <c r="GW797" s="157"/>
      <c r="GX797" s="157"/>
      <c r="GY797" s="157"/>
      <c r="GZ797" s="277"/>
      <c r="HA797" s="157"/>
      <c r="HB797" s="157"/>
      <c r="HC797" s="277" t="s">
        <v>438</v>
      </c>
      <c r="HD797" s="277"/>
      <c r="HF797" s="277"/>
    </row>
    <row r="798" spans="1:214" s="143" customFormat="1" ht="15" customHeight="1">
      <c r="A798" s="497" t="s">
        <v>2055</v>
      </c>
      <c r="B798" s="497"/>
      <c r="C798" s="497"/>
      <c r="D798" s="497"/>
      <c r="E798" s="497"/>
      <c r="F798" s="497"/>
      <c r="G798" s="497"/>
      <c r="H798" s="497"/>
      <c r="I798" s="497"/>
      <c r="J798" s="497"/>
      <c r="K798" s="497"/>
      <c r="L798" s="497"/>
      <c r="M798" s="497"/>
      <c r="N798" s="497"/>
      <c r="O798" s="497"/>
      <c r="P798" s="497"/>
      <c r="GO798" s="277"/>
      <c r="GP798" s="277" t="s">
        <v>2055</v>
      </c>
      <c r="GQ798" s="277"/>
      <c r="GR798" s="277"/>
      <c r="GS798" s="277"/>
      <c r="GT798" s="277"/>
      <c r="GU798" s="277"/>
      <c r="GW798" s="157"/>
      <c r="GX798" s="157"/>
      <c r="GY798" s="157"/>
      <c r="GZ798" s="277"/>
      <c r="HA798" s="157"/>
      <c r="HB798" s="157"/>
      <c r="HC798" s="277"/>
      <c r="HD798" s="277"/>
      <c r="HF798" s="277"/>
    </row>
    <row r="799" spans="1:214" s="143" customFormat="1" ht="23.25" customHeight="1">
      <c r="A799" s="178" t="s">
        <v>520</v>
      </c>
      <c r="B799" s="179" t="s">
        <v>1002</v>
      </c>
      <c r="C799" s="498" t="s">
        <v>2056</v>
      </c>
      <c r="D799" s="498"/>
      <c r="E799" s="498"/>
      <c r="F799" s="498"/>
      <c r="G799" s="498"/>
      <c r="H799" s="180" t="s">
        <v>587</v>
      </c>
      <c r="I799" s="181">
        <v>21.5</v>
      </c>
      <c r="J799" s="182">
        <v>1</v>
      </c>
      <c r="K799" s="222">
        <v>21.5</v>
      </c>
      <c r="L799" s="183"/>
      <c r="M799" s="181"/>
      <c r="N799" s="184"/>
      <c r="O799" s="181"/>
      <c r="P799" s="185"/>
      <c r="GO799" s="277"/>
      <c r="GP799" s="277"/>
      <c r="GQ799" s="277" t="s">
        <v>2056</v>
      </c>
      <c r="GR799" s="277"/>
      <c r="GS799" s="277"/>
      <c r="GT799" s="277"/>
      <c r="GU799" s="277"/>
      <c r="GW799" s="157"/>
      <c r="GX799" s="157"/>
      <c r="GY799" s="157"/>
      <c r="GZ799" s="277"/>
      <c r="HA799" s="157"/>
      <c r="HB799" s="157"/>
      <c r="HC799" s="277"/>
      <c r="HD799" s="277"/>
      <c r="HF799" s="277"/>
    </row>
    <row r="800" spans="1:214" s="143" customFormat="1" ht="57" customHeight="1">
      <c r="A800" s="186"/>
      <c r="B800" s="187" t="s">
        <v>386</v>
      </c>
      <c r="C800" s="499" t="s">
        <v>387</v>
      </c>
      <c r="D800" s="499"/>
      <c r="E800" s="499"/>
      <c r="F800" s="499"/>
      <c r="G800" s="499"/>
      <c r="H800" s="499"/>
      <c r="I800" s="499"/>
      <c r="J800" s="499"/>
      <c r="K800" s="499"/>
      <c r="L800" s="499"/>
      <c r="M800" s="499"/>
      <c r="N800" s="499"/>
      <c r="O800" s="499"/>
      <c r="P800" s="499"/>
      <c r="GO800" s="277"/>
      <c r="GP800" s="277"/>
      <c r="GQ800" s="277"/>
      <c r="GR800" s="277"/>
      <c r="GS800" s="277"/>
      <c r="GT800" s="277"/>
      <c r="GU800" s="277"/>
      <c r="GV800" s="140" t="s">
        <v>387</v>
      </c>
      <c r="GW800" s="157"/>
      <c r="GX800" s="157"/>
      <c r="GY800" s="157"/>
      <c r="GZ800" s="277"/>
      <c r="HA800" s="157"/>
      <c r="HB800" s="157"/>
      <c r="HC800" s="277"/>
      <c r="HD800" s="277"/>
      <c r="HF800" s="277"/>
    </row>
    <row r="801" spans="1:214" s="143" customFormat="1" ht="23.25" customHeight="1">
      <c r="A801" s="186"/>
      <c r="B801" s="187" t="s">
        <v>388</v>
      </c>
      <c r="C801" s="499" t="s">
        <v>389</v>
      </c>
      <c r="D801" s="499"/>
      <c r="E801" s="499"/>
      <c r="F801" s="499"/>
      <c r="G801" s="499"/>
      <c r="H801" s="499"/>
      <c r="I801" s="499"/>
      <c r="J801" s="499"/>
      <c r="K801" s="499"/>
      <c r="L801" s="499"/>
      <c r="M801" s="499"/>
      <c r="N801" s="499"/>
      <c r="O801" s="499"/>
      <c r="P801" s="499"/>
      <c r="GO801" s="277"/>
      <c r="GP801" s="277"/>
      <c r="GQ801" s="277"/>
      <c r="GR801" s="277"/>
      <c r="GS801" s="277"/>
      <c r="GT801" s="277"/>
      <c r="GU801" s="277"/>
      <c r="GV801" s="140" t="s">
        <v>389</v>
      </c>
      <c r="GW801" s="157"/>
      <c r="GX801" s="157"/>
      <c r="GY801" s="157"/>
      <c r="GZ801" s="277"/>
      <c r="HA801" s="157"/>
      <c r="HB801" s="157"/>
      <c r="HC801" s="277"/>
      <c r="HD801" s="277"/>
      <c r="HF801" s="277"/>
    </row>
    <row r="802" spans="1:214" s="143" customFormat="1" ht="22.5" customHeight="1">
      <c r="A802" s="186"/>
      <c r="B802" s="187" t="s">
        <v>2053</v>
      </c>
      <c r="C802" s="499" t="s">
        <v>2054</v>
      </c>
      <c r="D802" s="499"/>
      <c r="E802" s="499"/>
      <c r="F802" s="499"/>
      <c r="G802" s="499"/>
      <c r="H802" s="499"/>
      <c r="I802" s="499"/>
      <c r="J802" s="499"/>
      <c r="K802" s="499"/>
      <c r="L802" s="499"/>
      <c r="M802" s="499"/>
      <c r="N802" s="499"/>
      <c r="O802" s="499"/>
      <c r="P802" s="499"/>
      <c r="GO802" s="277"/>
      <c r="GP802" s="277"/>
      <c r="GQ802" s="277"/>
      <c r="GR802" s="277"/>
      <c r="GS802" s="277"/>
      <c r="GT802" s="277"/>
      <c r="GU802" s="277"/>
      <c r="GV802" s="140" t="s">
        <v>2054</v>
      </c>
      <c r="GW802" s="157"/>
      <c r="GX802" s="157"/>
      <c r="GY802" s="157"/>
      <c r="GZ802" s="277"/>
      <c r="HA802" s="157"/>
      <c r="HB802" s="157"/>
      <c r="HC802" s="277"/>
      <c r="HD802" s="277"/>
      <c r="HF802" s="277"/>
    </row>
    <row r="803" spans="1:214" s="143" customFormat="1" ht="15" customHeight="1">
      <c r="A803" s="186"/>
      <c r="B803" s="187"/>
      <c r="C803" s="499" t="s">
        <v>2011</v>
      </c>
      <c r="D803" s="499"/>
      <c r="E803" s="499"/>
      <c r="F803" s="499"/>
      <c r="G803" s="499"/>
      <c r="H803" s="499"/>
      <c r="I803" s="499"/>
      <c r="J803" s="499"/>
      <c r="K803" s="499"/>
      <c r="L803" s="499"/>
      <c r="M803" s="499"/>
      <c r="N803" s="499"/>
      <c r="O803" s="499"/>
      <c r="P803" s="499"/>
      <c r="GO803" s="277"/>
      <c r="GP803" s="277"/>
      <c r="GQ803" s="277"/>
      <c r="GR803" s="277"/>
      <c r="GS803" s="277"/>
      <c r="GT803" s="277"/>
      <c r="GU803" s="277"/>
      <c r="GV803" s="140" t="s">
        <v>2011</v>
      </c>
      <c r="GW803" s="157"/>
      <c r="GX803" s="157"/>
      <c r="GY803" s="157"/>
      <c r="GZ803" s="277"/>
      <c r="HA803" s="157"/>
      <c r="HB803" s="157"/>
      <c r="HC803" s="277"/>
      <c r="HD803" s="277"/>
      <c r="HF803" s="277"/>
    </row>
    <row r="804" spans="1:214" s="143" customFormat="1" ht="15" customHeight="1">
      <c r="A804" s="188"/>
      <c r="B804" s="189" t="s">
        <v>164</v>
      </c>
      <c r="C804" s="501" t="s">
        <v>391</v>
      </c>
      <c r="D804" s="501"/>
      <c r="E804" s="501"/>
      <c r="F804" s="501"/>
      <c r="G804" s="501"/>
      <c r="H804" s="190" t="s">
        <v>392</v>
      </c>
      <c r="I804" s="191"/>
      <c r="J804" s="191"/>
      <c r="K804" s="215">
        <v>99.498319199999997</v>
      </c>
      <c r="L804" s="193"/>
      <c r="M804" s="191"/>
      <c r="N804" s="193"/>
      <c r="O804" s="191"/>
      <c r="P804" s="194">
        <v>56329.98</v>
      </c>
      <c r="GO804" s="277"/>
      <c r="GP804" s="277"/>
      <c r="GQ804" s="277"/>
      <c r="GR804" s="277"/>
      <c r="GS804" s="277"/>
      <c r="GT804" s="277"/>
      <c r="GU804" s="277"/>
      <c r="GW804" s="157" t="s">
        <v>391</v>
      </c>
      <c r="GX804" s="157"/>
      <c r="GY804" s="157"/>
      <c r="GZ804" s="277"/>
      <c r="HA804" s="157"/>
      <c r="HB804" s="157"/>
      <c r="HC804" s="277"/>
      <c r="HD804" s="277"/>
      <c r="HF804" s="277"/>
    </row>
    <row r="805" spans="1:214" s="143" customFormat="1" ht="15" customHeight="1">
      <c r="A805" s="195"/>
      <c r="B805" s="189" t="s">
        <v>393</v>
      </c>
      <c r="C805" s="501" t="s">
        <v>394</v>
      </c>
      <c r="D805" s="501"/>
      <c r="E805" s="501"/>
      <c r="F805" s="501"/>
      <c r="G805" s="501"/>
      <c r="H805" s="190" t="s">
        <v>392</v>
      </c>
      <c r="I805" s="196">
        <v>9.6</v>
      </c>
      <c r="J805" s="215">
        <v>0.48206549999999998</v>
      </c>
      <c r="K805" s="215">
        <v>99.498319199999997</v>
      </c>
      <c r="L805" s="198"/>
      <c r="M805" s="199"/>
      <c r="N805" s="200">
        <v>566.14</v>
      </c>
      <c r="O805" s="191"/>
      <c r="P805" s="194">
        <v>56329.98</v>
      </c>
      <c r="Q805" s="278"/>
      <c r="R805" s="278"/>
      <c r="GO805" s="277"/>
      <c r="GP805" s="277"/>
      <c r="GQ805" s="277"/>
      <c r="GR805" s="277"/>
      <c r="GS805" s="277"/>
      <c r="GT805" s="277"/>
      <c r="GU805" s="277"/>
      <c r="GW805" s="157"/>
      <c r="GX805" s="157" t="s">
        <v>394</v>
      </c>
      <c r="GY805" s="157"/>
      <c r="GZ805" s="277"/>
      <c r="HA805" s="157"/>
      <c r="HB805" s="157"/>
      <c r="HC805" s="277"/>
      <c r="HD805" s="277"/>
      <c r="HF805" s="277"/>
    </row>
    <row r="806" spans="1:214" s="143" customFormat="1" ht="15" customHeight="1">
      <c r="A806" s="210"/>
      <c r="B806" s="187"/>
      <c r="C806" s="500" t="s">
        <v>429</v>
      </c>
      <c r="D806" s="500"/>
      <c r="E806" s="500"/>
      <c r="F806" s="500"/>
      <c r="G806" s="500"/>
      <c r="H806" s="180"/>
      <c r="I806" s="181"/>
      <c r="J806" s="181"/>
      <c r="K806" s="181"/>
      <c r="L806" s="183"/>
      <c r="M806" s="181"/>
      <c r="N806" s="211"/>
      <c r="O806" s="181"/>
      <c r="P806" s="212">
        <v>56329.98</v>
      </c>
      <c r="Q806" s="278"/>
      <c r="R806" s="278"/>
      <c r="GO806" s="277"/>
      <c r="GP806" s="277"/>
      <c r="GQ806" s="277"/>
      <c r="GR806" s="277"/>
      <c r="GS806" s="277"/>
      <c r="GT806" s="277"/>
      <c r="GU806" s="277"/>
      <c r="GW806" s="157"/>
      <c r="GX806" s="157"/>
      <c r="GY806" s="157"/>
      <c r="GZ806" s="277" t="s">
        <v>429</v>
      </c>
      <c r="HA806" s="157"/>
      <c r="HB806" s="157"/>
      <c r="HC806" s="277"/>
      <c r="HD806" s="277"/>
      <c r="HF806" s="277"/>
    </row>
    <row r="807" spans="1:214" s="143" customFormat="1" ht="15" customHeight="1">
      <c r="A807" s="203" t="s">
        <v>1876</v>
      </c>
      <c r="B807" s="189" t="s">
        <v>430</v>
      </c>
      <c r="C807" s="501" t="s">
        <v>431</v>
      </c>
      <c r="D807" s="501"/>
      <c r="E807" s="501"/>
      <c r="F807" s="501"/>
      <c r="G807" s="501"/>
      <c r="H807" s="190" t="s">
        <v>432</v>
      </c>
      <c r="I807" s="209">
        <v>2</v>
      </c>
      <c r="J807" s="191"/>
      <c r="K807" s="209">
        <v>2</v>
      </c>
      <c r="L807" s="193"/>
      <c r="M807" s="191"/>
      <c r="N807" s="193"/>
      <c r="O807" s="192">
        <v>0.31101000000000001</v>
      </c>
      <c r="P807" s="216">
        <v>726.84</v>
      </c>
      <c r="GO807" s="277"/>
      <c r="GP807" s="277"/>
      <c r="GQ807" s="277"/>
      <c r="GR807" s="277"/>
      <c r="GS807" s="277"/>
      <c r="GT807" s="277"/>
      <c r="GU807" s="277"/>
      <c r="GW807" s="157"/>
      <c r="GX807" s="157"/>
      <c r="GY807" s="157"/>
      <c r="GZ807" s="277"/>
      <c r="HA807" s="157" t="s">
        <v>431</v>
      </c>
      <c r="HB807" s="157"/>
      <c r="HC807" s="277"/>
      <c r="HD807" s="277"/>
      <c r="HF807" s="277"/>
    </row>
    <row r="808" spans="1:214" s="143" customFormat="1" ht="15" customHeight="1">
      <c r="A808" s="203"/>
      <c r="B808" s="189"/>
      <c r="C808" s="501" t="s">
        <v>433</v>
      </c>
      <c r="D808" s="501"/>
      <c r="E808" s="501"/>
      <c r="F808" s="501"/>
      <c r="G808" s="501"/>
      <c r="H808" s="190"/>
      <c r="I808" s="191"/>
      <c r="J808" s="191"/>
      <c r="K808" s="191"/>
      <c r="L808" s="193"/>
      <c r="M808" s="191"/>
      <c r="N808" s="193"/>
      <c r="O808" s="191"/>
      <c r="P808" s="194">
        <v>56329.98</v>
      </c>
      <c r="GO808" s="277"/>
      <c r="GP808" s="277"/>
      <c r="GQ808" s="277"/>
      <c r="GR808" s="277"/>
      <c r="GS808" s="277"/>
      <c r="GT808" s="277"/>
      <c r="GU808" s="277"/>
      <c r="GW808" s="157"/>
      <c r="GX808" s="157"/>
      <c r="GY808" s="157"/>
      <c r="GZ808" s="277"/>
      <c r="HA808" s="157"/>
      <c r="HB808" s="157" t="s">
        <v>433</v>
      </c>
      <c r="HC808" s="277"/>
      <c r="HD808" s="277"/>
      <c r="HF808" s="277"/>
    </row>
    <row r="809" spans="1:214" s="143" customFormat="1" ht="15" customHeight="1">
      <c r="A809" s="203"/>
      <c r="B809" s="189" t="s">
        <v>603</v>
      </c>
      <c r="C809" s="501" t="s">
        <v>604</v>
      </c>
      <c r="D809" s="501"/>
      <c r="E809" s="501"/>
      <c r="F809" s="501"/>
      <c r="G809" s="501"/>
      <c r="H809" s="190" t="s">
        <v>432</v>
      </c>
      <c r="I809" s="209">
        <v>97</v>
      </c>
      <c r="J809" s="191"/>
      <c r="K809" s="209">
        <v>97</v>
      </c>
      <c r="L809" s="193"/>
      <c r="M809" s="191"/>
      <c r="N809" s="193"/>
      <c r="O809" s="191"/>
      <c r="P809" s="194">
        <v>54640.08</v>
      </c>
      <c r="GO809" s="277"/>
      <c r="GP809" s="277"/>
      <c r="GQ809" s="277"/>
      <c r="GR809" s="277"/>
      <c r="GS809" s="277"/>
      <c r="GT809" s="277"/>
      <c r="GU809" s="277"/>
      <c r="GW809" s="157"/>
      <c r="GX809" s="157"/>
      <c r="GY809" s="157"/>
      <c r="GZ809" s="277"/>
      <c r="HA809" s="157"/>
      <c r="HB809" s="157" t="s">
        <v>604</v>
      </c>
      <c r="HC809" s="277"/>
      <c r="HD809" s="277"/>
      <c r="HF809" s="277"/>
    </row>
    <row r="810" spans="1:214" s="143" customFormat="1" ht="15" customHeight="1">
      <c r="A810" s="203"/>
      <c r="B810" s="189" t="s">
        <v>605</v>
      </c>
      <c r="C810" s="501" t="s">
        <v>606</v>
      </c>
      <c r="D810" s="501"/>
      <c r="E810" s="501"/>
      <c r="F810" s="501"/>
      <c r="G810" s="501"/>
      <c r="H810" s="190" t="s">
        <v>432</v>
      </c>
      <c r="I810" s="209">
        <v>51</v>
      </c>
      <c r="J810" s="191"/>
      <c r="K810" s="209">
        <v>51</v>
      </c>
      <c r="L810" s="193"/>
      <c r="M810" s="191"/>
      <c r="N810" s="193"/>
      <c r="O810" s="191"/>
      <c r="P810" s="194">
        <v>28728.29</v>
      </c>
      <c r="GO810" s="277"/>
      <c r="GP810" s="277"/>
      <c r="GQ810" s="277"/>
      <c r="GR810" s="277"/>
      <c r="GS810" s="277"/>
      <c r="GT810" s="277"/>
      <c r="GU810" s="277"/>
      <c r="GW810" s="157"/>
      <c r="GX810" s="157"/>
      <c r="GY810" s="157"/>
      <c r="GZ810" s="277"/>
      <c r="HA810" s="157"/>
      <c r="HB810" s="157" t="s">
        <v>606</v>
      </c>
      <c r="HC810" s="277"/>
      <c r="HD810" s="277"/>
      <c r="HF810" s="277"/>
    </row>
    <row r="811" spans="1:214" s="143" customFormat="1" ht="15" customHeight="1">
      <c r="A811" s="213"/>
      <c r="B811" s="214"/>
      <c r="C811" s="500" t="s">
        <v>438</v>
      </c>
      <c r="D811" s="500"/>
      <c r="E811" s="500"/>
      <c r="F811" s="500"/>
      <c r="G811" s="500"/>
      <c r="H811" s="180"/>
      <c r="I811" s="181"/>
      <c r="J811" s="181"/>
      <c r="K811" s="181"/>
      <c r="L811" s="183"/>
      <c r="M811" s="181"/>
      <c r="N811" s="211">
        <v>6531.4</v>
      </c>
      <c r="O811" s="181"/>
      <c r="P811" s="212">
        <v>140425.19</v>
      </c>
      <c r="GO811" s="277"/>
      <c r="GP811" s="277"/>
      <c r="GQ811" s="277"/>
      <c r="GR811" s="277"/>
      <c r="GS811" s="277"/>
      <c r="GT811" s="277"/>
      <c r="GU811" s="277"/>
      <c r="GW811" s="157"/>
      <c r="GX811" s="157"/>
      <c r="GY811" s="157"/>
      <c r="GZ811" s="277"/>
      <c r="HA811" s="157"/>
      <c r="HB811" s="157"/>
      <c r="HC811" s="277" t="s">
        <v>438</v>
      </c>
      <c r="HD811" s="277"/>
      <c r="HF811" s="277"/>
    </row>
    <row r="812" spans="1:214" s="143" customFormat="1" ht="15" customHeight="1">
      <c r="A812" s="497" t="s">
        <v>2057</v>
      </c>
      <c r="B812" s="497"/>
      <c r="C812" s="497"/>
      <c r="D812" s="497"/>
      <c r="E812" s="497"/>
      <c r="F812" s="497"/>
      <c r="G812" s="497"/>
      <c r="H812" s="497"/>
      <c r="I812" s="497"/>
      <c r="J812" s="497"/>
      <c r="K812" s="497"/>
      <c r="L812" s="497"/>
      <c r="M812" s="497"/>
      <c r="N812" s="497"/>
      <c r="O812" s="497"/>
      <c r="P812" s="497"/>
      <c r="GO812" s="277"/>
      <c r="GP812" s="277" t="s">
        <v>2057</v>
      </c>
      <c r="GQ812" s="277"/>
      <c r="GR812" s="277"/>
      <c r="GS812" s="277"/>
      <c r="GT812" s="277"/>
      <c r="GU812" s="277"/>
      <c r="GW812" s="157"/>
      <c r="GX812" s="157"/>
      <c r="GY812" s="157"/>
      <c r="GZ812" s="277"/>
      <c r="HA812" s="157"/>
      <c r="HB812" s="157"/>
      <c r="HC812" s="277"/>
      <c r="HD812" s="277"/>
      <c r="HF812" s="277"/>
    </row>
    <row r="813" spans="1:214" s="143" customFormat="1" ht="15" customHeight="1">
      <c r="A813" s="178" t="s">
        <v>523</v>
      </c>
      <c r="B813" s="179" t="s">
        <v>701</v>
      </c>
      <c r="C813" s="498" t="s">
        <v>1300</v>
      </c>
      <c r="D813" s="498"/>
      <c r="E813" s="498"/>
      <c r="F813" s="498"/>
      <c r="G813" s="498"/>
      <c r="H813" s="180" t="s">
        <v>142</v>
      </c>
      <c r="I813" s="181">
        <v>60</v>
      </c>
      <c r="J813" s="182">
        <v>1</v>
      </c>
      <c r="K813" s="182">
        <v>60</v>
      </c>
      <c r="L813" s="183"/>
      <c r="M813" s="181"/>
      <c r="N813" s="184"/>
      <c r="O813" s="181"/>
      <c r="P813" s="185"/>
      <c r="GO813" s="277"/>
      <c r="GP813" s="277"/>
      <c r="GQ813" s="277" t="s">
        <v>1300</v>
      </c>
      <c r="GR813" s="277"/>
      <c r="GS813" s="277"/>
      <c r="GT813" s="277"/>
      <c r="GU813" s="277"/>
      <c r="GW813" s="157"/>
      <c r="GX813" s="157"/>
      <c r="GY813" s="157"/>
      <c r="GZ813" s="277"/>
      <c r="HA813" s="157"/>
      <c r="HB813" s="157"/>
      <c r="HC813" s="277"/>
      <c r="HD813" s="277"/>
      <c r="HF813" s="277"/>
    </row>
    <row r="814" spans="1:214" s="143" customFormat="1" ht="57" customHeight="1">
      <c r="A814" s="186"/>
      <c r="B814" s="187" t="s">
        <v>386</v>
      </c>
      <c r="C814" s="499" t="s">
        <v>387</v>
      </c>
      <c r="D814" s="499"/>
      <c r="E814" s="499"/>
      <c r="F814" s="499"/>
      <c r="G814" s="499"/>
      <c r="H814" s="499"/>
      <c r="I814" s="499"/>
      <c r="J814" s="499"/>
      <c r="K814" s="499"/>
      <c r="L814" s="499"/>
      <c r="M814" s="499"/>
      <c r="N814" s="499"/>
      <c r="O814" s="499"/>
      <c r="P814" s="499"/>
      <c r="GO814" s="277"/>
      <c r="GP814" s="277"/>
      <c r="GQ814" s="277"/>
      <c r="GR814" s="277"/>
      <c r="GS814" s="277"/>
      <c r="GT814" s="277"/>
      <c r="GU814" s="277"/>
      <c r="GV814" s="140" t="s">
        <v>387</v>
      </c>
      <c r="GW814" s="157"/>
      <c r="GX814" s="157"/>
      <c r="GY814" s="157"/>
      <c r="GZ814" s="277"/>
      <c r="HA814" s="157"/>
      <c r="HB814" s="157"/>
      <c r="HC814" s="277"/>
      <c r="HD814" s="277"/>
      <c r="HF814" s="277"/>
    </row>
    <row r="815" spans="1:214" s="143" customFormat="1" ht="23.25" customHeight="1">
      <c r="A815" s="186"/>
      <c r="B815" s="187" t="s">
        <v>388</v>
      </c>
      <c r="C815" s="499" t="s">
        <v>389</v>
      </c>
      <c r="D815" s="499"/>
      <c r="E815" s="499"/>
      <c r="F815" s="499"/>
      <c r="G815" s="499"/>
      <c r="H815" s="499"/>
      <c r="I815" s="499"/>
      <c r="J815" s="499"/>
      <c r="K815" s="499"/>
      <c r="L815" s="499"/>
      <c r="M815" s="499"/>
      <c r="N815" s="499"/>
      <c r="O815" s="499"/>
      <c r="P815" s="499"/>
      <c r="GO815" s="277"/>
      <c r="GP815" s="277"/>
      <c r="GQ815" s="277"/>
      <c r="GR815" s="277"/>
      <c r="GS815" s="277"/>
      <c r="GT815" s="277"/>
      <c r="GU815" s="277"/>
      <c r="GV815" s="140" t="s">
        <v>389</v>
      </c>
      <c r="GW815" s="157"/>
      <c r="GX815" s="157"/>
      <c r="GY815" s="157"/>
      <c r="GZ815" s="277"/>
      <c r="HA815" s="157"/>
      <c r="HB815" s="157"/>
      <c r="HC815" s="277"/>
      <c r="HD815" s="277"/>
      <c r="HF815" s="277"/>
    </row>
    <row r="816" spans="1:214" s="143" customFormat="1" ht="15" customHeight="1">
      <c r="A816" s="186"/>
      <c r="B816" s="187"/>
      <c r="C816" s="499" t="s">
        <v>2011</v>
      </c>
      <c r="D816" s="499"/>
      <c r="E816" s="499"/>
      <c r="F816" s="499"/>
      <c r="G816" s="499"/>
      <c r="H816" s="499"/>
      <c r="I816" s="499"/>
      <c r="J816" s="499"/>
      <c r="K816" s="499"/>
      <c r="L816" s="499"/>
      <c r="M816" s="499"/>
      <c r="N816" s="499"/>
      <c r="O816" s="499"/>
      <c r="P816" s="499"/>
      <c r="GO816" s="277"/>
      <c r="GP816" s="277"/>
      <c r="GQ816" s="277"/>
      <c r="GR816" s="277"/>
      <c r="GS816" s="277"/>
      <c r="GT816" s="277"/>
      <c r="GU816" s="277"/>
      <c r="GV816" s="140" t="s">
        <v>2011</v>
      </c>
      <c r="GW816" s="157"/>
      <c r="GX816" s="157"/>
      <c r="GY816" s="157"/>
      <c r="GZ816" s="277"/>
      <c r="HA816" s="157"/>
      <c r="HB816" s="157"/>
      <c r="HC816" s="277"/>
      <c r="HD816" s="277"/>
      <c r="HF816" s="277"/>
    </row>
    <row r="817" spans="1:214" s="143" customFormat="1" ht="15" customHeight="1">
      <c r="A817" s="188"/>
      <c r="B817" s="189" t="s">
        <v>164</v>
      </c>
      <c r="C817" s="501" t="s">
        <v>391</v>
      </c>
      <c r="D817" s="501"/>
      <c r="E817" s="501"/>
      <c r="F817" s="501"/>
      <c r="G817" s="501"/>
      <c r="H817" s="190" t="s">
        <v>392</v>
      </c>
      <c r="I817" s="191"/>
      <c r="J817" s="191"/>
      <c r="K817" s="197">
        <v>99.305492999999998</v>
      </c>
      <c r="L817" s="193"/>
      <c r="M817" s="191"/>
      <c r="N817" s="193"/>
      <c r="O817" s="191"/>
      <c r="P817" s="194">
        <v>59224.800000000003</v>
      </c>
      <c r="GO817" s="277"/>
      <c r="GP817" s="277"/>
      <c r="GQ817" s="277"/>
      <c r="GR817" s="277"/>
      <c r="GS817" s="277"/>
      <c r="GT817" s="277"/>
      <c r="GU817" s="277"/>
      <c r="GW817" s="157" t="s">
        <v>391</v>
      </c>
      <c r="GX817" s="157"/>
      <c r="GY817" s="157"/>
      <c r="GZ817" s="277"/>
      <c r="HA817" s="157"/>
      <c r="HB817" s="157"/>
      <c r="HC817" s="277"/>
      <c r="HD817" s="277"/>
      <c r="HF817" s="277"/>
    </row>
    <row r="818" spans="1:214" s="143" customFormat="1" ht="15" customHeight="1">
      <c r="A818" s="195"/>
      <c r="B818" s="189" t="s">
        <v>588</v>
      </c>
      <c r="C818" s="501" t="s">
        <v>589</v>
      </c>
      <c r="D818" s="501"/>
      <c r="E818" s="501"/>
      <c r="F818" s="501"/>
      <c r="G818" s="501"/>
      <c r="H818" s="190" t="s">
        <v>392</v>
      </c>
      <c r="I818" s="201">
        <v>1.03</v>
      </c>
      <c r="J818" s="197">
        <v>1.6068849999999999</v>
      </c>
      <c r="K818" s="197">
        <v>99.305492999999998</v>
      </c>
      <c r="L818" s="198"/>
      <c r="M818" s="199"/>
      <c r="N818" s="200">
        <v>596.39</v>
      </c>
      <c r="O818" s="191"/>
      <c r="P818" s="194">
        <v>59224.800000000003</v>
      </c>
      <c r="Q818" s="278"/>
      <c r="R818" s="278"/>
      <c r="GO818" s="277"/>
      <c r="GP818" s="277"/>
      <c r="GQ818" s="277"/>
      <c r="GR818" s="277"/>
      <c r="GS818" s="277"/>
      <c r="GT818" s="277"/>
      <c r="GU818" s="277"/>
      <c r="GW818" s="157"/>
      <c r="GX818" s="157" t="s">
        <v>589</v>
      </c>
      <c r="GY818" s="157"/>
      <c r="GZ818" s="277"/>
      <c r="HA818" s="157"/>
      <c r="HB818" s="157"/>
      <c r="HC818" s="277"/>
      <c r="HD818" s="277"/>
      <c r="HF818" s="277"/>
    </row>
    <row r="819" spans="1:214" s="143" customFormat="1" ht="15" customHeight="1">
      <c r="A819" s="188"/>
      <c r="B819" s="189" t="s">
        <v>180</v>
      </c>
      <c r="C819" s="501" t="s">
        <v>410</v>
      </c>
      <c r="D819" s="501"/>
      <c r="E819" s="501"/>
      <c r="F819" s="501"/>
      <c r="G819" s="501"/>
      <c r="H819" s="190"/>
      <c r="I819" s="191"/>
      <c r="J819" s="191"/>
      <c r="K819" s="191"/>
      <c r="L819" s="193"/>
      <c r="M819" s="191"/>
      <c r="N819" s="193"/>
      <c r="O819" s="191"/>
      <c r="P819" s="216">
        <v>232.86</v>
      </c>
      <c r="GO819" s="277"/>
      <c r="GP819" s="277"/>
      <c r="GQ819" s="277"/>
      <c r="GR819" s="277"/>
      <c r="GS819" s="277"/>
      <c r="GT819" s="277"/>
      <c r="GU819" s="277"/>
      <c r="GW819" s="157" t="s">
        <v>410</v>
      </c>
      <c r="GX819" s="157"/>
      <c r="GY819" s="157"/>
      <c r="GZ819" s="277"/>
      <c r="HA819" s="157"/>
      <c r="HB819" s="157"/>
      <c r="HC819" s="277"/>
      <c r="HD819" s="277"/>
      <c r="HF819" s="277"/>
    </row>
    <row r="820" spans="1:214" s="143" customFormat="1" ht="15" customHeight="1">
      <c r="A820" s="195"/>
      <c r="B820" s="189" t="s">
        <v>703</v>
      </c>
      <c r="C820" s="501" t="s">
        <v>704</v>
      </c>
      <c r="D820" s="501"/>
      <c r="E820" s="501"/>
      <c r="F820" s="501"/>
      <c r="G820" s="501"/>
      <c r="H820" s="190" t="s">
        <v>413</v>
      </c>
      <c r="I820" s="201">
        <v>0.02</v>
      </c>
      <c r="J820" s="202">
        <v>1.0367</v>
      </c>
      <c r="K820" s="192">
        <v>1.24404</v>
      </c>
      <c r="L820" s="205">
        <v>174.93</v>
      </c>
      <c r="M820" s="206">
        <v>1.07</v>
      </c>
      <c r="N820" s="200">
        <v>187.18</v>
      </c>
      <c r="O820" s="191"/>
      <c r="P820" s="194">
        <v>232.86</v>
      </c>
      <c r="Q820" s="278"/>
      <c r="R820" s="278"/>
      <c r="GO820" s="277"/>
      <c r="GP820" s="277"/>
      <c r="GQ820" s="277"/>
      <c r="GR820" s="277"/>
      <c r="GS820" s="277"/>
      <c r="GT820" s="277"/>
      <c r="GU820" s="277"/>
      <c r="GW820" s="157"/>
      <c r="GX820" s="157" t="s">
        <v>704</v>
      </c>
      <c r="GY820" s="157"/>
      <c r="GZ820" s="277"/>
      <c r="HA820" s="157"/>
      <c r="HB820" s="157"/>
      <c r="HC820" s="277"/>
      <c r="HD820" s="277"/>
      <c r="HF820" s="277"/>
    </row>
    <row r="821" spans="1:214" s="143" customFormat="1" ht="15" customHeight="1">
      <c r="A821" s="210"/>
      <c r="B821" s="187"/>
      <c r="C821" s="500" t="s">
        <v>429</v>
      </c>
      <c r="D821" s="500"/>
      <c r="E821" s="500"/>
      <c r="F821" s="500"/>
      <c r="G821" s="500"/>
      <c r="H821" s="180"/>
      <c r="I821" s="181"/>
      <c r="J821" s="181"/>
      <c r="K821" s="181"/>
      <c r="L821" s="183"/>
      <c r="M821" s="181"/>
      <c r="N821" s="211"/>
      <c r="O821" s="181"/>
      <c r="P821" s="212">
        <v>59457.66</v>
      </c>
      <c r="Q821" s="278"/>
      <c r="R821" s="278"/>
      <c r="GO821" s="277"/>
      <c r="GP821" s="277"/>
      <c r="GQ821" s="277"/>
      <c r="GR821" s="277"/>
      <c r="GS821" s="277"/>
      <c r="GT821" s="277"/>
      <c r="GU821" s="277"/>
      <c r="GW821" s="157"/>
      <c r="GX821" s="157"/>
      <c r="GY821" s="157"/>
      <c r="GZ821" s="277" t="s">
        <v>429</v>
      </c>
      <c r="HA821" s="157"/>
      <c r="HB821" s="157"/>
      <c r="HC821" s="277"/>
      <c r="HD821" s="277"/>
      <c r="HF821" s="277"/>
    </row>
    <row r="822" spans="1:214" s="143" customFormat="1" ht="15" customHeight="1">
      <c r="A822" s="203" t="s">
        <v>1878</v>
      </c>
      <c r="B822" s="189" t="s">
        <v>430</v>
      </c>
      <c r="C822" s="501" t="s">
        <v>431</v>
      </c>
      <c r="D822" s="501"/>
      <c r="E822" s="501"/>
      <c r="F822" s="501"/>
      <c r="G822" s="501"/>
      <c r="H822" s="190" t="s">
        <v>432</v>
      </c>
      <c r="I822" s="209">
        <v>2</v>
      </c>
      <c r="J822" s="191"/>
      <c r="K822" s="209">
        <v>2</v>
      </c>
      <c r="L822" s="193"/>
      <c r="M822" s="191"/>
      <c r="N822" s="193"/>
      <c r="O822" s="192">
        <v>0.51834999999999998</v>
      </c>
      <c r="P822" s="216">
        <v>382.1</v>
      </c>
      <c r="GO822" s="277"/>
      <c r="GP822" s="277"/>
      <c r="GQ822" s="277"/>
      <c r="GR822" s="277"/>
      <c r="GS822" s="277"/>
      <c r="GT822" s="277"/>
      <c r="GU822" s="277"/>
      <c r="GW822" s="157"/>
      <c r="GX822" s="157"/>
      <c r="GY822" s="157"/>
      <c r="GZ822" s="277"/>
      <c r="HA822" s="157" t="s">
        <v>431</v>
      </c>
      <c r="HB822" s="157"/>
      <c r="HC822" s="277"/>
      <c r="HD822" s="277"/>
      <c r="HF822" s="277"/>
    </row>
    <row r="823" spans="1:214" s="143" customFormat="1" ht="15" customHeight="1">
      <c r="A823" s="203"/>
      <c r="B823" s="189"/>
      <c r="C823" s="501" t="s">
        <v>433</v>
      </c>
      <c r="D823" s="501"/>
      <c r="E823" s="501"/>
      <c r="F823" s="501"/>
      <c r="G823" s="501"/>
      <c r="H823" s="190"/>
      <c r="I823" s="191"/>
      <c r="J823" s="191"/>
      <c r="K823" s="191"/>
      <c r="L823" s="193"/>
      <c r="M823" s="191"/>
      <c r="N823" s="193"/>
      <c r="O823" s="191"/>
      <c r="P823" s="194">
        <v>59224.800000000003</v>
      </c>
      <c r="GO823" s="277"/>
      <c r="GP823" s="277"/>
      <c r="GQ823" s="277"/>
      <c r="GR823" s="277"/>
      <c r="GS823" s="277"/>
      <c r="GT823" s="277"/>
      <c r="GU823" s="277"/>
      <c r="GW823" s="157"/>
      <c r="GX823" s="157"/>
      <c r="GY823" s="157"/>
      <c r="GZ823" s="277"/>
      <c r="HA823" s="157"/>
      <c r="HB823" s="157" t="s">
        <v>433</v>
      </c>
      <c r="HC823" s="277"/>
      <c r="HD823" s="277"/>
      <c r="HF823" s="277"/>
    </row>
    <row r="824" spans="1:214" s="143" customFormat="1" ht="15" customHeight="1">
      <c r="A824" s="203"/>
      <c r="B824" s="189" t="s">
        <v>603</v>
      </c>
      <c r="C824" s="501" t="s">
        <v>604</v>
      </c>
      <c r="D824" s="501"/>
      <c r="E824" s="501"/>
      <c r="F824" s="501"/>
      <c r="G824" s="501"/>
      <c r="H824" s="190" t="s">
        <v>432</v>
      </c>
      <c r="I824" s="209">
        <v>97</v>
      </c>
      <c r="J824" s="191"/>
      <c r="K824" s="209">
        <v>97</v>
      </c>
      <c r="L824" s="193"/>
      <c r="M824" s="191"/>
      <c r="N824" s="193"/>
      <c r="O824" s="191"/>
      <c r="P824" s="194">
        <v>57448.06</v>
      </c>
      <c r="GO824" s="277"/>
      <c r="GP824" s="277"/>
      <c r="GQ824" s="277"/>
      <c r="GR824" s="277"/>
      <c r="GS824" s="277"/>
      <c r="GT824" s="277"/>
      <c r="GU824" s="277"/>
      <c r="GW824" s="157"/>
      <c r="GX824" s="157"/>
      <c r="GY824" s="157"/>
      <c r="GZ824" s="277"/>
      <c r="HA824" s="157"/>
      <c r="HB824" s="157" t="s">
        <v>604</v>
      </c>
      <c r="HC824" s="277"/>
      <c r="HD824" s="277"/>
      <c r="HF824" s="277"/>
    </row>
    <row r="825" spans="1:214" s="143" customFormat="1" ht="15" customHeight="1">
      <c r="A825" s="203"/>
      <c r="B825" s="189" t="s">
        <v>605</v>
      </c>
      <c r="C825" s="501" t="s">
        <v>606</v>
      </c>
      <c r="D825" s="501"/>
      <c r="E825" s="501"/>
      <c r="F825" s="501"/>
      <c r="G825" s="501"/>
      <c r="H825" s="190" t="s">
        <v>432</v>
      </c>
      <c r="I825" s="209">
        <v>51</v>
      </c>
      <c r="J825" s="191"/>
      <c r="K825" s="209">
        <v>51</v>
      </c>
      <c r="L825" s="193"/>
      <c r="M825" s="191"/>
      <c r="N825" s="193"/>
      <c r="O825" s="191"/>
      <c r="P825" s="194">
        <v>30204.65</v>
      </c>
      <c r="GO825" s="277"/>
      <c r="GP825" s="277"/>
      <c r="GQ825" s="277"/>
      <c r="GR825" s="277"/>
      <c r="GS825" s="277"/>
      <c r="GT825" s="277"/>
      <c r="GU825" s="277"/>
      <c r="GW825" s="157"/>
      <c r="GX825" s="157"/>
      <c r="GY825" s="157"/>
      <c r="GZ825" s="277"/>
      <c r="HA825" s="157"/>
      <c r="HB825" s="157" t="s">
        <v>606</v>
      </c>
      <c r="HC825" s="277"/>
      <c r="HD825" s="277"/>
      <c r="HF825" s="277"/>
    </row>
    <row r="826" spans="1:214" s="143" customFormat="1" ht="15" customHeight="1">
      <c r="A826" s="213"/>
      <c r="B826" s="214"/>
      <c r="C826" s="500" t="s">
        <v>438</v>
      </c>
      <c r="D826" s="500"/>
      <c r="E826" s="500"/>
      <c r="F826" s="500"/>
      <c r="G826" s="500"/>
      <c r="H826" s="180"/>
      <c r="I826" s="181"/>
      <c r="J826" s="181"/>
      <c r="K826" s="181"/>
      <c r="L826" s="183"/>
      <c r="M826" s="181"/>
      <c r="N826" s="211">
        <v>2458.21</v>
      </c>
      <c r="O826" s="181"/>
      <c r="P826" s="212">
        <v>147492.47</v>
      </c>
      <c r="GO826" s="277"/>
      <c r="GP826" s="277"/>
      <c r="GQ826" s="277"/>
      <c r="GR826" s="277"/>
      <c r="GS826" s="277"/>
      <c r="GT826" s="277"/>
      <c r="GU826" s="277"/>
      <c r="GW826" s="157"/>
      <c r="GX826" s="157"/>
      <c r="GY826" s="157"/>
      <c r="GZ826" s="277"/>
      <c r="HA826" s="157"/>
      <c r="HB826" s="157"/>
      <c r="HC826" s="277" t="s">
        <v>438</v>
      </c>
      <c r="HD826" s="277"/>
      <c r="HF826" s="277"/>
    </row>
    <row r="827" spans="1:214" s="143" customFormat="1" ht="15" customHeight="1">
      <c r="A827" s="497" t="s">
        <v>2058</v>
      </c>
      <c r="B827" s="497"/>
      <c r="C827" s="497"/>
      <c r="D827" s="497"/>
      <c r="E827" s="497"/>
      <c r="F827" s="497"/>
      <c r="G827" s="497"/>
      <c r="H827" s="497"/>
      <c r="I827" s="497"/>
      <c r="J827" s="497"/>
      <c r="K827" s="497"/>
      <c r="L827" s="497"/>
      <c r="M827" s="497"/>
      <c r="N827" s="497"/>
      <c r="O827" s="497"/>
      <c r="P827" s="497"/>
      <c r="GO827" s="277"/>
      <c r="GP827" s="277" t="s">
        <v>2058</v>
      </c>
      <c r="GQ827" s="277"/>
      <c r="GR827" s="277"/>
      <c r="GS827" s="277"/>
      <c r="GT827" s="277"/>
      <c r="GU827" s="277"/>
      <c r="GW827" s="157"/>
      <c r="GX827" s="157"/>
      <c r="GY827" s="157"/>
      <c r="GZ827" s="277"/>
      <c r="HA827" s="157"/>
      <c r="HB827" s="157"/>
      <c r="HC827" s="277"/>
      <c r="HD827" s="277"/>
      <c r="HF827" s="277"/>
    </row>
    <row r="828" spans="1:214" s="143" customFormat="1" ht="15" customHeight="1">
      <c r="A828" s="178" t="s">
        <v>526</v>
      </c>
      <c r="B828" s="179" t="s">
        <v>701</v>
      </c>
      <c r="C828" s="498" t="s">
        <v>1300</v>
      </c>
      <c r="D828" s="498"/>
      <c r="E828" s="498"/>
      <c r="F828" s="498"/>
      <c r="G828" s="498"/>
      <c r="H828" s="180" t="s">
        <v>142</v>
      </c>
      <c r="I828" s="181">
        <v>12</v>
      </c>
      <c r="J828" s="182">
        <v>1</v>
      </c>
      <c r="K828" s="182">
        <v>12</v>
      </c>
      <c r="L828" s="183"/>
      <c r="M828" s="181"/>
      <c r="N828" s="184"/>
      <c r="O828" s="181"/>
      <c r="P828" s="185"/>
      <c r="GO828" s="277"/>
      <c r="GP828" s="277"/>
      <c r="GQ828" s="277" t="s">
        <v>1300</v>
      </c>
      <c r="GR828" s="277"/>
      <c r="GS828" s="277"/>
      <c r="GT828" s="277"/>
      <c r="GU828" s="277"/>
      <c r="GW828" s="157"/>
      <c r="GX828" s="157"/>
      <c r="GY828" s="157"/>
      <c r="GZ828" s="277"/>
      <c r="HA828" s="157"/>
      <c r="HB828" s="157"/>
      <c r="HC828" s="277"/>
      <c r="HD828" s="277"/>
      <c r="HF828" s="277"/>
    </row>
    <row r="829" spans="1:214" s="143" customFormat="1" ht="57" customHeight="1">
      <c r="A829" s="186"/>
      <c r="B829" s="187" t="s">
        <v>386</v>
      </c>
      <c r="C829" s="499" t="s">
        <v>387</v>
      </c>
      <c r="D829" s="499"/>
      <c r="E829" s="499"/>
      <c r="F829" s="499"/>
      <c r="G829" s="499"/>
      <c r="H829" s="499"/>
      <c r="I829" s="499"/>
      <c r="J829" s="499"/>
      <c r="K829" s="499"/>
      <c r="L829" s="499"/>
      <c r="M829" s="499"/>
      <c r="N829" s="499"/>
      <c r="O829" s="499"/>
      <c r="P829" s="499"/>
      <c r="GO829" s="277"/>
      <c r="GP829" s="277"/>
      <c r="GQ829" s="277"/>
      <c r="GR829" s="277"/>
      <c r="GS829" s="277"/>
      <c r="GT829" s="277"/>
      <c r="GU829" s="277"/>
      <c r="GV829" s="140" t="s">
        <v>387</v>
      </c>
      <c r="GW829" s="157"/>
      <c r="GX829" s="157"/>
      <c r="GY829" s="157"/>
      <c r="GZ829" s="277"/>
      <c r="HA829" s="157"/>
      <c r="HB829" s="157"/>
      <c r="HC829" s="277"/>
      <c r="HD829" s="277"/>
      <c r="HF829" s="277"/>
    </row>
    <row r="830" spans="1:214" s="143" customFormat="1" ht="23.25" customHeight="1">
      <c r="A830" s="186"/>
      <c r="B830" s="187" t="s">
        <v>388</v>
      </c>
      <c r="C830" s="499" t="s">
        <v>389</v>
      </c>
      <c r="D830" s="499"/>
      <c r="E830" s="499"/>
      <c r="F830" s="499"/>
      <c r="G830" s="499"/>
      <c r="H830" s="499"/>
      <c r="I830" s="499"/>
      <c r="J830" s="499"/>
      <c r="K830" s="499"/>
      <c r="L830" s="499"/>
      <c r="M830" s="499"/>
      <c r="N830" s="499"/>
      <c r="O830" s="499"/>
      <c r="P830" s="499"/>
      <c r="GO830" s="277"/>
      <c r="GP830" s="277"/>
      <c r="GQ830" s="277"/>
      <c r="GR830" s="277"/>
      <c r="GS830" s="277"/>
      <c r="GT830" s="277"/>
      <c r="GU830" s="277"/>
      <c r="GV830" s="140" t="s">
        <v>389</v>
      </c>
      <c r="GW830" s="157"/>
      <c r="GX830" s="157"/>
      <c r="GY830" s="157"/>
      <c r="GZ830" s="277"/>
      <c r="HA830" s="157"/>
      <c r="HB830" s="157"/>
      <c r="HC830" s="277"/>
      <c r="HD830" s="277"/>
      <c r="HF830" s="277"/>
    </row>
    <row r="831" spans="1:214" s="143" customFormat="1" ht="15" customHeight="1">
      <c r="A831" s="186"/>
      <c r="B831" s="187"/>
      <c r="C831" s="499" t="s">
        <v>2011</v>
      </c>
      <c r="D831" s="499"/>
      <c r="E831" s="499"/>
      <c r="F831" s="499"/>
      <c r="G831" s="499"/>
      <c r="H831" s="499"/>
      <c r="I831" s="499"/>
      <c r="J831" s="499"/>
      <c r="K831" s="499"/>
      <c r="L831" s="499"/>
      <c r="M831" s="499"/>
      <c r="N831" s="499"/>
      <c r="O831" s="499"/>
      <c r="P831" s="499"/>
      <c r="GO831" s="277"/>
      <c r="GP831" s="277"/>
      <c r="GQ831" s="277"/>
      <c r="GR831" s="277"/>
      <c r="GS831" s="277"/>
      <c r="GT831" s="277"/>
      <c r="GU831" s="277"/>
      <c r="GV831" s="140" t="s">
        <v>2011</v>
      </c>
      <c r="GW831" s="157"/>
      <c r="GX831" s="157"/>
      <c r="GY831" s="157"/>
      <c r="GZ831" s="277"/>
      <c r="HA831" s="157"/>
      <c r="HB831" s="157"/>
      <c r="HC831" s="277"/>
      <c r="HD831" s="277"/>
      <c r="HF831" s="277"/>
    </row>
    <row r="832" spans="1:214" s="143" customFormat="1" ht="15" customHeight="1">
      <c r="A832" s="188"/>
      <c r="B832" s="189" t="s">
        <v>164</v>
      </c>
      <c r="C832" s="501" t="s">
        <v>391</v>
      </c>
      <c r="D832" s="501"/>
      <c r="E832" s="501"/>
      <c r="F832" s="501"/>
      <c r="G832" s="501"/>
      <c r="H832" s="190" t="s">
        <v>392</v>
      </c>
      <c r="I832" s="191"/>
      <c r="J832" s="191"/>
      <c r="K832" s="215">
        <v>19.861098599999998</v>
      </c>
      <c r="L832" s="193"/>
      <c r="M832" s="191"/>
      <c r="N832" s="193"/>
      <c r="O832" s="191"/>
      <c r="P832" s="194">
        <v>11844.96</v>
      </c>
      <c r="GO832" s="277"/>
      <c r="GP832" s="277"/>
      <c r="GQ832" s="277"/>
      <c r="GR832" s="277"/>
      <c r="GS832" s="277"/>
      <c r="GT832" s="277"/>
      <c r="GU832" s="277"/>
      <c r="GW832" s="157" t="s">
        <v>391</v>
      </c>
      <c r="GX832" s="157"/>
      <c r="GY832" s="157"/>
      <c r="GZ832" s="277"/>
      <c r="HA832" s="157"/>
      <c r="HB832" s="157"/>
      <c r="HC832" s="277"/>
      <c r="HD832" s="277"/>
      <c r="HF832" s="277"/>
    </row>
    <row r="833" spans="1:214" s="143" customFormat="1" ht="15" customHeight="1">
      <c r="A833" s="195"/>
      <c r="B833" s="189" t="s">
        <v>588</v>
      </c>
      <c r="C833" s="501" t="s">
        <v>589</v>
      </c>
      <c r="D833" s="501"/>
      <c r="E833" s="501"/>
      <c r="F833" s="501"/>
      <c r="G833" s="501"/>
      <c r="H833" s="190" t="s">
        <v>392</v>
      </c>
      <c r="I833" s="201">
        <v>1.03</v>
      </c>
      <c r="J833" s="197">
        <v>1.6068849999999999</v>
      </c>
      <c r="K833" s="215">
        <v>19.861098599999998</v>
      </c>
      <c r="L833" s="198"/>
      <c r="M833" s="199"/>
      <c r="N833" s="200">
        <v>596.39</v>
      </c>
      <c r="O833" s="191"/>
      <c r="P833" s="194">
        <v>11844.96</v>
      </c>
      <c r="Q833" s="278"/>
      <c r="R833" s="278"/>
      <c r="GO833" s="277"/>
      <c r="GP833" s="277"/>
      <c r="GQ833" s="277"/>
      <c r="GR833" s="277"/>
      <c r="GS833" s="277"/>
      <c r="GT833" s="277"/>
      <c r="GU833" s="277"/>
      <c r="GW833" s="157"/>
      <c r="GX833" s="157" t="s">
        <v>589</v>
      </c>
      <c r="GY833" s="157"/>
      <c r="GZ833" s="277"/>
      <c r="HA833" s="157"/>
      <c r="HB833" s="157"/>
      <c r="HC833" s="277"/>
      <c r="HD833" s="277"/>
      <c r="HF833" s="277"/>
    </row>
    <row r="834" spans="1:214" s="143" customFormat="1" ht="15" customHeight="1">
      <c r="A834" s="188"/>
      <c r="B834" s="189" t="s">
        <v>180</v>
      </c>
      <c r="C834" s="501" t="s">
        <v>410</v>
      </c>
      <c r="D834" s="501"/>
      <c r="E834" s="501"/>
      <c r="F834" s="501"/>
      <c r="G834" s="501"/>
      <c r="H834" s="190"/>
      <c r="I834" s="191"/>
      <c r="J834" s="191"/>
      <c r="K834" s="191"/>
      <c r="L834" s="193"/>
      <c r="M834" s="191"/>
      <c r="N834" s="193"/>
      <c r="O834" s="191"/>
      <c r="P834" s="216">
        <v>46.57</v>
      </c>
      <c r="GO834" s="277"/>
      <c r="GP834" s="277"/>
      <c r="GQ834" s="277"/>
      <c r="GR834" s="277"/>
      <c r="GS834" s="277"/>
      <c r="GT834" s="277"/>
      <c r="GU834" s="277"/>
      <c r="GW834" s="157" t="s">
        <v>410</v>
      </c>
      <c r="GX834" s="157"/>
      <c r="GY834" s="157"/>
      <c r="GZ834" s="277"/>
      <c r="HA834" s="157"/>
      <c r="HB834" s="157"/>
      <c r="HC834" s="277"/>
      <c r="HD834" s="277"/>
      <c r="HF834" s="277"/>
    </row>
    <row r="835" spans="1:214" s="143" customFormat="1" ht="15" customHeight="1">
      <c r="A835" s="195"/>
      <c r="B835" s="189" t="s">
        <v>703</v>
      </c>
      <c r="C835" s="501" t="s">
        <v>704</v>
      </c>
      <c r="D835" s="501"/>
      <c r="E835" s="501"/>
      <c r="F835" s="501"/>
      <c r="G835" s="501"/>
      <c r="H835" s="190" t="s">
        <v>413</v>
      </c>
      <c r="I835" s="201">
        <v>0.02</v>
      </c>
      <c r="J835" s="202">
        <v>1.0367</v>
      </c>
      <c r="K835" s="197">
        <v>0.248808</v>
      </c>
      <c r="L835" s="205">
        <v>174.93</v>
      </c>
      <c r="M835" s="206">
        <v>1.07</v>
      </c>
      <c r="N835" s="200">
        <v>187.18</v>
      </c>
      <c r="O835" s="191"/>
      <c r="P835" s="194">
        <v>46.57</v>
      </c>
      <c r="Q835" s="278"/>
      <c r="R835" s="278"/>
      <c r="GO835" s="277"/>
      <c r="GP835" s="277"/>
      <c r="GQ835" s="277"/>
      <c r="GR835" s="277"/>
      <c r="GS835" s="277"/>
      <c r="GT835" s="277"/>
      <c r="GU835" s="277"/>
      <c r="GW835" s="157"/>
      <c r="GX835" s="157" t="s">
        <v>704</v>
      </c>
      <c r="GY835" s="157"/>
      <c r="GZ835" s="277"/>
      <c r="HA835" s="157"/>
      <c r="HB835" s="157"/>
      <c r="HC835" s="277"/>
      <c r="HD835" s="277"/>
      <c r="HF835" s="277"/>
    </row>
    <row r="836" spans="1:214" s="143" customFormat="1" ht="15" customHeight="1">
      <c r="A836" s="210"/>
      <c r="B836" s="187"/>
      <c r="C836" s="500" t="s">
        <v>429</v>
      </c>
      <c r="D836" s="500"/>
      <c r="E836" s="500"/>
      <c r="F836" s="500"/>
      <c r="G836" s="500"/>
      <c r="H836" s="180"/>
      <c r="I836" s="181"/>
      <c r="J836" s="181"/>
      <c r="K836" s="181"/>
      <c r="L836" s="183"/>
      <c r="M836" s="181"/>
      <c r="N836" s="211"/>
      <c r="O836" s="181"/>
      <c r="P836" s="212">
        <v>11891.53</v>
      </c>
      <c r="Q836" s="278"/>
      <c r="R836" s="278"/>
      <c r="GO836" s="277"/>
      <c r="GP836" s="277"/>
      <c r="GQ836" s="277"/>
      <c r="GR836" s="277"/>
      <c r="GS836" s="277"/>
      <c r="GT836" s="277"/>
      <c r="GU836" s="277"/>
      <c r="GW836" s="157"/>
      <c r="GX836" s="157"/>
      <c r="GY836" s="157"/>
      <c r="GZ836" s="277" t="s">
        <v>429</v>
      </c>
      <c r="HA836" s="157"/>
      <c r="HB836" s="157"/>
      <c r="HC836" s="277"/>
      <c r="HD836" s="277"/>
      <c r="HF836" s="277"/>
    </row>
    <row r="837" spans="1:214" s="143" customFormat="1" ht="15" customHeight="1">
      <c r="A837" s="203" t="s">
        <v>1881</v>
      </c>
      <c r="B837" s="189" t="s">
        <v>430</v>
      </c>
      <c r="C837" s="501" t="s">
        <v>431</v>
      </c>
      <c r="D837" s="501"/>
      <c r="E837" s="501"/>
      <c r="F837" s="501"/>
      <c r="G837" s="501"/>
      <c r="H837" s="190" t="s">
        <v>432</v>
      </c>
      <c r="I837" s="209">
        <v>2</v>
      </c>
      <c r="J837" s="191"/>
      <c r="K837" s="209">
        <v>2</v>
      </c>
      <c r="L837" s="193"/>
      <c r="M837" s="191"/>
      <c r="N837" s="193"/>
      <c r="O837" s="192">
        <v>0.51834999999999998</v>
      </c>
      <c r="P837" s="216">
        <v>76.42</v>
      </c>
      <c r="GO837" s="277"/>
      <c r="GP837" s="277"/>
      <c r="GQ837" s="277"/>
      <c r="GR837" s="277"/>
      <c r="GS837" s="277"/>
      <c r="GT837" s="277"/>
      <c r="GU837" s="277"/>
      <c r="GW837" s="157"/>
      <c r="GX837" s="157"/>
      <c r="GY837" s="157"/>
      <c r="GZ837" s="277"/>
      <c r="HA837" s="157" t="s">
        <v>431</v>
      </c>
      <c r="HB837" s="157"/>
      <c r="HC837" s="277"/>
      <c r="HD837" s="277"/>
      <c r="HF837" s="277"/>
    </row>
    <row r="838" spans="1:214" s="143" customFormat="1" ht="15" customHeight="1">
      <c r="A838" s="203"/>
      <c r="B838" s="189"/>
      <c r="C838" s="501" t="s">
        <v>433</v>
      </c>
      <c r="D838" s="501"/>
      <c r="E838" s="501"/>
      <c r="F838" s="501"/>
      <c r="G838" s="501"/>
      <c r="H838" s="190"/>
      <c r="I838" s="191"/>
      <c r="J838" s="191"/>
      <c r="K838" s="191"/>
      <c r="L838" s="193"/>
      <c r="M838" s="191"/>
      <c r="N838" s="193"/>
      <c r="O838" s="191"/>
      <c r="P838" s="194">
        <v>11844.96</v>
      </c>
      <c r="GO838" s="277"/>
      <c r="GP838" s="277"/>
      <c r="GQ838" s="277"/>
      <c r="GR838" s="277"/>
      <c r="GS838" s="277"/>
      <c r="GT838" s="277"/>
      <c r="GU838" s="277"/>
      <c r="GW838" s="157"/>
      <c r="GX838" s="157"/>
      <c r="GY838" s="157"/>
      <c r="GZ838" s="277"/>
      <c r="HA838" s="157"/>
      <c r="HB838" s="157" t="s">
        <v>433</v>
      </c>
      <c r="HC838" s="277"/>
      <c r="HD838" s="277"/>
      <c r="HF838" s="277"/>
    </row>
    <row r="839" spans="1:214" s="143" customFormat="1" ht="15" customHeight="1">
      <c r="A839" s="203"/>
      <c r="B839" s="189" t="s">
        <v>603</v>
      </c>
      <c r="C839" s="501" t="s">
        <v>604</v>
      </c>
      <c r="D839" s="501"/>
      <c r="E839" s="501"/>
      <c r="F839" s="501"/>
      <c r="G839" s="501"/>
      <c r="H839" s="190" t="s">
        <v>432</v>
      </c>
      <c r="I839" s="209">
        <v>97</v>
      </c>
      <c r="J839" s="191"/>
      <c r="K839" s="209">
        <v>97</v>
      </c>
      <c r="L839" s="193"/>
      <c r="M839" s="191"/>
      <c r="N839" s="193"/>
      <c r="O839" s="191"/>
      <c r="P839" s="194">
        <v>11489.61</v>
      </c>
      <c r="GO839" s="277"/>
      <c r="GP839" s="277"/>
      <c r="GQ839" s="277"/>
      <c r="GR839" s="277"/>
      <c r="GS839" s="277"/>
      <c r="GT839" s="277"/>
      <c r="GU839" s="277"/>
      <c r="GW839" s="157"/>
      <c r="GX839" s="157"/>
      <c r="GY839" s="157"/>
      <c r="GZ839" s="277"/>
      <c r="HA839" s="157"/>
      <c r="HB839" s="157" t="s">
        <v>604</v>
      </c>
      <c r="HC839" s="277"/>
      <c r="HD839" s="277"/>
      <c r="HF839" s="277"/>
    </row>
    <row r="840" spans="1:214" s="143" customFormat="1" ht="15" customHeight="1">
      <c r="A840" s="203"/>
      <c r="B840" s="189" t="s">
        <v>605</v>
      </c>
      <c r="C840" s="501" t="s">
        <v>606</v>
      </c>
      <c r="D840" s="501"/>
      <c r="E840" s="501"/>
      <c r="F840" s="501"/>
      <c r="G840" s="501"/>
      <c r="H840" s="190" t="s">
        <v>432</v>
      </c>
      <c r="I840" s="209">
        <v>51</v>
      </c>
      <c r="J840" s="191"/>
      <c r="K840" s="209">
        <v>51</v>
      </c>
      <c r="L840" s="193"/>
      <c r="M840" s="191"/>
      <c r="N840" s="193"/>
      <c r="O840" s="191"/>
      <c r="P840" s="194">
        <v>6040.93</v>
      </c>
      <c r="GO840" s="277"/>
      <c r="GP840" s="277"/>
      <c r="GQ840" s="277"/>
      <c r="GR840" s="277"/>
      <c r="GS840" s="277"/>
      <c r="GT840" s="277"/>
      <c r="GU840" s="277"/>
      <c r="GW840" s="157"/>
      <c r="GX840" s="157"/>
      <c r="GY840" s="157"/>
      <c r="GZ840" s="277"/>
      <c r="HA840" s="157"/>
      <c r="HB840" s="157" t="s">
        <v>606</v>
      </c>
      <c r="HC840" s="277"/>
      <c r="HD840" s="277"/>
      <c r="HF840" s="277"/>
    </row>
    <row r="841" spans="1:214" s="143" customFormat="1" ht="15" customHeight="1">
      <c r="A841" s="213"/>
      <c r="B841" s="214"/>
      <c r="C841" s="500" t="s">
        <v>438</v>
      </c>
      <c r="D841" s="500"/>
      <c r="E841" s="500"/>
      <c r="F841" s="500"/>
      <c r="G841" s="500"/>
      <c r="H841" s="180"/>
      <c r="I841" s="181"/>
      <c r="J841" s="181"/>
      <c r="K841" s="181"/>
      <c r="L841" s="183"/>
      <c r="M841" s="181"/>
      <c r="N841" s="211">
        <v>2458.21</v>
      </c>
      <c r="O841" s="181"/>
      <c r="P841" s="212">
        <v>29498.49</v>
      </c>
      <c r="GO841" s="277"/>
      <c r="GP841" s="277"/>
      <c r="GQ841" s="277"/>
      <c r="GR841" s="277"/>
      <c r="GS841" s="277"/>
      <c r="GT841" s="277"/>
      <c r="GU841" s="277"/>
      <c r="GW841" s="157"/>
      <c r="GX841" s="157"/>
      <c r="GY841" s="157"/>
      <c r="GZ841" s="277"/>
      <c r="HA841" s="157"/>
      <c r="HB841" s="157"/>
      <c r="HC841" s="277" t="s">
        <v>438</v>
      </c>
      <c r="HD841" s="277"/>
      <c r="HF841" s="277"/>
    </row>
    <row r="842" spans="1:214" s="143" customFormat="1" ht="1.5" customHeight="1">
      <c r="A842" s="223"/>
      <c r="B842" s="224"/>
      <c r="C842" s="224"/>
      <c r="D842" s="224"/>
      <c r="E842" s="224"/>
      <c r="F842" s="225"/>
      <c r="G842" s="225"/>
      <c r="H842" s="225"/>
      <c r="I842" s="225"/>
      <c r="J842" s="226"/>
      <c r="K842" s="225"/>
      <c r="L842" s="226"/>
      <c r="M842" s="227"/>
      <c r="N842" s="226"/>
      <c r="O842" s="228"/>
      <c r="P842" s="229"/>
      <c r="Q842" s="279"/>
      <c r="R842" s="280"/>
      <c r="GO842" s="277"/>
      <c r="GP842" s="277"/>
      <c r="GQ842" s="277"/>
      <c r="GR842" s="277"/>
      <c r="GS842" s="277"/>
      <c r="GT842" s="277"/>
      <c r="GU842" s="277"/>
      <c r="GW842" s="157"/>
      <c r="GX842" s="157"/>
      <c r="GY842" s="157"/>
      <c r="GZ842" s="277"/>
      <c r="HA842" s="157"/>
      <c r="HB842" s="157"/>
      <c r="HC842" s="277"/>
      <c r="HD842" s="277"/>
      <c r="HF842" s="277"/>
    </row>
    <row r="843" spans="1:214" s="143" customFormat="1" ht="15" customHeight="1">
      <c r="A843" s="210"/>
      <c r="B843" s="230"/>
      <c r="C843" s="496" t="s">
        <v>2059</v>
      </c>
      <c r="D843" s="496"/>
      <c r="E843" s="496"/>
      <c r="F843" s="496"/>
      <c r="G843" s="496"/>
      <c r="H843" s="496"/>
      <c r="I843" s="496"/>
      <c r="J843" s="496"/>
      <c r="K843" s="496"/>
      <c r="L843" s="496"/>
      <c r="M843" s="496"/>
      <c r="N843" s="496"/>
      <c r="O843" s="496"/>
      <c r="P843" s="232"/>
      <c r="Q843" s="279"/>
      <c r="R843" s="280"/>
      <c r="GO843" s="277"/>
      <c r="GP843" s="277"/>
      <c r="GQ843" s="277"/>
      <c r="GR843" s="277"/>
      <c r="GS843" s="277"/>
      <c r="GT843" s="277"/>
      <c r="GU843" s="277"/>
      <c r="GW843" s="157"/>
      <c r="GX843" s="157"/>
      <c r="GY843" s="157"/>
      <c r="GZ843" s="277"/>
      <c r="HA843" s="157"/>
      <c r="HB843" s="157"/>
      <c r="HC843" s="277"/>
      <c r="HD843" s="277" t="s">
        <v>2059</v>
      </c>
      <c r="HF843" s="277"/>
    </row>
    <row r="844" spans="1:214" s="143" customFormat="1" ht="15" customHeight="1">
      <c r="A844" s="210"/>
      <c r="B844" s="187"/>
      <c r="C844" s="495" t="s">
        <v>675</v>
      </c>
      <c r="D844" s="495"/>
      <c r="E844" s="495"/>
      <c r="F844" s="495"/>
      <c r="G844" s="495"/>
      <c r="H844" s="495"/>
      <c r="I844" s="495"/>
      <c r="J844" s="495"/>
      <c r="K844" s="495"/>
      <c r="L844" s="495"/>
      <c r="M844" s="495"/>
      <c r="N844" s="495"/>
      <c r="O844" s="495"/>
      <c r="P844" s="234">
        <v>410103.49</v>
      </c>
      <c r="Q844" s="279"/>
      <c r="R844" s="280"/>
      <c r="GO844" s="277"/>
      <c r="GP844" s="277"/>
      <c r="GQ844" s="277"/>
      <c r="GR844" s="277"/>
      <c r="GS844" s="277"/>
      <c r="GT844" s="277"/>
      <c r="GU844" s="277"/>
      <c r="GW844" s="157"/>
      <c r="GX844" s="157"/>
      <c r="GY844" s="157"/>
      <c r="GZ844" s="277"/>
      <c r="HA844" s="157"/>
      <c r="HB844" s="157"/>
      <c r="HC844" s="277"/>
      <c r="HD844" s="277"/>
      <c r="HE844" s="140" t="s">
        <v>675</v>
      </c>
      <c r="HF844" s="277"/>
    </row>
    <row r="845" spans="1:214" s="143" customFormat="1" ht="15" customHeight="1">
      <c r="A845" s="210"/>
      <c r="B845" s="187"/>
      <c r="C845" s="495" t="s">
        <v>676</v>
      </c>
      <c r="D845" s="495"/>
      <c r="E845" s="495"/>
      <c r="F845" s="495"/>
      <c r="G845" s="495"/>
      <c r="H845" s="495"/>
      <c r="I845" s="495"/>
      <c r="J845" s="495"/>
      <c r="K845" s="495"/>
      <c r="L845" s="495"/>
      <c r="M845" s="495"/>
      <c r="N845" s="495"/>
      <c r="O845" s="495"/>
      <c r="P845" s="235"/>
      <c r="Q845" s="279"/>
      <c r="R845" s="280"/>
      <c r="GO845" s="277"/>
      <c r="GP845" s="277"/>
      <c r="GQ845" s="277"/>
      <c r="GR845" s="277"/>
      <c r="GS845" s="277"/>
      <c r="GT845" s="277"/>
      <c r="GU845" s="277"/>
      <c r="GW845" s="157"/>
      <c r="GX845" s="157"/>
      <c r="GY845" s="157"/>
      <c r="GZ845" s="277"/>
      <c r="HA845" s="157"/>
      <c r="HB845" s="157"/>
      <c r="HC845" s="277"/>
      <c r="HD845" s="277"/>
      <c r="HE845" s="140" t="s">
        <v>676</v>
      </c>
      <c r="HF845" s="277"/>
    </row>
    <row r="846" spans="1:214" s="143" customFormat="1" ht="15" customHeight="1">
      <c r="A846" s="210"/>
      <c r="B846" s="187"/>
      <c r="C846" s="495" t="s">
        <v>677</v>
      </c>
      <c r="D846" s="495"/>
      <c r="E846" s="495"/>
      <c r="F846" s="495"/>
      <c r="G846" s="495"/>
      <c r="H846" s="495"/>
      <c r="I846" s="495"/>
      <c r="J846" s="495"/>
      <c r="K846" s="495"/>
      <c r="L846" s="495"/>
      <c r="M846" s="495"/>
      <c r="N846" s="495"/>
      <c r="O846" s="495"/>
      <c r="P846" s="234">
        <v>356649</v>
      </c>
      <c r="Q846" s="279"/>
      <c r="R846" s="280"/>
      <c r="GO846" s="277"/>
      <c r="GP846" s="277"/>
      <c r="GQ846" s="277"/>
      <c r="GR846" s="277"/>
      <c r="GS846" s="277"/>
      <c r="GT846" s="277"/>
      <c r="GU846" s="277"/>
      <c r="GW846" s="157"/>
      <c r="GX846" s="157"/>
      <c r="GY846" s="157"/>
      <c r="GZ846" s="277"/>
      <c r="HA846" s="157"/>
      <c r="HB846" s="157"/>
      <c r="HC846" s="277"/>
      <c r="HD846" s="277"/>
      <c r="HE846" s="140" t="s">
        <v>677</v>
      </c>
      <c r="HF846" s="277"/>
    </row>
    <row r="847" spans="1:214" s="143" customFormat="1" ht="15" customHeight="1">
      <c r="A847" s="210"/>
      <c r="B847" s="187"/>
      <c r="C847" s="495" t="s">
        <v>678</v>
      </c>
      <c r="D847" s="495"/>
      <c r="E847" s="495"/>
      <c r="F847" s="495"/>
      <c r="G847" s="495"/>
      <c r="H847" s="495"/>
      <c r="I847" s="495"/>
      <c r="J847" s="495"/>
      <c r="K847" s="495"/>
      <c r="L847" s="495"/>
      <c r="M847" s="495"/>
      <c r="N847" s="495"/>
      <c r="O847" s="495"/>
      <c r="P847" s="234">
        <v>24294.880000000001</v>
      </c>
      <c r="Q847" s="279"/>
      <c r="R847" s="280"/>
      <c r="GO847" s="277"/>
      <c r="GP847" s="277"/>
      <c r="GQ847" s="277"/>
      <c r="GR847" s="277"/>
      <c r="GS847" s="277"/>
      <c r="GT847" s="277"/>
      <c r="GU847" s="277"/>
      <c r="GW847" s="157"/>
      <c r="GX847" s="157"/>
      <c r="GY847" s="157"/>
      <c r="GZ847" s="277"/>
      <c r="HA847" s="157"/>
      <c r="HB847" s="157"/>
      <c r="HC847" s="277"/>
      <c r="HD847" s="277"/>
      <c r="HE847" s="140" t="s">
        <v>678</v>
      </c>
      <c r="HF847" s="277"/>
    </row>
    <row r="848" spans="1:214" s="143" customFormat="1" ht="15" customHeight="1">
      <c r="A848" s="210"/>
      <c r="B848" s="187"/>
      <c r="C848" s="495" t="s">
        <v>679</v>
      </c>
      <c r="D848" s="495"/>
      <c r="E848" s="495"/>
      <c r="F848" s="495"/>
      <c r="G848" s="495"/>
      <c r="H848" s="495"/>
      <c r="I848" s="495"/>
      <c r="J848" s="495"/>
      <c r="K848" s="495"/>
      <c r="L848" s="495"/>
      <c r="M848" s="495"/>
      <c r="N848" s="495"/>
      <c r="O848" s="495"/>
      <c r="P848" s="234">
        <v>15509.99</v>
      </c>
      <c r="Q848" s="279"/>
      <c r="R848" s="280"/>
      <c r="GO848" s="277"/>
      <c r="GP848" s="277"/>
      <c r="GQ848" s="277"/>
      <c r="GR848" s="277"/>
      <c r="GS848" s="277"/>
      <c r="GT848" s="277"/>
      <c r="GU848" s="277"/>
      <c r="GW848" s="157"/>
      <c r="GX848" s="157"/>
      <c r="GY848" s="157"/>
      <c r="GZ848" s="277"/>
      <c r="HA848" s="157"/>
      <c r="HB848" s="157"/>
      <c r="HC848" s="277"/>
      <c r="HD848" s="277"/>
      <c r="HE848" s="140" t="s">
        <v>679</v>
      </c>
      <c r="HF848" s="277"/>
    </row>
    <row r="849" spans="1:215" s="143" customFormat="1" ht="15" customHeight="1">
      <c r="A849" s="210"/>
      <c r="B849" s="187"/>
      <c r="C849" s="495" t="s">
        <v>680</v>
      </c>
      <c r="D849" s="495"/>
      <c r="E849" s="495"/>
      <c r="F849" s="495"/>
      <c r="G849" s="495"/>
      <c r="H849" s="495"/>
      <c r="I849" s="495"/>
      <c r="J849" s="495"/>
      <c r="K849" s="495"/>
      <c r="L849" s="495"/>
      <c r="M849" s="495"/>
      <c r="N849" s="495"/>
      <c r="O849" s="495"/>
      <c r="P849" s="234">
        <v>13649.62</v>
      </c>
      <c r="Q849" s="279"/>
      <c r="R849" s="280"/>
      <c r="GO849" s="277"/>
      <c r="GP849" s="277"/>
      <c r="GQ849" s="277"/>
      <c r="GR849" s="277"/>
      <c r="GS849" s="277"/>
      <c r="GT849" s="277"/>
      <c r="GU849" s="277"/>
      <c r="GW849" s="157"/>
      <c r="GX849" s="157"/>
      <c r="GY849" s="157"/>
      <c r="GZ849" s="277"/>
      <c r="HA849" s="157"/>
      <c r="HB849" s="157"/>
      <c r="HC849" s="277"/>
      <c r="HD849" s="277"/>
      <c r="HE849" s="140" t="s">
        <v>680</v>
      </c>
      <c r="HF849" s="277"/>
    </row>
    <row r="850" spans="1:215" s="143" customFormat="1" ht="15" customHeight="1">
      <c r="A850" s="210"/>
      <c r="B850" s="187"/>
      <c r="C850" s="495" t="s">
        <v>681</v>
      </c>
      <c r="D850" s="495"/>
      <c r="E850" s="495"/>
      <c r="F850" s="495"/>
      <c r="G850" s="495"/>
      <c r="H850" s="495"/>
      <c r="I850" s="495"/>
      <c r="J850" s="495"/>
      <c r="K850" s="495"/>
      <c r="L850" s="495"/>
      <c r="M850" s="495"/>
      <c r="N850" s="495"/>
      <c r="O850" s="495"/>
      <c r="P850" s="234">
        <v>960541.92</v>
      </c>
      <c r="Q850" s="279"/>
      <c r="R850" s="280"/>
      <c r="GO850" s="277"/>
      <c r="GP850" s="277"/>
      <c r="GQ850" s="277"/>
      <c r="GR850" s="277"/>
      <c r="GS850" s="277"/>
      <c r="GT850" s="277"/>
      <c r="GU850" s="277"/>
      <c r="GW850" s="157"/>
      <c r="GX850" s="157"/>
      <c r="GY850" s="157"/>
      <c r="GZ850" s="277"/>
      <c r="HA850" s="157"/>
      <c r="HB850" s="157"/>
      <c r="HC850" s="277"/>
      <c r="HD850" s="277"/>
      <c r="HE850" s="140" t="s">
        <v>681</v>
      </c>
      <c r="HF850" s="277"/>
    </row>
    <row r="851" spans="1:215" s="143" customFormat="1" ht="15" customHeight="1">
      <c r="A851" s="210"/>
      <c r="B851" s="187"/>
      <c r="C851" s="495" t="s">
        <v>676</v>
      </c>
      <c r="D851" s="495"/>
      <c r="E851" s="495"/>
      <c r="F851" s="495"/>
      <c r="G851" s="495"/>
      <c r="H851" s="495"/>
      <c r="I851" s="495"/>
      <c r="J851" s="495"/>
      <c r="K851" s="495"/>
      <c r="L851" s="495"/>
      <c r="M851" s="495"/>
      <c r="N851" s="495"/>
      <c r="O851" s="495"/>
      <c r="P851" s="235"/>
      <c r="Q851" s="279"/>
      <c r="R851" s="280"/>
      <c r="GO851" s="277"/>
      <c r="GP851" s="277"/>
      <c r="GQ851" s="277"/>
      <c r="GR851" s="277"/>
      <c r="GS851" s="277"/>
      <c r="GT851" s="277"/>
      <c r="GU851" s="277"/>
      <c r="GW851" s="157"/>
      <c r="GX851" s="157"/>
      <c r="GY851" s="157"/>
      <c r="GZ851" s="277"/>
      <c r="HA851" s="157"/>
      <c r="HB851" s="157"/>
      <c r="HC851" s="277"/>
      <c r="HD851" s="277"/>
      <c r="HE851" s="140" t="s">
        <v>676</v>
      </c>
      <c r="HF851" s="277"/>
    </row>
    <row r="852" spans="1:215" s="143" customFormat="1" ht="15" customHeight="1">
      <c r="A852" s="210"/>
      <c r="B852" s="187"/>
      <c r="C852" s="495" t="s">
        <v>682</v>
      </c>
      <c r="D852" s="495"/>
      <c r="E852" s="495"/>
      <c r="F852" s="495"/>
      <c r="G852" s="495"/>
      <c r="H852" s="495"/>
      <c r="I852" s="495"/>
      <c r="J852" s="495"/>
      <c r="K852" s="495"/>
      <c r="L852" s="495"/>
      <c r="M852" s="495"/>
      <c r="N852" s="495"/>
      <c r="O852" s="495"/>
      <c r="P852" s="234">
        <v>356649</v>
      </c>
      <c r="Q852" s="279"/>
      <c r="R852" s="280"/>
      <c r="GO852" s="277"/>
      <c r="GP852" s="277"/>
      <c r="GQ852" s="277"/>
      <c r="GR852" s="277"/>
      <c r="GS852" s="277"/>
      <c r="GT852" s="277"/>
      <c r="GU852" s="277"/>
      <c r="GW852" s="157"/>
      <c r="GX852" s="157"/>
      <c r="GY852" s="157"/>
      <c r="GZ852" s="277"/>
      <c r="HA852" s="157"/>
      <c r="HB852" s="157"/>
      <c r="HC852" s="277"/>
      <c r="HD852" s="277"/>
      <c r="HE852" s="140" t="s">
        <v>682</v>
      </c>
      <c r="HF852" s="277"/>
    </row>
    <row r="853" spans="1:215" s="143" customFormat="1" ht="15" customHeight="1">
      <c r="A853" s="210"/>
      <c r="B853" s="187"/>
      <c r="C853" s="495" t="s">
        <v>683</v>
      </c>
      <c r="D853" s="495"/>
      <c r="E853" s="495"/>
      <c r="F853" s="495"/>
      <c r="G853" s="495"/>
      <c r="H853" s="495"/>
      <c r="I853" s="495"/>
      <c r="J853" s="495"/>
      <c r="K853" s="495"/>
      <c r="L853" s="495"/>
      <c r="M853" s="495"/>
      <c r="N853" s="495"/>
      <c r="O853" s="495"/>
      <c r="P853" s="234">
        <v>24294.880000000001</v>
      </c>
      <c r="Q853" s="279"/>
      <c r="R853" s="280"/>
      <c r="GO853" s="277"/>
      <c r="GP853" s="277"/>
      <c r="GQ853" s="277"/>
      <c r="GR853" s="277"/>
      <c r="GS853" s="277"/>
      <c r="GT853" s="277"/>
      <c r="GU853" s="277"/>
      <c r="GW853" s="157"/>
      <c r="GX853" s="157"/>
      <c r="GY853" s="157"/>
      <c r="GZ853" s="277"/>
      <c r="HA853" s="157"/>
      <c r="HB853" s="157"/>
      <c r="HC853" s="277"/>
      <c r="HD853" s="277"/>
      <c r="HE853" s="140" t="s">
        <v>683</v>
      </c>
      <c r="HF853" s="277"/>
    </row>
    <row r="854" spans="1:215" s="143" customFormat="1" ht="15" customHeight="1">
      <c r="A854" s="210"/>
      <c r="B854" s="187"/>
      <c r="C854" s="495" t="s">
        <v>684</v>
      </c>
      <c r="D854" s="495"/>
      <c r="E854" s="495"/>
      <c r="F854" s="495"/>
      <c r="G854" s="495"/>
      <c r="H854" s="495"/>
      <c r="I854" s="495"/>
      <c r="J854" s="495"/>
      <c r="K854" s="495"/>
      <c r="L854" s="495"/>
      <c r="M854" s="495"/>
      <c r="N854" s="495"/>
      <c r="O854" s="495"/>
      <c r="P854" s="234">
        <v>15509.99</v>
      </c>
      <c r="Q854" s="279"/>
      <c r="R854" s="280"/>
      <c r="GO854" s="277"/>
      <c r="GP854" s="277"/>
      <c r="GQ854" s="277"/>
      <c r="GR854" s="277"/>
      <c r="GS854" s="277"/>
      <c r="GT854" s="277"/>
      <c r="GU854" s="277"/>
      <c r="GW854" s="157"/>
      <c r="GX854" s="157"/>
      <c r="GY854" s="157"/>
      <c r="GZ854" s="277"/>
      <c r="HA854" s="157"/>
      <c r="HB854" s="157"/>
      <c r="HC854" s="277"/>
      <c r="HD854" s="277"/>
      <c r="HE854" s="140" t="s">
        <v>684</v>
      </c>
      <c r="HF854" s="277"/>
    </row>
    <row r="855" spans="1:215" s="143" customFormat="1" ht="15" customHeight="1">
      <c r="A855" s="210"/>
      <c r="B855" s="187"/>
      <c r="C855" s="495" t="s">
        <v>685</v>
      </c>
      <c r="D855" s="495"/>
      <c r="E855" s="495"/>
      <c r="F855" s="495"/>
      <c r="G855" s="495"/>
      <c r="H855" s="495"/>
      <c r="I855" s="495"/>
      <c r="J855" s="495"/>
      <c r="K855" s="495"/>
      <c r="L855" s="495"/>
      <c r="M855" s="495"/>
      <c r="N855" s="495"/>
      <c r="O855" s="495"/>
      <c r="P855" s="234">
        <v>13649.62</v>
      </c>
      <c r="Q855" s="279"/>
      <c r="R855" s="280"/>
      <c r="GO855" s="277"/>
      <c r="GP855" s="277"/>
      <c r="GQ855" s="277"/>
      <c r="GR855" s="277"/>
      <c r="GS855" s="277"/>
      <c r="GT855" s="277"/>
      <c r="GU855" s="277"/>
      <c r="GW855" s="157"/>
      <c r="GX855" s="157"/>
      <c r="GY855" s="157"/>
      <c r="GZ855" s="277"/>
      <c r="HA855" s="157"/>
      <c r="HB855" s="157"/>
      <c r="HC855" s="277"/>
      <c r="HD855" s="277"/>
      <c r="HE855" s="140" t="s">
        <v>685</v>
      </c>
      <c r="HF855" s="277"/>
    </row>
    <row r="856" spans="1:215" s="143" customFormat="1" ht="15" customHeight="1">
      <c r="A856" s="210"/>
      <c r="B856" s="187"/>
      <c r="C856" s="495" t="s">
        <v>686</v>
      </c>
      <c r="D856" s="495"/>
      <c r="E856" s="495"/>
      <c r="F856" s="495"/>
      <c r="G856" s="495"/>
      <c r="H856" s="495"/>
      <c r="I856" s="495"/>
      <c r="J856" s="495"/>
      <c r="K856" s="495"/>
      <c r="L856" s="495"/>
      <c r="M856" s="495"/>
      <c r="N856" s="495"/>
      <c r="O856" s="495"/>
      <c r="P856" s="234">
        <v>360786.03</v>
      </c>
      <c r="Q856" s="279"/>
      <c r="R856" s="280"/>
      <c r="GO856" s="277"/>
      <c r="GP856" s="277"/>
      <c r="GQ856" s="277"/>
      <c r="GR856" s="277"/>
      <c r="GS856" s="277"/>
      <c r="GT856" s="277"/>
      <c r="GU856" s="277"/>
      <c r="GW856" s="157"/>
      <c r="GX856" s="157"/>
      <c r="GY856" s="157"/>
      <c r="GZ856" s="277"/>
      <c r="HA856" s="157"/>
      <c r="HB856" s="157"/>
      <c r="HC856" s="277"/>
      <c r="HD856" s="277"/>
      <c r="HE856" s="140" t="s">
        <v>686</v>
      </c>
      <c r="HF856" s="277"/>
    </row>
    <row r="857" spans="1:215" s="143" customFormat="1" ht="15" customHeight="1">
      <c r="A857" s="210"/>
      <c r="B857" s="187"/>
      <c r="C857" s="495" t="s">
        <v>687</v>
      </c>
      <c r="D857" s="495"/>
      <c r="E857" s="495"/>
      <c r="F857" s="495"/>
      <c r="G857" s="495"/>
      <c r="H857" s="495"/>
      <c r="I857" s="495"/>
      <c r="J857" s="495"/>
      <c r="K857" s="495"/>
      <c r="L857" s="495"/>
      <c r="M857" s="495"/>
      <c r="N857" s="495"/>
      <c r="O857" s="495"/>
      <c r="P857" s="234">
        <v>189652.4</v>
      </c>
      <c r="Q857" s="279"/>
      <c r="R857" s="280"/>
      <c r="GO857" s="277"/>
      <c r="GP857" s="277"/>
      <c r="GQ857" s="277"/>
      <c r="GR857" s="277"/>
      <c r="GS857" s="277"/>
      <c r="GT857" s="277"/>
      <c r="GU857" s="277"/>
      <c r="GW857" s="157"/>
      <c r="GX857" s="157"/>
      <c r="GY857" s="157"/>
      <c r="GZ857" s="277"/>
      <c r="HA857" s="157"/>
      <c r="HB857" s="157"/>
      <c r="HC857" s="277"/>
      <c r="HD857" s="277"/>
      <c r="HE857" s="140" t="s">
        <v>687</v>
      </c>
      <c r="HF857" s="277"/>
    </row>
    <row r="858" spans="1:215" s="143" customFormat="1" ht="15" customHeight="1">
      <c r="A858" s="210"/>
      <c r="B858" s="187"/>
      <c r="C858" s="495" t="s">
        <v>688</v>
      </c>
      <c r="D858" s="495"/>
      <c r="E858" s="495"/>
      <c r="F858" s="495"/>
      <c r="G858" s="495"/>
      <c r="H858" s="495"/>
      <c r="I858" s="495"/>
      <c r="J858" s="495"/>
      <c r="K858" s="495"/>
      <c r="L858" s="495"/>
      <c r="M858" s="495"/>
      <c r="N858" s="495"/>
      <c r="O858" s="495"/>
      <c r="P858" s="234">
        <v>372158.99</v>
      </c>
      <c r="Q858" s="279"/>
      <c r="R858" s="280"/>
      <c r="GO858" s="277"/>
      <c r="GP858" s="277"/>
      <c r="GQ858" s="277"/>
      <c r="GR858" s="277"/>
      <c r="GS858" s="277"/>
      <c r="GT858" s="277"/>
      <c r="GU858" s="277"/>
      <c r="GW858" s="157"/>
      <c r="GX858" s="157"/>
      <c r="GY858" s="157"/>
      <c r="GZ858" s="277"/>
      <c r="HA858" s="157"/>
      <c r="HB858" s="157"/>
      <c r="HC858" s="277"/>
      <c r="HD858" s="277"/>
      <c r="HE858" s="140" t="s">
        <v>688</v>
      </c>
      <c r="HF858" s="277"/>
    </row>
    <row r="859" spans="1:215" s="143" customFormat="1" ht="15" customHeight="1">
      <c r="A859" s="210"/>
      <c r="B859" s="187"/>
      <c r="C859" s="495" t="s">
        <v>689</v>
      </c>
      <c r="D859" s="495"/>
      <c r="E859" s="495"/>
      <c r="F859" s="495"/>
      <c r="G859" s="495"/>
      <c r="H859" s="495"/>
      <c r="I859" s="495"/>
      <c r="J859" s="495"/>
      <c r="K859" s="495"/>
      <c r="L859" s="495"/>
      <c r="M859" s="495"/>
      <c r="N859" s="495"/>
      <c r="O859" s="495"/>
      <c r="P859" s="234">
        <v>360786.03</v>
      </c>
      <c r="Q859" s="279"/>
      <c r="R859" s="280"/>
      <c r="GO859" s="277"/>
      <c r="GP859" s="277"/>
      <c r="GQ859" s="277"/>
      <c r="GR859" s="277"/>
      <c r="GS859" s="277"/>
      <c r="GT859" s="277"/>
      <c r="GU859" s="277"/>
      <c r="GW859" s="157"/>
      <c r="GX859" s="157"/>
      <c r="GY859" s="157"/>
      <c r="GZ859" s="277"/>
      <c r="HA859" s="157"/>
      <c r="HB859" s="157"/>
      <c r="HC859" s="277"/>
      <c r="HD859" s="277"/>
      <c r="HE859" s="140" t="s">
        <v>689</v>
      </c>
      <c r="HF859" s="277"/>
    </row>
    <row r="860" spans="1:215" s="143" customFormat="1" ht="15" customHeight="1">
      <c r="A860" s="210"/>
      <c r="B860" s="187"/>
      <c r="C860" s="495" t="s">
        <v>690</v>
      </c>
      <c r="D860" s="495"/>
      <c r="E860" s="495"/>
      <c r="F860" s="495"/>
      <c r="G860" s="495"/>
      <c r="H860" s="495"/>
      <c r="I860" s="495"/>
      <c r="J860" s="495"/>
      <c r="K860" s="495"/>
      <c r="L860" s="495"/>
      <c r="M860" s="495"/>
      <c r="N860" s="495"/>
      <c r="O860" s="495"/>
      <c r="P860" s="234">
        <v>189652.4</v>
      </c>
      <c r="Q860" s="279"/>
      <c r="R860" s="280"/>
      <c r="GO860" s="277"/>
      <c r="GP860" s="277"/>
      <c r="GQ860" s="277"/>
      <c r="GR860" s="277"/>
      <c r="GS860" s="277"/>
      <c r="GT860" s="277"/>
      <c r="GU860" s="277"/>
      <c r="GW860" s="157"/>
      <c r="GX860" s="157"/>
      <c r="GY860" s="157"/>
      <c r="GZ860" s="277"/>
      <c r="HA860" s="157"/>
      <c r="HB860" s="157"/>
      <c r="HC860" s="277"/>
      <c r="HD860" s="277"/>
      <c r="HE860" s="140" t="s">
        <v>690</v>
      </c>
      <c r="HF860" s="277"/>
    </row>
    <row r="861" spans="1:215" s="143" customFormat="1" ht="15" customHeight="1">
      <c r="A861" s="210"/>
      <c r="B861" s="230"/>
      <c r="C861" s="496" t="s">
        <v>2060</v>
      </c>
      <c r="D861" s="496"/>
      <c r="E861" s="496"/>
      <c r="F861" s="496"/>
      <c r="G861" s="496"/>
      <c r="H861" s="496"/>
      <c r="I861" s="496"/>
      <c r="J861" s="496"/>
      <c r="K861" s="496"/>
      <c r="L861" s="496"/>
      <c r="M861" s="496"/>
      <c r="N861" s="496"/>
      <c r="O861" s="496"/>
      <c r="P861" s="236">
        <v>960541.92</v>
      </c>
      <c r="Q861" s="279"/>
      <c r="R861" s="280"/>
      <c r="GO861" s="277"/>
      <c r="GP861" s="277"/>
      <c r="GQ861" s="277"/>
      <c r="GR861" s="277"/>
      <c r="GS861" s="277"/>
      <c r="GT861" s="277"/>
      <c r="GU861" s="277"/>
      <c r="GW861" s="157"/>
      <c r="GX861" s="157"/>
      <c r="GY861" s="157"/>
      <c r="GZ861" s="277"/>
      <c r="HA861" s="157"/>
      <c r="HB861" s="157"/>
      <c r="HC861" s="277"/>
      <c r="HD861" s="277"/>
      <c r="HF861" s="277" t="s">
        <v>2060</v>
      </c>
    </row>
    <row r="862" spans="1:215" s="143" customFormat="1" ht="15" customHeight="1">
      <c r="A862" s="210"/>
      <c r="B862" s="187"/>
      <c r="C862" s="495" t="s">
        <v>692</v>
      </c>
      <c r="D862" s="495"/>
      <c r="E862" s="495"/>
      <c r="F862" s="495"/>
      <c r="G862" s="495"/>
      <c r="H862" s="495"/>
      <c r="I862" s="495"/>
      <c r="J862" s="495"/>
      <c r="K862" s="495"/>
      <c r="L862" s="495"/>
      <c r="M862" s="495"/>
      <c r="N862" s="495"/>
      <c r="O862" s="495"/>
      <c r="P862" s="235"/>
      <c r="Q862" s="279"/>
      <c r="R862" s="280"/>
      <c r="GO862" s="277"/>
      <c r="GP862" s="277"/>
      <c r="GQ862" s="277"/>
      <c r="GR862" s="277"/>
      <c r="GS862" s="277"/>
      <c r="GT862" s="277"/>
      <c r="GU862" s="277"/>
      <c r="GW862" s="157"/>
      <c r="GX862" s="157"/>
      <c r="GY862" s="157"/>
      <c r="GZ862" s="277"/>
      <c r="HA862" s="157"/>
      <c r="HB862" s="157"/>
      <c r="HC862" s="277"/>
      <c r="HD862" s="277"/>
      <c r="HE862" s="140" t="s">
        <v>692</v>
      </c>
      <c r="HF862" s="277"/>
    </row>
    <row r="863" spans="1:215" s="143" customFormat="1" ht="15" customHeight="1">
      <c r="A863" s="210"/>
      <c r="B863" s="187"/>
      <c r="C863" s="495" t="s">
        <v>694</v>
      </c>
      <c r="D863" s="495"/>
      <c r="E863" s="495"/>
      <c r="F863" s="495"/>
      <c r="G863" s="495"/>
      <c r="H863" s="495"/>
      <c r="I863" s="495"/>
      <c r="J863" s="495"/>
      <c r="K863" s="237" t="s">
        <v>2061</v>
      </c>
      <c r="L863" s="231"/>
      <c r="M863" s="231"/>
      <c r="O863" s="238"/>
      <c r="P863" s="235"/>
      <c r="Q863" s="279"/>
      <c r="R863" s="280"/>
      <c r="GO863" s="277"/>
      <c r="GP863" s="277"/>
      <c r="GQ863" s="277"/>
      <c r="GR863" s="277"/>
      <c r="GS863" s="277"/>
      <c r="GT863" s="277"/>
      <c r="GU863" s="277"/>
      <c r="GW863" s="157"/>
      <c r="GX863" s="157"/>
      <c r="GY863" s="157"/>
      <c r="GZ863" s="277"/>
      <c r="HA863" s="157"/>
      <c r="HB863" s="157"/>
      <c r="HC863" s="277"/>
      <c r="HD863" s="277"/>
      <c r="HF863" s="277"/>
      <c r="HG863" s="140" t="s">
        <v>694</v>
      </c>
    </row>
    <row r="864" spans="1:215" s="143" customFormat="1" ht="15" customHeight="1">
      <c r="A864" s="210"/>
      <c r="B864" s="187"/>
      <c r="C864" s="495" t="s">
        <v>696</v>
      </c>
      <c r="D864" s="495"/>
      <c r="E864" s="495"/>
      <c r="F864" s="495"/>
      <c r="G864" s="495"/>
      <c r="H864" s="495"/>
      <c r="I864" s="495"/>
      <c r="J864" s="495"/>
      <c r="K864" s="237" t="s">
        <v>2062</v>
      </c>
      <c r="L864" s="231"/>
      <c r="M864" s="231"/>
      <c r="O864" s="238"/>
      <c r="P864" s="235"/>
      <c r="Q864" s="279"/>
      <c r="R864" s="280"/>
      <c r="GO864" s="277"/>
      <c r="GP864" s="277"/>
      <c r="GQ864" s="277"/>
      <c r="GR864" s="277"/>
      <c r="GS864" s="277"/>
      <c r="GT864" s="277"/>
      <c r="GU864" s="277"/>
      <c r="GW864" s="157"/>
      <c r="GX864" s="157"/>
      <c r="GY864" s="157"/>
      <c r="GZ864" s="277"/>
      <c r="HA864" s="157"/>
      <c r="HB864" s="157"/>
      <c r="HC864" s="277"/>
      <c r="HD864" s="277"/>
      <c r="HF864" s="277"/>
      <c r="HG864" s="140" t="s">
        <v>696</v>
      </c>
    </row>
    <row r="865" spans="1:214" s="143" customFormat="1" ht="15" customHeight="1">
      <c r="A865" s="497" t="s">
        <v>2063</v>
      </c>
      <c r="B865" s="497"/>
      <c r="C865" s="497"/>
      <c r="D865" s="497"/>
      <c r="E865" s="497"/>
      <c r="F865" s="497"/>
      <c r="G865" s="497"/>
      <c r="H865" s="497"/>
      <c r="I865" s="497"/>
      <c r="J865" s="497"/>
      <c r="K865" s="497"/>
      <c r="L865" s="497"/>
      <c r="M865" s="497"/>
      <c r="N865" s="497"/>
      <c r="O865" s="497"/>
      <c r="P865" s="497"/>
      <c r="GO865" s="277" t="s">
        <v>2063</v>
      </c>
      <c r="GP865" s="277"/>
      <c r="GQ865" s="277"/>
      <c r="GR865" s="277"/>
      <c r="GS865" s="277"/>
      <c r="GT865" s="277"/>
      <c r="GU865" s="277"/>
      <c r="GW865" s="157"/>
      <c r="GX865" s="157"/>
      <c r="GY865" s="157"/>
      <c r="GZ865" s="277"/>
      <c r="HA865" s="157"/>
      <c r="HB865" s="157"/>
      <c r="HC865" s="277"/>
      <c r="HD865" s="277"/>
      <c r="HF865" s="277"/>
    </row>
    <row r="866" spans="1:214" s="143" customFormat="1" ht="34.5" customHeight="1">
      <c r="A866" s="178" t="s">
        <v>529</v>
      </c>
      <c r="B866" s="179" t="s">
        <v>2009</v>
      </c>
      <c r="C866" s="498" t="s">
        <v>2010</v>
      </c>
      <c r="D866" s="498"/>
      <c r="E866" s="498"/>
      <c r="F866" s="498"/>
      <c r="G866" s="498"/>
      <c r="H866" s="180" t="s">
        <v>595</v>
      </c>
      <c r="I866" s="181">
        <v>2.2999999999999998</v>
      </c>
      <c r="J866" s="182">
        <v>1</v>
      </c>
      <c r="K866" s="222">
        <v>2.2999999999999998</v>
      </c>
      <c r="L866" s="183"/>
      <c r="M866" s="181"/>
      <c r="N866" s="184"/>
      <c r="O866" s="181"/>
      <c r="P866" s="185"/>
      <c r="GO866" s="277"/>
      <c r="GP866" s="277"/>
      <c r="GQ866" s="277" t="s">
        <v>2010</v>
      </c>
      <c r="GR866" s="277"/>
      <c r="GS866" s="277"/>
      <c r="GT866" s="277"/>
      <c r="GU866" s="277"/>
      <c r="GW866" s="157"/>
      <c r="GX866" s="157"/>
      <c r="GY866" s="157"/>
      <c r="GZ866" s="277"/>
      <c r="HA866" s="157"/>
      <c r="HB866" s="157"/>
      <c r="HC866" s="277"/>
      <c r="HD866" s="277"/>
      <c r="HF866" s="277"/>
    </row>
    <row r="867" spans="1:214" s="143" customFormat="1" ht="57" customHeight="1">
      <c r="A867" s="186"/>
      <c r="B867" s="187" t="s">
        <v>386</v>
      </c>
      <c r="C867" s="499" t="s">
        <v>387</v>
      </c>
      <c r="D867" s="499"/>
      <c r="E867" s="499"/>
      <c r="F867" s="499"/>
      <c r="G867" s="499"/>
      <c r="H867" s="499"/>
      <c r="I867" s="499"/>
      <c r="J867" s="499"/>
      <c r="K867" s="499"/>
      <c r="L867" s="499"/>
      <c r="M867" s="499"/>
      <c r="N867" s="499"/>
      <c r="O867" s="499"/>
      <c r="P867" s="499"/>
      <c r="GO867" s="277"/>
      <c r="GP867" s="277"/>
      <c r="GQ867" s="277"/>
      <c r="GR867" s="277"/>
      <c r="GS867" s="277"/>
      <c r="GT867" s="277"/>
      <c r="GU867" s="277"/>
      <c r="GV867" s="140" t="s">
        <v>387</v>
      </c>
      <c r="GW867" s="157"/>
      <c r="GX867" s="157"/>
      <c r="GY867" s="157"/>
      <c r="GZ867" s="277"/>
      <c r="HA867" s="157"/>
      <c r="HB867" s="157"/>
      <c r="HC867" s="277"/>
      <c r="HD867" s="277"/>
      <c r="HF867" s="277"/>
    </row>
    <row r="868" spans="1:214" s="143" customFormat="1" ht="23.25" customHeight="1">
      <c r="A868" s="186"/>
      <c r="B868" s="187" t="s">
        <v>388</v>
      </c>
      <c r="C868" s="499" t="s">
        <v>389</v>
      </c>
      <c r="D868" s="499"/>
      <c r="E868" s="499"/>
      <c r="F868" s="499"/>
      <c r="G868" s="499"/>
      <c r="H868" s="499"/>
      <c r="I868" s="499"/>
      <c r="J868" s="499"/>
      <c r="K868" s="499"/>
      <c r="L868" s="499"/>
      <c r="M868" s="499"/>
      <c r="N868" s="499"/>
      <c r="O868" s="499"/>
      <c r="P868" s="499"/>
      <c r="GO868" s="277"/>
      <c r="GP868" s="277"/>
      <c r="GQ868" s="277"/>
      <c r="GR868" s="277"/>
      <c r="GS868" s="277"/>
      <c r="GT868" s="277"/>
      <c r="GU868" s="277"/>
      <c r="GV868" s="140" t="s">
        <v>389</v>
      </c>
      <c r="GW868" s="157"/>
      <c r="GX868" s="157"/>
      <c r="GY868" s="157"/>
      <c r="GZ868" s="277"/>
      <c r="HA868" s="157"/>
      <c r="HB868" s="157"/>
      <c r="HC868" s="277"/>
      <c r="HD868" s="277"/>
      <c r="HF868" s="277"/>
    </row>
    <row r="869" spans="1:214" s="143" customFormat="1" ht="15" customHeight="1">
      <c r="A869" s="186"/>
      <c r="B869" s="187"/>
      <c r="C869" s="499" t="s">
        <v>2011</v>
      </c>
      <c r="D869" s="499"/>
      <c r="E869" s="499"/>
      <c r="F869" s="499"/>
      <c r="G869" s="499"/>
      <c r="H869" s="499"/>
      <c r="I869" s="499"/>
      <c r="J869" s="499"/>
      <c r="K869" s="499"/>
      <c r="L869" s="499"/>
      <c r="M869" s="499"/>
      <c r="N869" s="499"/>
      <c r="O869" s="499"/>
      <c r="P869" s="499"/>
      <c r="GO869" s="277"/>
      <c r="GP869" s="277"/>
      <c r="GQ869" s="277"/>
      <c r="GR869" s="277"/>
      <c r="GS869" s="277"/>
      <c r="GT869" s="277"/>
      <c r="GU869" s="277"/>
      <c r="GV869" s="140" t="s">
        <v>2011</v>
      </c>
      <c r="GW869" s="157"/>
      <c r="GX869" s="157"/>
      <c r="GY869" s="157"/>
      <c r="GZ869" s="277"/>
      <c r="HA869" s="157"/>
      <c r="HB869" s="157"/>
      <c r="HC869" s="277"/>
      <c r="HD869" s="277"/>
      <c r="HF869" s="277"/>
    </row>
    <row r="870" spans="1:214" s="143" customFormat="1" ht="15" customHeight="1">
      <c r="A870" s="188"/>
      <c r="B870" s="189" t="s">
        <v>164</v>
      </c>
      <c r="C870" s="501" t="s">
        <v>391</v>
      </c>
      <c r="D870" s="501"/>
      <c r="E870" s="501"/>
      <c r="F870" s="501"/>
      <c r="G870" s="501"/>
      <c r="H870" s="190" t="s">
        <v>392</v>
      </c>
      <c r="I870" s="191"/>
      <c r="J870" s="191"/>
      <c r="K870" s="215">
        <v>76.134211300000004</v>
      </c>
      <c r="L870" s="193"/>
      <c r="M870" s="191"/>
      <c r="N870" s="193"/>
      <c r="O870" s="191"/>
      <c r="P870" s="194">
        <v>45405.68</v>
      </c>
      <c r="GO870" s="277"/>
      <c r="GP870" s="277"/>
      <c r="GQ870" s="277"/>
      <c r="GR870" s="277"/>
      <c r="GS870" s="277"/>
      <c r="GT870" s="277"/>
      <c r="GU870" s="277"/>
      <c r="GW870" s="157" t="s">
        <v>391</v>
      </c>
      <c r="GX870" s="157"/>
      <c r="GY870" s="157"/>
      <c r="GZ870" s="277"/>
      <c r="HA870" s="157"/>
      <c r="HB870" s="157"/>
      <c r="HC870" s="277"/>
      <c r="HD870" s="277"/>
      <c r="HF870" s="277"/>
    </row>
    <row r="871" spans="1:214" s="143" customFormat="1" ht="15" customHeight="1">
      <c r="A871" s="195"/>
      <c r="B871" s="189" t="s">
        <v>588</v>
      </c>
      <c r="C871" s="501" t="s">
        <v>589</v>
      </c>
      <c r="D871" s="501"/>
      <c r="E871" s="501"/>
      <c r="F871" s="501"/>
      <c r="G871" s="501"/>
      <c r="H871" s="190" t="s">
        <v>392</v>
      </c>
      <c r="I871" s="196">
        <v>20.6</v>
      </c>
      <c r="J871" s="197">
        <v>1.6068849999999999</v>
      </c>
      <c r="K871" s="215">
        <v>76.134211300000004</v>
      </c>
      <c r="L871" s="198"/>
      <c r="M871" s="199"/>
      <c r="N871" s="200">
        <v>596.39</v>
      </c>
      <c r="O871" s="191"/>
      <c r="P871" s="194">
        <v>45405.68</v>
      </c>
      <c r="Q871" s="278"/>
      <c r="R871" s="278"/>
      <c r="GO871" s="277"/>
      <c r="GP871" s="277"/>
      <c r="GQ871" s="277"/>
      <c r="GR871" s="277"/>
      <c r="GS871" s="277"/>
      <c r="GT871" s="277"/>
      <c r="GU871" s="277"/>
      <c r="GW871" s="157"/>
      <c r="GX871" s="157" t="s">
        <v>589</v>
      </c>
      <c r="GY871" s="157"/>
      <c r="GZ871" s="277"/>
      <c r="HA871" s="157"/>
      <c r="HB871" s="157"/>
      <c r="HC871" s="277"/>
      <c r="HD871" s="277"/>
      <c r="HF871" s="277"/>
    </row>
    <row r="872" spans="1:214" s="143" customFormat="1" ht="15" customHeight="1">
      <c r="A872" s="188"/>
      <c r="B872" s="189" t="s">
        <v>167</v>
      </c>
      <c r="C872" s="501" t="s">
        <v>395</v>
      </c>
      <c r="D872" s="501"/>
      <c r="E872" s="501"/>
      <c r="F872" s="501"/>
      <c r="G872" s="501"/>
      <c r="H872" s="190"/>
      <c r="I872" s="191"/>
      <c r="J872" s="191"/>
      <c r="K872" s="191"/>
      <c r="L872" s="193"/>
      <c r="M872" s="191"/>
      <c r="N872" s="193"/>
      <c r="O872" s="191"/>
      <c r="P872" s="194">
        <v>16283.7</v>
      </c>
      <c r="GO872" s="277"/>
      <c r="GP872" s="277"/>
      <c r="GQ872" s="277"/>
      <c r="GR872" s="277"/>
      <c r="GS872" s="277"/>
      <c r="GT872" s="277"/>
      <c r="GU872" s="277"/>
      <c r="GW872" s="157" t="s">
        <v>395</v>
      </c>
      <c r="GX872" s="157"/>
      <c r="GY872" s="157"/>
      <c r="GZ872" s="277"/>
      <c r="HA872" s="157"/>
      <c r="HB872" s="157"/>
      <c r="HC872" s="277"/>
      <c r="HD872" s="277"/>
      <c r="HF872" s="277"/>
    </row>
    <row r="873" spans="1:214" s="143" customFormat="1" ht="15" customHeight="1">
      <c r="A873" s="188"/>
      <c r="B873" s="189"/>
      <c r="C873" s="501" t="s">
        <v>396</v>
      </c>
      <c r="D873" s="501"/>
      <c r="E873" s="501"/>
      <c r="F873" s="501"/>
      <c r="G873" s="501"/>
      <c r="H873" s="190" t="s">
        <v>392</v>
      </c>
      <c r="I873" s="191"/>
      <c r="J873" s="191"/>
      <c r="K873" s="215">
        <v>10.533131300000001</v>
      </c>
      <c r="L873" s="193"/>
      <c r="M873" s="191"/>
      <c r="N873" s="193"/>
      <c r="O873" s="191"/>
      <c r="P873" s="194">
        <v>7098.42</v>
      </c>
      <c r="GO873" s="277"/>
      <c r="GP873" s="277"/>
      <c r="GQ873" s="277"/>
      <c r="GR873" s="277"/>
      <c r="GS873" s="277"/>
      <c r="GT873" s="277"/>
      <c r="GU873" s="277"/>
      <c r="GW873" s="157" t="s">
        <v>396</v>
      </c>
      <c r="GX873" s="157"/>
      <c r="GY873" s="157"/>
      <c r="GZ873" s="277"/>
      <c r="HA873" s="157"/>
      <c r="HB873" s="157"/>
      <c r="HC873" s="277"/>
      <c r="HD873" s="277"/>
      <c r="HF873" s="277"/>
    </row>
    <row r="874" spans="1:214" s="143" customFormat="1" ht="15" customHeight="1">
      <c r="A874" s="195"/>
      <c r="B874" s="189" t="s">
        <v>2012</v>
      </c>
      <c r="C874" s="501" t="s">
        <v>2013</v>
      </c>
      <c r="D874" s="501"/>
      <c r="E874" s="501"/>
      <c r="F874" s="501"/>
      <c r="G874" s="501"/>
      <c r="H874" s="190" t="s">
        <v>399</v>
      </c>
      <c r="I874" s="201">
        <v>1.01</v>
      </c>
      <c r="J874" s="197">
        <v>1.6068849999999999</v>
      </c>
      <c r="K874" s="215">
        <v>3.7327938999999999</v>
      </c>
      <c r="L874" s="208">
        <v>1689.57</v>
      </c>
      <c r="M874" s="206">
        <v>1.37</v>
      </c>
      <c r="N874" s="200">
        <v>2314.71</v>
      </c>
      <c r="O874" s="191"/>
      <c r="P874" s="194">
        <v>8640.34</v>
      </c>
      <c r="Q874" s="278"/>
      <c r="R874" s="278"/>
      <c r="GO874" s="277"/>
      <c r="GP874" s="277"/>
      <c r="GQ874" s="277"/>
      <c r="GR874" s="277"/>
      <c r="GS874" s="277"/>
      <c r="GT874" s="277"/>
      <c r="GU874" s="277"/>
      <c r="GW874" s="157"/>
      <c r="GX874" s="157" t="s">
        <v>2013</v>
      </c>
      <c r="GY874" s="157"/>
      <c r="GZ874" s="277"/>
      <c r="HA874" s="157"/>
      <c r="HB874" s="157"/>
      <c r="HC874" s="277"/>
      <c r="HD874" s="277"/>
      <c r="HF874" s="277"/>
    </row>
    <row r="875" spans="1:214" s="143" customFormat="1" ht="15" customHeight="1">
      <c r="A875" s="203"/>
      <c r="B875" s="189" t="s">
        <v>1500</v>
      </c>
      <c r="C875" s="501" t="s">
        <v>1501</v>
      </c>
      <c r="D875" s="501"/>
      <c r="E875" s="501"/>
      <c r="F875" s="501"/>
      <c r="G875" s="501"/>
      <c r="H875" s="190" t="s">
        <v>392</v>
      </c>
      <c r="I875" s="201">
        <v>1.01</v>
      </c>
      <c r="J875" s="197">
        <v>1.6068849999999999</v>
      </c>
      <c r="K875" s="215">
        <v>3.7327938999999999</v>
      </c>
      <c r="L875" s="193"/>
      <c r="M875" s="191"/>
      <c r="N875" s="204">
        <v>665.54</v>
      </c>
      <c r="O875" s="191"/>
      <c r="P875" s="194">
        <v>2484.3200000000002</v>
      </c>
      <c r="GO875" s="277"/>
      <c r="GP875" s="277"/>
      <c r="GQ875" s="277"/>
      <c r="GR875" s="277"/>
      <c r="GS875" s="277"/>
      <c r="GT875" s="277"/>
      <c r="GU875" s="277"/>
      <c r="GW875" s="157"/>
      <c r="GX875" s="157"/>
      <c r="GY875" s="157" t="s">
        <v>1501</v>
      </c>
      <c r="GZ875" s="277"/>
      <c r="HA875" s="157"/>
      <c r="HB875" s="157"/>
      <c r="HC875" s="277"/>
      <c r="HD875" s="277"/>
      <c r="HF875" s="277"/>
    </row>
    <row r="876" spans="1:214" s="143" customFormat="1" ht="15" customHeight="1">
      <c r="A876" s="195"/>
      <c r="B876" s="189" t="s">
        <v>397</v>
      </c>
      <c r="C876" s="501" t="s">
        <v>398</v>
      </c>
      <c r="D876" s="501"/>
      <c r="E876" s="501"/>
      <c r="F876" s="501"/>
      <c r="G876" s="501"/>
      <c r="H876" s="190" t="s">
        <v>399</v>
      </c>
      <c r="I876" s="201">
        <v>0.92</v>
      </c>
      <c r="J876" s="197">
        <v>1.6068849999999999</v>
      </c>
      <c r="K876" s="215">
        <v>3.4001687</v>
      </c>
      <c r="L876" s="198"/>
      <c r="M876" s="199"/>
      <c r="N876" s="200">
        <v>1582.31</v>
      </c>
      <c r="O876" s="191"/>
      <c r="P876" s="194">
        <v>5380.12</v>
      </c>
      <c r="Q876" s="278"/>
      <c r="R876" s="278"/>
      <c r="GO876" s="277"/>
      <c r="GP876" s="277"/>
      <c r="GQ876" s="277"/>
      <c r="GR876" s="277"/>
      <c r="GS876" s="277"/>
      <c r="GT876" s="277"/>
      <c r="GU876" s="277"/>
      <c r="GW876" s="157"/>
      <c r="GX876" s="157" t="s">
        <v>398</v>
      </c>
      <c r="GY876" s="157"/>
      <c r="GZ876" s="277"/>
      <c r="HA876" s="157"/>
      <c r="HB876" s="157"/>
      <c r="HC876" s="277"/>
      <c r="HD876" s="277"/>
      <c r="HF876" s="277"/>
    </row>
    <row r="877" spans="1:214" s="143" customFormat="1" ht="15" customHeight="1">
      <c r="A877" s="203"/>
      <c r="B877" s="189" t="s">
        <v>400</v>
      </c>
      <c r="C877" s="501" t="s">
        <v>401</v>
      </c>
      <c r="D877" s="501"/>
      <c r="E877" s="501"/>
      <c r="F877" s="501"/>
      <c r="G877" s="501"/>
      <c r="H877" s="190" t="s">
        <v>392</v>
      </c>
      <c r="I877" s="201">
        <v>0.92</v>
      </c>
      <c r="J877" s="197">
        <v>1.6068849999999999</v>
      </c>
      <c r="K877" s="215">
        <v>3.4001687</v>
      </c>
      <c r="L877" s="193"/>
      <c r="M877" s="191"/>
      <c r="N877" s="204">
        <v>777.91</v>
      </c>
      <c r="O877" s="191"/>
      <c r="P877" s="194">
        <v>2645.03</v>
      </c>
      <c r="GO877" s="277"/>
      <c r="GP877" s="277"/>
      <c r="GQ877" s="277"/>
      <c r="GR877" s="277"/>
      <c r="GS877" s="277"/>
      <c r="GT877" s="277"/>
      <c r="GU877" s="277"/>
      <c r="GW877" s="157"/>
      <c r="GX877" s="157"/>
      <c r="GY877" s="157" t="s">
        <v>401</v>
      </c>
      <c r="GZ877" s="277"/>
      <c r="HA877" s="157"/>
      <c r="HB877" s="157"/>
      <c r="HC877" s="277"/>
      <c r="HD877" s="277"/>
      <c r="HF877" s="277"/>
    </row>
    <row r="878" spans="1:214" s="143" customFormat="1" ht="15" customHeight="1">
      <c r="A878" s="195"/>
      <c r="B878" s="189" t="s">
        <v>402</v>
      </c>
      <c r="C878" s="501" t="s">
        <v>403</v>
      </c>
      <c r="D878" s="501"/>
      <c r="E878" s="501"/>
      <c r="F878" s="501"/>
      <c r="G878" s="501"/>
      <c r="H878" s="190" t="s">
        <v>399</v>
      </c>
      <c r="I878" s="201">
        <v>0.92</v>
      </c>
      <c r="J878" s="197">
        <v>1.6068849999999999</v>
      </c>
      <c r="K878" s="215">
        <v>3.4001687</v>
      </c>
      <c r="L878" s="198"/>
      <c r="M878" s="199"/>
      <c r="N878" s="200">
        <v>543.33000000000004</v>
      </c>
      <c r="O878" s="191"/>
      <c r="P878" s="194">
        <v>1847.41</v>
      </c>
      <c r="Q878" s="278"/>
      <c r="R878" s="278"/>
      <c r="GO878" s="277"/>
      <c r="GP878" s="277"/>
      <c r="GQ878" s="277"/>
      <c r="GR878" s="277"/>
      <c r="GS878" s="277"/>
      <c r="GT878" s="277"/>
      <c r="GU878" s="277"/>
      <c r="GW878" s="157"/>
      <c r="GX878" s="157" t="s">
        <v>403</v>
      </c>
      <c r="GY878" s="157"/>
      <c r="GZ878" s="277"/>
      <c r="HA878" s="157"/>
      <c r="HB878" s="157"/>
      <c r="HC878" s="277"/>
      <c r="HD878" s="277"/>
      <c r="HF878" s="277"/>
    </row>
    <row r="879" spans="1:214" s="143" customFormat="1" ht="15" customHeight="1">
      <c r="A879" s="203"/>
      <c r="B879" s="189" t="s">
        <v>404</v>
      </c>
      <c r="C879" s="501" t="s">
        <v>405</v>
      </c>
      <c r="D879" s="501"/>
      <c r="E879" s="501"/>
      <c r="F879" s="501"/>
      <c r="G879" s="501"/>
      <c r="H879" s="190" t="s">
        <v>392</v>
      </c>
      <c r="I879" s="201">
        <v>0.92</v>
      </c>
      <c r="J879" s="197">
        <v>1.6068849999999999</v>
      </c>
      <c r="K879" s="215">
        <v>3.4001687</v>
      </c>
      <c r="L879" s="193"/>
      <c r="M879" s="191"/>
      <c r="N879" s="204">
        <v>579.11</v>
      </c>
      <c r="O879" s="191"/>
      <c r="P879" s="194">
        <v>1969.07</v>
      </c>
      <c r="GO879" s="277"/>
      <c r="GP879" s="277"/>
      <c r="GQ879" s="277"/>
      <c r="GR879" s="277"/>
      <c r="GS879" s="277"/>
      <c r="GT879" s="277"/>
      <c r="GU879" s="277"/>
      <c r="GW879" s="157"/>
      <c r="GX879" s="157"/>
      <c r="GY879" s="157" t="s">
        <v>405</v>
      </c>
      <c r="GZ879" s="277"/>
      <c r="HA879" s="157"/>
      <c r="HB879" s="157"/>
      <c r="HC879" s="277"/>
      <c r="HD879" s="277"/>
      <c r="HF879" s="277"/>
    </row>
    <row r="880" spans="1:214" s="143" customFormat="1" ht="23.25" customHeight="1">
      <c r="A880" s="195"/>
      <c r="B880" s="189" t="s">
        <v>2014</v>
      </c>
      <c r="C880" s="501" t="s">
        <v>2015</v>
      </c>
      <c r="D880" s="501"/>
      <c r="E880" s="501"/>
      <c r="F880" s="501"/>
      <c r="G880" s="501"/>
      <c r="H880" s="190" t="s">
        <v>399</v>
      </c>
      <c r="I880" s="201">
        <v>0.33</v>
      </c>
      <c r="J880" s="197">
        <v>1.6068849999999999</v>
      </c>
      <c r="K880" s="215">
        <v>1.2196256999999999</v>
      </c>
      <c r="L880" s="198"/>
      <c r="M880" s="199"/>
      <c r="N880" s="200">
        <v>96.65</v>
      </c>
      <c r="O880" s="191"/>
      <c r="P880" s="194">
        <v>117.88</v>
      </c>
      <c r="Q880" s="278"/>
      <c r="R880" s="278"/>
      <c r="GO880" s="277"/>
      <c r="GP880" s="277"/>
      <c r="GQ880" s="277"/>
      <c r="GR880" s="277"/>
      <c r="GS880" s="277"/>
      <c r="GT880" s="277"/>
      <c r="GU880" s="277"/>
      <c r="GW880" s="157"/>
      <c r="GX880" s="157" t="s">
        <v>2015</v>
      </c>
      <c r="GY880" s="157"/>
      <c r="GZ880" s="277"/>
      <c r="HA880" s="157"/>
      <c r="HB880" s="157"/>
      <c r="HC880" s="277"/>
      <c r="HD880" s="277"/>
      <c r="HF880" s="277"/>
    </row>
    <row r="881" spans="1:214" s="143" customFormat="1" ht="23.25" customHeight="1">
      <c r="A881" s="195"/>
      <c r="B881" s="189" t="s">
        <v>406</v>
      </c>
      <c r="C881" s="501" t="s">
        <v>407</v>
      </c>
      <c r="D881" s="501"/>
      <c r="E881" s="501"/>
      <c r="F881" s="501"/>
      <c r="G881" s="501"/>
      <c r="H881" s="190" t="s">
        <v>399</v>
      </c>
      <c r="I881" s="201">
        <v>2.33</v>
      </c>
      <c r="J881" s="197">
        <v>1.6068849999999999</v>
      </c>
      <c r="K881" s="215">
        <v>8.6112967000000005</v>
      </c>
      <c r="L881" s="198"/>
      <c r="M881" s="199"/>
      <c r="N881" s="200">
        <v>34.6</v>
      </c>
      <c r="O881" s="191"/>
      <c r="P881" s="194">
        <v>297.95</v>
      </c>
      <c r="Q881" s="278"/>
      <c r="R881" s="278"/>
      <c r="GO881" s="277"/>
      <c r="GP881" s="277"/>
      <c r="GQ881" s="277"/>
      <c r="GR881" s="277"/>
      <c r="GS881" s="277"/>
      <c r="GT881" s="277"/>
      <c r="GU881" s="277"/>
      <c r="GW881" s="157"/>
      <c r="GX881" s="157" t="s">
        <v>407</v>
      </c>
      <c r="GY881" s="157"/>
      <c r="GZ881" s="277"/>
      <c r="HA881" s="157"/>
      <c r="HB881" s="157"/>
      <c r="HC881" s="277"/>
      <c r="HD881" s="277"/>
      <c r="HF881" s="277"/>
    </row>
    <row r="882" spans="1:214" s="143" customFormat="1" ht="15" customHeight="1">
      <c r="A882" s="188"/>
      <c r="B882" s="189" t="s">
        <v>180</v>
      </c>
      <c r="C882" s="501" t="s">
        <v>410</v>
      </c>
      <c r="D882" s="501"/>
      <c r="E882" s="501"/>
      <c r="F882" s="501"/>
      <c r="G882" s="501"/>
      <c r="H882" s="190"/>
      <c r="I882" s="191"/>
      <c r="J882" s="191"/>
      <c r="K882" s="191"/>
      <c r="L882" s="193"/>
      <c r="M882" s="191"/>
      <c r="N882" s="193"/>
      <c r="O882" s="191"/>
      <c r="P882" s="194">
        <v>29003.47</v>
      </c>
      <c r="GO882" s="277"/>
      <c r="GP882" s="277"/>
      <c r="GQ882" s="277"/>
      <c r="GR882" s="277"/>
      <c r="GS882" s="277"/>
      <c r="GT882" s="277"/>
      <c r="GU882" s="277"/>
      <c r="GW882" s="157" t="s">
        <v>410</v>
      </c>
      <c r="GX882" s="157"/>
      <c r="GY882" s="157"/>
      <c r="GZ882" s="277"/>
      <c r="HA882" s="157"/>
      <c r="HB882" s="157"/>
      <c r="HC882" s="277"/>
      <c r="HD882" s="277"/>
      <c r="HF882" s="277"/>
    </row>
    <row r="883" spans="1:214" s="143" customFormat="1" ht="15" customHeight="1">
      <c r="A883" s="195"/>
      <c r="B883" s="189" t="s">
        <v>590</v>
      </c>
      <c r="C883" s="501" t="s">
        <v>591</v>
      </c>
      <c r="D883" s="501"/>
      <c r="E883" s="501"/>
      <c r="F883" s="501"/>
      <c r="G883" s="501"/>
      <c r="H883" s="190" t="s">
        <v>592</v>
      </c>
      <c r="I883" s="202">
        <v>0.13439999999999999</v>
      </c>
      <c r="J883" s="202">
        <v>1.0367</v>
      </c>
      <c r="K883" s="215">
        <v>0.32046469999999999</v>
      </c>
      <c r="L883" s="198"/>
      <c r="M883" s="199"/>
      <c r="N883" s="200">
        <v>7.46</v>
      </c>
      <c r="O883" s="191"/>
      <c r="P883" s="194">
        <v>2.39</v>
      </c>
      <c r="Q883" s="278"/>
      <c r="R883" s="278"/>
      <c r="GO883" s="277"/>
      <c r="GP883" s="277"/>
      <c r="GQ883" s="277"/>
      <c r="GR883" s="277"/>
      <c r="GS883" s="277"/>
      <c r="GT883" s="277"/>
      <c r="GU883" s="277"/>
      <c r="GW883" s="157"/>
      <c r="GX883" s="157" t="s">
        <v>591</v>
      </c>
      <c r="GY883" s="157"/>
      <c r="GZ883" s="277"/>
      <c r="HA883" s="157"/>
      <c r="HB883" s="157"/>
      <c r="HC883" s="277"/>
      <c r="HD883" s="277"/>
      <c r="HF883" s="277"/>
    </row>
    <row r="884" spans="1:214" s="143" customFormat="1" ht="23.25" customHeight="1">
      <c r="A884" s="195"/>
      <c r="B884" s="189" t="s">
        <v>411</v>
      </c>
      <c r="C884" s="501" t="s">
        <v>412</v>
      </c>
      <c r="D884" s="501"/>
      <c r="E884" s="501"/>
      <c r="F884" s="501"/>
      <c r="G884" s="501"/>
      <c r="H884" s="190" t="s">
        <v>413</v>
      </c>
      <c r="I884" s="196">
        <v>0.2</v>
      </c>
      <c r="J884" s="202">
        <v>1.0367</v>
      </c>
      <c r="K884" s="197">
        <v>0.47688199999999997</v>
      </c>
      <c r="L884" s="205">
        <v>155.63</v>
      </c>
      <c r="M884" s="206">
        <v>0.77</v>
      </c>
      <c r="N884" s="200">
        <v>119.84</v>
      </c>
      <c r="O884" s="191"/>
      <c r="P884" s="194">
        <v>57.15</v>
      </c>
      <c r="Q884" s="278"/>
      <c r="R884" s="278"/>
      <c r="GO884" s="277"/>
      <c r="GP884" s="277"/>
      <c r="GQ884" s="277"/>
      <c r="GR884" s="277"/>
      <c r="GS884" s="277"/>
      <c r="GT884" s="277"/>
      <c r="GU884" s="277"/>
      <c r="GW884" s="157"/>
      <c r="GX884" s="157" t="s">
        <v>412</v>
      </c>
      <c r="GY884" s="157"/>
      <c r="GZ884" s="277"/>
      <c r="HA884" s="157"/>
      <c r="HB884" s="157"/>
      <c r="HC884" s="277"/>
      <c r="HD884" s="277"/>
      <c r="HF884" s="277"/>
    </row>
    <row r="885" spans="1:214" s="143" customFormat="1" ht="15" customHeight="1">
      <c r="A885" s="195"/>
      <c r="B885" s="189" t="s">
        <v>703</v>
      </c>
      <c r="C885" s="501" t="s">
        <v>704</v>
      </c>
      <c r="D885" s="501"/>
      <c r="E885" s="501"/>
      <c r="F885" s="501"/>
      <c r="G885" s="501"/>
      <c r="H885" s="190" t="s">
        <v>413</v>
      </c>
      <c r="I885" s="201">
        <v>1.25</v>
      </c>
      <c r="J885" s="202">
        <v>1.0367</v>
      </c>
      <c r="K885" s="215">
        <v>2.9805125000000001</v>
      </c>
      <c r="L885" s="205">
        <v>174.93</v>
      </c>
      <c r="M885" s="206">
        <v>1.07</v>
      </c>
      <c r="N885" s="200">
        <v>187.18</v>
      </c>
      <c r="O885" s="191"/>
      <c r="P885" s="194">
        <v>557.89</v>
      </c>
      <c r="Q885" s="278"/>
      <c r="R885" s="278"/>
      <c r="GO885" s="277"/>
      <c r="GP885" s="277"/>
      <c r="GQ885" s="277"/>
      <c r="GR885" s="277"/>
      <c r="GS885" s="277"/>
      <c r="GT885" s="277"/>
      <c r="GU885" s="277"/>
      <c r="GW885" s="157"/>
      <c r="GX885" s="157" t="s">
        <v>704</v>
      </c>
      <c r="GY885" s="157"/>
      <c r="GZ885" s="277"/>
      <c r="HA885" s="157"/>
      <c r="HB885" s="157"/>
      <c r="HC885" s="277"/>
      <c r="HD885" s="277"/>
      <c r="HF885" s="277"/>
    </row>
    <row r="886" spans="1:214" s="143" customFormat="1" ht="23.25" customHeight="1">
      <c r="A886" s="195"/>
      <c r="B886" s="189" t="s">
        <v>2016</v>
      </c>
      <c r="C886" s="501" t="s">
        <v>2017</v>
      </c>
      <c r="D886" s="501"/>
      <c r="E886" s="501"/>
      <c r="F886" s="501"/>
      <c r="G886" s="501"/>
      <c r="H886" s="190" t="s">
        <v>418</v>
      </c>
      <c r="I886" s="207">
        <v>8.1000000000000003E-2</v>
      </c>
      <c r="J886" s="202">
        <v>1.0367</v>
      </c>
      <c r="K886" s="215">
        <v>0.19313720000000001</v>
      </c>
      <c r="L886" s="208">
        <v>105278.81</v>
      </c>
      <c r="M886" s="206">
        <v>1.27</v>
      </c>
      <c r="N886" s="200">
        <v>133704.09</v>
      </c>
      <c r="O886" s="191"/>
      <c r="P886" s="194">
        <v>25823.23</v>
      </c>
      <c r="Q886" s="278"/>
      <c r="R886" s="278"/>
      <c r="GO886" s="277"/>
      <c r="GP886" s="277"/>
      <c r="GQ886" s="277"/>
      <c r="GR886" s="277"/>
      <c r="GS886" s="277"/>
      <c r="GT886" s="277"/>
      <c r="GU886" s="277"/>
      <c r="GW886" s="157"/>
      <c r="GX886" s="157" t="s">
        <v>2017</v>
      </c>
      <c r="GY886" s="157"/>
      <c r="GZ886" s="277"/>
      <c r="HA886" s="157"/>
      <c r="HB886" s="157"/>
      <c r="HC886" s="277"/>
      <c r="HD886" s="277"/>
      <c r="HF886" s="277"/>
    </row>
    <row r="887" spans="1:214" s="143" customFormat="1" ht="23.25" customHeight="1">
      <c r="A887" s="195"/>
      <c r="B887" s="189" t="s">
        <v>728</v>
      </c>
      <c r="C887" s="501" t="s">
        <v>729</v>
      </c>
      <c r="D887" s="501"/>
      <c r="E887" s="501"/>
      <c r="F887" s="501"/>
      <c r="G887" s="501"/>
      <c r="H887" s="190" t="s">
        <v>418</v>
      </c>
      <c r="I887" s="202">
        <v>4.0000000000000002E-4</v>
      </c>
      <c r="J887" s="202">
        <v>1.0367</v>
      </c>
      <c r="K887" s="215">
        <v>9.5379999999999998E-4</v>
      </c>
      <c r="L887" s="198"/>
      <c r="M887" s="199"/>
      <c r="N887" s="200">
        <v>44320.18</v>
      </c>
      <c r="O887" s="191"/>
      <c r="P887" s="194">
        <v>42.27</v>
      </c>
      <c r="Q887" s="278"/>
      <c r="R887" s="278"/>
      <c r="GO887" s="277"/>
      <c r="GP887" s="277"/>
      <c r="GQ887" s="277"/>
      <c r="GR887" s="277"/>
      <c r="GS887" s="277"/>
      <c r="GT887" s="277"/>
      <c r="GU887" s="277"/>
      <c r="GW887" s="157"/>
      <c r="GX887" s="157" t="s">
        <v>729</v>
      </c>
      <c r="GY887" s="157"/>
      <c r="GZ887" s="277"/>
      <c r="HA887" s="157"/>
      <c r="HB887" s="157"/>
      <c r="HC887" s="277"/>
      <c r="HD887" s="277"/>
      <c r="HF887" s="277"/>
    </row>
    <row r="888" spans="1:214" s="143" customFormat="1" ht="15" customHeight="1">
      <c r="A888" s="195"/>
      <c r="B888" s="189" t="s">
        <v>730</v>
      </c>
      <c r="C888" s="501" t="s">
        <v>731</v>
      </c>
      <c r="D888" s="501"/>
      <c r="E888" s="501"/>
      <c r="F888" s="501"/>
      <c r="G888" s="501"/>
      <c r="H888" s="190" t="s">
        <v>413</v>
      </c>
      <c r="I888" s="201">
        <v>8.17</v>
      </c>
      <c r="J888" s="202">
        <v>1.0367</v>
      </c>
      <c r="K888" s="215">
        <v>19.480629700000001</v>
      </c>
      <c r="L888" s="205">
        <v>79.88</v>
      </c>
      <c r="M888" s="206">
        <v>1.42</v>
      </c>
      <c r="N888" s="200">
        <v>113.43</v>
      </c>
      <c r="O888" s="191"/>
      <c r="P888" s="194">
        <v>2209.69</v>
      </c>
      <c r="Q888" s="278"/>
      <c r="R888" s="278"/>
      <c r="GO888" s="277"/>
      <c r="GP888" s="277"/>
      <c r="GQ888" s="277"/>
      <c r="GR888" s="277"/>
      <c r="GS888" s="277"/>
      <c r="GT888" s="277"/>
      <c r="GU888" s="277"/>
      <c r="GW888" s="157"/>
      <c r="GX888" s="157" t="s">
        <v>731</v>
      </c>
      <c r="GY888" s="157"/>
      <c r="GZ888" s="277"/>
      <c r="HA888" s="157"/>
      <c r="HB888" s="157"/>
      <c r="HC888" s="277"/>
      <c r="HD888" s="277"/>
      <c r="HF888" s="277"/>
    </row>
    <row r="889" spans="1:214" s="143" customFormat="1" ht="15" customHeight="1">
      <c r="A889" s="195"/>
      <c r="B889" s="189" t="s">
        <v>2018</v>
      </c>
      <c r="C889" s="501" t="s">
        <v>2019</v>
      </c>
      <c r="D889" s="501"/>
      <c r="E889" s="501"/>
      <c r="F889" s="501"/>
      <c r="G889" s="501"/>
      <c r="H889" s="190" t="s">
        <v>2020</v>
      </c>
      <c r="I889" s="196">
        <v>0.1</v>
      </c>
      <c r="J889" s="202">
        <v>1.0367</v>
      </c>
      <c r="K889" s="197">
        <v>0.23844099999999999</v>
      </c>
      <c r="L889" s="205">
        <v>944.69</v>
      </c>
      <c r="M889" s="206">
        <v>1.38</v>
      </c>
      <c r="N889" s="200">
        <v>1303.67</v>
      </c>
      <c r="O889" s="191"/>
      <c r="P889" s="194">
        <v>310.85000000000002</v>
      </c>
      <c r="Q889" s="278"/>
      <c r="R889" s="278"/>
      <c r="GO889" s="277"/>
      <c r="GP889" s="277"/>
      <c r="GQ889" s="277"/>
      <c r="GR889" s="277"/>
      <c r="GS889" s="277"/>
      <c r="GT889" s="277"/>
      <c r="GU889" s="277"/>
      <c r="GW889" s="157"/>
      <c r="GX889" s="157" t="s">
        <v>2019</v>
      </c>
      <c r="GY889" s="157"/>
      <c r="GZ889" s="277"/>
      <c r="HA889" s="157"/>
      <c r="HB889" s="157"/>
      <c r="HC889" s="277"/>
      <c r="HD889" s="277"/>
      <c r="HF889" s="277"/>
    </row>
    <row r="890" spans="1:214" s="143" customFormat="1" ht="15" customHeight="1">
      <c r="A890" s="210"/>
      <c r="B890" s="187"/>
      <c r="C890" s="500" t="s">
        <v>429</v>
      </c>
      <c r="D890" s="500"/>
      <c r="E890" s="500"/>
      <c r="F890" s="500"/>
      <c r="G890" s="500"/>
      <c r="H890" s="180"/>
      <c r="I890" s="181"/>
      <c r="J890" s="181"/>
      <c r="K890" s="181"/>
      <c r="L890" s="183"/>
      <c r="M890" s="181"/>
      <c r="N890" s="211"/>
      <c r="O890" s="181"/>
      <c r="P890" s="212">
        <v>97791.27</v>
      </c>
      <c r="Q890" s="278"/>
      <c r="R890" s="278"/>
      <c r="GO890" s="277"/>
      <c r="GP890" s="277"/>
      <c r="GQ890" s="277"/>
      <c r="GR890" s="277"/>
      <c r="GS890" s="277"/>
      <c r="GT890" s="277"/>
      <c r="GU890" s="277"/>
      <c r="GW890" s="157"/>
      <c r="GX890" s="157"/>
      <c r="GY890" s="157"/>
      <c r="GZ890" s="277" t="s">
        <v>429</v>
      </c>
      <c r="HA890" s="157"/>
      <c r="HB890" s="157"/>
      <c r="HC890" s="277"/>
      <c r="HD890" s="277"/>
      <c r="HF890" s="277"/>
    </row>
    <row r="891" spans="1:214" s="143" customFormat="1" ht="15" customHeight="1">
      <c r="A891" s="203" t="s">
        <v>1883</v>
      </c>
      <c r="B891" s="189" t="s">
        <v>430</v>
      </c>
      <c r="C891" s="501" t="s">
        <v>431</v>
      </c>
      <c r="D891" s="501"/>
      <c r="E891" s="501"/>
      <c r="F891" s="501"/>
      <c r="G891" s="501"/>
      <c r="H891" s="190" t="s">
        <v>432</v>
      </c>
      <c r="I891" s="209">
        <v>2</v>
      </c>
      <c r="J891" s="191"/>
      <c r="K891" s="209">
        <v>2</v>
      </c>
      <c r="L891" s="193"/>
      <c r="M891" s="191"/>
      <c r="N891" s="193"/>
      <c r="O891" s="192">
        <v>0.51834999999999998</v>
      </c>
      <c r="P891" s="216">
        <v>292.94</v>
      </c>
      <c r="GO891" s="277"/>
      <c r="GP891" s="277"/>
      <c r="GQ891" s="277"/>
      <c r="GR891" s="277"/>
      <c r="GS891" s="277"/>
      <c r="GT891" s="277"/>
      <c r="GU891" s="277"/>
      <c r="GW891" s="157"/>
      <c r="GX891" s="157"/>
      <c r="GY891" s="157"/>
      <c r="GZ891" s="277"/>
      <c r="HA891" s="157" t="s">
        <v>431</v>
      </c>
      <c r="HB891" s="157"/>
      <c r="HC891" s="277"/>
      <c r="HD891" s="277"/>
      <c r="HF891" s="277"/>
    </row>
    <row r="892" spans="1:214" s="143" customFormat="1" ht="15" customHeight="1">
      <c r="A892" s="203"/>
      <c r="B892" s="189"/>
      <c r="C892" s="501" t="s">
        <v>433</v>
      </c>
      <c r="D892" s="501"/>
      <c r="E892" s="501"/>
      <c r="F892" s="501"/>
      <c r="G892" s="501"/>
      <c r="H892" s="190"/>
      <c r="I892" s="191"/>
      <c r="J892" s="191"/>
      <c r="K892" s="191"/>
      <c r="L892" s="193"/>
      <c r="M892" s="191"/>
      <c r="N892" s="193"/>
      <c r="O892" s="191"/>
      <c r="P892" s="194">
        <v>52504.1</v>
      </c>
      <c r="GO892" s="277"/>
      <c r="GP892" s="277"/>
      <c r="GQ892" s="277"/>
      <c r="GR892" s="277"/>
      <c r="GS892" s="277"/>
      <c r="GT892" s="277"/>
      <c r="GU892" s="277"/>
      <c r="GW892" s="157"/>
      <c r="GX892" s="157"/>
      <c r="GY892" s="157"/>
      <c r="GZ892" s="277"/>
      <c r="HA892" s="157"/>
      <c r="HB892" s="157" t="s">
        <v>433</v>
      </c>
      <c r="HC892" s="277"/>
      <c r="HD892" s="277"/>
      <c r="HF892" s="277"/>
    </row>
    <row r="893" spans="1:214" s="143" customFormat="1" ht="15" customHeight="1">
      <c r="A893" s="203"/>
      <c r="B893" s="189" t="s">
        <v>603</v>
      </c>
      <c r="C893" s="501" t="s">
        <v>604</v>
      </c>
      <c r="D893" s="501"/>
      <c r="E893" s="501"/>
      <c r="F893" s="501"/>
      <c r="G893" s="501"/>
      <c r="H893" s="190" t="s">
        <v>432</v>
      </c>
      <c r="I893" s="209">
        <v>97</v>
      </c>
      <c r="J893" s="191"/>
      <c r="K893" s="209">
        <v>97</v>
      </c>
      <c r="L893" s="193"/>
      <c r="M893" s="191"/>
      <c r="N893" s="193"/>
      <c r="O893" s="191"/>
      <c r="P893" s="194">
        <v>50928.98</v>
      </c>
      <c r="GO893" s="277"/>
      <c r="GP893" s="277"/>
      <c r="GQ893" s="277"/>
      <c r="GR893" s="277"/>
      <c r="GS893" s="277"/>
      <c r="GT893" s="277"/>
      <c r="GU893" s="277"/>
      <c r="GW893" s="157"/>
      <c r="GX893" s="157"/>
      <c r="GY893" s="157"/>
      <c r="GZ893" s="277"/>
      <c r="HA893" s="157"/>
      <c r="HB893" s="157" t="s">
        <v>604</v>
      </c>
      <c r="HC893" s="277"/>
      <c r="HD893" s="277"/>
      <c r="HF893" s="277"/>
    </row>
    <row r="894" spans="1:214" s="143" customFormat="1" ht="15" customHeight="1">
      <c r="A894" s="203"/>
      <c r="B894" s="189" t="s">
        <v>605</v>
      </c>
      <c r="C894" s="501" t="s">
        <v>606</v>
      </c>
      <c r="D894" s="501"/>
      <c r="E894" s="501"/>
      <c r="F894" s="501"/>
      <c r="G894" s="501"/>
      <c r="H894" s="190" t="s">
        <v>432</v>
      </c>
      <c r="I894" s="209">
        <v>51</v>
      </c>
      <c r="J894" s="191"/>
      <c r="K894" s="209">
        <v>51</v>
      </c>
      <c r="L894" s="193"/>
      <c r="M894" s="191"/>
      <c r="N894" s="193"/>
      <c r="O894" s="191"/>
      <c r="P894" s="194">
        <v>26777.09</v>
      </c>
      <c r="GO894" s="277"/>
      <c r="GP894" s="277"/>
      <c r="GQ894" s="277"/>
      <c r="GR894" s="277"/>
      <c r="GS894" s="277"/>
      <c r="GT894" s="277"/>
      <c r="GU894" s="277"/>
      <c r="GW894" s="157"/>
      <c r="GX894" s="157"/>
      <c r="GY894" s="157"/>
      <c r="GZ894" s="277"/>
      <c r="HA894" s="157"/>
      <c r="HB894" s="157" t="s">
        <v>606</v>
      </c>
      <c r="HC894" s="277"/>
      <c r="HD894" s="277"/>
      <c r="HF894" s="277"/>
    </row>
    <row r="895" spans="1:214" s="143" customFormat="1" ht="15" customHeight="1">
      <c r="A895" s="213"/>
      <c r="B895" s="214"/>
      <c r="C895" s="500" t="s">
        <v>438</v>
      </c>
      <c r="D895" s="500"/>
      <c r="E895" s="500"/>
      <c r="F895" s="500"/>
      <c r="G895" s="500"/>
      <c r="H895" s="180"/>
      <c r="I895" s="181"/>
      <c r="J895" s="181"/>
      <c r="K895" s="181"/>
      <c r="L895" s="183"/>
      <c r="M895" s="181"/>
      <c r="N895" s="211">
        <v>76430.559999999998</v>
      </c>
      <c r="O895" s="181"/>
      <c r="P895" s="212">
        <v>175790.28</v>
      </c>
      <c r="GO895" s="277"/>
      <c r="GP895" s="277"/>
      <c r="GQ895" s="277"/>
      <c r="GR895" s="277"/>
      <c r="GS895" s="277"/>
      <c r="GT895" s="277"/>
      <c r="GU895" s="277"/>
      <c r="GW895" s="157"/>
      <c r="GX895" s="157"/>
      <c r="GY895" s="157"/>
      <c r="GZ895" s="277"/>
      <c r="HA895" s="157"/>
      <c r="HB895" s="157"/>
      <c r="HC895" s="277" t="s">
        <v>438</v>
      </c>
      <c r="HD895" s="277"/>
      <c r="HF895" s="277"/>
    </row>
    <row r="896" spans="1:214" s="143" customFormat="1" ht="1.5" customHeight="1">
      <c r="A896" s="223"/>
      <c r="B896" s="224"/>
      <c r="C896" s="224"/>
      <c r="D896" s="224"/>
      <c r="E896" s="224"/>
      <c r="F896" s="225"/>
      <c r="G896" s="225"/>
      <c r="H896" s="225"/>
      <c r="I896" s="225"/>
      <c r="J896" s="226"/>
      <c r="K896" s="225"/>
      <c r="L896" s="226"/>
      <c r="M896" s="227"/>
      <c r="N896" s="226"/>
      <c r="O896" s="228"/>
      <c r="P896" s="229"/>
      <c r="Q896" s="279"/>
      <c r="R896" s="280"/>
      <c r="GO896" s="277"/>
      <c r="GP896" s="277"/>
      <c r="GQ896" s="277"/>
      <c r="GR896" s="277"/>
      <c r="GS896" s="277"/>
      <c r="GT896" s="277"/>
      <c r="GU896" s="277"/>
      <c r="GW896" s="157"/>
      <c r="GX896" s="157"/>
      <c r="GY896" s="157"/>
      <c r="GZ896" s="277"/>
      <c r="HA896" s="157"/>
      <c r="HB896" s="157"/>
      <c r="HC896" s="277"/>
      <c r="HD896" s="277"/>
      <c r="HF896" s="277"/>
    </row>
    <row r="897" spans="1:214" s="143" customFormat="1" ht="15" customHeight="1">
      <c r="A897" s="210"/>
      <c r="B897" s="230"/>
      <c r="C897" s="496" t="s">
        <v>2064</v>
      </c>
      <c r="D897" s="496"/>
      <c r="E897" s="496"/>
      <c r="F897" s="496"/>
      <c r="G897" s="496"/>
      <c r="H897" s="496"/>
      <c r="I897" s="496"/>
      <c r="J897" s="496"/>
      <c r="K897" s="496"/>
      <c r="L897" s="496"/>
      <c r="M897" s="496"/>
      <c r="N897" s="496"/>
      <c r="O897" s="496"/>
      <c r="P897" s="232"/>
      <c r="Q897" s="279"/>
      <c r="R897" s="280"/>
      <c r="GO897" s="277"/>
      <c r="GP897" s="277"/>
      <c r="GQ897" s="277"/>
      <c r="GR897" s="277"/>
      <c r="GS897" s="277"/>
      <c r="GT897" s="277"/>
      <c r="GU897" s="277"/>
      <c r="GW897" s="157"/>
      <c r="GX897" s="157"/>
      <c r="GY897" s="157"/>
      <c r="GZ897" s="277"/>
      <c r="HA897" s="157"/>
      <c r="HB897" s="157"/>
      <c r="HC897" s="277"/>
      <c r="HD897" s="277" t="s">
        <v>2064</v>
      </c>
      <c r="HF897" s="277"/>
    </row>
    <row r="898" spans="1:214" s="143" customFormat="1" ht="15" customHeight="1">
      <c r="A898" s="210"/>
      <c r="B898" s="187"/>
      <c r="C898" s="495" t="s">
        <v>675</v>
      </c>
      <c r="D898" s="495"/>
      <c r="E898" s="495"/>
      <c r="F898" s="495"/>
      <c r="G898" s="495"/>
      <c r="H898" s="495"/>
      <c r="I898" s="495"/>
      <c r="J898" s="495"/>
      <c r="K898" s="495"/>
      <c r="L898" s="495"/>
      <c r="M898" s="495"/>
      <c r="N898" s="495"/>
      <c r="O898" s="495"/>
      <c r="P898" s="234">
        <v>98084.21</v>
      </c>
      <c r="Q898" s="279"/>
      <c r="R898" s="280"/>
      <c r="GO898" s="277"/>
      <c r="GP898" s="277"/>
      <c r="GQ898" s="277"/>
      <c r="GR898" s="277"/>
      <c r="GS898" s="277"/>
      <c r="GT898" s="277"/>
      <c r="GU898" s="277"/>
      <c r="GW898" s="157"/>
      <c r="GX898" s="157"/>
      <c r="GY898" s="157"/>
      <c r="GZ898" s="277"/>
      <c r="HA898" s="157"/>
      <c r="HB898" s="157"/>
      <c r="HC898" s="277"/>
      <c r="HD898" s="277"/>
      <c r="HE898" s="140" t="s">
        <v>675</v>
      </c>
      <c r="HF898" s="277"/>
    </row>
    <row r="899" spans="1:214" s="143" customFormat="1" ht="15" customHeight="1">
      <c r="A899" s="210"/>
      <c r="B899" s="187"/>
      <c r="C899" s="495" t="s">
        <v>676</v>
      </c>
      <c r="D899" s="495"/>
      <c r="E899" s="495"/>
      <c r="F899" s="495"/>
      <c r="G899" s="495"/>
      <c r="H899" s="495"/>
      <c r="I899" s="495"/>
      <c r="J899" s="495"/>
      <c r="K899" s="495"/>
      <c r="L899" s="495"/>
      <c r="M899" s="495"/>
      <c r="N899" s="495"/>
      <c r="O899" s="495"/>
      <c r="P899" s="235"/>
      <c r="Q899" s="279"/>
      <c r="R899" s="280"/>
      <c r="GO899" s="277"/>
      <c r="GP899" s="277"/>
      <c r="GQ899" s="277"/>
      <c r="GR899" s="277"/>
      <c r="GS899" s="277"/>
      <c r="GT899" s="277"/>
      <c r="GU899" s="277"/>
      <c r="GW899" s="157"/>
      <c r="GX899" s="157"/>
      <c r="GY899" s="157"/>
      <c r="GZ899" s="277"/>
      <c r="HA899" s="157"/>
      <c r="HB899" s="157"/>
      <c r="HC899" s="277"/>
      <c r="HD899" s="277"/>
      <c r="HE899" s="140" t="s">
        <v>676</v>
      </c>
      <c r="HF899" s="277"/>
    </row>
    <row r="900" spans="1:214" s="143" customFormat="1" ht="15" customHeight="1">
      <c r="A900" s="210"/>
      <c r="B900" s="187"/>
      <c r="C900" s="495" t="s">
        <v>677</v>
      </c>
      <c r="D900" s="495"/>
      <c r="E900" s="495"/>
      <c r="F900" s="495"/>
      <c r="G900" s="495"/>
      <c r="H900" s="495"/>
      <c r="I900" s="495"/>
      <c r="J900" s="495"/>
      <c r="K900" s="495"/>
      <c r="L900" s="495"/>
      <c r="M900" s="495"/>
      <c r="N900" s="495"/>
      <c r="O900" s="495"/>
      <c r="P900" s="234">
        <v>45405.68</v>
      </c>
      <c r="Q900" s="279"/>
      <c r="R900" s="280"/>
      <c r="GO900" s="277"/>
      <c r="GP900" s="277"/>
      <c r="GQ900" s="277"/>
      <c r="GR900" s="277"/>
      <c r="GS900" s="277"/>
      <c r="GT900" s="277"/>
      <c r="GU900" s="277"/>
      <c r="GW900" s="157"/>
      <c r="GX900" s="157"/>
      <c r="GY900" s="157"/>
      <c r="GZ900" s="277"/>
      <c r="HA900" s="157"/>
      <c r="HB900" s="157"/>
      <c r="HC900" s="277"/>
      <c r="HD900" s="277"/>
      <c r="HE900" s="140" t="s">
        <v>677</v>
      </c>
      <c r="HF900" s="277"/>
    </row>
    <row r="901" spans="1:214" s="143" customFormat="1" ht="15" customHeight="1">
      <c r="A901" s="210"/>
      <c r="B901" s="187"/>
      <c r="C901" s="495" t="s">
        <v>678</v>
      </c>
      <c r="D901" s="495"/>
      <c r="E901" s="495"/>
      <c r="F901" s="495"/>
      <c r="G901" s="495"/>
      <c r="H901" s="495"/>
      <c r="I901" s="495"/>
      <c r="J901" s="495"/>
      <c r="K901" s="495"/>
      <c r="L901" s="495"/>
      <c r="M901" s="495"/>
      <c r="N901" s="495"/>
      <c r="O901" s="495"/>
      <c r="P901" s="234">
        <v>16283.7</v>
      </c>
      <c r="Q901" s="279"/>
      <c r="R901" s="280"/>
      <c r="GO901" s="277"/>
      <c r="GP901" s="277"/>
      <c r="GQ901" s="277"/>
      <c r="GR901" s="277"/>
      <c r="GS901" s="277"/>
      <c r="GT901" s="277"/>
      <c r="GU901" s="277"/>
      <c r="GW901" s="157"/>
      <c r="GX901" s="157"/>
      <c r="GY901" s="157"/>
      <c r="GZ901" s="277"/>
      <c r="HA901" s="157"/>
      <c r="HB901" s="157"/>
      <c r="HC901" s="277"/>
      <c r="HD901" s="277"/>
      <c r="HE901" s="140" t="s">
        <v>678</v>
      </c>
      <c r="HF901" s="277"/>
    </row>
    <row r="902" spans="1:214" s="143" customFormat="1" ht="15" customHeight="1">
      <c r="A902" s="210"/>
      <c r="B902" s="187"/>
      <c r="C902" s="495" t="s">
        <v>679</v>
      </c>
      <c r="D902" s="495"/>
      <c r="E902" s="495"/>
      <c r="F902" s="495"/>
      <c r="G902" s="495"/>
      <c r="H902" s="495"/>
      <c r="I902" s="495"/>
      <c r="J902" s="495"/>
      <c r="K902" s="495"/>
      <c r="L902" s="495"/>
      <c r="M902" s="495"/>
      <c r="N902" s="495"/>
      <c r="O902" s="495"/>
      <c r="P902" s="234">
        <v>7098.42</v>
      </c>
      <c r="Q902" s="279"/>
      <c r="R902" s="280"/>
      <c r="GO902" s="277"/>
      <c r="GP902" s="277"/>
      <c r="GQ902" s="277"/>
      <c r="GR902" s="277"/>
      <c r="GS902" s="277"/>
      <c r="GT902" s="277"/>
      <c r="GU902" s="277"/>
      <c r="GW902" s="157"/>
      <c r="GX902" s="157"/>
      <c r="GY902" s="157"/>
      <c r="GZ902" s="277"/>
      <c r="HA902" s="157"/>
      <c r="HB902" s="157"/>
      <c r="HC902" s="277"/>
      <c r="HD902" s="277"/>
      <c r="HE902" s="140" t="s">
        <v>679</v>
      </c>
      <c r="HF902" s="277"/>
    </row>
    <row r="903" spans="1:214" s="143" customFormat="1" ht="15" customHeight="1">
      <c r="A903" s="210"/>
      <c r="B903" s="187"/>
      <c r="C903" s="495" t="s">
        <v>680</v>
      </c>
      <c r="D903" s="495"/>
      <c r="E903" s="495"/>
      <c r="F903" s="495"/>
      <c r="G903" s="495"/>
      <c r="H903" s="495"/>
      <c r="I903" s="495"/>
      <c r="J903" s="495"/>
      <c r="K903" s="495"/>
      <c r="L903" s="495"/>
      <c r="M903" s="495"/>
      <c r="N903" s="495"/>
      <c r="O903" s="495"/>
      <c r="P903" s="234">
        <v>29296.41</v>
      </c>
      <c r="Q903" s="279"/>
      <c r="R903" s="280"/>
      <c r="GO903" s="277"/>
      <c r="GP903" s="277"/>
      <c r="GQ903" s="277"/>
      <c r="GR903" s="277"/>
      <c r="GS903" s="277"/>
      <c r="GT903" s="277"/>
      <c r="GU903" s="277"/>
      <c r="GW903" s="157"/>
      <c r="GX903" s="157"/>
      <c r="GY903" s="157"/>
      <c r="GZ903" s="277"/>
      <c r="HA903" s="157"/>
      <c r="HB903" s="157"/>
      <c r="HC903" s="277"/>
      <c r="HD903" s="277"/>
      <c r="HE903" s="140" t="s">
        <v>680</v>
      </c>
      <c r="HF903" s="277"/>
    </row>
    <row r="904" spans="1:214" s="143" customFormat="1" ht="15" customHeight="1">
      <c r="A904" s="210"/>
      <c r="B904" s="187"/>
      <c r="C904" s="495" t="s">
        <v>681</v>
      </c>
      <c r="D904" s="495"/>
      <c r="E904" s="495"/>
      <c r="F904" s="495"/>
      <c r="G904" s="495"/>
      <c r="H904" s="495"/>
      <c r="I904" s="495"/>
      <c r="J904" s="495"/>
      <c r="K904" s="495"/>
      <c r="L904" s="495"/>
      <c r="M904" s="495"/>
      <c r="N904" s="495"/>
      <c r="O904" s="495"/>
      <c r="P904" s="234">
        <v>175790.28</v>
      </c>
      <c r="Q904" s="279"/>
      <c r="R904" s="280"/>
      <c r="GO904" s="277"/>
      <c r="GP904" s="277"/>
      <c r="GQ904" s="277"/>
      <c r="GR904" s="277"/>
      <c r="GS904" s="277"/>
      <c r="GT904" s="277"/>
      <c r="GU904" s="277"/>
      <c r="GW904" s="157"/>
      <c r="GX904" s="157"/>
      <c r="GY904" s="157"/>
      <c r="GZ904" s="277"/>
      <c r="HA904" s="157"/>
      <c r="HB904" s="157"/>
      <c r="HC904" s="277"/>
      <c r="HD904" s="277"/>
      <c r="HE904" s="140" t="s">
        <v>681</v>
      </c>
      <c r="HF904" s="277"/>
    </row>
    <row r="905" spans="1:214" s="143" customFormat="1" ht="15" customHeight="1">
      <c r="A905" s="210"/>
      <c r="B905" s="187"/>
      <c r="C905" s="495" t="s">
        <v>676</v>
      </c>
      <c r="D905" s="495"/>
      <c r="E905" s="495"/>
      <c r="F905" s="495"/>
      <c r="G905" s="495"/>
      <c r="H905" s="495"/>
      <c r="I905" s="495"/>
      <c r="J905" s="495"/>
      <c r="K905" s="495"/>
      <c r="L905" s="495"/>
      <c r="M905" s="495"/>
      <c r="N905" s="495"/>
      <c r="O905" s="495"/>
      <c r="P905" s="235"/>
      <c r="Q905" s="279"/>
      <c r="R905" s="280"/>
      <c r="GO905" s="277"/>
      <c r="GP905" s="277"/>
      <c r="GQ905" s="277"/>
      <c r="GR905" s="277"/>
      <c r="GS905" s="277"/>
      <c r="GT905" s="277"/>
      <c r="GU905" s="277"/>
      <c r="GW905" s="157"/>
      <c r="GX905" s="157"/>
      <c r="GY905" s="157"/>
      <c r="GZ905" s="277"/>
      <c r="HA905" s="157"/>
      <c r="HB905" s="157"/>
      <c r="HC905" s="277"/>
      <c r="HD905" s="277"/>
      <c r="HE905" s="140" t="s">
        <v>676</v>
      </c>
      <c r="HF905" s="277"/>
    </row>
    <row r="906" spans="1:214" s="143" customFormat="1" ht="15" customHeight="1">
      <c r="A906" s="210"/>
      <c r="B906" s="187"/>
      <c r="C906" s="495" t="s">
        <v>682</v>
      </c>
      <c r="D906" s="495"/>
      <c r="E906" s="495"/>
      <c r="F906" s="495"/>
      <c r="G906" s="495"/>
      <c r="H906" s="495"/>
      <c r="I906" s="495"/>
      <c r="J906" s="495"/>
      <c r="K906" s="495"/>
      <c r="L906" s="495"/>
      <c r="M906" s="495"/>
      <c r="N906" s="495"/>
      <c r="O906" s="495"/>
      <c r="P906" s="234">
        <v>45405.68</v>
      </c>
      <c r="Q906" s="279"/>
      <c r="R906" s="280"/>
      <c r="GO906" s="277"/>
      <c r="GP906" s="277"/>
      <c r="GQ906" s="277"/>
      <c r="GR906" s="277"/>
      <c r="GS906" s="277"/>
      <c r="GT906" s="277"/>
      <c r="GU906" s="277"/>
      <c r="GW906" s="157"/>
      <c r="GX906" s="157"/>
      <c r="GY906" s="157"/>
      <c r="GZ906" s="277"/>
      <c r="HA906" s="157"/>
      <c r="HB906" s="157"/>
      <c r="HC906" s="277"/>
      <c r="HD906" s="277"/>
      <c r="HE906" s="140" t="s">
        <v>682</v>
      </c>
      <c r="HF906" s="277"/>
    </row>
    <row r="907" spans="1:214" s="143" customFormat="1" ht="15" customHeight="1">
      <c r="A907" s="210"/>
      <c r="B907" s="187"/>
      <c r="C907" s="495" t="s">
        <v>683</v>
      </c>
      <c r="D907" s="495"/>
      <c r="E907" s="495"/>
      <c r="F907" s="495"/>
      <c r="G907" s="495"/>
      <c r="H907" s="495"/>
      <c r="I907" s="495"/>
      <c r="J907" s="495"/>
      <c r="K907" s="495"/>
      <c r="L907" s="495"/>
      <c r="M907" s="495"/>
      <c r="N907" s="495"/>
      <c r="O907" s="495"/>
      <c r="P907" s="234">
        <v>16283.7</v>
      </c>
      <c r="Q907" s="279"/>
      <c r="R907" s="280"/>
      <c r="GO907" s="277"/>
      <c r="GP907" s="277"/>
      <c r="GQ907" s="277"/>
      <c r="GR907" s="277"/>
      <c r="GS907" s="277"/>
      <c r="GT907" s="277"/>
      <c r="GU907" s="277"/>
      <c r="GW907" s="157"/>
      <c r="GX907" s="157"/>
      <c r="GY907" s="157"/>
      <c r="GZ907" s="277"/>
      <c r="HA907" s="157"/>
      <c r="HB907" s="157"/>
      <c r="HC907" s="277"/>
      <c r="HD907" s="277"/>
      <c r="HE907" s="140" t="s">
        <v>683</v>
      </c>
      <c r="HF907" s="277"/>
    </row>
    <row r="908" spans="1:214" s="143" customFormat="1" ht="15" customHeight="1">
      <c r="A908" s="210"/>
      <c r="B908" s="187"/>
      <c r="C908" s="495" t="s">
        <v>684</v>
      </c>
      <c r="D908" s="495"/>
      <c r="E908" s="495"/>
      <c r="F908" s="495"/>
      <c r="G908" s="495"/>
      <c r="H908" s="495"/>
      <c r="I908" s="495"/>
      <c r="J908" s="495"/>
      <c r="K908" s="495"/>
      <c r="L908" s="495"/>
      <c r="M908" s="495"/>
      <c r="N908" s="495"/>
      <c r="O908" s="495"/>
      <c r="P908" s="234">
        <v>7098.42</v>
      </c>
      <c r="Q908" s="279"/>
      <c r="R908" s="280"/>
      <c r="GO908" s="277"/>
      <c r="GP908" s="277"/>
      <c r="GQ908" s="277"/>
      <c r="GR908" s="277"/>
      <c r="GS908" s="277"/>
      <c r="GT908" s="277"/>
      <c r="GU908" s="277"/>
      <c r="GW908" s="157"/>
      <c r="GX908" s="157"/>
      <c r="GY908" s="157"/>
      <c r="GZ908" s="277"/>
      <c r="HA908" s="157"/>
      <c r="HB908" s="157"/>
      <c r="HC908" s="277"/>
      <c r="HD908" s="277"/>
      <c r="HE908" s="140" t="s">
        <v>684</v>
      </c>
      <c r="HF908" s="277"/>
    </row>
    <row r="909" spans="1:214" s="143" customFormat="1" ht="15" customHeight="1">
      <c r="A909" s="210"/>
      <c r="B909" s="187"/>
      <c r="C909" s="495" t="s">
        <v>685</v>
      </c>
      <c r="D909" s="495"/>
      <c r="E909" s="495"/>
      <c r="F909" s="495"/>
      <c r="G909" s="495"/>
      <c r="H909" s="495"/>
      <c r="I909" s="495"/>
      <c r="J909" s="495"/>
      <c r="K909" s="495"/>
      <c r="L909" s="495"/>
      <c r="M909" s="495"/>
      <c r="N909" s="495"/>
      <c r="O909" s="495"/>
      <c r="P909" s="234">
        <v>29296.41</v>
      </c>
      <c r="Q909" s="279"/>
      <c r="R909" s="280"/>
      <c r="GO909" s="277"/>
      <c r="GP909" s="277"/>
      <c r="GQ909" s="277"/>
      <c r="GR909" s="277"/>
      <c r="GS909" s="277"/>
      <c r="GT909" s="277"/>
      <c r="GU909" s="277"/>
      <c r="GW909" s="157"/>
      <c r="GX909" s="157"/>
      <c r="GY909" s="157"/>
      <c r="GZ909" s="277"/>
      <c r="HA909" s="157"/>
      <c r="HB909" s="157"/>
      <c r="HC909" s="277"/>
      <c r="HD909" s="277"/>
      <c r="HE909" s="140" t="s">
        <v>685</v>
      </c>
      <c r="HF909" s="277"/>
    </row>
    <row r="910" spans="1:214" s="143" customFormat="1" ht="15" customHeight="1">
      <c r="A910" s="210"/>
      <c r="B910" s="187"/>
      <c r="C910" s="495" t="s">
        <v>686</v>
      </c>
      <c r="D910" s="495"/>
      <c r="E910" s="495"/>
      <c r="F910" s="495"/>
      <c r="G910" s="495"/>
      <c r="H910" s="495"/>
      <c r="I910" s="495"/>
      <c r="J910" s="495"/>
      <c r="K910" s="495"/>
      <c r="L910" s="495"/>
      <c r="M910" s="495"/>
      <c r="N910" s="495"/>
      <c r="O910" s="495"/>
      <c r="P910" s="234">
        <v>50928.98</v>
      </c>
      <c r="Q910" s="279"/>
      <c r="R910" s="280"/>
      <c r="GO910" s="277"/>
      <c r="GP910" s="277"/>
      <c r="GQ910" s="277"/>
      <c r="GR910" s="277"/>
      <c r="GS910" s="277"/>
      <c r="GT910" s="277"/>
      <c r="GU910" s="277"/>
      <c r="GW910" s="157"/>
      <c r="GX910" s="157"/>
      <c r="GY910" s="157"/>
      <c r="GZ910" s="277"/>
      <c r="HA910" s="157"/>
      <c r="HB910" s="157"/>
      <c r="HC910" s="277"/>
      <c r="HD910" s="277"/>
      <c r="HE910" s="140" t="s">
        <v>686</v>
      </c>
      <c r="HF910" s="277"/>
    </row>
    <row r="911" spans="1:214" s="143" customFormat="1" ht="15" customHeight="1">
      <c r="A911" s="210"/>
      <c r="B911" s="187"/>
      <c r="C911" s="495" t="s">
        <v>687</v>
      </c>
      <c r="D911" s="495"/>
      <c r="E911" s="495"/>
      <c r="F911" s="495"/>
      <c r="G911" s="495"/>
      <c r="H911" s="495"/>
      <c r="I911" s="495"/>
      <c r="J911" s="495"/>
      <c r="K911" s="495"/>
      <c r="L911" s="495"/>
      <c r="M911" s="495"/>
      <c r="N911" s="495"/>
      <c r="O911" s="495"/>
      <c r="P911" s="234">
        <v>26777.09</v>
      </c>
      <c r="Q911" s="279"/>
      <c r="R911" s="280"/>
      <c r="GO911" s="277"/>
      <c r="GP911" s="277"/>
      <c r="GQ911" s="277"/>
      <c r="GR911" s="277"/>
      <c r="GS911" s="277"/>
      <c r="GT911" s="277"/>
      <c r="GU911" s="277"/>
      <c r="GW911" s="157"/>
      <c r="GX911" s="157"/>
      <c r="GY911" s="157"/>
      <c r="GZ911" s="277"/>
      <c r="HA911" s="157"/>
      <c r="HB911" s="157"/>
      <c r="HC911" s="277"/>
      <c r="HD911" s="277"/>
      <c r="HE911" s="140" t="s">
        <v>687</v>
      </c>
      <c r="HF911" s="277"/>
    </row>
    <row r="912" spans="1:214" s="143" customFormat="1" ht="15" customHeight="1">
      <c r="A912" s="210"/>
      <c r="B912" s="187"/>
      <c r="C912" s="495" t="s">
        <v>688</v>
      </c>
      <c r="D912" s="495"/>
      <c r="E912" s="495"/>
      <c r="F912" s="495"/>
      <c r="G912" s="495"/>
      <c r="H912" s="495"/>
      <c r="I912" s="495"/>
      <c r="J912" s="495"/>
      <c r="K912" s="495"/>
      <c r="L912" s="495"/>
      <c r="M912" s="495"/>
      <c r="N912" s="495"/>
      <c r="O912" s="495"/>
      <c r="P912" s="234">
        <v>52504.1</v>
      </c>
      <c r="Q912" s="279"/>
      <c r="R912" s="280"/>
      <c r="GO912" s="277"/>
      <c r="GP912" s="277"/>
      <c r="GQ912" s="277"/>
      <c r="GR912" s="277"/>
      <c r="GS912" s="277"/>
      <c r="GT912" s="277"/>
      <c r="GU912" s="277"/>
      <c r="GW912" s="157"/>
      <c r="GX912" s="157"/>
      <c r="GY912" s="157"/>
      <c r="GZ912" s="277"/>
      <c r="HA912" s="157"/>
      <c r="HB912" s="157"/>
      <c r="HC912" s="277"/>
      <c r="HD912" s="277"/>
      <c r="HE912" s="140" t="s">
        <v>688</v>
      </c>
      <c r="HF912" s="277"/>
    </row>
    <row r="913" spans="1:215" s="143" customFormat="1" ht="15" customHeight="1">
      <c r="A913" s="210"/>
      <c r="B913" s="187"/>
      <c r="C913" s="495" t="s">
        <v>689</v>
      </c>
      <c r="D913" s="495"/>
      <c r="E913" s="495"/>
      <c r="F913" s="495"/>
      <c r="G913" s="495"/>
      <c r="H913" s="495"/>
      <c r="I913" s="495"/>
      <c r="J913" s="495"/>
      <c r="K913" s="495"/>
      <c r="L913" s="495"/>
      <c r="M913" s="495"/>
      <c r="N913" s="495"/>
      <c r="O913" s="495"/>
      <c r="P913" s="234">
        <v>50928.98</v>
      </c>
      <c r="Q913" s="279"/>
      <c r="R913" s="280"/>
      <c r="GO913" s="277"/>
      <c r="GP913" s="277"/>
      <c r="GQ913" s="277"/>
      <c r="GR913" s="277"/>
      <c r="GS913" s="277"/>
      <c r="GT913" s="277"/>
      <c r="GU913" s="277"/>
      <c r="GW913" s="157"/>
      <c r="GX913" s="157"/>
      <c r="GY913" s="157"/>
      <c r="GZ913" s="277"/>
      <c r="HA913" s="157"/>
      <c r="HB913" s="157"/>
      <c r="HC913" s="277"/>
      <c r="HD913" s="277"/>
      <c r="HE913" s="140" t="s">
        <v>689</v>
      </c>
      <c r="HF913" s="277"/>
    </row>
    <row r="914" spans="1:215" s="143" customFormat="1" ht="15" customHeight="1">
      <c r="A914" s="210"/>
      <c r="B914" s="187"/>
      <c r="C914" s="495" t="s">
        <v>690</v>
      </c>
      <c r="D914" s="495"/>
      <c r="E914" s="495"/>
      <c r="F914" s="495"/>
      <c r="G914" s="495"/>
      <c r="H914" s="495"/>
      <c r="I914" s="495"/>
      <c r="J914" s="495"/>
      <c r="K914" s="495"/>
      <c r="L914" s="495"/>
      <c r="M914" s="495"/>
      <c r="N914" s="495"/>
      <c r="O914" s="495"/>
      <c r="P914" s="234">
        <v>26777.09</v>
      </c>
      <c r="Q914" s="279"/>
      <c r="R914" s="280"/>
      <c r="GO914" s="277"/>
      <c r="GP914" s="277"/>
      <c r="GQ914" s="277"/>
      <c r="GR914" s="277"/>
      <c r="GS914" s="277"/>
      <c r="GT914" s="277"/>
      <c r="GU914" s="277"/>
      <c r="GW914" s="157"/>
      <c r="GX914" s="157"/>
      <c r="GY914" s="157"/>
      <c r="GZ914" s="277"/>
      <c r="HA914" s="157"/>
      <c r="HB914" s="157"/>
      <c r="HC914" s="277"/>
      <c r="HD914" s="277"/>
      <c r="HE914" s="140" t="s">
        <v>690</v>
      </c>
      <c r="HF914" s="277"/>
    </row>
    <row r="915" spans="1:215" s="143" customFormat="1" ht="15" customHeight="1">
      <c r="A915" s="210"/>
      <c r="B915" s="230"/>
      <c r="C915" s="496" t="s">
        <v>2065</v>
      </c>
      <c r="D915" s="496"/>
      <c r="E915" s="496"/>
      <c r="F915" s="496"/>
      <c r="G915" s="496"/>
      <c r="H915" s="496"/>
      <c r="I915" s="496"/>
      <c r="J915" s="496"/>
      <c r="K915" s="496"/>
      <c r="L915" s="496"/>
      <c r="M915" s="496"/>
      <c r="N915" s="496"/>
      <c r="O915" s="496"/>
      <c r="P915" s="236">
        <v>175790.28</v>
      </c>
      <c r="Q915" s="279"/>
      <c r="R915" s="280"/>
      <c r="GO915" s="277"/>
      <c r="GP915" s="277"/>
      <c r="GQ915" s="277"/>
      <c r="GR915" s="277"/>
      <c r="GS915" s="277"/>
      <c r="GT915" s="277"/>
      <c r="GU915" s="277"/>
      <c r="GW915" s="157"/>
      <c r="GX915" s="157"/>
      <c r="GY915" s="157"/>
      <c r="GZ915" s="277"/>
      <c r="HA915" s="157"/>
      <c r="HB915" s="157"/>
      <c r="HC915" s="277"/>
      <c r="HD915" s="277"/>
      <c r="HF915" s="277" t="s">
        <v>2065</v>
      </c>
    </row>
    <row r="916" spans="1:215" s="143" customFormat="1" ht="15" customHeight="1">
      <c r="A916" s="210"/>
      <c r="B916" s="187"/>
      <c r="C916" s="495" t="s">
        <v>692</v>
      </c>
      <c r="D916" s="495"/>
      <c r="E916" s="495"/>
      <c r="F916" s="495"/>
      <c r="G916" s="495"/>
      <c r="H916" s="495"/>
      <c r="I916" s="495"/>
      <c r="J916" s="495"/>
      <c r="K916" s="495"/>
      <c r="L916" s="495"/>
      <c r="M916" s="495"/>
      <c r="N916" s="495"/>
      <c r="O916" s="495"/>
      <c r="P916" s="235"/>
      <c r="Q916" s="279"/>
      <c r="R916" s="280"/>
      <c r="GO916" s="277"/>
      <c r="GP916" s="277"/>
      <c r="GQ916" s="277"/>
      <c r="GR916" s="277"/>
      <c r="GS916" s="277"/>
      <c r="GT916" s="277"/>
      <c r="GU916" s="277"/>
      <c r="GW916" s="157"/>
      <c r="GX916" s="157"/>
      <c r="GY916" s="157"/>
      <c r="GZ916" s="277"/>
      <c r="HA916" s="157"/>
      <c r="HB916" s="157"/>
      <c r="HC916" s="277"/>
      <c r="HD916" s="277"/>
      <c r="HE916" s="140" t="s">
        <v>692</v>
      </c>
      <c r="HF916" s="277"/>
    </row>
    <row r="917" spans="1:215" s="143" customFormat="1" ht="15" customHeight="1">
      <c r="A917" s="210"/>
      <c r="B917" s="187"/>
      <c r="C917" s="495" t="s">
        <v>694</v>
      </c>
      <c r="D917" s="495"/>
      <c r="E917" s="495"/>
      <c r="F917" s="495"/>
      <c r="G917" s="495"/>
      <c r="H917" s="495"/>
      <c r="I917" s="495"/>
      <c r="J917" s="495"/>
      <c r="K917" s="237" t="s">
        <v>2066</v>
      </c>
      <c r="L917" s="231"/>
      <c r="M917" s="231"/>
      <c r="O917" s="238"/>
      <c r="P917" s="235"/>
      <c r="Q917" s="279"/>
      <c r="R917" s="280"/>
      <c r="GO917" s="277"/>
      <c r="GP917" s="277"/>
      <c r="GQ917" s="277"/>
      <c r="GR917" s="277"/>
      <c r="GS917" s="277"/>
      <c r="GT917" s="277"/>
      <c r="GU917" s="277"/>
      <c r="GW917" s="157"/>
      <c r="GX917" s="157"/>
      <c r="GY917" s="157"/>
      <c r="GZ917" s="277"/>
      <c r="HA917" s="157"/>
      <c r="HB917" s="157"/>
      <c r="HC917" s="277"/>
      <c r="HD917" s="277"/>
      <c r="HF917" s="277"/>
      <c r="HG917" s="140" t="s">
        <v>694</v>
      </c>
    </row>
    <row r="918" spans="1:215" s="143" customFormat="1" ht="15" customHeight="1">
      <c r="A918" s="210"/>
      <c r="B918" s="187"/>
      <c r="C918" s="495" t="s">
        <v>696</v>
      </c>
      <c r="D918" s="495"/>
      <c r="E918" s="495"/>
      <c r="F918" s="495"/>
      <c r="G918" s="495"/>
      <c r="H918" s="495"/>
      <c r="I918" s="495"/>
      <c r="J918" s="495"/>
      <c r="K918" s="237" t="s">
        <v>2067</v>
      </c>
      <c r="L918" s="231"/>
      <c r="M918" s="231"/>
      <c r="O918" s="238"/>
      <c r="P918" s="235"/>
      <c r="Q918" s="279"/>
      <c r="R918" s="280"/>
      <c r="GO918" s="277"/>
      <c r="GP918" s="277"/>
      <c r="GQ918" s="277"/>
      <c r="GR918" s="277"/>
      <c r="GS918" s="277"/>
      <c r="GT918" s="277"/>
      <c r="GU918" s="277"/>
      <c r="GW918" s="157"/>
      <c r="GX918" s="157"/>
      <c r="GY918" s="157"/>
      <c r="GZ918" s="277"/>
      <c r="HA918" s="157"/>
      <c r="HB918" s="157"/>
      <c r="HC918" s="277"/>
      <c r="HD918" s="277"/>
      <c r="HF918" s="277"/>
      <c r="HG918" s="140" t="s">
        <v>696</v>
      </c>
    </row>
    <row r="919" spans="1:215" s="143" customFormat="1" ht="15" customHeight="1">
      <c r="A919" s="497" t="s">
        <v>2068</v>
      </c>
      <c r="B919" s="497"/>
      <c r="C919" s="497"/>
      <c r="D919" s="497"/>
      <c r="E919" s="497"/>
      <c r="F919" s="497"/>
      <c r="G919" s="497"/>
      <c r="H919" s="497"/>
      <c r="I919" s="497"/>
      <c r="J919" s="497"/>
      <c r="K919" s="497"/>
      <c r="L919" s="497"/>
      <c r="M919" s="497"/>
      <c r="N919" s="497"/>
      <c r="O919" s="497"/>
      <c r="P919" s="497"/>
      <c r="GO919" s="277" t="s">
        <v>2068</v>
      </c>
      <c r="GP919" s="277"/>
      <c r="GQ919" s="277"/>
      <c r="GR919" s="277"/>
      <c r="GS919" s="277"/>
      <c r="GT919" s="277"/>
      <c r="GU919" s="277"/>
      <c r="GW919" s="157"/>
      <c r="GX919" s="157"/>
      <c r="GY919" s="157"/>
      <c r="GZ919" s="277"/>
      <c r="HA919" s="157"/>
      <c r="HB919" s="157"/>
      <c r="HC919" s="277"/>
      <c r="HD919" s="277"/>
      <c r="HF919" s="277"/>
    </row>
    <row r="920" spans="1:215" s="143" customFormat="1" ht="15" customHeight="1">
      <c r="A920" s="497" t="s">
        <v>2069</v>
      </c>
      <c r="B920" s="497"/>
      <c r="C920" s="497"/>
      <c r="D920" s="497"/>
      <c r="E920" s="497"/>
      <c r="F920" s="497"/>
      <c r="G920" s="497"/>
      <c r="H920" s="497"/>
      <c r="I920" s="497"/>
      <c r="J920" s="497"/>
      <c r="K920" s="497"/>
      <c r="L920" s="497"/>
      <c r="M920" s="497"/>
      <c r="N920" s="497"/>
      <c r="O920" s="497"/>
      <c r="P920" s="497"/>
      <c r="GO920" s="277"/>
      <c r="GP920" s="277" t="s">
        <v>2069</v>
      </c>
      <c r="GQ920" s="277"/>
      <c r="GR920" s="277"/>
      <c r="GS920" s="277"/>
      <c r="GT920" s="277"/>
      <c r="GU920" s="277"/>
      <c r="GW920" s="157"/>
      <c r="GX920" s="157"/>
      <c r="GY920" s="157"/>
      <c r="GZ920" s="277"/>
      <c r="HA920" s="157"/>
      <c r="HB920" s="157"/>
      <c r="HC920" s="277"/>
      <c r="HD920" s="277"/>
      <c r="HF920" s="277"/>
    </row>
    <row r="921" spans="1:215" s="143" customFormat="1" ht="15" customHeight="1">
      <c r="A921" s="497" t="s">
        <v>2029</v>
      </c>
      <c r="B921" s="497"/>
      <c r="C921" s="497"/>
      <c r="D921" s="497"/>
      <c r="E921" s="497"/>
      <c r="F921" s="497"/>
      <c r="G921" s="497"/>
      <c r="H921" s="497"/>
      <c r="I921" s="497"/>
      <c r="J921" s="497"/>
      <c r="K921" s="497"/>
      <c r="L921" s="497"/>
      <c r="M921" s="497"/>
      <c r="N921" s="497"/>
      <c r="O921" s="497"/>
      <c r="P921" s="497"/>
      <c r="GO921" s="277"/>
      <c r="GP921" s="277" t="s">
        <v>2029</v>
      </c>
      <c r="GQ921" s="277"/>
      <c r="GR921" s="277"/>
      <c r="GS921" s="277"/>
      <c r="GT921" s="277"/>
      <c r="GU921" s="277"/>
      <c r="GW921" s="157"/>
      <c r="GX921" s="157"/>
      <c r="GY921" s="157"/>
      <c r="GZ921" s="277"/>
      <c r="HA921" s="157"/>
      <c r="HB921" s="157"/>
      <c r="HC921" s="277"/>
      <c r="HD921" s="277"/>
      <c r="HF921" s="277"/>
    </row>
    <row r="922" spans="1:215" s="143" customFormat="1" ht="15" customHeight="1">
      <c r="A922" s="178" t="s">
        <v>532</v>
      </c>
      <c r="B922" s="179" t="s">
        <v>1399</v>
      </c>
      <c r="C922" s="498" t="s">
        <v>1400</v>
      </c>
      <c r="D922" s="498"/>
      <c r="E922" s="498"/>
      <c r="F922" s="498"/>
      <c r="G922" s="498"/>
      <c r="H922" s="180" t="s">
        <v>610</v>
      </c>
      <c r="I922" s="181">
        <v>18.23</v>
      </c>
      <c r="J922" s="182">
        <v>1</v>
      </c>
      <c r="K922" s="219">
        <v>18.23</v>
      </c>
      <c r="L922" s="183"/>
      <c r="M922" s="181"/>
      <c r="N922" s="184"/>
      <c r="O922" s="181"/>
      <c r="P922" s="185"/>
      <c r="GO922" s="277"/>
      <c r="GP922" s="277"/>
      <c r="GQ922" s="277" t="s">
        <v>1400</v>
      </c>
      <c r="GR922" s="277"/>
      <c r="GS922" s="277"/>
      <c r="GT922" s="277"/>
      <c r="GU922" s="277"/>
      <c r="GW922" s="157"/>
      <c r="GX922" s="157"/>
      <c r="GY922" s="157"/>
      <c r="GZ922" s="277"/>
      <c r="HA922" s="157"/>
      <c r="HB922" s="157"/>
      <c r="HC922" s="277"/>
      <c r="HD922" s="277"/>
      <c r="HF922" s="277"/>
    </row>
    <row r="923" spans="1:215" s="143" customFormat="1" ht="57" customHeight="1">
      <c r="A923" s="186"/>
      <c r="B923" s="187" t="s">
        <v>386</v>
      </c>
      <c r="C923" s="499" t="s">
        <v>387</v>
      </c>
      <c r="D923" s="499"/>
      <c r="E923" s="499"/>
      <c r="F923" s="499"/>
      <c r="G923" s="499"/>
      <c r="H923" s="499"/>
      <c r="I923" s="499"/>
      <c r="J923" s="499"/>
      <c r="K923" s="499"/>
      <c r="L923" s="499"/>
      <c r="M923" s="499"/>
      <c r="N923" s="499"/>
      <c r="O923" s="499"/>
      <c r="P923" s="499"/>
      <c r="GO923" s="277"/>
      <c r="GP923" s="277"/>
      <c r="GQ923" s="277"/>
      <c r="GR923" s="277"/>
      <c r="GS923" s="277"/>
      <c r="GT923" s="277"/>
      <c r="GU923" s="277"/>
      <c r="GV923" s="140" t="s">
        <v>387</v>
      </c>
      <c r="GW923" s="157"/>
      <c r="GX923" s="157"/>
      <c r="GY923" s="157"/>
      <c r="GZ923" s="277"/>
      <c r="HA923" s="157"/>
      <c r="HB923" s="157"/>
      <c r="HC923" s="277"/>
      <c r="HD923" s="277"/>
      <c r="HF923" s="277"/>
    </row>
    <row r="924" spans="1:215" s="143" customFormat="1" ht="23.25" customHeight="1">
      <c r="A924" s="186"/>
      <c r="B924" s="187" t="s">
        <v>388</v>
      </c>
      <c r="C924" s="499" t="s">
        <v>389</v>
      </c>
      <c r="D924" s="499"/>
      <c r="E924" s="499"/>
      <c r="F924" s="499"/>
      <c r="G924" s="499"/>
      <c r="H924" s="499"/>
      <c r="I924" s="499"/>
      <c r="J924" s="499"/>
      <c r="K924" s="499"/>
      <c r="L924" s="499"/>
      <c r="M924" s="499"/>
      <c r="N924" s="499"/>
      <c r="O924" s="499"/>
      <c r="P924" s="499"/>
      <c r="GO924" s="277"/>
      <c r="GP924" s="277"/>
      <c r="GQ924" s="277"/>
      <c r="GR924" s="277"/>
      <c r="GS924" s="277"/>
      <c r="GT924" s="277"/>
      <c r="GU924" s="277"/>
      <c r="GV924" s="140" t="s">
        <v>389</v>
      </c>
      <c r="GW924" s="157"/>
      <c r="GX924" s="157"/>
      <c r="GY924" s="157"/>
      <c r="GZ924" s="277"/>
      <c r="HA924" s="157"/>
      <c r="HB924" s="157"/>
      <c r="HC924" s="277"/>
      <c r="HD924" s="277"/>
      <c r="HF924" s="277"/>
    </row>
    <row r="925" spans="1:215" s="143" customFormat="1" ht="15" customHeight="1">
      <c r="A925" s="186"/>
      <c r="B925" s="187"/>
      <c r="C925" s="499" t="s">
        <v>2011</v>
      </c>
      <c r="D925" s="499"/>
      <c r="E925" s="499"/>
      <c r="F925" s="499"/>
      <c r="G925" s="499"/>
      <c r="H925" s="499"/>
      <c r="I925" s="499"/>
      <c r="J925" s="499"/>
      <c r="K925" s="499"/>
      <c r="L925" s="499"/>
      <c r="M925" s="499"/>
      <c r="N925" s="499"/>
      <c r="O925" s="499"/>
      <c r="P925" s="499"/>
      <c r="GO925" s="277"/>
      <c r="GP925" s="277"/>
      <c r="GQ925" s="277"/>
      <c r="GR925" s="277"/>
      <c r="GS925" s="277"/>
      <c r="GT925" s="277"/>
      <c r="GU925" s="277"/>
      <c r="GV925" s="140" t="s">
        <v>2011</v>
      </c>
      <c r="GW925" s="157"/>
      <c r="GX925" s="157"/>
      <c r="GY925" s="157"/>
      <c r="GZ925" s="277"/>
      <c r="HA925" s="157"/>
      <c r="HB925" s="157"/>
      <c r="HC925" s="277"/>
      <c r="HD925" s="277"/>
      <c r="HF925" s="277"/>
    </row>
    <row r="926" spans="1:215" s="143" customFormat="1" ht="15" customHeight="1">
      <c r="A926" s="188"/>
      <c r="B926" s="189" t="s">
        <v>164</v>
      </c>
      <c r="C926" s="501" t="s">
        <v>391</v>
      </c>
      <c r="D926" s="501"/>
      <c r="E926" s="501"/>
      <c r="F926" s="501"/>
      <c r="G926" s="501"/>
      <c r="H926" s="190" t="s">
        <v>392</v>
      </c>
      <c r="I926" s="191"/>
      <c r="J926" s="191"/>
      <c r="K926" s="197">
        <v>30.172319000000002</v>
      </c>
      <c r="L926" s="193"/>
      <c r="M926" s="191"/>
      <c r="N926" s="193"/>
      <c r="O926" s="191"/>
      <c r="P926" s="194">
        <v>17081.759999999998</v>
      </c>
      <c r="GO926" s="277"/>
      <c r="GP926" s="277"/>
      <c r="GQ926" s="277"/>
      <c r="GR926" s="277"/>
      <c r="GS926" s="277"/>
      <c r="GT926" s="277"/>
      <c r="GU926" s="277"/>
      <c r="GW926" s="157" t="s">
        <v>391</v>
      </c>
      <c r="GX926" s="157"/>
      <c r="GY926" s="157"/>
      <c r="GZ926" s="277"/>
      <c r="HA926" s="157"/>
      <c r="HB926" s="157"/>
      <c r="HC926" s="277"/>
      <c r="HD926" s="277"/>
      <c r="HF926" s="277"/>
    </row>
    <row r="927" spans="1:215" s="143" customFormat="1" ht="15" customHeight="1">
      <c r="A927" s="195"/>
      <c r="B927" s="189" t="s">
        <v>393</v>
      </c>
      <c r="C927" s="501" t="s">
        <v>394</v>
      </c>
      <c r="D927" s="501"/>
      <c r="E927" s="501"/>
      <c r="F927" s="501"/>
      <c r="G927" s="501"/>
      <c r="H927" s="190" t="s">
        <v>392</v>
      </c>
      <c r="I927" s="201">
        <v>1.03</v>
      </c>
      <c r="J927" s="197">
        <v>1.6068849999999999</v>
      </c>
      <c r="K927" s="197">
        <v>30.172319000000002</v>
      </c>
      <c r="L927" s="198"/>
      <c r="M927" s="199"/>
      <c r="N927" s="200">
        <v>566.14</v>
      </c>
      <c r="O927" s="191"/>
      <c r="P927" s="194">
        <v>17081.759999999998</v>
      </c>
      <c r="Q927" s="278"/>
      <c r="R927" s="278"/>
      <c r="GO927" s="277"/>
      <c r="GP927" s="277"/>
      <c r="GQ927" s="277"/>
      <c r="GR927" s="277"/>
      <c r="GS927" s="277"/>
      <c r="GT927" s="277"/>
      <c r="GU927" s="277"/>
      <c r="GW927" s="157"/>
      <c r="GX927" s="157" t="s">
        <v>394</v>
      </c>
      <c r="GY927" s="157"/>
      <c r="GZ927" s="277"/>
      <c r="HA927" s="157"/>
      <c r="HB927" s="157"/>
      <c r="HC927" s="277"/>
      <c r="HD927" s="277"/>
      <c r="HF927" s="277"/>
    </row>
    <row r="928" spans="1:215" s="143" customFormat="1" ht="15" customHeight="1">
      <c r="A928" s="188"/>
      <c r="B928" s="189" t="s">
        <v>167</v>
      </c>
      <c r="C928" s="501" t="s">
        <v>395</v>
      </c>
      <c r="D928" s="501"/>
      <c r="E928" s="501"/>
      <c r="F928" s="501"/>
      <c r="G928" s="501"/>
      <c r="H928" s="190"/>
      <c r="I928" s="191"/>
      <c r="J928" s="191"/>
      <c r="K928" s="191"/>
      <c r="L928" s="193"/>
      <c r="M928" s="191"/>
      <c r="N928" s="193"/>
      <c r="O928" s="191"/>
      <c r="P928" s="216">
        <v>622.66999999999996</v>
      </c>
      <c r="GO928" s="277"/>
      <c r="GP928" s="277"/>
      <c r="GQ928" s="277"/>
      <c r="GR928" s="277"/>
      <c r="GS928" s="277"/>
      <c r="GT928" s="277"/>
      <c r="GU928" s="277"/>
      <c r="GW928" s="157" t="s">
        <v>395</v>
      </c>
      <c r="GX928" s="157"/>
      <c r="GY928" s="157"/>
      <c r="GZ928" s="277"/>
      <c r="HA928" s="157"/>
      <c r="HB928" s="157"/>
      <c r="HC928" s="277"/>
      <c r="HD928" s="277"/>
      <c r="HF928" s="277"/>
    </row>
    <row r="929" spans="1:214" s="143" customFormat="1" ht="15" customHeight="1">
      <c r="A929" s="188"/>
      <c r="B929" s="189"/>
      <c r="C929" s="501" t="s">
        <v>396</v>
      </c>
      <c r="D929" s="501"/>
      <c r="E929" s="501"/>
      <c r="F929" s="501"/>
      <c r="G929" s="501"/>
      <c r="H929" s="190" t="s">
        <v>392</v>
      </c>
      <c r="I929" s="191"/>
      <c r="J929" s="191"/>
      <c r="K929" s="215">
        <v>0.58587020000000001</v>
      </c>
      <c r="L929" s="193"/>
      <c r="M929" s="191"/>
      <c r="N929" s="193"/>
      <c r="O929" s="191"/>
      <c r="P929" s="216">
        <v>397.52</v>
      </c>
      <c r="GO929" s="277"/>
      <c r="GP929" s="277"/>
      <c r="GQ929" s="277"/>
      <c r="GR929" s="277"/>
      <c r="GS929" s="277"/>
      <c r="GT929" s="277"/>
      <c r="GU929" s="277"/>
      <c r="GW929" s="157" t="s">
        <v>396</v>
      </c>
      <c r="GX929" s="157"/>
      <c r="GY929" s="157"/>
      <c r="GZ929" s="277"/>
      <c r="HA929" s="157"/>
      <c r="HB929" s="157"/>
      <c r="HC929" s="277"/>
      <c r="HD929" s="277"/>
      <c r="HF929" s="277"/>
    </row>
    <row r="930" spans="1:214" s="143" customFormat="1" ht="15" customHeight="1">
      <c r="A930" s="195"/>
      <c r="B930" s="189" t="s">
        <v>397</v>
      </c>
      <c r="C930" s="501" t="s">
        <v>398</v>
      </c>
      <c r="D930" s="501"/>
      <c r="E930" s="501"/>
      <c r="F930" s="501"/>
      <c r="G930" s="501"/>
      <c r="H930" s="190" t="s">
        <v>399</v>
      </c>
      <c r="I930" s="201">
        <v>0.01</v>
      </c>
      <c r="J930" s="197">
        <v>1.6068849999999999</v>
      </c>
      <c r="K930" s="215">
        <v>0.2929351</v>
      </c>
      <c r="L930" s="198"/>
      <c r="M930" s="199"/>
      <c r="N930" s="200">
        <v>1582.31</v>
      </c>
      <c r="O930" s="191"/>
      <c r="P930" s="194">
        <v>463.51</v>
      </c>
      <c r="Q930" s="278"/>
      <c r="R930" s="278"/>
      <c r="GO930" s="277"/>
      <c r="GP930" s="277"/>
      <c r="GQ930" s="277"/>
      <c r="GR930" s="277"/>
      <c r="GS930" s="277"/>
      <c r="GT930" s="277"/>
      <c r="GU930" s="277"/>
      <c r="GW930" s="157"/>
      <c r="GX930" s="157" t="s">
        <v>398</v>
      </c>
      <c r="GY930" s="157"/>
      <c r="GZ930" s="277"/>
      <c r="HA930" s="157"/>
      <c r="HB930" s="157"/>
      <c r="HC930" s="277"/>
      <c r="HD930" s="277"/>
      <c r="HF930" s="277"/>
    </row>
    <row r="931" spans="1:214" s="143" customFormat="1" ht="15" customHeight="1">
      <c r="A931" s="203"/>
      <c r="B931" s="189" t="s">
        <v>400</v>
      </c>
      <c r="C931" s="501" t="s">
        <v>401</v>
      </c>
      <c r="D931" s="501"/>
      <c r="E931" s="501"/>
      <c r="F931" s="501"/>
      <c r="G931" s="501"/>
      <c r="H931" s="190" t="s">
        <v>392</v>
      </c>
      <c r="I931" s="201">
        <v>0.01</v>
      </c>
      <c r="J931" s="197">
        <v>1.6068849999999999</v>
      </c>
      <c r="K931" s="215">
        <v>0.2929351</v>
      </c>
      <c r="L931" s="193"/>
      <c r="M931" s="191"/>
      <c r="N931" s="204">
        <v>777.91</v>
      </c>
      <c r="O931" s="191"/>
      <c r="P931" s="216">
        <v>227.88</v>
      </c>
      <c r="GO931" s="277"/>
      <c r="GP931" s="277"/>
      <c r="GQ931" s="277"/>
      <c r="GR931" s="277"/>
      <c r="GS931" s="277"/>
      <c r="GT931" s="277"/>
      <c r="GU931" s="277"/>
      <c r="GW931" s="157"/>
      <c r="GX931" s="157"/>
      <c r="GY931" s="157" t="s">
        <v>401</v>
      </c>
      <c r="GZ931" s="277"/>
      <c r="HA931" s="157"/>
      <c r="HB931" s="157"/>
      <c r="HC931" s="277"/>
      <c r="HD931" s="277"/>
      <c r="HF931" s="277"/>
    </row>
    <row r="932" spans="1:214" s="143" customFormat="1" ht="15" customHeight="1">
      <c r="A932" s="195"/>
      <c r="B932" s="189" t="s">
        <v>402</v>
      </c>
      <c r="C932" s="501" t="s">
        <v>403</v>
      </c>
      <c r="D932" s="501"/>
      <c r="E932" s="501"/>
      <c r="F932" s="501"/>
      <c r="G932" s="501"/>
      <c r="H932" s="190" t="s">
        <v>399</v>
      </c>
      <c r="I932" s="201">
        <v>0.01</v>
      </c>
      <c r="J932" s="197">
        <v>1.6068849999999999</v>
      </c>
      <c r="K932" s="215">
        <v>0.2929351</v>
      </c>
      <c r="L932" s="198"/>
      <c r="M932" s="199"/>
      <c r="N932" s="200">
        <v>543.33000000000004</v>
      </c>
      <c r="O932" s="191"/>
      <c r="P932" s="194">
        <v>159.16</v>
      </c>
      <c r="Q932" s="278"/>
      <c r="R932" s="278"/>
      <c r="GO932" s="277"/>
      <c r="GP932" s="277"/>
      <c r="GQ932" s="277"/>
      <c r="GR932" s="277"/>
      <c r="GS932" s="277"/>
      <c r="GT932" s="277"/>
      <c r="GU932" s="277"/>
      <c r="GW932" s="157"/>
      <c r="GX932" s="157" t="s">
        <v>403</v>
      </c>
      <c r="GY932" s="157"/>
      <c r="GZ932" s="277"/>
      <c r="HA932" s="157"/>
      <c r="HB932" s="157"/>
      <c r="HC932" s="277"/>
      <c r="HD932" s="277"/>
      <c r="HF932" s="277"/>
    </row>
    <row r="933" spans="1:214" s="143" customFormat="1" ht="15" customHeight="1">
      <c r="A933" s="203"/>
      <c r="B933" s="189" t="s">
        <v>404</v>
      </c>
      <c r="C933" s="501" t="s">
        <v>405</v>
      </c>
      <c r="D933" s="501"/>
      <c r="E933" s="501"/>
      <c r="F933" s="501"/>
      <c r="G933" s="501"/>
      <c r="H933" s="190" t="s">
        <v>392</v>
      </c>
      <c r="I933" s="201">
        <v>0.01</v>
      </c>
      <c r="J933" s="197">
        <v>1.6068849999999999</v>
      </c>
      <c r="K933" s="215">
        <v>0.2929351</v>
      </c>
      <c r="L933" s="193"/>
      <c r="M933" s="191"/>
      <c r="N933" s="204">
        <v>579.11</v>
      </c>
      <c r="O933" s="191"/>
      <c r="P933" s="216">
        <v>169.64</v>
      </c>
      <c r="GO933" s="277"/>
      <c r="GP933" s="277"/>
      <c r="GQ933" s="277"/>
      <c r="GR933" s="277"/>
      <c r="GS933" s="277"/>
      <c r="GT933" s="277"/>
      <c r="GU933" s="277"/>
      <c r="GW933" s="157"/>
      <c r="GX933" s="157"/>
      <c r="GY933" s="157" t="s">
        <v>405</v>
      </c>
      <c r="GZ933" s="277"/>
      <c r="HA933" s="157"/>
      <c r="HB933" s="157"/>
      <c r="HC933" s="277"/>
      <c r="HD933" s="277"/>
      <c r="HF933" s="277"/>
    </row>
    <row r="934" spans="1:214" s="143" customFormat="1" ht="15" customHeight="1">
      <c r="A934" s="188"/>
      <c r="B934" s="189" t="s">
        <v>180</v>
      </c>
      <c r="C934" s="501" t="s">
        <v>410</v>
      </c>
      <c r="D934" s="501"/>
      <c r="E934" s="501"/>
      <c r="F934" s="501"/>
      <c r="G934" s="501"/>
      <c r="H934" s="190"/>
      <c r="I934" s="191"/>
      <c r="J934" s="191"/>
      <c r="K934" s="191"/>
      <c r="L934" s="193"/>
      <c r="M934" s="191"/>
      <c r="N934" s="193"/>
      <c r="O934" s="191"/>
      <c r="P934" s="194">
        <v>1943.25</v>
      </c>
      <c r="GO934" s="277"/>
      <c r="GP934" s="277"/>
      <c r="GQ934" s="277"/>
      <c r="GR934" s="277"/>
      <c r="GS934" s="277"/>
      <c r="GT934" s="277"/>
      <c r="GU934" s="277"/>
      <c r="GW934" s="157" t="s">
        <v>410</v>
      </c>
      <c r="GX934" s="157"/>
      <c r="GY934" s="157"/>
      <c r="GZ934" s="277"/>
      <c r="HA934" s="157"/>
      <c r="HB934" s="157"/>
      <c r="HC934" s="277"/>
      <c r="HD934" s="277"/>
      <c r="HF934" s="277"/>
    </row>
    <row r="935" spans="1:214" s="143" customFormat="1" ht="34.5" customHeight="1">
      <c r="A935" s="195"/>
      <c r="B935" s="189" t="s">
        <v>593</v>
      </c>
      <c r="C935" s="501" t="s">
        <v>594</v>
      </c>
      <c r="D935" s="501"/>
      <c r="E935" s="501"/>
      <c r="F935" s="501"/>
      <c r="G935" s="501"/>
      <c r="H935" s="190" t="s">
        <v>595</v>
      </c>
      <c r="I935" s="201">
        <v>13.33</v>
      </c>
      <c r="J935" s="202">
        <v>1.0367</v>
      </c>
      <c r="K935" s="215">
        <v>251.9242165</v>
      </c>
      <c r="L935" s="205">
        <v>5.87</v>
      </c>
      <c r="M935" s="206">
        <v>0.87</v>
      </c>
      <c r="N935" s="200">
        <v>5.1100000000000003</v>
      </c>
      <c r="O935" s="191"/>
      <c r="P935" s="194">
        <v>1287.33</v>
      </c>
      <c r="Q935" s="278"/>
      <c r="R935" s="278"/>
      <c r="GO935" s="277"/>
      <c r="GP935" s="277"/>
      <c r="GQ935" s="277"/>
      <c r="GR935" s="277"/>
      <c r="GS935" s="277"/>
      <c r="GT935" s="277"/>
      <c r="GU935" s="277"/>
      <c r="GW935" s="157"/>
      <c r="GX935" s="157" t="s">
        <v>594</v>
      </c>
      <c r="GY935" s="157"/>
      <c r="GZ935" s="277"/>
      <c r="HA935" s="157"/>
      <c r="HB935" s="157"/>
      <c r="HC935" s="277"/>
      <c r="HD935" s="277"/>
      <c r="HF935" s="277"/>
    </row>
    <row r="936" spans="1:214" s="143" customFormat="1" ht="23.25" customHeight="1">
      <c r="A936" s="195"/>
      <c r="B936" s="189" t="s">
        <v>1403</v>
      </c>
      <c r="C936" s="501" t="s">
        <v>1404</v>
      </c>
      <c r="D936" s="501"/>
      <c r="E936" s="501"/>
      <c r="F936" s="501"/>
      <c r="G936" s="501"/>
      <c r="H936" s="190" t="s">
        <v>1405</v>
      </c>
      <c r="I936" s="196">
        <v>0.5</v>
      </c>
      <c r="J936" s="202">
        <v>1.0367</v>
      </c>
      <c r="K936" s="215">
        <v>9.4495205000000002</v>
      </c>
      <c r="L936" s="205">
        <v>37.71</v>
      </c>
      <c r="M936" s="206">
        <v>1.54</v>
      </c>
      <c r="N936" s="200">
        <v>58.07</v>
      </c>
      <c r="O936" s="191"/>
      <c r="P936" s="194">
        <v>548.73</v>
      </c>
      <c r="Q936" s="278"/>
      <c r="R936" s="278"/>
      <c r="GO936" s="277"/>
      <c r="GP936" s="277"/>
      <c r="GQ936" s="277"/>
      <c r="GR936" s="277"/>
      <c r="GS936" s="277"/>
      <c r="GT936" s="277"/>
      <c r="GU936" s="277"/>
      <c r="GW936" s="157"/>
      <c r="GX936" s="157" t="s">
        <v>1404</v>
      </c>
      <c r="GY936" s="157"/>
      <c r="GZ936" s="277"/>
      <c r="HA936" s="157"/>
      <c r="HB936" s="157"/>
      <c r="HC936" s="277"/>
      <c r="HD936" s="277"/>
      <c r="HF936" s="277"/>
    </row>
    <row r="937" spans="1:214" s="143" customFormat="1" ht="15" customHeight="1">
      <c r="A937" s="195"/>
      <c r="B937" s="189" t="s">
        <v>730</v>
      </c>
      <c r="C937" s="501" t="s">
        <v>731</v>
      </c>
      <c r="D937" s="501"/>
      <c r="E937" s="501"/>
      <c r="F937" s="501"/>
      <c r="G937" s="501"/>
      <c r="H937" s="190" t="s">
        <v>413</v>
      </c>
      <c r="I937" s="201">
        <v>0.05</v>
      </c>
      <c r="J937" s="202">
        <v>1.0367</v>
      </c>
      <c r="K937" s="215">
        <v>0.94495209999999996</v>
      </c>
      <c r="L937" s="205">
        <v>79.88</v>
      </c>
      <c r="M937" s="206">
        <v>1.42</v>
      </c>
      <c r="N937" s="200">
        <v>113.43</v>
      </c>
      <c r="O937" s="191"/>
      <c r="P937" s="194">
        <v>107.19</v>
      </c>
      <c r="Q937" s="278"/>
      <c r="R937" s="278"/>
      <c r="GO937" s="277"/>
      <c r="GP937" s="277"/>
      <c r="GQ937" s="277"/>
      <c r="GR937" s="277"/>
      <c r="GS937" s="277"/>
      <c r="GT937" s="277"/>
      <c r="GU937" s="277"/>
      <c r="GW937" s="157"/>
      <c r="GX937" s="157" t="s">
        <v>731</v>
      </c>
      <c r="GY937" s="157"/>
      <c r="GZ937" s="277"/>
      <c r="HA937" s="157"/>
      <c r="HB937" s="157"/>
      <c r="HC937" s="277"/>
      <c r="HD937" s="277"/>
      <c r="HF937" s="277"/>
    </row>
    <row r="938" spans="1:214" s="143" customFormat="1" ht="15" customHeight="1">
      <c r="A938" s="210"/>
      <c r="B938" s="187"/>
      <c r="C938" s="500" t="s">
        <v>429</v>
      </c>
      <c r="D938" s="500"/>
      <c r="E938" s="500"/>
      <c r="F938" s="500"/>
      <c r="G938" s="500"/>
      <c r="H938" s="180"/>
      <c r="I938" s="181"/>
      <c r="J938" s="181"/>
      <c r="K938" s="181"/>
      <c r="L938" s="183"/>
      <c r="M938" s="181"/>
      <c r="N938" s="211"/>
      <c r="O938" s="181"/>
      <c r="P938" s="212">
        <v>20045.2</v>
      </c>
      <c r="Q938" s="278"/>
      <c r="R938" s="278"/>
      <c r="GO938" s="277"/>
      <c r="GP938" s="277"/>
      <c r="GQ938" s="277"/>
      <c r="GR938" s="277"/>
      <c r="GS938" s="277"/>
      <c r="GT938" s="277"/>
      <c r="GU938" s="277"/>
      <c r="GW938" s="157"/>
      <c r="GX938" s="157"/>
      <c r="GY938" s="157"/>
      <c r="GZ938" s="277" t="s">
        <v>429</v>
      </c>
      <c r="HA938" s="157"/>
      <c r="HB938" s="157"/>
      <c r="HC938" s="277"/>
      <c r="HD938" s="277"/>
      <c r="HF938" s="277"/>
    </row>
    <row r="939" spans="1:214" s="143" customFormat="1" ht="15" customHeight="1">
      <c r="A939" s="203" t="s">
        <v>1884</v>
      </c>
      <c r="B939" s="189" t="s">
        <v>430</v>
      </c>
      <c r="C939" s="501" t="s">
        <v>431</v>
      </c>
      <c r="D939" s="501"/>
      <c r="E939" s="501"/>
      <c r="F939" s="501"/>
      <c r="G939" s="501"/>
      <c r="H939" s="190" t="s">
        <v>432</v>
      </c>
      <c r="I939" s="209">
        <v>2</v>
      </c>
      <c r="J939" s="191"/>
      <c r="K939" s="209">
        <v>2</v>
      </c>
      <c r="L939" s="193"/>
      <c r="M939" s="191"/>
      <c r="N939" s="193"/>
      <c r="O939" s="192">
        <v>0.51834999999999998</v>
      </c>
      <c r="P939" s="216">
        <v>110.2</v>
      </c>
      <c r="GO939" s="277"/>
      <c r="GP939" s="277"/>
      <c r="GQ939" s="277"/>
      <c r="GR939" s="277"/>
      <c r="GS939" s="277"/>
      <c r="GT939" s="277"/>
      <c r="GU939" s="277"/>
      <c r="GW939" s="157"/>
      <c r="GX939" s="157"/>
      <c r="GY939" s="157"/>
      <c r="GZ939" s="277"/>
      <c r="HA939" s="157" t="s">
        <v>431</v>
      </c>
      <c r="HB939" s="157"/>
      <c r="HC939" s="277"/>
      <c r="HD939" s="277"/>
      <c r="HF939" s="277"/>
    </row>
    <row r="940" spans="1:214" s="143" customFormat="1" ht="15" customHeight="1">
      <c r="A940" s="203"/>
      <c r="B940" s="189"/>
      <c r="C940" s="501" t="s">
        <v>433</v>
      </c>
      <c r="D940" s="501"/>
      <c r="E940" s="501"/>
      <c r="F940" s="501"/>
      <c r="G940" s="501"/>
      <c r="H940" s="190"/>
      <c r="I940" s="191"/>
      <c r="J940" s="191"/>
      <c r="K940" s="191"/>
      <c r="L940" s="193"/>
      <c r="M940" s="191"/>
      <c r="N940" s="193"/>
      <c r="O940" s="191"/>
      <c r="P940" s="194">
        <v>17479.28</v>
      </c>
      <c r="GO940" s="277"/>
      <c r="GP940" s="277"/>
      <c r="GQ940" s="277"/>
      <c r="GR940" s="277"/>
      <c r="GS940" s="277"/>
      <c r="GT940" s="277"/>
      <c r="GU940" s="277"/>
      <c r="GW940" s="157"/>
      <c r="GX940" s="157"/>
      <c r="GY940" s="157"/>
      <c r="GZ940" s="277"/>
      <c r="HA940" s="157"/>
      <c r="HB940" s="157" t="s">
        <v>433</v>
      </c>
      <c r="HC940" s="277"/>
      <c r="HD940" s="277"/>
      <c r="HF940" s="277"/>
    </row>
    <row r="941" spans="1:214" s="143" customFormat="1" ht="15" customHeight="1">
      <c r="A941" s="203"/>
      <c r="B941" s="189" t="s">
        <v>603</v>
      </c>
      <c r="C941" s="501" t="s">
        <v>604</v>
      </c>
      <c r="D941" s="501"/>
      <c r="E941" s="501"/>
      <c r="F941" s="501"/>
      <c r="G941" s="501"/>
      <c r="H941" s="190" t="s">
        <v>432</v>
      </c>
      <c r="I941" s="209">
        <v>97</v>
      </c>
      <c r="J941" s="191"/>
      <c r="K941" s="209">
        <v>97</v>
      </c>
      <c r="L941" s="193"/>
      <c r="M941" s="191"/>
      <c r="N941" s="193"/>
      <c r="O941" s="191"/>
      <c r="P941" s="194">
        <v>16954.900000000001</v>
      </c>
      <c r="GO941" s="277"/>
      <c r="GP941" s="277"/>
      <c r="GQ941" s="277"/>
      <c r="GR941" s="277"/>
      <c r="GS941" s="277"/>
      <c r="GT941" s="277"/>
      <c r="GU941" s="277"/>
      <c r="GW941" s="157"/>
      <c r="GX941" s="157"/>
      <c r="GY941" s="157"/>
      <c r="GZ941" s="277"/>
      <c r="HA941" s="157"/>
      <c r="HB941" s="157" t="s">
        <v>604</v>
      </c>
      <c r="HC941" s="277"/>
      <c r="HD941" s="277"/>
      <c r="HF941" s="277"/>
    </row>
    <row r="942" spans="1:214" s="143" customFormat="1" ht="15" customHeight="1">
      <c r="A942" s="203"/>
      <c r="B942" s="189" t="s">
        <v>605</v>
      </c>
      <c r="C942" s="501" t="s">
        <v>606</v>
      </c>
      <c r="D942" s="501"/>
      <c r="E942" s="501"/>
      <c r="F942" s="501"/>
      <c r="G942" s="501"/>
      <c r="H942" s="190" t="s">
        <v>432</v>
      </c>
      <c r="I942" s="209">
        <v>51</v>
      </c>
      <c r="J942" s="191"/>
      <c r="K942" s="209">
        <v>51</v>
      </c>
      <c r="L942" s="193"/>
      <c r="M942" s="191"/>
      <c r="N942" s="193"/>
      <c r="O942" s="191"/>
      <c r="P942" s="194">
        <v>8914.43</v>
      </c>
      <c r="GO942" s="277"/>
      <c r="GP942" s="277"/>
      <c r="GQ942" s="277"/>
      <c r="GR942" s="277"/>
      <c r="GS942" s="277"/>
      <c r="GT942" s="277"/>
      <c r="GU942" s="277"/>
      <c r="GW942" s="157"/>
      <c r="GX942" s="157"/>
      <c r="GY942" s="157"/>
      <c r="GZ942" s="277"/>
      <c r="HA942" s="157"/>
      <c r="HB942" s="157" t="s">
        <v>606</v>
      </c>
      <c r="HC942" s="277"/>
      <c r="HD942" s="277"/>
      <c r="HF942" s="277"/>
    </row>
    <row r="943" spans="1:214" s="143" customFormat="1" ht="15" customHeight="1">
      <c r="A943" s="213"/>
      <c r="B943" s="214"/>
      <c r="C943" s="500" t="s">
        <v>438</v>
      </c>
      <c r="D943" s="500"/>
      <c r="E943" s="500"/>
      <c r="F943" s="500"/>
      <c r="G943" s="500"/>
      <c r="H943" s="180"/>
      <c r="I943" s="181"/>
      <c r="J943" s="181"/>
      <c r="K943" s="181"/>
      <c r="L943" s="183"/>
      <c r="M943" s="181"/>
      <c r="N943" s="211">
        <v>2524.67</v>
      </c>
      <c r="O943" s="181"/>
      <c r="P943" s="212">
        <v>46024.73</v>
      </c>
      <c r="GO943" s="277"/>
      <c r="GP943" s="277"/>
      <c r="GQ943" s="277"/>
      <c r="GR943" s="277"/>
      <c r="GS943" s="277"/>
      <c r="GT943" s="277"/>
      <c r="GU943" s="277"/>
      <c r="GW943" s="157"/>
      <c r="GX943" s="157"/>
      <c r="GY943" s="157"/>
      <c r="GZ943" s="277"/>
      <c r="HA943" s="157"/>
      <c r="HB943" s="157"/>
      <c r="HC943" s="277" t="s">
        <v>438</v>
      </c>
      <c r="HD943" s="277"/>
      <c r="HF943" s="277"/>
    </row>
    <row r="944" spans="1:214" s="143" customFormat="1" ht="15" customHeight="1">
      <c r="A944" s="497" t="s">
        <v>2030</v>
      </c>
      <c r="B944" s="497"/>
      <c r="C944" s="497"/>
      <c r="D944" s="497"/>
      <c r="E944" s="497"/>
      <c r="F944" s="497"/>
      <c r="G944" s="497"/>
      <c r="H944" s="497"/>
      <c r="I944" s="497"/>
      <c r="J944" s="497"/>
      <c r="K944" s="497"/>
      <c r="L944" s="497"/>
      <c r="M944" s="497"/>
      <c r="N944" s="497"/>
      <c r="O944" s="497"/>
      <c r="P944" s="497"/>
      <c r="GO944" s="277"/>
      <c r="GP944" s="277" t="s">
        <v>2030</v>
      </c>
      <c r="GQ944" s="277"/>
      <c r="GR944" s="277"/>
      <c r="GS944" s="277"/>
      <c r="GT944" s="277"/>
      <c r="GU944" s="277"/>
      <c r="GW944" s="157"/>
      <c r="GX944" s="157"/>
      <c r="GY944" s="157"/>
      <c r="GZ944" s="277"/>
      <c r="HA944" s="157"/>
      <c r="HB944" s="157"/>
      <c r="HC944" s="277"/>
      <c r="HD944" s="277"/>
      <c r="HF944" s="277"/>
    </row>
    <row r="945" spans="1:214" s="143" customFormat="1" ht="45.75" customHeight="1">
      <c r="A945" s="178" t="s">
        <v>535</v>
      </c>
      <c r="B945" s="179" t="s">
        <v>1457</v>
      </c>
      <c r="C945" s="498" t="s">
        <v>1458</v>
      </c>
      <c r="D945" s="498"/>
      <c r="E945" s="498"/>
      <c r="F945" s="498"/>
      <c r="G945" s="498"/>
      <c r="H945" s="180" t="s">
        <v>610</v>
      </c>
      <c r="I945" s="181">
        <v>0.55000000000000004</v>
      </c>
      <c r="J945" s="182">
        <v>1</v>
      </c>
      <c r="K945" s="219">
        <v>0.55000000000000004</v>
      </c>
      <c r="L945" s="183"/>
      <c r="M945" s="181"/>
      <c r="N945" s="184"/>
      <c r="O945" s="181"/>
      <c r="P945" s="185"/>
      <c r="GO945" s="277"/>
      <c r="GP945" s="277"/>
      <c r="GQ945" s="277" t="s">
        <v>1458</v>
      </c>
      <c r="GR945" s="277"/>
      <c r="GS945" s="277"/>
      <c r="GT945" s="277"/>
      <c r="GU945" s="277"/>
      <c r="GW945" s="157"/>
      <c r="GX945" s="157"/>
      <c r="GY945" s="157"/>
      <c r="GZ945" s="277"/>
      <c r="HA945" s="157"/>
      <c r="HB945" s="157"/>
      <c r="HC945" s="277"/>
      <c r="HD945" s="277"/>
      <c r="HF945" s="277"/>
    </row>
    <row r="946" spans="1:214" s="143" customFormat="1" ht="57" customHeight="1">
      <c r="A946" s="186"/>
      <c r="B946" s="187" t="s">
        <v>386</v>
      </c>
      <c r="C946" s="499" t="s">
        <v>387</v>
      </c>
      <c r="D946" s="499"/>
      <c r="E946" s="499"/>
      <c r="F946" s="499"/>
      <c r="G946" s="499"/>
      <c r="H946" s="499"/>
      <c r="I946" s="499"/>
      <c r="J946" s="499"/>
      <c r="K946" s="499"/>
      <c r="L946" s="499"/>
      <c r="M946" s="499"/>
      <c r="N946" s="499"/>
      <c r="O946" s="499"/>
      <c r="P946" s="499"/>
      <c r="GO946" s="277"/>
      <c r="GP946" s="277"/>
      <c r="GQ946" s="277"/>
      <c r="GR946" s="277"/>
      <c r="GS946" s="277"/>
      <c r="GT946" s="277"/>
      <c r="GU946" s="277"/>
      <c r="GV946" s="140" t="s">
        <v>387</v>
      </c>
      <c r="GW946" s="157"/>
      <c r="GX946" s="157"/>
      <c r="GY946" s="157"/>
      <c r="GZ946" s="277"/>
      <c r="HA946" s="157"/>
      <c r="HB946" s="157"/>
      <c r="HC946" s="277"/>
      <c r="HD946" s="277"/>
      <c r="HF946" s="277"/>
    </row>
    <row r="947" spans="1:214" s="143" customFormat="1" ht="23.25" customHeight="1">
      <c r="A947" s="186"/>
      <c r="B947" s="187" t="s">
        <v>388</v>
      </c>
      <c r="C947" s="499" t="s">
        <v>389</v>
      </c>
      <c r="D947" s="499"/>
      <c r="E947" s="499"/>
      <c r="F947" s="499"/>
      <c r="G947" s="499"/>
      <c r="H947" s="499"/>
      <c r="I947" s="499"/>
      <c r="J947" s="499"/>
      <c r="K947" s="499"/>
      <c r="L947" s="499"/>
      <c r="M947" s="499"/>
      <c r="N947" s="499"/>
      <c r="O947" s="499"/>
      <c r="P947" s="499"/>
      <c r="GO947" s="277"/>
      <c r="GP947" s="277"/>
      <c r="GQ947" s="277"/>
      <c r="GR947" s="277"/>
      <c r="GS947" s="277"/>
      <c r="GT947" s="277"/>
      <c r="GU947" s="277"/>
      <c r="GV947" s="140" t="s">
        <v>389</v>
      </c>
      <c r="GW947" s="157"/>
      <c r="GX947" s="157"/>
      <c r="GY947" s="157"/>
      <c r="GZ947" s="277"/>
      <c r="HA947" s="157"/>
      <c r="HB947" s="157"/>
      <c r="HC947" s="277"/>
      <c r="HD947" s="277"/>
      <c r="HF947" s="277"/>
    </row>
    <row r="948" spans="1:214" s="143" customFormat="1" ht="15" customHeight="1">
      <c r="A948" s="186"/>
      <c r="B948" s="187"/>
      <c r="C948" s="499" t="s">
        <v>2011</v>
      </c>
      <c r="D948" s="499"/>
      <c r="E948" s="499"/>
      <c r="F948" s="499"/>
      <c r="G948" s="499"/>
      <c r="H948" s="499"/>
      <c r="I948" s="499"/>
      <c r="J948" s="499"/>
      <c r="K948" s="499"/>
      <c r="L948" s="499"/>
      <c r="M948" s="499"/>
      <c r="N948" s="499"/>
      <c r="O948" s="499"/>
      <c r="P948" s="499"/>
      <c r="GO948" s="277"/>
      <c r="GP948" s="277"/>
      <c r="GQ948" s="277"/>
      <c r="GR948" s="277"/>
      <c r="GS948" s="277"/>
      <c r="GT948" s="277"/>
      <c r="GU948" s="277"/>
      <c r="GV948" s="140" t="s">
        <v>2011</v>
      </c>
      <c r="GW948" s="157"/>
      <c r="GX948" s="157"/>
      <c r="GY948" s="157"/>
      <c r="GZ948" s="277"/>
      <c r="HA948" s="157"/>
      <c r="HB948" s="157"/>
      <c r="HC948" s="277"/>
      <c r="HD948" s="277"/>
      <c r="HF948" s="277"/>
    </row>
    <row r="949" spans="1:214" s="143" customFormat="1" ht="15" customHeight="1">
      <c r="A949" s="188"/>
      <c r="B949" s="189" t="s">
        <v>164</v>
      </c>
      <c r="C949" s="501" t="s">
        <v>391</v>
      </c>
      <c r="D949" s="501"/>
      <c r="E949" s="501"/>
      <c r="F949" s="501"/>
      <c r="G949" s="501"/>
      <c r="H949" s="190" t="s">
        <v>392</v>
      </c>
      <c r="I949" s="191"/>
      <c r="J949" s="191"/>
      <c r="K949" s="215">
        <v>7.9187292999999999</v>
      </c>
      <c r="L949" s="193"/>
      <c r="M949" s="191"/>
      <c r="N949" s="193"/>
      <c r="O949" s="191"/>
      <c r="P949" s="194">
        <v>4483.1099999999997</v>
      </c>
      <c r="GO949" s="277"/>
      <c r="GP949" s="277"/>
      <c r="GQ949" s="277"/>
      <c r="GR949" s="277"/>
      <c r="GS949" s="277"/>
      <c r="GT949" s="277"/>
      <c r="GU949" s="277"/>
      <c r="GW949" s="157" t="s">
        <v>391</v>
      </c>
      <c r="GX949" s="157"/>
      <c r="GY949" s="157"/>
      <c r="GZ949" s="277"/>
      <c r="HA949" s="157"/>
      <c r="HB949" s="157"/>
      <c r="HC949" s="277"/>
      <c r="HD949" s="277"/>
      <c r="HF949" s="277"/>
    </row>
    <row r="950" spans="1:214" s="143" customFormat="1" ht="15" customHeight="1">
      <c r="A950" s="195"/>
      <c r="B950" s="189" t="s">
        <v>393</v>
      </c>
      <c r="C950" s="501" t="s">
        <v>394</v>
      </c>
      <c r="D950" s="501"/>
      <c r="E950" s="501"/>
      <c r="F950" s="501"/>
      <c r="G950" s="501"/>
      <c r="H950" s="190" t="s">
        <v>392</v>
      </c>
      <c r="I950" s="201">
        <v>8.9600000000000009</v>
      </c>
      <c r="J950" s="197">
        <v>1.6068849999999999</v>
      </c>
      <c r="K950" s="215">
        <v>7.9187292999999999</v>
      </c>
      <c r="L950" s="198"/>
      <c r="M950" s="199"/>
      <c r="N950" s="200">
        <v>566.14</v>
      </c>
      <c r="O950" s="191"/>
      <c r="P950" s="194">
        <v>4483.1099999999997</v>
      </c>
      <c r="Q950" s="278"/>
      <c r="R950" s="278"/>
      <c r="GO950" s="277"/>
      <c r="GP950" s="277"/>
      <c r="GQ950" s="277"/>
      <c r="GR950" s="277"/>
      <c r="GS950" s="277"/>
      <c r="GT950" s="277"/>
      <c r="GU950" s="277"/>
      <c r="GW950" s="157"/>
      <c r="GX950" s="157" t="s">
        <v>394</v>
      </c>
      <c r="GY950" s="157"/>
      <c r="GZ950" s="277"/>
      <c r="HA950" s="157"/>
      <c r="HB950" s="157"/>
      <c r="HC950" s="277"/>
      <c r="HD950" s="277"/>
      <c r="HF950" s="277"/>
    </row>
    <row r="951" spans="1:214" s="143" customFormat="1" ht="15" customHeight="1">
      <c r="A951" s="188"/>
      <c r="B951" s="189" t="s">
        <v>167</v>
      </c>
      <c r="C951" s="501" t="s">
        <v>395</v>
      </c>
      <c r="D951" s="501"/>
      <c r="E951" s="501"/>
      <c r="F951" s="501"/>
      <c r="G951" s="501"/>
      <c r="H951" s="190"/>
      <c r="I951" s="191"/>
      <c r="J951" s="191"/>
      <c r="K951" s="191"/>
      <c r="L951" s="193"/>
      <c r="M951" s="191"/>
      <c r="N951" s="193"/>
      <c r="O951" s="191"/>
      <c r="P951" s="216">
        <v>112.72</v>
      </c>
      <c r="GO951" s="277"/>
      <c r="GP951" s="277"/>
      <c r="GQ951" s="277"/>
      <c r="GR951" s="277"/>
      <c r="GS951" s="277"/>
      <c r="GT951" s="277"/>
      <c r="GU951" s="277"/>
      <c r="GW951" s="157" t="s">
        <v>395</v>
      </c>
      <c r="GX951" s="157"/>
      <c r="GY951" s="157"/>
      <c r="GZ951" s="277"/>
      <c r="HA951" s="157"/>
      <c r="HB951" s="157"/>
      <c r="HC951" s="277"/>
      <c r="HD951" s="277"/>
      <c r="HF951" s="277"/>
    </row>
    <row r="952" spans="1:214" s="143" customFormat="1" ht="15" customHeight="1">
      <c r="A952" s="188"/>
      <c r="B952" s="189"/>
      <c r="C952" s="501" t="s">
        <v>396</v>
      </c>
      <c r="D952" s="501"/>
      <c r="E952" s="501"/>
      <c r="F952" s="501"/>
      <c r="G952" s="501"/>
      <c r="H952" s="190" t="s">
        <v>392</v>
      </c>
      <c r="I952" s="191"/>
      <c r="J952" s="191"/>
      <c r="K952" s="215">
        <v>0.10605439999999999</v>
      </c>
      <c r="L952" s="193"/>
      <c r="M952" s="191"/>
      <c r="N952" s="193"/>
      <c r="O952" s="191"/>
      <c r="P952" s="216">
        <v>71.959999999999994</v>
      </c>
      <c r="GO952" s="277"/>
      <c r="GP952" s="277"/>
      <c r="GQ952" s="277"/>
      <c r="GR952" s="277"/>
      <c r="GS952" s="277"/>
      <c r="GT952" s="277"/>
      <c r="GU952" s="277"/>
      <c r="GW952" s="157" t="s">
        <v>396</v>
      </c>
      <c r="GX952" s="157"/>
      <c r="GY952" s="157"/>
      <c r="GZ952" s="277"/>
      <c r="HA952" s="157"/>
      <c r="HB952" s="157"/>
      <c r="HC952" s="277"/>
      <c r="HD952" s="277"/>
      <c r="HF952" s="277"/>
    </row>
    <row r="953" spans="1:214" s="143" customFormat="1" ht="15" customHeight="1">
      <c r="A953" s="195"/>
      <c r="B953" s="189" t="s">
        <v>397</v>
      </c>
      <c r="C953" s="501" t="s">
        <v>398</v>
      </c>
      <c r="D953" s="501"/>
      <c r="E953" s="501"/>
      <c r="F953" s="501"/>
      <c r="G953" s="501"/>
      <c r="H953" s="190" t="s">
        <v>399</v>
      </c>
      <c r="I953" s="201">
        <v>0.06</v>
      </c>
      <c r="J953" s="197">
        <v>1.6068849999999999</v>
      </c>
      <c r="K953" s="215">
        <v>5.3027199999999997E-2</v>
      </c>
      <c r="L953" s="198"/>
      <c r="M953" s="199"/>
      <c r="N953" s="200">
        <v>1582.31</v>
      </c>
      <c r="O953" s="191"/>
      <c r="P953" s="194">
        <v>83.91</v>
      </c>
      <c r="Q953" s="278"/>
      <c r="R953" s="278"/>
      <c r="GO953" s="277"/>
      <c r="GP953" s="277"/>
      <c r="GQ953" s="277"/>
      <c r="GR953" s="277"/>
      <c r="GS953" s="277"/>
      <c r="GT953" s="277"/>
      <c r="GU953" s="277"/>
      <c r="GW953" s="157"/>
      <c r="GX953" s="157" t="s">
        <v>398</v>
      </c>
      <c r="GY953" s="157"/>
      <c r="GZ953" s="277"/>
      <c r="HA953" s="157"/>
      <c r="HB953" s="157"/>
      <c r="HC953" s="277"/>
      <c r="HD953" s="277"/>
      <c r="HF953" s="277"/>
    </row>
    <row r="954" spans="1:214" s="143" customFormat="1" ht="15" customHeight="1">
      <c r="A954" s="203"/>
      <c r="B954" s="189" t="s">
        <v>400</v>
      </c>
      <c r="C954" s="501" t="s">
        <v>401</v>
      </c>
      <c r="D954" s="501"/>
      <c r="E954" s="501"/>
      <c r="F954" s="501"/>
      <c r="G954" s="501"/>
      <c r="H954" s="190" t="s">
        <v>392</v>
      </c>
      <c r="I954" s="201">
        <v>0.06</v>
      </c>
      <c r="J954" s="197">
        <v>1.6068849999999999</v>
      </c>
      <c r="K954" s="215">
        <v>5.3027199999999997E-2</v>
      </c>
      <c r="L954" s="193"/>
      <c r="M954" s="191"/>
      <c r="N954" s="204">
        <v>777.91</v>
      </c>
      <c r="O954" s="191"/>
      <c r="P954" s="216">
        <v>41.25</v>
      </c>
      <c r="GO954" s="277"/>
      <c r="GP954" s="277"/>
      <c r="GQ954" s="277"/>
      <c r="GR954" s="277"/>
      <c r="GS954" s="277"/>
      <c r="GT954" s="277"/>
      <c r="GU954" s="277"/>
      <c r="GW954" s="157"/>
      <c r="GX954" s="157"/>
      <c r="GY954" s="157" t="s">
        <v>401</v>
      </c>
      <c r="GZ954" s="277"/>
      <c r="HA954" s="157"/>
      <c r="HB954" s="157"/>
      <c r="HC954" s="277"/>
      <c r="HD954" s="277"/>
      <c r="HF954" s="277"/>
    </row>
    <row r="955" spans="1:214" s="143" customFormat="1" ht="15" customHeight="1">
      <c r="A955" s="195"/>
      <c r="B955" s="189" t="s">
        <v>402</v>
      </c>
      <c r="C955" s="501" t="s">
        <v>403</v>
      </c>
      <c r="D955" s="501"/>
      <c r="E955" s="501"/>
      <c r="F955" s="501"/>
      <c r="G955" s="501"/>
      <c r="H955" s="190" t="s">
        <v>399</v>
      </c>
      <c r="I955" s="201">
        <v>0.06</v>
      </c>
      <c r="J955" s="197">
        <v>1.6068849999999999</v>
      </c>
      <c r="K955" s="215">
        <v>5.3027199999999997E-2</v>
      </c>
      <c r="L955" s="198"/>
      <c r="M955" s="199"/>
      <c r="N955" s="200">
        <v>543.33000000000004</v>
      </c>
      <c r="O955" s="191"/>
      <c r="P955" s="194">
        <v>28.81</v>
      </c>
      <c r="Q955" s="278"/>
      <c r="R955" s="278"/>
      <c r="GO955" s="277"/>
      <c r="GP955" s="277"/>
      <c r="GQ955" s="277"/>
      <c r="GR955" s="277"/>
      <c r="GS955" s="277"/>
      <c r="GT955" s="277"/>
      <c r="GU955" s="277"/>
      <c r="GW955" s="157"/>
      <c r="GX955" s="157" t="s">
        <v>403</v>
      </c>
      <c r="GY955" s="157"/>
      <c r="GZ955" s="277"/>
      <c r="HA955" s="157"/>
      <c r="HB955" s="157"/>
      <c r="HC955" s="277"/>
      <c r="HD955" s="277"/>
      <c r="HF955" s="277"/>
    </row>
    <row r="956" spans="1:214" s="143" customFormat="1" ht="15" customHeight="1">
      <c r="A956" s="203"/>
      <c r="B956" s="189" t="s">
        <v>404</v>
      </c>
      <c r="C956" s="501" t="s">
        <v>405</v>
      </c>
      <c r="D956" s="501"/>
      <c r="E956" s="501"/>
      <c r="F956" s="501"/>
      <c r="G956" s="501"/>
      <c r="H956" s="190" t="s">
        <v>392</v>
      </c>
      <c r="I956" s="201">
        <v>0.06</v>
      </c>
      <c r="J956" s="197">
        <v>1.6068849999999999</v>
      </c>
      <c r="K956" s="215">
        <v>5.3027199999999997E-2</v>
      </c>
      <c r="L956" s="193"/>
      <c r="M956" s="191"/>
      <c r="N956" s="204">
        <v>579.11</v>
      </c>
      <c r="O956" s="191"/>
      <c r="P956" s="216">
        <v>30.71</v>
      </c>
      <c r="GO956" s="277"/>
      <c r="GP956" s="277"/>
      <c r="GQ956" s="277"/>
      <c r="GR956" s="277"/>
      <c r="GS956" s="277"/>
      <c r="GT956" s="277"/>
      <c r="GU956" s="277"/>
      <c r="GW956" s="157"/>
      <c r="GX956" s="157"/>
      <c r="GY956" s="157" t="s">
        <v>405</v>
      </c>
      <c r="GZ956" s="277"/>
      <c r="HA956" s="157"/>
      <c r="HB956" s="157"/>
      <c r="HC956" s="277"/>
      <c r="HD956" s="277"/>
      <c r="HF956" s="277"/>
    </row>
    <row r="957" spans="1:214" s="143" customFormat="1" ht="15" customHeight="1">
      <c r="A957" s="188"/>
      <c r="B957" s="189" t="s">
        <v>180</v>
      </c>
      <c r="C957" s="501" t="s">
        <v>410</v>
      </c>
      <c r="D957" s="501"/>
      <c r="E957" s="501"/>
      <c r="F957" s="501"/>
      <c r="G957" s="501"/>
      <c r="H957" s="190"/>
      <c r="I957" s="191"/>
      <c r="J957" s="191"/>
      <c r="K957" s="191"/>
      <c r="L957" s="193"/>
      <c r="M957" s="191"/>
      <c r="N957" s="193"/>
      <c r="O957" s="191"/>
      <c r="P957" s="216">
        <v>261.73</v>
      </c>
      <c r="GO957" s="277"/>
      <c r="GP957" s="277"/>
      <c r="GQ957" s="277"/>
      <c r="GR957" s="277"/>
      <c r="GS957" s="277"/>
      <c r="GT957" s="277"/>
      <c r="GU957" s="277"/>
      <c r="GW957" s="157" t="s">
        <v>410</v>
      </c>
      <c r="GX957" s="157"/>
      <c r="GY957" s="157"/>
      <c r="GZ957" s="277"/>
      <c r="HA957" s="157"/>
      <c r="HB957" s="157"/>
      <c r="HC957" s="277"/>
      <c r="HD957" s="277"/>
      <c r="HF957" s="277"/>
    </row>
    <row r="958" spans="1:214" s="143" customFormat="1" ht="34.5" customHeight="1">
      <c r="A958" s="195"/>
      <c r="B958" s="189" t="s">
        <v>593</v>
      </c>
      <c r="C958" s="501" t="s">
        <v>594</v>
      </c>
      <c r="D958" s="501"/>
      <c r="E958" s="501"/>
      <c r="F958" s="501"/>
      <c r="G958" s="501"/>
      <c r="H958" s="190" t="s">
        <v>595</v>
      </c>
      <c r="I958" s="201">
        <v>26.67</v>
      </c>
      <c r="J958" s="202">
        <v>1.0367</v>
      </c>
      <c r="K958" s="197">
        <v>15.206834000000001</v>
      </c>
      <c r="L958" s="205">
        <v>5.87</v>
      </c>
      <c r="M958" s="206">
        <v>0.87</v>
      </c>
      <c r="N958" s="200">
        <v>5.1100000000000003</v>
      </c>
      <c r="O958" s="191"/>
      <c r="P958" s="194">
        <v>77.709999999999994</v>
      </c>
      <c r="Q958" s="278"/>
      <c r="R958" s="278"/>
      <c r="GO958" s="277"/>
      <c r="GP958" s="277"/>
      <c r="GQ958" s="277"/>
      <c r="GR958" s="277"/>
      <c r="GS958" s="277"/>
      <c r="GT958" s="277"/>
      <c r="GU958" s="277"/>
      <c r="GW958" s="157"/>
      <c r="GX958" s="157" t="s">
        <v>594</v>
      </c>
      <c r="GY958" s="157"/>
      <c r="GZ958" s="277"/>
      <c r="HA958" s="157"/>
      <c r="HB958" s="157"/>
      <c r="HC958" s="277"/>
      <c r="HD958" s="277"/>
      <c r="HF958" s="277"/>
    </row>
    <row r="959" spans="1:214" s="143" customFormat="1" ht="15" customHeight="1">
      <c r="A959" s="195"/>
      <c r="B959" s="189" t="s">
        <v>1433</v>
      </c>
      <c r="C959" s="501" t="s">
        <v>1434</v>
      </c>
      <c r="D959" s="501"/>
      <c r="E959" s="501"/>
      <c r="F959" s="501"/>
      <c r="G959" s="501"/>
      <c r="H959" s="190" t="s">
        <v>418</v>
      </c>
      <c r="I959" s="192">
        <v>1.16E-3</v>
      </c>
      <c r="J959" s="202">
        <v>1.0367</v>
      </c>
      <c r="K959" s="215">
        <v>6.6140000000000003E-4</v>
      </c>
      <c r="L959" s="208">
        <v>43821.53</v>
      </c>
      <c r="M959" s="206">
        <v>1.34</v>
      </c>
      <c r="N959" s="200">
        <v>58720.85</v>
      </c>
      <c r="O959" s="191"/>
      <c r="P959" s="194">
        <v>38.840000000000003</v>
      </c>
      <c r="Q959" s="278"/>
      <c r="R959" s="278"/>
      <c r="GO959" s="277"/>
      <c r="GP959" s="277"/>
      <c r="GQ959" s="277"/>
      <c r="GR959" s="277"/>
      <c r="GS959" s="277"/>
      <c r="GT959" s="277"/>
      <c r="GU959" s="277"/>
      <c r="GW959" s="157"/>
      <c r="GX959" s="157" t="s">
        <v>1434</v>
      </c>
      <c r="GY959" s="157"/>
      <c r="GZ959" s="277"/>
      <c r="HA959" s="157"/>
      <c r="HB959" s="157"/>
      <c r="HC959" s="277"/>
      <c r="HD959" s="277"/>
      <c r="HF959" s="277"/>
    </row>
    <row r="960" spans="1:214" s="143" customFormat="1" ht="15" customHeight="1">
      <c r="A960" s="195"/>
      <c r="B960" s="189" t="s">
        <v>730</v>
      </c>
      <c r="C960" s="501" t="s">
        <v>731</v>
      </c>
      <c r="D960" s="501"/>
      <c r="E960" s="501"/>
      <c r="F960" s="501"/>
      <c r="G960" s="501"/>
      <c r="H960" s="190" t="s">
        <v>413</v>
      </c>
      <c r="I960" s="201">
        <v>0.02</v>
      </c>
      <c r="J960" s="202">
        <v>1.0367</v>
      </c>
      <c r="K960" s="215">
        <v>1.1403699999999999E-2</v>
      </c>
      <c r="L960" s="205">
        <v>79.88</v>
      </c>
      <c r="M960" s="206">
        <v>1.42</v>
      </c>
      <c r="N960" s="200">
        <v>113.43</v>
      </c>
      <c r="O960" s="191"/>
      <c r="P960" s="194">
        <v>1.29</v>
      </c>
      <c r="Q960" s="278"/>
      <c r="R960" s="278"/>
      <c r="GO960" s="277"/>
      <c r="GP960" s="277"/>
      <c r="GQ960" s="277"/>
      <c r="GR960" s="277"/>
      <c r="GS960" s="277"/>
      <c r="GT960" s="277"/>
      <c r="GU960" s="277"/>
      <c r="GW960" s="157"/>
      <c r="GX960" s="157" t="s">
        <v>731</v>
      </c>
      <c r="GY960" s="157"/>
      <c r="GZ960" s="277"/>
      <c r="HA960" s="157"/>
      <c r="HB960" s="157"/>
      <c r="HC960" s="277"/>
      <c r="HD960" s="277"/>
      <c r="HF960" s="277"/>
    </row>
    <row r="961" spans="1:214" s="143" customFormat="1" ht="15" customHeight="1">
      <c r="A961" s="195"/>
      <c r="B961" s="189" t="s">
        <v>1459</v>
      </c>
      <c r="C961" s="501" t="s">
        <v>1460</v>
      </c>
      <c r="D961" s="501"/>
      <c r="E961" s="501"/>
      <c r="F961" s="501"/>
      <c r="G961" s="501"/>
      <c r="H961" s="190" t="s">
        <v>587</v>
      </c>
      <c r="I961" s="201">
        <v>0.05</v>
      </c>
      <c r="J961" s="202">
        <v>1.0367</v>
      </c>
      <c r="K961" s="215">
        <v>2.8509300000000001E-2</v>
      </c>
      <c r="L961" s="208">
        <v>3141.34</v>
      </c>
      <c r="M961" s="206">
        <v>1.29</v>
      </c>
      <c r="N961" s="200">
        <v>4052.33</v>
      </c>
      <c r="O961" s="191"/>
      <c r="P961" s="194">
        <v>115.53</v>
      </c>
      <c r="Q961" s="278"/>
      <c r="R961" s="278"/>
      <c r="GO961" s="277"/>
      <c r="GP961" s="277"/>
      <c r="GQ961" s="277"/>
      <c r="GR961" s="277"/>
      <c r="GS961" s="277"/>
      <c r="GT961" s="277"/>
      <c r="GU961" s="277"/>
      <c r="GW961" s="157"/>
      <c r="GX961" s="157" t="s">
        <v>1460</v>
      </c>
      <c r="GY961" s="157"/>
      <c r="GZ961" s="277"/>
      <c r="HA961" s="157"/>
      <c r="HB961" s="157"/>
      <c r="HC961" s="277"/>
      <c r="HD961" s="277"/>
      <c r="HF961" s="277"/>
    </row>
    <row r="962" spans="1:214" s="143" customFormat="1" ht="15" customHeight="1">
      <c r="A962" s="195"/>
      <c r="B962" s="189" t="s">
        <v>1461</v>
      </c>
      <c r="C962" s="501" t="s">
        <v>1462</v>
      </c>
      <c r="D962" s="501"/>
      <c r="E962" s="501"/>
      <c r="F962" s="501"/>
      <c r="G962" s="501"/>
      <c r="H962" s="190" t="s">
        <v>1124</v>
      </c>
      <c r="I962" s="202">
        <v>1.2200000000000001E-2</v>
      </c>
      <c r="J962" s="202">
        <v>1.0367</v>
      </c>
      <c r="K962" s="215">
        <v>6.9563000000000003E-3</v>
      </c>
      <c r="L962" s="208">
        <v>3287.8</v>
      </c>
      <c r="M962" s="206">
        <v>1.24</v>
      </c>
      <c r="N962" s="200">
        <v>4076.87</v>
      </c>
      <c r="O962" s="191"/>
      <c r="P962" s="194">
        <v>28.36</v>
      </c>
      <c r="Q962" s="278"/>
      <c r="R962" s="278"/>
      <c r="GO962" s="277"/>
      <c r="GP962" s="277"/>
      <c r="GQ962" s="277"/>
      <c r="GR962" s="277"/>
      <c r="GS962" s="277"/>
      <c r="GT962" s="277"/>
      <c r="GU962" s="277"/>
      <c r="GW962" s="157"/>
      <c r="GX962" s="157" t="s">
        <v>1462</v>
      </c>
      <c r="GY962" s="157"/>
      <c r="GZ962" s="277"/>
      <c r="HA962" s="157"/>
      <c r="HB962" s="157"/>
      <c r="HC962" s="277"/>
      <c r="HD962" s="277"/>
      <c r="HF962" s="277"/>
    </row>
    <row r="963" spans="1:214" s="143" customFormat="1" ht="15" customHeight="1">
      <c r="A963" s="210"/>
      <c r="B963" s="187"/>
      <c r="C963" s="500" t="s">
        <v>429</v>
      </c>
      <c r="D963" s="500"/>
      <c r="E963" s="500"/>
      <c r="F963" s="500"/>
      <c r="G963" s="500"/>
      <c r="H963" s="180"/>
      <c r="I963" s="181"/>
      <c r="J963" s="181"/>
      <c r="K963" s="181"/>
      <c r="L963" s="183"/>
      <c r="M963" s="181"/>
      <c r="N963" s="211"/>
      <c r="O963" s="181"/>
      <c r="P963" s="212">
        <v>4929.5200000000004</v>
      </c>
      <c r="Q963" s="278"/>
      <c r="R963" s="278"/>
      <c r="GO963" s="277"/>
      <c r="GP963" s="277"/>
      <c r="GQ963" s="277"/>
      <c r="GR963" s="277"/>
      <c r="GS963" s="277"/>
      <c r="GT963" s="277"/>
      <c r="GU963" s="277"/>
      <c r="GW963" s="157"/>
      <c r="GX963" s="157"/>
      <c r="GY963" s="157"/>
      <c r="GZ963" s="277" t="s">
        <v>429</v>
      </c>
      <c r="HA963" s="157"/>
      <c r="HB963" s="157"/>
      <c r="HC963" s="277"/>
      <c r="HD963" s="277"/>
      <c r="HF963" s="277"/>
    </row>
    <row r="964" spans="1:214" s="143" customFormat="1" ht="15" customHeight="1">
      <c r="A964" s="203" t="s">
        <v>1886</v>
      </c>
      <c r="B964" s="189" t="s">
        <v>430</v>
      </c>
      <c r="C964" s="501" t="s">
        <v>431</v>
      </c>
      <c r="D964" s="501"/>
      <c r="E964" s="501"/>
      <c r="F964" s="501"/>
      <c r="G964" s="501"/>
      <c r="H964" s="190" t="s">
        <v>432</v>
      </c>
      <c r="I964" s="209">
        <v>2</v>
      </c>
      <c r="J964" s="191"/>
      <c r="K964" s="209">
        <v>2</v>
      </c>
      <c r="L964" s="193"/>
      <c r="M964" s="191"/>
      <c r="N964" s="193"/>
      <c r="O964" s="192">
        <v>0.51834999999999998</v>
      </c>
      <c r="P964" s="216">
        <v>28.92</v>
      </c>
      <c r="GO964" s="277"/>
      <c r="GP964" s="277"/>
      <c r="GQ964" s="277"/>
      <c r="GR964" s="277"/>
      <c r="GS964" s="277"/>
      <c r="GT964" s="277"/>
      <c r="GU964" s="277"/>
      <c r="GW964" s="157"/>
      <c r="GX964" s="157"/>
      <c r="GY964" s="157"/>
      <c r="GZ964" s="277"/>
      <c r="HA964" s="157" t="s">
        <v>431</v>
      </c>
      <c r="HB964" s="157"/>
      <c r="HC964" s="277"/>
      <c r="HD964" s="277"/>
      <c r="HF964" s="277"/>
    </row>
    <row r="965" spans="1:214" s="143" customFormat="1" ht="15" customHeight="1">
      <c r="A965" s="203"/>
      <c r="B965" s="189"/>
      <c r="C965" s="501" t="s">
        <v>433</v>
      </c>
      <c r="D965" s="501"/>
      <c r="E965" s="501"/>
      <c r="F965" s="501"/>
      <c r="G965" s="501"/>
      <c r="H965" s="190"/>
      <c r="I965" s="191"/>
      <c r="J965" s="191"/>
      <c r="K965" s="191"/>
      <c r="L965" s="193"/>
      <c r="M965" s="191"/>
      <c r="N965" s="193"/>
      <c r="O965" s="191"/>
      <c r="P965" s="194">
        <v>4555.07</v>
      </c>
      <c r="GO965" s="277"/>
      <c r="GP965" s="277"/>
      <c r="GQ965" s="277"/>
      <c r="GR965" s="277"/>
      <c r="GS965" s="277"/>
      <c r="GT965" s="277"/>
      <c r="GU965" s="277"/>
      <c r="GW965" s="157"/>
      <c r="GX965" s="157"/>
      <c r="GY965" s="157"/>
      <c r="GZ965" s="277"/>
      <c r="HA965" s="157"/>
      <c r="HB965" s="157" t="s">
        <v>433</v>
      </c>
      <c r="HC965" s="277"/>
      <c r="HD965" s="277"/>
      <c r="HF965" s="277"/>
    </row>
    <row r="966" spans="1:214" s="143" customFormat="1" ht="15" customHeight="1">
      <c r="A966" s="203"/>
      <c r="B966" s="189" t="s">
        <v>603</v>
      </c>
      <c r="C966" s="501" t="s">
        <v>604</v>
      </c>
      <c r="D966" s="501"/>
      <c r="E966" s="501"/>
      <c r="F966" s="501"/>
      <c r="G966" s="501"/>
      <c r="H966" s="190" t="s">
        <v>432</v>
      </c>
      <c r="I966" s="209">
        <v>97</v>
      </c>
      <c r="J966" s="191"/>
      <c r="K966" s="209">
        <v>97</v>
      </c>
      <c r="L966" s="193"/>
      <c r="M966" s="191"/>
      <c r="N966" s="193"/>
      <c r="O966" s="191"/>
      <c r="P966" s="194">
        <v>4418.42</v>
      </c>
      <c r="GO966" s="277"/>
      <c r="GP966" s="277"/>
      <c r="GQ966" s="277"/>
      <c r="GR966" s="277"/>
      <c r="GS966" s="277"/>
      <c r="GT966" s="277"/>
      <c r="GU966" s="277"/>
      <c r="GW966" s="157"/>
      <c r="GX966" s="157"/>
      <c r="GY966" s="157"/>
      <c r="GZ966" s="277"/>
      <c r="HA966" s="157"/>
      <c r="HB966" s="157" t="s">
        <v>604</v>
      </c>
      <c r="HC966" s="277"/>
      <c r="HD966" s="277"/>
      <c r="HF966" s="277"/>
    </row>
    <row r="967" spans="1:214" s="143" customFormat="1" ht="15" customHeight="1">
      <c r="A967" s="203"/>
      <c r="B967" s="189" t="s">
        <v>605</v>
      </c>
      <c r="C967" s="501" t="s">
        <v>606</v>
      </c>
      <c r="D967" s="501"/>
      <c r="E967" s="501"/>
      <c r="F967" s="501"/>
      <c r="G967" s="501"/>
      <c r="H967" s="190" t="s">
        <v>432</v>
      </c>
      <c r="I967" s="209">
        <v>51</v>
      </c>
      <c r="J967" s="191"/>
      <c r="K967" s="209">
        <v>51</v>
      </c>
      <c r="L967" s="193"/>
      <c r="M967" s="191"/>
      <c r="N967" s="193"/>
      <c r="O967" s="191"/>
      <c r="P967" s="194">
        <v>2323.09</v>
      </c>
      <c r="GO967" s="277"/>
      <c r="GP967" s="277"/>
      <c r="GQ967" s="277"/>
      <c r="GR967" s="277"/>
      <c r="GS967" s="277"/>
      <c r="GT967" s="277"/>
      <c r="GU967" s="277"/>
      <c r="GW967" s="157"/>
      <c r="GX967" s="157"/>
      <c r="GY967" s="157"/>
      <c r="GZ967" s="277"/>
      <c r="HA967" s="157"/>
      <c r="HB967" s="157" t="s">
        <v>606</v>
      </c>
      <c r="HC967" s="277"/>
      <c r="HD967" s="277"/>
      <c r="HF967" s="277"/>
    </row>
    <row r="968" spans="1:214" s="143" customFormat="1" ht="15" customHeight="1">
      <c r="A968" s="213"/>
      <c r="B968" s="214"/>
      <c r="C968" s="500" t="s">
        <v>438</v>
      </c>
      <c r="D968" s="500"/>
      <c r="E968" s="500"/>
      <c r="F968" s="500"/>
      <c r="G968" s="500"/>
      <c r="H968" s="180"/>
      <c r="I968" s="181"/>
      <c r="J968" s="181"/>
      <c r="K968" s="181"/>
      <c r="L968" s="183"/>
      <c r="M968" s="181"/>
      <c r="N968" s="211">
        <v>21272.639999999999</v>
      </c>
      <c r="O968" s="181"/>
      <c r="P968" s="212">
        <v>11699.95</v>
      </c>
      <c r="GO968" s="277"/>
      <c r="GP968" s="277"/>
      <c r="GQ968" s="277"/>
      <c r="GR968" s="277"/>
      <c r="GS968" s="277"/>
      <c r="GT968" s="277"/>
      <c r="GU968" s="277"/>
      <c r="GW968" s="157"/>
      <c r="GX968" s="157"/>
      <c r="GY968" s="157"/>
      <c r="GZ968" s="277"/>
      <c r="HA968" s="157"/>
      <c r="HB968" s="157"/>
      <c r="HC968" s="277" t="s">
        <v>438</v>
      </c>
      <c r="HD968" s="277"/>
      <c r="HF968" s="277"/>
    </row>
    <row r="969" spans="1:214" s="143" customFormat="1" ht="15" customHeight="1">
      <c r="A969" s="497" t="s">
        <v>2070</v>
      </c>
      <c r="B969" s="497"/>
      <c r="C969" s="497"/>
      <c r="D969" s="497"/>
      <c r="E969" s="497"/>
      <c r="F969" s="497"/>
      <c r="G969" s="497"/>
      <c r="H969" s="497"/>
      <c r="I969" s="497"/>
      <c r="J969" s="497"/>
      <c r="K969" s="497"/>
      <c r="L969" s="497"/>
      <c r="M969" s="497"/>
      <c r="N969" s="497"/>
      <c r="O969" s="497"/>
      <c r="P969" s="497"/>
      <c r="GO969" s="277"/>
      <c r="GP969" s="277" t="s">
        <v>2070</v>
      </c>
      <c r="GQ969" s="277"/>
      <c r="GR969" s="277"/>
      <c r="GS969" s="277"/>
      <c r="GT969" s="277"/>
      <c r="GU969" s="277"/>
      <c r="GW969" s="157"/>
      <c r="GX969" s="157"/>
      <c r="GY969" s="157"/>
      <c r="GZ969" s="277"/>
      <c r="HA969" s="157"/>
      <c r="HB969" s="157"/>
      <c r="HC969" s="277"/>
      <c r="HD969" s="277"/>
      <c r="HF969" s="277"/>
    </row>
    <row r="970" spans="1:214" s="143" customFormat="1" ht="15" customHeight="1">
      <c r="A970" s="497" t="s">
        <v>2029</v>
      </c>
      <c r="B970" s="497"/>
      <c r="C970" s="497"/>
      <c r="D970" s="497"/>
      <c r="E970" s="497"/>
      <c r="F970" s="497"/>
      <c r="G970" s="497"/>
      <c r="H970" s="497"/>
      <c r="I970" s="497"/>
      <c r="J970" s="497"/>
      <c r="K970" s="497"/>
      <c r="L970" s="497"/>
      <c r="M970" s="497"/>
      <c r="N970" s="497"/>
      <c r="O970" s="497"/>
      <c r="P970" s="497"/>
      <c r="GO970" s="277"/>
      <c r="GP970" s="277" t="s">
        <v>2029</v>
      </c>
      <c r="GQ970" s="277"/>
      <c r="GR970" s="277"/>
      <c r="GS970" s="277"/>
      <c r="GT970" s="277"/>
      <c r="GU970" s="277"/>
      <c r="GW970" s="157"/>
      <c r="GX970" s="157"/>
      <c r="GY970" s="157"/>
      <c r="GZ970" s="277"/>
      <c r="HA970" s="157"/>
      <c r="HB970" s="157"/>
      <c r="HC970" s="277"/>
      <c r="HD970" s="277"/>
      <c r="HF970" s="277"/>
    </row>
    <row r="971" spans="1:214" s="143" customFormat="1" ht="15" customHeight="1">
      <c r="A971" s="178" t="s">
        <v>538</v>
      </c>
      <c r="B971" s="179" t="s">
        <v>1408</v>
      </c>
      <c r="C971" s="498" t="s">
        <v>1409</v>
      </c>
      <c r="D971" s="498"/>
      <c r="E971" s="498"/>
      <c r="F971" s="498"/>
      <c r="G971" s="498"/>
      <c r="H971" s="180" t="s">
        <v>610</v>
      </c>
      <c r="I971" s="181">
        <v>6.86</v>
      </c>
      <c r="J971" s="182">
        <v>1</v>
      </c>
      <c r="K971" s="219">
        <v>6.86</v>
      </c>
      <c r="L971" s="183"/>
      <c r="M971" s="181"/>
      <c r="N971" s="184"/>
      <c r="O971" s="181"/>
      <c r="P971" s="185"/>
      <c r="GO971" s="277"/>
      <c r="GP971" s="277"/>
      <c r="GQ971" s="277" t="s">
        <v>1409</v>
      </c>
      <c r="GR971" s="277"/>
      <c r="GS971" s="277"/>
      <c r="GT971" s="277"/>
      <c r="GU971" s="277"/>
      <c r="GW971" s="157"/>
      <c r="GX971" s="157"/>
      <c r="GY971" s="157"/>
      <c r="GZ971" s="277"/>
      <c r="HA971" s="157"/>
      <c r="HB971" s="157"/>
      <c r="HC971" s="277"/>
      <c r="HD971" s="277"/>
      <c r="HF971" s="277"/>
    </row>
    <row r="972" spans="1:214" s="143" customFormat="1" ht="57" customHeight="1">
      <c r="A972" s="186"/>
      <c r="B972" s="187" t="s">
        <v>386</v>
      </c>
      <c r="C972" s="499" t="s">
        <v>387</v>
      </c>
      <c r="D972" s="499"/>
      <c r="E972" s="499"/>
      <c r="F972" s="499"/>
      <c r="G972" s="499"/>
      <c r="H972" s="499"/>
      <c r="I972" s="499"/>
      <c r="J972" s="499"/>
      <c r="K972" s="499"/>
      <c r="L972" s="499"/>
      <c r="M972" s="499"/>
      <c r="N972" s="499"/>
      <c r="O972" s="499"/>
      <c r="P972" s="499"/>
      <c r="GO972" s="277"/>
      <c r="GP972" s="277"/>
      <c r="GQ972" s="277"/>
      <c r="GR972" s="277"/>
      <c r="GS972" s="277"/>
      <c r="GT972" s="277"/>
      <c r="GU972" s="277"/>
      <c r="GV972" s="140" t="s">
        <v>387</v>
      </c>
      <c r="GW972" s="157"/>
      <c r="GX972" s="157"/>
      <c r="GY972" s="157"/>
      <c r="GZ972" s="277"/>
      <c r="HA972" s="157"/>
      <c r="HB972" s="157"/>
      <c r="HC972" s="277"/>
      <c r="HD972" s="277"/>
      <c r="HF972" s="277"/>
    </row>
    <row r="973" spans="1:214" s="143" customFormat="1" ht="23.25" customHeight="1">
      <c r="A973" s="186"/>
      <c r="B973" s="187" t="s">
        <v>388</v>
      </c>
      <c r="C973" s="499" t="s">
        <v>389</v>
      </c>
      <c r="D973" s="499"/>
      <c r="E973" s="499"/>
      <c r="F973" s="499"/>
      <c r="G973" s="499"/>
      <c r="H973" s="499"/>
      <c r="I973" s="499"/>
      <c r="J973" s="499"/>
      <c r="K973" s="499"/>
      <c r="L973" s="499"/>
      <c r="M973" s="499"/>
      <c r="N973" s="499"/>
      <c r="O973" s="499"/>
      <c r="P973" s="499"/>
      <c r="GO973" s="277"/>
      <c r="GP973" s="277"/>
      <c r="GQ973" s="277"/>
      <c r="GR973" s="277"/>
      <c r="GS973" s="277"/>
      <c r="GT973" s="277"/>
      <c r="GU973" s="277"/>
      <c r="GV973" s="140" t="s">
        <v>389</v>
      </c>
      <c r="GW973" s="157"/>
      <c r="GX973" s="157"/>
      <c r="GY973" s="157"/>
      <c r="GZ973" s="277"/>
      <c r="HA973" s="157"/>
      <c r="HB973" s="157"/>
      <c r="HC973" s="277"/>
      <c r="HD973" s="277"/>
      <c r="HF973" s="277"/>
    </row>
    <row r="974" spans="1:214" s="143" customFormat="1" ht="15" customHeight="1">
      <c r="A974" s="186"/>
      <c r="B974" s="187"/>
      <c r="C974" s="499" t="s">
        <v>2011</v>
      </c>
      <c r="D974" s="499"/>
      <c r="E974" s="499"/>
      <c r="F974" s="499"/>
      <c r="G974" s="499"/>
      <c r="H974" s="499"/>
      <c r="I974" s="499"/>
      <c r="J974" s="499"/>
      <c r="K974" s="499"/>
      <c r="L974" s="499"/>
      <c r="M974" s="499"/>
      <c r="N974" s="499"/>
      <c r="O974" s="499"/>
      <c r="P974" s="499"/>
      <c r="GO974" s="277"/>
      <c r="GP974" s="277"/>
      <c r="GQ974" s="277"/>
      <c r="GR974" s="277"/>
      <c r="GS974" s="277"/>
      <c r="GT974" s="277"/>
      <c r="GU974" s="277"/>
      <c r="GV974" s="140" t="s">
        <v>2011</v>
      </c>
      <c r="GW974" s="157"/>
      <c r="GX974" s="157"/>
      <c r="GY974" s="157"/>
      <c r="GZ974" s="277"/>
      <c r="HA974" s="157"/>
      <c r="HB974" s="157"/>
      <c r="HC974" s="277"/>
      <c r="HD974" s="277"/>
      <c r="HF974" s="277"/>
    </row>
    <row r="975" spans="1:214" s="143" customFormat="1" ht="15" customHeight="1">
      <c r="A975" s="188"/>
      <c r="B975" s="189" t="s">
        <v>164</v>
      </c>
      <c r="C975" s="501" t="s">
        <v>391</v>
      </c>
      <c r="D975" s="501"/>
      <c r="E975" s="501"/>
      <c r="F975" s="501"/>
      <c r="G975" s="501"/>
      <c r="H975" s="190" t="s">
        <v>392</v>
      </c>
      <c r="I975" s="191"/>
      <c r="J975" s="191"/>
      <c r="K975" s="215">
        <v>22.707856100000001</v>
      </c>
      <c r="L975" s="193"/>
      <c r="M975" s="191"/>
      <c r="N975" s="193"/>
      <c r="O975" s="191"/>
      <c r="P975" s="194">
        <v>12855.83</v>
      </c>
      <c r="GO975" s="277"/>
      <c r="GP975" s="277"/>
      <c r="GQ975" s="277"/>
      <c r="GR975" s="277"/>
      <c r="GS975" s="277"/>
      <c r="GT975" s="277"/>
      <c r="GU975" s="277"/>
      <c r="GW975" s="157" t="s">
        <v>391</v>
      </c>
      <c r="GX975" s="157"/>
      <c r="GY975" s="157"/>
      <c r="GZ975" s="277"/>
      <c r="HA975" s="157"/>
      <c r="HB975" s="157"/>
      <c r="HC975" s="277"/>
      <c r="HD975" s="277"/>
      <c r="HF975" s="277"/>
    </row>
    <row r="976" spans="1:214" s="143" customFormat="1" ht="15" customHeight="1">
      <c r="A976" s="195"/>
      <c r="B976" s="189" t="s">
        <v>393</v>
      </c>
      <c r="C976" s="501" t="s">
        <v>394</v>
      </c>
      <c r="D976" s="501"/>
      <c r="E976" s="501"/>
      <c r="F976" s="501"/>
      <c r="G976" s="501"/>
      <c r="H976" s="190" t="s">
        <v>392</v>
      </c>
      <c r="I976" s="201">
        <v>2.06</v>
      </c>
      <c r="J976" s="197">
        <v>1.6068849999999999</v>
      </c>
      <c r="K976" s="215">
        <v>22.707856100000001</v>
      </c>
      <c r="L976" s="198"/>
      <c r="M976" s="199"/>
      <c r="N976" s="200">
        <v>566.14</v>
      </c>
      <c r="O976" s="191"/>
      <c r="P976" s="194">
        <v>12855.83</v>
      </c>
      <c r="Q976" s="278"/>
      <c r="R976" s="278"/>
      <c r="GO976" s="277"/>
      <c r="GP976" s="277"/>
      <c r="GQ976" s="277"/>
      <c r="GR976" s="277"/>
      <c r="GS976" s="277"/>
      <c r="GT976" s="277"/>
      <c r="GU976" s="277"/>
      <c r="GW976" s="157"/>
      <c r="GX976" s="157" t="s">
        <v>394</v>
      </c>
      <c r="GY976" s="157"/>
      <c r="GZ976" s="277"/>
      <c r="HA976" s="157"/>
      <c r="HB976" s="157"/>
      <c r="HC976" s="277"/>
      <c r="HD976" s="277"/>
      <c r="HF976" s="277"/>
    </row>
    <row r="977" spans="1:214" s="143" customFormat="1" ht="15" customHeight="1">
      <c r="A977" s="188"/>
      <c r="B977" s="189" t="s">
        <v>167</v>
      </c>
      <c r="C977" s="501" t="s">
        <v>395</v>
      </c>
      <c r="D977" s="501"/>
      <c r="E977" s="501"/>
      <c r="F977" s="501"/>
      <c r="G977" s="501"/>
      <c r="H977" s="190"/>
      <c r="I977" s="191"/>
      <c r="J977" s="191"/>
      <c r="K977" s="191"/>
      <c r="L977" s="193"/>
      <c r="M977" s="191"/>
      <c r="N977" s="193"/>
      <c r="O977" s="191"/>
      <c r="P977" s="216">
        <v>468.63</v>
      </c>
      <c r="GO977" s="277"/>
      <c r="GP977" s="277"/>
      <c r="GQ977" s="277"/>
      <c r="GR977" s="277"/>
      <c r="GS977" s="277"/>
      <c r="GT977" s="277"/>
      <c r="GU977" s="277"/>
      <c r="GW977" s="157" t="s">
        <v>395</v>
      </c>
      <c r="GX977" s="157"/>
      <c r="GY977" s="157"/>
      <c r="GZ977" s="277"/>
      <c r="HA977" s="157"/>
      <c r="HB977" s="157"/>
      <c r="HC977" s="277"/>
      <c r="HD977" s="277"/>
      <c r="HF977" s="277"/>
    </row>
    <row r="978" spans="1:214" s="143" customFormat="1" ht="15" customHeight="1">
      <c r="A978" s="188"/>
      <c r="B978" s="189"/>
      <c r="C978" s="501" t="s">
        <v>396</v>
      </c>
      <c r="D978" s="501"/>
      <c r="E978" s="501"/>
      <c r="F978" s="501"/>
      <c r="G978" s="501"/>
      <c r="H978" s="190" t="s">
        <v>392</v>
      </c>
      <c r="I978" s="191"/>
      <c r="J978" s="191"/>
      <c r="K978" s="215">
        <v>0.44092920000000002</v>
      </c>
      <c r="L978" s="193"/>
      <c r="M978" s="191"/>
      <c r="N978" s="193"/>
      <c r="O978" s="191"/>
      <c r="P978" s="216">
        <v>299.17</v>
      </c>
      <c r="GO978" s="277"/>
      <c r="GP978" s="277"/>
      <c r="GQ978" s="277"/>
      <c r="GR978" s="277"/>
      <c r="GS978" s="277"/>
      <c r="GT978" s="277"/>
      <c r="GU978" s="277"/>
      <c r="GW978" s="157" t="s">
        <v>396</v>
      </c>
      <c r="GX978" s="157"/>
      <c r="GY978" s="157"/>
      <c r="GZ978" s="277"/>
      <c r="HA978" s="157"/>
      <c r="HB978" s="157"/>
      <c r="HC978" s="277"/>
      <c r="HD978" s="277"/>
      <c r="HF978" s="277"/>
    </row>
    <row r="979" spans="1:214" s="143" customFormat="1" ht="15" customHeight="1">
      <c r="A979" s="195"/>
      <c r="B979" s="189" t="s">
        <v>397</v>
      </c>
      <c r="C979" s="501" t="s">
        <v>398</v>
      </c>
      <c r="D979" s="501"/>
      <c r="E979" s="501"/>
      <c r="F979" s="501"/>
      <c r="G979" s="501"/>
      <c r="H979" s="190" t="s">
        <v>399</v>
      </c>
      <c r="I979" s="201">
        <v>0.02</v>
      </c>
      <c r="J979" s="197">
        <v>1.6068849999999999</v>
      </c>
      <c r="K979" s="215">
        <v>0.22046460000000001</v>
      </c>
      <c r="L979" s="198"/>
      <c r="M979" s="199"/>
      <c r="N979" s="200">
        <v>1582.31</v>
      </c>
      <c r="O979" s="191"/>
      <c r="P979" s="194">
        <v>348.84</v>
      </c>
      <c r="Q979" s="278"/>
      <c r="R979" s="278"/>
      <c r="GO979" s="277"/>
      <c r="GP979" s="277"/>
      <c r="GQ979" s="277"/>
      <c r="GR979" s="277"/>
      <c r="GS979" s="277"/>
      <c r="GT979" s="277"/>
      <c r="GU979" s="277"/>
      <c r="GW979" s="157"/>
      <c r="GX979" s="157" t="s">
        <v>398</v>
      </c>
      <c r="GY979" s="157"/>
      <c r="GZ979" s="277"/>
      <c r="HA979" s="157"/>
      <c r="HB979" s="157"/>
      <c r="HC979" s="277"/>
      <c r="HD979" s="277"/>
      <c r="HF979" s="277"/>
    </row>
    <row r="980" spans="1:214" s="143" customFormat="1" ht="15" customHeight="1">
      <c r="A980" s="203"/>
      <c r="B980" s="189" t="s">
        <v>400</v>
      </c>
      <c r="C980" s="501" t="s">
        <v>401</v>
      </c>
      <c r="D980" s="501"/>
      <c r="E980" s="501"/>
      <c r="F980" s="501"/>
      <c r="G980" s="501"/>
      <c r="H980" s="190" t="s">
        <v>392</v>
      </c>
      <c r="I980" s="201">
        <v>0.02</v>
      </c>
      <c r="J980" s="197">
        <v>1.6068849999999999</v>
      </c>
      <c r="K980" s="215">
        <v>0.22046460000000001</v>
      </c>
      <c r="L980" s="193"/>
      <c r="M980" s="191"/>
      <c r="N980" s="204">
        <v>777.91</v>
      </c>
      <c r="O980" s="191"/>
      <c r="P980" s="216">
        <v>171.5</v>
      </c>
      <c r="GO980" s="277"/>
      <c r="GP980" s="277"/>
      <c r="GQ980" s="277"/>
      <c r="GR980" s="277"/>
      <c r="GS980" s="277"/>
      <c r="GT980" s="277"/>
      <c r="GU980" s="277"/>
      <c r="GW980" s="157"/>
      <c r="GX980" s="157"/>
      <c r="GY980" s="157" t="s">
        <v>401</v>
      </c>
      <c r="GZ980" s="277"/>
      <c r="HA980" s="157"/>
      <c r="HB980" s="157"/>
      <c r="HC980" s="277"/>
      <c r="HD980" s="277"/>
      <c r="HF980" s="277"/>
    </row>
    <row r="981" spans="1:214" s="143" customFormat="1" ht="15" customHeight="1">
      <c r="A981" s="195"/>
      <c r="B981" s="189" t="s">
        <v>402</v>
      </c>
      <c r="C981" s="501" t="s">
        <v>403</v>
      </c>
      <c r="D981" s="501"/>
      <c r="E981" s="501"/>
      <c r="F981" s="501"/>
      <c r="G981" s="501"/>
      <c r="H981" s="190" t="s">
        <v>399</v>
      </c>
      <c r="I981" s="201">
        <v>0.02</v>
      </c>
      <c r="J981" s="197">
        <v>1.6068849999999999</v>
      </c>
      <c r="K981" s="215">
        <v>0.22046460000000001</v>
      </c>
      <c r="L981" s="198"/>
      <c r="M981" s="199"/>
      <c r="N981" s="200">
        <v>543.33000000000004</v>
      </c>
      <c r="O981" s="191"/>
      <c r="P981" s="194">
        <v>119.79</v>
      </c>
      <c r="Q981" s="278"/>
      <c r="R981" s="278"/>
      <c r="GO981" s="277"/>
      <c r="GP981" s="277"/>
      <c r="GQ981" s="277"/>
      <c r="GR981" s="277"/>
      <c r="GS981" s="277"/>
      <c r="GT981" s="277"/>
      <c r="GU981" s="277"/>
      <c r="GW981" s="157"/>
      <c r="GX981" s="157" t="s">
        <v>403</v>
      </c>
      <c r="GY981" s="157"/>
      <c r="GZ981" s="277"/>
      <c r="HA981" s="157"/>
      <c r="HB981" s="157"/>
      <c r="HC981" s="277"/>
      <c r="HD981" s="277"/>
      <c r="HF981" s="277"/>
    </row>
    <row r="982" spans="1:214" s="143" customFormat="1" ht="15" customHeight="1">
      <c r="A982" s="203"/>
      <c r="B982" s="189" t="s">
        <v>404</v>
      </c>
      <c r="C982" s="501" t="s">
        <v>405</v>
      </c>
      <c r="D982" s="501"/>
      <c r="E982" s="501"/>
      <c r="F982" s="501"/>
      <c r="G982" s="501"/>
      <c r="H982" s="190" t="s">
        <v>392</v>
      </c>
      <c r="I982" s="201">
        <v>0.02</v>
      </c>
      <c r="J982" s="197">
        <v>1.6068849999999999</v>
      </c>
      <c r="K982" s="215">
        <v>0.22046460000000001</v>
      </c>
      <c r="L982" s="193"/>
      <c r="M982" s="191"/>
      <c r="N982" s="204">
        <v>579.11</v>
      </c>
      <c r="O982" s="191"/>
      <c r="P982" s="216">
        <v>127.67</v>
      </c>
      <c r="GO982" s="277"/>
      <c r="GP982" s="277"/>
      <c r="GQ982" s="277"/>
      <c r="GR982" s="277"/>
      <c r="GS982" s="277"/>
      <c r="GT982" s="277"/>
      <c r="GU982" s="277"/>
      <c r="GW982" s="157"/>
      <c r="GX982" s="157"/>
      <c r="GY982" s="157" t="s">
        <v>405</v>
      </c>
      <c r="GZ982" s="277"/>
      <c r="HA982" s="157"/>
      <c r="HB982" s="157"/>
      <c r="HC982" s="277"/>
      <c r="HD982" s="277"/>
      <c r="HF982" s="277"/>
    </row>
    <row r="983" spans="1:214" s="143" customFormat="1" ht="15" customHeight="1">
      <c r="A983" s="188"/>
      <c r="B983" s="189" t="s">
        <v>180</v>
      </c>
      <c r="C983" s="501" t="s">
        <v>410</v>
      </c>
      <c r="D983" s="501"/>
      <c r="E983" s="501"/>
      <c r="F983" s="501"/>
      <c r="G983" s="501"/>
      <c r="H983" s="190"/>
      <c r="I983" s="191"/>
      <c r="J983" s="191"/>
      <c r="K983" s="191"/>
      <c r="L983" s="193"/>
      <c r="M983" s="191"/>
      <c r="N983" s="193"/>
      <c r="O983" s="191"/>
      <c r="P983" s="216">
        <v>751.9</v>
      </c>
      <c r="GO983" s="277"/>
      <c r="GP983" s="277"/>
      <c r="GQ983" s="277"/>
      <c r="GR983" s="277"/>
      <c r="GS983" s="277"/>
      <c r="GT983" s="277"/>
      <c r="GU983" s="277"/>
      <c r="GW983" s="157" t="s">
        <v>410</v>
      </c>
      <c r="GX983" s="157"/>
      <c r="GY983" s="157"/>
      <c r="GZ983" s="277"/>
      <c r="HA983" s="157"/>
      <c r="HB983" s="157"/>
      <c r="HC983" s="277"/>
      <c r="HD983" s="277"/>
      <c r="HF983" s="277"/>
    </row>
    <row r="984" spans="1:214" s="143" customFormat="1" ht="34.5" customHeight="1">
      <c r="A984" s="195"/>
      <c r="B984" s="189" t="s">
        <v>593</v>
      </c>
      <c r="C984" s="501" t="s">
        <v>594</v>
      </c>
      <c r="D984" s="501"/>
      <c r="E984" s="501"/>
      <c r="F984" s="501"/>
      <c r="G984" s="501"/>
      <c r="H984" s="190" t="s">
        <v>595</v>
      </c>
      <c r="I984" s="201">
        <v>13.33</v>
      </c>
      <c r="J984" s="202">
        <v>1.0367</v>
      </c>
      <c r="K984" s="215">
        <v>94.799787499999994</v>
      </c>
      <c r="L984" s="205">
        <v>5.87</v>
      </c>
      <c r="M984" s="206">
        <v>0.87</v>
      </c>
      <c r="N984" s="200">
        <v>5.1100000000000003</v>
      </c>
      <c r="O984" s="191"/>
      <c r="P984" s="194">
        <v>484.43</v>
      </c>
      <c r="Q984" s="278"/>
      <c r="R984" s="278"/>
      <c r="GO984" s="277"/>
      <c r="GP984" s="277"/>
      <c r="GQ984" s="277"/>
      <c r="GR984" s="277"/>
      <c r="GS984" s="277"/>
      <c r="GT984" s="277"/>
      <c r="GU984" s="277"/>
      <c r="GW984" s="157"/>
      <c r="GX984" s="157" t="s">
        <v>594</v>
      </c>
      <c r="GY984" s="157"/>
      <c r="GZ984" s="277"/>
      <c r="HA984" s="157"/>
      <c r="HB984" s="157"/>
      <c r="HC984" s="277"/>
      <c r="HD984" s="277"/>
      <c r="HF984" s="277"/>
    </row>
    <row r="985" spans="1:214" s="143" customFormat="1" ht="23.25" customHeight="1">
      <c r="A985" s="195"/>
      <c r="B985" s="189" t="s">
        <v>1403</v>
      </c>
      <c r="C985" s="501" t="s">
        <v>1404</v>
      </c>
      <c r="D985" s="501"/>
      <c r="E985" s="501"/>
      <c r="F985" s="501"/>
      <c r="G985" s="501"/>
      <c r="H985" s="190" t="s">
        <v>1405</v>
      </c>
      <c r="I985" s="201">
        <v>0.55000000000000004</v>
      </c>
      <c r="J985" s="202">
        <v>1.0367</v>
      </c>
      <c r="K985" s="215">
        <v>3.9114691000000001</v>
      </c>
      <c r="L985" s="205">
        <v>37.71</v>
      </c>
      <c r="M985" s="206">
        <v>1.54</v>
      </c>
      <c r="N985" s="200">
        <v>58.07</v>
      </c>
      <c r="O985" s="191"/>
      <c r="P985" s="194">
        <v>227.14</v>
      </c>
      <c r="Q985" s="278"/>
      <c r="R985" s="278"/>
      <c r="GO985" s="277"/>
      <c r="GP985" s="277"/>
      <c r="GQ985" s="277"/>
      <c r="GR985" s="277"/>
      <c r="GS985" s="277"/>
      <c r="GT985" s="277"/>
      <c r="GU985" s="277"/>
      <c r="GW985" s="157"/>
      <c r="GX985" s="157" t="s">
        <v>1404</v>
      </c>
      <c r="GY985" s="157"/>
      <c r="GZ985" s="277"/>
      <c r="HA985" s="157"/>
      <c r="HB985" s="157"/>
      <c r="HC985" s="277"/>
      <c r="HD985" s="277"/>
      <c r="HF985" s="277"/>
    </row>
    <row r="986" spans="1:214" s="143" customFormat="1" ht="15" customHeight="1">
      <c r="A986" s="195"/>
      <c r="B986" s="189" t="s">
        <v>730</v>
      </c>
      <c r="C986" s="501" t="s">
        <v>731</v>
      </c>
      <c r="D986" s="501"/>
      <c r="E986" s="501"/>
      <c r="F986" s="501"/>
      <c r="G986" s="501"/>
      <c r="H986" s="190" t="s">
        <v>413</v>
      </c>
      <c r="I986" s="201">
        <v>0.05</v>
      </c>
      <c r="J986" s="202">
        <v>1.0367</v>
      </c>
      <c r="K986" s="215">
        <v>0.35558810000000002</v>
      </c>
      <c r="L986" s="205">
        <v>79.88</v>
      </c>
      <c r="M986" s="206">
        <v>1.42</v>
      </c>
      <c r="N986" s="200">
        <v>113.43</v>
      </c>
      <c r="O986" s="191"/>
      <c r="P986" s="194">
        <v>40.33</v>
      </c>
      <c r="Q986" s="278"/>
      <c r="R986" s="278"/>
      <c r="GO986" s="277"/>
      <c r="GP986" s="277"/>
      <c r="GQ986" s="277"/>
      <c r="GR986" s="277"/>
      <c r="GS986" s="277"/>
      <c r="GT986" s="277"/>
      <c r="GU986" s="277"/>
      <c r="GW986" s="157"/>
      <c r="GX986" s="157" t="s">
        <v>731</v>
      </c>
      <c r="GY986" s="157"/>
      <c r="GZ986" s="277"/>
      <c r="HA986" s="157"/>
      <c r="HB986" s="157"/>
      <c r="HC986" s="277"/>
      <c r="HD986" s="277"/>
      <c r="HF986" s="277"/>
    </row>
    <row r="987" spans="1:214" s="143" customFormat="1" ht="15" customHeight="1">
      <c r="A987" s="210"/>
      <c r="B987" s="187"/>
      <c r="C987" s="500" t="s">
        <v>429</v>
      </c>
      <c r="D987" s="500"/>
      <c r="E987" s="500"/>
      <c r="F987" s="500"/>
      <c r="G987" s="500"/>
      <c r="H987" s="180"/>
      <c r="I987" s="181"/>
      <c r="J987" s="181"/>
      <c r="K987" s="181"/>
      <c r="L987" s="183"/>
      <c r="M987" s="181"/>
      <c r="N987" s="211"/>
      <c r="O987" s="181"/>
      <c r="P987" s="212">
        <v>14375.53</v>
      </c>
      <c r="Q987" s="278"/>
      <c r="R987" s="278"/>
      <c r="GO987" s="277"/>
      <c r="GP987" s="277"/>
      <c r="GQ987" s="277"/>
      <c r="GR987" s="277"/>
      <c r="GS987" s="277"/>
      <c r="GT987" s="277"/>
      <c r="GU987" s="277"/>
      <c r="GW987" s="157"/>
      <c r="GX987" s="157"/>
      <c r="GY987" s="157"/>
      <c r="GZ987" s="277" t="s">
        <v>429</v>
      </c>
      <c r="HA987" s="157"/>
      <c r="HB987" s="157"/>
      <c r="HC987" s="277"/>
      <c r="HD987" s="277"/>
      <c r="HF987" s="277"/>
    </row>
    <row r="988" spans="1:214" s="143" customFormat="1" ht="15" customHeight="1">
      <c r="A988" s="203" t="s">
        <v>1888</v>
      </c>
      <c r="B988" s="189" t="s">
        <v>430</v>
      </c>
      <c r="C988" s="501" t="s">
        <v>431</v>
      </c>
      <c r="D988" s="501"/>
      <c r="E988" s="501"/>
      <c r="F988" s="501"/>
      <c r="G988" s="501"/>
      <c r="H988" s="190" t="s">
        <v>432</v>
      </c>
      <c r="I988" s="209">
        <v>2</v>
      </c>
      <c r="J988" s="191"/>
      <c r="K988" s="209">
        <v>2</v>
      </c>
      <c r="L988" s="193"/>
      <c r="M988" s="191"/>
      <c r="N988" s="193"/>
      <c r="O988" s="192">
        <v>0.51834999999999998</v>
      </c>
      <c r="P988" s="216">
        <v>82.94</v>
      </c>
      <c r="GO988" s="277"/>
      <c r="GP988" s="277"/>
      <c r="GQ988" s="277"/>
      <c r="GR988" s="277"/>
      <c r="GS988" s="277"/>
      <c r="GT988" s="277"/>
      <c r="GU988" s="277"/>
      <c r="GW988" s="157"/>
      <c r="GX988" s="157"/>
      <c r="GY988" s="157"/>
      <c r="GZ988" s="277"/>
      <c r="HA988" s="157" t="s">
        <v>431</v>
      </c>
      <c r="HB988" s="157"/>
      <c r="HC988" s="277"/>
      <c r="HD988" s="277"/>
      <c r="HF988" s="277"/>
    </row>
    <row r="989" spans="1:214" s="143" customFormat="1" ht="15" customHeight="1">
      <c r="A989" s="203"/>
      <c r="B989" s="189"/>
      <c r="C989" s="501" t="s">
        <v>433</v>
      </c>
      <c r="D989" s="501"/>
      <c r="E989" s="501"/>
      <c r="F989" s="501"/>
      <c r="G989" s="501"/>
      <c r="H989" s="190"/>
      <c r="I989" s="191"/>
      <c r="J989" s="191"/>
      <c r="K989" s="191"/>
      <c r="L989" s="193"/>
      <c r="M989" s="191"/>
      <c r="N989" s="193"/>
      <c r="O989" s="191"/>
      <c r="P989" s="194">
        <v>13155</v>
      </c>
      <c r="GO989" s="277"/>
      <c r="GP989" s="277"/>
      <c r="GQ989" s="277"/>
      <c r="GR989" s="277"/>
      <c r="GS989" s="277"/>
      <c r="GT989" s="277"/>
      <c r="GU989" s="277"/>
      <c r="GW989" s="157"/>
      <c r="GX989" s="157"/>
      <c r="GY989" s="157"/>
      <c r="GZ989" s="277"/>
      <c r="HA989" s="157"/>
      <c r="HB989" s="157" t="s">
        <v>433</v>
      </c>
      <c r="HC989" s="277"/>
      <c r="HD989" s="277"/>
      <c r="HF989" s="277"/>
    </row>
    <row r="990" spans="1:214" s="143" customFormat="1" ht="15" customHeight="1">
      <c r="A990" s="203"/>
      <c r="B990" s="189" t="s">
        <v>603</v>
      </c>
      <c r="C990" s="501" t="s">
        <v>604</v>
      </c>
      <c r="D990" s="501"/>
      <c r="E990" s="501"/>
      <c r="F990" s="501"/>
      <c r="G990" s="501"/>
      <c r="H990" s="190" t="s">
        <v>432</v>
      </c>
      <c r="I990" s="209">
        <v>97</v>
      </c>
      <c r="J990" s="191"/>
      <c r="K990" s="209">
        <v>97</v>
      </c>
      <c r="L990" s="193"/>
      <c r="M990" s="191"/>
      <c r="N990" s="193"/>
      <c r="O990" s="191"/>
      <c r="P990" s="194">
        <v>12760.35</v>
      </c>
      <c r="GO990" s="277"/>
      <c r="GP990" s="277"/>
      <c r="GQ990" s="277"/>
      <c r="GR990" s="277"/>
      <c r="GS990" s="277"/>
      <c r="GT990" s="277"/>
      <c r="GU990" s="277"/>
      <c r="GW990" s="157"/>
      <c r="GX990" s="157"/>
      <c r="GY990" s="157"/>
      <c r="GZ990" s="277"/>
      <c r="HA990" s="157"/>
      <c r="HB990" s="157" t="s">
        <v>604</v>
      </c>
      <c r="HC990" s="277"/>
      <c r="HD990" s="277"/>
      <c r="HF990" s="277"/>
    </row>
    <row r="991" spans="1:214" s="143" customFormat="1" ht="15" customHeight="1">
      <c r="A991" s="203"/>
      <c r="B991" s="189" t="s">
        <v>605</v>
      </c>
      <c r="C991" s="501" t="s">
        <v>606</v>
      </c>
      <c r="D991" s="501"/>
      <c r="E991" s="501"/>
      <c r="F991" s="501"/>
      <c r="G991" s="501"/>
      <c r="H991" s="190" t="s">
        <v>432</v>
      </c>
      <c r="I991" s="209">
        <v>51</v>
      </c>
      <c r="J991" s="191"/>
      <c r="K991" s="209">
        <v>51</v>
      </c>
      <c r="L991" s="193"/>
      <c r="M991" s="191"/>
      <c r="N991" s="193"/>
      <c r="O991" s="191"/>
      <c r="P991" s="194">
        <v>6709.05</v>
      </c>
      <c r="GO991" s="277"/>
      <c r="GP991" s="277"/>
      <c r="GQ991" s="277"/>
      <c r="GR991" s="277"/>
      <c r="GS991" s="277"/>
      <c r="GT991" s="277"/>
      <c r="GU991" s="277"/>
      <c r="GW991" s="157"/>
      <c r="GX991" s="157"/>
      <c r="GY991" s="157"/>
      <c r="GZ991" s="277"/>
      <c r="HA991" s="157"/>
      <c r="HB991" s="157" t="s">
        <v>606</v>
      </c>
      <c r="HC991" s="277"/>
      <c r="HD991" s="277"/>
      <c r="HF991" s="277"/>
    </row>
    <row r="992" spans="1:214" s="143" customFormat="1" ht="15" customHeight="1">
      <c r="A992" s="213"/>
      <c r="B992" s="214"/>
      <c r="C992" s="500" t="s">
        <v>438</v>
      </c>
      <c r="D992" s="500"/>
      <c r="E992" s="500"/>
      <c r="F992" s="500"/>
      <c r="G992" s="500"/>
      <c r="H992" s="180"/>
      <c r="I992" s="181"/>
      <c r="J992" s="181"/>
      <c r="K992" s="181"/>
      <c r="L992" s="183"/>
      <c r="M992" s="181"/>
      <c r="N992" s="211">
        <v>4945.75</v>
      </c>
      <c r="O992" s="181"/>
      <c r="P992" s="212">
        <v>33927.870000000003</v>
      </c>
      <c r="GO992" s="277"/>
      <c r="GP992" s="277"/>
      <c r="GQ992" s="277"/>
      <c r="GR992" s="277"/>
      <c r="GS992" s="277"/>
      <c r="GT992" s="277"/>
      <c r="GU992" s="277"/>
      <c r="GW992" s="157"/>
      <c r="GX992" s="157"/>
      <c r="GY992" s="157"/>
      <c r="GZ992" s="277"/>
      <c r="HA992" s="157"/>
      <c r="HB992" s="157"/>
      <c r="HC992" s="277" t="s">
        <v>438</v>
      </c>
      <c r="HD992" s="277"/>
      <c r="HF992" s="277"/>
    </row>
    <row r="993" spans="1:214" s="143" customFormat="1" ht="15" customHeight="1">
      <c r="A993" s="497" t="s">
        <v>2030</v>
      </c>
      <c r="B993" s="497"/>
      <c r="C993" s="497"/>
      <c r="D993" s="497"/>
      <c r="E993" s="497"/>
      <c r="F993" s="497"/>
      <c r="G993" s="497"/>
      <c r="H993" s="497"/>
      <c r="I993" s="497"/>
      <c r="J993" s="497"/>
      <c r="K993" s="497"/>
      <c r="L993" s="497"/>
      <c r="M993" s="497"/>
      <c r="N993" s="497"/>
      <c r="O993" s="497"/>
      <c r="P993" s="497"/>
      <c r="GO993" s="277"/>
      <c r="GP993" s="277" t="s">
        <v>2030</v>
      </c>
      <c r="GQ993" s="277"/>
      <c r="GR993" s="277"/>
      <c r="GS993" s="277"/>
      <c r="GT993" s="277"/>
      <c r="GU993" s="277"/>
      <c r="GW993" s="157"/>
      <c r="GX993" s="157"/>
      <c r="GY993" s="157"/>
      <c r="GZ993" s="277"/>
      <c r="HA993" s="157"/>
      <c r="HB993" s="157"/>
      <c r="HC993" s="277"/>
      <c r="HD993" s="277"/>
      <c r="HF993" s="277"/>
    </row>
    <row r="994" spans="1:214" s="143" customFormat="1" ht="45.75" customHeight="1">
      <c r="A994" s="178" t="s">
        <v>541</v>
      </c>
      <c r="B994" s="179" t="s">
        <v>1457</v>
      </c>
      <c r="C994" s="498" t="s">
        <v>1458</v>
      </c>
      <c r="D994" s="498"/>
      <c r="E994" s="498"/>
      <c r="F994" s="498"/>
      <c r="G994" s="498"/>
      <c r="H994" s="180" t="s">
        <v>610</v>
      </c>
      <c r="I994" s="181">
        <v>0.24</v>
      </c>
      <c r="J994" s="182">
        <v>1</v>
      </c>
      <c r="K994" s="219">
        <v>0.24</v>
      </c>
      <c r="L994" s="183"/>
      <c r="M994" s="181"/>
      <c r="N994" s="184"/>
      <c r="O994" s="181"/>
      <c r="P994" s="185"/>
      <c r="GO994" s="277"/>
      <c r="GP994" s="277"/>
      <c r="GQ994" s="277" t="s">
        <v>1458</v>
      </c>
      <c r="GR994" s="277"/>
      <c r="GS994" s="277"/>
      <c r="GT994" s="277"/>
      <c r="GU994" s="277"/>
      <c r="GW994" s="157"/>
      <c r="GX994" s="157"/>
      <c r="GY994" s="157"/>
      <c r="GZ994" s="277"/>
      <c r="HA994" s="157"/>
      <c r="HB994" s="157"/>
      <c r="HC994" s="277"/>
      <c r="HD994" s="277"/>
      <c r="HF994" s="277"/>
    </row>
    <row r="995" spans="1:214" s="143" customFormat="1" ht="57" customHeight="1">
      <c r="A995" s="186"/>
      <c r="B995" s="187" t="s">
        <v>386</v>
      </c>
      <c r="C995" s="499" t="s">
        <v>387</v>
      </c>
      <c r="D995" s="499"/>
      <c r="E995" s="499"/>
      <c r="F995" s="499"/>
      <c r="G995" s="499"/>
      <c r="H995" s="499"/>
      <c r="I995" s="499"/>
      <c r="J995" s="499"/>
      <c r="K995" s="499"/>
      <c r="L995" s="499"/>
      <c r="M995" s="499"/>
      <c r="N995" s="499"/>
      <c r="O995" s="499"/>
      <c r="P995" s="499"/>
      <c r="GO995" s="277"/>
      <c r="GP995" s="277"/>
      <c r="GQ995" s="277"/>
      <c r="GR995" s="277"/>
      <c r="GS995" s="277"/>
      <c r="GT995" s="277"/>
      <c r="GU995" s="277"/>
      <c r="GV995" s="140" t="s">
        <v>387</v>
      </c>
      <c r="GW995" s="157"/>
      <c r="GX995" s="157"/>
      <c r="GY995" s="157"/>
      <c r="GZ995" s="277"/>
      <c r="HA995" s="157"/>
      <c r="HB995" s="157"/>
      <c r="HC995" s="277"/>
      <c r="HD995" s="277"/>
      <c r="HF995" s="277"/>
    </row>
    <row r="996" spans="1:214" s="143" customFormat="1" ht="23.25" customHeight="1">
      <c r="A996" s="186"/>
      <c r="B996" s="187" t="s">
        <v>388</v>
      </c>
      <c r="C996" s="499" t="s">
        <v>389</v>
      </c>
      <c r="D996" s="499"/>
      <c r="E996" s="499"/>
      <c r="F996" s="499"/>
      <c r="G996" s="499"/>
      <c r="H996" s="499"/>
      <c r="I996" s="499"/>
      <c r="J996" s="499"/>
      <c r="K996" s="499"/>
      <c r="L996" s="499"/>
      <c r="M996" s="499"/>
      <c r="N996" s="499"/>
      <c r="O996" s="499"/>
      <c r="P996" s="499"/>
      <c r="GO996" s="277"/>
      <c r="GP996" s="277"/>
      <c r="GQ996" s="277"/>
      <c r="GR996" s="277"/>
      <c r="GS996" s="277"/>
      <c r="GT996" s="277"/>
      <c r="GU996" s="277"/>
      <c r="GV996" s="140" t="s">
        <v>389</v>
      </c>
      <c r="GW996" s="157"/>
      <c r="GX996" s="157"/>
      <c r="GY996" s="157"/>
      <c r="GZ996" s="277"/>
      <c r="HA996" s="157"/>
      <c r="HB996" s="157"/>
      <c r="HC996" s="277"/>
      <c r="HD996" s="277"/>
      <c r="HF996" s="277"/>
    </row>
    <row r="997" spans="1:214" s="143" customFormat="1" ht="15" customHeight="1">
      <c r="A997" s="186"/>
      <c r="B997" s="187"/>
      <c r="C997" s="499" t="s">
        <v>2011</v>
      </c>
      <c r="D997" s="499"/>
      <c r="E997" s="499"/>
      <c r="F997" s="499"/>
      <c r="G997" s="499"/>
      <c r="H997" s="499"/>
      <c r="I997" s="499"/>
      <c r="J997" s="499"/>
      <c r="K997" s="499"/>
      <c r="L997" s="499"/>
      <c r="M997" s="499"/>
      <c r="N997" s="499"/>
      <c r="O997" s="499"/>
      <c r="P997" s="499"/>
      <c r="GO997" s="277"/>
      <c r="GP997" s="277"/>
      <c r="GQ997" s="277"/>
      <c r="GR997" s="277"/>
      <c r="GS997" s="277"/>
      <c r="GT997" s="277"/>
      <c r="GU997" s="277"/>
      <c r="GV997" s="140" t="s">
        <v>2011</v>
      </c>
      <c r="GW997" s="157"/>
      <c r="GX997" s="157"/>
      <c r="GY997" s="157"/>
      <c r="GZ997" s="277"/>
      <c r="HA997" s="157"/>
      <c r="HB997" s="157"/>
      <c r="HC997" s="277"/>
      <c r="HD997" s="277"/>
      <c r="HF997" s="277"/>
    </row>
    <row r="998" spans="1:214" s="143" customFormat="1" ht="15" customHeight="1">
      <c r="A998" s="188"/>
      <c r="B998" s="189" t="s">
        <v>164</v>
      </c>
      <c r="C998" s="501" t="s">
        <v>391</v>
      </c>
      <c r="D998" s="501"/>
      <c r="E998" s="501"/>
      <c r="F998" s="501"/>
      <c r="G998" s="501"/>
      <c r="H998" s="190" t="s">
        <v>392</v>
      </c>
      <c r="I998" s="191"/>
      <c r="J998" s="191"/>
      <c r="K998" s="215">
        <v>3.4554455000000002</v>
      </c>
      <c r="L998" s="193"/>
      <c r="M998" s="191"/>
      <c r="N998" s="193"/>
      <c r="O998" s="191"/>
      <c r="P998" s="194">
        <v>1956.27</v>
      </c>
      <c r="GO998" s="277"/>
      <c r="GP998" s="277"/>
      <c r="GQ998" s="277"/>
      <c r="GR998" s="277"/>
      <c r="GS998" s="277"/>
      <c r="GT998" s="277"/>
      <c r="GU998" s="277"/>
      <c r="GW998" s="157" t="s">
        <v>391</v>
      </c>
      <c r="GX998" s="157"/>
      <c r="GY998" s="157"/>
      <c r="GZ998" s="277"/>
      <c r="HA998" s="157"/>
      <c r="HB998" s="157"/>
      <c r="HC998" s="277"/>
      <c r="HD998" s="277"/>
      <c r="HF998" s="277"/>
    </row>
    <row r="999" spans="1:214" s="143" customFormat="1" ht="15" customHeight="1">
      <c r="A999" s="195"/>
      <c r="B999" s="189" t="s">
        <v>393</v>
      </c>
      <c r="C999" s="501" t="s">
        <v>394</v>
      </c>
      <c r="D999" s="501"/>
      <c r="E999" s="501"/>
      <c r="F999" s="501"/>
      <c r="G999" s="501"/>
      <c r="H999" s="190" t="s">
        <v>392</v>
      </c>
      <c r="I999" s="201">
        <v>8.9600000000000009</v>
      </c>
      <c r="J999" s="197">
        <v>1.6068849999999999</v>
      </c>
      <c r="K999" s="215">
        <v>3.4554455000000002</v>
      </c>
      <c r="L999" s="198"/>
      <c r="M999" s="199"/>
      <c r="N999" s="200">
        <v>566.14</v>
      </c>
      <c r="O999" s="191"/>
      <c r="P999" s="194">
        <v>1956.27</v>
      </c>
      <c r="Q999" s="278"/>
      <c r="R999" s="278"/>
      <c r="GO999" s="277"/>
      <c r="GP999" s="277"/>
      <c r="GQ999" s="277"/>
      <c r="GR999" s="277"/>
      <c r="GS999" s="277"/>
      <c r="GT999" s="277"/>
      <c r="GU999" s="277"/>
      <c r="GW999" s="157"/>
      <c r="GX999" s="157" t="s">
        <v>394</v>
      </c>
      <c r="GY999" s="157"/>
      <c r="GZ999" s="277"/>
      <c r="HA999" s="157"/>
      <c r="HB999" s="157"/>
      <c r="HC999" s="277"/>
      <c r="HD999" s="277"/>
      <c r="HF999" s="277"/>
    </row>
    <row r="1000" spans="1:214" s="143" customFormat="1" ht="15" customHeight="1">
      <c r="A1000" s="188"/>
      <c r="B1000" s="189" t="s">
        <v>167</v>
      </c>
      <c r="C1000" s="501" t="s">
        <v>395</v>
      </c>
      <c r="D1000" s="501"/>
      <c r="E1000" s="501"/>
      <c r="F1000" s="501"/>
      <c r="G1000" s="501"/>
      <c r="H1000" s="190"/>
      <c r="I1000" s="191"/>
      <c r="J1000" s="191"/>
      <c r="K1000" s="191"/>
      <c r="L1000" s="193"/>
      <c r="M1000" s="191"/>
      <c r="N1000" s="193"/>
      <c r="O1000" s="191"/>
      <c r="P1000" s="216">
        <v>49.18</v>
      </c>
      <c r="GO1000" s="277"/>
      <c r="GP1000" s="277"/>
      <c r="GQ1000" s="277"/>
      <c r="GR1000" s="277"/>
      <c r="GS1000" s="277"/>
      <c r="GT1000" s="277"/>
      <c r="GU1000" s="277"/>
      <c r="GW1000" s="157" t="s">
        <v>395</v>
      </c>
      <c r="GX1000" s="157"/>
      <c r="GY1000" s="157"/>
      <c r="GZ1000" s="277"/>
      <c r="HA1000" s="157"/>
      <c r="HB1000" s="157"/>
      <c r="HC1000" s="277"/>
      <c r="HD1000" s="277"/>
      <c r="HF1000" s="277"/>
    </row>
    <row r="1001" spans="1:214" s="143" customFormat="1" ht="15" customHeight="1">
      <c r="A1001" s="188"/>
      <c r="B1001" s="189"/>
      <c r="C1001" s="501" t="s">
        <v>396</v>
      </c>
      <c r="D1001" s="501"/>
      <c r="E1001" s="501"/>
      <c r="F1001" s="501"/>
      <c r="G1001" s="501"/>
      <c r="H1001" s="190" t="s">
        <v>392</v>
      </c>
      <c r="I1001" s="191"/>
      <c r="J1001" s="191"/>
      <c r="K1001" s="215">
        <v>4.6278199999999999E-2</v>
      </c>
      <c r="L1001" s="193"/>
      <c r="M1001" s="191"/>
      <c r="N1001" s="193"/>
      <c r="O1001" s="191"/>
      <c r="P1001" s="216">
        <v>31.4</v>
      </c>
      <c r="GO1001" s="277"/>
      <c r="GP1001" s="277"/>
      <c r="GQ1001" s="277"/>
      <c r="GR1001" s="277"/>
      <c r="GS1001" s="277"/>
      <c r="GT1001" s="277"/>
      <c r="GU1001" s="277"/>
      <c r="GW1001" s="157" t="s">
        <v>396</v>
      </c>
      <c r="GX1001" s="157"/>
      <c r="GY1001" s="157"/>
      <c r="GZ1001" s="277"/>
      <c r="HA1001" s="157"/>
      <c r="HB1001" s="157"/>
      <c r="HC1001" s="277"/>
      <c r="HD1001" s="277"/>
      <c r="HF1001" s="277"/>
    </row>
    <row r="1002" spans="1:214" s="143" customFormat="1" ht="15" customHeight="1">
      <c r="A1002" s="195"/>
      <c r="B1002" s="189" t="s">
        <v>397</v>
      </c>
      <c r="C1002" s="501" t="s">
        <v>398</v>
      </c>
      <c r="D1002" s="501"/>
      <c r="E1002" s="501"/>
      <c r="F1002" s="501"/>
      <c r="G1002" s="501"/>
      <c r="H1002" s="190" t="s">
        <v>399</v>
      </c>
      <c r="I1002" s="201">
        <v>0.06</v>
      </c>
      <c r="J1002" s="197">
        <v>1.6068849999999999</v>
      </c>
      <c r="K1002" s="215">
        <v>2.3139099999999999E-2</v>
      </c>
      <c r="L1002" s="198"/>
      <c r="M1002" s="199"/>
      <c r="N1002" s="200">
        <v>1582.31</v>
      </c>
      <c r="O1002" s="191"/>
      <c r="P1002" s="194">
        <v>36.61</v>
      </c>
      <c r="Q1002" s="278"/>
      <c r="R1002" s="278"/>
      <c r="GO1002" s="277"/>
      <c r="GP1002" s="277"/>
      <c r="GQ1002" s="277"/>
      <c r="GR1002" s="277"/>
      <c r="GS1002" s="277"/>
      <c r="GT1002" s="277"/>
      <c r="GU1002" s="277"/>
      <c r="GW1002" s="157"/>
      <c r="GX1002" s="157" t="s">
        <v>398</v>
      </c>
      <c r="GY1002" s="157"/>
      <c r="GZ1002" s="277"/>
      <c r="HA1002" s="157"/>
      <c r="HB1002" s="157"/>
      <c r="HC1002" s="277"/>
      <c r="HD1002" s="277"/>
      <c r="HF1002" s="277"/>
    </row>
    <row r="1003" spans="1:214" s="143" customFormat="1" ht="15" customHeight="1">
      <c r="A1003" s="203"/>
      <c r="B1003" s="189" t="s">
        <v>400</v>
      </c>
      <c r="C1003" s="501" t="s">
        <v>401</v>
      </c>
      <c r="D1003" s="501"/>
      <c r="E1003" s="501"/>
      <c r="F1003" s="501"/>
      <c r="G1003" s="501"/>
      <c r="H1003" s="190" t="s">
        <v>392</v>
      </c>
      <c r="I1003" s="201">
        <v>0.06</v>
      </c>
      <c r="J1003" s="197">
        <v>1.6068849999999999</v>
      </c>
      <c r="K1003" s="215">
        <v>2.3139099999999999E-2</v>
      </c>
      <c r="L1003" s="193"/>
      <c r="M1003" s="191"/>
      <c r="N1003" s="204">
        <v>777.91</v>
      </c>
      <c r="O1003" s="191"/>
      <c r="P1003" s="216">
        <v>18</v>
      </c>
      <c r="GO1003" s="277"/>
      <c r="GP1003" s="277"/>
      <c r="GQ1003" s="277"/>
      <c r="GR1003" s="277"/>
      <c r="GS1003" s="277"/>
      <c r="GT1003" s="277"/>
      <c r="GU1003" s="277"/>
      <c r="GW1003" s="157"/>
      <c r="GX1003" s="157"/>
      <c r="GY1003" s="157" t="s">
        <v>401</v>
      </c>
      <c r="GZ1003" s="277"/>
      <c r="HA1003" s="157"/>
      <c r="HB1003" s="157"/>
      <c r="HC1003" s="277"/>
      <c r="HD1003" s="277"/>
      <c r="HF1003" s="277"/>
    </row>
    <row r="1004" spans="1:214" s="143" customFormat="1" ht="15" customHeight="1">
      <c r="A1004" s="195"/>
      <c r="B1004" s="189" t="s">
        <v>402</v>
      </c>
      <c r="C1004" s="501" t="s">
        <v>403</v>
      </c>
      <c r="D1004" s="501"/>
      <c r="E1004" s="501"/>
      <c r="F1004" s="501"/>
      <c r="G1004" s="501"/>
      <c r="H1004" s="190" t="s">
        <v>399</v>
      </c>
      <c r="I1004" s="201">
        <v>0.06</v>
      </c>
      <c r="J1004" s="197">
        <v>1.6068849999999999</v>
      </c>
      <c r="K1004" s="215">
        <v>2.3139099999999999E-2</v>
      </c>
      <c r="L1004" s="198"/>
      <c r="M1004" s="199"/>
      <c r="N1004" s="200">
        <v>543.33000000000004</v>
      </c>
      <c r="O1004" s="191"/>
      <c r="P1004" s="194">
        <v>12.57</v>
      </c>
      <c r="Q1004" s="278"/>
      <c r="R1004" s="278"/>
      <c r="GO1004" s="277"/>
      <c r="GP1004" s="277"/>
      <c r="GQ1004" s="277"/>
      <c r="GR1004" s="277"/>
      <c r="GS1004" s="277"/>
      <c r="GT1004" s="277"/>
      <c r="GU1004" s="277"/>
      <c r="GW1004" s="157"/>
      <c r="GX1004" s="157" t="s">
        <v>403</v>
      </c>
      <c r="GY1004" s="157"/>
      <c r="GZ1004" s="277"/>
      <c r="HA1004" s="157"/>
      <c r="HB1004" s="157"/>
      <c r="HC1004" s="277"/>
      <c r="HD1004" s="277"/>
      <c r="HF1004" s="277"/>
    </row>
    <row r="1005" spans="1:214" s="143" customFormat="1" ht="15" customHeight="1">
      <c r="A1005" s="203"/>
      <c r="B1005" s="189" t="s">
        <v>404</v>
      </c>
      <c r="C1005" s="501" t="s">
        <v>405</v>
      </c>
      <c r="D1005" s="501"/>
      <c r="E1005" s="501"/>
      <c r="F1005" s="501"/>
      <c r="G1005" s="501"/>
      <c r="H1005" s="190" t="s">
        <v>392</v>
      </c>
      <c r="I1005" s="201">
        <v>0.06</v>
      </c>
      <c r="J1005" s="197">
        <v>1.6068849999999999</v>
      </c>
      <c r="K1005" s="215">
        <v>2.3139099999999999E-2</v>
      </c>
      <c r="L1005" s="193"/>
      <c r="M1005" s="191"/>
      <c r="N1005" s="204">
        <v>579.11</v>
      </c>
      <c r="O1005" s="191"/>
      <c r="P1005" s="216">
        <v>13.4</v>
      </c>
      <c r="GO1005" s="277"/>
      <c r="GP1005" s="277"/>
      <c r="GQ1005" s="277"/>
      <c r="GR1005" s="277"/>
      <c r="GS1005" s="277"/>
      <c r="GT1005" s="277"/>
      <c r="GU1005" s="277"/>
      <c r="GW1005" s="157"/>
      <c r="GX1005" s="157"/>
      <c r="GY1005" s="157" t="s">
        <v>405</v>
      </c>
      <c r="GZ1005" s="277"/>
      <c r="HA1005" s="157"/>
      <c r="HB1005" s="157"/>
      <c r="HC1005" s="277"/>
      <c r="HD1005" s="277"/>
      <c r="HF1005" s="277"/>
    </row>
    <row r="1006" spans="1:214" s="143" customFormat="1" ht="15" customHeight="1">
      <c r="A1006" s="188"/>
      <c r="B1006" s="189" t="s">
        <v>180</v>
      </c>
      <c r="C1006" s="501" t="s">
        <v>410</v>
      </c>
      <c r="D1006" s="501"/>
      <c r="E1006" s="501"/>
      <c r="F1006" s="501"/>
      <c r="G1006" s="501"/>
      <c r="H1006" s="190"/>
      <c r="I1006" s="191"/>
      <c r="J1006" s="191"/>
      <c r="K1006" s="191"/>
      <c r="L1006" s="193"/>
      <c r="M1006" s="191"/>
      <c r="N1006" s="193"/>
      <c r="O1006" s="191"/>
      <c r="P1006" s="216">
        <v>114.21</v>
      </c>
      <c r="GO1006" s="277"/>
      <c r="GP1006" s="277"/>
      <c r="GQ1006" s="277"/>
      <c r="GR1006" s="277"/>
      <c r="GS1006" s="277"/>
      <c r="GT1006" s="277"/>
      <c r="GU1006" s="277"/>
      <c r="GW1006" s="157" t="s">
        <v>410</v>
      </c>
      <c r="GX1006" s="157"/>
      <c r="GY1006" s="157"/>
      <c r="GZ1006" s="277"/>
      <c r="HA1006" s="157"/>
      <c r="HB1006" s="157"/>
      <c r="HC1006" s="277"/>
      <c r="HD1006" s="277"/>
      <c r="HF1006" s="277"/>
    </row>
    <row r="1007" spans="1:214" s="143" customFormat="1" ht="34.5" customHeight="1">
      <c r="A1007" s="195"/>
      <c r="B1007" s="189" t="s">
        <v>593</v>
      </c>
      <c r="C1007" s="501" t="s">
        <v>594</v>
      </c>
      <c r="D1007" s="501"/>
      <c r="E1007" s="501"/>
      <c r="F1007" s="501"/>
      <c r="G1007" s="501"/>
      <c r="H1007" s="190" t="s">
        <v>595</v>
      </c>
      <c r="I1007" s="201">
        <v>26.67</v>
      </c>
      <c r="J1007" s="202">
        <v>1.0367</v>
      </c>
      <c r="K1007" s="215">
        <v>6.6357093999999996</v>
      </c>
      <c r="L1007" s="205">
        <v>5.87</v>
      </c>
      <c r="M1007" s="206">
        <v>0.87</v>
      </c>
      <c r="N1007" s="200">
        <v>5.1100000000000003</v>
      </c>
      <c r="O1007" s="191"/>
      <c r="P1007" s="194">
        <v>33.909999999999997</v>
      </c>
      <c r="Q1007" s="278"/>
      <c r="R1007" s="278"/>
      <c r="GO1007" s="277"/>
      <c r="GP1007" s="277"/>
      <c r="GQ1007" s="277"/>
      <c r="GR1007" s="277"/>
      <c r="GS1007" s="277"/>
      <c r="GT1007" s="277"/>
      <c r="GU1007" s="277"/>
      <c r="GW1007" s="157"/>
      <c r="GX1007" s="157" t="s">
        <v>594</v>
      </c>
      <c r="GY1007" s="157"/>
      <c r="GZ1007" s="277"/>
      <c r="HA1007" s="157"/>
      <c r="HB1007" s="157"/>
      <c r="HC1007" s="277"/>
      <c r="HD1007" s="277"/>
      <c r="HF1007" s="277"/>
    </row>
    <row r="1008" spans="1:214" s="143" customFormat="1" ht="15" customHeight="1">
      <c r="A1008" s="195"/>
      <c r="B1008" s="189" t="s">
        <v>1433</v>
      </c>
      <c r="C1008" s="501" t="s">
        <v>1434</v>
      </c>
      <c r="D1008" s="501"/>
      <c r="E1008" s="501"/>
      <c r="F1008" s="501"/>
      <c r="G1008" s="501"/>
      <c r="H1008" s="190" t="s">
        <v>418</v>
      </c>
      <c r="I1008" s="192">
        <v>1.16E-3</v>
      </c>
      <c r="J1008" s="202">
        <v>1.0367</v>
      </c>
      <c r="K1008" s="215">
        <v>2.8860000000000002E-4</v>
      </c>
      <c r="L1008" s="208">
        <v>43821.53</v>
      </c>
      <c r="M1008" s="206">
        <v>1.34</v>
      </c>
      <c r="N1008" s="200">
        <v>58720.85</v>
      </c>
      <c r="O1008" s="191"/>
      <c r="P1008" s="194">
        <v>16.95</v>
      </c>
      <c r="Q1008" s="278"/>
      <c r="R1008" s="278"/>
      <c r="GO1008" s="277"/>
      <c r="GP1008" s="277"/>
      <c r="GQ1008" s="277"/>
      <c r="GR1008" s="277"/>
      <c r="GS1008" s="277"/>
      <c r="GT1008" s="277"/>
      <c r="GU1008" s="277"/>
      <c r="GW1008" s="157"/>
      <c r="GX1008" s="157" t="s">
        <v>1434</v>
      </c>
      <c r="GY1008" s="157"/>
      <c r="GZ1008" s="277"/>
      <c r="HA1008" s="157"/>
      <c r="HB1008" s="157"/>
      <c r="HC1008" s="277"/>
      <c r="HD1008" s="277"/>
      <c r="HF1008" s="277"/>
    </row>
    <row r="1009" spans="1:214" s="143" customFormat="1" ht="15" customHeight="1">
      <c r="A1009" s="195"/>
      <c r="B1009" s="189" t="s">
        <v>730</v>
      </c>
      <c r="C1009" s="501" t="s">
        <v>731</v>
      </c>
      <c r="D1009" s="501"/>
      <c r="E1009" s="501"/>
      <c r="F1009" s="501"/>
      <c r="G1009" s="501"/>
      <c r="H1009" s="190" t="s">
        <v>413</v>
      </c>
      <c r="I1009" s="201">
        <v>0.02</v>
      </c>
      <c r="J1009" s="202">
        <v>1.0367</v>
      </c>
      <c r="K1009" s="215">
        <v>4.9762000000000001E-3</v>
      </c>
      <c r="L1009" s="205">
        <v>79.88</v>
      </c>
      <c r="M1009" s="206">
        <v>1.42</v>
      </c>
      <c r="N1009" s="200">
        <v>113.43</v>
      </c>
      <c r="O1009" s="191"/>
      <c r="P1009" s="194">
        <v>0.56000000000000005</v>
      </c>
      <c r="Q1009" s="278"/>
      <c r="R1009" s="278"/>
      <c r="GO1009" s="277"/>
      <c r="GP1009" s="277"/>
      <c r="GQ1009" s="277"/>
      <c r="GR1009" s="277"/>
      <c r="GS1009" s="277"/>
      <c r="GT1009" s="277"/>
      <c r="GU1009" s="277"/>
      <c r="GW1009" s="157"/>
      <c r="GX1009" s="157" t="s">
        <v>731</v>
      </c>
      <c r="GY1009" s="157"/>
      <c r="GZ1009" s="277"/>
      <c r="HA1009" s="157"/>
      <c r="HB1009" s="157"/>
      <c r="HC1009" s="277"/>
      <c r="HD1009" s="277"/>
      <c r="HF1009" s="277"/>
    </row>
    <row r="1010" spans="1:214" s="143" customFormat="1" ht="15" customHeight="1">
      <c r="A1010" s="195"/>
      <c r="B1010" s="189" t="s">
        <v>1459</v>
      </c>
      <c r="C1010" s="501" t="s">
        <v>1460</v>
      </c>
      <c r="D1010" s="501"/>
      <c r="E1010" s="501"/>
      <c r="F1010" s="501"/>
      <c r="G1010" s="501"/>
      <c r="H1010" s="190" t="s">
        <v>587</v>
      </c>
      <c r="I1010" s="201">
        <v>0.05</v>
      </c>
      <c r="J1010" s="202">
        <v>1.0367</v>
      </c>
      <c r="K1010" s="215">
        <v>1.2440400000000001E-2</v>
      </c>
      <c r="L1010" s="208">
        <v>3141.34</v>
      </c>
      <c r="M1010" s="206">
        <v>1.29</v>
      </c>
      <c r="N1010" s="200">
        <v>4052.33</v>
      </c>
      <c r="O1010" s="191"/>
      <c r="P1010" s="194">
        <v>50.41</v>
      </c>
      <c r="Q1010" s="278"/>
      <c r="R1010" s="278"/>
      <c r="GO1010" s="277"/>
      <c r="GP1010" s="277"/>
      <c r="GQ1010" s="277"/>
      <c r="GR1010" s="277"/>
      <c r="GS1010" s="277"/>
      <c r="GT1010" s="277"/>
      <c r="GU1010" s="277"/>
      <c r="GW1010" s="157"/>
      <c r="GX1010" s="157" t="s">
        <v>1460</v>
      </c>
      <c r="GY1010" s="157"/>
      <c r="GZ1010" s="277"/>
      <c r="HA1010" s="157"/>
      <c r="HB1010" s="157"/>
      <c r="HC1010" s="277"/>
      <c r="HD1010" s="277"/>
      <c r="HF1010" s="277"/>
    </row>
    <row r="1011" spans="1:214" s="143" customFormat="1" ht="15" customHeight="1">
      <c r="A1011" s="195"/>
      <c r="B1011" s="189" t="s">
        <v>1461</v>
      </c>
      <c r="C1011" s="501" t="s">
        <v>1462</v>
      </c>
      <c r="D1011" s="501"/>
      <c r="E1011" s="501"/>
      <c r="F1011" s="501"/>
      <c r="G1011" s="501"/>
      <c r="H1011" s="190" t="s">
        <v>1124</v>
      </c>
      <c r="I1011" s="202">
        <v>1.2200000000000001E-2</v>
      </c>
      <c r="J1011" s="202">
        <v>1.0367</v>
      </c>
      <c r="K1011" s="215">
        <v>3.0355E-3</v>
      </c>
      <c r="L1011" s="208">
        <v>3287.8</v>
      </c>
      <c r="M1011" s="206">
        <v>1.24</v>
      </c>
      <c r="N1011" s="200">
        <v>4076.87</v>
      </c>
      <c r="O1011" s="191"/>
      <c r="P1011" s="194">
        <v>12.38</v>
      </c>
      <c r="Q1011" s="278"/>
      <c r="R1011" s="278"/>
      <c r="GO1011" s="277"/>
      <c r="GP1011" s="277"/>
      <c r="GQ1011" s="277"/>
      <c r="GR1011" s="277"/>
      <c r="GS1011" s="277"/>
      <c r="GT1011" s="277"/>
      <c r="GU1011" s="277"/>
      <c r="GW1011" s="157"/>
      <c r="GX1011" s="157" t="s">
        <v>1462</v>
      </c>
      <c r="GY1011" s="157"/>
      <c r="GZ1011" s="277"/>
      <c r="HA1011" s="157"/>
      <c r="HB1011" s="157"/>
      <c r="HC1011" s="277"/>
      <c r="HD1011" s="277"/>
      <c r="HF1011" s="277"/>
    </row>
    <row r="1012" spans="1:214" s="143" customFormat="1" ht="15" customHeight="1">
      <c r="A1012" s="210"/>
      <c r="B1012" s="187"/>
      <c r="C1012" s="500" t="s">
        <v>429</v>
      </c>
      <c r="D1012" s="500"/>
      <c r="E1012" s="500"/>
      <c r="F1012" s="500"/>
      <c r="G1012" s="500"/>
      <c r="H1012" s="180"/>
      <c r="I1012" s="181"/>
      <c r="J1012" s="181"/>
      <c r="K1012" s="181"/>
      <c r="L1012" s="183"/>
      <c r="M1012" s="181"/>
      <c r="N1012" s="211"/>
      <c r="O1012" s="181"/>
      <c r="P1012" s="212">
        <v>2151.06</v>
      </c>
      <c r="Q1012" s="278"/>
      <c r="R1012" s="278"/>
      <c r="GO1012" s="277"/>
      <c r="GP1012" s="277"/>
      <c r="GQ1012" s="277"/>
      <c r="GR1012" s="277"/>
      <c r="GS1012" s="277"/>
      <c r="GT1012" s="277"/>
      <c r="GU1012" s="277"/>
      <c r="GW1012" s="157"/>
      <c r="GX1012" s="157"/>
      <c r="GY1012" s="157"/>
      <c r="GZ1012" s="277" t="s">
        <v>429</v>
      </c>
      <c r="HA1012" s="157"/>
      <c r="HB1012" s="157"/>
      <c r="HC1012" s="277"/>
      <c r="HD1012" s="277"/>
      <c r="HF1012" s="277"/>
    </row>
    <row r="1013" spans="1:214" s="143" customFormat="1" ht="15" customHeight="1">
      <c r="A1013" s="203" t="s">
        <v>1889</v>
      </c>
      <c r="B1013" s="189" t="s">
        <v>430</v>
      </c>
      <c r="C1013" s="501" t="s">
        <v>431</v>
      </c>
      <c r="D1013" s="501"/>
      <c r="E1013" s="501"/>
      <c r="F1013" s="501"/>
      <c r="G1013" s="501"/>
      <c r="H1013" s="190" t="s">
        <v>432</v>
      </c>
      <c r="I1013" s="209">
        <v>2</v>
      </c>
      <c r="J1013" s="191"/>
      <c r="K1013" s="209">
        <v>2</v>
      </c>
      <c r="L1013" s="193"/>
      <c r="M1013" s="191"/>
      <c r="N1013" s="193"/>
      <c r="O1013" s="192">
        <v>0.51834999999999998</v>
      </c>
      <c r="P1013" s="216">
        <v>12.62</v>
      </c>
      <c r="GO1013" s="277"/>
      <c r="GP1013" s="277"/>
      <c r="GQ1013" s="277"/>
      <c r="GR1013" s="277"/>
      <c r="GS1013" s="277"/>
      <c r="GT1013" s="277"/>
      <c r="GU1013" s="277"/>
      <c r="GW1013" s="157"/>
      <c r="GX1013" s="157"/>
      <c r="GY1013" s="157"/>
      <c r="GZ1013" s="277"/>
      <c r="HA1013" s="157" t="s">
        <v>431</v>
      </c>
      <c r="HB1013" s="157"/>
      <c r="HC1013" s="277"/>
      <c r="HD1013" s="277"/>
      <c r="HF1013" s="277"/>
    </row>
    <row r="1014" spans="1:214" s="143" customFormat="1" ht="15" customHeight="1">
      <c r="A1014" s="203"/>
      <c r="B1014" s="189"/>
      <c r="C1014" s="501" t="s">
        <v>433</v>
      </c>
      <c r="D1014" s="501"/>
      <c r="E1014" s="501"/>
      <c r="F1014" s="501"/>
      <c r="G1014" s="501"/>
      <c r="H1014" s="190"/>
      <c r="I1014" s="191"/>
      <c r="J1014" s="191"/>
      <c r="K1014" s="191"/>
      <c r="L1014" s="193"/>
      <c r="M1014" s="191"/>
      <c r="N1014" s="193"/>
      <c r="O1014" s="191"/>
      <c r="P1014" s="194">
        <v>1987.67</v>
      </c>
      <c r="GO1014" s="277"/>
      <c r="GP1014" s="277"/>
      <c r="GQ1014" s="277"/>
      <c r="GR1014" s="277"/>
      <c r="GS1014" s="277"/>
      <c r="GT1014" s="277"/>
      <c r="GU1014" s="277"/>
      <c r="GW1014" s="157"/>
      <c r="GX1014" s="157"/>
      <c r="GY1014" s="157"/>
      <c r="GZ1014" s="277"/>
      <c r="HA1014" s="157"/>
      <c r="HB1014" s="157" t="s">
        <v>433</v>
      </c>
      <c r="HC1014" s="277"/>
      <c r="HD1014" s="277"/>
      <c r="HF1014" s="277"/>
    </row>
    <row r="1015" spans="1:214" s="143" customFormat="1" ht="15" customHeight="1">
      <c r="A1015" s="203"/>
      <c r="B1015" s="189" t="s">
        <v>603</v>
      </c>
      <c r="C1015" s="501" t="s">
        <v>604</v>
      </c>
      <c r="D1015" s="501"/>
      <c r="E1015" s="501"/>
      <c r="F1015" s="501"/>
      <c r="G1015" s="501"/>
      <c r="H1015" s="190" t="s">
        <v>432</v>
      </c>
      <c r="I1015" s="209">
        <v>97</v>
      </c>
      <c r="J1015" s="191"/>
      <c r="K1015" s="209">
        <v>97</v>
      </c>
      <c r="L1015" s="193"/>
      <c r="M1015" s="191"/>
      <c r="N1015" s="193"/>
      <c r="O1015" s="191"/>
      <c r="P1015" s="194">
        <v>1928.04</v>
      </c>
      <c r="GO1015" s="277"/>
      <c r="GP1015" s="277"/>
      <c r="GQ1015" s="277"/>
      <c r="GR1015" s="277"/>
      <c r="GS1015" s="277"/>
      <c r="GT1015" s="277"/>
      <c r="GU1015" s="277"/>
      <c r="GW1015" s="157"/>
      <c r="GX1015" s="157"/>
      <c r="GY1015" s="157"/>
      <c r="GZ1015" s="277"/>
      <c r="HA1015" s="157"/>
      <c r="HB1015" s="157" t="s">
        <v>604</v>
      </c>
      <c r="HC1015" s="277"/>
      <c r="HD1015" s="277"/>
      <c r="HF1015" s="277"/>
    </row>
    <row r="1016" spans="1:214" s="143" customFormat="1" ht="15" customHeight="1">
      <c r="A1016" s="203"/>
      <c r="B1016" s="189" t="s">
        <v>605</v>
      </c>
      <c r="C1016" s="501" t="s">
        <v>606</v>
      </c>
      <c r="D1016" s="501"/>
      <c r="E1016" s="501"/>
      <c r="F1016" s="501"/>
      <c r="G1016" s="501"/>
      <c r="H1016" s="190" t="s">
        <v>432</v>
      </c>
      <c r="I1016" s="209">
        <v>51</v>
      </c>
      <c r="J1016" s="191"/>
      <c r="K1016" s="209">
        <v>51</v>
      </c>
      <c r="L1016" s="193"/>
      <c r="M1016" s="191"/>
      <c r="N1016" s="193"/>
      <c r="O1016" s="191"/>
      <c r="P1016" s="194">
        <v>1013.71</v>
      </c>
      <c r="GO1016" s="277"/>
      <c r="GP1016" s="277"/>
      <c r="GQ1016" s="277"/>
      <c r="GR1016" s="277"/>
      <c r="GS1016" s="277"/>
      <c r="GT1016" s="277"/>
      <c r="GU1016" s="277"/>
      <c r="GW1016" s="157"/>
      <c r="GX1016" s="157"/>
      <c r="GY1016" s="157"/>
      <c r="GZ1016" s="277"/>
      <c r="HA1016" s="157"/>
      <c r="HB1016" s="157" t="s">
        <v>606</v>
      </c>
      <c r="HC1016" s="277"/>
      <c r="HD1016" s="277"/>
      <c r="HF1016" s="277"/>
    </row>
    <row r="1017" spans="1:214" s="143" customFormat="1" ht="15" customHeight="1">
      <c r="A1017" s="213"/>
      <c r="B1017" s="214"/>
      <c r="C1017" s="500" t="s">
        <v>438</v>
      </c>
      <c r="D1017" s="500"/>
      <c r="E1017" s="500"/>
      <c r="F1017" s="500"/>
      <c r="G1017" s="500"/>
      <c r="H1017" s="180"/>
      <c r="I1017" s="181"/>
      <c r="J1017" s="181"/>
      <c r="K1017" s="181"/>
      <c r="L1017" s="183"/>
      <c r="M1017" s="181"/>
      <c r="N1017" s="211">
        <v>21272.63</v>
      </c>
      <c r="O1017" s="181"/>
      <c r="P1017" s="212">
        <v>5105.43</v>
      </c>
      <c r="GO1017" s="277"/>
      <c r="GP1017" s="277"/>
      <c r="GQ1017" s="277"/>
      <c r="GR1017" s="277"/>
      <c r="GS1017" s="277"/>
      <c r="GT1017" s="277"/>
      <c r="GU1017" s="277"/>
      <c r="GW1017" s="157"/>
      <c r="GX1017" s="157"/>
      <c r="GY1017" s="157"/>
      <c r="GZ1017" s="277"/>
      <c r="HA1017" s="157"/>
      <c r="HB1017" s="157"/>
      <c r="HC1017" s="277" t="s">
        <v>438</v>
      </c>
      <c r="HD1017" s="277"/>
      <c r="HF1017" s="277"/>
    </row>
    <row r="1018" spans="1:214" s="143" customFormat="1" ht="15" customHeight="1">
      <c r="A1018" s="497" t="s">
        <v>2055</v>
      </c>
      <c r="B1018" s="497"/>
      <c r="C1018" s="497"/>
      <c r="D1018" s="497"/>
      <c r="E1018" s="497"/>
      <c r="F1018" s="497"/>
      <c r="G1018" s="497"/>
      <c r="H1018" s="497"/>
      <c r="I1018" s="497"/>
      <c r="J1018" s="497"/>
      <c r="K1018" s="497"/>
      <c r="L1018" s="497"/>
      <c r="M1018" s="497"/>
      <c r="N1018" s="497"/>
      <c r="O1018" s="497"/>
      <c r="P1018" s="497"/>
      <c r="GO1018" s="277"/>
      <c r="GP1018" s="277" t="s">
        <v>2055</v>
      </c>
      <c r="GQ1018" s="277"/>
      <c r="GR1018" s="277"/>
      <c r="GS1018" s="277"/>
      <c r="GT1018" s="277"/>
      <c r="GU1018" s="277"/>
      <c r="GW1018" s="157"/>
      <c r="GX1018" s="157"/>
      <c r="GY1018" s="157"/>
      <c r="GZ1018" s="277"/>
      <c r="HA1018" s="157"/>
      <c r="HB1018" s="157"/>
      <c r="HC1018" s="277"/>
      <c r="HD1018" s="277"/>
      <c r="HF1018" s="277"/>
    </row>
    <row r="1019" spans="1:214" s="143" customFormat="1" ht="23.25" customHeight="1">
      <c r="A1019" s="178" t="s">
        <v>544</v>
      </c>
      <c r="B1019" s="179" t="s">
        <v>1002</v>
      </c>
      <c r="C1019" s="498" t="s">
        <v>2056</v>
      </c>
      <c r="D1019" s="498"/>
      <c r="E1019" s="498"/>
      <c r="F1019" s="498"/>
      <c r="G1019" s="498"/>
      <c r="H1019" s="180" t="s">
        <v>587</v>
      </c>
      <c r="I1019" s="181">
        <v>2</v>
      </c>
      <c r="J1019" s="182">
        <v>1</v>
      </c>
      <c r="K1019" s="182">
        <v>2</v>
      </c>
      <c r="L1019" s="183"/>
      <c r="M1019" s="181"/>
      <c r="N1019" s="184"/>
      <c r="O1019" s="181"/>
      <c r="P1019" s="185"/>
      <c r="GO1019" s="277"/>
      <c r="GP1019" s="277"/>
      <c r="GQ1019" s="277" t="s">
        <v>2056</v>
      </c>
      <c r="GR1019" s="277"/>
      <c r="GS1019" s="277"/>
      <c r="GT1019" s="277"/>
      <c r="GU1019" s="277"/>
      <c r="GW1019" s="157"/>
      <c r="GX1019" s="157"/>
      <c r="GY1019" s="157"/>
      <c r="GZ1019" s="277"/>
      <c r="HA1019" s="157"/>
      <c r="HB1019" s="157"/>
      <c r="HC1019" s="277"/>
      <c r="HD1019" s="277"/>
      <c r="HF1019" s="277"/>
    </row>
    <row r="1020" spans="1:214" s="143" customFormat="1" ht="57" customHeight="1">
      <c r="A1020" s="186"/>
      <c r="B1020" s="187" t="s">
        <v>386</v>
      </c>
      <c r="C1020" s="499" t="s">
        <v>387</v>
      </c>
      <c r="D1020" s="499"/>
      <c r="E1020" s="499"/>
      <c r="F1020" s="499"/>
      <c r="G1020" s="499"/>
      <c r="H1020" s="499"/>
      <c r="I1020" s="499"/>
      <c r="J1020" s="499"/>
      <c r="K1020" s="499"/>
      <c r="L1020" s="499"/>
      <c r="M1020" s="499"/>
      <c r="N1020" s="499"/>
      <c r="O1020" s="499"/>
      <c r="P1020" s="499"/>
      <c r="GO1020" s="277"/>
      <c r="GP1020" s="277"/>
      <c r="GQ1020" s="277"/>
      <c r="GR1020" s="277"/>
      <c r="GS1020" s="277"/>
      <c r="GT1020" s="277"/>
      <c r="GU1020" s="277"/>
      <c r="GV1020" s="140" t="s">
        <v>387</v>
      </c>
      <c r="GW1020" s="157"/>
      <c r="GX1020" s="157"/>
      <c r="GY1020" s="157"/>
      <c r="GZ1020" s="277"/>
      <c r="HA1020" s="157"/>
      <c r="HB1020" s="157"/>
      <c r="HC1020" s="277"/>
      <c r="HD1020" s="277"/>
      <c r="HF1020" s="277"/>
    </row>
    <row r="1021" spans="1:214" s="143" customFormat="1" ht="23.25" customHeight="1">
      <c r="A1021" s="186"/>
      <c r="B1021" s="187" t="s">
        <v>388</v>
      </c>
      <c r="C1021" s="499" t="s">
        <v>389</v>
      </c>
      <c r="D1021" s="499"/>
      <c r="E1021" s="499"/>
      <c r="F1021" s="499"/>
      <c r="G1021" s="499"/>
      <c r="H1021" s="499"/>
      <c r="I1021" s="499"/>
      <c r="J1021" s="499"/>
      <c r="K1021" s="499"/>
      <c r="L1021" s="499"/>
      <c r="M1021" s="499"/>
      <c r="N1021" s="499"/>
      <c r="O1021" s="499"/>
      <c r="P1021" s="499"/>
      <c r="GO1021" s="277"/>
      <c r="GP1021" s="277"/>
      <c r="GQ1021" s="277"/>
      <c r="GR1021" s="277"/>
      <c r="GS1021" s="277"/>
      <c r="GT1021" s="277"/>
      <c r="GU1021" s="277"/>
      <c r="GV1021" s="140" t="s">
        <v>389</v>
      </c>
      <c r="GW1021" s="157"/>
      <c r="GX1021" s="157"/>
      <c r="GY1021" s="157"/>
      <c r="GZ1021" s="277"/>
      <c r="HA1021" s="157"/>
      <c r="HB1021" s="157"/>
      <c r="HC1021" s="277"/>
      <c r="HD1021" s="277"/>
      <c r="HF1021" s="277"/>
    </row>
    <row r="1022" spans="1:214" s="143" customFormat="1" ht="22.5" customHeight="1">
      <c r="A1022" s="186"/>
      <c r="B1022" s="187" t="s">
        <v>2053</v>
      </c>
      <c r="C1022" s="499" t="s">
        <v>2054</v>
      </c>
      <c r="D1022" s="499"/>
      <c r="E1022" s="499"/>
      <c r="F1022" s="499"/>
      <c r="G1022" s="499"/>
      <c r="H1022" s="499"/>
      <c r="I1022" s="499"/>
      <c r="J1022" s="499"/>
      <c r="K1022" s="499"/>
      <c r="L1022" s="499"/>
      <c r="M1022" s="499"/>
      <c r="N1022" s="499"/>
      <c r="O1022" s="499"/>
      <c r="P1022" s="499"/>
      <c r="GO1022" s="277"/>
      <c r="GP1022" s="277"/>
      <c r="GQ1022" s="277"/>
      <c r="GR1022" s="277"/>
      <c r="GS1022" s="277"/>
      <c r="GT1022" s="277"/>
      <c r="GU1022" s="277"/>
      <c r="GV1022" s="140" t="s">
        <v>2054</v>
      </c>
      <c r="GW1022" s="157"/>
      <c r="GX1022" s="157"/>
      <c r="GY1022" s="157"/>
      <c r="GZ1022" s="277"/>
      <c r="HA1022" s="157"/>
      <c r="HB1022" s="157"/>
      <c r="HC1022" s="277"/>
      <c r="HD1022" s="277"/>
      <c r="HF1022" s="277"/>
    </row>
    <row r="1023" spans="1:214" s="143" customFormat="1" ht="15" customHeight="1">
      <c r="A1023" s="186"/>
      <c r="B1023" s="187"/>
      <c r="C1023" s="499" t="s">
        <v>2011</v>
      </c>
      <c r="D1023" s="499"/>
      <c r="E1023" s="499"/>
      <c r="F1023" s="499"/>
      <c r="G1023" s="499"/>
      <c r="H1023" s="499"/>
      <c r="I1023" s="499"/>
      <c r="J1023" s="499"/>
      <c r="K1023" s="499"/>
      <c r="L1023" s="499"/>
      <c r="M1023" s="499"/>
      <c r="N1023" s="499"/>
      <c r="O1023" s="499"/>
      <c r="P1023" s="499"/>
      <c r="GO1023" s="277"/>
      <c r="GP1023" s="277"/>
      <c r="GQ1023" s="277"/>
      <c r="GR1023" s="277"/>
      <c r="GS1023" s="277"/>
      <c r="GT1023" s="277"/>
      <c r="GU1023" s="277"/>
      <c r="GV1023" s="140" t="s">
        <v>2011</v>
      </c>
      <c r="GW1023" s="157"/>
      <c r="GX1023" s="157"/>
      <c r="GY1023" s="157"/>
      <c r="GZ1023" s="277"/>
      <c r="HA1023" s="157"/>
      <c r="HB1023" s="157"/>
      <c r="HC1023" s="277"/>
      <c r="HD1023" s="277"/>
      <c r="HF1023" s="277"/>
    </row>
    <row r="1024" spans="1:214" s="143" customFormat="1" ht="15" customHeight="1">
      <c r="A1024" s="188"/>
      <c r="B1024" s="189" t="s">
        <v>164</v>
      </c>
      <c r="C1024" s="501" t="s">
        <v>391</v>
      </c>
      <c r="D1024" s="501"/>
      <c r="E1024" s="501"/>
      <c r="F1024" s="501"/>
      <c r="G1024" s="501"/>
      <c r="H1024" s="190" t="s">
        <v>392</v>
      </c>
      <c r="I1024" s="191"/>
      <c r="J1024" s="191"/>
      <c r="K1024" s="215">
        <v>9.2556575999999993</v>
      </c>
      <c r="L1024" s="193"/>
      <c r="M1024" s="191"/>
      <c r="N1024" s="193"/>
      <c r="O1024" s="191"/>
      <c r="P1024" s="194">
        <v>5240</v>
      </c>
      <c r="GO1024" s="277"/>
      <c r="GP1024" s="277"/>
      <c r="GQ1024" s="277"/>
      <c r="GR1024" s="277"/>
      <c r="GS1024" s="277"/>
      <c r="GT1024" s="277"/>
      <c r="GU1024" s="277"/>
      <c r="GW1024" s="157" t="s">
        <v>391</v>
      </c>
      <c r="GX1024" s="157"/>
      <c r="GY1024" s="157"/>
      <c r="GZ1024" s="277"/>
      <c r="HA1024" s="157"/>
      <c r="HB1024" s="157"/>
      <c r="HC1024" s="277"/>
      <c r="HD1024" s="277"/>
      <c r="HF1024" s="277"/>
    </row>
    <row r="1025" spans="1:214" s="143" customFormat="1" ht="15" customHeight="1">
      <c r="A1025" s="195"/>
      <c r="B1025" s="189" t="s">
        <v>393</v>
      </c>
      <c r="C1025" s="501" t="s">
        <v>394</v>
      </c>
      <c r="D1025" s="501"/>
      <c r="E1025" s="501"/>
      <c r="F1025" s="501"/>
      <c r="G1025" s="501"/>
      <c r="H1025" s="190" t="s">
        <v>392</v>
      </c>
      <c r="I1025" s="196">
        <v>9.6</v>
      </c>
      <c r="J1025" s="215">
        <v>0.48206549999999998</v>
      </c>
      <c r="K1025" s="215">
        <v>9.2556575999999993</v>
      </c>
      <c r="L1025" s="198"/>
      <c r="M1025" s="199"/>
      <c r="N1025" s="200">
        <v>566.14</v>
      </c>
      <c r="O1025" s="191"/>
      <c r="P1025" s="194">
        <v>5240</v>
      </c>
      <c r="Q1025" s="278"/>
      <c r="R1025" s="278"/>
      <c r="GO1025" s="277"/>
      <c r="GP1025" s="277"/>
      <c r="GQ1025" s="277"/>
      <c r="GR1025" s="277"/>
      <c r="GS1025" s="277"/>
      <c r="GT1025" s="277"/>
      <c r="GU1025" s="277"/>
      <c r="GW1025" s="157"/>
      <c r="GX1025" s="157" t="s">
        <v>394</v>
      </c>
      <c r="GY1025" s="157"/>
      <c r="GZ1025" s="277"/>
      <c r="HA1025" s="157"/>
      <c r="HB1025" s="157"/>
      <c r="HC1025" s="277"/>
      <c r="HD1025" s="277"/>
      <c r="HF1025" s="277"/>
    </row>
    <row r="1026" spans="1:214" s="143" customFormat="1" ht="15" customHeight="1">
      <c r="A1026" s="210"/>
      <c r="B1026" s="187"/>
      <c r="C1026" s="500" t="s">
        <v>429</v>
      </c>
      <c r="D1026" s="500"/>
      <c r="E1026" s="500"/>
      <c r="F1026" s="500"/>
      <c r="G1026" s="500"/>
      <c r="H1026" s="180"/>
      <c r="I1026" s="181"/>
      <c r="J1026" s="181"/>
      <c r="K1026" s="181"/>
      <c r="L1026" s="183"/>
      <c r="M1026" s="181"/>
      <c r="N1026" s="211"/>
      <c r="O1026" s="181"/>
      <c r="P1026" s="212">
        <v>5240</v>
      </c>
      <c r="Q1026" s="278"/>
      <c r="R1026" s="278"/>
      <c r="GO1026" s="277"/>
      <c r="GP1026" s="277"/>
      <c r="GQ1026" s="277"/>
      <c r="GR1026" s="277"/>
      <c r="GS1026" s="277"/>
      <c r="GT1026" s="277"/>
      <c r="GU1026" s="277"/>
      <c r="GW1026" s="157"/>
      <c r="GX1026" s="157"/>
      <c r="GY1026" s="157"/>
      <c r="GZ1026" s="277" t="s">
        <v>429</v>
      </c>
      <c r="HA1026" s="157"/>
      <c r="HB1026" s="157"/>
      <c r="HC1026" s="277"/>
      <c r="HD1026" s="277"/>
      <c r="HF1026" s="277"/>
    </row>
    <row r="1027" spans="1:214" s="143" customFormat="1" ht="15" customHeight="1">
      <c r="A1027" s="203" t="s">
        <v>1891</v>
      </c>
      <c r="B1027" s="189" t="s">
        <v>430</v>
      </c>
      <c r="C1027" s="501" t="s">
        <v>431</v>
      </c>
      <c r="D1027" s="501"/>
      <c r="E1027" s="501"/>
      <c r="F1027" s="501"/>
      <c r="G1027" s="501"/>
      <c r="H1027" s="190" t="s">
        <v>432</v>
      </c>
      <c r="I1027" s="209">
        <v>2</v>
      </c>
      <c r="J1027" s="191"/>
      <c r="K1027" s="209">
        <v>2</v>
      </c>
      <c r="L1027" s="193"/>
      <c r="M1027" s="191"/>
      <c r="N1027" s="193"/>
      <c r="O1027" s="192">
        <v>0.31101000000000001</v>
      </c>
      <c r="P1027" s="216">
        <v>67.61</v>
      </c>
      <c r="GO1027" s="277"/>
      <c r="GP1027" s="277"/>
      <c r="GQ1027" s="277"/>
      <c r="GR1027" s="277"/>
      <c r="GS1027" s="277"/>
      <c r="GT1027" s="277"/>
      <c r="GU1027" s="277"/>
      <c r="GW1027" s="157"/>
      <c r="GX1027" s="157"/>
      <c r="GY1027" s="157"/>
      <c r="GZ1027" s="277"/>
      <c r="HA1027" s="157" t="s">
        <v>431</v>
      </c>
      <c r="HB1027" s="157"/>
      <c r="HC1027" s="277"/>
      <c r="HD1027" s="277"/>
      <c r="HF1027" s="277"/>
    </row>
    <row r="1028" spans="1:214" s="143" customFormat="1" ht="15" customHeight="1">
      <c r="A1028" s="203"/>
      <c r="B1028" s="189"/>
      <c r="C1028" s="501" t="s">
        <v>433</v>
      </c>
      <c r="D1028" s="501"/>
      <c r="E1028" s="501"/>
      <c r="F1028" s="501"/>
      <c r="G1028" s="501"/>
      <c r="H1028" s="190"/>
      <c r="I1028" s="191"/>
      <c r="J1028" s="191"/>
      <c r="K1028" s="191"/>
      <c r="L1028" s="193"/>
      <c r="M1028" s="191"/>
      <c r="N1028" s="193"/>
      <c r="O1028" s="191"/>
      <c r="P1028" s="194">
        <v>5240</v>
      </c>
      <c r="GO1028" s="277"/>
      <c r="GP1028" s="277"/>
      <c r="GQ1028" s="277"/>
      <c r="GR1028" s="277"/>
      <c r="GS1028" s="277"/>
      <c r="GT1028" s="277"/>
      <c r="GU1028" s="277"/>
      <c r="GW1028" s="157"/>
      <c r="GX1028" s="157"/>
      <c r="GY1028" s="157"/>
      <c r="GZ1028" s="277"/>
      <c r="HA1028" s="157"/>
      <c r="HB1028" s="157" t="s">
        <v>433</v>
      </c>
      <c r="HC1028" s="277"/>
      <c r="HD1028" s="277"/>
      <c r="HF1028" s="277"/>
    </row>
    <row r="1029" spans="1:214" s="143" customFormat="1" ht="15" customHeight="1">
      <c r="A1029" s="203"/>
      <c r="B1029" s="189" t="s">
        <v>603</v>
      </c>
      <c r="C1029" s="501" t="s">
        <v>604</v>
      </c>
      <c r="D1029" s="501"/>
      <c r="E1029" s="501"/>
      <c r="F1029" s="501"/>
      <c r="G1029" s="501"/>
      <c r="H1029" s="190" t="s">
        <v>432</v>
      </c>
      <c r="I1029" s="209">
        <v>97</v>
      </c>
      <c r="J1029" s="191"/>
      <c r="K1029" s="209">
        <v>97</v>
      </c>
      <c r="L1029" s="193"/>
      <c r="M1029" s="191"/>
      <c r="N1029" s="193"/>
      <c r="O1029" s="191"/>
      <c r="P1029" s="194">
        <v>5082.8</v>
      </c>
      <c r="GO1029" s="277"/>
      <c r="GP1029" s="277"/>
      <c r="GQ1029" s="277"/>
      <c r="GR1029" s="277"/>
      <c r="GS1029" s="277"/>
      <c r="GT1029" s="277"/>
      <c r="GU1029" s="277"/>
      <c r="GW1029" s="157"/>
      <c r="GX1029" s="157"/>
      <c r="GY1029" s="157"/>
      <c r="GZ1029" s="277"/>
      <c r="HA1029" s="157"/>
      <c r="HB1029" s="157" t="s">
        <v>604</v>
      </c>
      <c r="HC1029" s="277"/>
      <c r="HD1029" s="277"/>
      <c r="HF1029" s="277"/>
    </row>
    <row r="1030" spans="1:214" s="143" customFormat="1" ht="15" customHeight="1">
      <c r="A1030" s="203"/>
      <c r="B1030" s="189" t="s">
        <v>605</v>
      </c>
      <c r="C1030" s="501" t="s">
        <v>606</v>
      </c>
      <c r="D1030" s="501"/>
      <c r="E1030" s="501"/>
      <c r="F1030" s="501"/>
      <c r="G1030" s="501"/>
      <c r="H1030" s="190" t="s">
        <v>432</v>
      </c>
      <c r="I1030" s="209">
        <v>51</v>
      </c>
      <c r="J1030" s="191"/>
      <c r="K1030" s="209">
        <v>51</v>
      </c>
      <c r="L1030" s="193"/>
      <c r="M1030" s="191"/>
      <c r="N1030" s="193"/>
      <c r="O1030" s="191"/>
      <c r="P1030" s="194">
        <v>2672.4</v>
      </c>
      <c r="GO1030" s="277"/>
      <c r="GP1030" s="277"/>
      <c r="GQ1030" s="277"/>
      <c r="GR1030" s="277"/>
      <c r="GS1030" s="277"/>
      <c r="GT1030" s="277"/>
      <c r="GU1030" s="277"/>
      <c r="GW1030" s="157"/>
      <c r="GX1030" s="157"/>
      <c r="GY1030" s="157"/>
      <c r="GZ1030" s="277"/>
      <c r="HA1030" s="157"/>
      <c r="HB1030" s="157" t="s">
        <v>606</v>
      </c>
      <c r="HC1030" s="277"/>
      <c r="HD1030" s="277"/>
      <c r="HF1030" s="277"/>
    </row>
    <row r="1031" spans="1:214" s="143" customFormat="1" ht="15" customHeight="1">
      <c r="A1031" s="213"/>
      <c r="B1031" s="214"/>
      <c r="C1031" s="500" t="s">
        <v>438</v>
      </c>
      <c r="D1031" s="500"/>
      <c r="E1031" s="500"/>
      <c r="F1031" s="500"/>
      <c r="G1031" s="500"/>
      <c r="H1031" s="180"/>
      <c r="I1031" s="181"/>
      <c r="J1031" s="181"/>
      <c r="K1031" s="181"/>
      <c r="L1031" s="183"/>
      <c r="M1031" s="181"/>
      <c r="N1031" s="211">
        <v>6531.41</v>
      </c>
      <c r="O1031" s="181"/>
      <c r="P1031" s="212">
        <v>13062.81</v>
      </c>
      <c r="GO1031" s="277"/>
      <c r="GP1031" s="277"/>
      <c r="GQ1031" s="277"/>
      <c r="GR1031" s="277"/>
      <c r="GS1031" s="277"/>
      <c r="GT1031" s="277"/>
      <c r="GU1031" s="277"/>
      <c r="GW1031" s="157"/>
      <c r="GX1031" s="157"/>
      <c r="GY1031" s="157"/>
      <c r="GZ1031" s="277"/>
      <c r="HA1031" s="157"/>
      <c r="HB1031" s="157"/>
      <c r="HC1031" s="277" t="s">
        <v>438</v>
      </c>
      <c r="HD1031" s="277"/>
      <c r="HF1031" s="277"/>
    </row>
    <row r="1032" spans="1:214" s="143" customFormat="1" ht="1.5" customHeight="1">
      <c r="A1032" s="223"/>
      <c r="B1032" s="224"/>
      <c r="C1032" s="224"/>
      <c r="D1032" s="224"/>
      <c r="E1032" s="224"/>
      <c r="F1032" s="225"/>
      <c r="G1032" s="225"/>
      <c r="H1032" s="225"/>
      <c r="I1032" s="225"/>
      <c r="J1032" s="226"/>
      <c r="K1032" s="225"/>
      <c r="L1032" s="226"/>
      <c r="M1032" s="227"/>
      <c r="N1032" s="226"/>
      <c r="O1032" s="228"/>
      <c r="P1032" s="229"/>
      <c r="Q1032" s="279"/>
      <c r="R1032" s="280"/>
      <c r="GO1032" s="277"/>
      <c r="GP1032" s="277"/>
      <c r="GQ1032" s="277"/>
      <c r="GR1032" s="277"/>
      <c r="GS1032" s="277"/>
      <c r="GT1032" s="277"/>
      <c r="GU1032" s="277"/>
      <c r="GW1032" s="157"/>
      <c r="GX1032" s="157"/>
      <c r="GY1032" s="157"/>
      <c r="GZ1032" s="277"/>
      <c r="HA1032" s="157"/>
      <c r="HB1032" s="157"/>
      <c r="HC1032" s="277"/>
      <c r="HD1032" s="277"/>
      <c r="HF1032" s="277"/>
    </row>
    <row r="1033" spans="1:214" s="143" customFormat="1" ht="15" customHeight="1">
      <c r="A1033" s="210"/>
      <c r="B1033" s="230"/>
      <c r="C1033" s="496" t="s">
        <v>2071</v>
      </c>
      <c r="D1033" s="496"/>
      <c r="E1033" s="496"/>
      <c r="F1033" s="496"/>
      <c r="G1033" s="496"/>
      <c r="H1033" s="496"/>
      <c r="I1033" s="496"/>
      <c r="J1033" s="496"/>
      <c r="K1033" s="496"/>
      <c r="L1033" s="496"/>
      <c r="M1033" s="496"/>
      <c r="N1033" s="496"/>
      <c r="O1033" s="496"/>
      <c r="P1033" s="232"/>
      <c r="Q1033" s="279"/>
      <c r="R1033" s="280"/>
      <c r="GO1033" s="277"/>
      <c r="GP1033" s="277"/>
      <c r="GQ1033" s="277"/>
      <c r="GR1033" s="277"/>
      <c r="GS1033" s="277"/>
      <c r="GT1033" s="277"/>
      <c r="GU1033" s="277"/>
      <c r="GW1033" s="157"/>
      <c r="GX1033" s="157"/>
      <c r="GY1033" s="157"/>
      <c r="GZ1033" s="277"/>
      <c r="HA1033" s="157"/>
      <c r="HB1033" s="157"/>
      <c r="HC1033" s="277"/>
      <c r="HD1033" s="277" t="s">
        <v>2071</v>
      </c>
      <c r="HF1033" s="277"/>
    </row>
    <row r="1034" spans="1:214" s="143" customFormat="1" ht="15" customHeight="1">
      <c r="A1034" s="210"/>
      <c r="B1034" s="187"/>
      <c r="C1034" s="495" t="s">
        <v>675</v>
      </c>
      <c r="D1034" s="495"/>
      <c r="E1034" s="495"/>
      <c r="F1034" s="495"/>
      <c r="G1034" s="495"/>
      <c r="H1034" s="495"/>
      <c r="I1034" s="495"/>
      <c r="J1034" s="495"/>
      <c r="K1034" s="495"/>
      <c r="L1034" s="495"/>
      <c r="M1034" s="495"/>
      <c r="N1034" s="495"/>
      <c r="O1034" s="495"/>
      <c r="P1034" s="234">
        <v>47043.6</v>
      </c>
      <c r="Q1034" s="279"/>
      <c r="R1034" s="280"/>
      <c r="GO1034" s="277"/>
      <c r="GP1034" s="277"/>
      <c r="GQ1034" s="277"/>
      <c r="GR1034" s="277"/>
      <c r="GS1034" s="277"/>
      <c r="GT1034" s="277"/>
      <c r="GU1034" s="277"/>
      <c r="GW1034" s="157"/>
      <c r="GX1034" s="157"/>
      <c r="GY1034" s="157"/>
      <c r="GZ1034" s="277"/>
      <c r="HA1034" s="157"/>
      <c r="HB1034" s="157"/>
      <c r="HC1034" s="277"/>
      <c r="HD1034" s="277"/>
      <c r="HE1034" s="140" t="s">
        <v>675</v>
      </c>
      <c r="HF1034" s="277"/>
    </row>
    <row r="1035" spans="1:214" s="143" customFormat="1" ht="15" customHeight="1">
      <c r="A1035" s="210"/>
      <c r="B1035" s="187"/>
      <c r="C1035" s="495" t="s">
        <v>676</v>
      </c>
      <c r="D1035" s="495"/>
      <c r="E1035" s="495"/>
      <c r="F1035" s="495"/>
      <c r="G1035" s="495"/>
      <c r="H1035" s="495"/>
      <c r="I1035" s="495"/>
      <c r="J1035" s="495"/>
      <c r="K1035" s="495"/>
      <c r="L1035" s="495"/>
      <c r="M1035" s="495"/>
      <c r="N1035" s="495"/>
      <c r="O1035" s="495"/>
      <c r="P1035" s="235"/>
      <c r="Q1035" s="279"/>
      <c r="R1035" s="280"/>
      <c r="GO1035" s="277"/>
      <c r="GP1035" s="277"/>
      <c r="GQ1035" s="277"/>
      <c r="GR1035" s="277"/>
      <c r="GS1035" s="277"/>
      <c r="GT1035" s="277"/>
      <c r="GU1035" s="277"/>
      <c r="GW1035" s="157"/>
      <c r="GX1035" s="157"/>
      <c r="GY1035" s="157"/>
      <c r="GZ1035" s="277"/>
      <c r="HA1035" s="157"/>
      <c r="HB1035" s="157"/>
      <c r="HC1035" s="277"/>
      <c r="HD1035" s="277"/>
      <c r="HE1035" s="140" t="s">
        <v>676</v>
      </c>
      <c r="HF1035" s="277"/>
    </row>
    <row r="1036" spans="1:214" s="143" customFormat="1" ht="15" customHeight="1">
      <c r="A1036" s="210"/>
      <c r="B1036" s="187"/>
      <c r="C1036" s="495" t="s">
        <v>677</v>
      </c>
      <c r="D1036" s="495"/>
      <c r="E1036" s="495"/>
      <c r="F1036" s="495"/>
      <c r="G1036" s="495"/>
      <c r="H1036" s="495"/>
      <c r="I1036" s="495"/>
      <c r="J1036" s="495"/>
      <c r="K1036" s="495"/>
      <c r="L1036" s="495"/>
      <c r="M1036" s="495"/>
      <c r="N1036" s="495"/>
      <c r="O1036" s="495"/>
      <c r="P1036" s="234">
        <v>41616.97</v>
      </c>
      <c r="Q1036" s="279"/>
      <c r="R1036" s="280"/>
      <c r="GO1036" s="277"/>
      <c r="GP1036" s="277"/>
      <c r="GQ1036" s="277"/>
      <c r="GR1036" s="277"/>
      <c r="GS1036" s="277"/>
      <c r="GT1036" s="277"/>
      <c r="GU1036" s="277"/>
      <c r="GW1036" s="157"/>
      <c r="GX1036" s="157"/>
      <c r="GY1036" s="157"/>
      <c r="GZ1036" s="277"/>
      <c r="HA1036" s="157"/>
      <c r="HB1036" s="157"/>
      <c r="HC1036" s="277"/>
      <c r="HD1036" s="277"/>
      <c r="HE1036" s="140" t="s">
        <v>677</v>
      </c>
      <c r="HF1036" s="277"/>
    </row>
    <row r="1037" spans="1:214" s="143" customFormat="1" ht="15" customHeight="1">
      <c r="A1037" s="210"/>
      <c r="B1037" s="187"/>
      <c r="C1037" s="495" t="s">
        <v>678</v>
      </c>
      <c r="D1037" s="495"/>
      <c r="E1037" s="495"/>
      <c r="F1037" s="495"/>
      <c r="G1037" s="495"/>
      <c r="H1037" s="495"/>
      <c r="I1037" s="495"/>
      <c r="J1037" s="495"/>
      <c r="K1037" s="495"/>
      <c r="L1037" s="495"/>
      <c r="M1037" s="495"/>
      <c r="N1037" s="495"/>
      <c r="O1037" s="495"/>
      <c r="P1037" s="234">
        <v>1253.2</v>
      </c>
      <c r="Q1037" s="279"/>
      <c r="R1037" s="280"/>
      <c r="GO1037" s="277"/>
      <c r="GP1037" s="277"/>
      <c r="GQ1037" s="277"/>
      <c r="GR1037" s="277"/>
      <c r="GS1037" s="277"/>
      <c r="GT1037" s="277"/>
      <c r="GU1037" s="277"/>
      <c r="GW1037" s="157"/>
      <c r="GX1037" s="157"/>
      <c r="GY1037" s="157"/>
      <c r="GZ1037" s="277"/>
      <c r="HA1037" s="157"/>
      <c r="HB1037" s="157"/>
      <c r="HC1037" s="277"/>
      <c r="HD1037" s="277"/>
      <c r="HE1037" s="140" t="s">
        <v>678</v>
      </c>
      <c r="HF1037" s="277"/>
    </row>
    <row r="1038" spans="1:214" s="143" customFormat="1" ht="15" customHeight="1">
      <c r="A1038" s="210"/>
      <c r="B1038" s="187"/>
      <c r="C1038" s="495" t="s">
        <v>679</v>
      </c>
      <c r="D1038" s="495"/>
      <c r="E1038" s="495"/>
      <c r="F1038" s="495"/>
      <c r="G1038" s="495"/>
      <c r="H1038" s="495"/>
      <c r="I1038" s="495"/>
      <c r="J1038" s="495"/>
      <c r="K1038" s="495"/>
      <c r="L1038" s="495"/>
      <c r="M1038" s="495"/>
      <c r="N1038" s="495"/>
      <c r="O1038" s="495"/>
      <c r="P1038" s="252">
        <v>800.05</v>
      </c>
      <c r="Q1038" s="279"/>
      <c r="R1038" s="280"/>
      <c r="GO1038" s="277"/>
      <c r="GP1038" s="277"/>
      <c r="GQ1038" s="277"/>
      <c r="GR1038" s="277"/>
      <c r="GS1038" s="277"/>
      <c r="GT1038" s="277"/>
      <c r="GU1038" s="277"/>
      <c r="GW1038" s="157"/>
      <c r="GX1038" s="157"/>
      <c r="GY1038" s="157"/>
      <c r="GZ1038" s="277"/>
      <c r="HA1038" s="157"/>
      <c r="HB1038" s="157"/>
      <c r="HC1038" s="277"/>
      <c r="HD1038" s="277"/>
      <c r="HE1038" s="140" t="s">
        <v>679</v>
      </c>
      <c r="HF1038" s="277"/>
    </row>
    <row r="1039" spans="1:214" s="143" customFormat="1" ht="15" customHeight="1">
      <c r="A1039" s="210"/>
      <c r="B1039" s="187"/>
      <c r="C1039" s="495" t="s">
        <v>680</v>
      </c>
      <c r="D1039" s="495"/>
      <c r="E1039" s="495"/>
      <c r="F1039" s="495"/>
      <c r="G1039" s="495"/>
      <c r="H1039" s="495"/>
      <c r="I1039" s="495"/>
      <c r="J1039" s="495"/>
      <c r="K1039" s="495"/>
      <c r="L1039" s="495"/>
      <c r="M1039" s="495"/>
      <c r="N1039" s="495"/>
      <c r="O1039" s="495"/>
      <c r="P1039" s="234">
        <v>3373.38</v>
      </c>
      <c r="Q1039" s="279"/>
      <c r="R1039" s="280"/>
      <c r="GO1039" s="277"/>
      <c r="GP1039" s="277"/>
      <c r="GQ1039" s="277"/>
      <c r="GR1039" s="277"/>
      <c r="GS1039" s="277"/>
      <c r="GT1039" s="277"/>
      <c r="GU1039" s="277"/>
      <c r="GW1039" s="157"/>
      <c r="GX1039" s="157"/>
      <c r="GY1039" s="157"/>
      <c r="GZ1039" s="277"/>
      <c r="HA1039" s="157"/>
      <c r="HB1039" s="157"/>
      <c r="HC1039" s="277"/>
      <c r="HD1039" s="277"/>
      <c r="HE1039" s="140" t="s">
        <v>680</v>
      </c>
      <c r="HF1039" s="277"/>
    </row>
    <row r="1040" spans="1:214" s="143" customFormat="1" ht="15" customHeight="1">
      <c r="A1040" s="210"/>
      <c r="B1040" s="187"/>
      <c r="C1040" s="495" t="s">
        <v>681</v>
      </c>
      <c r="D1040" s="495"/>
      <c r="E1040" s="495"/>
      <c r="F1040" s="495"/>
      <c r="G1040" s="495"/>
      <c r="H1040" s="495"/>
      <c r="I1040" s="495"/>
      <c r="J1040" s="495"/>
      <c r="K1040" s="495"/>
      <c r="L1040" s="495"/>
      <c r="M1040" s="495"/>
      <c r="N1040" s="495"/>
      <c r="O1040" s="495"/>
      <c r="P1040" s="234">
        <v>109820.79</v>
      </c>
      <c r="Q1040" s="279"/>
      <c r="R1040" s="280"/>
      <c r="GO1040" s="277"/>
      <c r="GP1040" s="277"/>
      <c r="GQ1040" s="277"/>
      <c r="GR1040" s="277"/>
      <c r="GS1040" s="277"/>
      <c r="GT1040" s="277"/>
      <c r="GU1040" s="277"/>
      <c r="GW1040" s="157"/>
      <c r="GX1040" s="157"/>
      <c r="GY1040" s="157"/>
      <c r="GZ1040" s="277"/>
      <c r="HA1040" s="157"/>
      <c r="HB1040" s="157"/>
      <c r="HC1040" s="277"/>
      <c r="HD1040" s="277"/>
      <c r="HE1040" s="140" t="s">
        <v>681</v>
      </c>
      <c r="HF1040" s="277"/>
    </row>
    <row r="1041" spans="1:216" s="143" customFormat="1" ht="15" customHeight="1">
      <c r="A1041" s="210"/>
      <c r="B1041" s="187"/>
      <c r="C1041" s="495" t="s">
        <v>676</v>
      </c>
      <c r="D1041" s="495"/>
      <c r="E1041" s="495"/>
      <c r="F1041" s="495"/>
      <c r="G1041" s="495"/>
      <c r="H1041" s="495"/>
      <c r="I1041" s="495"/>
      <c r="J1041" s="495"/>
      <c r="K1041" s="495"/>
      <c r="L1041" s="495"/>
      <c r="M1041" s="495"/>
      <c r="N1041" s="495"/>
      <c r="O1041" s="495"/>
      <c r="P1041" s="235"/>
      <c r="Q1041" s="279"/>
      <c r="R1041" s="280"/>
      <c r="GO1041" s="277"/>
      <c r="GP1041" s="277"/>
      <c r="GQ1041" s="277"/>
      <c r="GR1041" s="277"/>
      <c r="GS1041" s="277"/>
      <c r="GT1041" s="277"/>
      <c r="GU1041" s="277"/>
      <c r="GW1041" s="157"/>
      <c r="GX1041" s="157"/>
      <c r="GY1041" s="157"/>
      <c r="GZ1041" s="277"/>
      <c r="HA1041" s="157"/>
      <c r="HB1041" s="157"/>
      <c r="HC1041" s="277"/>
      <c r="HD1041" s="277"/>
      <c r="HE1041" s="140" t="s">
        <v>676</v>
      </c>
      <c r="HF1041" s="277"/>
    </row>
    <row r="1042" spans="1:216" s="143" customFormat="1" ht="15" customHeight="1">
      <c r="A1042" s="210"/>
      <c r="B1042" s="187"/>
      <c r="C1042" s="495" t="s">
        <v>682</v>
      </c>
      <c r="D1042" s="495"/>
      <c r="E1042" s="495"/>
      <c r="F1042" s="495"/>
      <c r="G1042" s="495"/>
      <c r="H1042" s="495"/>
      <c r="I1042" s="495"/>
      <c r="J1042" s="495"/>
      <c r="K1042" s="495"/>
      <c r="L1042" s="495"/>
      <c r="M1042" s="495"/>
      <c r="N1042" s="495"/>
      <c r="O1042" s="495"/>
      <c r="P1042" s="234">
        <v>41616.97</v>
      </c>
      <c r="Q1042" s="279"/>
      <c r="R1042" s="280"/>
      <c r="GO1042" s="277"/>
      <c r="GP1042" s="277"/>
      <c r="GQ1042" s="277"/>
      <c r="GR1042" s="277"/>
      <c r="GS1042" s="277"/>
      <c r="GT1042" s="277"/>
      <c r="GU1042" s="277"/>
      <c r="GW1042" s="157"/>
      <c r="GX1042" s="157"/>
      <c r="GY1042" s="157"/>
      <c r="GZ1042" s="277"/>
      <c r="HA1042" s="157"/>
      <c r="HB1042" s="157"/>
      <c r="HC1042" s="277"/>
      <c r="HD1042" s="277"/>
      <c r="HE1042" s="140" t="s">
        <v>682</v>
      </c>
      <c r="HF1042" s="277"/>
    </row>
    <row r="1043" spans="1:216" s="143" customFormat="1" ht="15" customHeight="1">
      <c r="A1043" s="210"/>
      <c r="B1043" s="187"/>
      <c r="C1043" s="495" t="s">
        <v>683</v>
      </c>
      <c r="D1043" s="495"/>
      <c r="E1043" s="495"/>
      <c r="F1043" s="495"/>
      <c r="G1043" s="495"/>
      <c r="H1043" s="495"/>
      <c r="I1043" s="495"/>
      <c r="J1043" s="495"/>
      <c r="K1043" s="495"/>
      <c r="L1043" s="495"/>
      <c r="M1043" s="495"/>
      <c r="N1043" s="495"/>
      <c r="O1043" s="495"/>
      <c r="P1043" s="234">
        <v>1253.2</v>
      </c>
      <c r="Q1043" s="279"/>
      <c r="R1043" s="280"/>
      <c r="GO1043" s="277"/>
      <c r="GP1043" s="277"/>
      <c r="GQ1043" s="277"/>
      <c r="GR1043" s="277"/>
      <c r="GS1043" s="277"/>
      <c r="GT1043" s="277"/>
      <c r="GU1043" s="277"/>
      <c r="GW1043" s="157"/>
      <c r="GX1043" s="157"/>
      <c r="GY1043" s="157"/>
      <c r="GZ1043" s="277"/>
      <c r="HA1043" s="157"/>
      <c r="HB1043" s="157"/>
      <c r="HC1043" s="277"/>
      <c r="HD1043" s="277"/>
      <c r="HE1043" s="140" t="s">
        <v>683</v>
      </c>
      <c r="HF1043" s="277"/>
    </row>
    <row r="1044" spans="1:216" s="143" customFormat="1" ht="15" customHeight="1">
      <c r="A1044" s="210"/>
      <c r="B1044" s="187"/>
      <c r="C1044" s="495" t="s">
        <v>684</v>
      </c>
      <c r="D1044" s="495"/>
      <c r="E1044" s="495"/>
      <c r="F1044" s="495"/>
      <c r="G1044" s="495"/>
      <c r="H1044" s="495"/>
      <c r="I1044" s="495"/>
      <c r="J1044" s="495"/>
      <c r="K1044" s="495"/>
      <c r="L1044" s="495"/>
      <c r="M1044" s="495"/>
      <c r="N1044" s="495"/>
      <c r="O1044" s="495"/>
      <c r="P1044" s="252">
        <v>800.05</v>
      </c>
      <c r="Q1044" s="279"/>
      <c r="R1044" s="280"/>
      <c r="GO1044" s="277"/>
      <c r="GP1044" s="277"/>
      <c r="GQ1044" s="277"/>
      <c r="GR1044" s="277"/>
      <c r="GS1044" s="277"/>
      <c r="GT1044" s="277"/>
      <c r="GU1044" s="277"/>
      <c r="GW1044" s="157"/>
      <c r="GX1044" s="157"/>
      <c r="GY1044" s="157"/>
      <c r="GZ1044" s="277"/>
      <c r="HA1044" s="157"/>
      <c r="HB1044" s="157"/>
      <c r="HC1044" s="277"/>
      <c r="HD1044" s="277"/>
      <c r="HE1044" s="140" t="s">
        <v>684</v>
      </c>
      <c r="HF1044" s="277"/>
    </row>
    <row r="1045" spans="1:216" s="143" customFormat="1" ht="15" customHeight="1">
      <c r="A1045" s="210"/>
      <c r="B1045" s="187"/>
      <c r="C1045" s="495" t="s">
        <v>685</v>
      </c>
      <c r="D1045" s="495"/>
      <c r="E1045" s="495"/>
      <c r="F1045" s="495"/>
      <c r="G1045" s="495"/>
      <c r="H1045" s="495"/>
      <c r="I1045" s="495"/>
      <c r="J1045" s="495"/>
      <c r="K1045" s="495"/>
      <c r="L1045" s="495"/>
      <c r="M1045" s="495"/>
      <c r="N1045" s="495"/>
      <c r="O1045" s="495"/>
      <c r="P1045" s="234">
        <v>3373.38</v>
      </c>
      <c r="Q1045" s="279"/>
      <c r="R1045" s="280"/>
      <c r="GO1045" s="277"/>
      <c r="GP1045" s="277"/>
      <c r="GQ1045" s="277"/>
      <c r="GR1045" s="277"/>
      <c r="GS1045" s="277"/>
      <c r="GT1045" s="277"/>
      <c r="GU1045" s="277"/>
      <c r="GW1045" s="157"/>
      <c r="GX1045" s="157"/>
      <c r="GY1045" s="157"/>
      <c r="GZ1045" s="277"/>
      <c r="HA1045" s="157"/>
      <c r="HB1045" s="157"/>
      <c r="HC1045" s="277"/>
      <c r="HD1045" s="277"/>
      <c r="HE1045" s="140" t="s">
        <v>685</v>
      </c>
      <c r="HF1045" s="277"/>
    </row>
    <row r="1046" spans="1:216" s="143" customFormat="1" ht="15" customHeight="1">
      <c r="A1046" s="210"/>
      <c r="B1046" s="187"/>
      <c r="C1046" s="495" t="s">
        <v>686</v>
      </c>
      <c r="D1046" s="495"/>
      <c r="E1046" s="495"/>
      <c r="F1046" s="495"/>
      <c r="G1046" s="495"/>
      <c r="H1046" s="495"/>
      <c r="I1046" s="495"/>
      <c r="J1046" s="495"/>
      <c r="K1046" s="495"/>
      <c r="L1046" s="495"/>
      <c r="M1046" s="495"/>
      <c r="N1046" s="495"/>
      <c r="O1046" s="495"/>
      <c r="P1046" s="234">
        <v>41144.51</v>
      </c>
      <c r="Q1046" s="279"/>
      <c r="R1046" s="280"/>
      <c r="GO1046" s="277"/>
      <c r="GP1046" s="277"/>
      <c r="GQ1046" s="277"/>
      <c r="GR1046" s="277"/>
      <c r="GS1046" s="277"/>
      <c r="GT1046" s="277"/>
      <c r="GU1046" s="277"/>
      <c r="GW1046" s="157"/>
      <c r="GX1046" s="157"/>
      <c r="GY1046" s="157"/>
      <c r="GZ1046" s="277"/>
      <c r="HA1046" s="157"/>
      <c r="HB1046" s="157"/>
      <c r="HC1046" s="277"/>
      <c r="HD1046" s="277"/>
      <c r="HE1046" s="140" t="s">
        <v>686</v>
      </c>
      <c r="HF1046" s="277"/>
    </row>
    <row r="1047" spans="1:216" s="143" customFormat="1" ht="15" customHeight="1">
      <c r="A1047" s="210"/>
      <c r="B1047" s="187"/>
      <c r="C1047" s="495" t="s">
        <v>687</v>
      </c>
      <c r="D1047" s="495"/>
      <c r="E1047" s="495"/>
      <c r="F1047" s="495"/>
      <c r="G1047" s="495"/>
      <c r="H1047" s="495"/>
      <c r="I1047" s="495"/>
      <c r="J1047" s="495"/>
      <c r="K1047" s="495"/>
      <c r="L1047" s="495"/>
      <c r="M1047" s="495"/>
      <c r="N1047" s="495"/>
      <c r="O1047" s="495"/>
      <c r="P1047" s="234">
        <v>21632.68</v>
      </c>
      <c r="Q1047" s="279"/>
      <c r="R1047" s="280"/>
      <c r="GO1047" s="277"/>
      <c r="GP1047" s="277"/>
      <c r="GQ1047" s="277"/>
      <c r="GR1047" s="277"/>
      <c r="GS1047" s="277"/>
      <c r="GT1047" s="277"/>
      <c r="GU1047" s="277"/>
      <c r="GW1047" s="157"/>
      <c r="GX1047" s="157"/>
      <c r="GY1047" s="157"/>
      <c r="GZ1047" s="277"/>
      <c r="HA1047" s="157"/>
      <c r="HB1047" s="157"/>
      <c r="HC1047" s="277"/>
      <c r="HD1047" s="277"/>
      <c r="HE1047" s="140" t="s">
        <v>687</v>
      </c>
      <c r="HF1047" s="277"/>
    </row>
    <row r="1048" spans="1:216" s="143" customFormat="1" ht="15" customHeight="1">
      <c r="A1048" s="210"/>
      <c r="B1048" s="187"/>
      <c r="C1048" s="495" t="s">
        <v>688</v>
      </c>
      <c r="D1048" s="495"/>
      <c r="E1048" s="495"/>
      <c r="F1048" s="495"/>
      <c r="G1048" s="495"/>
      <c r="H1048" s="495"/>
      <c r="I1048" s="495"/>
      <c r="J1048" s="495"/>
      <c r="K1048" s="495"/>
      <c r="L1048" s="495"/>
      <c r="M1048" s="495"/>
      <c r="N1048" s="495"/>
      <c r="O1048" s="495"/>
      <c r="P1048" s="234">
        <v>42417.02</v>
      </c>
      <c r="Q1048" s="279"/>
      <c r="R1048" s="280"/>
      <c r="GO1048" s="277"/>
      <c r="GP1048" s="277"/>
      <c r="GQ1048" s="277"/>
      <c r="GR1048" s="277"/>
      <c r="GS1048" s="277"/>
      <c r="GT1048" s="277"/>
      <c r="GU1048" s="277"/>
      <c r="GW1048" s="157"/>
      <c r="GX1048" s="157"/>
      <c r="GY1048" s="157"/>
      <c r="GZ1048" s="277"/>
      <c r="HA1048" s="157"/>
      <c r="HB1048" s="157"/>
      <c r="HC1048" s="277"/>
      <c r="HD1048" s="277"/>
      <c r="HE1048" s="140" t="s">
        <v>688</v>
      </c>
      <c r="HF1048" s="277"/>
    </row>
    <row r="1049" spans="1:216" s="143" customFormat="1" ht="15" customHeight="1">
      <c r="A1049" s="210"/>
      <c r="B1049" s="187"/>
      <c r="C1049" s="495" t="s">
        <v>689</v>
      </c>
      <c r="D1049" s="495"/>
      <c r="E1049" s="495"/>
      <c r="F1049" s="495"/>
      <c r="G1049" s="495"/>
      <c r="H1049" s="495"/>
      <c r="I1049" s="495"/>
      <c r="J1049" s="495"/>
      <c r="K1049" s="495"/>
      <c r="L1049" s="495"/>
      <c r="M1049" s="495"/>
      <c r="N1049" s="495"/>
      <c r="O1049" s="495"/>
      <c r="P1049" s="234">
        <v>41144.51</v>
      </c>
      <c r="Q1049" s="279"/>
      <c r="R1049" s="280"/>
      <c r="GO1049" s="277"/>
      <c r="GP1049" s="277"/>
      <c r="GQ1049" s="277"/>
      <c r="GR1049" s="277"/>
      <c r="GS1049" s="277"/>
      <c r="GT1049" s="277"/>
      <c r="GU1049" s="277"/>
      <c r="GW1049" s="157"/>
      <c r="GX1049" s="157"/>
      <c r="GY1049" s="157"/>
      <c r="GZ1049" s="277"/>
      <c r="HA1049" s="157"/>
      <c r="HB1049" s="157"/>
      <c r="HC1049" s="277"/>
      <c r="HD1049" s="277"/>
      <c r="HE1049" s="140" t="s">
        <v>689</v>
      </c>
      <c r="HF1049" s="277"/>
    </row>
    <row r="1050" spans="1:216" s="143" customFormat="1" ht="15" customHeight="1">
      <c r="A1050" s="210"/>
      <c r="B1050" s="187"/>
      <c r="C1050" s="495" t="s">
        <v>690</v>
      </c>
      <c r="D1050" s="495"/>
      <c r="E1050" s="495"/>
      <c r="F1050" s="495"/>
      <c r="G1050" s="495"/>
      <c r="H1050" s="495"/>
      <c r="I1050" s="495"/>
      <c r="J1050" s="495"/>
      <c r="K1050" s="495"/>
      <c r="L1050" s="495"/>
      <c r="M1050" s="495"/>
      <c r="N1050" s="495"/>
      <c r="O1050" s="495"/>
      <c r="P1050" s="234">
        <v>21632.68</v>
      </c>
      <c r="Q1050" s="279"/>
      <c r="R1050" s="280"/>
      <c r="GO1050" s="277"/>
      <c r="GP1050" s="277"/>
      <c r="GQ1050" s="277"/>
      <c r="GR1050" s="277"/>
      <c r="GS1050" s="277"/>
      <c r="GT1050" s="277"/>
      <c r="GU1050" s="277"/>
      <c r="GW1050" s="157"/>
      <c r="GX1050" s="157"/>
      <c r="GY1050" s="157"/>
      <c r="GZ1050" s="277"/>
      <c r="HA1050" s="157"/>
      <c r="HB1050" s="157"/>
      <c r="HC1050" s="277"/>
      <c r="HD1050" s="277"/>
      <c r="HE1050" s="140" t="s">
        <v>690</v>
      </c>
      <c r="HF1050" s="277"/>
    </row>
    <row r="1051" spans="1:216" s="143" customFormat="1" ht="15" customHeight="1">
      <c r="A1051" s="210"/>
      <c r="B1051" s="230"/>
      <c r="C1051" s="496" t="s">
        <v>2072</v>
      </c>
      <c r="D1051" s="496"/>
      <c r="E1051" s="496"/>
      <c r="F1051" s="496"/>
      <c r="G1051" s="496"/>
      <c r="H1051" s="496"/>
      <c r="I1051" s="496"/>
      <c r="J1051" s="496"/>
      <c r="K1051" s="496"/>
      <c r="L1051" s="496"/>
      <c r="M1051" s="496"/>
      <c r="N1051" s="496"/>
      <c r="O1051" s="496"/>
      <c r="P1051" s="236">
        <v>109820.79</v>
      </c>
      <c r="Q1051" s="279"/>
      <c r="R1051" s="280"/>
      <c r="GO1051" s="277"/>
      <c r="GP1051" s="277"/>
      <c r="GQ1051" s="277"/>
      <c r="GR1051" s="277"/>
      <c r="GS1051" s="277"/>
      <c r="GT1051" s="277"/>
      <c r="GU1051" s="277"/>
      <c r="GW1051" s="157"/>
      <c r="GX1051" s="157"/>
      <c r="GY1051" s="157"/>
      <c r="GZ1051" s="277"/>
      <c r="HA1051" s="157"/>
      <c r="HB1051" s="157"/>
      <c r="HC1051" s="277"/>
      <c r="HD1051" s="277"/>
      <c r="HF1051" s="277" t="s">
        <v>2072</v>
      </c>
    </row>
    <row r="1052" spans="1:216" s="143" customFormat="1" ht="15" customHeight="1">
      <c r="A1052" s="210"/>
      <c r="B1052" s="187"/>
      <c r="C1052" s="495" t="s">
        <v>692</v>
      </c>
      <c r="D1052" s="495"/>
      <c r="E1052" s="495"/>
      <c r="F1052" s="495"/>
      <c r="G1052" s="495"/>
      <c r="H1052" s="495"/>
      <c r="I1052" s="495"/>
      <c r="J1052" s="495"/>
      <c r="K1052" s="495"/>
      <c r="L1052" s="495"/>
      <c r="M1052" s="495"/>
      <c r="N1052" s="495"/>
      <c r="O1052" s="495"/>
      <c r="P1052" s="235"/>
      <c r="Q1052" s="279"/>
      <c r="R1052" s="280"/>
      <c r="GO1052" s="277"/>
      <c r="GP1052" s="277"/>
      <c r="GQ1052" s="277"/>
      <c r="GR1052" s="277"/>
      <c r="GS1052" s="277"/>
      <c r="GT1052" s="277"/>
      <c r="GU1052" s="277"/>
      <c r="GW1052" s="157"/>
      <c r="GX1052" s="157"/>
      <c r="GY1052" s="157"/>
      <c r="GZ1052" s="277"/>
      <c r="HA1052" s="157"/>
      <c r="HB1052" s="157"/>
      <c r="HC1052" s="277"/>
      <c r="HD1052" s="277"/>
      <c r="HE1052" s="140" t="s">
        <v>692</v>
      </c>
      <c r="HF1052" s="277"/>
    </row>
    <row r="1053" spans="1:216" s="143" customFormat="1" ht="15" customHeight="1">
      <c r="A1053" s="210"/>
      <c r="B1053" s="187"/>
      <c r="C1053" s="495" t="s">
        <v>694</v>
      </c>
      <c r="D1053" s="495"/>
      <c r="E1053" s="495"/>
      <c r="F1053" s="495"/>
      <c r="G1053" s="495"/>
      <c r="H1053" s="495"/>
      <c r="I1053" s="495"/>
      <c r="J1053" s="495"/>
      <c r="K1053" s="237" t="s">
        <v>2073</v>
      </c>
      <c r="L1053" s="231"/>
      <c r="M1053" s="231"/>
      <c r="O1053" s="238"/>
      <c r="P1053" s="235"/>
      <c r="Q1053" s="279"/>
      <c r="R1053" s="280"/>
      <c r="GO1053" s="277"/>
      <c r="GP1053" s="277"/>
      <c r="GQ1053" s="277"/>
      <c r="GR1053" s="277"/>
      <c r="GS1053" s="277"/>
      <c r="GT1053" s="277"/>
      <c r="GU1053" s="277"/>
      <c r="GW1053" s="157"/>
      <c r="GX1053" s="157"/>
      <c r="GY1053" s="157"/>
      <c r="GZ1053" s="277"/>
      <c r="HA1053" s="157"/>
      <c r="HB1053" s="157"/>
      <c r="HC1053" s="277"/>
      <c r="HD1053" s="277"/>
      <c r="HF1053" s="277"/>
      <c r="HG1053" s="140" t="s">
        <v>694</v>
      </c>
    </row>
    <row r="1054" spans="1:216" s="143" customFormat="1" ht="15" customHeight="1">
      <c r="A1054" s="210"/>
      <c r="B1054" s="187"/>
      <c r="C1054" s="495" t="s">
        <v>696</v>
      </c>
      <c r="D1054" s="495"/>
      <c r="E1054" s="495"/>
      <c r="F1054" s="495"/>
      <c r="G1054" s="495"/>
      <c r="H1054" s="495"/>
      <c r="I1054" s="495"/>
      <c r="J1054" s="495"/>
      <c r="K1054" s="237" t="s">
        <v>2074</v>
      </c>
      <c r="L1054" s="231"/>
      <c r="M1054" s="231"/>
      <c r="O1054" s="238"/>
      <c r="P1054" s="235"/>
      <c r="Q1054" s="279"/>
      <c r="R1054" s="280"/>
      <c r="GO1054" s="277"/>
      <c r="GP1054" s="277"/>
      <c r="GQ1054" s="277"/>
      <c r="GR1054" s="277"/>
      <c r="GS1054" s="277"/>
      <c r="GT1054" s="277"/>
      <c r="GU1054" s="277"/>
      <c r="GW1054" s="157"/>
      <c r="GX1054" s="157"/>
      <c r="GY1054" s="157"/>
      <c r="GZ1054" s="277"/>
      <c r="HA1054" s="157"/>
      <c r="HB1054" s="157"/>
      <c r="HC1054" s="277"/>
      <c r="HD1054" s="277"/>
      <c r="HF1054" s="277"/>
      <c r="HG1054" s="140" t="s">
        <v>696</v>
      </c>
    </row>
    <row r="1055" spans="1:216" s="143" customFormat="1" ht="1.5" customHeight="1">
      <c r="A1055" s="255"/>
      <c r="B1055" s="256"/>
      <c r="C1055" s="256"/>
      <c r="D1055" s="256"/>
      <c r="E1055" s="256"/>
      <c r="F1055" s="256"/>
      <c r="G1055" s="256"/>
      <c r="H1055" s="256"/>
      <c r="I1055" s="256"/>
      <c r="J1055" s="256"/>
      <c r="K1055" s="256"/>
      <c r="L1055" s="256"/>
      <c r="M1055" s="256"/>
      <c r="N1055" s="161"/>
      <c r="O1055" s="257"/>
      <c r="P1055" s="258"/>
      <c r="Q1055" s="279"/>
      <c r="R1055" s="280"/>
    </row>
    <row r="1056" spans="1:216" s="143" customFormat="1" ht="15" customHeight="1">
      <c r="A1056" s="210"/>
      <c r="B1056" s="230"/>
      <c r="C1056" s="496" t="s">
        <v>1773</v>
      </c>
      <c r="D1056" s="496"/>
      <c r="E1056" s="496"/>
      <c r="F1056" s="496"/>
      <c r="G1056" s="496"/>
      <c r="H1056" s="496"/>
      <c r="I1056" s="496"/>
      <c r="J1056" s="496"/>
      <c r="K1056" s="496"/>
      <c r="L1056" s="496"/>
      <c r="M1056" s="496"/>
      <c r="N1056" s="496"/>
      <c r="O1056" s="496"/>
      <c r="P1056" s="232"/>
      <c r="Q1056" s="279"/>
      <c r="R1056" s="280"/>
      <c r="HH1056" s="277" t="s">
        <v>1773</v>
      </c>
    </row>
    <row r="1057" spans="1:217" s="143" customFormat="1" ht="15" customHeight="1">
      <c r="A1057" s="210"/>
      <c r="B1057" s="187"/>
      <c r="C1057" s="495" t="s">
        <v>675</v>
      </c>
      <c r="D1057" s="495"/>
      <c r="E1057" s="495"/>
      <c r="F1057" s="495"/>
      <c r="G1057" s="495"/>
      <c r="H1057" s="495"/>
      <c r="I1057" s="495"/>
      <c r="J1057" s="495"/>
      <c r="K1057" s="495"/>
      <c r="L1057" s="495"/>
      <c r="M1057" s="495"/>
      <c r="N1057" s="495"/>
      <c r="O1057" s="495"/>
      <c r="P1057" s="234">
        <v>1408137.53</v>
      </c>
      <c r="Q1057" s="282"/>
      <c r="R1057" s="283"/>
      <c r="HH1057" s="277"/>
      <c r="HI1057" s="140" t="s">
        <v>675</v>
      </c>
    </row>
    <row r="1058" spans="1:217" s="143" customFormat="1" ht="15" customHeight="1">
      <c r="A1058" s="210"/>
      <c r="B1058" s="187"/>
      <c r="C1058" s="495" t="s">
        <v>676</v>
      </c>
      <c r="D1058" s="495"/>
      <c r="E1058" s="495"/>
      <c r="F1058" s="495"/>
      <c r="G1058" s="495"/>
      <c r="H1058" s="495"/>
      <c r="I1058" s="495"/>
      <c r="J1058" s="495"/>
      <c r="K1058" s="495"/>
      <c r="L1058" s="495"/>
      <c r="M1058" s="495"/>
      <c r="N1058" s="495"/>
      <c r="O1058" s="495"/>
      <c r="P1058" s="235"/>
      <c r="Q1058" s="282"/>
      <c r="R1058" s="283"/>
      <c r="HH1058" s="277"/>
      <c r="HI1058" s="140" t="s">
        <v>676</v>
      </c>
    </row>
    <row r="1059" spans="1:217" s="143" customFormat="1" ht="15" customHeight="1">
      <c r="A1059" s="210"/>
      <c r="B1059" s="187"/>
      <c r="C1059" s="495" t="s">
        <v>677</v>
      </c>
      <c r="D1059" s="495"/>
      <c r="E1059" s="495"/>
      <c r="F1059" s="495"/>
      <c r="G1059" s="495"/>
      <c r="H1059" s="495"/>
      <c r="I1059" s="495"/>
      <c r="J1059" s="495"/>
      <c r="K1059" s="495"/>
      <c r="L1059" s="495"/>
      <c r="M1059" s="495"/>
      <c r="N1059" s="495"/>
      <c r="O1059" s="495"/>
      <c r="P1059" s="234">
        <v>838503.68</v>
      </c>
      <c r="Q1059" s="282"/>
      <c r="R1059" s="283"/>
      <c r="HH1059" s="277"/>
      <c r="HI1059" s="140" t="s">
        <v>677</v>
      </c>
    </row>
    <row r="1060" spans="1:217" s="143" customFormat="1" ht="15" customHeight="1">
      <c r="A1060" s="210"/>
      <c r="B1060" s="187"/>
      <c r="C1060" s="495" t="s">
        <v>678</v>
      </c>
      <c r="D1060" s="495"/>
      <c r="E1060" s="495"/>
      <c r="F1060" s="495"/>
      <c r="G1060" s="495"/>
      <c r="H1060" s="495"/>
      <c r="I1060" s="495"/>
      <c r="J1060" s="495"/>
      <c r="K1060" s="495"/>
      <c r="L1060" s="495"/>
      <c r="M1060" s="495"/>
      <c r="N1060" s="495"/>
      <c r="O1060" s="495"/>
      <c r="P1060" s="234">
        <v>183429.15</v>
      </c>
      <c r="Q1060" s="282"/>
      <c r="R1060" s="283"/>
      <c r="HH1060" s="277"/>
      <c r="HI1060" s="140" t="s">
        <v>678</v>
      </c>
    </row>
    <row r="1061" spans="1:217" s="143" customFormat="1" ht="15" customHeight="1">
      <c r="A1061" s="210"/>
      <c r="B1061" s="187"/>
      <c r="C1061" s="495" t="s">
        <v>679</v>
      </c>
      <c r="D1061" s="495"/>
      <c r="E1061" s="495"/>
      <c r="F1061" s="495"/>
      <c r="G1061" s="495"/>
      <c r="H1061" s="495"/>
      <c r="I1061" s="495"/>
      <c r="J1061" s="495"/>
      <c r="K1061" s="495"/>
      <c r="L1061" s="495"/>
      <c r="M1061" s="495"/>
      <c r="N1061" s="495"/>
      <c r="O1061" s="495"/>
      <c r="P1061" s="234">
        <v>85133.86</v>
      </c>
      <c r="Q1061" s="282"/>
      <c r="R1061" s="283"/>
      <c r="HH1061" s="277"/>
      <c r="HI1061" s="140" t="s">
        <v>679</v>
      </c>
    </row>
    <row r="1062" spans="1:217" s="143" customFormat="1" ht="15" customHeight="1">
      <c r="A1062" s="210"/>
      <c r="B1062" s="187"/>
      <c r="C1062" s="495" t="s">
        <v>680</v>
      </c>
      <c r="D1062" s="495"/>
      <c r="E1062" s="495"/>
      <c r="F1062" s="495"/>
      <c r="G1062" s="495"/>
      <c r="H1062" s="495"/>
      <c r="I1062" s="495"/>
      <c r="J1062" s="495"/>
      <c r="K1062" s="495"/>
      <c r="L1062" s="495"/>
      <c r="M1062" s="495"/>
      <c r="N1062" s="495"/>
      <c r="O1062" s="495"/>
      <c r="P1062" s="234">
        <v>301070.84000000003</v>
      </c>
      <c r="Q1062" s="282"/>
      <c r="R1062" s="283"/>
      <c r="HH1062" s="277"/>
      <c r="HI1062" s="140" t="s">
        <v>680</v>
      </c>
    </row>
    <row r="1063" spans="1:217" s="143" customFormat="1" ht="15" customHeight="1">
      <c r="A1063" s="210"/>
      <c r="B1063" s="187"/>
      <c r="C1063" s="495" t="s">
        <v>681</v>
      </c>
      <c r="D1063" s="495"/>
      <c r="E1063" s="495"/>
      <c r="F1063" s="495"/>
      <c r="G1063" s="495"/>
      <c r="H1063" s="495"/>
      <c r="I1063" s="495"/>
      <c r="J1063" s="495"/>
      <c r="K1063" s="495"/>
      <c r="L1063" s="495"/>
      <c r="M1063" s="495"/>
      <c r="N1063" s="495"/>
      <c r="O1063" s="495"/>
      <c r="P1063" s="234">
        <v>2774764.22</v>
      </c>
      <c r="Q1063" s="282"/>
      <c r="R1063" s="283"/>
      <c r="HH1063" s="277"/>
      <c r="HI1063" s="140" t="s">
        <v>681</v>
      </c>
    </row>
    <row r="1064" spans="1:217" s="143" customFormat="1" ht="15" customHeight="1">
      <c r="A1064" s="210"/>
      <c r="B1064" s="187"/>
      <c r="C1064" s="495" t="s">
        <v>676</v>
      </c>
      <c r="D1064" s="495"/>
      <c r="E1064" s="495"/>
      <c r="F1064" s="495"/>
      <c r="G1064" s="495"/>
      <c r="H1064" s="495"/>
      <c r="I1064" s="495"/>
      <c r="J1064" s="495"/>
      <c r="K1064" s="495"/>
      <c r="L1064" s="495"/>
      <c r="M1064" s="495"/>
      <c r="N1064" s="495"/>
      <c r="O1064" s="495"/>
      <c r="P1064" s="235"/>
      <c r="Q1064" s="282"/>
      <c r="R1064" s="283"/>
      <c r="HH1064" s="277"/>
      <c r="HI1064" s="140" t="s">
        <v>676</v>
      </c>
    </row>
    <row r="1065" spans="1:217" s="143" customFormat="1" ht="15" customHeight="1">
      <c r="A1065" s="210"/>
      <c r="B1065" s="187"/>
      <c r="C1065" s="495" t="s">
        <v>682</v>
      </c>
      <c r="D1065" s="495"/>
      <c r="E1065" s="495"/>
      <c r="F1065" s="495"/>
      <c r="G1065" s="495"/>
      <c r="H1065" s="495"/>
      <c r="I1065" s="495"/>
      <c r="J1065" s="495"/>
      <c r="K1065" s="495"/>
      <c r="L1065" s="495"/>
      <c r="M1065" s="495"/>
      <c r="N1065" s="495"/>
      <c r="O1065" s="495"/>
      <c r="P1065" s="234">
        <v>838503.68</v>
      </c>
      <c r="Q1065" s="282"/>
      <c r="R1065" s="283"/>
      <c r="HH1065" s="277"/>
      <c r="HI1065" s="140" t="s">
        <v>682</v>
      </c>
    </row>
    <row r="1066" spans="1:217" s="143" customFormat="1" ht="15" customHeight="1">
      <c r="A1066" s="210"/>
      <c r="B1066" s="187"/>
      <c r="C1066" s="495" t="s">
        <v>683</v>
      </c>
      <c r="D1066" s="495"/>
      <c r="E1066" s="495"/>
      <c r="F1066" s="495"/>
      <c r="G1066" s="495"/>
      <c r="H1066" s="495"/>
      <c r="I1066" s="495"/>
      <c r="J1066" s="495"/>
      <c r="K1066" s="495"/>
      <c r="L1066" s="495"/>
      <c r="M1066" s="495"/>
      <c r="N1066" s="495"/>
      <c r="O1066" s="495"/>
      <c r="P1066" s="234">
        <v>183429.15</v>
      </c>
      <c r="Q1066" s="282"/>
      <c r="R1066" s="283"/>
      <c r="HH1066" s="277"/>
      <c r="HI1066" s="140" t="s">
        <v>683</v>
      </c>
    </row>
    <row r="1067" spans="1:217" s="143" customFormat="1" ht="15" customHeight="1">
      <c r="A1067" s="210"/>
      <c r="B1067" s="187"/>
      <c r="C1067" s="495" t="s">
        <v>684</v>
      </c>
      <c r="D1067" s="495"/>
      <c r="E1067" s="495"/>
      <c r="F1067" s="495"/>
      <c r="G1067" s="495"/>
      <c r="H1067" s="495"/>
      <c r="I1067" s="495"/>
      <c r="J1067" s="495"/>
      <c r="K1067" s="495"/>
      <c r="L1067" s="495"/>
      <c r="M1067" s="495"/>
      <c r="N1067" s="495"/>
      <c r="O1067" s="495"/>
      <c r="P1067" s="234">
        <v>85133.86</v>
      </c>
      <c r="Q1067" s="282"/>
      <c r="R1067" s="283"/>
      <c r="HH1067" s="277"/>
      <c r="HI1067" s="140" t="s">
        <v>684</v>
      </c>
    </row>
    <row r="1068" spans="1:217" s="143" customFormat="1" ht="15" customHeight="1">
      <c r="A1068" s="210"/>
      <c r="B1068" s="187"/>
      <c r="C1068" s="495" t="s">
        <v>685</v>
      </c>
      <c r="D1068" s="495"/>
      <c r="E1068" s="495"/>
      <c r="F1068" s="495"/>
      <c r="G1068" s="495"/>
      <c r="H1068" s="495"/>
      <c r="I1068" s="495"/>
      <c r="J1068" s="495"/>
      <c r="K1068" s="495"/>
      <c r="L1068" s="495"/>
      <c r="M1068" s="495"/>
      <c r="N1068" s="495"/>
      <c r="O1068" s="495"/>
      <c r="P1068" s="234">
        <v>301070.84000000003</v>
      </c>
      <c r="Q1068" s="282"/>
      <c r="R1068" s="283"/>
      <c r="HH1068" s="277"/>
      <c r="HI1068" s="140" t="s">
        <v>685</v>
      </c>
    </row>
    <row r="1069" spans="1:217" s="143" customFormat="1" ht="15" customHeight="1">
      <c r="A1069" s="210"/>
      <c r="B1069" s="187"/>
      <c r="C1069" s="495" t="s">
        <v>686</v>
      </c>
      <c r="D1069" s="495"/>
      <c r="E1069" s="495"/>
      <c r="F1069" s="495"/>
      <c r="G1069" s="495"/>
      <c r="H1069" s="495"/>
      <c r="I1069" s="495"/>
      <c r="J1069" s="495"/>
      <c r="K1069" s="495"/>
      <c r="L1069" s="495"/>
      <c r="M1069" s="495"/>
      <c r="N1069" s="495"/>
      <c r="O1069" s="495"/>
      <c r="P1069" s="234">
        <v>895720.23</v>
      </c>
      <c r="Q1069" s="282"/>
      <c r="R1069" s="283"/>
      <c r="HH1069" s="277"/>
      <c r="HI1069" s="140" t="s">
        <v>686</v>
      </c>
    </row>
    <row r="1070" spans="1:217" s="143" customFormat="1" ht="15" customHeight="1">
      <c r="A1070" s="210"/>
      <c r="B1070" s="187"/>
      <c r="C1070" s="495" t="s">
        <v>687</v>
      </c>
      <c r="D1070" s="495"/>
      <c r="E1070" s="495"/>
      <c r="F1070" s="495"/>
      <c r="G1070" s="495"/>
      <c r="H1070" s="495"/>
      <c r="I1070" s="495"/>
      <c r="J1070" s="495"/>
      <c r="K1070" s="495"/>
      <c r="L1070" s="495"/>
      <c r="M1070" s="495"/>
      <c r="N1070" s="495"/>
      <c r="O1070" s="495"/>
      <c r="P1070" s="234">
        <v>470906.46</v>
      </c>
      <c r="Q1070" s="282"/>
      <c r="R1070" s="283"/>
      <c r="HH1070" s="277"/>
      <c r="HI1070" s="140" t="s">
        <v>687</v>
      </c>
    </row>
    <row r="1071" spans="1:217" s="143" customFormat="1" ht="15" customHeight="1">
      <c r="A1071" s="210"/>
      <c r="B1071" s="187"/>
      <c r="C1071" s="495" t="s">
        <v>688</v>
      </c>
      <c r="D1071" s="495"/>
      <c r="E1071" s="495"/>
      <c r="F1071" s="495"/>
      <c r="G1071" s="495"/>
      <c r="H1071" s="495"/>
      <c r="I1071" s="495"/>
      <c r="J1071" s="495"/>
      <c r="K1071" s="495"/>
      <c r="L1071" s="495"/>
      <c r="M1071" s="495"/>
      <c r="N1071" s="495"/>
      <c r="O1071" s="495"/>
      <c r="P1071" s="234">
        <v>923637.54</v>
      </c>
      <c r="Q1071" s="282"/>
      <c r="R1071" s="283"/>
      <c r="HH1071" s="277"/>
      <c r="HI1071" s="140" t="s">
        <v>688</v>
      </c>
    </row>
    <row r="1072" spans="1:217" s="143" customFormat="1" ht="15" customHeight="1">
      <c r="A1072" s="210"/>
      <c r="B1072" s="187"/>
      <c r="C1072" s="495" t="s">
        <v>689</v>
      </c>
      <c r="D1072" s="495"/>
      <c r="E1072" s="495"/>
      <c r="F1072" s="495"/>
      <c r="G1072" s="495"/>
      <c r="H1072" s="495"/>
      <c r="I1072" s="495"/>
      <c r="J1072" s="495"/>
      <c r="K1072" s="495"/>
      <c r="L1072" s="495"/>
      <c r="M1072" s="495"/>
      <c r="N1072" s="495"/>
      <c r="O1072" s="495"/>
      <c r="P1072" s="234">
        <v>895720.23</v>
      </c>
      <c r="Q1072" s="282"/>
      <c r="R1072" s="283"/>
      <c r="HH1072" s="277"/>
      <c r="HI1072" s="140" t="s">
        <v>689</v>
      </c>
    </row>
    <row r="1073" spans="1:243" s="143" customFormat="1" ht="15" customHeight="1">
      <c r="A1073" s="210"/>
      <c r="B1073" s="187"/>
      <c r="C1073" s="495" t="s">
        <v>690</v>
      </c>
      <c r="D1073" s="495"/>
      <c r="E1073" s="495"/>
      <c r="F1073" s="495"/>
      <c r="G1073" s="495"/>
      <c r="H1073" s="495"/>
      <c r="I1073" s="495"/>
      <c r="J1073" s="495"/>
      <c r="K1073" s="495"/>
      <c r="L1073" s="495"/>
      <c r="M1073" s="495"/>
      <c r="N1073" s="495"/>
      <c r="O1073" s="495"/>
      <c r="P1073" s="234">
        <v>470906.46</v>
      </c>
      <c r="Q1073" s="282"/>
      <c r="R1073" s="283"/>
      <c r="HH1073" s="277"/>
      <c r="HI1073" s="140" t="s">
        <v>690</v>
      </c>
    </row>
    <row r="1074" spans="1:243" s="143" customFormat="1" ht="15" customHeight="1">
      <c r="A1074" s="210"/>
      <c r="B1074" s="230"/>
      <c r="C1074" s="496" t="s">
        <v>1774</v>
      </c>
      <c r="D1074" s="496"/>
      <c r="E1074" s="496"/>
      <c r="F1074" s="496"/>
      <c r="G1074" s="496"/>
      <c r="H1074" s="496"/>
      <c r="I1074" s="496"/>
      <c r="J1074" s="496"/>
      <c r="K1074" s="496"/>
      <c r="L1074" s="496"/>
      <c r="M1074" s="496"/>
      <c r="N1074" s="496"/>
      <c r="O1074" s="496"/>
      <c r="P1074" s="236">
        <v>2774764.22</v>
      </c>
      <c r="Q1074" s="282"/>
      <c r="R1074" s="284"/>
      <c r="HH1074" s="277"/>
      <c r="HJ1074" s="277" t="s">
        <v>1774</v>
      </c>
    </row>
    <row r="1075" spans="1:243" s="143" customFormat="1" ht="15" customHeight="1">
      <c r="A1075" s="210"/>
      <c r="B1075" s="187"/>
      <c r="C1075" s="495" t="s">
        <v>692</v>
      </c>
      <c r="D1075" s="495"/>
      <c r="E1075" s="495"/>
      <c r="F1075" s="495"/>
      <c r="G1075" s="495"/>
      <c r="H1075" s="495"/>
      <c r="I1075" s="495"/>
      <c r="J1075" s="495"/>
      <c r="K1075" s="495"/>
      <c r="L1075" s="495"/>
      <c r="M1075" s="495"/>
      <c r="N1075" s="495"/>
      <c r="O1075" s="495"/>
      <c r="P1075" s="235"/>
      <c r="Q1075" s="282"/>
      <c r="R1075" s="283"/>
      <c r="HH1075" s="277"/>
      <c r="HI1075" s="140" t="s">
        <v>692</v>
      </c>
      <c r="HJ1075" s="277"/>
    </row>
    <row r="1076" spans="1:243" s="143" customFormat="1" ht="15" customHeight="1">
      <c r="A1076" s="210"/>
      <c r="B1076" s="187"/>
      <c r="C1076" s="495" t="s">
        <v>694</v>
      </c>
      <c r="D1076" s="495"/>
      <c r="E1076" s="495"/>
      <c r="F1076" s="495"/>
      <c r="G1076" s="495"/>
      <c r="H1076" s="495"/>
      <c r="I1076" s="495"/>
      <c r="J1076" s="495"/>
      <c r="K1076" s="237" t="s">
        <v>2075</v>
      </c>
      <c r="L1076" s="231"/>
      <c r="M1076" s="231"/>
      <c r="O1076" s="238"/>
      <c r="P1076" s="235"/>
      <c r="Q1076" s="282"/>
      <c r="R1076" s="284"/>
      <c r="HH1076" s="277"/>
      <c r="HJ1076" s="277"/>
      <c r="HK1076" s="140" t="s">
        <v>694</v>
      </c>
    </row>
    <row r="1077" spans="1:243" s="143" customFormat="1" ht="15" customHeight="1">
      <c r="A1077" s="210"/>
      <c r="B1077" s="187"/>
      <c r="C1077" s="495" t="s">
        <v>696</v>
      </c>
      <c r="D1077" s="495"/>
      <c r="E1077" s="495"/>
      <c r="F1077" s="495"/>
      <c r="G1077" s="495"/>
      <c r="H1077" s="495"/>
      <c r="I1077" s="495"/>
      <c r="J1077" s="495"/>
      <c r="K1077" s="237" t="s">
        <v>2076</v>
      </c>
      <c r="L1077" s="231"/>
      <c r="M1077" s="231"/>
      <c r="O1077" s="238"/>
      <c r="P1077" s="235"/>
      <c r="Q1077" s="282"/>
      <c r="R1077" s="284"/>
      <c r="HH1077" s="277"/>
      <c r="HJ1077" s="277"/>
      <c r="HK1077" s="140" t="s">
        <v>696</v>
      </c>
    </row>
    <row r="1078" spans="1:243" s="286" customFormat="1" ht="1.5" customHeight="1">
      <c r="A1078" s="255"/>
      <c r="B1078" s="226"/>
      <c r="C1078" s="224"/>
      <c r="D1078" s="224"/>
      <c r="E1078" s="224"/>
      <c r="F1078" s="224"/>
      <c r="G1078" s="224"/>
      <c r="H1078" s="224"/>
      <c r="I1078" s="224"/>
      <c r="J1078" s="224"/>
      <c r="K1078" s="224"/>
      <c r="L1078" s="259"/>
      <c r="M1078" s="260"/>
      <c r="N1078" s="261"/>
      <c r="O1078" s="262"/>
      <c r="P1078" s="263"/>
      <c r="Q1078" s="285"/>
      <c r="R1078" s="285"/>
      <c r="AB1078" s="272"/>
      <c r="AC1078" s="272"/>
      <c r="AD1078" s="272"/>
      <c r="AE1078" s="272"/>
      <c r="AF1078" s="272"/>
      <c r="AG1078" s="272"/>
      <c r="AH1078" s="272"/>
      <c r="AI1078" s="272"/>
      <c r="AJ1078" s="272"/>
      <c r="AK1078" s="272"/>
      <c r="AL1078" s="272"/>
      <c r="AM1078" s="272"/>
      <c r="AN1078" s="272"/>
      <c r="AO1078" s="272"/>
      <c r="AP1078" s="272"/>
      <c r="AQ1078" s="272"/>
      <c r="AR1078" s="272"/>
      <c r="AS1078" s="272"/>
      <c r="AT1078" s="272"/>
      <c r="AU1078" s="272"/>
      <c r="AV1078" s="272"/>
      <c r="AW1078" s="272"/>
      <c r="AX1078" s="272"/>
      <c r="AY1078" s="272"/>
      <c r="AZ1078" s="272"/>
      <c r="BA1078" s="272"/>
      <c r="BB1078" s="272"/>
      <c r="BC1078" s="272"/>
      <c r="BD1078" s="272"/>
      <c r="BE1078" s="272"/>
      <c r="BF1078" s="272"/>
      <c r="BG1078" s="272"/>
      <c r="BH1078" s="272"/>
      <c r="BI1078" s="272"/>
      <c r="BJ1078" s="272"/>
      <c r="BK1078" s="272"/>
      <c r="BL1078" s="272"/>
      <c r="BM1078" s="272"/>
      <c r="BN1078" s="272"/>
      <c r="BO1078" s="272"/>
      <c r="BP1078" s="272"/>
      <c r="BQ1078" s="272"/>
      <c r="BR1078" s="272"/>
      <c r="BS1078" s="272"/>
      <c r="BT1078" s="272"/>
      <c r="BU1078" s="272"/>
      <c r="BV1078" s="272"/>
      <c r="BW1078" s="272"/>
      <c r="BX1078" s="272"/>
      <c r="BY1078" s="272"/>
      <c r="BZ1078" s="272"/>
      <c r="CA1078" s="272"/>
      <c r="CB1078" s="272"/>
      <c r="CC1078" s="272"/>
      <c r="CD1078" s="272"/>
      <c r="CE1078" s="272"/>
      <c r="CF1078" s="272"/>
      <c r="CG1078" s="272"/>
      <c r="CH1078" s="272"/>
      <c r="CI1078" s="272"/>
      <c r="CJ1078" s="272"/>
      <c r="CK1078" s="272"/>
      <c r="CL1078" s="272"/>
      <c r="CM1078" s="272"/>
      <c r="CN1078" s="272"/>
      <c r="CO1078" s="272"/>
      <c r="CP1078" s="272"/>
      <c r="CQ1078" s="272"/>
      <c r="CR1078" s="272"/>
      <c r="CS1078" s="272"/>
      <c r="CT1078" s="272"/>
      <c r="CU1078" s="272"/>
      <c r="CV1078" s="272"/>
      <c r="CW1078" s="272"/>
      <c r="CX1078" s="272"/>
      <c r="CY1078" s="272"/>
      <c r="CZ1078" s="272"/>
      <c r="DA1078" s="272"/>
      <c r="DB1078" s="272"/>
      <c r="DC1078" s="272"/>
      <c r="DD1078" s="272"/>
      <c r="DE1078" s="272"/>
      <c r="DF1078" s="272"/>
      <c r="DG1078" s="272"/>
      <c r="DH1078" s="272"/>
      <c r="DI1078" s="272"/>
      <c r="DJ1078" s="272"/>
      <c r="DK1078" s="272"/>
      <c r="DL1078" s="272"/>
      <c r="DM1078" s="272"/>
      <c r="DN1078" s="272"/>
      <c r="DO1078" s="272"/>
      <c r="DP1078" s="272"/>
      <c r="DQ1078" s="272"/>
      <c r="DR1078" s="272"/>
      <c r="DS1078" s="272"/>
      <c r="DT1078" s="272"/>
      <c r="DU1078" s="272"/>
      <c r="DV1078" s="272"/>
      <c r="DW1078" s="272"/>
      <c r="DX1078" s="272"/>
      <c r="DY1078" s="272"/>
      <c r="DZ1078" s="272"/>
      <c r="EA1078" s="272"/>
      <c r="EB1078" s="272"/>
      <c r="EC1078" s="272"/>
      <c r="ED1078" s="272"/>
      <c r="EE1078" s="272"/>
      <c r="EF1078" s="272"/>
      <c r="EG1078" s="272"/>
      <c r="EH1078" s="272"/>
      <c r="EI1078" s="272"/>
      <c r="EJ1078" s="272"/>
      <c r="EK1078" s="272"/>
      <c r="EL1078" s="272"/>
      <c r="EM1078" s="272"/>
      <c r="EN1078" s="272"/>
      <c r="EO1078" s="272"/>
      <c r="EP1078" s="272"/>
      <c r="EQ1078" s="272"/>
      <c r="ER1078" s="272"/>
      <c r="ES1078" s="272"/>
      <c r="ET1078" s="272"/>
      <c r="EU1078" s="272"/>
      <c r="EV1078" s="272"/>
      <c r="EW1078" s="272"/>
      <c r="EX1078" s="272"/>
      <c r="EY1078" s="272"/>
      <c r="EZ1078" s="272"/>
      <c r="FA1078" s="272"/>
      <c r="FB1078" s="272"/>
      <c r="FC1078" s="272"/>
      <c r="FD1078" s="272"/>
      <c r="FE1078" s="272"/>
      <c r="FF1078" s="272"/>
      <c r="FG1078" s="272"/>
      <c r="FH1078" s="272"/>
      <c r="FI1078" s="272"/>
      <c r="FJ1078" s="272"/>
      <c r="FK1078" s="272"/>
      <c r="FL1078" s="272"/>
      <c r="FM1078" s="272"/>
      <c r="FN1078" s="272"/>
      <c r="FO1078" s="272"/>
      <c r="FP1078" s="272"/>
      <c r="FQ1078" s="272"/>
      <c r="FR1078" s="272"/>
      <c r="FS1078" s="272"/>
      <c r="FT1078" s="272"/>
      <c r="FU1078" s="272"/>
      <c r="FV1078" s="272"/>
      <c r="FW1078" s="272"/>
      <c r="FX1078" s="272"/>
      <c r="FY1078" s="272"/>
      <c r="FZ1078" s="272"/>
      <c r="GA1078" s="272"/>
      <c r="GB1078" s="272"/>
      <c r="GC1078" s="272"/>
      <c r="GD1078" s="272"/>
      <c r="GE1078" s="272"/>
      <c r="GF1078" s="272"/>
      <c r="GG1078" s="272"/>
      <c r="GH1078" s="272"/>
      <c r="GI1078" s="272"/>
      <c r="GJ1078" s="272"/>
      <c r="GK1078" s="272"/>
      <c r="GL1078" s="272"/>
      <c r="GM1078" s="272"/>
      <c r="GN1078" s="272"/>
      <c r="GO1078" s="272"/>
      <c r="GP1078" s="272"/>
      <c r="GQ1078" s="272"/>
      <c r="GR1078" s="272"/>
      <c r="GS1078" s="272"/>
      <c r="GT1078" s="272"/>
      <c r="GU1078" s="272"/>
      <c r="GV1078" s="272"/>
      <c r="GW1078" s="272"/>
      <c r="GX1078" s="272"/>
      <c r="GY1078" s="272"/>
      <c r="GZ1078" s="272"/>
      <c r="HA1078" s="272"/>
      <c r="HB1078" s="272"/>
      <c r="HC1078" s="272"/>
      <c r="HD1078" s="272"/>
      <c r="HE1078" s="272"/>
      <c r="HF1078" s="272"/>
      <c r="HG1078" s="272"/>
      <c r="HH1078" s="272"/>
      <c r="HI1078" s="272"/>
      <c r="HJ1078" s="272"/>
      <c r="HK1078" s="272"/>
      <c r="HL1078" s="272"/>
      <c r="HM1078" s="272"/>
      <c r="HN1078" s="272"/>
      <c r="HO1078" s="272"/>
      <c r="HP1078" s="272"/>
      <c r="HQ1078" s="272"/>
      <c r="HR1078" s="272"/>
      <c r="HS1078" s="272"/>
      <c r="HT1078" s="272"/>
      <c r="HU1078" s="272"/>
      <c r="HV1078" s="272"/>
      <c r="HW1078" s="272"/>
      <c r="HX1078" s="272"/>
      <c r="HY1078" s="272"/>
      <c r="HZ1078" s="272"/>
      <c r="IA1078" s="272"/>
      <c r="IB1078" s="272"/>
      <c r="IC1078" s="272"/>
      <c r="ID1078" s="272"/>
      <c r="IE1078" s="272"/>
      <c r="IF1078" s="272"/>
      <c r="IG1078" s="272"/>
      <c r="IH1078" s="272"/>
      <c r="II1078" s="272"/>
    </row>
    <row r="1079" spans="1:243" s="286" customFormat="1" ht="14.25" customHeight="1">
      <c r="A1079" s="141"/>
      <c r="B1079" s="264"/>
      <c r="C1079" s="265"/>
      <c r="D1079" s="265"/>
      <c r="E1079" s="265"/>
      <c r="F1079" s="265"/>
      <c r="G1079" s="265"/>
      <c r="H1079" s="265"/>
      <c r="I1079" s="265"/>
      <c r="J1079" s="265"/>
      <c r="K1079" s="265"/>
      <c r="L1079" s="266"/>
      <c r="M1079" s="267"/>
      <c r="N1079" s="268"/>
      <c r="O1079" s="141"/>
      <c r="P1079" s="141"/>
      <c r="Q1079" s="285"/>
      <c r="R1079" s="285"/>
      <c r="AB1079" s="272"/>
      <c r="AC1079" s="272"/>
      <c r="AD1079" s="272"/>
      <c r="AE1079" s="272"/>
      <c r="AF1079" s="272"/>
      <c r="AG1079" s="272"/>
      <c r="AH1079" s="272"/>
      <c r="AI1079" s="272"/>
      <c r="AJ1079" s="272"/>
      <c r="AK1079" s="272"/>
      <c r="AL1079" s="272"/>
      <c r="AM1079" s="272"/>
      <c r="AN1079" s="272"/>
      <c r="AO1079" s="272"/>
      <c r="AP1079" s="272"/>
      <c r="AQ1079" s="272"/>
      <c r="AR1079" s="272"/>
      <c r="AS1079" s="272"/>
      <c r="AT1079" s="272"/>
      <c r="AU1079" s="272"/>
      <c r="AV1079" s="272"/>
      <c r="AW1079" s="272"/>
      <c r="AX1079" s="272"/>
      <c r="AY1079" s="272"/>
      <c r="AZ1079" s="272"/>
      <c r="BA1079" s="272"/>
      <c r="BB1079" s="272"/>
      <c r="BC1079" s="272"/>
      <c r="BD1079" s="272"/>
      <c r="BE1079" s="272"/>
      <c r="BF1079" s="272"/>
      <c r="BG1079" s="272"/>
      <c r="BH1079" s="272"/>
      <c r="BI1079" s="272"/>
      <c r="BJ1079" s="272"/>
      <c r="BK1079" s="272"/>
      <c r="BL1079" s="272"/>
      <c r="BM1079" s="272"/>
      <c r="BN1079" s="272"/>
      <c r="BO1079" s="272"/>
      <c r="BP1079" s="272"/>
      <c r="BQ1079" s="272"/>
      <c r="BR1079" s="272"/>
      <c r="BS1079" s="272"/>
      <c r="BT1079" s="272"/>
      <c r="BU1079" s="272"/>
      <c r="BV1079" s="272"/>
      <c r="BW1079" s="272"/>
      <c r="BX1079" s="272"/>
      <c r="BY1079" s="272"/>
      <c r="BZ1079" s="272"/>
      <c r="CA1079" s="272"/>
      <c r="CB1079" s="272"/>
      <c r="CC1079" s="272"/>
      <c r="CD1079" s="272"/>
      <c r="CE1079" s="272"/>
      <c r="CF1079" s="272"/>
      <c r="CG1079" s="272"/>
      <c r="CH1079" s="272"/>
      <c r="CI1079" s="272"/>
      <c r="CJ1079" s="272"/>
      <c r="CK1079" s="272"/>
      <c r="CL1079" s="272"/>
      <c r="CM1079" s="272"/>
      <c r="CN1079" s="272"/>
      <c r="CO1079" s="272"/>
      <c r="CP1079" s="272"/>
      <c r="CQ1079" s="272"/>
      <c r="CR1079" s="272"/>
      <c r="CS1079" s="272"/>
      <c r="CT1079" s="272"/>
      <c r="CU1079" s="272"/>
      <c r="CV1079" s="272"/>
      <c r="CW1079" s="272"/>
      <c r="CX1079" s="272"/>
      <c r="CY1079" s="272"/>
      <c r="CZ1079" s="272"/>
      <c r="DA1079" s="272"/>
      <c r="DB1079" s="272"/>
      <c r="DC1079" s="272"/>
      <c r="DD1079" s="272"/>
      <c r="DE1079" s="272"/>
      <c r="DF1079" s="272"/>
      <c r="DG1079" s="272"/>
      <c r="DH1079" s="272"/>
      <c r="DI1079" s="272"/>
      <c r="DJ1079" s="272"/>
      <c r="DK1079" s="272"/>
      <c r="DL1079" s="272"/>
      <c r="DM1079" s="272"/>
      <c r="DN1079" s="272"/>
      <c r="DO1079" s="272"/>
      <c r="DP1079" s="272"/>
      <c r="DQ1079" s="272"/>
      <c r="DR1079" s="272"/>
      <c r="DS1079" s="272"/>
      <c r="DT1079" s="272"/>
      <c r="DU1079" s="272"/>
      <c r="DV1079" s="272"/>
      <c r="DW1079" s="272"/>
      <c r="DX1079" s="272"/>
      <c r="DY1079" s="272"/>
      <c r="DZ1079" s="272"/>
      <c r="EA1079" s="272"/>
      <c r="EB1079" s="272"/>
      <c r="EC1079" s="272"/>
      <c r="ED1079" s="272"/>
      <c r="EE1079" s="272"/>
      <c r="EF1079" s="272"/>
      <c r="EG1079" s="272"/>
      <c r="EH1079" s="272"/>
      <c r="EI1079" s="272"/>
      <c r="EJ1079" s="272"/>
      <c r="EK1079" s="272"/>
      <c r="EL1079" s="272"/>
      <c r="EM1079" s="272"/>
      <c r="EN1079" s="272"/>
      <c r="EO1079" s="272"/>
      <c r="EP1079" s="272"/>
      <c r="EQ1079" s="272"/>
      <c r="ER1079" s="272"/>
      <c r="ES1079" s="272"/>
      <c r="ET1079" s="272"/>
      <c r="EU1079" s="272"/>
      <c r="EV1079" s="272"/>
      <c r="EW1079" s="272"/>
      <c r="EX1079" s="272"/>
      <c r="EY1079" s="272"/>
      <c r="EZ1079" s="272"/>
      <c r="FA1079" s="272"/>
      <c r="FB1079" s="272"/>
      <c r="FC1079" s="272"/>
      <c r="FD1079" s="272"/>
      <c r="FE1079" s="272"/>
      <c r="FF1079" s="272"/>
      <c r="FG1079" s="272"/>
      <c r="FH1079" s="272"/>
      <c r="FI1079" s="272"/>
      <c r="FJ1079" s="272"/>
      <c r="FK1079" s="272"/>
      <c r="FL1079" s="272"/>
      <c r="FM1079" s="272"/>
      <c r="FN1079" s="272"/>
      <c r="FO1079" s="272"/>
      <c r="FP1079" s="272"/>
      <c r="FQ1079" s="272"/>
      <c r="FR1079" s="272"/>
      <c r="FS1079" s="272"/>
      <c r="FT1079" s="272"/>
      <c r="FU1079" s="272"/>
      <c r="FV1079" s="272"/>
      <c r="FW1079" s="272"/>
      <c r="FX1079" s="272"/>
      <c r="FY1079" s="272"/>
      <c r="FZ1079" s="272"/>
      <c r="GA1079" s="272"/>
      <c r="GB1079" s="272"/>
      <c r="GC1079" s="272"/>
      <c r="GD1079" s="272"/>
      <c r="GE1079" s="272"/>
      <c r="GF1079" s="272"/>
      <c r="GG1079" s="272"/>
      <c r="GH1079" s="272"/>
      <c r="GI1079" s="272"/>
      <c r="GJ1079" s="272"/>
      <c r="GK1079" s="272"/>
      <c r="GL1079" s="272"/>
      <c r="GM1079" s="272"/>
      <c r="GN1079" s="272"/>
      <c r="GO1079" s="272"/>
      <c r="GP1079" s="272"/>
      <c r="GQ1079" s="272"/>
      <c r="GR1079" s="272"/>
      <c r="GS1079" s="272"/>
      <c r="GT1079" s="272"/>
      <c r="GU1079" s="272"/>
      <c r="GV1079" s="272"/>
      <c r="GW1079" s="272"/>
      <c r="GX1079" s="272"/>
      <c r="GY1079" s="272"/>
      <c r="GZ1079" s="272"/>
      <c r="HA1079" s="272"/>
      <c r="HB1079" s="272"/>
      <c r="HC1079" s="272"/>
      <c r="HD1079" s="272"/>
      <c r="HE1079" s="272"/>
      <c r="HF1079" s="272"/>
      <c r="HG1079" s="272"/>
      <c r="HH1079" s="272"/>
      <c r="HI1079" s="272"/>
      <c r="HJ1079" s="272"/>
      <c r="HK1079" s="272"/>
      <c r="HL1079" s="272"/>
      <c r="HM1079" s="272"/>
      <c r="HN1079" s="272"/>
      <c r="HO1079" s="272"/>
      <c r="HP1079" s="272"/>
      <c r="HQ1079" s="272"/>
      <c r="HR1079" s="272"/>
      <c r="HS1079" s="272"/>
      <c r="HT1079" s="272"/>
      <c r="HU1079" s="272"/>
      <c r="HV1079" s="272"/>
      <c r="HW1079" s="272"/>
      <c r="HX1079" s="272"/>
      <c r="HY1079" s="272"/>
      <c r="HZ1079" s="272"/>
      <c r="IA1079" s="272"/>
      <c r="IB1079" s="272"/>
      <c r="IC1079" s="272"/>
      <c r="ID1079" s="272"/>
      <c r="IE1079" s="272"/>
      <c r="IF1079" s="272"/>
      <c r="IG1079" s="272"/>
      <c r="IH1079" s="272"/>
      <c r="II1079" s="272"/>
    </row>
    <row r="1080" spans="1:243" s="156" customFormat="1" ht="15">
      <c r="A1080" s="144"/>
      <c r="B1080" s="269" t="s">
        <v>1777</v>
      </c>
      <c r="C1080" s="491"/>
      <c r="D1080" s="491"/>
      <c r="E1080" s="491"/>
      <c r="F1080" s="491"/>
      <c r="G1080" s="491"/>
      <c r="H1080" s="491"/>
      <c r="I1080" s="492"/>
      <c r="J1080" s="492"/>
      <c r="K1080" s="492"/>
      <c r="L1080" s="492"/>
      <c r="M1080" s="492"/>
      <c r="N1080" s="492"/>
      <c r="O1080" s="143"/>
      <c r="P1080" s="143"/>
      <c r="Q1080" s="274"/>
      <c r="R1080" s="274"/>
      <c r="S1080" s="143"/>
      <c r="T1080" s="143"/>
      <c r="U1080" s="143"/>
      <c r="V1080" s="143"/>
      <c r="W1080" s="143"/>
      <c r="X1080" s="143"/>
      <c r="Y1080" s="143"/>
      <c r="Z1080" s="143"/>
      <c r="AA1080" s="143"/>
      <c r="AB1080" s="157"/>
      <c r="AC1080" s="157"/>
      <c r="AD1080" s="157"/>
      <c r="AE1080" s="157"/>
      <c r="AF1080" s="157"/>
      <c r="AG1080" s="157"/>
      <c r="AH1080" s="157"/>
      <c r="AI1080" s="157"/>
      <c r="AJ1080" s="157"/>
      <c r="AK1080" s="157"/>
      <c r="AL1080" s="157"/>
      <c r="AM1080" s="157"/>
      <c r="AN1080" s="157"/>
      <c r="AO1080" s="157"/>
      <c r="AP1080" s="157"/>
      <c r="AQ1080" s="157"/>
      <c r="AR1080" s="157"/>
      <c r="AS1080" s="157"/>
      <c r="AT1080" s="157"/>
      <c r="AU1080" s="157"/>
      <c r="AV1080" s="157"/>
      <c r="AW1080" s="157"/>
      <c r="AX1080" s="157"/>
      <c r="AY1080" s="157"/>
      <c r="AZ1080" s="157"/>
      <c r="BA1080" s="157"/>
      <c r="BB1080" s="157"/>
      <c r="BC1080" s="157"/>
      <c r="BD1080" s="157"/>
      <c r="BE1080" s="157"/>
      <c r="BF1080" s="157"/>
      <c r="BG1080" s="157"/>
      <c r="BH1080" s="157"/>
      <c r="BI1080" s="157"/>
      <c r="BJ1080" s="157"/>
      <c r="BK1080" s="157"/>
      <c r="BL1080" s="157"/>
      <c r="BM1080" s="157"/>
      <c r="BN1080" s="157"/>
      <c r="BO1080" s="157"/>
      <c r="BP1080" s="157"/>
      <c r="BQ1080" s="157"/>
      <c r="BR1080" s="157"/>
      <c r="BS1080" s="157"/>
      <c r="BT1080" s="157"/>
      <c r="BU1080" s="157"/>
      <c r="BV1080" s="157"/>
      <c r="BW1080" s="157"/>
      <c r="BX1080" s="157"/>
      <c r="BY1080" s="157"/>
      <c r="BZ1080" s="157"/>
      <c r="CA1080" s="157"/>
      <c r="CB1080" s="157"/>
      <c r="CC1080" s="157"/>
      <c r="CD1080" s="157"/>
      <c r="CE1080" s="157"/>
      <c r="CF1080" s="157"/>
      <c r="CG1080" s="157"/>
      <c r="CH1080" s="157"/>
      <c r="CI1080" s="157"/>
      <c r="CJ1080" s="157"/>
      <c r="CK1080" s="157"/>
      <c r="CL1080" s="157"/>
      <c r="CM1080" s="157"/>
      <c r="CN1080" s="157"/>
      <c r="CO1080" s="157"/>
      <c r="CP1080" s="157"/>
      <c r="CQ1080" s="157"/>
      <c r="CR1080" s="157"/>
      <c r="CS1080" s="157"/>
      <c r="CT1080" s="157"/>
      <c r="CU1080" s="157"/>
      <c r="CV1080" s="157"/>
      <c r="CW1080" s="157"/>
      <c r="CX1080" s="157"/>
      <c r="CY1080" s="157"/>
      <c r="CZ1080" s="157"/>
      <c r="DA1080" s="157"/>
      <c r="DB1080" s="157"/>
      <c r="DC1080" s="157"/>
      <c r="DD1080" s="157"/>
      <c r="DE1080" s="157"/>
      <c r="DF1080" s="157"/>
      <c r="DG1080" s="157"/>
      <c r="DH1080" s="157"/>
      <c r="DI1080" s="157"/>
      <c r="DJ1080" s="157"/>
      <c r="DK1080" s="157"/>
      <c r="DL1080" s="157"/>
      <c r="DM1080" s="157"/>
      <c r="DN1080" s="157"/>
      <c r="DO1080" s="157"/>
      <c r="DP1080" s="157"/>
      <c r="DQ1080" s="157"/>
      <c r="DR1080" s="157"/>
      <c r="DS1080" s="157"/>
      <c r="DT1080" s="157"/>
      <c r="DU1080" s="157"/>
      <c r="DV1080" s="157"/>
      <c r="DW1080" s="157"/>
      <c r="DX1080" s="157"/>
      <c r="DY1080" s="157"/>
      <c r="DZ1080" s="157"/>
      <c r="EA1080" s="157"/>
      <c r="EB1080" s="157"/>
      <c r="EC1080" s="157"/>
      <c r="ED1080" s="157"/>
      <c r="EE1080" s="157"/>
      <c r="EF1080" s="157"/>
      <c r="EG1080" s="157"/>
      <c r="EH1080" s="157"/>
      <c r="EI1080" s="157"/>
      <c r="EJ1080" s="157"/>
      <c r="EK1080" s="157"/>
      <c r="EL1080" s="157"/>
      <c r="EM1080" s="157"/>
      <c r="EN1080" s="157"/>
      <c r="EO1080" s="157"/>
      <c r="EP1080" s="157"/>
      <c r="EQ1080" s="157"/>
      <c r="ER1080" s="157"/>
      <c r="ES1080" s="157"/>
      <c r="ET1080" s="157"/>
      <c r="EU1080" s="157"/>
      <c r="EV1080" s="157"/>
      <c r="EW1080" s="157"/>
      <c r="EX1080" s="157"/>
      <c r="EY1080" s="157"/>
      <c r="EZ1080" s="157"/>
      <c r="FA1080" s="157"/>
      <c r="FB1080" s="157"/>
      <c r="FC1080" s="157"/>
      <c r="FD1080" s="157"/>
      <c r="FE1080" s="157"/>
      <c r="FF1080" s="157"/>
      <c r="FG1080" s="157"/>
      <c r="FH1080" s="157"/>
      <c r="FI1080" s="157"/>
      <c r="FJ1080" s="157"/>
      <c r="FK1080" s="157"/>
      <c r="FL1080" s="157"/>
      <c r="FM1080" s="157"/>
      <c r="FN1080" s="157"/>
      <c r="FO1080" s="157"/>
      <c r="FP1080" s="157"/>
      <c r="FQ1080" s="157"/>
      <c r="FR1080" s="157"/>
      <c r="FS1080" s="157"/>
      <c r="FT1080" s="157"/>
      <c r="FU1080" s="157"/>
      <c r="FV1080" s="157"/>
      <c r="FW1080" s="157"/>
      <c r="FX1080" s="157"/>
      <c r="FY1080" s="157"/>
      <c r="FZ1080" s="157"/>
      <c r="GA1080" s="157"/>
      <c r="GB1080" s="157"/>
      <c r="GC1080" s="157"/>
      <c r="GD1080" s="157"/>
      <c r="GE1080" s="157"/>
      <c r="GF1080" s="157"/>
      <c r="GG1080" s="157"/>
      <c r="GH1080" s="157"/>
      <c r="GI1080" s="157"/>
      <c r="GJ1080" s="157"/>
      <c r="GK1080" s="157"/>
      <c r="GL1080" s="157"/>
      <c r="GM1080" s="157"/>
      <c r="GN1080" s="157"/>
      <c r="GO1080" s="157"/>
      <c r="GP1080" s="157"/>
      <c r="GQ1080" s="157"/>
      <c r="GR1080" s="157"/>
      <c r="GS1080" s="157"/>
      <c r="GT1080" s="157"/>
      <c r="GU1080" s="157"/>
      <c r="GV1080" s="157"/>
      <c r="GW1080" s="157"/>
      <c r="GX1080" s="157"/>
      <c r="GY1080" s="157"/>
      <c r="GZ1080" s="157"/>
      <c r="HA1080" s="157"/>
      <c r="HB1080" s="157"/>
      <c r="HC1080" s="157"/>
      <c r="HD1080" s="157"/>
      <c r="HE1080" s="157"/>
      <c r="HF1080" s="157"/>
      <c r="HG1080" s="157"/>
      <c r="HH1080" s="157"/>
      <c r="HI1080" s="157"/>
      <c r="HJ1080" s="157"/>
      <c r="HK1080" s="157"/>
      <c r="HL1080" s="157"/>
      <c r="HM1080" s="157"/>
      <c r="HN1080" s="157"/>
      <c r="HO1080" s="157"/>
      <c r="HP1080" s="157"/>
      <c r="HQ1080" s="157"/>
      <c r="HR1080" s="157"/>
      <c r="HS1080" s="157"/>
      <c r="HT1080" s="157"/>
      <c r="HU1080" s="157"/>
      <c r="HV1080" s="157"/>
      <c r="HW1080" s="157"/>
      <c r="HX1080" s="157"/>
      <c r="HY1080" s="157"/>
      <c r="HZ1080" s="157"/>
      <c r="IA1080" s="157"/>
      <c r="IB1080" s="157"/>
      <c r="IC1080" s="157"/>
      <c r="ID1080" s="157"/>
      <c r="IE1080" s="157"/>
      <c r="IF1080" s="157"/>
      <c r="IG1080" s="157"/>
      <c r="IH1080" s="157"/>
      <c r="II1080" s="157"/>
    </row>
    <row r="1081" spans="1:243" s="270" customFormat="1" ht="16.5" customHeight="1">
      <c r="A1081" s="146"/>
      <c r="B1081" s="269"/>
      <c r="C1081" s="493" t="s">
        <v>1778</v>
      </c>
      <c r="D1081" s="493"/>
      <c r="E1081" s="493"/>
      <c r="F1081" s="493"/>
      <c r="G1081" s="493"/>
      <c r="H1081" s="493"/>
      <c r="I1081" s="493"/>
      <c r="J1081" s="493"/>
      <c r="K1081" s="493"/>
      <c r="L1081" s="493"/>
      <c r="M1081" s="493"/>
      <c r="N1081" s="493"/>
      <c r="Q1081" s="287"/>
      <c r="R1081" s="287"/>
      <c r="AB1081" s="273"/>
      <c r="AC1081" s="273"/>
      <c r="AD1081" s="273"/>
      <c r="AE1081" s="273"/>
      <c r="AF1081" s="273"/>
      <c r="AG1081" s="273"/>
      <c r="AH1081" s="273"/>
      <c r="AI1081" s="273"/>
      <c r="AJ1081" s="273"/>
      <c r="AK1081" s="273"/>
      <c r="AL1081" s="273"/>
      <c r="AM1081" s="273"/>
      <c r="AN1081" s="273"/>
      <c r="AO1081" s="273"/>
      <c r="AP1081" s="273"/>
      <c r="AQ1081" s="273"/>
      <c r="AR1081" s="273"/>
      <c r="AS1081" s="273"/>
      <c r="AT1081" s="273"/>
      <c r="AU1081" s="273"/>
      <c r="AV1081" s="273"/>
      <c r="AW1081" s="273"/>
      <c r="AX1081" s="273"/>
      <c r="AY1081" s="273"/>
      <c r="AZ1081" s="273"/>
      <c r="BA1081" s="273"/>
      <c r="BB1081" s="273"/>
      <c r="BC1081" s="273"/>
      <c r="BD1081" s="273"/>
      <c r="BE1081" s="273"/>
      <c r="BF1081" s="273"/>
      <c r="BG1081" s="273"/>
      <c r="BH1081" s="273"/>
      <c r="BI1081" s="273"/>
      <c r="BJ1081" s="273"/>
      <c r="BK1081" s="273"/>
      <c r="BL1081" s="273"/>
      <c r="BM1081" s="273"/>
      <c r="BN1081" s="273"/>
      <c r="BO1081" s="273"/>
      <c r="BP1081" s="273"/>
      <c r="BQ1081" s="273"/>
      <c r="BR1081" s="273"/>
      <c r="BS1081" s="273"/>
      <c r="BT1081" s="273"/>
      <c r="BU1081" s="273"/>
      <c r="BV1081" s="273"/>
      <c r="BW1081" s="273"/>
      <c r="BX1081" s="273"/>
      <c r="BY1081" s="273"/>
      <c r="BZ1081" s="273"/>
      <c r="CA1081" s="273"/>
      <c r="CB1081" s="273"/>
      <c r="CC1081" s="273"/>
      <c r="CD1081" s="273"/>
      <c r="CE1081" s="273"/>
      <c r="CF1081" s="273"/>
      <c r="CG1081" s="273"/>
      <c r="CH1081" s="273"/>
      <c r="CI1081" s="273"/>
      <c r="CJ1081" s="273"/>
      <c r="CK1081" s="273"/>
      <c r="CL1081" s="273"/>
      <c r="CM1081" s="273"/>
      <c r="CN1081" s="273"/>
      <c r="CO1081" s="273"/>
      <c r="CP1081" s="273"/>
      <c r="CQ1081" s="273"/>
      <c r="CR1081" s="273"/>
      <c r="CS1081" s="273"/>
      <c r="CT1081" s="273"/>
      <c r="CU1081" s="273"/>
      <c r="CV1081" s="273"/>
      <c r="CW1081" s="273"/>
      <c r="CX1081" s="273"/>
      <c r="CY1081" s="273"/>
      <c r="CZ1081" s="273"/>
      <c r="DA1081" s="273"/>
      <c r="DB1081" s="273"/>
      <c r="DC1081" s="273"/>
      <c r="DD1081" s="273"/>
      <c r="DE1081" s="273"/>
      <c r="DF1081" s="273"/>
      <c r="DG1081" s="273"/>
      <c r="DH1081" s="273"/>
      <c r="DI1081" s="273"/>
      <c r="DJ1081" s="273"/>
      <c r="DK1081" s="273"/>
      <c r="DL1081" s="273"/>
      <c r="DM1081" s="273"/>
      <c r="DN1081" s="273"/>
      <c r="DO1081" s="273"/>
      <c r="DP1081" s="273"/>
      <c r="DQ1081" s="273"/>
      <c r="DR1081" s="273"/>
      <c r="DS1081" s="273"/>
      <c r="DT1081" s="273"/>
      <c r="DU1081" s="273"/>
      <c r="DV1081" s="273"/>
      <c r="DW1081" s="273"/>
      <c r="DX1081" s="273"/>
      <c r="DY1081" s="273"/>
      <c r="DZ1081" s="273"/>
      <c r="EA1081" s="273"/>
      <c r="EB1081" s="273"/>
      <c r="EC1081" s="273"/>
      <c r="ED1081" s="273"/>
      <c r="EE1081" s="273"/>
      <c r="EF1081" s="273"/>
      <c r="EG1081" s="273"/>
      <c r="EH1081" s="273"/>
      <c r="EI1081" s="273"/>
      <c r="EJ1081" s="273"/>
      <c r="EK1081" s="273"/>
      <c r="EL1081" s="273"/>
      <c r="EM1081" s="273"/>
      <c r="EN1081" s="273"/>
      <c r="EO1081" s="273"/>
      <c r="EP1081" s="273"/>
      <c r="EQ1081" s="273"/>
      <c r="ER1081" s="273"/>
      <c r="ES1081" s="273"/>
      <c r="ET1081" s="273"/>
      <c r="EU1081" s="273"/>
      <c r="EV1081" s="273"/>
      <c r="EW1081" s="273"/>
      <c r="EX1081" s="273"/>
      <c r="EY1081" s="273"/>
      <c r="EZ1081" s="273"/>
      <c r="FA1081" s="273"/>
      <c r="FB1081" s="273"/>
      <c r="FC1081" s="273"/>
      <c r="FD1081" s="273"/>
      <c r="FE1081" s="273"/>
      <c r="FF1081" s="273"/>
      <c r="FG1081" s="273"/>
      <c r="FH1081" s="273"/>
      <c r="FI1081" s="273"/>
      <c r="FJ1081" s="273"/>
      <c r="FK1081" s="273"/>
      <c r="FL1081" s="273"/>
      <c r="FM1081" s="273"/>
      <c r="FN1081" s="273"/>
      <c r="FO1081" s="273"/>
      <c r="FP1081" s="273"/>
      <c r="FQ1081" s="273"/>
      <c r="FR1081" s="273"/>
      <c r="FS1081" s="273"/>
      <c r="FT1081" s="273"/>
      <c r="FU1081" s="273"/>
      <c r="FV1081" s="273"/>
      <c r="FW1081" s="273"/>
      <c r="FX1081" s="273"/>
      <c r="FY1081" s="273"/>
      <c r="FZ1081" s="273"/>
      <c r="GA1081" s="273"/>
      <c r="GB1081" s="273"/>
      <c r="GC1081" s="273"/>
      <c r="GD1081" s="273"/>
      <c r="GE1081" s="273"/>
      <c r="GF1081" s="273"/>
      <c r="GG1081" s="273"/>
      <c r="GH1081" s="273"/>
      <c r="GI1081" s="273"/>
      <c r="GJ1081" s="273"/>
      <c r="GK1081" s="273"/>
      <c r="GL1081" s="273"/>
      <c r="GM1081" s="273"/>
      <c r="GN1081" s="273"/>
      <c r="GO1081" s="273"/>
      <c r="GP1081" s="273"/>
      <c r="GQ1081" s="273"/>
      <c r="GR1081" s="273"/>
      <c r="GS1081" s="273"/>
      <c r="GT1081" s="273"/>
      <c r="GU1081" s="273"/>
      <c r="GV1081" s="273"/>
      <c r="GW1081" s="273"/>
      <c r="GX1081" s="273"/>
      <c r="GY1081" s="273"/>
      <c r="GZ1081" s="273"/>
      <c r="HA1081" s="273"/>
      <c r="HB1081" s="273"/>
      <c r="HC1081" s="273"/>
      <c r="HD1081" s="273"/>
      <c r="HE1081" s="273"/>
      <c r="HF1081" s="273"/>
      <c r="HG1081" s="273"/>
      <c r="HH1081" s="273"/>
      <c r="HI1081" s="273"/>
      <c r="HJ1081" s="273"/>
      <c r="HK1081" s="273"/>
      <c r="HL1081" s="273"/>
      <c r="HM1081" s="273"/>
      <c r="HN1081" s="273"/>
      <c r="HO1081" s="273"/>
      <c r="HP1081" s="273"/>
      <c r="HQ1081" s="273"/>
      <c r="HR1081" s="273"/>
      <c r="HS1081" s="273"/>
      <c r="HT1081" s="273"/>
      <c r="HU1081" s="273"/>
      <c r="HV1081" s="273"/>
      <c r="HW1081" s="273"/>
      <c r="HX1081" s="273"/>
      <c r="HY1081" s="273"/>
      <c r="HZ1081" s="273"/>
      <c r="IA1081" s="273"/>
      <c r="IB1081" s="273"/>
      <c r="IC1081" s="273"/>
      <c r="ID1081" s="273"/>
      <c r="IE1081" s="273"/>
      <c r="IF1081" s="273"/>
      <c r="IG1081" s="273"/>
      <c r="IH1081" s="273"/>
      <c r="II1081" s="273"/>
    </row>
    <row r="1082" spans="1:243" s="156" customFormat="1" ht="15">
      <c r="A1082" s="144"/>
      <c r="B1082" s="269" t="s">
        <v>1779</v>
      </c>
      <c r="C1082" s="491"/>
      <c r="D1082" s="491"/>
      <c r="E1082" s="491"/>
      <c r="F1082" s="491"/>
      <c r="G1082" s="491"/>
      <c r="H1082" s="491"/>
      <c r="I1082" s="492"/>
      <c r="J1082" s="492"/>
      <c r="K1082" s="492"/>
      <c r="L1082" s="492"/>
      <c r="M1082" s="492"/>
      <c r="N1082" s="492"/>
      <c r="O1082" s="143"/>
      <c r="P1082" s="143"/>
      <c r="Q1082" s="274"/>
      <c r="R1082" s="274"/>
      <c r="S1082" s="143"/>
      <c r="T1082" s="143"/>
      <c r="U1082" s="143"/>
      <c r="V1082" s="143"/>
      <c r="W1082" s="143"/>
      <c r="X1082" s="143"/>
      <c r="Y1082" s="143"/>
      <c r="Z1082" s="143"/>
      <c r="AA1082" s="143"/>
      <c r="AB1082" s="157"/>
      <c r="AC1082" s="157"/>
      <c r="AD1082" s="157"/>
      <c r="AE1082" s="157"/>
      <c r="AF1082" s="157"/>
      <c r="AG1082" s="157"/>
      <c r="AH1082" s="157"/>
      <c r="AI1082" s="157"/>
      <c r="AJ1082" s="157"/>
      <c r="AK1082" s="157"/>
      <c r="AL1082" s="157"/>
      <c r="AM1082" s="157"/>
      <c r="AN1082" s="157"/>
      <c r="AO1082" s="157"/>
      <c r="AP1082" s="157"/>
      <c r="AQ1082" s="157"/>
      <c r="AR1082" s="157"/>
      <c r="AS1082" s="157"/>
      <c r="AT1082" s="157"/>
      <c r="AU1082" s="157"/>
      <c r="AV1082" s="157"/>
      <c r="AW1082" s="157"/>
      <c r="AX1082" s="157"/>
      <c r="AY1082" s="157"/>
      <c r="AZ1082" s="157"/>
      <c r="BA1082" s="157"/>
      <c r="BB1082" s="157"/>
      <c r="BC1082" s="157"/>
      <c r="BD1082" s="157"/>
      <c r="BE1082" s="157"/>
      <c r="BF1082" s="157"/>
      <c r="BG1082" s="157"/>
      <c r="BH1082" s="157"/>
      <c r="BI1082" s="157"/>
      <c r="BJ1082" s="157"/>
      <c r="BK1082" s="157"/>
      <c r="BL1082" s="157"/>
      <c r="BM1082" s="157"/>
      <c r="BN1082" s="157"/>
      <c r="BO1082" s="157"/>
      <c r="BP1082" s="157"/>
      <c r="BQ1082" s="157"/>
      <c r="BR1082" s="157"/>
      <c r="BS1082" s="157"/>
      <c r="BT1082" s="157"/>
      <c r="BU1082" s="157"/>
      <c r="BV1082" s="157"/>
      <c r="BW1082" s="157"/>
      <c r="BX1082" s="157"/>
      <c r="BY1082" s="157"/>
      <c r="BZ1082" s="157"/>
      <c r="CA1082" s="157"/>
      <c r="CB1082" s="157"/>
      <c r="CC1082" s="157"/>
      <c r="CD1082" s="157"/>
      <c r="CE1082" s="157"/>
      <c r="CF1082" s="157"/>
      <c r="CG1082" s="157"/>
      <c r="CH1082" s="157"/>
      <c r="CI1082" s="157"/>
      <c r="CJ1082" s="157"/>
      <c r="CK1082" s="157"/>
      <c r="CL1082" s="157"/>
      <c r="CM1082" s="157"/>
      <c r="CN1082" s="157"/>
      <c r="CO1082" s="157"/>
      <c r="CP1082" s="157"/>
      <c r="CQ1082" s="157"/>
      <c r="CR1082" s="157"/>
      <c r="CS1082" s="157"/>
      <c r="CT1082" s="157"/>
      <c r="CU1082" s="157"/>
      <c r="CV1082" s="157"/>
      <c r="CW1082" s="157"/>
      <c r="CX1082" s="157"/>
      <c r="CY1082" s="157"/>
      <c r="CZ1082" s="157"/>
      <c r="DA1082" s="157"/>
      <c r="DB1082" s="157"/>
      <c r="DC1082" s="157"/>
      <c r="DD1082" s="157"/>
      <c r="DE1082" s="157"/>
      <c r="DF1082" s="157"/>
      <c r="DG1082" s="157"/>
      <c r="DH1082" s="157"/>
      <c r="DI1082" s="157"/>
      <c r="DJ1082" s="157"/>
      <c r="DK1082" s="157"/>
      <c r="DL1082" s="157"/>
      <c r="DM1082" s="157"/>
      <c r="DN1082" s="157"/>
      <c r="DO1082" s="157"/>
      <c r="DP1082" s="157"/>
      <c r="DQ1082" s="157"/>
      <c r="DR1082" s="157"/>
      <c r="DS1082" s="157"/>
      <c r="DT1082" s="157"/>
      <c r="DU1082" s="157"/>
      <c r="DV1082" s="157"/>
      <c r="DW1082" s="157"/>
      <c r="DX1082" s="157"/>
      <c r="DY1082" s="157"/>
      <c r="DZ1082" s="157"/>
      <c r="EA1082" s="157"/>
      <c r="EB1082" s="157"/>
      <c r="EC1082" s="157"/>
      <c r="ED1082" s="157"/>
      <c r="EE1082" s="157"/>
      <c r="EF1082" s="157"/>
      <c r="EG1082" s="157"/>
      <c r="EH1082" s="157"/>
      <c r="EI1082" s="157"/>
      <c r="EJ1082" s="157"/>
      <c r="EK1082" s="157"/>
      <c r="EL1082" s="157"/>
      <c r="EM1082" s="157"/>
      <c r="EN1082" s="157"/>
      <c r="EO1082" s="157"/>
      <c r="EP1082" s="157"/>
      <c r="EQ1082" s="157"/>
      <c r="ER1082" s="157"/>
      <c r="ES1082" s="157"/>
      <c r="ET1082" s="157"/>
      <c r="EU1082" s="157"/>
      <c r="EV1082" s="157"/>
      <c r="EW1082" s="157"/>
      <c r="EX1082" s="157"/>
      <c r="EY1082" s="157"/>
      <c r="EZ1082" s="157"/>
      <c r="FA1082" s="157"/>
      <c r="FB1082" s="157"/>
      <c r="FC1082" s="157"/>
      <c r="FD1082" s="157"/>
      <c r="FE1082" s="157"/>
      <c r="FF1082" s="157"/>
      <c r="FG1082" s="157"/>
      <c r="FH1082" s="157"/>
      <c r="FI1082" s="157"/>
      <c r="FJ1082" s="157"/>
      <c r="FK1082" s="157"/>
      <c r="FL1082" s="157"/>
      <c r="FM1082" s="157"/>
      <c r="FN1082" s="157"/>
      <c r="FO1082" s="157"/>
      <c r="FP1082" s="157"/>
      <c r="FQ1082" s="157"/>
      <c r="FR1082" s="157"/>
      <c r="FS1082" s="157"/>
      <c r="FT1082" s="157"/>
      <c r="FU1082" s="157"/>
      <c r="FV1082" s="157"/>
      <c r="FW1082" s="157"/>
      <c r="FX1082" s="157"/>
      <c r="FY1082" s="157"/>
      <c r="FZ1082" s="157"/>
      <c r="GA1082" s="157"/>
      <c r="GB1082" s="157"/>
      <c r="GC1082" s="157"/>
      <c r="GD1082" s="157"/>
      <c r="GE1082" s="157"/>
      <c r="GF1082" s="157"/>
      <c r="GG1082" s="157"/>
      <c r="GH1082" s="157"/>
      <c r="GI1082" s="157"/>
      <c r="GJ1082" s="157"/>
      <c r="GK1082" s="157"/>
      <c r="GL1082" s="157"/>
      <c r="GM1082" s="157"/>
      <c r="GN1082" s="157"/>
      <c r="GO1082" s="157"/>
      <c r="GP1082" s="157"/>
      <c r="GQ1082" s="157"/>
      <c r="GR1082" s="157"/>
      <c r="GS1082" s="157"/>
      <c r="GT1082" s="157"/>
      <c r="GU1082" s="157"/>
      <c r="GV1082" s="157"/>
      <c r="GW1082" s="157"/>
      <c r="GX1082" s="157"/>
      <c r="GY1082" s="157"/>
      <c r="GZ1082" s="157"/>
      <c r="HA1082" s="157"/>
      <c r="HB1082" s="157"/>
      <c r="HC1082" s="157"/>
      <c r="HD1082" s="157"/>
      <c r="HE1082" s="157"/>
      <c r="HF1082" s="157"/>
      <c r="HG1082" s="157"/>
      <c r="HH1082" s="157"/>
      <c r="HI1082" s="157"/>
      <c r="HJ1082" s="157"/>
      <c r="HK1082" s="157"/>
      <c r="HL1082" s="157"/>
      <c r="HM1082" s="157"/>
      <c r="HN1082" s="157"/>
      <c r="HO1082" s="157"/>
      <c r="HP1082" s="157"/>
      <c r="HQ1082" s="157"/>
      <c r="HR1082" s="157"/>
      <c r="HS1082" s="157"/>
      <c r="HT1082" s="157"/>
      <c r="HU1082" s="157"/>
      <c r="HV1082" s="157"/>
      <c r="HW1082" s="157"/>
      <c r="HX1082" s="157"/>
      <c r="HY1082" s="157"/>
      <c r="HZ1082" s="157"/>
      <c r="IA1082" s="157"/>
      <c r="IB1082" s="157"/>
      <c r="IC1082" s="157"/>
      <c r="ID1082" s="157"/>
      <c r="IE1082" s="157"/>
      <c r="IF1082" s="157"/>
      <c r="IG1082" s="157"/>
      <c r="IH1082" s="157"/>
      <c r="II1082" s="157"/>
    </row>
    <row r="1083" spans="1:243" s="270" customFormat="1" ht="16.5" customHeight="1">
      <c r="A1083" s="146"/>
      <c r="C1083" s="493" t="s">
        <v>1778</v>
      </c>
      <c r="D1083" s="493"/>
      <c r="E1083" s="493"/>
      <c r="F1083" s="493"/>
      <c r="G1083" s="493"/>
      <c r="H1083" s="493"/>
      <c r="I1083" s="493"/>
      <c r="J1083" s="493"/>
      <c r="K1083" s="493"/>
      <c r="L1083" s="493"/>
      <c r="M1083" s="493"/>
      <c r="N1083" s="493"/>
      <c r="Q1083" s="287"/>
      <c r="R1083" s="287"/>
      <c r="AB1083" s="273"/>
      <c r="AC1083" s="273"/>
      <c r="AD1083" s="273"/>
      <c r="AE1083" s="273"/>
      <c r="AF1083" s="273"/>
      <c r="AG1083" s="273"/>
      <c r="AH1083" s="273"/>
      <c r="AI1083" s="273"/>
      <c r="AJ1083" s="273"/>
      <c r="AK1083" s="273"/>
      <c r="AL1083" s="273"/>
      <c r="AM1083" s="273"/>
      <c r="AN1083" s="273"/>
      <c r="AO1083" s="273"/>
      <c r="AP1083" s="273"/>
      <c r="AQ1083" s="273"/>
      <c r="AR1083" s="273"/>
      <c r="AS1083" s="273"/>
      <c r="AT1083" s="273"/>
      <c r="AU1083" s="273"/>
      <c r="AV1083" s="273"/>
      <c r="AW1083" s="273"/>
      <c r="AX1083" s="273"/>
      <c r="AY1083" s="273"/>
      <c r="AZ1083" s="273"/>
      <c r="BA1083" s="273"/>
      <c r="BB1083" s="273"/>
      <c r="BC1083" s="273"/>
      <c r="BD1083" s="273"/>
      <c r="BE1083" s="273"/>
      <c r="BF1083" s="273"/>
      <c r="BG1083" s="273"/>
      <c r="BH1083" s="273"/>
      <c r="BI1083" s="273"/>
      <c r="BJ1083" s="273"/>
      <c r="BK1083" s="273"/>
      <c r="BL1083" s="273"/>
      <c r="BM1083" s="273"/>
      <c r="BN1083" s="273"/>
      <c r="BO1083" s="273"/>
      <c r="BP1083" s="273"/>
      <c r="BQ1083" s="273"/>
      <c r="BR1083" s="273"/>
      <c r="BS1083" s="273"/>
      <c r="BT1083" s="273"/>
      <c r="BU1083" s="273"/>
      <c r="BV1083" s="273"/>
      <c r="BW1083" s="273"/>
      <c r="BX1083" s="273"/>
      <c r="BY1083" s="273"/>
      <c r="BZ1083" s="273"/>
      <c r="CA1083" s="273"/>
      <c r="CB1083" s="273"/>
      <c r="CC1083" s="273"/>
      <c r="CD1083" s="273"/>
      <c r="CE1083" s="273"/>
      <c r="CF1083" s="273"/>
      <c r="CG1083" s="273"/>
      <c r="CH1083" s="273"/>
      <c r="CI1083" s="273"/>
      <c r="CJ1083" s="273"/>
      <c r="CK1083" s="273"/>
      <c r="CL1083" s="273"/>
      <c r="CM1083" s="273"/>
      <c r="CN1083" s="273"/>
      <c r="CO1083" s="273"/>
      <c r="CP1083" s="273"/>
      <c r="CQ1083" s="273"/>
      <c r="CR1083" s="273"/>
      <c r="CS1083" s="273"/>
      <c r="CT1083" s="273"/>
      <c r="CU1083" s="273"/>
      <c r="CV1083" s="273"/>
      <c r="CW1083" s="273"/>
      <c r="CX1083" s="273"/>
      <c r="CY1083" s="273"/>
      <c r="CZ1083" s="273"/>
      <c r="DA1083" s="273"/>
      <c r="DB1083" s="273"/>
      <c r="DC1083" s="273"/>
      <c r="DD1083" s="273"/>
      <c r="DE1083" s="273"/>
      <c r="DF1083" s="273"/>
      <c r="DG1083" s="273"/>
      <c r="DH1083" s="273"/>
      <c r="DI1083" s="273"/>
      <c r="DJ1083" s="273"/>
      <c r="DK1083" s="273"/>
      <c r="DL1083" s="273"/>
      <c r="DM1083" s="273"/>
      <c r="DN1083" s="273"/>
      <c r="DO1083" s="273"/>
      <c r="DP1083" s="273"/>
      <c r="DQ1083" s="273"/>
      <c r="DR1083" s="273"/>
      <c r="DS1083" s="273"/>
      <c r="DT1083" s="273"/>
      <c r="DU1083" s="273"/>
      <c r="DV1083" s="273"/>
      <c r="DW1083" s="273"/>
      <c r="DX1083" s="273"/>
      <c r="DY1083" s="273"/>
      <c r="DZ1083" s="273"/>
      <c r="EA1083" s="273"/>
      <c r="EB1083" s="273"/>
      <c r="EC1083" s="273"/>
      <c r="ED1083" s="273"/>
      <c r="EE1083" s="273"/>
      <c r="EF1083" s="273"/>
      <c r="EG1083" s="273"/>
      <c r="EH1083" s="273"/>
      <c r="EI1083" s="273"/>
      <c r="EJ1083" s="273"/>
      <c r="EK1083" s="273"/>
      <c r="EL1083" s="273"/>
      <c r="EM1083" s="273"/>
      <c r="EN1083" s="273"/>
      <c r="EO1083" s="273"/>
      <c r="EP1083" s="273"/>
      <c r="EQ1083" s="273"/>
      <c r="ER1083" s="273"/>
      <c r="ES1083" s="273"/>
      <c r="ET1083" s="273"/>
      <c r="EU1083" s="273"/>
      <c r="EV1083" s="273"/>
      <c r="EW1083" s="273"/>
      <c r="EX1083" s="273"/>
      <c r="EY1083" s="273"/>
      <c r="EZ1083" s="273"/>
      <c r="FA1083" s="273"/>
      <c r="FB1083" s="273"/>
      <c r="FC1083" s="273"/>
      <c r="FD1083" s="273"/>
      <c r="FE1083" s="273"/>
      <c r="FF1083" s="273"/>
      <c r="FG1083" s="273"/>
      <c r="FH1083" s="273"/>
      <c r="FI1083" s="273"/>
      <c r="FJ1083" s="273"/>
      <c r="FK1083" s="273"/>
      <c r="FL1083" s="273"/>
      <c r="FM1083" s="273"/>
      <c r="FN1083" s="273"/>
      <c r="FO1083" s="273"/>
      <c r="FP1083" s="273"/>
      <c r="FQ1083" s="273"/>
      <c r="FR1083" s="273"/>
      <c r="FS1083" s="273"/>
      <c r="FT1083" s="273"/>
      <c r="FU1083" s="273"/>
      <c r="FV1083" s="273"/>
      <c r="FW1083" s="273"/>
      <c r="FX1083" s="273"/>
      <c r="FY1083" s="273"/>
      <c r="FZ1083" s="273"/>
      <c r="GA1083" s="273"/>
      <c r="GB1083" s="273"/>
      <c r="GC1083" s="273"/>
      <c r="GD1083" s="273"/>
      <c r="GE1083" s="273"/>
      <c r="GF1083" s="273"/>
      <c r="GG1083" s="273"/>
      <c r="GH1083" s="273"/>
      <c r="GI1083" s="273"/>
      <c r="GJ1083" s="273"/>
      <c r="GK1083" s="273"/>
      <c r="GL1083" s="273"/>
      <c r="GM1083" s="273"/>
      <c r="GN1083" s="273"/>
      <c r="GO1083" s="273"/>
      <c r="GP1083" s="273"/>
      <c r="GQ1083" s="273"/>
      <c r="GR1083" s="273"/>
      <c r="GS1083" s="273"/>
      <c r="GT1083" s="273"/>
      <c r="GU1083" s="273"/>
      <c r="GV1083" s="273"/>
      <c r="GW1083" s="273"/>
      <c r="GX1083" s="273"/>
      <c r="GY1083" s="273"/>
      <c r="GZ1083" s="273"/>
      <c r="HA1083" s="273"/>
      <c r="HB1083" s="273"/>
      <c r="HC1083" s="273"/>
      <c r="HD1083" s="273"/>
      <c r="HE1083" s="273"/>
      <c r="HF1083" s="273"/>
      <c r="HG1083" s="273"/>
      <c r="HH1083" s="273"/>
      <c r="HI1083" s="273"/>
      <c r="HJ1083" s="273"/>
      <c r="HK1083" s="273"/>
      <c r="HL1083" s="273"/>
      <c r="HM1083" s="273"/>
      <c r="HN1083" s="273"/>
      <c r="HO1083" s="273"/>
      <c r="HP1083" s="273"/>
      <c r="HQ1083" s="273"/>
      <c r="HR1083" s="273"/>
      <c r="HS1083" s="273"/>
      <c r="HT1083" s="273"/>
      <c r="HU1083" s="273"/>
      <c r="HV1083" s="273"/>
      <c r="HW1083" s="273"/>
      <c r="HX1083" s="273"/>
      <c r="HY1083" s="273"/>
      <c r="HZ1083" s="273"/>
      <c r="IA1083" s="273"/>
      <c r="IB1083" s="273"/>
      <c r="IC1083" s="273"/>
      <c r="ID1083" s="273"/>
      <c r="IE1083" s="273"/>
      <c r="IF1083" s="273"/>
      <c r="IG1083" s="273"/>
      <c r="IH1083" s="273"/>
      <c r="II1083" s="273"/>
    </row>
    <row r="1084" spans="1:243" s="143" customFormat="1" ht="13.5" customHeight="1">
      <c r="A1084" s="141"/>
      <c r="B1084" s="141"/>
      <c r="C1084" s="141"/>
      <c r="D1084" s="141"/>
      <c r="E1084" s="141"/>
      <c r="F1084" s="141"/>
      <c r="G1084" s="141"/>
      <c r="H1084" s="141"/>
      <c r="I1084" s="141"/>
      <c r="J1084" s="141"/>
      <c r="K1084" s="141"/>
      <c r="L1084" s="141"/>
      <c r="M1084" s="141"/>
      <c r="N1084" s="141"/>
      <c r="O1084" s="141"/>
      <c r="P1084" s="141"/>
    </row>
    <row r="1085" spans="1:243" s="143" customFormat="1" ht="27" customHeight="1">
      <c r="A1085" s="494" t="s">
        <v>1780</v>
      </c>
      <c r="B1085" s="494"/>
      <c r="C1085" s="494"/>
      <c r="D1085" s="494"/>
      <c r="E1085" s="494"/>
      <c r="F1085" s="494"/>
      <c r="G1085" s="494"/>
      <c r="H1085" s="494"/>
      <c r="I1085" s="494"/>
      <c r="J1085" s="494"/>
      <c r="K1085" s="494"/>
      <c r="L1085" s="494"/>
      <c r="M1085" s="494"/>
      <c r="N1085" s="494"/>
      <c r="O1085" s="494"/>
      <c r="P1085" s="494"/>
    </row>
    <row r="1086" spans="1:243" s="143" customFormat="1" ht="16.5" customHeight="1">
      <c r="A1086" s="494" t="s">
        <v>1781</v>
      </c>
      <c r="B1086" s="494"/>
      <c r="C1086" s="494"/>
      <c r="D1086" s="494"/>
      <c r="E1086" s="494"/>
      <c r="F1086" s="494"/>
      <c r="G1086" s="494"/>
      <c r="H1086" s="494"/>
      <c r="I1086" s="494"/>
      <c r="J1086" s="494"/>
      <c r="K1086" s="494"/>
      <c r="L1086" s="494"/>
      <c r="M1086" s="494"/>
      <c r="N1086" s="494"/>
      <c r="O1086" s="494"/>
      <c r="P1086" s="494"/>
    </row>
    <row r="1087" spans="1:243" s="143" customFormat="1" ht="14.25" customHeight="1">
      <c r="A1087" s="494" t="s">
        <v>1782</v>
      </c>
      <c r="B1087" s="494"/>
      <c r="C1087" s="494"/>
      <c r="D1087" s="494"/>
      <c r="E1087" s="494"/>
      <c r="F1087" s="494"/>
      <c r="G1087" s="494"/>
      <c r="H1087" s="494"/>
      <c r="I1087" s="494"/>
      <c r="J1087" s="494"/>
      <c r="K1087" s="494"/>
      <c r="L1087" s="494"/>
      <c r="M1087" s="494"/>
      <c r="N1087" s="494"/>
      <c r="O1087" s="494"/>
      <c r="P1087" s="494"/>
    </row>
    <row r="1089" spans="1:1" s="143" customFormat="1" ht="15">
      <c r="A1089" s="141"/>
    </row>
    <row r="1090" spans="1:1" s="143" customFormat="1" ht="15">
      <c r="A1090" s="141"/>
    </row>
    <row r="1091" spans="1:1" s="143" customFormat="1" ht="15">
      <c r="A1091" s="141"/>
    </row>
    <row r="1092" spans="1:1" s="143" customFormat="1" ht="15">
      <c r="A1092" s="141"/>
    </row>
    <row r="1093" spans="1:1" s="143" customFormat="1" ht="15">
      <c r="A1093" s="141"/>
    </row>
    <row r="1094" spans="1:1" s="143" customFormat="1" ht="15">
      <c r="A1094" s="141"/>
    </row>
    <row r="1095" spans="1:1" s="143" customFormat="1" ht="15">
      <c r="A1095" s="141"/>
    </row>
    <row r="1096" spans="1:1" s="143" customFormat="1" ht="15">
      <c r="A1096" s="141"/>
    </row>
    <row r="1097" spans="1:1" s="143" customFormat="1" ht="15">
      <c r="A1097" s="141"/>
    </row>
    <row r="1098" spans="1:1" s="143" customFormat="1" ht="15">
      <c r="A1098" s="141"/>
    </row>
    <row r="1099" spans="1:1" s="143" customFormat="1" ht="15">
      <c r="A1099" s="141"/>
    </row>
    <row r="1100" spans="1:1" s="143" customFormat="1" ht="15">
      <c r="A1100" s="141"/>
    </row>
    <row r="1101" spans="1:1" s="143" customFormat="1" ht="15">
      <c r="A1101" s="141"/>
    </row>
    <row r="1102" spans="1:1" s="143" customFormat="1" ht="15">
      <c r="A1102" s="141"/>
    </row>
    <row r="1103" spans="1:1" s="143" customFormat="1" ht="15">
      <c r="A1103" s="141"/>
    </row>
    <row r="1104" spans="1:1" s="143" customFormat="1" ht="15">
      <c r="A1104" s="141"/>
    </row>
    <row r="1105" spans="1:1" s="143" customFormat="1" ht="15">
      <c r="A1105" s="141"/>
    </row>
    <row r="1106" spans="1:1" s="143" customFormat="1" ht="15">
      <c r="A1106" s="141"/>
    </row>
    <row r="1107" spans="1:1" s="143" customFormat="1" ht="15">
      <c r="A1107" s="141"/>
    </row>
    <row r="1108" spans="1:1" s="143" customFormat="1" ht="15">
      <c r="A1108" s="141"/>
    </row>
    <row r="1109" spans="1:1" s="143" customFormat="1" ht="15">
      <c r="A1109" s="141"/>
    </row>
    <row r="1110" spans="1:1" s="143" customFormat="1" ht="15">
      <c r="A1110" s="141"/>
    </row>
    <row r="1111" spans="1:1" s="143" customFormat="1" ht="15">
      <c r="A1111" s="141"/>
    </row>
    <row r="1112" spans="1:1" s="143" customFormat="1" ht="15">
      <c r="A1112" s="141"/>
    </row>
    <row r="1113" spans="1:1" s="143" customFormat="1" ht="15">
      <c r="A1113" s="141"/>
    </row>
    <row r="1114" spans="1:1" s="143" customFormat="1" ht="15">
      <c r="A1114" s="141"/>
    </row>
    <row r="1115" spans="1:1" s="143" customFormat="1" ht="15">
      <c r="A1115" s="141"/>
    </row>
    <row r="1116" spans="1:1" s="143" customFormat="1" ht="15">
      <c r="A1116" s="141"/>
    </row>
    <row r="1117" spans="1:1" s="143" customFormat="1" ht="15">
      <c r="A1117" s="141"/>
    </row>
    <row r="1118" spans="1:1" s="143" customFormat="1" ht="15">
      <c r="A1118" s="141"/>
    </row>
    <row r="1119" spans="1:1" s="143" customFormat="1" ht="15">
      <c r="A1119" s="141"/>
    </row>
    <row r="1120" spans="1:1" s="143" customFormat="1" ht="15">
      <c r="A1120" s="141"/>
    </row>
    <row r="1121" spans="1:1" s="143" customFormat="1" ht="15">
      <c r="A1121" s="141"/>
    </row>
  </sheetData>
  <mergeCells count="1076">
    <mergeCell ref="A4:F4"/>
    <mergeCell ref="G4:P4"/>
    <mergeCell ref="A5:F5"/>
    <mergeCell ref="G5:P5"/>
    <mergeCell ref="A6:F6"/>
    <mergeCell ref="G6:P6"/>
    <mergeCell ref="A7:F7"/>
    <mergeCell ref="G7:P7"/>
    <mergeCell ref="A8:F8"/>
    <mergeCell ref="G8:P8"/>
    <mergeCell ref="A9:F9"/>
    <mergeCell ref="G9:P9"/>
    <mergeCell ref="A10:F10"/>
    <mergeCell ref="G10:P10"/>
    <mergeCell ref="A11:F11"/>
    <mergeCell ref="G11:P11"/>
    <mergeCell ref="A13:P13"/>
    <mergeCell ref="A14:P14"/>
    <mergeCell ref="A16:P16"/>
    <mergeCell ref="A17:P17"/>
    <mergeCell ref="A18:P18"/>
    <mergeCell ref="A20:P20"/>
    <mergeCell ref="A21:P21"/>
    <mergeCell ref="B23:F23"/>
    <mergeCell ref="B24:F24"/>
    <mergeCell ref="C26:F26"/>
    <mergeCell ref="A35:A37"/>
    <mergeCell ref="B35:B37"/>
    <mergeCell ref="C35:G37"/>
    <mergeCell ref="H35:H37"/>
    <mergeCell ref="I35:K36"/>
    <mergeCell ref="L35:P36"/>
    <mergeCell ref="C38:G38"/>
    <mergeCell ref="A39:P39"/>
    <mergeCell ref="A40:P40"/>
    <mergeCell ref="C41:G41"/>
    <mergeCell ref="C42:P42"/>
    <mergeCell ref="C43:P43"/>
    <mergeCell ref="C44:P44"/>
    <mergeCell ref="C45:G45"/>
    <mergeCell ref="C46:G46"/>
    <mergeCell ref="C47:G47"/>
    <mergeCell ref="C48:G48"/>
    <mergeCell ref="C49:G49"/>
    <mergeCell ref="C50:G50"/>
    <mergeCell ref="C51:G51"/>
    <mergeCell ref="C52:G52"/>
    <mergeCell ref="C53:G53"/>
    <mergeCell ref="C54:G54"/>
    <mergeCell ref="C55:G55"/>
    <mergeCell ref="C56:G56"/>
    <mergeCell ref="C57:G57"/>
    <mergeCell ref="C58:G58"/>
    <mergeCell ref="C59:G59"/>
    <mergeCell ref="C60:G60"/>
    <mergeCell ref="C61:G61"/>
    <mergeCell ref="C62:G62"/>
    <mergeCell ref="C63:G63"/>
    <mergeCell ref="C64:G64"/>
    <mergeCell ref="C65:G65"/>
    <mergeCell ref="C66:G66"/>
    <mergeCell ref="C67:G67"/>
    <mergeCell ref="C68:G68"/>
    <mergeCell ref="C69:G69"/>
    <mergeCell ref="C70:G70"/>
    <mergeCell ref="A71:P71"/>
    <mergeCell ref="C72:G72"/>
    <mergeCell ref="C73:P73"/>
    <mergeCell ref="C74:P74"/>
    <mergeCell ref="C75:P75"/>
    <mergeCell ref="C76:G76"/>
    <mergeCell ref="C77:G77"/>
    <mergeCell ref="C78:G78"/>
    <mergeCell ref="C79:G79"/>
    <mergeCell ref="C80:G80"/>
    <mergeCell ref="C81:G81"/>
    <mergeCell ref="C82:G82"/>
    <mergeCell ref="C83:G83"/>
    <mergeCell ref="C84:G84"/>
    <mergeCell ref="C85:G85"/>
    <mergeCell ref="C86:G86"/>
    <mergeCell ref="C87:G87"/>
    <mergeCell ref="C88:G88"/>
    <mergeCell ref="C89:G89"/>
    <mergeCell ref="C90:G90"/>
    <mergeCell ref="C91:G91"/>
    <mergeCell ref="C92:G92"/>
    <mergeCell ref="C93:G93"/>
    <mergeCell ref="C94:G94"/>
    <mergeCell ref="C95:G95"/>
    <mergeCell ref="C96:G96"/>
    <mergeCell ref="C97:G97"/>
    <mergeCell ref="C98:G98"/>
    <mergeCell ref="C99:G99"/>
    <mergeCell ref="C100:G100"/>
    <mergeCell ref="C101:G101"/>
    <mergeCell ref="A102:P102"/>
    <mergeCell ref="C103:G103"/>
    <mergeCell ref="C104:P104"/>
    <mergeCell ref="C105:P105"/>
    <mergeCell ref="C106:P106"/>
    <mergeCell ref="C107:G107"/>
    <mergeCell ref="C108:G108"/>
    <mergeCell ref="C109:G109"/>
    <mergeCell ref="C110:G110"/>
    <mergeCell ref="C111:G111"/>
    <mergeCell ref="C112:G112"/>
    <mergeCell ref="C113:G113"/>
    <mergeCell ref="C114:G114"/>
    <mergeCell ref="C115:G115"/>
    <mergeCell ref="C116:G116"/>
    <mergeCell ref="C117:G117"/>
    <mergeCell ref="C118:G118"/>
    <mergeCell ref="C119:G119"/>
    <mergeCell ref="C120:G120"/>
    <mergeCell ref="C121:G121"/>
    <mergeCell ref="C122:G122"/>
    <mergeCell ref="C123:G123"/>
    <mergeCell ref="C124:G124"/>
    <mergeCell ref="C125:G125"/>
    <mergeCell ref="C126:G126"/>
    <mergeCell ref="C127:G127"/>
    <mergeCell ref="C128:G128"/>
    <mergeCell ref="C129:G129"/>
    <mergeCell ref="C130:G130"/>
    <mergeCell ref="C131:G131"/>
    <mergeCell ref="C132:G132"/>
    <mergeCell ref="C134:O134"/>
    <mergeCell ref="C135:O135"/>
    <mergeCell ref="C136:O136"/>
    <mergeCell ref="C137:O137"/>
    <mergeCell ref="C138:O138"/>
    <mergeCell ref="C139:O139"/>
    <mergeCell ref="C140:O140"/>
    <mergeCell ref="C141:O141"/>
    <mergeCell ref="C142:O142"/>
    <mergeCell ref="C143:O143"/>
    <mergeCell ref="C144:O144"/>
    <mergeCell ref="C145:O145"/>
    <mergeCell ref="C146:O146"/>
    <mergeCell ref="C147:O147"/>
    <mergeCell ref="C148:O148"/>
    <mergeCell ref="C149:O149"/>
    <mergeCell ref="C150:O150"/>
    <mergeCell ref="C151:O151"/>
    <mergeCell ref="C152:O152"/>
    <mergeCell ref="C153:O153"/>
    <mergeCell ref="C154:J154"/>
    <mergeCell ref="C155:J155"/>
    <mergeCell ref="A156:P156"/>
    <mergeCell ref="A157:P157"/>
    <mergeCell ref="A158:P158"/>
    <mergeCell ref="C159:G159"/>
    <mergeCell ref="C160:P160"/>
    <mergeCell ref="C161:P161"/>
    <mergeCell ref="C162:P162"/>
    <mergeCell ref="C163:G163"/>
    <mergeCell ref="C164:G164"/>
    <mergeCell ref="C165:G165"/>
    <mergeCell ref="C166:G166"/>
    <mergeCell ref="C167:G167"/>
    <mergeCell ref="C168:G168"/>
    <mergeCell ref="C169:G169"/>
    <mergeCell ref="C170:G170"/>
    <mergeCell ref="C171:G171"/>
    <mergeCell ref="C172:G172"/>
    <mergeCell ref="C173:G173"/>
    <mergeCell ref="C174:G174"/>
    <mergeCell ref="C175:G175"/>
    <mergeCell ref="C176:G176"/>
    <mergeCell ref="C177:G177"/>
    <mergeCell ref="C178:G178"/>
    <mergeCell ref="C179:G179"/>
    <mergeCell ref="C180:G180"/>
    <mergeCell ref="A181:P181"/>
    <mergeCell ref="C182:G182"/>
    <mergeCell ref="C183:P183"/>
    <mergeCell ref="C184:P184"/>
    <mergeCell ref="C185:P185"/>
    <mergeCell ref="C186:G186"/>
    <mergeCell ref="C187:G187"/>
    <mergeCell ref="C188:G188"/>
    <mergeCell ref="C189:G189"/>
    <mergeCell ref="C190:G190"/>
    <mergeCell ref="C191:G191"/>
    <mergeCell ref="C192:G192"/>
    <mergeCell ref="C193:G193"/>
    <mergeCell ref="C194:G194"/>
    <mergeCell ref="C195:G195"/>
    <mergeCell ref="C196:G196"/>
    <mergeCell ref="C197:G197"/>
    <mergeCell ref="C198:G198"/>
    <mergeCell ref="C199:G199"/>
    <mergeCell ref="C200:G200"/>
    <mergeCell ref="C201:G201"/>
    <mergeCell ref="C202:G202"/>
    <mergeCell ref="C203:G203"/>
    <mergeCell ref="C204:G204"/>
    <mergeCell ref="C205:G205"/>
    <mergeCell ref="A206:P206"/>
    <mergeCell ref="A207:P207"/>
    <mergeCell ref="C208:G208"/>
    <mergeCell ref="C209:P209"/>
    <mergeCell ref="C210:P210"/>
    <mergeCell ref="C211:P211"/>
    <mergeCell ref="C212:G212"/>
    <mergeCell ref="C213:G213"/>
    <mergeCell ref="C214:G214"/>
    <mergeCell ref="C215:G215"/>
    <mergeCell ref="C216:G216"/>
    <mergeCell ref="C217:G217"/>
    <mergeCell ref="C218:G218"/>
    <mergeCell ref="C219:G219"/>
    <mergeCell ref="C220:G220"/>
    <mergeCell ref="C221:G221"/>
    <mergeCell ref="C222:G222"/>
    <mergeCell ref="C223:G223"/>
    <mergeCell ref="C224:G224"/>
    <mergeCell ref="C225:G225"/>
    <mergeCell ref="C226:G226"/>
    <mergeCell ref="C227:G227"/>
    <mergeCell ref="C228:G228"/>
    <mergeCell ref="C229:G229"/>
    <mergeCell ref="A230:P230"/>
    <mergeCell ref="C231:G231"/>
    <mergeCell ref="C232:P232"/>
    <mergeCell ref="C233:P233"/>
    <mergeCell ref="C234:P234"/>
    <mergeCell ref="C235:G235"/>
    <mergeCell ref="C236:G236"/>
    <mergeCell ref="C237:G237"/>
    <mergeCell ref="C238:G238"/>
    <mergeCell ref="C239:G239"/>
    <mergeCell ref="C240:G240"/>
    <mergeCell ref="C241:G241"/>
    <mergeCell ref="C242:G242"/>
    <mergeCell ref="C243:G243"/>
    <mergeCell ref="C244:G244"/>
    <mergeCell ref="C245:G245"/>
    <mergeCell ref="C246:G246"/>
    <mergeCell ref="C247:G247"/>
    <mergeCell ref="C248:G248"/>
    <mergeCell ref="C249:G249"/>
    <mergeCell ref="C250:G250"/>
    <mergeCell ref="C251:G251"/>
    <mergeCell ref="C252:G252"/>
    <mergeCell ref="C253:G253"/>
    <mergeCell ref="C254:G254"/>
    <mergeCell ref="A255:P255"/>
    <mergeCell ref="A256:P256"/>
    <mergeCell ref="C257:G257"/>
    <mergeCell ref="C258:P258"/>
    <mergeCell ref="C259:P259"/>
    <mergeCell ref="C260:P260"/>
    <mergeCell ref="C261:G261"/>
    <mergeCell ref="C262:G262"/>
    <mergeCell ref="C263:G263"/>
    <mergeCell ref="C264:G264"/>
    <mergeCell ref="C265:G265"/>
    <mergeCell ref="C266:G266"/>
    <mergeCell ref="C267:G267"/>
    <mergeCell ref="C268:G268"/>
    <mergeCell ref="C269:G269"/>
    <mergeCell ref="C270:G270"/>
    <mergeCell ref="C271:G271"/>
    <mergeCell ref="C272:G272"/>
    <mergeCell ref="C273:G273"/>
    <mergeCell ref="C274:G274"/>
    <mergeCell ref="C275:G275"/>
    <mergeCell ref="C276:G276"/>
    <mergeCell ref="C277:G277"/>
    <mergeCell ref="C278:G278"/>
    <mergeCell ref="A279:P279"/>
    <mergeCell ref="C280:G280"/>
    <mergeCell ref="C281:P281"/>
    <mergeCell ref="C282:P282"/>
    <mergeCell ref="C283:P283"/>
    <mergeCell ref="C284:G284"/>
    <mergeCell ref="C285:G285"/>
    <mergeCell ref="C286:G286"/>
    <mergeCell ref="C287:G287"/>
    <mergeCell ref="C288:G288"/>
    <mergeCell ref="C289:G289"/>
    <mergeCell ref="C290:G290"/>
    <mergeCell ref="C291:G291"/>
    <mergeCell ref="C292:G292"/>
    <mergeCell ref="C293:G293"/>
    <mergeCell ref="C294:G294"/>
    <mergeCell ref="C295:G295"/>
    <mergeCell ref="C296:G296"/>
    <mergeCell ref="C297:G297"/>
    <mergeCell ref="C298:G298"/>
    <mergeCell ref="C299:G299"/>
    <mergeCell ref="C300:G300"/>
    <mergeCell ref="C301:G301"/>
    <mergeCell ref="C302:G302"/>
    <mergeCell ref="C303:G303"/>
    <mergeCell ref="A304:P304"/>
    <mergeCell ref="A305:P305"/>
    <mergeCell ref="C306:G306"/>
    <mergeCell ref="C307:P307"/>
    <mergeCell ref="C308:P308"/>
    <mergeCell ref="C309:P309"/>
    <mergeCell ref="C310:G310"/>
    <mergeCell ref="C311:G311"/>
    <mergeCell ref="C312:G312"/>
    <mergeCell ref="C313:G313"/>
    <mergeCell ref="C314:G314"/>
    <mergeCell ref="C315:G315"/>
    <mergeCell ref="C316:G316"/>
    <mergeCell ref="C317:G317"/>
    <mergeCell ref="C318:G318"/>
    <mergeCell ref="C319:G319"/>
    <mergeCell ref="C320:G320"/>
    <mergeCell ref="C321:G321"/>
    <mergeCell ref="C322:G322"/>
    <mergeCell ref="C323:G323"/>
    <mergeCell ref="C324:G324"/>
    <mergeCell ref="C325:G325"/>
    <mergeCell ref="C326:G326"/>
    <mergeCell ref="C327:G327"/>
    <mergeCell ref="A328:P328"/>
    <mergeCell ref="C329:G329"/>
    <mergeCell ref="C330:P330"/>
    <mergeCell ref="C331:P331"/>
    <mergeCell ref="C332:P332"/>
    <mergeCell ref="C333:G333"/>
    <mergeCell ref="C334:G334"/>
    <mergeCell ref="C335:G335"/>
    <mergeCell ref="C336:G336"/>
    <mergeCell ref="C337:G337"/>
    <mergeCell ref="C338:G338"/>
    <mergeCell ref="C339:G339"/>
    <mergeCell ref="C340:G340"/>
    <mergeCell ref="C341:G341"/>
    <mergeCell ref="C342:G342"/>
    <mergeCell ref="C343:G343"/>
    <mergeCell ref="C344:G344"/>
    <mergeCell ref="C345:G345"/>
    <mergeCell ref="C346:G346"/>
    <mergeCell ref="C347:G347"/>
    <mergeCell ref="C348:G348"/>
    <mergeCell ref="C349:G349"/>
    <mergeCell ref="C350:G350"/>
    <mergeCell ref="C351:G351"/>
    <mergeCell ref="C352:G352"/>
    <mergeCell ref="A353:P353"/>
    <mergeCell ref="A354:P354"/>
    <mergeCell ref="C355:G355"/>
    <mergeCell ref="C356:P356"/>
    <mergeCell ref="C357:P357"/>
    <mergeCell ref="C358:P358"/>
    <mergeCell ref="C359:G359"/>
    <mergeCell ref="C360:G360"/>
    <mergeCell ref="C361:G361"/>
    <mergeCell ref="C362:G362"/>
    <mergeCell ref="C363:G363"/>
    <mergeCell ref="C364:G364"/>
    <mergeCell ref="C365:G365"/>
    <mergeCell ref="C366:G366"/>
    <mergeCell ref="C367:G367"/>
    <mergeCell ref="C368:G368"/>
    <mergeCell ref="C369:G369"/>
    <mergeCell ref="C370:G370"/>
    <mergeCell ref="C371:G371"/>
    <mergeCell ref="C372:G372"/>
    <mergeCell ref="C373:G373"/>
    <mergeCell ref="C374:G374"/>
    <mergeCell ref="C375:G375"/>
    <mergeCell ref="C376:G376"/>
    <mergeCell ref="A377:P377"/>
    <mergeCell ref="C378:G378"/>
    <mergeCell ref="C379:P379"/>
    <mergeCell ref="C380:P380"/>
    <mergeCell ref="C381:P381"/>
    <mergeCell ref="C382:G382"/>
    <mergeCell ref="C383:G383"/>
    <mergeCell ref="C384:G384"/>
    <mergeCell ref="C385:G385"/>
    <mergeCell ref="C386:G386"/>
    <mergeCell ref="C387:G387"/>
    <mergeCell ref="C388:G388"/>
    <mergeCell ref="C389:G389"/>
    <mergeCell ref="C390:G390"/>
    <mergeCell ref="C391:G391"/>
    <mergeCell ref="C392:G392"/>
    <mergeCell ref="C393:G393"/>
    <mergeCell ref="C394:G394"/>
    <mergeCell ref="C395:G395"/>
    <mergeCell ref="C396:G396"/>
    <mergeCell ref="C397:G397"/>
    <mergeCell ref="C398:G398"/>
    <mergeCell ref="C399:G399"/>
    <mergeCell ref="C400:G400"/>
    <mergeCell ref="C401:G401"/>
    <mergeCell ref="A402:P402"/>
    <mergeCell ref="A403:P403"/>
    <mergeCell ref="C404:G404"/>
    <mergeCell ref="C405:P405"/>
    <mergeCell ref="C406:P406"/>
    <mergeCell ref="C407:P407"/>
    <mergeCell ref="C408:G408"/>
    <mergeCell ref="C409:G409"/>
    <mergeCell ref="C410:G410"/>
    <mergeCell ref="C411:G411"/>
    <mergeCell ref="C412:G412"/>
    <mergeCell ref="C413:G413"/>
    <mergeCell ref="C414:G414"/>
    <mergeCell ref="C415:G415"/>
    <mergeCell ref="C416:G416"/>
    <mergeCell ref="C417:G417"/>
    <mergeCell ref="C418:G418"/>
    <mergeCell ref="C419:G419"/>
    <mergeCell ref="C420:G420"/>
    <mergeCell ref="C421:G421"/>
    <mergeCell ref="C422:G422"/>
    <mergeCell ref="C423:G423"/>
    <mergeCell ref="C424:G424"/>
    <mergeCell ref="C425:G425"/>
    <mergeCell ref="A426:P426"/>
    <mergeCell ref="C427:G427"/>
    <mergeCell ref="C428:P428"/>
    <mergeCell ref="C429:P429"/>
    <mergeCell ref="C430:P430"/>
    <mergeCell ref="C431:G431"/>
    <mergeCell ref="C432:G432"/>
    <mergeCell ref="C433:G433"/>
    <mergeCell ref="C434:G434"/>
    <mergeCell ref="C435:G435"/>
    <mergeCell ref="C436:G436"/>
    <mergeCell ref="C437:G437"/>
    <mergeCell ref="C438:G438"/>
    <mergeCell ref="C439:G439"/>
    <mergeCell ref="C440:G440"/>
    <mergeCell ref="C441:G441"/>
    <mergeCell ref="C442:G442"/>
    <mergeCell ref="C443:G443"/>
    <mergeCell ref="C444:G444"/>
    <mergeCell ref="C445:G445"/>
    <mergeCell ref="C446:G446"/>
    <mergeCell ref="C447:G447"/>
    <mergeCell ref="C448:G448"/>
    <mergeCell ref="C449:G449"/>
    <mergeCell ref="C450:G450"/>
    <mergeCell ref="A451:P451"/>
    <mergeCell ref="A452:P452"/>
    <mergeCell ref="C453:G453"/>
    <mergeCell ref="C454:P454"/>
    <mergeCell ref="C455:P455"/>
    <mergeCell ref="C456:P456"/>
    <mergeCell ref="C457:G457"/>
    <mergeCell ref="C458:G458"/>
    <mergeCell ref="C459:G459"/>
    <mergeCell ref="C460:G460"/>
    <mergeCell ref="C461:G461"/>
    <mergeCell ref="C462:G462"/>
    <mergeCell ref="C463:G463"/>
    <mergeCell ref="C464:G464"/>
    <mergeCell ref="C465:G465"/>
    <mergeCell ref="C466:G466"/>
    <mergeCell ref="C467:G467"/>
    <mergeCell ref="C468:G468"/>
    <mergeCell ref="C469:G469"/>
    <mergeCell ref="C470:G470"/>
    <mergeCell ref="C471:G471"/>
    <mergeCell ref="C472:G472"/>
    <mergeCell ref="C473:G473"/>
    <mergeCell ref="C474:G474"/>
    <mergeCell ref="A475:P475"/>
    <mergeCell ref="C476:G476"/>
    <mergeCell ref="C477:P477"/>
    <mergeCell ref="C478:P478"/>
    <mergeCell ref="C479:P479"/>
    <mergeCell ref="C480:G480"/>
    <mergeCell ref="C481:G481"/>
    <mergeCell ref="C482:G482"/>
    <mergeCell ref="C483:G483"/>
    <mergeCell ref="C484:G484"/>
    <mergeCell ref="C485:G485"/>
    <mergeCell ref="C486:G486"/>
    <mergeCell ref="C487:G487"/>
    <mergeCell ref="C488:G488"/>
    <mergeCell ref="C489:G489"/>
    <mergeCell ref="C490:G490"/>
    <mergeCell ref="C491:G491"/>
    <mergeCell ref="C492:G492"/>
    <mergeCell ref="C493:G493"/>
    <mergeCell ref="C494:G494"/>
    <mergeCell ref="C495:G495"/>
    <mergeCell ref="C496:G496"/>
    <mergeCell ref="C497:G497"/>
    <mergeCell ref="C498:G498"/>
    <mergeCell ref="C499:G499"/>
    <mergeCell ref="A500:P500"/>
    <mergeCell ref="A501:P501"/>
    <mergeCell ref="C502:G502"/>
    <mergeCell ref="C503:P503"/>
    <mergeCell ref="C504:P504"/>
    <mergeCell ref="C505:P505"/>
    <mergeCell ref="C506:G506"/>
    <mergeCell ref="C507:G507"/>
    <mergeCell ref="C508:G508"/>
    <mergeCell ref="C509:G509"/>
    <mergeCell ref="C510:G510"/>
    <mergeCell ref="C511:G511"/>
    <mergeCell ref="C512:G512"/>
    <mergeCell ref="C513:G513"/>
    <mergeCell ref="C514:G514"/>
    <mergeCell ref="C515:G515"/>
    <mergeCell ref="C516:G516"/>
    <mergeCell ref="C517:G517"/>
    <mergeCell ref="C518:G518"/>
    <mergeCell ref="C519:G519"/>
    <mergeCell ref="C520:G520"/>
    <mergeCell ref="C521:G521"/>
    <mergeCell ref="C522:G522"/>
    <mergeCell ref="C523:G523"/>
    <mergeCell ref="A524:P524"/>
    <mergeCell ref="C525:G525"/>
    <mergeCell ref="C526:P526"/>
    <mergeCell ref="C527:P527"/>
    <mergeCell ref="C528:P528"/>
    <mergeCell ref="C529:G529"/>
    <mergeCell ref="C530:G530"/>
    <mergeCell ref="C531:G531"/>
    <mergeCell ref="C532:G532"/>
    <mergeCell ref="C533:G533"/>
    <mergeCell ref="C534:G534"/>
    <mergeCell ref="C535:G535"/>
    <mergeCell ref="C536:G536"/>
    <mergeCell ref="C537:G537"/>
    <mergeCell ref="C538:G538"/>
    <mergeCell ref="C539:G539"/>
    <mergeCell ref="C540:G540"/>
    <mergeCell ref="C541:G541"/>
    <mergeCell ref="C542:G542"/>
    <mergeCell ref="C543:G543"/>
    <mergeCell ref="C544:G544"/>
    <mergeCell ref="C545:G545"/>
    <mergeCell ref="C546:G546"/>
    <mergeCell ref="C547:G547"/>
    <mergeCell ref="C548:G548"/>
    <mergeCell ref="A549:P549"/>
    <mergeCell ref="A550:P550"/>
    <mergeCell ref="C551:G551"/>
    <mergeCell ref="C552:P552"/>
    <mergeCell ref="C553:P553"/>
    <mergeCell ref="C554:P554"/>
    <mergeCell ref="C555:G555"/>
    <mergeCell ref="C556:G556"/>
    <mergeCell ref="C557:G557"/>
    <mergeCell ref="C558:G558"/>
    <mergeCell ref="C559:G559"/>
    <mergeCell ref="C560:G560"/>
    <mergeCell ref="C561:G561"/>
    <mergeCell ref="C562:G562"/>
    <mergeCell ref="C563:G563"/>
    <mergeCell ref="C564:G564"/>
    <mergeCell ref="C565:G565"/>
    <mergeCell ref="C566:G566"/>
    <mergeCell ref="C567:G567"/>
    <mergeCell ref="C568:G568"/>
    <mergeCell ref="C569:G569"/>
    <mergeCell ref="C570:G570"/>
    <mergeCell ref="C571:G571"/>
    <mergeCell ref="C572:G572"/>
    <mergeCell ref="A573:P573"/>
    <mergeCell ref="C574:G574"/>
    <mergeCell ref="C575:P575"/>
    <mergeCell ref="C576:P576"/>
    <mergeCell ref="C577:P577"/>
    <mergeCell ref="C578:G578"/>
    <mergeCell ref="C579:G579"/>
    <mergeCell ref="C580:G580"/>
    <mergeCell ref="C581:G581"/>
    <mergeCell ref="C582:G582"/>
    <mergeCell ref="C583:G583"/>
    <mergeCell ref="C584:G584"/>
    <mergeCell ref="C585:G585"/>
    <mergeCell ref="C586:G586"/>
    <mergeCell ref="C587:G587"/>
    <mergeCell ref="C588:G588"/>
    <mergeCell ref="C589:G589"/>
    <mergeCell ref="C590:G590"/>
    <mergeCell ref="C591:G591"/>
    <mergeCell ref="C592:G592"/>
    <mergeCell ref="C593:G593"/>
    <mergeCell ref="C594:G594"/>
    <mergeCell ref="C595:G595"/>
    <mergeCell ref="C596:G596"/>
    <mergeCell ref="C597:G597"/>
    <mergeCell ref="A598:P598"/>
    <mergeCell ref="A599:P599"/>
    <mergeCell ref="C600:G600"/>
    <mergeCell ref="C601:P601"/>
    <mergeCell ref="C602:P602"/>
    <mergeCell ref="C603:P603"/>
    <mergeCell ref="C604:G604"/>
    <mergeCell ref="C605:G605"/>
    <mergeCell ref="C606:G606"/>
    <mergeCell ref="C607:G607"/>
    <mergeCell ref="C608:G608"/>
    <mergeCell ref="C609:G609"/>
    <mergeCell ref="C610:G610"/>
    <mergeCell ref="C611:G611"/>
    <mergeCell ref="C612:G612"/>
    <mergeCell ref="C613:G613"/>
    <mergeCell ref="C614:G614"/>
    <mergeCell ref="C615:G615"/>
    <mergeCell ref="C616:G616"/>
    <mergeCell ref="C617:G617"/>
    <mergeCell ref="C618:G618"/>
    <mergeCell ref="C619:G619"/>
    <mergeCell ref="C620:G620"/>
    <mergeCell ref="C621:G621"/>
    <mergeCell ref="A622:P622"/>
    <mergeCell ref="C623:G623"/>
    <mergeCell ref="C624:P624"/>
    <mergeCell ref="C625:P625"/>
    <mergeCell ref="C626:P626"/>
    <mergeCell ref="C627:G627"/>
    <mergeCell ref="C628:G628"/>
    <mergeCell ref="C629:G629"/>
    <mergeCell ref="C630:G630"/>
    <mergeCell ref="C631:G631"/>
    <mergeCell ref="C632:G632"/>
    <mergeCell ref="C633:G633"/>
    <mergeCell ref="C634:G634"/>
    <mergeCell ref="C635:G635"/>
    <mergeCell ref="C636:G636"/>
    <mergeCell ref="C637:G637"/>
    <mergeCell ref="C638:G638"/>
    <mergeCell ref="C639:G639"/>
    <mergeCell ref="C640:G640"/>
    <mergeCell ref="C641:G641"/>
    <mergeCell ref="C642:G642"/>
    <mergeCell ref="C643:G643"/>
    <mergeCell ref="C644:G644"/>
    <mergeCell ref="C645:G645"/>
    <mergeCell ref="C646:G646"/>
    <mergeCell ref="A647:P647"/>
    <mergeCell ref="C648:G648"/>
    <mergeCell ref="C649:P649"/>
    <mergeCell ref="C650:P650"/>
    <mergeCell ref="C651:P651"/>
    <mergeCell ref="C652:G652"/>
    <mergeCell ref="C653:G653"/>
    <mergeCell ref="C654:G654"/>
    <mergeCell ref="C655:G655"/>
    <mergeCell ref="C656:G656"/>
    <mergeCell ref="C657:G657"/>
    <mergeCell ref="C658:G658"/>
    <mergeCell ref="C659:G659"/>
    <mergeCell ref="C660:G660"/>
    <mergeCell ref="C661:G661"/>
    <mergeCell ref="C662:G662"/>
    <mergeCell ref="C663:G663"/>
    <mergeCell ref="C664:G664"/>
    <mergeCell ref="C665:G665"/>
    <mergeCell ref="C666:G666"/>
    <mergeCell ref="C667:P667"/>
    <mergeCell ref="C668:P668"/>
    <mergeCell ref="C669:P669"/>
    <mergeCell ref="C670:G670"/>
    <mergeCell ref="C671:G671"/>
    <mergeCell ref="C672:G672"/>
    <mergeCell ref="C673:G673"/>
    <mergeCell ref="C674:G674"/>
    <mergeCell ref="C675:G675"/>
    <mergeCell ref="C676:G676"/>
    <mergeCell ref="C677:G677"/>
    <mergeCell ref="C678:G678"/>
    <mergeCell ref="C679:G679"/>
    <mergeCell ref="C680:G680"/>
    <mergeCell ref="C681:G681"/>
    <mergeCell ref="C682:G682"/>
    <mergeCell ref="C683:G683"/>
    <mergeCell ref="A684:P684"/>
    <mergeCell ref="C685:G685"/>
    <mergeCell ref="C686:P686"/>
    <mergeCell ref="C687:P687"/>
    <mergeCell ref="C688:P688"/>
    <mergeCell ref="C689:G689"/>
    <mergeCell ref="C690:G690"/>
    <mergeCell ref="C691:G691"/>
    <mergeCell ref="C692:G692"/>
    <mergeCell ref="C693:G693"/>
    <mergeCell ref="C694:G694"/>
    <mergeCell ref="C695:G695"/>
    <mergeCell ref="C696:G696"/>
    <mergeCell ref="C697:G697"/>
    <mergeCell ref="C698:G698"/>
    <mergeCell ref="C699:G699"/>
    <mergeCell ref="C700:G700"/>
    <mergeCell ref="C701:G701"/>
    <mergeCell ref="C702:G702"/>
    <mergeCell ref="C703:G703"/>
    <mergeCell ref="C704:G704"/>
    <mergeCell ref="C705:G705"/>
    <mergeCell ref="C706:G706"/>
    <mergeCell ref="A707:P707"/>
    <mergeCell ref="C708:G708"/>
    <mergeCell ref="C709:P709"/>
    <mergeCell ref="C710:P710"/>
    <mergeCell ref="C711:P711"/>
    <mergeCell ref="C712:G712"/>
    <mergeCell ref="C713:G713"/>
    <mergeCell ref="C714:G714"/>
    <mergeCell ref="C715:G715"/>
    <mergeCell ref="C716:G716"/>
    <mergeCell ref="C717:G717"/>
    <mergeCell ref="C718:G718"/>
    <mergeCell ref="C719:G719"/>
    <mergeCell ref="C720:G720"/>
    <mergeCell ref="C721:G721"/>
    <mergeCell ref="C722:G722"/>
    <mergeCell ref="C723:G723"/>
    <mergeCell ref="C724:G724"/>
    <mergeCell ref="C725:G725"/>
    <mergeCell ref="C726:G726"/>
    <mergeCell ref="C727:G727"/>
    <mergeCell ref="C728:G728"/>
    <mergeCell ref="C729:G729"/>
    <mergeCell ref="C730:G730"/>
    <mergeCell ref="C731:G731"/>
    <mergeCell ref="A732:P732"/>
    <mergeCell ref="A733:P733"/>
    <mergeCell ref="C734:G734"/>
    <mergeCell ref="C735:P735"/>
    <mergeCell ref="C736:P736"/>
    <mergeCell ref="C737:P737"/>
    <mergeCell ref="C738:G738"/>
    <mergeCell ref="C739:G739"/>
    <mergeCell ref="C740:G740"/>
    <mergeCell ref="C741:G741"/>
    <mergeCell ref="C742:G742"/>
    <mergeCell ref="C743:G743"/>
    <mergeCell ref="C744:G744"/>
    <mergeCell ref="C745:G745"/>
    <mergeCell ref="C746:G746"/>
    <mergeCell ref="C747:G747"/>
    <mergeCell ref="C748:G748"/>
    <mergeCell ref="C749:G749"/>
    <mergeCell ref="C750:G750"/>
    <mergeCell ref="C751:G751"/>
    <mergeCell ref="C752:G752"/>
    <mergeCell ref="C753:G753"/>
    <mergeCell ref="C754:G754"/>
    <mergeCell ref="C755:G755"/>
    <mergeCell ref="A756:P756"/>
    <mergeCell ref="C757:G757"/>
    <mergeCell ref="C758:P758"/>
    <mergeCell ref="C759:P759"/>
    <mergeCell ref="C760:P760"/>
    <mergeCell ref="C761:G761"/>
    <mergeCell ref="C762:G762"/>
    <mergeCell ref="C763:G763"/>
    <mergeCell ref="C764:G764"/>
    <mergeCell ref="C765:G765"/>
    <mergeCell ref="C766:G766"/>
    <mergeCell ref="C767:G767"/>
    <mergeCell ref="C768:G768"/>
    <mergeCell ref="C769:G769"/>
    <mergeCell ref="C770:G770"/>
    <mergeCell ref="C771:G771"/>
    <mergeCell ref="C772:G772"/>
    <mergeCell ref="C773:G773"/>
    <mergeCell ref="C774:G774"/>
    <mergeCell ref="C775:G775"/>
    <mergeCell ref="C776:G776"/>
    <mergeCell ref="C777:G777"/>
    <mergeCell ref="C778:G778"/>
    <mergeCell ref="C779:G779"/>
    <mergeCell ref="C780:G780"/>
    <mergeCell ref="A781:P781"/>
    <mergeCell ref="C782:G782"/>
    <mergeCell ref="C783:P783"/>
    <mergeCell ref="C784:P784"/>
    <mergeCell ref="C785:P785"/>
    <mergeCell ref="C786:P786"/>
    <mergeCell ref="C787:G787"/>
    <mergeCell ref="C788:G788"/>
    <mergeCell ref="C789:G789"/>
    <mergeCell ref="C790:G790"/>
    <mergeCell ref="C791:G791"/>
    <mergeCell ref="C792:G792"/>
    <mergeCell ref="C793:G793"/>
    <mergeCell ref="C794:G794"/>
    <mergeCell ref="C795:G795"/>
    <mergeCell ref="C796:G796"/>
    <mergeCell ref="C797:G797"/>
    <mergeCell ref="A798:P798"/>
    <mergeCell ref="C799:G799"/>
    <mergeCell ref="C800:P800"/>
    <mergeCell ref="C801:P801"/>
    <mergeCell ref="C802:P802"/>
    <mergeCell ref="C803:P803"/>
    <mergeCell ref="C804:G804"/>
    <mergeCell ref="C805:G805"/>
    <mergeCell ref="C806:G806"/>
    <mergeCell ref="C807:G807"/>
    <mergeCell ref="C808:G808"/>
    <mergeCell ref="C809:G809"/>
    <mergeCell ref="C810:G810"/>
    <mergeCell ref="C811:G811"/>
    <mergeCell ref="A812:P812"/>
    <mergeCell ref="C813:G813"/>
    <mergeCell ref="C814:P814"/>
    <mergeCell ref="C815:P815"/>
    <mergeCell ref="C816:P816"/>
    <mergeCell ref="C817:G817"/>
    <mergeCell ref="C818:G818"/>
    <mergeCell ref="C819:G819"/>
    <mergeCell ref="C820:G820"/>
    <mergeCell ref="C821:G821"/>
    <mergeCell ref="C822:G822"/>
    <mergeCell ref="C823:G823"/>
    <mergeCell ref="C824:G824"/>
    <mergeCell ref="C825:G825"/>
    <mergeCell ref="C826:G826"/>
    <mergeCell ref="A827:P827"/>
    <mergeCell ref="C828:G828"/>
    <mergeCell ref="C829:P829"/>
    <mergeCell ref="C830:P830"/>
    <mergeCell ref="C831:P831"/>
    <mergeCell ref="C832:G832"/>
    <mergeCell ref="C833:G833"/>
    <mergeCell ref="C834:G834"/>
    <mergeCell ref="C835:G835"/>
    <mergeCell ref="C836:G836"/>
    <mergeCell ref="C837:G837"/>
    <mergeCell ref="C838:G838"/>
    <mergeCell ref="C839:G839"/>
    <mergeCell ref="C840:G840"/>
    <mergeCell ref="C841:G841"/>
    <mergeCell ref="C843:O843"/>
    <mergeCell ref="C844:O844"/>
    <mergeCell ref="C845:O845"/>
    <mergeCell ref="C846:O846"/>
    <mergeCell ref="C847:O847"/>
    <mergeCell ref="C848:O848"/>
    <mergeCell ref="C849:O849"/>
    <mergeCell ref="C850:O850"/>
    <mergeCell ref="C851:O851"/>
    <mergeCell ref="C852:O852"/>
    <mergeCell ref="C853:O853"/>
    <mergeCell ref="C854:O854"/>
    <mergeCell ref="C855:O855"/>
    <mergeCell ref="C856:O856"/>
    <mergeCell ref="C857:O857"/>
    <mergeCell ref="C858:O858"/>
    <mergeCell ref="C859:O859"/>
    <mergeCell ref="C860:O860"/>
    <mergeCell ref="C861:O861"/>
    <mergeCell ref="C862:O862"/>
    <mergeCell ref="C863:J863"/>
    <mergeCell ref="C864:J864"/>
    <mergeCell ref="A865:P865"/>
    <mergeCell ref="C866:G866"/>
    <mergeCell ref="C867:P867"/>
    <mergeCell ref="C868:P868"/>
    <mergeCell ref="C869:P869"/>
    <mergeCell ref="C870:G870"/>
    <mergeCell ref="C871:G871"/>
    <mergeCell ref="C872:G872"/>
    <mergeCell ref="C873:G873"/>
    <mergeCell ref="C874:G874"/>
    <mergeCell ref="C875:G875"/>
    <mergeCell ref="C876:G876"/>
    <mergeCell ref="C877:G877"/>
    <mergeCell ref="C878:G878"/>
    <mergeCell ref="C879:G879"/>
    <mergeCell ref="C880:G880"/>
    <mergeCell ref="C881:G881"/>
    <mergeCell ref="C882:G882"/>
    <mergeCell ref="C883:G883"/>
    <mergeCell ref="C884:G884"/>
    <mergeCell ref="C885:G885"/>
    <mergeCell ref="C886:G886"/>
    <mergeCell ref="C887:G887"/>
    <mergeCell ref="C888:G888"/>
    <mergeCell ref="C889:G889"/>
    <mergeCell ref="C890:G890"/>
    <mergeCell ref="C891:G891"/>
    <mergeCell ref="C892:G892"/>
    <mergeCell ref="C893:G893"/>
    <mergeCell ref="C894:G894"/>
    <mergeCell ref="C895:G895"/>
    <mergeCell ref="C897:O897"/>
    <mergeCell ref="C898:O898"/>
    <mergeCell ref="C899:O899"/>
    <mergeCell ref="C900:O900"/>
    <mergeCell ref="C901:O901"/>
    <mergeCell ref="C902:O902"/>
    <mergeCell ref="C903:O903"/>
    <mergeCell ref="C904:O904"/>
    <mergeCell ref="C905:O905"/>
    <mergeCell ref="C906:O906"/>
    <mergeCell ref="C907:O907"/>
    <mergeCell ref="C908:O908"/>
    <mergeCell ref="C909:O909"/>
    <mergeCell ref="C910:O910"/>
    <mergeCell ref="C911:O911"/>
    <mergeCell ref="C912:O912"/>
    <mergeCell ref="C913:O913"/>
    <mergeCell ref="C914:O914"/>
    <mergeCell ref="C915:O915"/>
    <mergeCell ref="C916:O916"/>
    <mergeCell ref="C917:J917"/>
    <mergeCell ref="C918:J918"/>
    <mergeCell ref="A919:P919"/>
    <mergeCell ref="A920:P920"/>
    <mergeCell ref="A921:P921"/>
    <mergeCell ref="C922:G922"/>
    <mergeCell ref="C923:P923"/>
    <mergeCell ref="C924:P924"/>
    <mergeCell ref="C925:P925"/>
    <mergeCell ref="C926:G926"/>
    <mergeCell ref="C927:G927"/>
    <mergeCell ref="C928:G928"/>
    <mergeCell ref="C929:G929"/>
    <mergeCell ref="C930:G930"/>
    <mergeCell ref="C931:G931"/>
    <mergeCell ref="C932:G932"/>
    <mergeCell ref="C933:G933"/>
    <mergeCell ref="C934:G934"/>
    <mergeCell ref="C935:G935"/>
    <mergeCell ref="C936:G936"/>
    <mergeCell ref="C937:G937"/>
    <mergeCell ref="C938:G938"/>
    <mergeCell ref="C939:G939"/>
    <mergeCell ref="C940:G940"/>
    <mergeCell ref="C941:G941"/>
    <mergeCell ref="C942:G942"/>
    <mergeCell ref="C943:G943"/>
    <mergeCell ref="A944:P944"/>
    <mergeCell ref="C945:G945"/>
    <mergeCell ref="C946:P946"/>
    <mergeCell ref="C947:P947"/>
    <mergeCell ref="C948:P948"/>
    <mergeCell ref="C949:G949"/>
    <mergeCell ref="C950:G950"/>
    <mergeCell ref="C951:G951"/>
    <mergeCell ref="C952:G952"/>
    <mergeCell ref="C953:G953"/>
    <mergeCell ref="C954:G954"/>
    <mergeCell ref="C955:G955"/>
    <mergeCell ref="C956:G956"/>
    <mergeCell ref="C957:G957"/>
    <mergeCell ref="C958:G958"/>
    <mergeCell ref="C959:G959"/>
    <mergeCell ref="C960:G960"/>
    <mergeCell ref="C961:G961"/>
    <mergeCell ref="C962:G962"/>
    <mergeCell ref="C963:G963"/>
    <mergeCell ref="C964:G964"/>
    <mergeCell ref="C965:G965"/>
    <mergeCell ref="C966:G966"/>
    <mergeCell ref="C967:G967"/>
    <mergeCell ref="C968:G968"/>
    <mergeCell ref="A969:P969"/>
    <mergeCell ref="A970:P970"/>
    <mergeCell ref="C971:G971"/>
    <mergeCell ref="C972:P972"/>
    <mergeCell ref="C973:P973"/>
    <mergeCell ref="C974:P974"/>
    <mergeCell ref="C975:G975"/>
    <mergeCell ref="C976:G976"/>
    <mergeCell ref="C977:G977"/>
    <mergeCell ref="C978:G978"/>
    <mergeCell ref="C979:G979"/>
    <mergeCell ref="C980:G980"/>
    <mergeCell ref="C981:G981"/>
    <mergeCell ref="C982:G982"/>
    <mergeCell ref="C983:G983"/>
    <mergeCell ref="C984:G984"/>
    <mergeCell ref="C985:G985"/>
    <mergeCell ref="C986:G986"/>
    <mergeCell ref="C987:G987"/>
    <mergeCell ref="C988:G988"/>
    <mergeCell ref="C989:G989"/>
    <mergeCell ref="C990:G990"/>
    <mergeCell ref="C991:G991"/>
    <mergeCell ref="C992:G992"/>
    <mergeCell ref="A993:P993"/>
    <mergeCell ref="C994:G994"/>
    <mergeCell ref="C995:P995"/>
    <mergeCell ref="C996:P996"/>
    <mergeCell ref="C997:P997"/>
    <mergeCell ref="C998:G998"/>
    <mergeCell ref="C999:G999"/>
    <mergeCell ref="C1000:G1000"/>
    <mergeCell ref="C1001:G1001"/>
    <mergeCell ref="C1002:G1002"/>
    <mergeCell ref="C1003:G1003"/>
    <mergeCell ref="C1004:G1004"/>
    <mergeCell ref="C1005:G1005"/>
    <mergeCell ref="C1006:G1006"/>
    <mergeCell ref="C1007:G1007"/>
    <mergeCell ref="C1008:G1008"/>
    <mergeCell ref="C1009:G1009"/>
    <mergeCell ref="C1010:G1010"/>
    <mergeCell ref="C1011:G1011"/>
    <mergeCell ref="C1012:G1012"/>
    <mergeCell ref="C1013:G1013"/>
    <mergeCell ref="C1014:G1014"/>
    <mergeCell ref="C1015:G1015"/>
    <mergeCell ref="C1016:G1016"/>
    <mergeCell ref="C1017:G1017"/>
    <mergeCell ref="A1018:P1018"/>
    <mergeCell ref="C1019:G1019"/>
    <mergeCell ref="C1020:P1020"/>
    <mergeCell ref="C1021:P1021"/>
    <mergeCell ref="C1022:P1022"/>
    <mergeCell ref="C1023:P1023"/>
    <mergeCell ref="C1024:G1024"/>
    <mergeCell ref="C1025:G1025"/>
    <mergeCell ref="C1026:G1026"/>
    <mergeCell ref="C1027:G1027"/>
    <mergeCell ref="C1028:G1028"/>
    <mergeCell ref="C1029:G1029"/>
    <mergeCell ref="C1030:G1030"/>
    <mergeCell ref="C1031:G1031"/>
    <mergeCell ref="C1033:O1033"/>
    <mergeCell ref="C1034:O1034"/>
    <mergeCell ref="C1035:O1035"/>
    <mergeCell ref="C1036:O1036"/>
    <mergeCell ref="C1037:O1037"/>
    <mergeCell ref="C1038:O1038"/>
    <mergeCell ref="C1039:O1039"/>
    <mergeCell ref="C1040:O1040"/>
    <mergeCell ref="C1041:O1041"/>
    <mergeCell ref="C1042:O1042"/>
    <mergeCell ref="C1043:O1043"/>
    <mergeCell ref="C1044:O1044"/>
    <mergeCell ref="C1045:O1045"/>
    <mergeCell ref="C1046:O1046"/>
    <mergeCell ref="C1047:O1047"/>
    <mergeCell ref="C1048:O1048"/>
    <mergeCell ref="C1049:O1049"/>
    <mergeCell ref="C1050:O1050"/>
    <mergeCell ref="C1051:O1051"/>
    <mergeCell ref="C1052:O1052"/>
    <mergeCell ref="C1053:J1053"/>
    <mergeCell ref="C1054:J1054"/>
    <mergeCell ref="C1056:O1056"/>
    <mergeCell ref="C1057:O1057"/>
    <mergeCell ref="C1058:O1058"/>
    <mergeCell ref="C1059:O1059"/>
    <mergeCell ref="C1060:O1060"/>
    <mergeCell ref="C1061:O1061"/>
    <mergeCell ref="C1062:O1062"/>
    <mergeCell ref="C1063:O1063"/>
    <mergeCell ref="C1064:O1064"/>
    <mergeCell ref="C1083:N1083"/>
    <mergeCell ref="A1085:P1085"/>
    <mergeCell ref="A1086:P1086"/>
    <mergeCell ref="A1087:P1087"/>
    <mergeCell ref="C1065:O1065"/>
    <mergeCell ref="C1066:O1066"/>
    <mergeCell ref="C1067:O1067"/>
    <mergeCell ref="C1068:O1068"/>
    <mergeCell ref="C1069:O1069"/>
    <mergeCell ref="C1070:O1070"/>
    <mergeCell ref="C1071:O1071"/>
    <mergeCell ref="C1072:O1072"/>
    <mergeCell ref="C1073:O1073"/>
    <mergeCell ref="C1074:O1074"/>
    <mergeCell ref="C1075:O1075"/>
    <mergeCell ref="C1076:J1076"/>
    <mergeCell ref="C1077:J1077"/>
    <mergeCell ref="C1080:H1080"/>
    <mergeCell ref="I1080:N1080"/>
    <mergeCell ref="C1081:N1081"/>
    <mergeCell ref="C1082:H1082"/>
    <mergeCell ref="I1082:N1082"/>
  </mergeCells>
  <pageMargins left="0.7" right="0.7" top="0.75" bottom="0.75" header="0.511811023622047" footer="0.511811023622047"/>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J3782"/>
  <sheetViews>
    <sheetView view="pageBreakPreview" topLeftCell="A3688" zoomScale="85" zoomScaleNormal="85" zoomScalePageLayoutView="85" workbookViewId="0">
      <selection activeCell="P3722" sqref="P3722"/>
    </sheetView>
  </sheetViews>
  <sheetFormatPr defaultColWidth="9.140625" defaultRowHeight="11.25"/>
  <cols>
    <col min="1" max="1" width="9.7109375" style="139" customWidth="1"/>
    <col min="2" max="2" width="20.7109375" style="139" customWidth="1"/>
    <col min="3" max="3" width="10.7109375" style="139" customWidth="1"/>
    <col min="4" max="4" width="12.85546875" style="139" customWidth="1"/>
    <col min="5" max="5" width="10.42578125" style="139" customWidth="1"/>
    <col min="6" max="6" width="11.7109375" style="139" customWidth="1"/>
    <col min="7" max="7" width="6.140625" style="139" customWidth="1"/>
    <col min="8" max="8" width="9.28515625" style="139" customWidth="1"/>
    <col min="9" max="9" width="10.7109375" style="139" customWidth="1"/>
    <col min="10" max="10" width="12.42578125" style="139" customWidth="1"/>
    <col min="11" max="11" width="13.28515625" style="139" customWidth="1"/>
    <col min="12" max="12" width="17" style="139" customWidth="1"/>
    <col min="13" max="13" width="11.5703125" style="139" customWidth="1"/>
    <col min="14" max="14" width="17" style="139" customWidth="1"/>
    <col min="15" max="15" width="12.85546875" style="139" customWidth="1"/>
    <col min="16" max="16" width="17" style="139" customWidth="1"/>
    <col min="17" max="17" width="75.28515625" style="274" hidden="1" customWidth="1"/>
    <col min="18" max="18" width="126.5703125" style="274" hidden="1" customWidth="1"/>
    <col min="19" max="27" width="9.140625" style="139"/>
    <col min="28" max="33" width="76.140625" style="140" hidden="1" customWidth="1"/>
    <col min="34" max="43" width="127.28515625" style="140" hidden="1" customWidth="1"/>
    <col min="44" max="49" width="76.140625" style="140" hidden="1" customWidth="1"/>
    <col min="50" max="59" width="127.28515625" style="140" hidden="1" customWidth="1"/>
    <col min="60" max="65" width="76.140625" style="140" hidden="1" customWidth="1"/>
    <col min="66" max="75" width="127.28515625" style="140" hidden="1" customWidth="1"/>
    <col min="76" max="81" width="76.140625" style="140" hidden="1" customWidth="1"/>
    <col min="82" max="91" width="127.28515625" style="140" hidden="1" customWidth="1"/>
    <col min="92" max="97" width="76.140625" style="140" hidden="1" customWidth="1"/>
    <col min="98" max="107" width="127.28515625" style="140" hidden="1" customWidth="1"/>
    <col min="108" max="113" width="76.140625" style="140" hidden="1" customWidth="1"/>
    <col min="114" max="123" width="127.28515625" style="140" hidden="1" customWidth="1"/>
    <col min="124" max="129" width="76.140625" style="140" hidden="1" customWidth="1"/>
    <col min="130" max="139" width="127.28515625" style="140" hidden="1" customWidth="1"/>
    <col min="140" max="187" width="203.42578125" style="140" hidden="1" customWidth="1"/>
    <col min="188" max="192" width="66.42578125" style="140" hidden="1" customWidth="1"/>
    <col min="193" max="196" width="45.7109375" style="140" hidden="1" customWidth="1"/>
    <col min="197" max="198" width="203.42578125" style="140" hidden="1" customWidth="1"/>
    <col min="199" max="203" width="51.85546875" style="140" hidden="1" customWidth="1"/>
    <col min="204" max="204" width="173" style="140" hidden="1" customWidth="1"/>
    <col min="205" max="211" width="51.85546875" style="140" hidden="1" customWidth="1"/>
    <col min="212" max="214" width="156" style="140" hidden="1" customWidth="1"/>
    <col min="215" max="215" width="84.28515625" style="140" hidden="1" customWidth="1"/>
    <col min="216" max="216" width="51.85546875" style="140" hidden="1" customWidth="1"/>
    <col min="217" max="219" width="156" style="140" hidden="1" customWidth="1"/>
    <col min="220" max="220" width="84.28515625" style="140" hidden="1" customWidth="1"/>
    <col min="221" max="226" width="61.140625" style="140" hidden="1" customWidth="1"/>
    <col min="227" max="232" width="82" style="140" hidden="1" customWidth="1"/>
    <col min="233" max="238" width="61.140625" style="140" hidden="1" customWidth="1"/>
    <col min="239" max="244" width="82" style="140" hidden="1" customWidth="1"/>
    <col min="245" max="16384" width="9.140625" style="139"/>
  </cols>
  <sheetData>
    <row r="1" spans="1:171">
      <c r="A1" s="141"/>
      <c r="B1" s="141"/>
      <c r="C1" s="141"/>
      <c r="D1" s="141"/>
      <c r="E1" s="141"/>
      <c r="F1" s="141"/>
      <c r="G1" s="141"/>
      <c r="H1" s="141"/>
      <c r="I1" s="141"/>
      <c r="J1" s="141"/>
      <c r="K1" s="141"/>
      <c r="L1" s="141"/>
      <c r="M1" s="141"/>
      <c r="N1" s="141"/>
      <c r="O1" s="141"/>
      <c r="P1" s="142" t="s">
        <v>327</v>
      </c>
    </row>
    <row r="2" spans="1:171" ht="11.25" customHeight="1">
      <c r="A2" s="144"/>
      <c r="B2" s="144"/>
      <c r="C2" s="144"/>
      <c r="D2" s="144"/>
      <c r="E2" s="144"/>
      <c r="F2" s="144"/>
      <c r="G2" s="144"/>
      <c r="H2" s="144"/>
      <c r="I2" s="144"/>
      <c r="J2" s="144"/>
      <c r="K2" s="144"/>
      <c r="L2" s="144"/>
      <c r="M2" s="144"/>
      <c r="P2" s="142" t="s">
        <v>328</v>
      </c>
    </row>
    <row r="3" spans="1:171">
      <c r="A3" s="144"/>
      <c r="B3" s="144"/>
      <c r="C3" s="144"/>
      <c r="D3" s="144"/>
      <c r="E3" s="144"/>
      <c r="F3" s="144"/>
      <c r="G3" s="144"/>
      <c r="H3" s="144"/>
      <c r="I3" s="144"/>
      <c r="J3" s="144"/>
      <c r="K3" s="144"/>
      <c r="L3" s="144"/>
      <c r="M3" s="144"/>
      <c r="P3" s="142"/>
    </row>
    <row r="4" spans="1:171" ht="12.75" customHeight="1">
      <c r="A4" s="501" t="s">
        <v>329</v>
      </c>
      <c r="B4" s="501"/>
      <c r="C4" s="501"/>
      <c r="D4" s="501"/>
      <c r="E4" s="501"/>
      <c r="F4" s="501"/>
      <c r="G4" s="512" t="s">
        <v>330</v>
      </c>
      <c r="H4" s="512"/>
      <c r="I4" s="512"/>
      <c r="J4" s="512"/>
      <c r="K4" s="512"/>
      <c r="L4" s="512"/>
      <c r="M4" s="512"/>
      <c r="N4" s="512"/>
      <c r="O4" s="512"/>
      <c r="P4" s="512"/>
    </row>
    <row r="5" spans="1:171" ht="56.25" customHeight="1">
      <c r="A5" s="501" t="s">
        <v>331</v>
      </c>
      <c r="B5" s="501"/>
      <c r="C5" s="501"/>
      <c r="D5" s="501"/>
      <c r="E5" s="501"/>
      <c r="F5" s="501"/>
      <c r="G5" s="513" t="s">
        <v>332</v>
      </c>
      <c r="H5" s="513"/>
      <c r="I5" s="513"/>
      <c r="J5" s="513"/>
      <c r="K5" s="513"/>
      <c r="L5" s="513"/>
      <c r="M5" s="513"/>
      <c r="N5" s="513"/>
      <c r="O5" s="513"/>
      <c r="P5" s="513"/>
      <c r="AB5" s="157" t="s">
        <v>331</v>
      </c>
      <c r="AC5" s="157"/>
      <c r="AD5" s="157"/>
      <c r="AE5" s="157"/>
      <c r="AF5" s="157"/>
      <c r="AG5" s="157"/>
      <c r="AH5" s="157" t="s">
        <v>332</v>
      </c>
      <c r="AI5" s="157"/>
      <c r="AJ5" s="157"/>
      <c r="AK5" s="157"/>
      <c r="AL5" s="157"/>
      <c r="AM5" s="157"/>
      <c r="AN5" s="157"/>
      <c r="AO5" s="157"/>
      <c r="AP5" s="157"/>
      <c r="AQ5" s="157"/>
    </row>
    <row r="6" spans="1:171" ht="90" customHeight="1">
      <c r="A6" s="501" t="s">
        <v>333</v>
      </c>
      <c r="B6" s="501"/>
      <c r="C6" s="501"/>
      <c r="D6" s="501"/>
      <c r="E6" s="501"/>
      <c r="F6" s="501"/>
      <c r="G6" s="513" t="s">
        <v>334</v>
      </c>
      <c r="H6" s="513"/>
      <c r="I6" s="513"/>
      <c r="J6" s="513"/>
      <c r="K6" s="513"/>
      <c r="L6" s="513"/>
      <c r="M6" s="513"/>
      <c r="N6" s="513"/>
      <c r="O6" s="513"/>
      <c r="P6" s="513"/>
      <c r="AR6" s="157" t="s">
        <v>333</v>
      </c>
      <c r="AS6" s="157"/>
      <c r="AT6" s="157"/>
      <c r="AU6" s="157"/>
      <c r="AV6" s="157"/>
      <c r="AW6" s="157"/>
      <c r="AX6" s="157" t="s">
        <v>334</v>
      </c>
      <c r="AY6" s="157"/>
      <c r="AZ6" s="157"/>
      <c r="BA6" s="157"/>
      <c r="BB6" s="157"/>
      <c r="BC6" s="157"/>
      <c r="BD6" s="157"/>
      <c r="BE6" s="157"/>
      <c r="BF6" s="157"/>
      <c r="BG6" s="157"/>
    </row>
    <row r="7" spans="1:171" ht="67.5" customHeight="1">
      <c r="A7" s="514" t="s">
        <v>335</v>
      </c>
      <c r="B7" s="514"/>
      <c r="C7" s="514"/>
      <c r="D7" s="514"/>
      <c r="E7" s="514"/>
      <c r="F7" s="514"/>
      <c r="G7" s="513" t="s">
        <v>336</v>
      </c>
      <c r="H7" s="513"/>
      <c r="I7" s="513"/>
      <c r="J7" s="513"/>
      <c r="K7" s="513"/>
      <c r="L7" s="513"/>
      <c r="M7" s="513"/>
      <c r="N7" s="513"/>
      <c r="O7" s="513"/>
      <c r="P7" s="513"/>
      <c r="Q7" s="275" t="s">
        <v>335</v>
      </c>
      <c r="R7" s="276" t="s">
        <v>336</v>
      </c>
      <c r="S7" s="157"/>
      <c r="T7" s="157"/>
      <c r="U7" s="157"/>
      <c r="V7" s="157"/>
      <c r="W7" s="157"/>
      <c r="X7" s="157"/>
      <c r="Y7" s="157"/>
      <c r="Z7" s="157"/>
      <c r="AA7" s="157"/>
      <c r="BH7" s="157" t="s">
        <v>335</v>
      </c>
      <c r="BI7" s="157"/>
      <c r="BJ7" s="157"/>
      <c r="BK7" s="157"/>
      <c r="BL7" s="157"/>
      <c r="BM7" s="157"/>
      <c r="BN7" s="157" t="s">
        <v>336</v>
      </c>
      <c r="BO7" s="157"/>
      <c r="BP7" s="157"/>
      <c r="BQ7" s="157"/>
      <c r="BR7" s="157"/>
      <c r="BS7" s="157"/>
      <c r="BT7" s="157"/>
      <c r="BU7" s="157"/>
      <c r="BV7" s="157"/>
      <c r="BW7" s="157"/>
    </row>
    <row r="8" spans="1:171" ht="33.75" customHeight="1">
      <c r="A8" s="501" t="s">
        <v>337</v>
      </c>
      <c r="B8" s="501"/>
      <c r="C8" s="501"/>
      <c r="D8" s="501"/>
      <c r="E8" s="501"/>
      <c r="F8" s="501"/>
      <c r="G8" s="513" t="s">
        <v>338</v>
      </c>
      <c r="H8" s="513"/>
      <c r="I8" s="513"/>
      <c r="J8" s="513"/>
      <c r="K8" s="513"/>
      <c r="L8" s="513"/>
      <c r="M8" s="513"/>
      <c r="N8" s="513"/>
      <c r="O8" s="513"/>
      <c r="P8" s="513"/>
      <c r="Q8" s="275" t="s">
        <v>337</v>
      </c>
      <c r="R8" s="276" t="s">
        <v>338</v>
      </c>
      <c r="S8" s="157"/>
      <c r="T8" s="157"/>
      <c r="U8" s="157"/>
      <c r="V8" s="157"/>
      <c r="W8" s="157"/>
      <c r="X8" s="157"/>
      <c r="Y8" s="157"/>
      <c r="Z8" s="157"/>
      <c r="AA8" s="157"/>
      <c r="BX8" s="157" t="s">
        <v>337</v>
      </c>
      <c r="BY8" s="157"/>
      <c r="BZ8" s="157"/>
      <c r="CA8" s="157"/>
      <c r="CB8" s="157"/>
      <c r="CC8" s="157"/>
      <c r="CD8" s="157" t="s">
        <v>338</v>
      </c>
      <c r="CE8" s="157"/>
      <c r="CF8" s="157"/>
      <c r="CG8" s="157"/>
      <c r="CH8" s="157"/>
      <c r="CI8" s="157"/>
      <c r="CJ8" s="157"/>
      <c r="CK8" s="157"/>
      <c r="CL8" s="157"/>
      <c r="CM8" s="157"/>
    </row>
    <row r="9" spans="1:171" ht="11.25" customHeight="1">
      <c r="A9" s="501" t="s">
        <v>339</v>
      </c>
      <c r="B9" s="501"/>
      <c r="C9" s="501"/>
      <c r="D9" s="501"/>
      <c r="E9" s="501"/>
      <c r="F9" s="501"/>
      <c r="G9" s="513"/>
      <c r="H9" s="513"/>
      <c r="I9" s="513"/>
      <c r="J9" s="513"/>
      <c r="K9" s="513"/>
      <c r="L9" s="513"/>
      <c r="M9" s="513"/>
      <c r="N9" s="513"/>
      <c r="O9" s="513"/>
      <c r="P9" s="513"/>
      <c r="CN9" s="157" t="s">
        <v>339</v>
      </c>
      <c r="CO9" s="157"/>
      <c r="CP9" s="157"/>
      <c r="CQ9" s="157"/>
      <c r="CR9" s="157"/>
      <c r="CS9" s="157"/>
      <c r="CT9" s="157"/>
      <c r="CU9" s="157"/>
      <c r="CV9" s="157"/>
      <c r="CW9" s="157"/>
      <c r="CX9" s="157"/>
      <c r="CY9" s="157"/>
      <c r="CZ9" s="157"/>
      <c r="DA9" s="157"/>
      <c r="DB9" s="157"/>
      <c r="DC9" s="157"/>
    </row>
    <row r="10" spans="1:171" ht="11.25" customHeight="1">
      <c r="A10" s="501" t="s">
        <v>340</v>
      </c>
      <c r="B10" s="501"/>
      <c r="C10" s="501"/>
      <c r="D10" s="501"/>
      <c r="E10" s="501"/>
      <c r="F10" s="501"/>
      <c r="G10" s="513" t="s">
        <v>341</v>
      </c>
      <c r="H10" s="513"/>
      <c r="I10" s="513"/>
      <c r="J10" s="513"/>
      <c r="K10" s="513"/>
      <c r="L10" s="513"/>
      <c r="M10" s="513"/>
      <c r="N10" s="513"/>
      <c r="O10" s="513"/>
      <c r="P10" s="513"/>
      <c r="R10" s="274" t="s">
        <v>341</v>
      </c>
      <c r="DD10" s="157" t="s">
        <v>340</v>
      </c>
      <c r="DE10" s="157"/>
      <c r="DF10" s="157"/>
      <c r="DG10" s="157"/>
      <c r="DH10" s="157"/>
      <c r="DI10" s="157"/>
      <c r="DJ10" s="157" t="s">
        <v>341</v>
      </c>
      <c r="DK10" s="157"/>
      <c r="DL10" s="157"/>
      <c r="DM10" s="157"/>
      <c r="DN10" s="157"/>
      <c r="DO10" s="157"/>
      <c r="DP10" s="157"/>
      <c r="DQ10" s="157"/>
      <c r="DR10" s="157"/>
      <c r="DS10" s="157"/>
    </row>
    <row r="11" spans="1:171" ht="12.75" customHeight="1">
      <c r="A11" s="501" t="s">
        <v>342</v>
      </c>
      <c r="B11" s="501"/>
      <c r="C11" s="501"/>
      <c r="D11" s="501"/>
      <c r="E11" s="501"/>
      <c r="F11" s="501"/>
      <c r="G11" s="513" t="s">
        <v>343</v>
      </c>
      <c r="H11" s="513"/>
      <c r="I11" s="513"/>
      <c r="J11" s="513"/>
      <c r="K11" s="513"/>
      <c r="L11" s="513"/>
      <c r="M11" s="513"/>
      <c r="N11" s="513"/>
      <c r="O11" s="513"/>
      <c r="P11" s="513"/>
      <c r="R11" s="274" t="s">
        <v>343</v>
      </c>
      <c r="DT11" s="157" t="s">
        <v>342</v>
      </c>
      <c r="DU11" s="157"/>
      <c r="DV11" s="157"/>
      <c r="DW11" s="157"/>
      <c r="DX11" s="157"/>
      <c r="DY11" s="157"/>
      <c r="DZ11" s="157" t="s">
        <v>343</v>
      </c>
      <c r="EA11" s="157"/>
      <c r="EB11" s="157"/>
      <c r="EC11" s="157"/>
      <c r="ED11" s="157"/>
      <c r="EE11" s="157"/>
      <c r="EF11" s="157"/>
      <c r="EG11" s="157"/>
      <c r="EH11" s="157"/>
      <c r="EI11" s="157"/>
    </row>
    <row r="12" spans="1:171" ht="6" customHeight="1">
      <c r="A12" s="145"/>
      <c r="B12" s="144"/>
      <c r="C12" s="144"/>
      <c r="D12" s="144"/>
      <c r="E12" s="144"/>
      <c r="F12" s="146"/>
      <c r="G12" s="147"/>
      <c r="H12" s="147"/>
      <c r="I12" s="147"/>
      <c r="J12" s="147"/>
      <c r="K12" s="147"/>
      <c r="L12" s="147"/>
      <c r="M12" s="147"/>
      <c r="N12" s="147"/>
      <c r="O12" s="147"/>
      <c r="P12" s="147"/>
    </row>
    <row r="13" spans="1:171">
      <c r="A13" s="504"/>
      <c r="B13" s="504"/>
      <c r="C13" s="504"/>
      <c r="D13" s="504"/>
      <c r="E13" s="504"/>
      <c r="F13" s="504"/>
      <c r="G13" s="504"/>
      <c r="H13" s="504"/>
      <c r="I13" s="504"/>
      <c r="J13" s="504"/>
      <c r="K13" s="504"/>
      <c r="L13" s="504"/>
      <c r="M13" s="504"/>
      <c r="N13" s="504"/>
      <c r="O13" s="504"/>
      <c r="P13" s="504"/>
      <c r="EJ13" s="157"/>
      <c r="EK13" s="157"/>
      <c r="EL13" s="157"/>
      <c r="EM13" s="157"/>
      <c r="EN13" s="157"/>
      <c r="EO13" s="157"/>
      <c r="EP13" s="157"/>
      <c r="EQ13" s="157"/>
      <c r="ER13" s="157"/>
      <c r="ES13" s="157"/>
      <c r="ET13" s="157"/>
      <c r="EU13" s="157"/>
      <c r="EV13" s="157"/>
      <c r="EW13" s="157"/>
      <c r="EX13" s="157"/>
      <c r="EY13" s="157"/>
    </row>
    <row r="14" spans="1:171" ht="15" customHeight="1">
      <c r="A14" s="503" t="s">
        <v>344</v>
      </c>
      <c r="B14" s="503"/>
      <c r="C14" s="503"/>
      <c r="D14" s="503"/>
      <c r="E14" s="503"/>
      <c r="F14" s="503"/>
      <c r="G14" s="503"/>
      <c r="H14" s="503"/>
      <c r="I14" s="503"/>
      <c r="J14" s="503"/>
      <c r="K14" s="503"/>
      <c r="L14" s="503"/>
      <c r="M14" s="503"/>
      <c r="N14" s="503"/>
      <c r="O14" s="503"/>
      <c r="P14" s="503"/>
    </row>
    <row r="15" spans="1:171" ht="6" customHeight="1">
      <c r="A15" s="148"/>
      <c r="B15" s="148"/>
      <c r="C15" s="148"/>
      <c r="D15" s="148"/>
      <c r="E15" s="148"/>
      <c r="F15" s="148"/>
      <c r="G15" s="148"/>
      <c r="H15" s="148"/>
      <c r="I15" s="148"/>
      <c r="J15" s="148"/>
      <c r="K15" s="148"/>
      <c r="L15" s="148"/>
      <c r="M15" s="148"/>
      <c r="N15" s="148"/>
      <c r="O15" s="148"/>
      <c r="P15" s="148"/>
    </row>
    <row r="16" spans="1:171" ht="22.5" customHeight="1">
      <c r="A16" s="504" t="s">
        <v>345</v>
      </c>
      <c r="B16" s="504"/>
      <c r="C16" s="504"/>
      <c r="D16" s="504"/>
      <c r="E16" s="504"/>
      <c r="F16" s="504"/>
      <c r="G16" s="504"/>
      <c r="H16" s="504"/>
      <c r="I16" s="504"/>
      <c r="J16" s="504"/>
      <c r="K16" s="504"/>
      <c r="L16" s="504"/>
      <c r="M16" s="504"/>
      <c r="N16" s="504"/>
      <c r="O16" s="504"/>
      <c r="P16" s="504"/>
      <c r="EZ16" s="157" t="s">
        <v>345</v>
      </c>
      <c r="FA16" s="157"/>
      <c r="FB16" s="157"/>
      <c r="FC16" s="157"/>
      <c r="FD16" s="157"/>
      <c r="FE16" s="157"/>
      <c r="FF16" s="157"/>
      <c r="FG16" s="157"/>
      <c r="FH16" s="157"/>
      <c r="FI16" s="157"/>
      <c r="FJ16" s="157"/>
      <c r="FK16" s="157"/>
      <c r="FL16" s="157"/>
      <c r="FM16" s="157"/>
      <c r="FN16" s="157"/>
      <c r="FO16" s="157"/>
    </row>
    <row r="17" spans="1:196">
      <c r="A17" s="503" t="s">
        <v>346</v>
      </c>
      <c r="B17" s="503"/>
      <c r="C17" s="503"/>
      <c r="D17" s="503"/>
      <c r="E17" s="503"/>
      <c r="F17" s="503"/>
      <c r="G17" s="503"/>
      <c r="H17" s="503"/>
      <c r="I17" s="503"/>
      <c r="J17" s="503"/>
      <c r="K17" s="503"/>
      <c r="L17" s="503"/>
      <c r="M17" s="503"/>
      <c r="N17" s="503"/>
      <c r="O17" s="503"/>
      <c r="P17" s="503"/>
    </row>
    <row r="18" spans="1:196" ht="17.25" customHeight="1">
      <c r="A18" s="505" t="s">
        <v>2077</v>
      </c>
      <c r="B18" s="505"/>
      <c r="C18" s="505"/>
      <c r="D18" s="505"/>
      <c r="E18" s="505"/>
      <c r="F18" s="505"/>
      <c r="G18" s="505"/>
      <c r="H18" s="505"/>
      <c r="I18" s="505"/>
      <c r="J18" s="505"/>
      <c r="K18" s="505"/>
      <c r="L18" s="505"/>
      <c r="M18" s="505"/>
      <c r="N18" s="505"/>
      <c r="O18" s="505"/>
      <c r="P18" s="505"/>
    </row>
    <row r="19" spans="1:196" ht="8.25" customHeight="1">
      <c r="A19" s="149"/>
      <c r="B19" s="149"/>
      <c r="C19" s="149"/>
      <c r="D19" s="149"/>
      <c r="E19" s="149"/>
      <c r="F19" s="149"/>
      <c r="G19" s="149"/>
      <c r="H19" s="149"/>
      <c r="I19" s="149"/>
      <c r="J19" s="149"/>
      <c r="K19" s="149"/>
      <c r="L19" s="149"/>
      <c r="M19" s="149"/>
      <c r="N19" s="149"/>
      <c r="O19" s="149"/>
      <c r="P19" s="149"/>
    </row>
    <row r="20" spans="1:196" ht="12.75" customHeight="1">
      <c r="A20" s="504" t="s">
        <v>2078</v>
      </c>
      <c r="B20" s="504"/>
      <c r="C20" s="504"/>
      <c r="D20" s="504"/>
      <c r="E20" s="504"/>
      <c r="F20" s="504"/>
      <c r="G20" s="504"/>
      <c r="H20" s="504"/>
      <c r="I20" s="504"/>
      <c r="J20" s="504"/>
      <c r="K20" s="504"/>
      <c r="L20" s="504"/>
      <c r="M20" s="504"/>
      <c r="N20" s="504"/>
      <c r="O20" s="504"/>
      <c r="P20" s="504"/>
      <c r="FP20" s="157" t="s">
        <v>2078</v>
      </c>
      <c r="FQ20" s="157"/>
      <c r="FR20" s="157"/>
      <c r="FS20" s="157"/>
      <c r="FT20" s="157"/>
      <c r="FU20" s="157"/>
      <c r="FV20" s="157"/>
      <c r="FW20" s="157"/>
      <c r="FX20" s="157"/>
      <c r="FY20" s="157"/>
      <c r="FZ20" s="157"/>
      <c r="GA20" s="157"/>
      <c r="GB20" s="157"/>
      <c r="GC20" s="157"/>
      <c r="GD20" s="157"/>
      <c r="GE20" s="157"/>
    </row>
    <row r="21" spans="1:196" ht="11.25" customHeight="1">
      <c r="A21" s="503" t="s">
        <v>349</v>
      </c>
      <c r="B21" s="503"/>
      <c r="C21" s="503"/>
      <c r="D21" s="503"/>
      <c r="E21" s="503"/>
      <c r="F21" s="503"/>
      <c r="G21" s="503"/>
      <c r="H21" s="503"/>
      <c r="I21" s="503"/>
      <c r="J21" s="503"/>
      <c r="K21" s="503"/>
      <c r="L21" s="503"/>
      <c r="M21" s="503"/>
      <c r="N21" s="503"/>
      <c r="O21" s="503"/>
      <c r="P21" s="503"/>
    </row>
    <row r="22" spans="1:196" ht="12" customHeight="1">
      <c r="A22" s="144" t="s">
        <v>350</v>
      </c>
      <c r="B22" s="150" t="s">
        <v>351</v>
      </c>
      <c r="C22" s="141" t="s">
        <v>352</v>
      </c>
      <c r="D22" s="141"/>
      <c r="E22" s="141"/>
      <c r="F22" s="151"/>
      <c r="G22" s="151"/>
      <c r="H22" s="151"/>
      <c r="I22" s="151"/>
      <c r="J22" s="151"/>
      <c r="K22" s="151"/>
      <c r="L22" s="151"/>
      <c r="M22" s="151"/>
      <c r="N22" s="151"/>
      <c r="O22" s="151"/>
      <c r="P22" s="151"/>
    </row>
    <row r="23" spans="1:196" ht="12.75" customHeight="1">
      <c r="A23" s="144" t="s">
        <v>353</v>
      </c>
      <c r="B23" s="506" t="s">
        <v>2006</v>
      </c>
      <c r="C23" s="506"/>
      <c r="D23" s="506"/>
      <c r="E23" s="506"/>
      <c r="F23" s="506"/>
      <c r="G23" s="151"/>
      <c r="H23" s="151"/>
      <c r="I23" s="151"/>
      <c r="J23" s="151"/>
      <c r="K23" s="151"/>
      <c r="L23" s="151"/>
      <c r="M23" s="151"/>
      <c r="N23" s="151"/>
      <c r="O23" s="151"/>
      <c r="P23" s="151"/>
      <c r="GF23" s="157" t="s">
        <v>2006</v>
      </c>
      <c r="GG23" s="157"/>
      <c r="GH23" s="157"/>
      <c r="GI23" s="157"/>
      <c r="GJ23" s="157"/>
    </row>
    <row r="24" spans="1:196" ht="10.5" customHeight="1">
      <c r="A24" s="144"/>
      <c r="B24" s="507" t="s">
        <v>355</v>
      </c>
      <c r="C24" s="507"/>
      <c r="D24" s="507"/>
      <c r="E24" s="507"/>
      <c r="F24" s="507"/>
      <c r="G24" s="152"/>
      <c r="H24" s="152"/>
      <c r="I24" s="152"/>
      <c r="J24" s="152"/>
      <c r="K24" s="152"/>
      <c r="L24" s="152"/>
      <c r="M24" s="152"/>
      <c r="N24" s="152"/>
      <c r="O24" s="153"/>
      <c r="P24" s="152"/>
    </row>
    <row r="25" spans="1:196" ht="9.75" customHeight="1">
      <c r="A25" s="144"/>
      <c r="B25" s="144"/>
      <c r="C25" s="144"/>
      <c r="D25" s="154"/>
      <c r="E25" s="154"/>
      <c r="F25" s="154"/>
      <c r="G25" s="154"/>
      <c r="H25" s="154"/>
      <c r="I25" s="154"/>
      <c r="J25" s="154"/>
      <c r="K25" s="154"/>
      <c r="L25" s="154"/>
      <c r="M25" s="154"/>
      <c r="N25" s="154"/>
      <c r="O25" s="152"/>
      <c r="P25" s="152"/>
    </row>
    <row r="26" spans="1:196" ht="12.75" customHeight="1">
      <c r="A26" s="155" t="s">
        <v>356</v>
      </c>
      <c r="B26" s="156"/>
      <c r="C26" s="508" t="s">
        <v>357</v>
      </c>
      <c r="D26" s="508"/>
      <c r="E26" s="508"/>
      <c r="F26" s="508"/>
      <c r="G26" s="157"/>
      <c r="H26" s="157"/>
      <c r="I26" s="157"/>
      <c r="J26" s="157"/>
      <c r="K26" s="157"/>
      <c r="L26" s="157"/>
      <c r="M26" s="157"/>
      <c r="N26" s="157"/>
      <c r="O26" s="157"/>
      <c r="P26" s="157"/>
      <c r="GK26" s="157" t="s">
        <v>357</v>
      </c>
      <c r="GL26" s="157"/>
      <c r="GM26" s="157"/>
      <c r="GN26" s="157"/>
    </row>
    <row r="27" spans="1:196" ht="9.75" customHeight="1">
      <c r="A27" s="144"/>
      <c r="B27" s="156"/>
      <c r="C27" s="158"/>
      <c r="D27" s="159"/>
      <c r="E27" s="159"/>
      <c r="F27" s="159"/>
      <c r="G27" s="160"/>
      <c r="H27" s="160"/>
      <c r="I27" s="160"/>
      <c r="J27" s="160"/>
      <c r="K27" s="160"/>
      <c r="L27" s="160"/>
      <c r="M27" s="160"/>
      <c r="N27" s="160"/>
      <c r="O27" s="160"/>
      <c r="P27" s="160"/>
    </row>
    <row r="28" spans="1:196" ht="12" customHeight="1">
      <c r="A28" s="155" t="s">
        <v>358</v>
      </c>
      <c r="B28" s="156"/>
      <c r="C28" s="161"/>
      <c r="D28" s="162">
        <v>16260.13</v>
      </c>
      <c r="E28" s="163" t="s">
        <v>359</v>
      </c>
      <c r="G28" s="156"/>
      <c r="H28" s="156"/>
      <c r="I28" s="156"/>
      <c r="J28" s="156"/>
      <c r="K28" s="156"/>
      <c r="L28" s="156"/>
      <c r="M28" s="156"/>
      <c r="N28" s="164"/>
      <c r="O28" s="164"/>
      <c r="P28" s="156"/>
    </row>
    <row r="29" spans="1:196" ht="12" customHeight="1">
      <c r="A29" s="144"/>
      <c r="B29" s="165" t="s">
        <v>360</v>
      </c>
      <c r="C29" s="166"/>
      <c r="D29" s="167"/>
      <c r="E29" s="163"/>
      <c r="G29" s="156"/>
    </row>
    <row r="30" spans="1:196" ht="12" customHeight="1">
      <c r="A30" s="144"/>
      <c r="B30" s="168" t="s">
        <v>361</v>
      </c>
      <c r="C30" s="161"/>
      <c r="D30" s="162">
        <v>5026.93</v>
      </c>
      <c r="E30" s="163" t="s">
        <v>359</v>
      </c>
      <c r="I30" s="156"/>
      <c r="K30" s="156" t="s">
        <v>362</v>
      </c>
      <c r="L30" s="156"/>
      <c r="M30" s="156"/>
      <c r="N30" s="169"/>
      <c r="O30" s="162">
        <v>3176.87</v>
      </c>
      <c r="P30" s="163" t="s">
        <v>359</v>
      </c>
    </row>
    <row r="31" spans="1:196" ht="12" customHeight="1">
      <c r="A31" s="144"/>
      <c r="B31" s="168" t="s">
        <v>363</v>
      </c>
      <c r="C31" s="170"/>
      <c r="D31" s="171">
        <v>10133.36</v>
      </c>
      <c r="E31" s="163" t="s">
        <v>359</v>
      </c>
      <c r="I31" s="156"/>
      <c r="K31" s="156" t="s">
        <v>364</v>
      </c>
      <c r="L31" s="156"/>
      <c r="M31" s="156"/>
      <c r="N31" s="169"/>
      <c r="O31" s="162">
        <v>108.41</v>
      </c>
      <c r="P31" s="163" t="s">
        <v>359</v>
      </c>
    </row>
    <row r="32" spans="1:196" ht="12" customHeight="1">
      <c r="A32" s="144"/>
      <c r="B32" s="168" t="s">
        <v>365</v>
      </c>
      <c r="C32" s="170"/>
      <c r="D32" s="171">
        <v>1099.8399999999999</v>
      </c>
      <c r="E32" s="163" t="s">
        <v>359</v>
      </c>
      <c r="I32" s="156"/>
      <c r="K32" s="156" t="s">
        <v>366</v>
      </c>
      <c r="L32" s="156"/>
      <c r="M32" s="156"/>
      <c r="N32" s="172"/>
      <c r="O32" s="171">
        <v>5482.2</v>
      </c>
      <c r="P32" s="173" t="s">
        <v>367</v>
      </c>
    </row>
    <row r="33" spans="1:206" ht="12" customHeight="1">
      <c r="A33" s="144"/>
      <c r="B33" s="168" t="s">
        <v>368</v>
      </c>
      <c r="C33" s="170"/>
      <c r="D33" s="162">
        <v>0</v>
      </c>
      <c r="E33" s="163" t="s">
        <v>359</v>
      </c>
      <c r="I33" s="156"/>
      <c r="K33" s="156" t="s">
        <v>369</v>
      </c>
      <c r="L33" s="156"/>
      <c r="M33" s="156"/>
      <c r="N33" s="172"/>
      <c r="O33" s="171">
        <v>161.03</v>
      </c>
      <c r="P33" s="173" t="s">
        <v>367</v>
      </c>
    </row>
    <row r="34" spans="1:206" ht="9.75" customHeight="1">
      <c r="A34" s="144"/>
      <c r="B34" s="156"/>
      <c r="D34" s="174"/>
      <c r="E34" s="163"/>
      <c r="H34" s="156"/>
      <c r="I34" s="156"/>
      <c r="J34" s="156"/>
      <c r="K34" s="156"/>
      <c r="L34" s="156"/>
      <c r="M34" s="156"/>
      <c r="N34" s="160"/>
      <c r="O34" s="160"/>
      <c r="P34" s="156"/>
    </row>
    <row r="35" spans="1:206" ht="11.25" customHeight="1">
      <c r="A35" s="509" t="s">
        <v>370</v>
      </c>
      <c r="B35" s="510" t="s">
        <v>371</v>
      </c>
      <c r="C35" s="510" t="s">
        <v>372</v>
      </c>
      <c r="D35" s="510"/>
      <c r="E35" s="510"/>
      <c r="F35" s="510"/>
      <c r="G35" s="510"/>
      <c r="H35" s="510" t="s">
        <v>373</v>
      </c>
      <c r="I35" s="510" t="s">
        <v>374</v>
      </c>
      <c r="J35" s="510"/>
      <c r="K35" s="510"/>
      <c r="L35" s="510" t="s">
        <v>375</v>
      </c>
      <c r="M35" s="510"/>
      <c r="N35" s="510"/>
      <c r="O35" s="510"/>
      <c r="P35" s="510"/>
    </row>
    <row r="36" spans="1:206" ht="11.25" customHeight="1">
      <c r="A36" s="509"/>
      <c r="B36" s="510"/>
      <c r="C36" s="510"/>
      <c r="D36" s="510"/>
      <c r="E36" s="510"/>
      <c r="F36" s="510"/>
      <c r="G36" s="510"/>
      <c r="H36" s="510"/>
      <c r="I36" s="510"/>
      <c r="J36" s="510"/>
      <c r="K36" s="510"/>
      <c r="L36" s="510"/>
      <c r="M36" s="510"/>
      <c r="N36" s="510"/>
      <c r="O36" s="510"/>
      <c r="P36" s="510"/>
    </row>
    <row r="37" spans="1:206" ht="54" customHeight="1">
      <c r="A37" s="509"/>
      <c r="B37" s="510"/>
      <c r="C37" s="510"/>
      <c r="D37" s="510"/>
      <c r="E37" s="510"/>
      <c r="F37" s="510"/>
      <c r="G37" s="510"/>
      <c r="H37" s="510"/>
      <c r="I37" s="175" t="s">
        <v>376</v>
      </c>
      <c r="J37" s="175" t="s">
        <v>377</v>
      </c>
      <c r="K37" s="175" t="s">
        <v>378</v>
      </c>
      <c r="L37" s="175" t="s">
        <v>379</v>
      </c>
      <c r="M37" s="175" t="s">
        <v>380</v>
      </c>
      <c r="N37" s="175" t="s">
        <v>381</v>
      </c>
      <c r="O37" s="175" t="s">
        <v>377</v>
      </c>
      <c r="P37" s="175" t="s">
        <v>382</v>
      </c>
    </row>
    <row r="38" spans="1:206" ht="13.5" customHeight="1">
      <c r="A38" s="176">
        <v>1</v>
      </c>
      <c r="B38" s="177">
        <v>2</v>
      </c>
      <c r="C38" s="511">
        <v>3</v>
      </c>
      <c r="D38" s="511"/>
      <c r="E38" s="511"/>
      <c r="F38" s="511"/>
      <c r="G38" s="511"/>
      <c r="H38" s="177">
        <v>4</v>
      </c>
      <c r="I38" s="177">
        <v>5</v>
      </c>
      <c r="J38" s="177">
        <v>6</v>
      </c>
      <c r="K38" s="177">
        <v>7</v>
      </c>
      <c r="L38" s="177">
        <v>8</v>
      </c>
      <c r="M38" s="177">
        <v>9</v>
      </c>
      <c r="N38" s="177">
        <v>10</v>
      </c>
      <c r="O38" s="177">
        <v>11</v>
      </c>
      <c r="P38" s="177">
        <v>12</v>
      </c>
    </row>
    <row r="39" spans="1:206" ht="12.75" customHeight="1">
      <c r="A39" s="497" t="s">
        <v>2079</v>
      </c>
      <c r="B39" s="497"/>
      <c r="C39" s="497"/>
      <c r="D39" s="497"/>
      <c r="E39" s="497"/>
      <c r="F39" s="497"/>
      <c r="G39" s="497"/>
      <c r="H39" s="497"/>
      <c r="I39" s="497"/>
      <c r="J39" s="497"/>
      <c r="K39" s="497"/>
      <c r="L39" s="497"/>
      <c r="M39" s="497"/>
      <c r="N39" s="497"/>
      <c r="O39" s="497"/>
      <c r="P39" s="497"/>
      <c r="GO39" s="277" t="s">
        <v>2079</v>
      </c>
    </row>
    <row r="40" spans="1:206" ht="12.75" customHeight="1">
      <c r="A40" s="497" t="s">
        <v>2080</v>
      </c>
      <c r="B40" s="497"/>
      <c r="C40" s="497"/>
      <c r="D40" s="497"/>
      <c r="E40" s="497"/>
      <c r="F40" s="497"/>
      <c r="G40" s="497"/>
      <c r="H40" s="497"/>
      <c r="I40" s="497"/>
      <c r="J40" s="497"/>
      <c r="K40" s="497"/>
      <c r="L40" s="497"/>
      <c r="M40" s="497"/>
      <c r="N40" s="497"/>
      <c r="O40" s="497"/>
      <c r="P40" s="497"/>
      <c r="GO40" s="277"/>
      <c r="GP40" s="277" t="s">
        <v>2080</v>
      </c>
    </row>
    <row r="41" spans="1:206" ht="12.75" customHeight="1">
      <c r="A41" s="497" t="s">
        <v>2081</v>
      </c>
      <c r="B41" s="497"/>
      <c r="C41" s="497"/>
      <c r="D41" s="497"/>
      <c r="E41" s="497"/>
      <c r="F41" s="497"/>
      <c r="G41" s="497"/>
      <c r="H41" s="497"/>
      <c r="I41" s="497"/>
      <c r="J41" s="497"/>
      <c r="K41" s="497"/>
      <c r="L41" s="497"/>
      <c r="M41" s="497"/>
      <c r="N41" s="497"/>
      <c r="O41" s="497"/>
      <c r="P41" s="497"/>
      <c r="GO41" s="277"/>
      <c r="GP41" s="277" t="s">
        <v>2081</v>
      </c>
    </row>
    <row r="42" spans="1:206" ht="33.75" customHeight="1">
      <c r="A42" s="178" t="s">
        <v>164</v>
      </c>
      <c r="B42" s="179" t="s">
        <v>2009</v>
      </c>
      <c r="C42" s="498" t="s">
        <v>2010</v>
      </c>
      <c r="D42" s="498"/>
      <c r="E42" s="498"/>
      <c r="F42" s="498"/>
      <c r="G42" s="498"/>
      <c r="H42" s="180" t="s">
        <v>595</v>
      </c>
      <c r="I42" s="181">
        <v>7.4880000000000004</v>
      </c>
      <c r="J42" s="182">
        <v>1</v>
      </c>
      <c r="K42" s="249">
        <v>7.4880000000000004</v>
      </c>
      <c r="L42" s="183"/>
      <c r="M42" s="181"/>
      <c r="N42" s="184"/>
      <c r="O42" s="181"/>
      <c r="P42" s="185"/>
      <c r="GO42" s="277"/>
      <c r="GP42" s="277"/>
      <c r="GQ42" s="277" t="s">
        <v>2010</v>
      </c>
      <c r="GR42" s="277"/>
      <c r="GS42" s="277"/>
      <c r="GT42" s="277"/>
      <c r="GU42" s="277"/>
    </row>
    <row r="43" spans="1:206" ht="56.25" customHeight="1">
      <c r="A43" s="186"/>
      <c r="B43" s="187" t="s">
        <v>386</v>
      </c>
      <c r="C43" s="499" t="s">
        <v>387</v>
      </c>
      <c r="D43" s="499"/>
      <c r="E43" s="499"/>
      <c r="F43" s="499"/>
      <c r="G43" s="499"/>
      <c r="H43" s="499"/>
      <c r="I43" s="499"/>
      <c r="J43" s="499"/>
      <c r="K43" s="499"/>
      <c r="L43" s="499"/>
      <c r="M43" s="499"/>
      <c r="N43" s="499"/>
      <c r="O43" s="499"/>
      <c r="P43" s="499"/>
      <c r="GO43" s="277"/>
      <c r="GP43" s="277"/>
      <c r="GQ43" s="277"/>
      <c r="GR43" s="277"/>
      <c r="GS43" s="277"/>
      <c r="GT43" s="277"/>
      <c r="GU43" s="277"/>
      <c r="GV43" s="140" t="s">
        <v>387</v>
      </c>
    </row>
    <row r="44" spans="1:206" ht="22.5" customHeight="1">
      <c r="A44" s="186"/>
      <c r="B44" s="187" t="s">
        <v>388</v>
      </c>
      <c r="C44" s="499" t="s">
        <v>389</v>
      </c>
      <c r="D44" s="499"/>
      <c r="E44" s="499"/>
      <c r="F44" s="499"/>
      <c r="G44" s="499"/>
      <c r="H44" s="499"/>
      <c r="I44" s="499"/>
      <c r="J44" s="499"/>
      <c r="K44" s="499"/>
      <c r="L44" s="499"/>
      <c r="M44" s="499"/>
      <c r="N44" s="499"/>
      <c r="O44" s="499"/>
      <c r="P44" s="499"/>
      <c r="GO44" s="277"/>
      <c r="GP44" s="277"/>
      <c r="GQ44" s="277"/>
      <c r="GR44" s="277"/>
      <c r="GS44" s="277"/>
      <c r="GT44" s="277"/>
      <c r="GU44" s="277"/>
      <c r="GV44" s="140" t="s">
        <v>389</v>
      </c>
    </row>
    <row r="45" spans="1:206" ht="12.75" customHeight="1">
      <c r="A45" s="186"/>
      <c r="B45" s="187"/>
      <c r="C45" s="499" t="s">
        <v>2011</v>
      </c>
      <c r="D45" s="499"/>
      <c r="E45" s="499"/>
      <c r="F45" s="499"/>
      <c r="G45" s="499"/>
      <c r="H45" s="499"/>
      <c r="I45" s="499"/>
      <c r="J45" s="499"/>
      <c r="K45" s="499"/>
      <c r="L45" s="499"/>
      <c r="M45" s="499"/>
      <c r="N45" s="499"/>
      <c r="O45" s="499"/>
      <c r="P45" s="499"/>
      <c r="GO45" s="277"/>
      <c r="GP45" s="277"/>
      <c r="GQ45" s="277"/>
      <c r="GR45" s="277"/>
      <c r="GS45" s="277"/>
      <c r="GT45" s="277"/>
      <c r="GU45" s="277"/>
      <c r="GV45" s="140" t="s">
        <v>2011</v>
      </c>
    </row>
    <row r="46" spans="1:206" ht="12.75" customHeight="1">
      <c r="A46" s="188"/>
      <c r="B46" s="189" t="s">
        <v>164</v>
      </c>
      <c r="C46" s="501" t="s">
        <v>391</v>
      </c>
      <c r="D46" s="501"/>
      <c r="E46" s="501"/>
      <c r="F46" s="501"/>
      <c r="G46" s="501"/>
      <c r="H46" s="190" t="s">
        <v>392</v>
      </c>
      <c r="I46" s="191"/>
      <c r="J46" s="191"/>
      <c r="K46" s="215">
        <v>247.8665105</v>
      </c>
      <c r="L46" s="193"/>
      <c r="M46" s="191"/>
      <c r="N46" s="193"/>
      <c r="O46" s="191"/>
      <c r="P46" s="194">
        <v>147825.10999999999</v>
      </c>
      <c r="GO46" s="277"/>
      <c r="GP46" s="277"/>
      <c r="GQ46" s="277"/>
      <c r="GR46" s="277"/>
      <c r="GS46" s="277"/>
      <c r="GT46" s="277"/>
      <c r="GU46" s="277"/>
      <c r="GW46" s="157" t="s">
        <v>391</v>
      </c>
    </row>
    <row r="47" spans="1:206" ht="12.75" customHeight="1">
      <c r="A47" s="195"/>
      <c r="B47" s="189" t="s">
        <v>588</v>
      </c>
      <c r="C47" s="501" t="s">
        <v>589</v>
      </c>
      <c r="D47" s="501"/>
      <c r="E47" s="501"/>
      <c r="F47" s="501"/>
      <c r="G47" s="501"/>
      <c r="H47" s="190" t="s">
        <v>392</v>
      </c>
      <c r="I47" s="196">
        <v>20.6</v>
      </c>
      <c r="J47" s="197">
        <v>1.6068849999999999</v>
      </c>
      <c r="K47" s="215">
        <v>247.8665105</v>
      </c>
      <c r="L47" s="198"/>
      <c r="M47" s="199"/>
      <c r="N47" s="200">
        <v>596.39</v>
      </c>
      <c r="O47" s="191"/>
      <c r="P47" s="194">
        <v>147825.10999999999</v>
      </c>
      <c r="Q47" s="278"/>
      <c r="R47" s="278"/>
      <c r="GO47" s="277"/>
      <c r="GP47" s="277"/>
      <c r="GQ47" s="277"/>
      <c r="GR47" s="277"/>
      <c r="GS47" s="277"/>
      <c r="GT47" s="277"/>
      <c r="GU47" s="277"/>
      <c r="GW47" s="157"/>
      <c r="GX47" s="157" t="s">
        <v>589</v>
      </c>
    </row>
    <row r="48" spans="1:206" ht="12.75" customHeight="1">
      <c r="A48" s="188"/>
      <c r="B48" s="189" t="s">
        <v>167</v>
      </c>
      <c r="C48" s="501" t="s">
        <v>395</v>
      </c>
      <c r="D48" s="501"/>
      <c r="E48" s="501"/>
      <c r="F48" s="501"/>
      <c r="G48" s="501"/>
      <c r="H48" s="190"/>
      <c r="I48" s="191"/>
      <c r="J48" s="191"/>
      <c r="K48" s="191"/>
      <c r="L48" s="193"/>
      <c r="M48" s="191"/>
      <c r="N48" s="193"/>
      <c r="O48" s="191"/>
      <c r="P48" s="194">
        <v>53014.06</v>
      </c>
      <c r="GO48" s="277"/>
      <c r="GP48" s="277"/>
      <c r="GQ48" s="277"/>
      <c r="GR48" s="277"/>
      <c r="GS48" s="277"/>
      <c r="GT48" s="277"/>
      <c r="GU48" s="277"/>
      <c r="GW48" s="157" t="s">
        <v>395</v>
      </c>
      <c r="GX48" s="157"/>
    </row>
    <row r="49" spans="1:207" ht="12.75" customHeight="1">
      <c r="A49" s="188"/>
      <c r="B49" s="189"/>
      <c r="C49" s="501" t="s">
        <v>396</v>
      </c>
      <c r="D49" s="501"/>
      <c r="E49" s="501"/>
      <c r="F49" s="501"/>
      <c r="G49" s="501"/>
      <c r="H49" s="190" t="s">
        <v>392</v>
      </c>
      <c r="I49" s="191"/>
      <c r="J49" s="191"/>
      <c r="K49" s="215">
        <v>34.292211399999999</v>
      </c>
      <c r="L49" s="193"/>
      <c r="M49" s="191"/>
      <c r="N49" s="193"/>
      <c r="O49" s="191"/>
      <c r="P49" s="194">
        <v>23109.98</v>
      </c>
      <c r="GO49" s="277"/>
      <c r="GP49" s="277"/>
      <c r="GQ49" s="277"/>
      <c r="GR49" s="277"/>
      <c r="GS49" s="277"/>
      <c r="GT49" s="277"/>
      <c r="GU49" s="277"/>
      <c r="GW49" s="157" t="s">
        <v>396</v>
      </c>
      <c r="GX49" s="157"/>
    </row>
    <row r="50" spans="1:207" ht="12.75" customHeight="1">
      <c r="A50" s="195"/>
      <c r="B50" s="189" t="s">
        <v>2012</v>
      </c>
      <c r="C50" s="501" t="s">
        <v>2013</v>
      </c>
      <c r="D50" s="501"/>
      <c r="E50" s="501"/>
      <c r="F50" s="501"/>
      <c r="G50" s="501"/>
      <c r="H50" s="190" t="s">
        <v>399</v>
      </c>
      <c r="I50" s="201">
        <v>1.01</v>
      </c>
      <c r="J50" s="197">
        <v>1.6068849999999999</v>
      </c>
      <c r="K50" s="215">
        <v>12.152678399999999</v>
      </c>
      <c r="L50" s="208">
        <v>1689.57</v>
      </c>
      <c r="M50" s="206">
        <v>1.37</v>
      </c>
      <c r="N50" s="200">
        <v>2314.71</v>
      </c>
      <c r="O50" s="191"/>
      <c r="P50" s="194">
        <v>28129.93</v>
      </c>
      <c r="Q50" s="278"/>
      <c r="R50" s="278"/>
      <c r="GO50" s="277"/>
      <c r="GP50" s="277"/>
      <c r="GQ50" s="277"/>
      <c r="GR50" s="277"/>
      <c r="GS50" s="277"/>
      <c r="GT50" s="277"/>
      <c r="GU50" s="277"/>
      <c r="GW50" s="157"/>
      <c r="GX50" s="157" t="s">
        <v>2013</v>
      </c>
    </row>
    <row r="51" spans="1:207" ht="12.75" customHeight="1">
      <c r="A51" s="203"/>
      <c r="B51" s="189" t="s">
        <v>1500</v>
      </c>
      <c r="C51" s="501" t="s">
        <v>1501</v>
      </c>
      <c r="D51" s="501"/>
      <c r="E51" s="501"/>
      <c r="F51" s="501"/>
      <c r="G51" s="501"/>
      <c r="H51" s="190" t="s">
        <v>392</v>
      </c>
      <c r="I51" s="201">
        <v>1.01</v>
      </c>
      <c r="J51" s="197">
        <v>1.6068849999999999</v>
      </c>
      <c r="K51" s="215">
        <v>12.152678399999999</v>
      </c>
      <c r="L51" s="193"/>
      <c r="M51" s="191"/>
      <c r="N51" s="204">
        <v>665.54</v>
      </c>
      <c r="O51" s="191"/>
      <c r="P51" s="194">
        <v>8088.09</v>
      </c>
      <c r="GO51" s="277"/>
      <c r="GP51" s="277"/>
      <c r="GQ51" s="277"/>
      <c r="GR51" s="277"/>
      <c r="GS51" s="277"/>
      <c r="GT51" s="277"/>
      <c r="GU51" s="277"/>
      <c r="GW51" s="157"/>
      <c r="GX51" s="157"/>
      <c r="GY51" s="157" t="s">
        <v>1501</v>
      </c>
    </row>
    <row r="52" spans="1:207" ht="12.75" customHeight="1">
      <c r="A52" s="195"/>
      <c r="B52" s="189" t="s">
        <v>397</v>
      </c>
      <c r="C52" s="501" t="s">
        <v>398</v>
      </c>
      <c r="D52" s="501"/>
      <c r="E52" s="501"/>
      <c r="F52" s="501"/>
      <c r="G52" s="501"/>
      <c r="H52" s="190" t="s">
        <v>399</v>
      </c>
      <c r="I52" s="201">
        <v>0.92</v>
      </c>
      <c r="J52" s="197">
        <v>1.6068849999999999</v>
      </c>
      <c r="K52" s="215">
        <v>11.0697665</v>
      </c>
      <c r="L52" s="198"/>
      <c r="M52" s="199"/>
      <c r="N52" s="200">
        <v>1582.31</v>
      </c>
      <c r="O52" s="191"/>
      <c r="P52" s="194">
        <v>17515.8</v>
      </c>
      <c r="Q52" s="278"/>
      <c r="R52" s="278"/>
      <c r="GO52" s="277"/>
      <c r="GP52" s="277"/>
      <c r="GQ52" s="277"/>
      <c r="GR52" s="277"/>
      <c r="GS52" s="277"/>
      <c r="GT52" s="277"/>
      <c r="GU52" s="277"/>
      <c r="GW52" s="157"/>
      <c r="GX52" s="157" t="s">
        <v>398</v>
      </c>
      <c r="GY52" s="157"/>
    </row>
    <row r="53" spans="1:207" ht="12.75" customHeight="1">
      <c r="A53" s="203"/>
      <c r="B53" s="189" t="s">
        <v>400</v>
      </c>
      <c r="C53" s="501" t="s">
        <v>401</v>
      </c>
      <c r="D53" s="501"/>
      <c r="E53" s="501"/>
      <c r="F53" s="501"/>
      <c r="G53" s="501"/>
      <c r="H53" s="190" t="s">
        <v>392</v>
      </c>
      <c r="I53" s="201">
        <v>0.92</v>
      </c>
      <c r="J53" s="197">
        <v>1.6068849999999999</v>
      </c>
      <c r="K53" s="215">
        <v>11.0697665</v>
      </c>
      <c r="L53" s="193"/>
      <c r="M53" s="191"/>
      <c r="N53" s="204">
        <v>777.91</v>
      </c>
      <c r="O53" s="191"/>
      <c r="P53" s="194">
        <v>8611.2800000000007</v>
      </c>
      <c r="GO53" s="277"/>
      <c r="GP53" s="277"/>
      <c r="GQ53" s="277"/>
      <c r="GR53" s="277"/>
      <c r="GS53" s="277"/>
      <c r="GT53" s="277"/>
      <c r="GU53" s="277"/>
      <c r="GW53" s="157"/>
      <c r="GX53" s="157"/>
      <c r="GY53" s="157" t="s">
        <v>401</v>
      </c>
    </row>
    <row r="54" spans="1:207" ht="12.75" customHeight="1">
      <c r="A54" s="195"/>
      <c r="B54" s="189" t="s">
        <v>402</v>
      </c>
      <c r="C54" s="501" t="s">
        <v>403</v>
      </c>
      <c r="D54" s="501"/>
      <c r="E54" s="501"/>
      <c r="F54" s="501"/>
      <c r="G54" s="501"/>
      <c r="H54" s="190" t="s">
        <v>399</v>
      </c>
      <c r="I54" s="201">
        <v>0.92</v>
      </c>
      <c r="J54" s="197">
        <v>1.6068849999999999</v>
      </c>
      <c r="K54" s="215">
        <v>11.0697665</v>
      </c>
      <c r="L54" s="198"/>
      <c r="M54" s="199"/>
      <c r="N54" s="200">
        <v>543.33000000000004</v>
      </c>
      <c r="O54" s="191"/>
      <c r="P54" s="194">
        <v>6014.54</v>
      </c>
      <c r="Q54" s="278"/>
      <c r="R54" s="278"/>
      <c r="GO54" s="277"/>
      <c r="GP54" s="277"/>
      <c r="GQ54" s="277"/>
      <c r="GR54" s="277"/>
      <c r="GS54" s="277"/>
      <c r="GT54" s="277"/>
      <c r="GU54" s="277"/>
      <c r="GW54" s="157"/>
      <c r="GX54" s="157" t="s">
        <v>403</v>
      </c>
      <c r="GY54" s="157"/>
    </row>
    <row r="55" spans="1:207" ht="12.75" customHeight="1">
      <c r="A55" s="203"/>
      <c r="B55" s="189" t="s">
        <v>404</v>
      </c>
      <c r="C55" s="501" t="s">
        <v>405</v>
      </c>
      <c r="D55" s="501"/>
      <c r="E55" s="501"/>
      <c r="F55" s="501"/>
      <c r="G55" s="501"/>
      <c r="H55" s="190" t="s">
        <v>392</v>
      </c>
      <c r="I55" s="201">
        <v>0.92</v>
      </c>
      <c r="J55" s="197">
        <v>1.6068849999999999</v>
      </c>
      <c r="K55" s="215">
        <v>11.0697665</v>
      </c>
      <c r="L55" s="193"/>
      <c r="M55" s="191"/>
      <c r="N55" s="204">
        <v>579.11</v>
      </c>
      <c r="O55" s="191"/>
      <c r="P55" s="194">
        <v>6410.61</v>
      </c>
      <c r="GO55" s="277"/>
      <c r="GP55" s="277"/>
      <c r="GQ55" s="277"/>
      <c r="GR55" s="277"/>
      <c r="GS55" s="277"/>
      <c r="GT55" s="277"/>
      <c r="GU55" s="277"/>
      <c r="GW55" s="157"/>
      <c r="GX55" s="157"/>
      <c r="GY55" s="157" t="s">
        <v>405</v>
      </c>
    </row>
    <row r="56" spans="1:207" ht="22.5" customHeight="1">
      <c r="A56" s="195"/>
      <c r="B56" s="189" t="s">
        <v>2014</v>
      </c>
      <c r="C56" s="501" t="s">
        <v>2015</v>
      </c>
      <c r="D56" s="501"/>
      <c r="E56" s="501"/>
      <c r="F56" s="501"/>
      <c r="G56" s="501"/>
      <c r="H56" s="190" t="s">
        <v>399</v>
      </c>
      <c r="I56" s="201">
        <v>0.33</v>
      </c>
      <c r="J56" s="197">
        <v>1.6068849999999999</v>
      </c>
      <c r="K56" s="215">
        <v>3.9706771000000001</v>
      </c>
      <c r="L56" s="198"/>
      <c r="M56" s="199"/>
      <c r="N56" s="200">
        <v>96.65</v>
      </c>
      <c r="O56" s="191"/>
      <c r="P56" s="194">
        <v>383.77</v>
      </c>
      <c r="Q56" s="278"/>
      <c r="R56" s="278"/>
      <c r="GO56" s="277"/>
      <c r="GP56" s="277"/>
      <c r="GQ56" s="277"/>
      <c r="GR56" s="277"/>
      <c r="GS56" s="277"/>
      <c r="GT56" s="277"/>
      <c r="GU56" s="277"/>
      <c r="GW56" s="157"/>
      <c r="GX56" s="157" t="s">
        <v>2015</v>
      </c>
      <c r="GY56" s="157"/>
    </row>
    <row r="57" spans="1:207" ht="22.5" customHeight="1">
      <c r="A57" s="195"/>
      <c r="B57" s="189" t="s">
        <v>406</v>
      </c>
      <c r="C57" s="501" t="s">
        <v>407</v>
      </c>
      <c r="D57" s="501"/>
      <c r="E57" s="501"/>
      <c r="F57" s="501"/>
      <c r="G57" s="501"/>
      <c r="H57" s="190" t="s">
        <v>399</v>
      </c>
      <c r="I57" s="201">
        <v>2.33</v>
      </c>
      <c r="J57" s="197">
        <v>1.6068849999999999</v>
      </c>
      <c r="K57" s="215">
        <v>28.035386899999999</v>
      </c>
      <c r="L57" s="198"/>
      <c r="M57" s="199"/>
      <c r="N57" s="200">
        <v>34.6</v>
      </c>
      <c r="O57" s="191"/>
      <c r="P57" s="194">
        <v>970.02</v>
      </c>
      <c r="Q57" s="278"/>
      <c r="R57" s="278"/>
      <c r="GO57" s="277"/>
      <c r="GP57" s="277"/>
      <c r="GQ57" s="277"/>
      <c r="GR57" s="277"/>
      <c r="GS57" s="277"/>
      <c r="GT57" s="277"/>
      <c r="GU57" s="277"/>
      <c r="GW57" s="157"/>
      <c r="GX57" s="157" t="s">
        <v>407</v>
      </c>
      <c r="GY57" s="157"/>
    </row>
    <row r="58" spans="1:207" ht="12.75" customHeight="1">
      <c r="A58" s="188"/>
      <c r="B58" s="189" t="s">
        <v>180</v>
      </c>
      <c r="C58" s="501" t="s">
        <v>410</v>
      </c>
      <c r="D58" s="501"/>
      <c r="E58" s="501"/>
      <c r="F58" s="501"/>
      <c r="G58" s="501"/>
      <c r="H58" s="190"/>
      <c r="I58" s="191"/>
      <c r="J58" s="191"/>
      <c r="K58" s="191"/>
      <c r="L58" s="193"/>
      <c r="M58" s="191"/>
      <c r="N58" s="193"/>
      <c r="O58" s="191"/>
      <c r="P58" s="194">
        <v>94425.21</v>
      </c>
      <c r="GO58" s="277"/>
      <c r="GP58" s="277"/>
      <c r="GQ58" s="277"/>
      <c r="GR58" s="277"/>
      <c r="GS58" s="277"/>
      <c r="GT58" s="277"/>
      <c r="GU58" s="277"/>
      <c r="GW58" s="157" t="s">
        <v>410</v>
      </c>
      <c r="GX58" s="157"/>
      <c r="GY58" s="157"/>
    </row>
    <row r="59" spans="1:207" ht="12.75" customHeight="1">
      <c r="A59" s="195"/>
      <c r="B59" s="189" t="s">
        <v>590</v>
      </c>
      <c r="C59" s="501" t="s">
        <v>591</v>
      </c>
      <c r="D59" s="501"/>
      <c r="E59" s="501"/>
      <c r="F59" s="501"/>
      <c r="G59" s="501"/>
      <c r="H59" s="190" t="s">
        <v>592</v>
      </c>
      <c r="I59" s="202">
        <v>0.13439999999999999</v>
      </c>
      <c r="J59" s="202">
        <v>1.0367</v>
      </c>
      <c r="K59" s="215">
        <v>1.0433216000000001</v>
      </c>
      <c r="L59" s="198"/>
      <c r="M59" s="199"/>
      <c r="N59" s="200">
        <v>7.46</v>
      </c>
      <c r="O59" s="191"/>
      <c r="P59" s="194">
        <v>7.78</v>
      </c>
      <c r="Q59" s="278"/>
      <c r="R59" s="278"/>
      <c r="GO59" s="277"/>
      <c r="GP59" s="277"/>
      <c r="GQ59" s="277"/>
      <c r="GR59" s="277"/>
      <c r="GS59" s="277"/>
      <c r="GT59" s="277"/>
      <c r="GU59" s="277"/>
      <c r="GW59" s="157"/>
      <c r="GX59" s="157" t="s">
        <v>591</v>
      </c>
      <c r="GY59" s="157"/>
    </row>
    <row r="60" spans="1:207" ht="22.5" customHeight="1">
      <c r="A60" s="195"/>
      <c r="B60" s="189" t="s">
        <v>411</v>
      </c>
      <c r="C60" s="501" t="s">
        <v>412</v>
      </c>
      <c r="D60" s="501"/>
      <c r="E60" s="501"/>
      <c r="F60" s="501"/>
      <c r="G60" s="501"/>
      <c r="H60" s="190" t="s">
        <v>413</v>
      </c>
      <c r="I60" s="196">
        <v>0.2</v>
      </c>
      <c r="J60" s="202">
        <v>1.0367</v>
      </c>
      <c r="K60" s="215">
        <v>1.5525618999999999</v>
      </c>
      <c r="L60" s="205">
        <v>155.63</v>
      </c>
      <c r="M60" s="206">
        <v>0.77</v>
      </c>
      <c r="N60" s="200">
        <v>119.84</v>
      </c>
      <c r="O60" s="191"/>
      <c r="P60" s="194">
        <v>186.06</v>
      </c>
      <c r="Q60" s="278"/>
      <c r="R60" s="278"/>
      <c r="GO60" s="277"/>
      <c r="GP60" s="277"/>
      <c r="GQ60" s="277"/>
      <c r="GR60" s="277"/>
      <c r="GS60" s="277"/>
      <c r="GT60" s="277"/>
      <c r="GU60" s="277"/>
      <c r="GW60" s="157"/>
      <c r="GX60" s="157" t="s">
        <v>412</v>
      </c>
      <c r="GY60" s="157"/>
    </row>
    <row r="61" spans="1:207" ht="12.75" customHeight="1">
      <c r="A61" s="195"/>
      <c r="B61" s="189" t="s">
        <v>703</v>
      </c>
      <c r="C61" s="501" t="s">
        <v>704</v>
      </c>
      <c r="D61" s="501"/>
      <c r="E61" s="501"/>
      <c r="F61" s="501"/>
      <c r="G61" s="501"/>
      <c r="H61" s="190" t="s">
        <v>413</v>
      </c>
      <c r="I61" s="201">
        <v>1.25</v>
      </c>
      <c r="J61" s="202">
        <v>1.0367</v>
      </c>
      <c r="K61" s="197">
        <v>9.7035119999999999</v>
      </c>
      <c r="L61" s="205">
        <v>174.93</v>
      </c>
      <c r="M61" s="206">
        <v>1.07</v>
      </c>
      <c r="N61" s="200">
        <v>187.18</v>
      </c>
      <c r="O61" s="191"/>
      <c r="P61" s="194">
        <v>1816.3</v>
      </c>
      <c r="Q61" s="278"/>
      <c r="R61" s="278"/>
      <c r="GO61" s="277"/>
      <c r="GP61" s="277"/>
      <c r="GQ61" s="277"/>
      <c r="GR61" s="277"/>
      <c r="GS61" s="277"/>
      <c r="GT61" s="277"/>
      <c r="GU61" s="277"/>
      <c r="GW61" s="157"/>
      <c r="GX61" s="157" t="s">
        <v>704</v>
      </c>
      <c r="GY61" s="157"/>
    </row>
    <row r="62" spans="1:207" ht="22.5" customHeight="1">
      <c r="A62" s="195"/>
      <c r="B62" s="189" t="s">
        <v>2016</v>
      </c>
      <c r="C62" s="501" t="s">
        <v>2017</v>
      </c>
      <c r="D62" s="501"/>
      <c r="E62" s="501"/>
      <c r="F62" s="501"/>
      <c r="G62" s="501"/>
      <c r="H62" s="190" t="s">
        <v>418</v>
      </c>
      <c r="I62" s="207">
        <v>8.1000000000000003E-2</v>
      </c>
      <c r="J62" s="202">
        <v>1.0367</v>
      </c>
      <c r="K62" s="215">
        <v>0.6287876</v>
      </c>
      <c r="L62" s="208">
        <v>105278.81</v>
      </c>
      <c r="M62" s="206">
        <v>1.27</v>
      </c>
      <c r="N62" s="200">
        <v>133704.09</v>
      </c>
      <c r="O62" s="191"/>
      <c r="P62" s="194">
        <v>84071.47</v>
      </c>
      <c r="Q62" s="278"/>
      <c r="R62" s="278"/>
      <c r="GO62" s="277"/>
      <c r="GP62" s="277"/>
      <c r="GQ62" s="277"/>
      <c r="GR62" s="277"/>
      <c r="GS62" s="277"/>
      <c r="GT62" s="277"/>
      <c r="GU62" s="277"/>
      <c r="GW62" s="157"/>
      <c r="GX62" s="157" t="s">
        <v>2017</v>
      </c>
      <c r="GY62" s="157"/>
    </row>
    <row r="63" spans="1:207" ht="22.5" customHeight="1">
      <c r="A63" s="195"/>
      <c r="B63" s="189" t="s">
        <v>728</v>
      </c>
      <c r="C63" s="501" t="s">
        <v>729</v>
      </c>
      <c r="D63" s="501"/>
      <c r="E63" s="501"/>
      <c r="F63" s="501"/>
      <c r="G63" s="501"/>
      <c r="H63" s="190" t="s">
        <v>418</v>
      </c>
      <c r="I63" s="202">
        <v>4.0000000000000002E-4</v>
      </c>
      <c r="J63" s="202">
        <v>1.0367</v>
      </c>
      <c r="K63" s="215">
        <v>3.1051E-3</v>
      </c>
      <c r="L63" s="198"/>
      <c r="M63" s="199"/>
      <c r="N63" s="200">
        <v>44320.18</v>
      </c>
      <c r="O63" s="191"/>
      <c r="P63" s="194">
        <v>137.62</v>
      </c>
      <c r="Q63" s="278"/>
      <c r="R63" s="278"/>
      <c r="GO63" s="277"/>
      <c r="GP63" s="277"/>
      <c r="GQ63" s="277"/>
      <c r="GR63" s="277"/>
      <c r="GS63" s="277"/>
      <c r="GT63" s="277"/>
      <c r="GU63" s="277"/>
      <c r="GW63" s="157"/>
      <c r="GX63" s="157" t="s">
        <v>729</v>
      </c>
      <c r="GY63" s="157"/>
    </row>
    <row r="64" spans="1:207" ht="12.75" customHeight="1">
      <c r="A64" s="195"/>
      <c r="B64" s="189" t="s">
        <v>730</v>
      </c>
      <c r="C64" s="501" t="s">
        <v>731</v>
      </c>
      <c r="D64" s="501"/>
      <c r="E64" s="501"/>
      <c r="F64" s="501"/>
      <c r="G64" s="501"/>
      <c r="H64" s="190" t="s">
        <v>413</v>
      </c>
      <c r="I64" s="201">
        <v>8.17</v>
      </c>
      <c r="J64" s="202">
        <v>1.0367</v>
      </c>
      <c r="K64" s="215">
        <v>63.422154399999997</v>
      </c>
      <c r="L64" s="205">
        <v>79.88</v>
      </c>
      <c r="M64" s="206">
        <v>1.42</v>
      </c>
      <c r="N64" s="200">
        <v>113.43</v>
      </c>
      <c r="O64" s="191"/>
      <c r="P64" s="194">
        <v>7193.97</v>
      </c>
      <c r="Q64" s="278"/>
      <c r="R64" s="278"/>
      <c r="GO64" s="277"/>
      <c r="GP64" s="277"/>
      <c r="GQ64" s="277"/>
      <c r="GR64" s="277"/>
      <c r="GS64" s="277"/>
      <c r="GT64" s="277"/>
      <c r="GU64" s="277"/>
      <c r="GW64" s="157"/>
      <c r="GX64" s="157" t="s">
        <v>731</v>
      </c>
      <c r="GY64" s="157"/>
    </row>
    <row r="65" spans="1:213" ht="12.75" customHeight="1">
      <c r="A65" s="195"/>
      <c r="B65" s="189" t="s">
        <v>2018</v>
      </c>
      <c r="C65" s="501" t="s">
        <v>2019</v>
      </c>
      <c r="D65" s="501"/>
      <c r="E65" s="501"/>
      <c r="F65" s="501"/>
      <c r="G65" s="501"/>
      <c r="H65" s="190" t="s">
        <v>2020</v>
      </c>
      <c r="I65" s="196">
        <v>0.1</v>
      </c>
      <c r="J65" s="202">
        <v>1.0367</v>
      </c>
      <c r="K65" s="197">
        <v>0.776281</v>
      </c>
      <c r="L65" s="205">
        <v>944.69</v>
      </c>
      <c r="M65" s="206">
        <v>1.38</v>
      </c>
      <c r="N65" s="200">
        <v>1303.67</v>
      </c>
      <c r="O65" s="191"/>
      <c r="P65" s="194">
        <v>1012.01</v>
      </c>
      <c r="Q65" s="278"/>
      <c r="R65" s="278"/>
      <c r="GO65" s="277"/>
      <c r="GP65" s="277"/>
      <c r="GQ65" s="277"/>
      <c r="GR65" s="277"/>
      <c r="GS65" s="277"/>
      <c r="GT65" s="277"/>
      <c r="GU65" s="277"/>
      <c r="GW65" s="157"/>
      <c r="GX65" s="157" t="s">
        <v>2019</v>
      </c>
      <c r="GY65" s="157"/>
    </row>
    <row r="66" spans="1:213" ht="12.75" customHeight="1">
      <c r="A66" s="210"/>
      <c r="B66" s="187"/>
      <c r="C66" s="500" t="s">
        <v>429</v>
      </c>
      <c r="D66" s="500"/>
      <c r="E66" s="500"/>
      <c r="F66" s="500"/>
      <c r="G66" s="500"/>
      <c r="H66" s="180"/>
      <c r="I66" s="181"/>
      <c r="J66" s="181"/>
      <c r="K66" s="181"/>
      <c r="L66" s="183"/>
      <c r="M66" s="181"/>
      <c r="N66" s="211"/>
      <c r="O66" s="181"/>
      <c r="P66" s="212">
        <v>318374.36</v>
      </c>
      <c r="Q66" s="278"/>
      <c r="R66" s="278"/>
      <c r="GO66" s="277"/>
      <c r="GP66" s="277"/>
      <c r="GQ66" s="277"/>
      <c r="GR66" s="277"/>
      <c r="GS66" s="277"/>
      <c r="GT66" s="277"/>
      <c r="GU66" s="277"/>
      <c r="GW66" s="157"/>
      <c r="GX66" s="157"/>
      <c r="GY66" s="157"/>
      <c r="GZ66" s="277" t="s">
        <v>429</v>
      </c>
    </row>
    <row r="67" spans="1:213" ht="12.75" customHeight="1">
      <c r="A67" s="203" t="s">
        <v>10</v>
      </c>
      <c r="B67" s="189" t="s">
        <v>430</v>
      </c>
      <c r="C67" s="501" t="s">
        <v>431</v>
      </c>
      <c r="D67" s="501"/>
      <c r="E67" s="501"/>
      <c r="F67" s="501"/>
      <c r="G67" s="501"/>
      <c r="H67" s="190" t="s">
        <v>432</v>
      </c>
      <c r="I67" s="209">
        <v>2</v>
      </c>
      <c r="J67" s="191"/>
      <c r="K67" s="209">
        <v>2</v>
      </c>
      <c r="L67" s="193"/>
      <c r="M67" s="191"/>
      <c r="N67" s="193"/>
      <c r="O67" s="202">
        <v>1.0367</v>
      </c>
      <c r="P67" s="194">
        <v>1907.42</v>
      </c>
      <c r="GO67" s="277"/>
      <c r="GP67" s="277"/>
      <c r="GQ67" s="277"/>
      <c r="GR67" s="277"/>
      <c r="GS67" s="277"/>
      <c r="GT67" s="277"/>
      <c r="GU67" s="277"/>
      <c r="GW67" s="157"/>
      <c r="GX67" s="157"/>
      <c r="GY67" s="157"/>
      <c r="GZ67" s="277"/>
      <c r="HA67" s="157" t="s">
        <v>431</v>
      </c>
    </row>
    <row r="68" spans="1:213" ht="12.75" customHeight="1">
      <c r="A68" s="203"/>
      <c r="B68" s="189"/>
      <c r="C68" s="501" t="s">
        <v>433</v>
      </c>
      <c r="D68" s="501"/>
      <c r="E68" s="501"/>
      <c r="F68" s="501"/>
      <c r="G68" s="501"/>
      <c r="H68" s="190"/>
      <c r="I68" s="191"/>
      <c r="J68" s="191"/>
      <c r="K68" s="191"/>
      <c r="L68" s="193"/>
      <c r="M68" s="191"/>
      <c r="N68" s="193"/>
      <c r="O68" s="191"/>
      <c r="P68" s="194">
        <v>170935.09</v>
      </c>
      <c r="GO68" s="277"/>
      <c r="GP68" s="277"/>
      <c r="GQ68" s="277"/>
      <c r="GR68" s="277"/>
      <c r="GS68" s="277"/>
      <c r="GT68" s="277"/>
      <c r="GU68" s="277"/>
      <c r="GW68" s="157"/>
      <c r="GX68" s="157"/>
      <c r="GY68" s="157"/>
      <c r="GZ68" s="277"/>
      <c r="HA68" s="157"/>
      <c r="HB68" s="157" t="s">
        <v>433</v>
      </c>
    </row>
    <row r="69" spans="1:213" ht="12.75" customHeight="1">
      <c r="A69" s="203"/>
      <c r="B69" s="189" t="s">
        <v>603</v>
      </c>
      <c r="C69" s="501" t="s">
        <v>604</v>
      </c>
      <c r="D69" s="501"/>
      <c r="E69" s="501"/>
      <c r="F69" s="501"/>
      <c r="G69" s="501"/>
      <c r="H69" s="190" t="s">
        <v>432</v>
      </c>
      <c r="I69" s="209">
        <v>97</v>
      </c>
      <c r="J69" s="191"/>
      <c r="K69" s="209">
        <v>97</v>
      </c>
      <c r="L69" s="193"/>
      <c r="M69" s="191"/>
      <c r="N69" s="193"/>
      <c r="O69" s="191"/>
      <c r="P69" s="194">
        <v>165807.04000000001</v>
      </c>
      <c r="GO69" s="277"/>
      <c r="GP69" s="277"/>
      <c r="GQ69" s="277"/>
      <c r="GR69" s="277"/>
      <c r="GS69" s="277"/>
      <c r="GT69" s="277"/>
      <c r="GU69" s="277"/>
      <c r="GW69" s="157"/>
      <c r="GX69" s="157"/>
      <c r="GY69" s="157"/>
      <c r="GZ69" s="277"/>
      <c r="HA69" s="157"/>
      <c r="HB69" s="157" t="s">
        <v>604</v>
      </c>
    </row>
    <row r="70" spans="1:213" ht="12.75" customHeight="1">
      <c r="A70" s="203"/>
      <c r="B70" s="189" t="s">
        <v>605</v>
      </c>
      <c r="C70" s="501" t="s">
        <v>606</v>
      </c>
      <c r="D70" s="501"/>
      <c r="E70" s="501"/>
      <c r="F70" s="501"/>
      <c r="G70" s="501"/>
      <c r="H70" s="190" t="s">
        <v>432</v>
      </c>
      <c r="I70" s="209">
        <v>51</v>
      </c>
      <c r="J70" s="191"/>
      <c r="K70" s="209">
        <v>51</v>
      </c>
      <c r="L70" s="193"/>
      <c r="M70" s="191"/>
      <c r="N70" s="193"/>
      <c r="O70" s="191"/>
      <c r="P70" s="194">
        <v>87176.9</v>
      </c>
      <c r="GO70" s="277"/>
      <c r="GP70" s="277"/>
      <c r="GQ70" s="277"/>
      <c r="GR70" s="277"/>
      <c r="GS70" s="277"/>
      <c r="GT70" s="277"/>
      <c r="GU70" s="277"/>
      <c r="GW70" s="157"/>
      <c r="GX70" s="157"/>
      <c r="GY70" s="157"/>
      <c r="GZ70" s="277"/>
      <c r="HA70" s="157"/>
      <c r="HB70" s="157" t="s">
        <v>606</v>
      </c>
    </row>
    <row r="71" spans="1:213" ht="12.75" customHeight="1">
      <c r="A71" s="213"/>
      <c r="B71" s="214"/>
      <c r="C71" s="500" t="s">
        <v>438</v>
      </c>
      <c r="D71" s="500"/>
      <c r="E71" s="500"/>
      <c r="F71" s="500"/>
      <c r="G71" s="500"/>
      <c r="H71" s="180"/>
      <c r="I71" s="181"/>
      <c r="J71" s="181"/>
      <c r="K71" s="181"/>
      <c r="L71" s="183"/>
      <c r="M71" s="181"/>
      <c r="N71" s="211">
        <v>76557.919999999998</v>
      </c>
      <c r="O71" s="181"/>
      <c r="P71" s="212">
        <v>573265.72</v>
      </c>
      <c r="GO71" s="277"/>
      <c r="GP71" s="277"/>
      <c r="GQ71" s="277"/>
      <c r="GR71" s="277"/>
      <c r="GS71" s="277"/>
      <c r="GT71" s="277"/>
      <c r="GU71" s="277"/>
      <c r="GW71" s="157"/>
      <c r="GX71" s="157"/>
      <c r="GY71" s="157"/>
      <c r="GZ71" s="277"/>
      <c r="HA71" s="157"/>
      <c r="HB71" s="157"/>
      <c r="HC71" s="277" t="s">
        <v>438</v>
      </c>
    </row>
    <row r="72" spans="1:213" ht="1.5" customHeight="1">
      <c r="A72" s="223"/>
      <c r="B72" s="224"/>
      <c r="C72" s="224"/>
      <c r="D72" s="224"/>
      <c r="E72" s="224"/>
      <c r="F72" s="225"/>
      <c r="G72" s="225"/>
      <c r="H72" s="225"/>
      <c r="I72" s="225"/>
      <c r="J72" s="226"/>
      <c r="K72" s="225"/>
      <c r="L72" s="226"/>
      <c r="M72" s="227"/>
      <c r="N72" s="226"/>
      <c r="O72" s="228"/>
      <c r="P72" s="229"/>
      <c r="Q72" s="279"/>
      <c r="R72" s="280"/>
      <c r="GO72" s="277"/>
      <c r="GP72" s="277"/>
      <c r="GQ72" s="277"/>
      <c r="GR72" s="277"/>
      <c r="GS72" s="277"/>
      <c r="GT72" s="277"/>
      <c r="GU72" s="277"/>
      <c r="GW72" s="157"/>
      <c r="GX72" s="157"/>
      <c r="GY72" s="157"/>
      <c r="GZ72" s="277"/>
      <c r="HA72" s="157"/>
      <c r="HB72" s="157"/>
      <c r="HC72" s="277"/>
    </row>
    <row r="73" spans="1:213" ht="12.75" customHeight="1">
      <c r="A73" s="210"/>
      <c r="B73" s="230"/>
      <c r="C73" s="496" t="s">
        <v>2082</v>
      </c>
      <c r="D73" s="496"/>
      <c r="E73" s="496"/>
      <c r="F73" s="496"/>
      <c r="G73" s="496"/>
      <c r="H73" s="496"/>
      <c r="I73" s="496"/>
      <c r="J73" s="496"/>
      <c r="K73" s="496"/>
      <c r="L73" s="496"/>
      <c r="M73" s="496"/>
      <c r="N73" s="496"/>
      <c r="O73" s="496"/>
      <c r="P73" s="232"/>
      <c r="Q73" s="279"/>
      <c r="R73" s="280"/>
      <c r="GO73" s="277"/>
      <c r="GP73" s="277"/>
      <c r="GQ73" s="277"/>
      <c r="GR73" s="277"/>
      <c r="GS73" s="277"/>
      <c r="GT73" s="277"/>
      <c r="GU73" s="277"/>
      <c r="GW73" s="157"/>
      <c r="GX73" s="157"/>
      <c r="GY73" s="157"/>
      <c r="GZ73" s="277"/>
      <c r="HA73" s="157"/>
      <c r="HB73" s="157"/>
      <c r="HC73" s="277"/>
      <c r="HD73" s="277" t="s">
        <v>2082</v>
      </c>
    </row>
    <row r="74" spans="1:213" ht="12.75" customHeight="1">
      <c r="A74" s="210"/>
      <c r="B74" s="187"/>
      <c r="C74" s="495" t="s">
        <v>675</v>
      </c>
      <c r="D74" s="495"/>
      <c r="E74" s="495"/>
      <c r="F74" s="495"/>
      <c r="G74" s="495"/>
      <c r="H74" s="495"/>
      <c r="I74" s="495"/>
      <c r="J74" s="495"/>
      <c r="K74" s="495"/>
      <c r="L74" s="495"/>
      <c r="M74" s="495"/>
      <c r="N74" s="495"/>
      <c r="O74" s="495"/>
      <c r="P74" s="234">
        <v>320281.78000000003</v>
      </c>
      <c r="Q74" s="279"/>
      <c r="R74" s="280"/>
      <c r="GO74" s="277"/>
      <c r="GP74" s="277"/>
      <c r="GQ74" s="277"/>
      <c r="GR74" s="277"/>
      <c r="GS74" s="277"/>
      <c r="GT74" s="277"/>
      <c r="GU74" s="277"/>
      <c r="GW74" s="157"/>
      <c r="GX74" s="157"/>
      <c r="GY74" s="157"/>
      <c r="GZ74" s="277"/>
      <c r="HA74" s="157"/>
      <c r="HB74" s="157"/>
      <c r="HC74" s="277"/>
      <c r="HD74" s="277"/>
      <c r="HE74" s="140" t="s">
        <v>675</v>
      </c>
    </row>
    <row r="75" spans="1:213" ht="12.75" customHeight="1">
      <c r="A75" s="210"/>
      <c r="B75" s="187"/>
      <c r="C75" s="495" t="s">
        <v>676</v>
      </c>
      <c r="D75" s="495"/>
      <c r="E75" s="495"/>
      <c r="F75" s="495"/>
      <c r="G75" s="495"/>
      <c r="H75" s="495"/>
      <c r="I75" s="495"/>
      <c r="J75" s="495"/>
      <c r="K75" s="495"/>
      <c r="L75" s="495"/>
      <c r="M75" s="495"/>
      <c r="N75" s="495"/>
      <c r="O75" s="495"/>
      <c r="P75" s="235"/>
      <c r="Q75" s="279"/>
      <c r="R75" s="280"/>
      <c r="GO75" s="277"/>
      <c r="GP75" s="277"/>
      <c r="GQ75" s="277"/>
      <c r="GR75" s="277"/>
      <c r="GS75" s="277"/>
      <c r="GT75" s="277"/>
      <c r="GU75" s="277"/>
      <c r="GW75" s="157"/>
      <c r="GX75" s="157"/>
      <c r="GY75" s="157"/>
      <c r="GZ75" s="277"/>
      <c r="HA75" s="157"/>
      <c r="HB75" s="157"/>
      <c r="HC75" s="277"/>
      <c r="HD75" s="277"/>
      <c r="HE75" s="140" t="s">
        <v>676</v>
      </c>
    </row>
    <row r="76" spans="1:213" ht="12.75" customHeight="1">
      <c r="A76" s="210"/>
      <c r="B76" s="187"/>
      <c r="C76" s="495" t="s">
        <v>677</v>
      </c>
      <c r="D76" s="495"/>
      <c r="E76" s="495"/>
      <c r="F76" s="495"/>
      <c r="G76" s="495"/>
      <c r="H76" s="495"/>
      <c r="I76" s="495"/>
      <c r="J76" s="495"/>
      <c r="K76" s="495"/>
      <c r="L76" s="495"/>
      <c r="M76" s="495"/>
      <c r="N76" s="495"/>
      <c r="O76" s="495"/>
      <c r="P76" s="234">
        <v>147825.10999999999</v>
      </c>
      <c r="Q76" s="279"/>
      <c r="R76" s="280"/>
      <c r="GO76" s="277"/>
      <c r="GP76" s="277"/>
      <c r="GQ76" s="277"/>
      <c r="GR76" s="277"/>
      <c r="GS76" s="277"/>
      <c r="GT76" s="277"/>
      <c r="GU76" s="277"/>
      <c r="GW76" s="157"/>
      <c r="GX76" s="157"/>
      <c r="GY76" s="157"/>
      <c r="GZ76" s="277"/>
      <c r="HA76" s="157"/>
      <c r="HB76" s="157"/>
      <c r="HC76" s="277"/>
      <c r="HD76" s="277"/>
      <c r="HE76" s="140" t="s">
        <v>677</v>
      </c>
    </row>
    <row r="77" spans="1:213" ht="12.75" customHeight="1">
      <c r="A77" s="210"/>
      <c r="B77" s="187"/>
      <c r="C77" s="495" t="s">
        <v>678</v>
      </c>
      <c r="D77" s="495"/>
      <c r="E77" s="495"/>
      <c r="F77" s="495"/>
      <c r="G77" s="495"/>
      <c r="H77" s="495"/>
      <c r="I77" s="495"/>
      <c r="J77" s="495"/>
      <c r="K77" s="495"/>
      <c r="L77" s="495"/>
      <c r="M77" s="495"/>
      <c r="N77" s="495"/>
      <c r="O77" s="495"/>
      <c r="P77" s="234">
        <v>53014.06</v>
      </c>
      <c r="Q77" s="279"/>
      <c r="R77" s="280"/>
      <c r="GO77" s="277"/>
      <c r="GP77" s="277"/>
      <c r="GQ77" s="277"/>
      <c r="GR77" s="277"/>
      <c r="GS77" s="277"/>
      <c r="GT77" s="277"/>
      <c r="GU77" s="277"/>
      <c r="GW77" s="157"/>
      <c r="GX77" s="157"/>
      <c r="GY77" s="157"/>
      <c r="GZ77" s="277"/>
      <c r="HA77" s="157"/>
      <c r="HB77" s="157"/>
      <c r="HC77" s="277"/>
      <c r="HD77" s="277"/>
      <c r="HE77" s="140" t="s">
        <v>678</v>
      </c>
    </row>
    <row r="78" spans="1:213" ht="12.75" customHeight="1">
      <c r="A78" s="210"/>
      <c r="B78" s="187"/>
      <c r="C78" s="495" t="s">
        <v>679</v>
      </c>
      <c r="D78" s="495"/>
      <c r="E78" s="495"/>
      <c r="F78" s="495"/>
      <c r="G78" s="495"/>
      <c r="H78" s="495"/>
      <c r="I78" s="495"/>
      <c r="J78" s="495"/>
      <c r="K78" s="495"/>
      <c r="L78" s="495"/>
      <c r="M78" s="495"/>
      <c r="N78" s="495"/>
      <c r="O78" s="495"/>
      <c r="P78" s="234">
        <v>23109.98</v>
      </c>
      <c r="Q78" s="279"/>
      <c r="R78" s="280"/>
      <c r="GO78" s="277"/>
      <c r="GP78" s="277"/>
      <c r="GQ78" s="277"/>
      <c r="GR78" s="277"/>
      <c r="GS78" s="277"/>
      <c r="GT78" s="277"/>
      <c r="GU78" s="277"/>
      <c r="GW78" s="157"/>
      <c r="GX78" s="157"/>
      <c r="GY78" s="157"/>
      <c r="GZ78" s="277"/>
      <c r="HA78" s="157"/>
      <c r="HB78" s="157"/>
      <c r="HC78" s="277"/>
      <c r="HD78" s="277"/>
      <c r="HE78" s="140" t="s">
        <v>679</v>
      </c>
    </row>
    <row r="79" spans="1:213" ht="12.75" customHeight="1">
      <c r="A79" s="210"/>
      <c r="B79" s="187"/>
      <c r="C79" s="495" t="s">
        <v>680</v>
      </c>
      <c r="D79" s="495"/>
      <c r="E79" s="495"/>
      <c r="F79" s="495"/>
      <c r="G79" s="495"/>
      <c r="H79" s="495"/>
      <c r="I79" s="495"/>
      <c r="J79" s="495"/>
      <c r="K79" s="495"/>
      <c r="L79" s="495"/>
      <c r="M79" s="495"/>
      <c r="N79" s="495"/>
      <c r="O79" s="495"/>
      <c r="P79" s="234">
        <v>96332.63</v>
      </c>
      <c r="Q79" s="279"/>
      <c r="R79" s="280"/>
      <c r="GO79" s="277"/>
      <c r="GP79" s="277"/>
      <c r="GQ79" s="277"/>
      <c r="GR79" s="277"/>
      <c r="GS79" s="277"/>
      <c r="GT79" s="277"/>
      <c r="GU79" s="277"/>
      <c r="GW79" s="157"/>
      <c r="GX79" s="157"/>
      <c r="GY79" s="157"/>
      <c r="GZ79" s="277"/>
      <c r="HA79" s="157"/>
      <c r="HB79" s="157"/>
      <c r="HC79" s="277"/>
      <c r="HD79" s="277"/>
      <c r="HE79" s="140" t="s">
        <v>680</v>
      </c>
    </row>
    <row r="80" spans="1:213" ht="12.75" customHeight="1">
      <c r="A80" s="210"/>
      <c r="B80" s="187"/>
      <c r="C80" s="495" t="s">
        <v>681</v>
      </c>
      <c r="D80" s="495"/>
      <c r="E80" s="495"/>
      <c r="F80" s="495"/>
      <c r="G80" s="495"/>
      <c r="H80" s="495"/>
      <c r="I80" s="495"/>
      <c r="J80" s="495"/>
      <c r="K80" s="495"/>
      <c r="L80" s="495"/>
      <c r="M80" s="495"/>
      <c r="N80" s="495"/>
      <c r="O80" s="495"/>
      <c r="P80" s="234">
        <v>573265.72</v>
      </c>
      <c r="Q80" s="279"/>
      <c r="R80" s="280"/>
      <c r="GO80" s="277"/>
      <c r="GP80" s="277"/>
      <c r="GQ80" s="277"/>
      <c r="GR80" s="277"/>
      <c r="GS80" s="277"/>
      <c r="GT80" s="277"/>
      <c r="GU80" s="277"/>
      <c r="GW80" s="157"/>
      <c r="GX80" s="157"/>
      <c r="GY80" s="157"/>
      <c r="GZ80" s="277"/>
      <c r="HA80" s="157"/>
      <c r="HB80" s="157"/>
      <c r="HC80" s="277"/>
      <c r="HD80" s="277"/>
      <c r="HE80" s="140" t="s">
        <v>681</v>
      </c>
    </row>
    <row r="81" spans="1:215" ht="12.75" customHeight="1">
      <c r="A81" s="210"/>
      <c r="B81" s="187"/>
      <c r="C81" s="495" t="s">
        <v>676</v>
      </c>
      <c r="D81" s="495"/>
      <c r="E81" s="495"/>
      <c r="F81" s="495"/>
      <c r="G81" s="495"/>
      <c r="H81" s="495"/>
      <c r="I81" s="495"/>
      <c r="J81" s="495"/>
      <c r="K81" s="495"/>
      <c r="L81" s="495"/>
      <c r="M81" s="495"/>
      <c r="N81" s="495"/>
      <c r="O81" s="495"/>
      <c r="P81" s="235"/>
      <c r="Q81" s="279"/>
      <c r="R81" s="280"/>
      <c r="GO81" s="277"/>
      <c r="GP81" s="277"/>
      <c r="GQ81" s="277"/>
      <c r="GR81" s="277"/>
      <c r="GS81" s="277"/>
      <c r="GT81" s="277"/>
      <c r="GU81" s="277"/>
      <c r="GW81" s="157"/>
      <c r="GX81" s="157"/>
      <c r="GY81" s="157"/>
      <c r="GZ81" s="277"/>
      <c r="HA81" s="157"/>
      <c r="HB81" s="157"/>
      <c r="HC81" s="277"/>
      <c r="HD81" s="277"/>
      <c r="HE81" s="140" t="s">
        <v>676</v>
      </c>
    </row>
    <row r="82" spans="1:215" ht="12.75" customHeight="1">
      <c r="A82" s="210"/>
      <c r="B82" s="187"/>
      <c r="C82" s="495" t="s">
        <v>682</v>
      </c>
      <c r="D82" s="495"/>
      <c r="E82" s="495"/>
      <c r="F82" s="495"/>
      <c r="G82" s="495"/>
      <c r="H82" s="495"/>
      <c r="I82" s="495"/>
      <c r="J82" s="495"/>
      <c r="K82" s="495"/>
      <c r="L82" s="495"/>
      <c r="M82" s="495"/>
      <c r="N82" s="495"/>
      <c r="O82" s="495"/>
      <c r="P82" s="234">
        <v>147825.10999999999</v>
      </c>
      <c r="Q82" s="279"/>
      <c r="R82" s="280"/>
      <c r="GO82" s="277"/>
      <c r="GP82" s="277"/>
      <c r="GQ82" s="277"/>
      <c r="GR82" s="277"/>
      <c r="GS82" s="277"/>
      <c r="GT82" s="277"/>
      <c r="GU82" s="277"/>
      <c r="GW82" s="157"/>
      <c r="GX82" s="157"/>
      <c r="GY82" s="157"/>
      <c r="GZ82" s="277"/>
      <c r="HA82" s="157"/>
      <c r="HB82" s="157"/>
      <c r="HC82" s="277"/>
      <c r="HD82" s="277"/>
      <c r="HE82" s="140" t="s">
        <v>682</v>
      </c>
    </row>
    <row r="83" spans="1:215" ht="12.75" customHeight="1">
      <c r="A83" s="210"/>
      <c r="B83" s="187"/>
      <c r="C83" s="495" t="s">
        <v>683</v>
      </c>
      <c r="D83" s="495"/>
      <c r="E83" s="495"/>
      <c r="F83" s="495"/>
      <c r="G83" s="495"/>
      <c r="H83" s="495"/>
      <c r="I83" s="495"/>
      <c r="J83" s="495"/>
      <c r="K83" s="495"/>
      <c r="L83" s="495"/>
      <c r="M83" s="495"/>
      <c r="N83" s="495"/>
      <c r="O83" s="495"/>
      <c r="P83" s="234">
        <v>53014.06</v>
      </c>
      <c r="Q83" s="279"/>
      <c r="R83" s="280"/>
      <c r="GO83" s="277"/>
      <c r="GP83" s="277"/>
      <c r="GQ83" s="277"/>
      <c r="GR83" s="277"/>
      <c r="GS83" s="277"/>
      <c r="GT83" s="277"/>
      <c r="GU83" s="277"/>
      <c r="GW83" s="157"/>
      <c r="GX83" s="157"/>
      <c r="GY83" s="157"/>
      <c r="GZ83" s="277"/>
      <c r="HA83" s="157"/>
      <c r="HB83" s="157"/>
      <c r="HC83" s="277"/>
      <c r="HD83" s="277"/>
      <c r="HE83" s="140" t="s">
        <v>683</v>
      </c>
    </row>
    <row r="84" spans="1:215" ht="12.75" customHeight="1">
      <c r="A84" s="210"/>
      <c r="B84" s="187"/>
      <c r="C84" s="495" t="s">
        <v>684</v>
      </c>
      <c r="D84" s="495"/>
      <c r="E84" s="495"/>
      <c r="F84" s="495"/>
      <c r="G84" s="495"/>
      <c r="H84" s="495"/>
      <c r="I84" s="495"/>
      <c r="J84" s="495"/>
      <c r="K84" s="495"/>
      <c r="L84" s="495"/>
      <c r="M84" s="495"/>
      <c r="N84" s="495"/>
      <c r="O84" s="495"/>
      <c r="P84" s="234">
        <v>23109.98</v>
      </c>
      <c r="Q84" s="279"/>
      <c r="R84" s="280"/>
      <c r="GO84" s="277"/>
      <c r="GP84" s="277"/>
      <c r="GQ84" s="277"/>
      <c r="GR84" s="277"/>
      <c r="GS84" s="277"/>
      <c r="GT84" s="277"/>
      <c r="GU84" s="277"/>
      <c r="GW84" s="157"/>
      <c r="GX84" s="157"/>
      <c r="GY84" s="157"/>
      <c r="GZ84" s="277"/>
      <c r="HA84" s="157"/>
      <c r="HB84" s="157"/>
      <c r="HC84" s="277"/>
      <c r="HD84" s="277"/>
      <c r="HE84" s="140" t="s">
        <v>684</v>
      </c>
    </row>
    <row r="85" spans="1:215" ht="12.75" customHeight="1">
      <c r="A85" s="210"/>
      <c r="B85" s="187"/>
      <c r="C85" s="495" t="s">
        <v>685</v>
      </c>
      <c r="D85" s="495"/>
      <c r="E85" s="495"/>
      <c r="F85" s="495"/>
      <c r="G85" s="495"/>
      <c r="H85" s="495"/>
      <c r="I85" s="495"/>
      <c r="J85" s="495"/>
      <c r="K85" s="495"/>
      <c r="L85" s="495"/>
      <c r="M85" s="495"/>
      <c r="N85" s="495"/>
      <c r="O85" s="495"/>
      <c r="P85" s="234">
        <v>96332.63</v>
      </c>
      <c r="Q85" s="279"/>
      <c r="R85" s="280"/>
      <c r="GO85" s="277"/>
      <c r="GP85" s="277"/>
      <c r="GQ85" s="277"/>
      <c r="GR85" s="277"/>
      <c r="GS85" s="277"/>
      <c r="GT85" s="277"/>
      <c r="GU85" s="277"/>
      <c r="GW85" s="157"/>
      <c r="GX85" s="157"/>
      <c r="GY85" s="157"/>
      <c r="GZ85" s="277"/>
      <c r="HA85" s="157"/>
      <c r="HB85" s="157"/>
      <c r="HC85" s="277"/>
      <c r="HD85" s="277"/>
      <c r="HE85" s="140" t="s">
        <v>685</v>
      </c>
    </row>
    <row r="86" spans="1:215" ht="12.75" customHeight="1">
      <c r="A86" s="210"/>
      <c r="B86" s="187"/>
      <c r="C86" s="495" t="s">
        <v>686</v>
      </c>
      <c r="D86" s="495"/>
      <c r="E86" s="495"/>
      <c r="F86" s="495"/>
      <c r="G86" s="495"/>
      <c r="H86" s="495"/>
      <c r="I86" s="495"/>
      <c r="J86" s="495"/>
      <c r="K86" s="495"/>
      <c r="L86" s="495"/>
      <c r="M86" s="495"/>
      <c r="N86" s="495"/>
      <c r="O86" s="495"/>
      <c r="P86" s="234">
        <v>165807.04000000001</v>
      </c>
      <c r="Q86" s="279"/>
      <c r="R86" s="280"/>
      <c r="GO86" s="277"/>
      <c r="GP86" s="277"/>
      <c r="GQ86" s="277"/>
      <c r="GR86" s="277"/>
      <c r="GS86" s="277"/>
      <c r="GT86" s="277"/>
      <c r="GU86" s="277"/>
      <c r="GW86" s="157"/>
      <c r="GX86" s="157"/>
      <c r="GY86" s="157"/>
      <c r="GZ86" s="277"/>
      <c r="HA86" s="157"/>
      <c r="HB86" s="157"/>
      <c r="HC86" s="277"/>
      <c r="HD86" s="277"/>
      <c r="HE86" s="140" t="s">
        <v>686</v>
      </c>
    </row>
    <row r="87" spans="1:215" ht="12.75" customHeight="1">
      <c r="A87" s="210"/>
      <c r="B87" s="187"/>
      <c r="C87" s="495" t="s">
        <v>687</v>
      </c>
      <c r="D87" s="495"/>
      <c r="E87" s="495"/>
      <c r="F87" s="495"/>
      <c r="G87" s="495"/>
      <c r="H87" s="495"/>
      <c r="I87" s="495"/>
      <c r="J87" s="495"/>
      <c r="K87" s="495"/>
      <c r="L87" s="495"/>
      <c r="M87" s="495"/>
      <c r="N87" s="495"/>
      <c r="O87" s="495"/>
      <c r="P87" s="234">
        <v>87176.9</v>
      </c>
      <c r="Q87" s="279"/>
      <c r="R87" s="280"/>
      <c r="GO87" s="277"/>
      <c r="GP87" s="277"/>
      <c r="GQ87" s="277"/>
      <c r="GR87" s="277"/>
      <c r="GS87" s="277"/>
      <c r="GT87" s="277"/>
      <c r="GU87" s="277"/>
      <c r="GW87" s="157"/>
      <c r="GX87" s="157"/>
      <c r="GY87" s="157"/>
      <c r="GZ87" s="277"/>
      <c r="HA87" s="157"/>
      <c r="HB87" s="157"/>
      <c r="HC87" s="277"/>
      <c r="HD87" s="277"/>
      <c r="HE87" s="140" t="s">
        <v>687</v>
      </c>
    </row>
    <row r="88" spans="1:215" ht="12.75" customHeight="1">
      <c r="A88" s="210"/>
      <c r="B88" s="187"/>
      <c r="C88" s="495" t="s">
        <v>688</v>
      </c>
      <c r="D88" s="495"/>
      <c r="E88" s="495"/>
      <c r="F88" s="495"/>
      <c r="G88" s="495"/>
      <c r="H88" s="495"/>
      <c r="I88" s="495"/>
      <c r="J88" s="495"/>
      <c r="K88" s="495"/>
      <c r="L88" s="495"/>
      <c r="M88" s="495"/>
      <c r="N88" s="495"/>
      <c r="O88" s="495"/>
      <c r="P88" s="234">
        <v>170935.09</v>
      </c>
      <c r="Q88" s="279"/>
      <c r="R88" s="280"/>
      <c r="GO88" s="277"/>
      <c r="GP88" s="277"/>
      <c r="GQ88" s="277"/>
      <c r="GR88" s="277"/>
      <c r="GS88" s="277"/>
      <c r="GT88" s="277"/>
      <c r="GU88" s="277"/>
      <c r="GW88" s="157"/>
      <c r="GX88" s="157"/>
      <c r="GY88" s="157"/>
      <c r="GZ88" s="277"/>
      <c r="HA88" s="157"/>
      <c r="HB88" s="157"/>
      <c r="HC88" s="277"/>
      <c r="HD88" s="277"/>
      <c r="HE88" s="140" t="s">
        <v>688</v>
      </c>
    </row>
    <row r="89" spans="1:215" ht="12.75" customHeight="1">
      <c r="A89" s="210"/>
      <c r="B89" s="187"/>
      <c r="C89" s="495" t="s">
        <v>689</v>
      </c>
      <c r="D89" s="495"/>
      <c r="E89" s="495"/>
      <c r="F89" s="495"/>
      <c r="G89" s="495"/>
      <c r="H89" s="495"/>
      <c r="I89" s="495"/>
      <c r="J89" s="495"/>
      <c r="K89" s="495"/>
      <c r="L89" s="495"/>
      <c r="M89" s="495"/>
      <c r="N89" s="495"/>
      <c r="O89" s="495"/>
      <c r="P89" s="234">
        <v>165807.04000000001</v>
      </c>
      <c r="Q89" s="279"/>
      <c r="R89" s="280"/>
      <c r="GO89" s="277"/>
      <c r="GP89" s="277"/>
      <c r="GQ89" s="277"/>
      <c r="GR89" s="277"/>
      <c r="GS89" s="277"/>
      <c r="GT89" s="277"/>
      <c r="GU89" s="277"/>
      <c r="GW89" s="157"/>
      <c r="GX89" s="157"/>
      <c r="GY89" s="157"/>
      <c r="GZ89" s="277"/>
      <c r="HA89" s="157"/>
      <c r="HB89" s="157"/>
      <c r="HC89" s="277"/>
      <c r="HD89" s="277"/>
      <c r="HE89" s="140" t="s">
        <v>689</v>
      </c>
    </row>
    <row r="90" spans="1:215" ht="12.75" customHeight="1">
      <c r="A90" s="210"/>
      <c r="B90" s="187"/>
      <c r="C90" s="495" t="s">
        <v>690</v>
      </c>
      <c r="D90" s="495"/>
      <c r="E90" s="495"/>
      <c r="F90" s="495"/>
      <c r="G90" s="495"/>
      <c r="H90" s="495"/>
      <c r="I90" s="495"/>
      <c r="J90" s="495"/>
      <c r="K90" s="495"/>
      <c r="L90" s="495"/>
      <c r="M90" s="495"/>
      <c r="N90" s="495"/>
      <c r="O90" s="495"/>
      <c r="P90" s="234">
        <v>87176.9</v>
      </c>
      <c r="Q90" s="279"/>
      <c r="R90" s="280"/>
      <c r="GO90" s="277"/>
      <c r="GP90" s="277"/>
      <c r="GQ90" s="277"/>
      <c r="GR90" s="277"/>
      <c r="GS90" s="277"/>
      <c r="GT90" s="277"/>
      <c r="GU90" s="277"/>
      <c r="GW90" s="157"/>
      <c r="GX90" s="157"/>
      <c r="GY90" s="157"/>
      <c r="GZ90" s="277"/>
      <c r="HA90" s="157"/>
      <c r="HB90" s="157"/>
      <c r="HC90" s="277"/>
      <c r="HD90" s="277"/>
      <c r="HE90" s="140" t="s">
        <v>690</v>
      </c>
    </row>
    <row r="91" spans="1:215" ht="12.75" customHeight="1">
      <c r="A91" s="210"/>
      <c r="B91" s="230"/>
      <c r="C91" s="496" t="s">
        <v>2083</v>
      </c>
      <c r="D91" s="496"/>
      <c r="E91" s="496"/>
      <c r="F91" s="496"/>
      <c r="G91" s="496"/>
      <c r="H91" s="496"/>
      <c r="I91" s="496"/>
      <c r="J91" s="496"/>
      <c r="K91" s="496"/>
      <c r="L91" s="496"/>
      <c r="M91" s="496"/>
      <c r="N91" s="496"/>
      <c r="O91" s="496"/>
      <c r="P91" s="236">
        <v>573265.72</v>
      </c>
      <c r="Q91" s="279"/>
      <c r="R91" s="280"/>
      <c r="GO91" s="277"/>
      <c r="GP91" s="277"/>
      <c r="GQ91" s="277"/>
      <c r="GR91" s="277"/>
      <c r="GS91" s="277"/>
      <c r="GT91" s="277"/>
      <c r="GU91" s="277"/>
      <c r="GW91" s="157"/>
      <c r="GX91" s="157"/>
      <c r="GY91" s="157"/>
      <c r="GZ91" s="277"/>
      <c r="HA91" s="157"/>
      <c r="HB91" s="157"/>
      <c r="HC91" s="277"/>
      <c r="HD91" s="277"/>
      <c r="HF91" s="277" t="s">
        <v>2083</v>
      </c>
    </row>
    <row r="92" spans="1:215" ht="12.75" customHeight="1">
      <c r="A92" s="210"/>
      <c r="B92" s="187"/>
      <c r="C92" s="495" t="s">
        <v>692</v>
      </c>
      <c r="D92" s="495"/>
      <c r="E92" s="495"/>
      <c r="F92" s="495"/>
      <c r="G92" s="495"/>
      <c r="H92" s="495"/>
      <c r="I92" s="495"/>
      <c r="J92" s="495"/>
      <c r="K92" s="495"/>
      <c r="L92" s="495"/>
      <c r="M92" s="495"/>
      <c r="N92" s="495"/>
      <c r="O92" s="495"/>
      <c r="P92" s="235"/>
      <c r="Q92" s="279"/>
      <c r="R92" s="280"/>
      <c r="GO92" s="277"/>
      <c r="GP92" s="277"/>
      <c r="GQ92" s="277"/>
      <c r="GR92" s="277"/>
      <c r="GS92" s="277"/>
      <c r="GT92" s="277"/>
      <c r="GU92" s="277"/>
      <c r="GW92" s="157"/>
      <c r="GX92" s="157"/>
      <c r="GY92" s="157"/>
      <c r="GZ92" s="277"/>
      <c r="HA92" s="157"/>
      <c r="HB92" s="157"/>
      <c r="HC92" s="277"/>
      <c r="HD92" s="277"/>
      <c r="HE92" s="140" t="s">
        <v>692</v>
      </c>
      <c r="HF92" s="277"/>
    </row>
    <row r="93" spans="1:215" ht="12.75" customHeight="1">
      <c r="A93" s="210"/>
      <c r="B93" s="187"/>
      <c r="C93" s="495" t="s">
        <v>694</v>
      </c>
      <c r="D93" s="495"/>
      <c r="E93" s="495"/>
      <c r="F93" s="495"/>
      <c r="G93" s="495"/>
      <c r="H93" s="495"/>
      <c r="I93" s="495"/>
      <c r="J93" s="495"/>
      <c r="K93" s="237" t="s">
        <v>2084</v>
      </c>
      <c r="L93" s="231"/>
      <c r="M93" s="231"/>
      <c r="O93" s="238"/>
      <c r="P93" s="235"/>
      <c r="Q93" s="279"/>
      <c r="R93" s="280"/>
      <c r="GO93" s="277"/>
      <c r="GP93" s="277"/>
      <c r="GQ93" s="277"/>
      <c r="GR93" s="277"/>
      <c r="GS93" s="277"/>
      <c r="GT93" s="277"/>
      <c r="GU93" s="277"/>
      <c r="GW93" s="157"/>
      <c r="GX93" s="157"/>
      <c r="GY93" s="157"/>
      <c r="GZ93" s="277"/>
      <c r="HA93" s="157"/>
      <c r="HB93" s="157"/>
      <c r="HC93" s="277"/>
      <c r="HD93" s="277"/>
      <c r="HF93" s="277"/>
      <c r="HG93" s="140" t="s">
        <v>694</v>
      </c>
    </row>
    <row r="94" spans="1:215" ht="12.75" customHeight="1">
      <c r="A94" s="210"/>
      <c r="B94" s="187"/>
      <c r="C94" s="495" t="s">
        <v>696</v>
      </c>
      <c r="D94" s="495"/>
      <c r="E94" s="495"/>
      <c r="F94" s="495"/>
      <c r="G94" s="495"/>
      <c r="H94" s="495"/>
      <c r="I94" s="495"/>
      <c r="J94" s="495"/>
      <c r="K94" s="237" t="s">
        <v>2085</v>
      </c>
      <c r="L94" s="231"/>
      <c r="M94" s="231"/>
      <c r="O94" s="238"/>
      <c r="P94" s="235"/>
      <c r="Q94" s="279"/>
      <c r="R94" s="280"/>
      <c r="GO94" s="277"/>
      <c r="GP94" s="277"/>
      <c r="GQ94" s="277"/>
      <c r="GR94" s="277"/>
      <c r="GS94" s="277"/>
      <c r="GT94" s="277"/>
      <c r="GU94" s="277"/>
      <c r="GW94" s="157"/>
      <c r="GX94" s="157"/>
      <c r="GY94" s="157"/>
      <c r="GZ94" s="277"/>
      <c r="HA94" s="157"/>
      <c r="HB94" s="157"/>
      <c r="HC94" s="277"/>
      <c r="HD94" s="277"/>
      <c r="HF94" s="277"/>
      <c r="HG94" s="140" t="s">
        <v>696</v>
      </c>
    </row>
    <row r="95" spans="1:215" ht="12.75" customHeight="1">
      <c r="A95" s="497" t="s">
        <v>2086</v>
      </c>
      <c r="B95" s="497"/>
      <c r="C95" s="497"/>
      <c r="D95" s="497"/>
      <c r="E95" s="497"/>
      <c r="F95" s="497"/>
      <c r="G95" s="497"/>
      <c r="H95" s="497"/>
      <c r="I95" s="497"/>
      <c r="J95" s="497"/>
      <c r="K95" s="497"/>
      <c r="L95" s="497"/>
      <c r="M95" s="497"/>
      <c r="N95" s="497"/>
      <c r="O95" s="497"/>
      <c r="P95" s="497"/>
      <c r="GO95" s="277" t="s">
        <v>2086</v>
      </c>
      <c r="GP95" s="277"/>
      <c r="GQ95" s="277"/>
      <c r="GR95" s="277"/>
      <c r="GS95" s="277"/>
      <c r="GT95" s="277"/>
      <c r="GU95" s="277"/>
      <c r="GW95" s="157"/>
      <c r="GX95" s="157"/>
      <c r="GY95" s="157"/>
      <c r="GZ95" s="277"/>
      <c r="HA95" s="157"/>
      <c r="HB95" s="157"/>
      <c r="HC95" s="277"/>
      <c r="HD95" s="277"/>
      <c r="HF95" s="277"/>
    </row>
    <row r="96" spans="1:215" ht="33.75" customHeight="1">
      <c r="A96" s="178" t="s">
        <v>167</v>
      </c>
      <c r="B96" s="179" t="s">
        <v>2009</v>
      </c>
      <c r="C96" s="498" t="s">
        <v>2010</v>
      </c>
      <c r="D96" s="498"/>
      <c r="E96" s="498"/>
      <c r="F96" s="498"/>
      <c r="G96" s="498"/>
      <c r="H96" s="180" t="s">
        <v>595</v>
      </c>
      <c r="I96" s="181">
        <v>6</v>
      </c>
      <c r="J96" s="182">
        <v>1</v>
      </c>
      <c r="K96" s="182">
        <v>6</v>
      </c>
      <c r="L96" s="183"/>
      <c r="M96" s="181"/>
      <c r="N96" s="184"/>
      <c r="O96" s="181"/>
      <c r="P96" s="185"/>
      <c r="GO96" s="277"/>
      <c r="GP96" s="277"/>
      <c r="GQ96" s="277" t="s">
        <v>2010</v>
      </c>
      <c r="GR96" s="277"/>
      <c r="GS96" s="277"/>
      <c r="GT96" s="277"/>
      <c r="GU96" s="277"/>
      <c r="GW96" s="157"/>
      <c r="GX96" s="157"/>
      <c r="GY96" s="157"/>
      <c r="GZ96" s="277"/>
      <c r="HA96" s="157"/>
      <c r="HB96" s="157"/>
      <c r="HC96" s="277"/>
      <c r="HD96" s="277"/>
      <c r="HF96" s="277"/>
    </row>
    <row r="97" spans="1:214" ht="56.25" customHeight="1">
      <c r="A97" s="186"/>
      <c r="B97" s="187" t="s">
        <v>386</v>
      </c>
      <c r="C97" s="499" t="s">
        <v>387</v>
      </c>
      <c r="D97" s="499"/>
      <c r="E97" s="499"/>
      <c r="F97" s="499"/>
      <c r="G97" s="499"/>
      <c r="H97" s="499"/>
      <c r="I97" s="499"/>
      <c r="J97" s="499"/>
      <c r="K97" s="499"/>
      <c r="L97" s="499"/>
      <c r="M97" s="499"/>
      <c r="N97" s="499"/>
      <c r="O97" s="499"/>
      <c r="P97" s="499"/>
      <c r="GO97" s="277"/>
      <c r="GP97" s="277"/>
      <c r="GQ97" s="277"/>
      <c r="GR97" s="277"/>
      <c r="GS97" s="277"/>
      <c r="GT97" s="277"/>
      <c r="GU97" s="277"/>
      <c r="GV97" s="140" t="s">
        <v>387</v>
      </c>
      <c r="GW97" s="157"/>
      <c r="GX97" s="157"/>
      <c r="GY97" s="157"/>
      <c r="GZ97" s="277"/>
      <c r="HA97" s="157"/>
      <c r="HB97" s="157"/>
      <c r="HC97" s="277"/>
      <c r="HD97" s="277"/>
      <c r="HF97" s="277"/>
    </row>
    <row r="98" spans="1:214" ht="22.5" customHeight="1">
      <c r="A98" s="186"/>
      <c r="B98" s="187" t="s">
        <v>388</v>
      </c>
      <c r="C98" s="499" t="s">
        <v>389</v>
      </c>
      <c r="D98" s="499"/>
      <c r="E98" s="499"/>
      <c r="F98" s="499"/>
      <c r="G98" s="499"/>
      <c r="H98" s="499"/>
      <c r="I98" s="499"/>
      <c r="J98" s="499"/>
      <c r="K98" s="499"/>
      <c r="L98" s="499"/>
      <c r="M98" s="499"/>
      <c r="N98" s="499"/>
      <c r="O98" s="499"/>
      <c r="P98" s="499"/>
      <c r="GO98" s="277"/>
      <c r="GP98" s="277"/>
      <c r="GQ98" s="277"/>
      <c r="GR98" s="277"/>
      <c r="GS98" s="277"/>
      <c r="GT98" s="277"/>
      <c r="GU98" s="277"/>
      <c r="GV98" s="140" t="s">
        <v>389</v>
      </c>
      <c r="GW98" s="157"/>
      <c r="GX98" s="157"/>
      <c r="GY98" s="157"/>
      <c r="GZ98" s="277"/>
      <c r="HA98" s="157"/>
      <c r="HB98" s="157"/>
      <c r="HC98" s="277"/>
      <c r="HD98" s="277"/>
      <c r="HF98" s="277"/>
    </row>
    <row r="99" spans="1:214" ht="12.75" customHeight="1">
      <c r="A99" s="186"/>
      <c r="B99" s="187"/>
      <c r="C99" s="499" t="s">
        <v>2011</v>
      </c>
      <c r="D99" s="499"/>
      <c r="E99" s="499"/>
      <c r="F99" s="499"/>
      <c r="G99" s="499"/>
      <c r="H99" s="499"/>
      <c r="I99" s="499"/>
      <c r="J99" s="499"/>
      <c r="K99" s="499"/>
      <c r="L99" s="499"/>
      <c r="M99" s="499"/>
      <c r="N99" s="499"/>
      <c r="O99" s="499"/>
      <c r="P99" s="499"/>
      <c r="GO99" s="277"/>
      <c r="GP99" s="277"/>
      <c r="GQ99" s="277"/>
      <c r="GR99" s="277"/>
      <c r="GS99" s="277"/>
      <c r="GT99" s="277"/>
      <c r="GU99" s="277"/>
      <c r="GV99" s="140" t="s">
        <v>2011</v>
      </c>
      <c r="GW99" s="157"/>
      <c r="GX99" s="157"/>
      <c r="GY99" s="157"/>
      <c r="GZ99" s="277"/>
      <c r="HA99" s="157"/>
      <c r="HB99" s="157"/>
      <c r="HC99" s="277"/>
      <c r="HD99" s="277"/>
      <c r="HF99" s="277"/>
    </row>
    <row r="100" spans="1:214" ht="12.75" customHeight="1">
      <c r="A100" s="188"/>
      <c r="B100" s="189" t="s">
        <v>164</v>
      </c>
      <c r="C100" s="501" t="s">
        <v>391</v>
      </c>
      <c r="D100" s="501"/>
      <c r="E100" s="501"/>
      <c r="F100" s="501"/>
      <c r="G100" s="501"/>
      <c r="H100" s="190" t="s">
        <v>392</v>
      </c>
      <c r="I100" s="191"/>
      <c r="J100" s="191"/>
      <c r="K100" s="197">
        <v>198.610986</v>
      </c>
      <c r="L100" s="193"/>
      <c r="M100" s="191"/>
      <c r="N100" s="193"/>
      <c r="O100" s="191"/>
      <c r="P100" s="194">
        <v>118449.61</v>
      </c>
      <c r="GO100" s="277"/>
      <c r="GP100" s="277"/>
      <c r="GQ100" s="277"/>
      <c r="GR100" s="277"/>
      <c r="GS100" s="277"/>
      <c r="GT100" s="277"/>
      <c r="GU100" s="277"/>
      <c r="GW100" s="157" t="s">
        <v>391</v>
      </c>
      <c r="GX100" s="157"/>
      <c r="GY100" s="157"/>
      <c r="GZ100" s="277"/>
      <c r="HA100" s="157"/>
      <c r="HB100" s="157"/>
      <c r="HC100" s="277"/>
      <c r="HD100" s="277"/>
      <c r="HF100" s="277"/>
    </row>
    <row r="101" spans="1:214" ht="12.75" customHeight="1">
      <c r="A101" s="195"/>
      <c r="B101" s="189" t="s">
        <v>588</v>
      </c>
      <c r="C101" s="501" t="s">
        <v>589</v>
      </c>
      <c r="D101" s="501"/>
      <c r="E101" s="501"/>
      <c r="F101" s="501"/>
      <c r="G101" s="501"/>
      <c r="H101" s="190" t="s">
        <v>392</v>
      </c>
      <c r="I101" s="196">
        <v>20.6</v>
      </c>
      <c r="J101" s="197">
        <v>1.6068849999999999</v>
      </c>
      <c r="K101" s="197">
        <v>198.610986</v>
      </c>
      <c r="L101" s="198"/>
      <c r="M101" s="199"/>
      <c r="N101" s="200">
        <v>596.39</v>
      </c>
      <c r="O101" s="191"/>
      <c r="P101" s="194">
        <v>118449.61</v>
      </c>
      <c r="Q101" s="278"/>
      <c r="R101" s="278"/>
      <c r="GO101" s="277"/>
      <c r="GP101" s="277"/>
      <c r="GQ101" s="277"/>
      <c r="GR101" s="277"/>
      <c r="GS101" s="277"/>
      <c r="GT101" s="277"/>
      <c r="GU101" s="277"/>
      <c r="GW101" s="157"/>
      <c r="GX101" s="157" t="s">
        <v>589</v>
      </c>
      <c r="GY101" s="157"/>
      <c r="GZ101" s="277"/>
      <c r="HA101" s="157"/>
      <c r="HB101" s="157"/>
      <c r="HC101" s="277"/>
      <c r="HD101" s="277"/>
      <c r="HF101" s="277"/>
    </row>
    <row r="102" spans="1:214" ht="12.75" customHeight="1">
      <c r="A102" s="188"/>
      <c r="B102" s="189" t="s">
        <v>167</v>
      </c>
      <c r="C102" s="501" t="s">
        <v>395</v>
      </c>
      <c r="D102" s="501"/>
      <c r="E102" s="501"/>
      <c r="F102" s="501"/>
      <c r="G102" s="501"/>
      <c r="H102" s="190"/>
      <c r="I102" s="191"/>
      <c r="J102" s="191"/>
      <c r="K102" s="191"/>
      <c r="L102" s="193"/>
      <c r="M102" s="191"/>
      <c r="N102" s="193"/>
      <c r="O102" s="191"/>
      <c r="P102" s="194">
        <v>42479.21</v>
      </c>
      <c r="GO102" s="277"/>
      <c r="GP102" s="277"/>
      <c r="GQ102" s="277"/>
      <c r="GR102" s="277"/>
      <c r="GS102" s="277"/>
      <c r="GT102" s="277"/>
      <c r="GU102" s="277"/>
      <c r="GW102" s="157" t="s">
        <v>395</v>
      </c>
      <c r="GX102" s="157"/>
      <c r="GY102" s="157"/>
      <c r="GZ102" s="277"/>
      <c r="HA102" s="157"/>
      <c r="HB102" s="157"/>
      <c r="HC102" s="277"/>
      <c r="HD102" s="277"/>
      <c r="HF102" s="277"/>
    </row>
    <row r="103" spans="1:214" ht="12.75" customHeight="1">
      <c r="A103" s="188"/>
      <c r="B103" s="189"/>
      <c r="C103" s="501" t="s">
        <v>396</v>
      </c>
      <c r="D103" s="501"/>
      <c r="E103" s="501"/>
      <c r="F103" s="501"/>
      <c r="G103" s="501"/>
      <c r="H103" s="190" t="s">
        <v>392</v>
      </c>
      <c r="I103" s="191"/>
      <c r="J103" s="191"/>
      <c r="K103" s="215">
        <v>27.477733499999999</v>
      </c>
      <c r="L103" s="193"/>
      <c r="M103" s="191"/>
      <c r="N103" s="193"/>
      <c r="O103" s="191"/>
      <c r="P103" s="194">
        <v>18517.62</v>
      </c>
      <c r="GO103" s="277"/>
      <c r="GP103" s="277"/>
      <c r="GQ103" s="277"/>
      <c r="GR103" s="277"/>
      <c r="GS103" s="277"/>
      <c r="GT103" s="277"/>
      <c r="GU103" s="277"/>
      <c r="GW103" s="157" t="s">
        <v>396</v>
      </c>
      <c r="GX103" s="157"/>
      <c r="GY103" s="157"/>
      <c r="GZ103" s="277"/>
      <c r="HA103" s="157"/>
      <c r="HB103" s="157"/>
      <c r="HC103" s="277"/>
      <c r="HD103" s="277"/>
      <c r="HF103" s="277"/>
    </row>
    <row r="104" spans="1:214" ht="12.75" customHeight="1">
      <c r="A104" s="195"/>
      <c r="B104" s="189" t="s">
        <v>2012</v>
      </c>
      <c r="C104" s="501" t="s">
        <v>2013</v>
      </c>
      <c r="D104" s="501"/>
      <c r="E104" s="501"/>
      <c r="F104" s="501"/>
      <c r="G104" s="501"/>
      <c r="H104" s="190" t="s">
        <v>399</v>
      </c>
      <c r="I104" s="201">
        <v>1.01</v>
      </c>
      <c r="J104" s="197">
        <v>1.6068849999999999</v>
      </c>
      <c r="K104" s="215">
        <v>9.7377231000000002</v>
      </c>
      <c r="L104" s="208">
        <v>1689.57</v>
      </c>
      <c r="M104" s="206">
        <v>1.37</v>
      </c>
      <c r="N104" s="200">
        <v>2314.71</v>
      </c>
      <c r="O104" s="191"/>
      <c r="P104" s="194">
        <v>22540.01</v>
      </c>
      <c r="Q104" s="278"/>
      <c r="R104" s="278"/>
      <c r="GO104" s="277"/>
      <c r="GP104" s="277"/>
      <c r="GQ104" s="277"/>
      <c r="GR104" s="277"/>
      <c r="GS104" s="277"/>
      <c r="GT104" s="277"/>
      <c r="GU104" s="277"/>
      <c r="GW104" s="157"/>
      <c r="GX104" s="157" t="s">
        <v>2013</v>
      </c>
      <c r="GY104" s="157"/>
      <c r="GZ104" s="277"/>
      <c r="HA104" s="157"/>
      <c r="HB104" s="157"/>
      <c r="HC104" s="277"/>
      <c r="HD104" s="277"/>
      <c r="HF104" s="277"/>
    </row>
    <row r="105" spans="1:214" ht="12.75" customHeight="1">
      <c r="A105" s="203"/>
      <c r="B105" s="189" t="s">
        <v>1500</v>
      </c>
      <c r="C105" s="501" t="s">
        <v>1501</v>
      </c>
      <c r="D105" s="501"/>
      <c r="E105" s="501"/>
      <c r="F105" s="501"/>
      <c r="G105" s="501"/>
      <c r="H105" s="190" t="s">
        <v>392</v>
      </c>
      <c r="I105" s="201">
        <v>1.01</v>
      </c>
      <c r="J105" s="197">
        <v>1.6068849999999999</v>
      </c>
      <c r="K105" s="215">
        <v>9.7377231000000002</v>
      </c>
      <c r="L105" s="193"/>
      <c r="M105" s="191"/>
      <c r="N105" s="204">
        <v>665.54</v>
      </c>
      <c r="O105" s="191"/>
      <c r="P105" s="194">
        <v>6480.84</v>
      </c>
      <c r="GO105" s="277"/>
      <c r="GP105" s="277"/>
      <c r="GQ105" s="277"/>
      <c r="GR105" s="277"/>
      <c r="GS105" s="277"/>
      <c r="GT105" s="277"/>
      <c r="GU105" s="277"/>
      <c r="GW105" s="157"/>
      <c r="GX105" s="157"/>
      <c r="GY105" s="157" t="s">
        <v>1501</v>
      </c>
      <c r="GZ105" s="277"/>
      <c r="HA105" s="157"/>
      <c r="HB105" s="157"/>
      <c r="HC105" s="277"/>
      <c r="HD105" s="277"/>
      <c r="HF105" s="277"/>
    </row>
    <row r="106" spans="1:214" ht="12.75" customHeight="1">
      <c r="A106" s="195"/>
      <c r="B106" s="189" t="s">
        <v>397</v>
      </c>
      <c r="C106" s="501" t="s">
        <v>398</v>
      </c>
      <c r="D106" s="501"/>
      <c r="E106" s="501"/>
      <c r="F106" s="501"/>
      <c r="G106" s="501"/>
      <c r="H106" s="190" t="s">
        <v>399</v>
      </c>
      <c r="I106" s="201">
        <v>0.92</v>
      </c>
      <c r="J106" s="197">
        <v>1.6068849999999999</v>
      </c>
      <c r="K106" s="215">
        <v>8.8700051999999996</v>
      </c>
      <c r="L106" s="198"/>
      <c r="M106" s="199"/>
      <c r="N106" s="200">
        <v>1582.31</v>
      </c>
      <c r="O106" s="191"/>
      <c r="P106" s="194">
        <v>14035.1</v>
      </c>
      <c r="Q106" s="278"/>
      <c r="R106" s="278"/>
      <c r="GO106" s="277"/>
      <c r="GP106" s="277"/>
      <c r="GQ106" s="277"/>
      <c r="GR106" s="277"/>
      <c r="GS106" s="277"/>
      <c r="GT106" s="277"/>
      <c r="GU106" s="277"/>
      <c r="GW106" s="157"/>
      <c r="GX106" s="157" t="s">
        <v>398</v>
      </c>
      <c r="GY106" s="157"/>
      <c r="GZ106" s="277"/>
      <c r="HA106" s="157"/>
      <c r="HB106" s="157"/>
      <c r="HC106" s="277"/>
      <c r="HD106" s="277"/>
      <c r="HF106" s="277"/>
    </row>
    <row r="107" spans="1:214" ht="12.75" customHeight="1">
      <c r="A107" s="203"/>
      <c r="B107" s="189" t="s">
        <v>400</v>
      </c>
      <c r="C107" s="501" t="s">
        <v>401</v>
      </c>
      <c r="D107" s="501"/>
      <c r="E107" s="501"/>
      <c r="F107" s="501"/>
      <c r="G107" s="501"/>
      <c r="H107" s="190" t="s">
        <v>392</v>
      </c>
      <c r="I107" s="201">
        <v>0.92</v>
      </c>
      <c r="J107" s="197">
        <v>1.6068849999999999</v>
      </c>
      <c r="K107" s="215">
        <v>8.8700051999999996</v>
      </c>
      <c r="L107" s="193"/>
      <c r="M107" s="191"/>
      <c r="N107" s="204">
        <v>777.91</v>
      </c>
      <c r="O107" s="191"/>
      <c r="P107" s="194">
        <v>6900.07</v>
      </c>
      <c r="GO107" s="277"/>
      <c r="GP107" s="277"/>
      <c r="GQ107" s="277"/>
      <c r="GR107" s="277"/>
      <c r="GS107" s="277"/>
      <c r="GT107" s="277"/>
      <c r="GU107" s="277"/>
      <c r="GW107" s="157"/>
      <c r="GX107" s="157"/>
      <c r="GY107" s="157" t="s">
        <v>401</v>
      </c>
      <c r="GZ107" s="277"/>
      <c r="HA107" s="157"/>
      <c r="HB107" s="157"/>
      <c r="HC107" s="277"/>
      <c r="HD107" s="277"/>
      <c r="HF107" s="277"/>
    </row>
    <row r="108" spans="1:214" ht="12.75" customHeight="1">
      <c r="A108" s="195"/>
      <c r="B108" s="189" t="s">
        <v>402</v>
      </c>
      <c r="C108" s="501" t="s">
        <v>403</v>
      </c>
      <c r="D108" s="501"/>
      <c r="E108" s="501"/>
      <c r="F108" s="501"/>
      <c r="G108" s="501"/>
      <c r="H108" s="190" t="s">
        <v>399</v>
      </c>
      <c r="I108" s="201">
        <v>0.92</v>
      </c>
      <c r="J108" s="197">
        <v>1.6068849999999999</v>
      </c>
      <c r="K108" s="215">
        <v>8.8700051999999996</v>
      </c>
      <c r="L108" s="198"/>
      <c r="M108" s="199"/>
      <c r="N108" s="200">
        <v>543.33000000000004</v>
      </c>
      <c r="O108" s="191"/>
      <c r="P108" s="194">
        <v>4819.34</v>
      </c>
      <c r="Q108" s="278"/>
      <c r="R108" s="278"/>
      <c r="GO108" s="277"/>
      <c r="GP108" s="277"/>
      <c r="GQ108" s="277"/>
      <c r="GR108" s="277"/>
      <c r="GS108" s="277"/>
      <c r="GT108" s="277"/>
      <c r="GU108" s="277"/>
      <c r="GW108" s="157"/>
      <c r="GX108" s="157" t="s">
        <v>403</v>
      </c>
      <c r="GY108" s="157"/>
      <c r="GZ108" s="277"/>
      <c r="HA108" s="157"/>
      <c r="HB108" s="157"/>
      <c r="HC108" s="277"/>
      <c r="HD108" s="277"/>
      <c r="HF108" s="277"/>
    </row>
    <row r="109" spans="1:214" ht="12.75" customHeight="1">
      <c r="A109" s="203"/>
      <c r="B109" s="189" t="s">
        <v>404</v>
      </c>
      <c r="C109" s="501" t="s">
        <v>405</v>
      </c>
      <c r="D109" s="501"/>
      <c r="E109" s="501"/>
      <c r="F109" s="501"/>
      <c r="G109" s="501"/>
      <c r="H109" s="190" t="s">
        <v>392</v>
      </c>
      <c r="I109" s="201">
        <v>0.92</v>
      </c>
      <c r="J109" s="197">
        <v>1.6068849999999999</v>
      </c>
      <c r="K109" s="215">
        <v>8.8700051999999996</v>
      </c>
      <c r="L109" s="193"/>
      <c r="M109" s="191"/>
      <c r="N109" s="204">
        <v>579.11</v>
      </c>
      <c r="O109" s="191"/>
      <c r="P109" s="194">
        <v>5136.71</v>
      </c>
      <c r="GO109" s="277"/>
      <c r="GP109" s="277"/>
      <c r="GQ109" s="277"/>
      <c r="GR109" s="277"/>
      <c r="GS109" s="277"/>
      <c r="GT109" s="277"/>
      <c r="GU109" s="277"/>
      <c r="GW109" s="157"/>
      <c r="GX109" s="157"/>
      <c r="GY109" s="157" t="s">
        <v>405</v>
      </c>
      <c r="GZ109" s="277"/>
      <c r="HA109" s="157"/>
      <c r="HB109" s="157"/>
      <c r="HC109" s="277"/>
      <c r="HD109" s="277"/>
      <c r="HF109" s="277"/>
    </row>
    <row r="110" spans="1:214" ht="22.5" customHeight="1">
      <c r="A110" s="195"/>
      <c r="B110" s="189" t="s">
        <v>2014</v>
      </c>
      <c r="C110" s="501" t="s">
        <v>2015</v>
      </c>
      <c r="D110" s="501"/>
      <c r="E110" s="501"/>
      <c r="F110" s="501"/>
      <c r="G110" s="501"/>
      <c r="H110" s="190" t="s">
        <v>399</v>
      </c>
      <c r="I110" s="201">
        <v>0.33</v>
      </c>
      <c r="J110" s="197">
        <v>1.6068849999999999</v>
      </c>
      <c r="K110" s="215">
        <v>3.1816323</v>
      </c>
      <c r="L110" s="198"/>
      <c r="M110" s="199"/>
      <c r="N110" s="200">
        <v>96.65</v>
      </c>
      <c r="O110" s="191"/>
      <c r="P110" s="194">
        <v>307.5</v>
      </c>
      <c r="Q110" s="278"/>
      <c r="R110" s="278"/>
      <c r="GO110" s="277"/>
      <c r="GP110" s="277"/>
      <c r="GQ110" s="277"/>
      <c r="GR110" s="277"/>
      <c r="GS110" s="277"/>
      <c r="GT110" s="277"/>
      <c r="GU110" s="277"/>
      <c r="GW110" s="157"/>
      <c r="GX110" s="157" t="s">
        <v>2015</v>
      </c>
      <c r="GY110" s="157"/>
      <c r="GZ110" s="277"/>
      <c r="HA110" s="157"/>
      <c r="HB110" s="157"/>
      <c r="HC110" s="277"/>
      <c r="HD110" s="277"/>
      <c r="HF110" s="277"/>
    </row>
    <row r="111" spans="1:214" ht="22.5" customHeight="1">
      <c r="A111" s="195"/>
      <c r="B111" s="189" t="s">
        <v>406</v>
      </c>
      <c r="C111" s="501" t="s">
        <v>407</v>
      </c>
      <c r="D111" s="501"/>
      <c r="E111" s="501"/>
      <c r="F111" s="501"/>
      <c r="G111" s="501"/>
      <c r="H111" s="190" t="s">
        <v>399</v>
      </c>
      <c r="I111" s="201">
        <v>2.33</v>
      </c>
      <c r="J111" s="197">
        <v>1.6068849999999999</v>
      </c>
      <c r="K111" s="215">
        <v>22.464252299999998</v>
      </c>
      <c r="L111" s="198"/>
      <c r="M111" s="199"/>
      <c r="N111" s="200">
        <v>34.6</v>
      </c>
      <c r="O111" s="191"/>
      <c r="P111" s="194">
        <v>777.26</v>
      </c>
      <c r="Q111" s="278"/>
      <c r="R111" s="278"/>
      <c r="GO111" s="277"/>
      <c r="GP111" s="277"/>
      <c r="GQ111" s="277"/>
      <c r="GR111" s="277"/>
      <c r="GS111" s="277"/>
      <c r="GT111" s="277"/>
      <c r="GU111" s="277"/>
      <c r="GW111" s="157"/>
      <c r="GX111" s="157" t="s">
        <v>407</v>
      </c>
      <c r="GY111" s="157"/>
      <c r="GZ111" s="277"/>
      <c r="HA111" s="157"/>
      <c r="HB111" s="157"/>
      <c r="HC111" s="277"/>
      <c r="HD111" s="277"/>
      <c r="HF111" s="277"/>
    </row>
    <row r="112" spans="1:214" ht="12.75" customHeight="1">
      <c r="A112" s="188"/>
      <c r="B112" s="189" t="s">
        <v>180</v>
      </c>
      <c r="C112" s="501" t="s">
        <v>410</v>
      </c>
      <c r="D112" s="501"/>
      <c r="E112" s="501"/>
      <c r="F112" s="501"/>
      <c r="G112" s="501"/>
      <c r="H112" s="190"/>
      <c r="I112" s="191"/>
      <c r="J112" s="191"/>
      <c r="K112" s="191"/>
      <c r="L112" s="193"/>
      <c r="M112" s="191"/>
      <c r="N112" s="193"/>
      <c r="O112" s="191"/>
      <c r="P112" s="194">
        <v>75661.240000000005</v>
      </c>
      <c r="GO112" s="277"/>
      <c r="GP112" s="277"/>
      <c r="GQ112" s="277"/>
      <c r="GR112" s="277"/>
      <c r="GS112" s="277"/>
      <c r="GT112" s="277"/>
      <c r="GU112" s="277"/>
      <c r="GW112" s="157" t="s">
        <v>410</v>
      </c>
      <c r="GX112" s="157"/>
      <c r="GY112" s="157"/>
      <c r="GZ112" s="277"/>
      <c r="HA112" s="157"/>
      <c r="HB112" s="157"/>
      <c r="HC112" s="277"/>
      <c r="HD112" s="277"/>
      <c r="HF112" s="277"/>
    </row>
    <row r="113" spans="1:214" ht="12.75" customHeight="1">
      <c r="A113" s="195"/>
      <c r="B113" s="189" t="s">
        <v>590</v>
      </c>
      <c r="C113" s="501" t="s">
        <v>591</v>
      </c>
      <c r="D113" s="501"/>
      <c r="E113" s="501"/>
      <c r="F113" s="501"/>
      <c r="G113" s="501"/>
      <c r="H113" s="190" t="s">
        <v>592</v>
      </c>
      <c r="I113" s="202">
        <v>0.13439999999999999</v>
      </c>
      <c r="J113" s="202">
        <v>1.0367</v>
      </c>
      <c r="K113" s="215">
        <v>0.83599489999999999</v>
      </c>
      <c r="L113" s="198"/>
      <c r="M113" s="199"/>
      <c r="N113" s="200">
        <v>7.46</v>
      </c>
      <c r="O113" s="191"/>
      <c r="P113" s="194">
        <v>6.24</v>
      </c>
      <c r="Q113" s="278"/>
      <c r="R113" s="278"/>
      <c r="GO113" s="277"/>
      <c r="GP113" s="277"/>
      <c r="GQ113" s="277"/>
      <c r="GR113" s="277"/>
      <c r="GS113" s="277"/>
      <c r="GT113" s="277"/>
      <c r="GU113" s="277"/>
      <c r="GW113" s="157"/>
      <c r="GX113" s="157" t="s">
        <v>591</v>
      </c>
      <c r="GY113" s="157"/>
      <c r="GZ113" s="277"/>
      <c r="HA113" s="157"/>
      <c r="HB113" s="157"/>
      <c r="HC113" s="277"/>
      <c r="HD113" s="277"/>
      <c r="HF113" s="277"/>
    </row>
    <row r="114" spans="1:214" ht="22.5" customHeight="1">
      <c r="A114" s="195"/>
      <c r="B114" s="189" t="s">
        <v>411</v>
      </c>
      <c r="C114" s="501" t="s">
        <v>412</v>
      </c>
      <c r="D114" s="501"/>
      <c r="E114" s="501"/>
      <c r="F114" s="501"/>
      <c r="G114" s="501"/>
      <c r="H114" s="190" t="s">
        <v>413</v>
      </c>
      <c r="I114" s="196">
        <v>0.2</v>
      </c>
      <c r="J114" s="202">
        <v>1.0367</v>
      </c>
      <c r="K114" s="192">
        <v>1.24404</v>
      </c>
      <c r="L114" s="205">
        <v>155.63</v>
      </c>
      <c r="M114" s="206">
        <v>0.77</v>
      </c>
      <c r="N114" s="200">
        <v>119.84</v>
      </c>
      <c r="O114" s="191"/>
      <c r="P114" s="194">
        <v>149.09</v>
      </c>
      <c r="Q114" s="278"/>
      <c r="R114" s="278"/>
      <c r="GO114" s="277"/>
      <c r="GP114" s="277"/>
      <c r="GQ114" s="277"/>
      <c r="GR114" s="277"/>
      <c r="GS114" s="277"/>
      <c r="GT114" s="277"/>
      <c r="GU114" s="277"/>
      <c r="GW114" s="157"/>
      <c r="GX114" s="157" t="s">
        <v>412</v>
      </c>
      <c r="GY114" s="157"/>
      <c r="GZ114" s="277"/>
      <c r="HA114" s="157"/>
      <c r="HB114" s="157"/>
      <c r="HC114" s="277"/>
      <c r="HD114" s="277"/>
      <c r="HF114" s="277"/>
    </row>
    <row r="115" spans="1:214" ht="12.75" customHeight="1">
      <c r="A115" s="195"/>
      <c r="B115" s="189" t="s">
        <v>703</v>
      </c>
      <c r="C115" s="501" t="s">
        <v>704</v>
      </c>
      <c r="D115" s="501"/>
      <c r="E115" s="501"/>
      <c r="F115" s="501"/>
      <c r="G115" s="501"/>
      <c r="H115" s="190" t="s">
        <v>413</v>
      </c>
      <c r="I115" s="201">
        <v>1.25</v>
      </c>
      <c r="J115" s="202">
        <v>1.0367</v>
      </c>
      <c r="K115" s="192">
        <v>7.7752499999999998</v>
      </c>
      <c r="L115" s="205">
        <v>174.93</v>
      </c>
      <c r="M115" s="206">
        <v>1.07</v>
      </c>
      <c r="N115" s="200">
        <v>187.18</v>
      </c>
      <c r="O115" s="191"/>
      <c r="P115" s="194">
        <v>1455.37</v>
      </c>
      <c r="Q115" s="278"/>
      <c r="R115" s="278"/>
      <c r="GO115" s="277"/>
      <c r="GP115" s="277"/>
      <c r="GQ115" s="277"/>
      <c r="GR115" s="277"/>
      <c r="GS115" s="277"/>
      <c r="GT115" s="277"/>
      <c r="GU115" s="277"/>
      <c r="GW115" s="157"/>
      <c r="GX115" s="157" t="s">
        <v>704</v>
      </c>
      <c r="GY115" s="157"/>
      <c r="GZ115" s="277"/>
      <c r="HA115" s="157"/>
      <c r="HB115" s="157"/>
      <c r="HC115" s="277"/>
      <c r="HD115" s="277"/>
      <c r="HF115" s="277"/>
    </row>
    <row r="116" spans="1:214" ht="22.5" customHeight="1">
      <c r="A116" s="195"/>
      <c r="B116" s="189" t="s">
        <v>2016</v>
      </c>
      <c r="C116" s="501" t="s">
        <v>2017</v>
      </c>
      <c r="D116" s="501"/>
      <c r="E116" s="501"/>
      <c r="F116" s="501"/>
      <c r="G116" s="501"/>
      <c r="H116" s="190" t="s">
        <v>418</v>
      </c>
      <c r="I116" s="207">
        <v>8.1000000000000003E-2</v>
      </c>
      <c r="J116" s="202">
        <v>1.0367</v>
      </c>
      <c r="K116" s="215">
        <v>0.50383619999999996</v>
      </c>
      <c r="L116" s="208">
        <v>105278.81</v>
      </c>
      <c r="M116" s="206">
        <v>1.27</v>
      </c>
      <c r="N116" s="200">
        <v>133704.09</v>
      </c>
      <c r="O116" s="191"/>
      <c r="P116" s="194">
        <v>67364.960000000006</v>
      </c>
      <c r="Q116" s="278"/>
      <c r="R116" s="278"/>
      <c r="GO116" s="277"/>
      <c r="GP116" s="277"/>
      <c r="GQ116" s="277"/>
      <c r="GR116" s="277"/>
      <c r="GS116" s="277"/>
      <c r="GT116" s="277"/>
      <c r="GU116" s="277"/>
      <c r="GW116" s="157"/>
      <c r="GX116" s="157" t="s">
        <v>2017</v>
      </c>
      <c r="GY116" s="157"/>
      <c r="GZ116" s="277"/>
      <c r="HA116" s="157"/>
      <c r="HB116" s="157"/>
      <c r="HC116" s="277"/>
      <c r="HD116" s="277"/>
      <c r="HF116" s="277"/>
    </row>
    <row r="117" spans="1:214" ht="22.5" customHeight="1">
      <c r="A117" s="195"/>
      <c r="B117" s="189" t="s">
        <v>728</v>
      </c>
      <c r="C117" s="501" t="s">
        <v>729</v>
      </c>
      <c r="D117" s="501"/>
      <c r="E117" s="501"/>
      <c r="F117" s="501"/>
      <c r="G117" s="501"/>
      <c r="H117" s="190" t="s">
        <v>418</v>
      </c>
      <c r="I117" s="202">
        <v>4.0000000000000002E-4</v>
      </c>
      <c r="J117" s="202">
        <v>1.0367</v>
      </c>
      <c r="K117" s="215">
        <v>2.4881E-3</v>
      </c>
      <c r="L117" s="198"/>
      <c r="M117" s="199"/>
      <c r="N117" s="200">
        <v>44320.18</v>
      </c>
      <c r="O117" s="191"/>
      <c r="P117" s="194">
        <v>110.27</v>
      </c>
      <c r="Q117" s="278"/>
      <c r="R117" s="278"/>
      <c r="GO117" s="277"/>
      <c r="GP117" s="277"/>
      <c r="GQ117" s="277"/>
      <c r="GR117" s="277"/>
      <c r="GS117" s="277"/>
      <c r="GT117" s="277"/>
      <c r="GU117" s="277"/>
      <c r="GW117" s="157"/>
      <c r="GX117" s="157" t="s">
        <v>729</v>
      </c>
      <c r="GY117" s="157"/>
      <c r="GZ117" s="277"/>
      <c r="HA117" s="157"/>
      <c r="HB117" s="157"/>
      <c r="HC117" s="277"/>
      <c r="HD117" s="277"/>
      <c r="HF117" s="277"/>
    </row>
    <row r="118" spans="1:214" ht="12.75" customHeight="1">
      <c r="A118" s="195"/>
      <c r="B118" s="189" t="s">
        <v>730</v>
      </c>
      <c r="C118" s="501" t="s">
        <v>731</v>
      </c>
      <c r="D118" s="501"/>
      <c r="E118" s="501"/>
      <c r="F118" s="501"/>
      <c r="G118" s="501"/>
      <c r="H118" s="190" t="s">
        <v>413</v>
      </c>
      <c r="I118" s="201">
        <v>8.17</v>
      </c>
      <c r="J118" s="202">
        <v>1.0367</v>
      </c>
      <c r="K118" s="197">
        <v>50.819034000000002</v>
      </c>
      <c r="L118" s="205">
        <v>79.88</v>
      </c>
      <c r="M118" s="206">
        <v>1.42</v>
      </c>
      <c r="N118" s="200">
        <v>113.43</v>
      </c>
      <c r="O118" s="191"/>
      <c r="P118" s="194">
        <v>5764.4</v>
      </c>
      <c r="Q118" s="278"/>
      <c r="R118" s="278"/>
      <c r="GO118" s="277"/>
      <c r="GP118" s="277"/>
      <c r="GQ118" s="277"/>
      <c r="GR118" s="277"/>
      <c r="GS118" s="277"/>
      <c r="GT118" s="277"/>
      <c r="GU118" s="277"/>
      <c r="GW118" s="157"/>
      <c r="GX118" s="157" t="s">
        <v>731</v>
      </c>
      <c r="GY118" s="157"/>
      <c r="GZ118" s="277"/>
      <c r="HA118" s="157"/>
      <c r="HB118" s="157"/>
      <c r="HC118" s="277"/>
      <c r="HD118" s="277"/>
      <c r="HF118" s="277"/>
    </row>
    <row r="119" spans="1:214" ht="12.75" customHeight="1">
      <c r="A119" s="195"/>
      <c r="B119" s="189" t="s">
        <v>2018</v>
      </c>
      <c r="C119" s="501" t="s">
        <v>2019</v>
      </c>
      <c r="D119" s="501"/>
      <c r="E119" s="501"/>
      <c r="F119" s="501"/>
      <c r="G119" s="501"/>
      <c r="H119" s="190" t="s">
        <v>2020</v>
      </c>
      <c r="I119" s="196">
        <v>0.1</v>
      </c>
      <c r="J119" s="202">
        <v>1.0367</v>
      </c>
      <c r="K119" s="192">
        <v>0.62202000000000002</v>
      </c>
      <c r="L119" s="205">
        <v>944.69</v>
      </c>
      <c r="M119" s="206">
        <v>1.38</v>
      </c>
      <c r="N119" s="200">
        <v>1303.67</v>
      </c>
      <c r="O119" s="191"/>
      <c r="P119" s="194">
        <v>810.91</v>
      </c>
      <c r="Q119" s="278"/>
      <c r="R119" s="278"/>
      <c r="GO119" s="277"/>
      <c r="GP119" s="277"/>
      <c r="GQ119" s="277"/>
      <c r="GR119" s="277"/>
      <c r="GS119" s="277"/>
      <c r="GT119" s="277"/>
      <c r="GU119" s="277"/>
      <c r="GW119" s="157"/>
      <c r="GX119" s="157" t="s">
        <v>2019</v>
      </c>
      <c r="GY119" s="157"/>
      <c r="GZ119" s="277"/>
      <c r="HA119" s="157"/>
      <c r="HB119" s="157"/>
      <c r="HC119" s="277"/>
      <c r="HD119" s="277"/>
      <c r="HF119" s="277"/>
    </row>
    <row r="120" spans="1:214" ht="12.75" customHeight="1">
      <c r="A120" s="210"/>
      <c r="B120" s="187"/>
      <c r="C120" s="500" t="s">
        <v>429</v>
      </c>
      <c r="D120" s="500"/>
      <c r="E120" s="500"/>
      <c r="F120" s="500"/>
      <c r="G120" s="500"/>
      <c r="H120" s="180"/>
      <c r="I120" s="181"/>
      <c r="J120" s="181"/>
      <c r="K120" s="181"/>
      <c r="L120" s="183"/>
      <c r="M120" s="181"/>
      <c r="N120" s="211"/>
      <c r="O120" s="181"/>
      <c r="P120" s="212">
        <v>255107.68</v>
      </c>
      <c r="Q120" s="278"/>
      <c r="R120" s="278"/>
      <c r="GO120" s="277"/>
      <c r="GP120" s="277"/>
      <c r="GQ120" s="277"/>
      <c r="GR120" s="277"/>
      <c r="GS120" s="277"/>
      <c r="GT120" s="277"/>
      <c r="GU120" s="277"/>
      <c r="GW120" s="157"/>
      <c r="GX120" s="157"/>
      <c r="GY120" s="157"/>
      <c r="GZ120" s="277" t="s">
        <v>429</v>
      </c>
      <c r="HA120" s="157"/>
      <c r="HB120" s="157"/>
      <c r="HC120" s="277"/>
      <c r="HD120" s="277"/>
      <c r="HF120" s="277"/>
    </row>
    <row r="121" spans="1:214" ht="12.75" customHeight="1">
      <c r="A121" s="203" t="s">
        <v>42</v>
      </c>
      <c r="B121" s="189" t="s">
        <v>430</v>
      </c>
      <c r="C121" s="501" t="s">
        <v>431</v>
      </c>
      <c r="D121" s="501"/>
      <c r="E121" s="501"/>
      <c r="F121" s="501"/>
      <c r="G121" s="501"/>
      <c r="H121" s="190" t="s">
        <v>432</v>
      </c>
      <c r="I121" s="209">
        <v>2</v>
      </c>
      <c r="J121" s="191"/>
      <c r="K121" s="209">
        <v>2</v>
      </c>
      <c r="L121" s="193"/>
      <c r="M121" s="191"/>
      <c r="N121" s="193"/>
      <c r="O121" s="202">
        <v>1.0367</v>
      </c>
      <c r="P121" s="194">
        <v>1528.38</v>
      </c>
      <c r="GO121" s="277"/>
      <c r="GP121" s="277"/>
      <c r="GQ121" s="277"/>
      <c r="GR121" s="277"/>
      <c r="GS121" s="277"/>
      <c r="GT121" s="277"/>
      <c r="GU121" s="277"/>
      <c r="GW121" s="157"/>
      <c r="GX121" s="157"/>
      <c r="GY121" s="157"/>
      <c r="GZ121" s="277"/>
      <c r="HA121" s="157" t="s">
        <v>431</v>
      </c>
      <c r="HB121" s="157"/>
      <c r="HC121" s="277"/>
      <c r="HD121" s="277"/>
      <c r="HF121" s="277"/>
    </row>
    <row r="122" spans="1:214" ht="12.75" customHeight="1">
      <c r="A122" s="203"/>
      <c r="B122" s="189"/>
      <c r="C122" s="501" t="s">
        <v>433</v>
      </c>
      <c r="D122" s="501"/>
      <c r="E122" s="501"/>
      <c r="F122" s="501"/>
      <c r="G122" s="501"/>
      <c r="H122" s="190"/>
      <c r="I122" s="191"/>
      <c r="J122" s="191"/>
      <c r="K122" s="191"/>
      <c r="L122" s="193"/>
      <c r="M122" s="191"/>
      <c r="N122" s="193"/>
      <c r="O122" s="191"/>
      <c r="P122" s="194">
        <v>136967.23000000001</v>
      </c>
      <c r="GO122" s="277"/>
      <c r="GP122" s="277"/>
      <c r="GQ122" s="277"/>
      <c r="GR122" s="277"/>
      <c r="GS122" s="277"/>
      <c r="GT122" s="277"/>
      <c r="GU122" s="277"/>
      <c r="GW122" s="157"/>
      <c r="GX122" s="157"/>
      <c r="GY122" s="157"/>
      <c r="GZ122" s="277"/>
      <c r="HA122" s="157"/>
      <c r="HB122" s="157" t="s">
        <v>433</v>
      </c>
      <c r="HC122" s="277"/>
      <c r="HD122" s="277"/>
      <c r="HF122" s="277"/>
    </row>
    <row r="123" spans="1:214" ht="12.75" customHeight="1">
      <c r="A123" s="203"/>
      <c r="B123" s="189" t="s">
        <v>603</v>
      </c>
      <c r="C123" s="501" t="s">
        <v>604</v>
      </c>
      <c r="D123" s="501"/>
      <c r="E123" s="501"/>
      <c r="F123" s="501"/>
      <c r="G123" s="501"/>
      <c r="H123" s="190" t="s">
        <v>432</v>
      </c>
      <c r="I123" s="209">
        <v>97</v>
      </c>
      <c r="J123" s="191"/>
      <c r="K123" s="209">
        <v>97</v>
      </c>
      <c r="L123" s="193"/>
      <c r="M123" s="191"/>
      <c r="N123" s="193"/>
      <c r="O123" s="191"/>
      <c r="P123" s="194">
        <v>132858.21</v>
      </c>
      <c r="GO123" s="277"/>
      <c r="GP123" s="277"/>
      <c r="GQ123" s="277"/>
      <c r="GR123" s="277"/>
      <c r="GS123" s="277"/>
      <c r="GT123" s="277"/>
      <c r="GU123" s="277"/>
      <c r="GW123" s="157"/>
      <c r="GX123" s="157"/>
      <c r="GY123" s="157"/>
      <c r="GZ123" s="277"/>
      <c r="HA123" s="157"/>
      <c r="HB123" s="157" t="s">
        <v>604</v>
      </c>
      <c r="HC123" s="277"/>
      <c r="HD123" s="277"/>
      <c r="HF123" s="277"/>
    </row>
    <row r="124" spans="1:214" ht="12.75" customHeight="1">
      <c r="A124" s="203"/>
      <c r="B124" s="189" t="s">
        <v>605</v>
      </c>
      <c r="C124" s="501" t="s">
        <v>606</v>
      </c>
      <c r="D124" s="501"/>
      <c r="E124" s="501"/>
      <c r="F124" s="501"/>
      <c r="G124" s="501"/>
      <c r="H124" s="190" t="s">
        <v>432</v>
      </c>
      <c r="I124" s="209">
        <v>51</v>
      </c>
      <c r="J124" s="191"/>
      <c r="K124" s="209">
        <v>51</v>
      </c>
      <c r="L124" s="193"/>
      <c r="M124" s="191"/>
      <c r="N124" s="193"/>
      <c r="O124" s="191"/>
      <c r="P124" s="194">
        <v>69853.289999999994</v>
      </c>
      <c r="GO124" s="277"/>
      <c r="GP124" s="277"/>
      <c r="GQ124" s="277"/>
      <c r="GR124" s="277"/>
      <c r="GS124" s="277"/>
      <c r="GT124" s="277"/>
      <c r="GU124" s="277"/>
      <c r="GW124" s="157"/>
      <c r="GX124" s="157"/>
      <c r="GY124" s="157"/>
      <c r="GZ124" s="277"/>
      <c r="HA124" s="157"/>
      <c r="HB124" s="157" t="s">
        <v>606</v>
      </c>
      <c r="HC124" s="277"/>
      <c r="HD124" s="277"/>
      <c r="HF124" s="277"/>
    </row>
    <row r="125" spans="1:214" ht="12.75" customHeight="1">
      <c r="A125" s="213"/>
      <c r="B125" s="214"/>
      <c r="C125" s="500" t="s">
        <v>438</v>
      </c>
      <c r="D125" s="500"/>
      <c r="E125" s="500"/>
      <c r="F125" s="500"/>
      <c r="G125" s="500"/>
      <c r="H125" s="180"/>
      <c r="I125" s="181"/>
      <c r="J125" s="181"/>
      <c r="K125" s="181"/>
      <c r="L125" s="183"/>
      <c r="M125" s="181"/>
      <c r="N125" s="211">
        <v>76557.929999999993</v>
      </c>
      <c r="O125" s="181"/>
      <c r="P125" s="212">
        <v>459347.56</v>
      </c>
      <c r="GO125" s="277"/>
      <c r="GP125" s="277"/>
      <c r="GQ125" s="277"/>
      <c r="GR125" s="277"/>
      <c r="GS125" s="277"/>
      <c r="GT125" s="277"/>
      <c r="GU125" s="277"/>
      <c r="GW125" s="157"/>
      <c r="GX125" s="157"/>
      <c r="GY125" s="157"/>
      <c r="GZ125" s="277"/>
      <c r="HA125" s="157"/>
      <c r="HB125" s="157"/>
      <c r="HC125" s="277" t="s">
        <v>438</v>
      </c>
      <c r="HD125" s="277"/>
      <c r="HF125" s="277"/>
    </row>
    <row r="126" spans="1:214" ht="1.5" customHeight="1">
      <c r="A126" s="223"/>
      <c r="B126" s="224"/>
      <c r="C126" s="224"/>
      <c r="D126" s="224"/>
      <c r="E126" s="224"/>
      <c r="F126" s="225"/>
      <c r="G126" s="225"/>
      <c r="H126" s="225"/>
      <c r="I126" s="225"/>
      <c r="J126" s="226"/>
      <c r="K126" s="225"/>
      <c r="L126" s="226"/>
      <c r="M126" s="227"/>
      <c r="N126" s="226"/>
      <c r="O126" s="228"/>
      <c r="P126" s="229"/>
      <c r="Q126" s="279"/>
      <c r="R126" s="280"/>
      <c r="GO126" s="277"/>
      <c r="GP126" s="277"/>
      <c r="GQ126" s="277"/>
      <c r="GR126" s="277"/>
      <c r="GS126" s="277"/>
      <c r="GT126" s="277"/>
      <c r="GU126" s="277"/>
      <c r="GW126" s="157"/>
      <c r="GX126" s="157"/>
      <c r="GY126" s="157"/>
      <c r="GZ126" s="277"/>
      <c r="HA126" s="157"/>
      <c r="HB126" s="157"/>
      <c r="HC126" s="277"/>
      <c r="HD126" s="277"/>
      <c r="HF126" s="277"/>
    </row>
    <row r="127" spans="1:214" ht="12.75" customHeight="1">
      <c r="A127" s="210"/>
      <c r="B127" s="230"/>
      <c r="C127" s="496" t="s">
        <v>2087</v>
      </c>
      <c r="D127" s="496"/>
      <c r="E127" s="496"/>
      <c r="F127" s="496"/>
      <c r="G127" s="496"/>
      <c r="H127" s="496"/>
      <c r="I127" s="496"/>
      <c r="J127" s="496"/>
      <c r="K127" s="496"/>
      <c r="L127" s="496"/>
      <c r="M127" s="496"/>
      <c r="N127" s="496"/>
      <c r="O127" s="496"/>
      <c r="P127" s="232"/>
      <c r="Q127" s="279"/>
      <c r="R127" s="280"/>
      <c r="GO127" s="277"/>
      <c r="GP127" s="277"/>
      <c r="GQ127" s="277"/>
      <c r="GR127" s="277"/>
      <c r="GS127" s="277"/>
      <c r="GT127" s="277"/>
      <c r="GU127" s="277"/>
      <c r="GW127" s="157"/>
      <c r="GX127" s="157"/>
      <c r="GY127" s="157"/>
      <c r="GZ127" s="277"/>
      <c r="HA127" s="157"/>
      <c r="HB127" s="157"/>
      <c r="HC127" s="277"/>
      <c r="HD127" s="277" t="s">
        <v>2087</v>
      </c>
      <c r="HF127" s="277"/>
    </row>
    <row r="128" spans="1:214" ht="12.75" customHeight="1">
      <c r="A128" s="210"/>
      <c r="B128" s="187"/>
      <c r="C128" s="495" t="s">
        <v>675</v>
      </c>
      <c r="D128" s="495"/>
      <c r="E128" s="495"/>
      <c r="F128" s="495"/>
      <c r="G128" s="495"/>
      <c r="H128" s="495"/>
      <c r="I128" s="495"/>
      <c r="J128" s="495"/>
      <c r="K128" s="495"/>
      <c r="L128" s="495"/>
      <c r="M128" s="495"/>
      <c r="N128" s="495"/>
      <c r="O128" s="495"/>
      <c r="P128" s="234">
        <v>256636.06</v>
      </c>
      <c r="Q128" s="279"/>
      <c r="R128" s="280"/>
      <c r="GO128" s="277"/>
      <c r="GP128" s="277"/>
      <c r="GQ128" s="277"/>
      <c r="GR128" s="277"/>
      <c r="GS128" s="277"/>
      <c r="GT128" s="277"/>
      <c r="GU128" s="277"/>
      <c r="GW128" s="157"/>
      <c r="GX128" s="157"/>
      <c r="GY128" s="157"/>
      <c r="GZ128" s="277"/>
      <c r="HA128" s="157"/>
      <c r="HB128" s="157"/>
      <c r="HC128" s="277"/>
      <c r="HD128" s="277"/>
      <c r="HE128" s="140" t="s">
        <v>675</v>
      </c>
      <c r="HF128" s="277"/>
    </row>
    <row r="129" spans="1:214" ht="12.75" customHeight="1">
      <c r="A129" s="210"/>
      <c r="B129" s="187"/>
      <c r="C129" s="495" t="s">
        <v>676</v>
      </c>
      <c r="D129" s="495"/>
      <c r="E129" s="495"/>
      <c r="F129" s="495"/>
      <c r="G129" s="495"/>
      <c r="H129" s="495"/>
      <c r="I129" s="495"/>
      <c r="J129" s="495"/>
      <c r="K129" s="495"/>
      <c r="L129" s="495"/>
      <c r="M129" s="495"/>
      <c r="N129" s="495"/>
      <c r="O129" s="495"/>
      <c r="P129" s="235"/>
      <c r="Q129" s="279"/>
      <c r="R129" s="280"/>
      <c r="GO129" s="277"/>
      <c r="GP129" s="277"/>
      <c r="GQ129" s="277"/>
      <c r="GR129" s="277"/>
      <c r="GS129" s="277"/>
      <c r="GT129" s="277"/>
      <c r="GU129" s="277"/>
      <c r="GW129" s="157"/>
      <c r="GX129" s="157"/>
      <c r="GY129" s="157"/>
      <c r="GZ129" s="277"/>
      <c r="HA129" s="157"/>
      <c r="HB129" s="157"/>
      <c r="HC129" s="277"/>
      <c r="HD129" s="277"/>
      <c r="HE129" s="140" t="s">
        <v>676</v>
      </c>
      <c r="HF129" s="277"/>
    </row>
    <row r="130" spans="1:214" ht="12.75" customHeight="1">
      <c r="A130" s="210"/>
      <c r="B130" s="187"/>
      <c r="C130" s="495" t="s">
        <v>677</v>
      </c>
      <c r="D130" s="495"/>
      <c r="E130" s="495"/>
      <c r="F130" s="495"/>
      <c r="G130" s="495"/>
      <c r="H130" s="495"/>
      <c r="I130" s="495"/>
      <c r="J130" s="495"/>
      <c r="K130" s="495"/>
      <c r="L130" s="495"/>
      <c r="M130" s="495"/>
      <c r="N130" s="495"/>
      <c r="O130" s="495"/>
      <c r="P130" s="234">
        <v>118449.61</v>
      </c>
      <c r="Q130" s="279"/>
      <c r="R130" s="280"/>
      <c r="GO130" s="277"/>
      <c r="GP130" s="277"/>
      <c r="GQ130" s="277"/>
      <c r="GR130" s="277"/>
      <c r="GS130" s="277"/>
      <c r="GT130" s="277"/>
      <c r="GU130" s="277"/>
      <c r="GW130" s="157"/>
      <c r="GX130" s="157"/>
      <c r="GY130" s="157"/>
      <c r="GZ130" s="277"/>
      <c r="HA130" s="157"/>
      <c r="HB130" s="157"/>
      <c r="HC130" s="277"/>
      <c r="HD130" s="277"/>
      <c r="HE130" s="140" t="s">
        <v>677</v>
      </c>
      <c r="HF130" s="277"/>
    </row>
    <row r="131" spans="1:214" ht="12.75" customHeight="1">
      <c r="A131" s="210"/>
      <c r="B131" s="187"/>
      <c r="C131" s="495" t="s">
        <v>678</v>
      </c>
      <c r="D131" s="495"/>
      <c r="E131" s="495"/>
      <c r="F131" s="495"/>
      <c r="G131" s="495"/>
      <c r="H131" s="495"/>
      <c r="I131" s="495"/>
      <c r="J131" s="495"/>
      <c r="K131" s="495"/>
      <c r="L131" s="495"/>
      <c r="M131" s="495"/>
      <c r="N131" s="495"/>
      <c r="O131" s="495"/>
      <c r="P131" s="234">
        <v>42479.21</v>
      </c>
      <c r="Q131" s="279"/>
      <c r="R131" s="280"/>
      <c r="GO131" s="277"/>
      <c r="GP131" s="277"/>
      <c r="GQ131" s="277"/>
      <c r="GR131" s="277"/>
      <c r="GS131" s="277"/>
      <c r="GT131" s="277"/>
      <c r="GU131" s="277"/>
      <c r="GW131" s="157"/>
      <c r="GX131" s="157"/>
      <c r="GY131" s="157"/>
      <c r="GZ131" s="277"/>
      <c r="HA131" s="157"/>
      <c r="HB131" s="157"/>
      <c r="HC131" s="277"/>
      <c r="HD131" s="277"/>
      <c r="HE131" s="140" t="s">
        <v>678</v>
      </c>
      <c r="HF131" s="277"/>
    </row>
    <row r="132" spans="1:214" ht="12.75" customHeight="1">
      <c r="A132" s="210"/>
      <c r="B132" s="187"/>
      <c r="C132" s="495" t="s">
        <v>679</v>
      </c>
      <c r="D132" s="495"/>
      <c r="E132" s="495"/>
      <c r="F132" s="495"/>
      <c r="G132" s="495"/>
      <c r="H132" s="495"/>
      <c r="I132" s="495"/>
      <c r="J132" s="495"/>
      <c r="K132" s="495"/>
      <c r="L132" s="495"/>
      <c r="M132" s="495"/>
      <c r="N132" s="495"/>
      <c r="O132" s="495"/>
      <c r="P132" s="234">
        <v>18517.62</v>
      </c>
      <c r="Q132" s="279"/>
      <c r="R132" s="280"/>
      <c r="GO132" s="277"/>
      <c r="GP132" s="277"/>
      <c r="GQ132" s="277"/>
      <c r="GR132" s="277"/>
      <c r="GS132" s="277"/>
      <c r="GT132" s="277"/>
      <c r="GU132" s="277"/>
      <c r="GW132" s="157"/>
      <c r="GX132" s="157"/>
      <c r="GY132" s="157"/>
      <c r="GZ132" s="277"/>
      <c r="HA132" s="157"/>
      <c r="HB132" s="157"/>
      <c r="HC132" s="277"/>
      <c r="HD132" s="277"/>
      <c r="HE132" s="140" t="s">
        <v>679</v>
      </c>
      <c r="HF132" s="277"/>
    </row>
    <row r="133" spans="1:214" ht="12.75" customHeight="1">
      <c r="A133" s="210"/>
      <c r="B133" s="187"/>
      <c r="C133" s="495" t="s">
        <v>680</v>
      </c>
      <c r="D133" s="495"/>
      <c r="E133" s="495"/>
      <c r="F133" s="495"/>
      <c r="G133" s="495"/>
      <c r="H133" s="495"/>
      <c r="I133" s="495"/>
      <c r="J133" s="495"/>
      <c r="K133" s="495"/>
      <c r="L133" s="495"/>
      <c r="M133" s="495"/>
      <c r="N133" s="495"/>
      <c r="O133" s="495"/>
      <c r="P133" s="234">
        <v>77189.62</v>
      </c>
      <c r="Q133" s="279"/>
      <c r="R133" s="280"/>
      <c r="GO133" s="277"/>
      <c r="GP133" s="277"/>
      <c r="GQ133" s="277"/>
      <c r="GR133" s="277"/>
      <c r="GS133" s="277"/>
      <c r="GT133" s="277"/>
      <c r="GU133" s="277"/>
      <c r="GW133" s="157"/>
      <c r="GX133" s="157"/>
      <c r="GY133" s="157"/>
      <c r="GZ133" s="277"/>
      <c r="HA133" s="157"/>
      <c r="HB133" s="157"/>
      <c r="HC133" s="277"/>
      <c r="HD133" s="277"/>
      <c r="HE133" s="140" t="s">
        <v>680</v>
      </c>
      <c r="HF133" s="277"/>
    </row>
    <row r="134" spans="1:214" ht="12.75" customHeight="1">
      <c r="A134" s="210"/>
      <c r="B134" s="187"/>
      <c r="C134" s="495" t="s">
        <v>681</v>
      </c>
      <c r="D134" s="495"/>
      <c r="E134" s="495"/>
      <c r="F134" s="495"/>
      <c r="G134" s="495"/>
      <c r="H134" s="495"/>
      <c r="I134" s="495"/>
      <c r="J134" s="495"/>
      <c r="K134" s="495"/>
      <c r="L134" s="495"/>
      <c r="M134" s="495"/>
      <c r="N134" s="495"/>
      <c r="O134" s="495"/>
      <c r="P134" s="234">
        <v>459347.56</v>
      </c>
      <c r="Q134" s="279"/>
      <c r="R134" s="280"/>
      <c r="GO134" s="277"/>
      <c r="GP134" s="277"/>
      <c r="GQ134" s="277"/>
      <c r="GR134" s="277"/>
      <c r="GS134" s="277"/>
      <c r="GT134" s="277"/>
      <c r="GU134" s="277"/>
      <c r="GW134" s="157"/>
      <c r="GX134" s="157"/>
      <c r="GY134" s="157"/>
      <c r="GZ134" s="277"/>
      <c r="HA134" s="157"/>
      <c r="HB134" s="157"/>
      <c r="HC134" s="277"/>
      <c r="HD134" s="277"/>
      <c r="HE134" s="140" t="s">
        <v>681</v>
      </c>
      <c r="HF134" s="277"/>
    </row>
    <row r="135" spans="1:214" ht="12.75" customHeight="1">
      <c r="A135" s="210"/>
      <c r="B135" s="187"/>
      <c r="C135" s="495" t="s">
        <v>676</v>
      </c>
      <c r="D135" s="495"/>
      <c r="E135" s="495"/>
      <c r="F135" s="495"/>
      <c r="G135" s="495"/>
      <c r="H135" s="495"/>
      <c r="I135" s="495"/>
      <c r="J135" s="495"/>
      <c r="K135" s="495"/>
      <c r="L135" s="495"/>
      <c r="M135" s="495"/>
      <c r="N135" s="495"/>
      <c r="O135" s="495"/>
      <c r="P135" s="235"/>
      <c r="Q135" s="279"/>
      <c r="R135" s="280"/>
      <c r="GO135" s="277"/>
      <c r="GP135" s="277"/>
      <c r="GQ135" s="277"/>
      <c r="GR135" s="277"/>
      <c r="GS135" s="277"/>
      <c r="GT135" s="277"/>
      <c r="GU135" s="277"/>
      <c r="GW135" s="157"/>
      <c r="GX135" s="157"/>
      <c r="GY135" s="157"/>
      <c r="GZ135" s="277"/>
      <c r="HA135" s="157"/>
      <c r="HB135" s="157"/>
      <c r="HC135" s="277"/>
      <c r="HD135" s="277"/>
      <c r="HE135" s="140" t="s">
        <v>676</v>
      </c>
      <c r="HF135" s="277"/>
    </row>
    <row r="136" spans="1:214" ht="12.75" customHeight="1">
      <c r="A136" s="210"/>
      <c r="B136" s="187"/>
      <c r="C136" s="495" t="s">
        <v>682</v>
      </c>
      <c r="D136" s="495"/>
      <c r="E136" s="495"/>
      <c r="F136" s="495"/>
      <c r="G136" s="495"/>
      <c r="H136" s="495"/>
      <c r="I136" s="495"/>
      <c r="J136" s="495"/>
      <c r="K136" s="495"/>
      <c r="L136" s="495"/>
      <c r="M136" s="495"/>
      <c r="N136" s="495"/>
      <c r="O136" s="495"/>
      <c r="P136" s="234">
        <v>118449.61</v>
      </c>
      <c r="Q136" s="279"/>
      <c r="R136" s="280"/>
      <c r="GO136" s="277"/>
      <c r="GP136" s="277"/>
      <c r="GQ136" s="277"/>
      <c r="GR136" s="277"/>
      <c r="GS136" s="277"/>
      <c r="GT136" s="277"/>
      <c r="GU136" s="277"/>
      <c r="GW136" s="157"/>
      <c r="GX136" s="157"/>
      <c r="GY136" s="157"/>
      <c r="GZ136" s="277"/>
      <c r="HA136" s="157"/>
      <c r="HB136" s="157"/>
      <c r="HC136" s="277"/>
      <c r="HD136" s="277"/>
      <c r="HE136" s="140" t="s">
        <v>682</v>
      </c>
      <c r="HF136" s="277"/>
    </row>
    <row r="137" spans="1:214" ht="12.75" customHeight="1">
      <c r="A137" s="210"/>
      <c r="B137" s="187"/>
      <c r="C137" s="495" t="s">
        <v>683</v>
      </c>
      <c r="D137" s="495"/>
      <c r="E137" s="495"/>
      <c r="F137" s="495"/>
      <c r="G137" s="495"/>
      <c r="H137" s="495"/>
      <c r="I137" s="495"/>
      <c r="J137" s="495"/>
      <c r="K137" s="495"/>
      <c r="L137" s="495"/>
      <c r="M137" s="495"/>
      <c r="N137" s="495"/>
      <c r="O137" s="495"/>
      <c r="P137" s="234">
        <v>42479.21</v>
      </c>
      <c r="Q137" s="279"/>
      <c r="R137" s="280"/>
      <c r="GO137" s="277"/>
      <c r="GP137" s="277"/>
      <c r="GQ137" s="277"/>
      <c r="GR137" s="277"/>
      <c r="GS137" s="277"/>
      <c r="GT137" s="277"/>
      <c r="GU137" s="277"/>
      <c r="GW137" s="157"/>
      <c r="GX137" s="157"/>
      <c r="GY137" s="157"/>
      <c r="GZ137" s="277"/>
      <c r="HA137" s="157"/>
      <c r="HB137" s="157"/>
      <c r="HC137" s="277"/>
      <c r="HD137" s="277"/>
      <c r="HE137" s="140" t="s">
        <v>683</v>
      </c>
      <c r="HF137" s="277"/>
    </row>
    <row r="138" spans="1:214" ht="12.75" customHeight="1">
      <c r="A138" s="210"/>
      <c r="B138" s="187"/>
      <c r="C138" s="495" t="s">
        <v>684</v>
      </c>
      <c r="D138" s="495"/>
      <c r="E138" s="495"/>
      <c r="F138" s="495"/>
      <c r="G138" s="495"/>
      <c r="H138" s="495"/>
      <c r="I138" s="495"/>
      <c r="J138" s="495"/>
      <c r="K138" s="495"/>
      <c r="L138" s="495"/>
      <c r="M138" s="495"/>
      <c r="N138" s="495"/>
      <c r="O138" s="495"/>
      <c r="P138" s="234">
        <v>18517.62</v>
      </c>
      <c r="Q138" s="279"/>
      <c r="R138" s="280"/>
      <c r="GO138" s="277"/>
      <c r="GP138" s="277"/>
      <c r="GQ138" s="277"/>
      <c r="GR138" s="277"/>
      <c r="GS138" s="277"/>
      <c r="GT138" s="277"/>
      <c r="GU138" s="277"/>
      <c r="GW138" s="157"/>
      <c r="GX138" s="157"/>
      <c r="GY138" s="157"/>
      <c r="GZ138" s="277"/>
      <c r="HA138" s="157"/>
      <c r="HB138" s="157"/>
      <c r="HC138" s="277"/>
      <c r="HD138" s="277"/>
      <c r="HE138" s="140" t="s">
        <v>684</v>
      </c>
      <c r="HF138" s="277"/>
    </row>
    <row r="139" spans="1:214" ht="12.75" customHeight="1">
      <c r="A139" s="210"/>
      <c r="B139" s="187"/>
      <c r="C139" s="495" t="s">
        <v>685</v>
      </c>
      <c r="D139" s="495"/>
      <c r="E139" s="495"/>
      <c r="F139" s="495"/>
      <c r="G139" s="495"/>
      <c r="H139" s="495"/>
      <c r="I139" s="495"/>
      <c r="J139" s="495"/>
      <c r="K139" s="495"/>
      <c r="L139" s="495"/>
      <c r="M139" s="495"/>
      <c r="N139" s="495"/>
      <c r="O139" s="495"/>
      <c r="P139" s="234">
        <v>77189.62</v>
      </c>
      <c r="Q139" s="279"/>
      <c r="R139" s="280"/>
      <c r="GO139" s="277"/>
      <c r="GP139" s="277"/>
      <c r="GQ139" s="277"/>
      <c r="GR139" s="277"/>
      <c r="GS139" s="277"/>
      <c r="GT139" s="277"/>
      <c r="GU139" s="277"/>
      <c r="GW139" s="157"/>
      <c r="GX139" s="157"/>
      <c r="GY139" s="157"/>
      <c r="GZ139" s="277"/>
      <c r="HA139" s="157"/>
      <c r="HB139" s="157"/>
      <c r="HC139" s="277"/>
      <c r="HD139" s="277"/>
      <c r="HE139" s="140" t="s">
        <v>685</v>
      </c>
      <c r="HF139" s="277"/>
    </row>
    <row r="140" spans="1:214" ht="12.75" customHeight="1">
      <c r="A140" s="210"/>
      <c r="B140" s="187"/>
      <c r="C140" s="495" t="s">
        <v>686</v>
      </c>
      <c r="D140" s="495"/>
      <c r="E140" s="495"/>
      <c r="F140" s="495"/>
      <c r="G140" s="495"/>
      <c r="H140" s="495"/>
      <c r="I140" s="495"/>
      <c r="J140" s="495"/>
      <c r="K140" s="495"/>
      <c r="L140" s="495"/>
      <c r="M140" s="495"/>
      <c r="N140" s="495"/>
      <c r="O140" s="495"/>
      <c r="P140" s="234">
        <v>132858.21</v>
      </c>
      <c r="Q140" s="279"/>
      <c r="R140" s="280"/>
      <c r="GO140" s="277"/>
      <c r="GP140" s="277"/>
      <c r="GQ140" s="277"/>
      <c r="GR140" s="277"/>
      <c r="GS140" s="277"/>
      <c r="GT140" s="277"/>
      <c r="GU140" s="277"/>
      <c r="GW140" s="157"/>
      <c r="GX140" s="157"/>
      <c r="GY140" s="157"/>
      <c r="GZ140" s="277"/>
      <c r="HA140" s="157"/>
      <c r="HB140" s="157"/>
      <c r="HC140" s="277"/>
      <c r="HD140" s="277"/>
      <c r="HE140" s="140" t="s">
        <v>686</v>
      </c>
      <c r="HF140" s="277"/>
    </row>
    <row r="141" spans="1:214" ht="12.75" customHeight="1">
      <c r="A141" s="210"/>
      <c r="B141" s="187"/>
      <c r="C141" s="495" t="s">
        <v>687</v>
      </c>
      <c r="D141" s="495"/>
      <c r="E141" s="495"/>
      <c r="F141" s="495"/>
      <c r="G141" s="495"/>
      <c r="H141" s="495"/>
      <c r="I141" s="495"/>
      <c r="J141" s="495"/>
      <c r="K141" s="495"/>
      <c r="L141" s="495"/>
      <c r="M141" s="495"/>
      <c r="N141" s="495"/>
      <c r="O141" s="495"/>
      <c r="P141" s="234">
        <v>69853.289999999994</v>
      </c>
      <c r="Q141" s="279"/>
      <c r="R141" s="280"/>
      <c r="GO141" s="277"/>
      <c r="GP141" s="277"/>
      <c r="GQ141" s="277"/>
      <c r="GR141" s="277"/>
      <c r="GS141" s="277"/>
      <c r="GT141" s="277"/>
      <c r="GU141" s="277"/>
      <c r="GW141" s="157"/>
      <c r="GX141" s="157"/>
      <c r="GY141" s="157"/>
      <c r="GZ141" s="277"/>
      <c r="HA141" s="157"/>
      <c r="HB141" s="157"/>
      <c r="HC141" s="277"/>
      <c r="HD141" s="277"/>
      <c r="HE141" s="140" t="s">
        <v>687</v>
      </c>
      <c r="HF141" s="277"/>
    </row>
    <row r="142" spans="1:214" ht="12.75" customHeight="1">
      <c r="A142" s="210"/>
      <c r="B142" s="187"/>
      <c r="C142" s="495" t="s">
        <v>688</v>
      </c>
      <c r="D142" s="495"/>
      <c r="E142" s="495"/>
      <c r="F142" s="495"/>
      <c r="G142" s="495"/>
      <c r="H142" s="495"/>
      <c r="I142" s="495"/>
      <c r="J142" s="495"/>
      <c r="K142" s="495"/>
      <c r="L142" s="495"/>
      <c r="M142" s="495"/>
      <c r="N142" s="495"/>
      <c r="O142" s="495"/>
      <c r="P142" s="234">
        <v>136967.23000000001</v>
      </c>
      <c r="Q142" s="279"/>
      <c r="R142" s="280"/>
      <c r="GO142" s="277"/>
      <c r="GP142" s="277"/>
      <c r="GQ142" s="277"/>
      <c r="GR142" s="277"/>
      <c r="GS142" s="277"/>
      <c r="GT142" s="277"/>
      <c r="GU142" s="277"/>
      <c r="GW142" s="157"/>
      <c r="GX142" s="157"/>
      <c r="GY142" s="157"/>
      <c r="GZ142" s="277"/>
      <c r="HA142" s="157"/>
      <c r="HB142" s="157"/>
      <c r="HC142" s="277"/>
      <c r="HD142" s="277"/>
      <c r="HE142" s="140" t="s">
        <v>688</v>
      </c>
      <c r="HF142" s="277"/>
    </row>
    <row r="143" spans="1:214" ht="12.75" customHeight="1">
      <c r="A143" s="210"/>
      <c r="B143" s="187"/>
      <c r="C143" s="495" t="s">
        <v>689</v>
      </c>
      <c r="D143" s="495"/>
      <c r="E143" s="495"/>
      <c r="F143" s="495"/>
      <c r="G143" s="495"/>
      <c r="H143" s="495"/>
      <c r="I143" s="495"/>
      <c r="J143" s="495"/>
      <c r="K143" s="495"/>
      <c r="L143" s="495"/>
      <c r="M143" s="495"/>
      <c r="N143" s="495"/>
      <c r="O143" s="495"/>
      <c r="P143" s="234">
        <v>132858.21</v>
      </c>
      <c r="Q143" s="279"/>
      <c r="R143" s="280"/>
      <c r="GO143" s="277"/>
      <c r="GP143" s="277"/>
      <c r="GQ143" s="277"/>
      <c r="GR143" s="277"/>
      <c r="GS143" s="277"/>
      <c r="GT143" s="277"/>
      <c r="GU143" s="277"/>
      <c r="GW143" s="157"/>
      <c r="GX143" s="157"/>
      <c r="GY143" s="157"/>
      <c r="GZ143" s="277"/>
      <c r="HA143" s="157"/>
      <c r="HB143" s="157"/>
      <c r="HC143" s="277"/>
      <c r="HD143" s="277"/>
      <c r="HE143" s="140" t="s">
        <v>689</v>
      </c>
      <c r="HF143" s="277"/>
    </row>
    <row r="144" spans="1:214" ht="12.75" customHeight="1">
      <c r="A144" s="210"/>
      <c r="B144" s="187"/>
      <c r="C144" s="495" t="s">
        <v>690</v>
      </c>
      <c r="D144" s="495"/>
      <c r="E144" s="495"/>
      <c r="F144" s="495"/>
      <c r="G144" s="495"/>
      <c r="H144" s="495"/>
      <c r="I144" s="495"/>
      <c r="J144" s="495"/>
      <c r="K144" s="495"/>
      <c r="L144" s="495"/>
      <c r="M144" s="495"/>
      <c r="N144" s="495"/>
      <c r="O144" s="495"/>
      <c r="P144" s="234">
        <v>69853.289999999994</v>
      </c>
      <c r="Q144" s="279"/>
      <c r="R144" s="280"/>
      <c r="GO144" s="277"/>
      <c r="GP144" s="277"/>
      <c r="GQ144" s="277"/>
      <c r="GR144" s="277"/>
      <c r="GS144" s="277"/>
      <c r="GT144" s="277"/>
      <c r="GU144" s="277"/>
      <c r="GW144" s="157"/>
      <c r="GX144" s="157"/>
      <c r="GY144" s="157"/>
      <c r="GZ144" s="277"/>
      <c r="HA144" s="157"/>
      <c r="HB144" s="157"/>
      <c r="HC144" s="277"/>
      <c r="HD144" s="277"/>
      <c r="HE144" s="140" t="s">
        <v>690</v>
      </c>
      <c r="HF144" s="277"/>
    </row>
    <row r="145" spans="1:215" ht="12.75" customHeight="1">
      <c r="A145" s="210"/>
      <c r="B145" s="230"/>
      <c r="C145" s="496" t="s">
        <v>2088</v>
      </c>
      <c r="D145" s="496"/>
      <c r="E145" s="496"/>
      <c r="F145" s="496"/>
      <c r="G145" s="496"/>
      <c r="H145" s="496"/>
      <c r="I145" s="496"/>
      <c r="J145" s="496"/>
      <c r="K145" s="496"/>
      <c r="L145" s="496"/>
      <c r="M145" s="496"/>
      <c r="N145" s="496"/>
      <c r="O145" s="496"/>
      <c r="P145" s="236">
        <v>459347.56</v>
      </c>
      <c r="Q145" s="279"/>
      <c r="R145" s="280"/>
      <c r="GO145" s="277"/>
      <c r="GP145" s="277"/>
      <c r="GQ145" s="277"/>
      <c r="GR145" s="277"/>
      <c r="GS145" s="277"/>
      <c r="GT145" s="277"/>
      <c r="GU145" s="277"/>
      <c r="GW145" s="157"/>
      <c r="GX145" s="157"/>
      <c r="GY145" s="157"/>
      <c r="GZ145" s="277"/>
      <c r="HA145" s="157"/>
      <c r="HB145" s="157"/>
      <c r="HC145" s="277"/>
      <c r="HD145" s="277"/>
      <c r="HF145" s="277" t="s">
        <v>2088</v>
      </c>
    </row>
    <row r="146" spans="1:215" ht="12.75" customHeight="1">
      <c r="A146" s="210"/>
      <c r="B146" s="187"/>
      <c r="C146" s="495" t="s">
        <v>692</v>
      </c>
      <c r="D146" s="495"/>
      <c r="E146" s="495"/>
      <c r="F146" s="495"/>
      <c r="G146" s="495"/>
      <c r="H146" s="495"/>
      <c r="I146" s="495"/>
      <c r="J146" s="495"/>
      <c r="K146" s="495"/>
      <c r="L146" s="495"/>
      <c r="M146" s="495"/>
      <c r="N146" s="495"/>
      <c r="O146" s="495"/>
      <c r="P146" s="235"/>
      <c r="Q146" s="279"/>
      <c r="R146" s="280"/>
      <c r="GO146" s="277"/>
      <c r="GP146" s="277"/>
      <c r="GQ146" s="277"/>
      <c r="GR146" s="277"/>
      <c r="GS146" s="277"/>
      <c r="GT146" s="277"/>
      <c r="GU146" s="277"/>
      <c r="GW146" s="157"/>
      <c r="GX146" s="157"/>
      <c r="GY146" s="157"/>
      <c r="GZ146" s="277"/>
      <c r="HA146" s="157"/>
      <c r="HB146" s="157"/>
      <c r="HC146" s="277"/>
      <c r="HD146" s="277"/>
      <c r="HE146" s="140" t="s">
        <v>692</v>
      </c>
      <c r="HF146" s="277"/>
    </row>
    <row r="147" spans="1:215" ht="12.75" customHeight="1">
      <c r="A147" s="210"/>
      <c r="B147" s="187"/>
      <c r="C147" s="495" t="s">
        <v>694</v>
      </c>
      <c r="D147" s="495"/>
      <c r="E147" s="495"/>
      <c r="F147" s="495"/>
      <c r="G147" s="495"/>
      <c r="H147" s="495"/>
      <c r="I147" s="495"/>
      <c r="J147" s="495"/>
      <c r="K147" s="237" t="s">
        <v>2089</v>
      </c>
      <c r="L147" s="231"/>
      <c r="M147" s="231"/>
      <c r="O147" s="238"/>
      <c r="P147" s="235"/>
      <c r="Q147" s="279"/>
      <c r="R147" s="280"/>
      <c r="GO147" s="277"/>
      <c r="GP147" s="277"/>
      <c r="GQ147" s="277"/>
      <c r="GR147" s="277"/>
      <c r="GS147" s="277"/>
      <c r="GT147" s="277"/>
      <c r="GU147" s="277"/>
      <c r="GW147" s="157"/>
      <c r="GX147" s="157"/>
      <c r="GY147" s="157"/>
      <c r="GZ147" s="277"/>
      <c r="HA147" s="157"/>
      <c r="HB147" s="157"/>
      <c r="HC147" s="277"/>
      <c r="HD147" s="277"/>
      <c r="HF147" s="277"/>
      <c r="HG147" s="140" t="s">
        <v>694</v>
      </c>
    </row>
    <row r="148" spans="1:215" ht="12.75" customHeight="1">
      <c r="A148" s="210"/>
      <c r="B148" s="187"/>
      <c r="C148" s="495" t="s">
        <v>696</v>
      </c>
      <c r="D148" s="495"/>
      <c r="E148" s="495"/>
      <c r="F148" s="495"/>
      <c r="G148" s="495"/>
      <c r="H148" s="495"/>
      <c r="I148" s="495"/>
      <c r="J148" s="495"/>
      <c r="K148" s="237" t="s">
        <v>2090</v>
      </c>
      <c r="L148" s="231"/>
      <c r="M148" s="231"/>
      <c r="O148" s="238"/>
      <c r="P148" s="235"/>
      <c r="Q148" s="279"/>
      <c r="R148" s="280"/>
      <c r="GO148" s="277"/>
      <c r="GP148" s="277"/>
      <c r="GQ148" s="277"/>
      <c r="GR148" s="277"/>
      <c r="GS148" s="277"/>
      <c r="GT148" s="277"/>
      <c r="GU148" s="277"/>
      <c r="GW148" s="157"/>
      <c r="GX148" s="157"/>
      <c r="GY148" s="157"/>
      <c r="GZ148" s="277"/>
      <c r="HA148" s="157"/>
      <c r="HB148" s="157"/>
      <c r="HC148" s="277"/>
      <c r="HD148" s="277"/>
      <c r="HF148" s="277"/>
      <c r="HG148" s="140" t="s">
        <v>696</v>
      </c>
    </row>
    <row r="149" spans="1:215" ht="12.75" customHeight="1">
      <c r="A149" s="497" t="s">
        <v>2091</v>
      </c>
      <c r="B149" s="497"/>
      <c r="C149" s="497"/>
      <c r="D149" s="497"/>
      <c r="E149" s="497"/>
      <c r="F149" s="497"/>
      <c r="G149" s="497"/>
      <c r="H149" s="497"/>
      <c r="I149" s="497"/>
      <c r="J149" s="497"/>
      <c r="K149" s="497"/>
      <c r="L149" s="497"/>
      <c r="M149" s="497"/>
      <c r="N149" s="497"/>
      <c r="O149" s="497"/>
      <c r="P149" s="497"/>
      <c r="GO149" s="277" t="s">
        <v>2091</v>
      </c>
      <c r="GP149" s="277"/>
      <c r="GQ149" s="277"/>
      <c r="GR149" s="277"/>
      <c r="GS149" s="277"/>
      <c r="GT149" s="277"/>
      <c r="GU149" s="277"/>
      <c r="GW149" s="157"/>
      <c r="GX149" s="157"/>
      <c r="GY149" s="157"/>
      <c r="GZ149" s="277"/>
      <c r="HA149" s="157"/>
      <c r="HB149" s="157"/>
      <c r="HC149" s="277"/>
      <c r="HD149" s="277"/>
      <c r="HF149" s="277"/>
    </row>
    <row r="150" spans="1:215" ht="33.75" customHeight="1">
      <c r="A150" s="178" t="s">
        <v>173</v>
      </c>
      <c r="B150" s="179" t="s">
        <v>2009</v>
      </c>
      <c r="C150" s="498" t="s">
        <v>2010</v>
      </c>
      <c r="D150" s="498"/>
      <c r="E150" s="498"/>
      <c r="F150" s="498"/>
      <c r="G150" s="498"/>
      <c r="H150" s="180" t="s">
        <v>595</v>
      </c>
      <c r="I150" s="181">
        <v>10.32</v>
      </c>
      <c r="J150" s="182">
        <v>1</v>
      </c>
      <c r="K150" s="219">
        <v>10.32</v>
      </c>
      <c r="L150" s="183"/>
      <c r="M150" s="181"/>
      <c r="N150" s="184"/>
      <c r="O150" s="181"/>
      <c r="P150" s="185"/>
      <c r="GO150" s="277"/>
      <c r="GP150" s="277"/>
      <c r="GQ150" s="277" t="s">
        <v>2010</v>
      </c>
      <c r="GR150" s="277"/>
      <c r="GS150" s="277"/>
      <c r="GT150" s="277"/>
      <c r="GU150" s="277"/>
      <c r="GW150" s="157"/>
      <c r="GX150" s="157"/>
      <c r="GY150" s="157"/>
      <c r="GZ150" s="277"/>
      <c r="HA150" s="157"/>
      <c r="HB150" s="157"/>
      <c r="HC150" s="277"/>
      <c r="HD150" s="277"/>
      <c r="HF150" s="277"/>
    </row>
    <row r="151" spans="1:215" ht="56.25" customHeight="1">
      <c r="A151" s="186"/>
      <c r="B151" s="187" t="s">
        <v>386</v>
      </c>
      <c r="C151" s="499" t="s">
        <v>387</v>
      </c>
      <c r="D151" s="499"/>
      <c r="E151" s="499"/>
      <c r="F151" s="499"/>
      <c r="G151" s="499"/>
      <c r="H151" s="499"/>
      <c r="I151" s="499"/>
      <c r="J151" s="499"/>
      <c r="K151" s="499"/>
      <c r="L151" s="499"/>
      <c r="M151" s="499"/>
      <c r="N151" s="499"/>
      <c r="O151" s="499"/>
      <c r="P151" s="499"/>
      <c r="GO151" s="277"/>
      <c r="GP151" s="277"/>
      <c r="GQ151" s="277"/>
      <c r="GR151" s="277"/>
      <c r="GS151" s="277"/>
      <c r="GT151" s="277"/>
      <c r="GU151" s="277"/>
      <c r="GV151" s="140" t="s">
        <v>387</v>
      </c>
      <c r="GW151" s="157"/>
      <c r="GX151" s="157"/>
      <c r="GY151" s="157"/>
      <c r="GZ151" s="277"/>
      <c r="HA151" s="157"/>
      <c r="HB151" s="157"/>
      <c r="HC151" s="277"/>
      <c r="HD151" s="277"/>
      <c r="HF151" s="277"/>
    </row>
    <row r="152" spans="1:215" ht="22.5" customHeight="1">
      <c r="A152" s="186"/>
      <c r="B152" s="187" t="s">
        <v>388</v>
      </c>
      <c r="C152" s="499" t="s">
        <v>389</v>
      </c>
      <c r="D152" s="499"/>
      <c r="E152" s="499"/>
      <c r="F152" s="499"/>
      <c r="G152" s="499"/>
      <c r="H152" s="499"/>
      <c r="I152" s="499"/>
      <c r="J152" s="499"/>
      <c r="K152" s="499"/>
      <c r="L152" s="499"/>
      <c r="M152" s="499"/>
      <c r="N152" s="499"/>
      <c r="O152" s="499"/>
      <c r="P152" s="499"/>
      <c r="GO152" s="277"/>
      <c r="GP152" s="277"/>
      <c r="GQ152" s="277"/>
      <c r="GR152" s="277"/>
      <c r="GS152" s="277"/>
      <c r="GT152" s="277"/>
      <c r="GU152" s="277"/>
      <c r="GV152" s="140" t="s">
        <v>389</v>
      </c>
      <c r="GW152" s="157"/>
      <c r="GX152" s="157"/>
      <c r="GY152" s="157"/>
      <c r="GZ152" s="277"/>
      <c r="HA152" s="157"/>
      <c r="HB152" s="157"/>
      <c r="HC152" s="277"/>
      <c r="HD152" s="277"/>
      <c r="HF152" s="277"/>
    </row>
    <row r="153" spans="1:215" ht="12.75" customHeight="1">
      <c r="A153" s="186"/>
      <c r="B153" s="187"/>
      <c r="C153" s="499" t="s">
        <v>2011</v>
      </c>
      <c r="D153" s="499"/>
      <c r="E153" s="499"/>
      <c r="F153" s="499"/>
      <c r="G153" s="499"/>
      <c r="H153" s="499"/>
      <c r="I153" s="499"/>
      <c r="J153" s="499"/>
      <c r="K153" s="499"/>
      <c r="L153" s="499"/>
      <c r="M153" s="499"/>
      <c r="N153" s="499"/>
      <c r="O153" s="499"/>
      <c r="P153" s="499"/>
      <c r="GO153" s="277"/>
      <c r="GP153" s="277"/>
      <c r="GQ153" s="277"/>
      <c r="GR153" s="277"/>
      <c r="GS153" s="277"/>
      <c r="GT153" s="277"/>
      <c r="GU153" s="277"/>
      <c r="GV153" s="140" t="s">
        <v>2011</v>
      </c>
      <c r="GW153" s="157"/>
      <c r="GX153" s="157"/>
      <c r="GY153" s="157"/>
      <c r="GZ153" s="277"/>
      <c r="HA153" s="157"/>
      <c r="HB153" s="157"/>
      <c r="HC153" s="277"/>
      <c r="HD153" s="277"/>
      <c r="HF153" s="277"/>
    </row>
    <row r="154" spans="1:215" ht="12.75" customHeight="1">
      <c r="A154" s="188"/>
      <c r="B154" s="189" t="s">
        <v>164</v>
      </c>
      <c r="C154" s="501" t="s">
        <v>391</v>
      </c>
      <c r="D154" s="501"/>
      <c r="E154" s="501"/>
      <c r="F154" s="501"/>
      <c r="G154" s="501"/>
      <c r="H154" s="190" t="s">
        <v>392</v>
      </c>
      <c r="I154" s="191"/>
      <c r="J154" s="191"/>
      <c r="K154" s="215">
        <v>341.6108959</v>
      </c>
      <c r="L154" s="193"/>
      <c r="M154" s="191"/>
      <c r="N154" s="193"/>
      <c r="O154" s="191"/>
      <c r="P154" s="194">
        <v>203733.32</v>
      </c>
      <c r="GO154" s="277"/>
      <c r="GP154" s="277"/>
      <c r="GQ154" s="277"/>
      <c r="GR154" s="277"/>
      <c r="GS154" s="277"/>
      <c r="GT154" s="277"/>
      <c r="GU154" s="277"/>
      <c r="GW154" s="157" t="s">
        <v>391</v>
      </c>
      <c r="GX154" s="157"/>
      <c r="GY154" s="157"/>
      <c r="GZ154" s="277"/>
      <c r="HA154" s="157"/>
      <c r="HB154" s="157"/>
      <c r="HC154" s="277"/>
      <c r="HD154" s="277"/>
      <c r="HF154" s="277"/>
    </row>
    <row r="155" spans="1:215" ht="12.75" customHeight="1">
      <c r="A155" s="195"/>
      <c r="B155" s="189" t="s">
        <v>588</v>
      </c>
      <c r="C155" s="501" t="s">
        <v>589</v>
      </c>
      <c r="D155" s="501"/>
      <c r="E155" s="501"/>
      <c r="F155" s="501"/>
      <c r="G155" s="501"/>
      <c r="H155" s="190" t="s">
        <v>392</v>
      </c>
      <c r="I155" s="196">
        <v>20.6</v>
      </c>
      <c r="J155" s="197">
        <v>1.6068849999999999</v>
      </c>
      <c r="K155" s="215">
        <v>341.6108959</v>
      </c>
      <c r="L155" s="198"/>
      <c r="M155" s="199"/>
      <c r="N155" s="200">
        <v>596.39</v>
      </c>
      <c r="O155" s="191"/>
      <c r="P155" s="194">
        <v>203733.32</v>
      </c>
      <c r="Q155" s="278"/>
      <c r="R155" s="278"/>
      <c r="GO155" s="277"/>
      <c r="GP155" s="277"/>
      <c r="GQ155" s="277"/>
      <c r="GR155" s="277"/>
      <c r="GS155" s="277"/>
      <c r="GT155" s="277"/>
      <c r="GU155" s="277"/>
      <c r="GW155" s="157"/>
      <c r="GX155" s="157" t="s">
        <v>589</v>
      </c>
      <c r="GY155" s="157"/>
      <c r="GZ155" s="277"/>
      <c r="HA155" s="157"/>
      <c r="HB155" s="157"/>
      <c r="HC155" s="277"/>
      <c r="HD155" s="277"/>
      <c r="HF155" s="277"/>
    </row>
    <row r="156" spans="1:215" ht="12.75" customHeight="1">
      <c r="A156" s="188"/>
      <c r="B156" s="189" t="s">
        <v>167</v>
      </c>
      <c r="C156" s="501" t="s">
        <v>395</v>
      </c>
      <c r="D156" s="501"/>
      <c r="E156" s="501"/>
      <c r="F156" s="501"/>
      <c r="G156" s="501"/>
      <c r="H156" s="190"/>
      <c r="I156" s="191"/>
      <c r="J156" s="191"/>
      <c r="K156" s="191"/>
      <c r="L156" s="193"/>
      <c r="M156" s="191"/>
      <c r="N156" s="193"/>
      <c r="O156" s="191"/>
      <c r="P156" s="194">
        <v>73064.240000000005</v>
      </c>
      <c r="GO156" s="277"/>
      <c r="GP156" s="277"/>
      <c r="GQ156" s="277"/>
      <c r="GR156" s="277"/>
      <c r="GS156" s="277"/>
      <c r="GT156" s="277"/>
      <c r="GU156" s="277"/>
      <c r="GW156" s="157" t="s">
        <v>395</v>
      </c>
      <c r="GX156" s="157"/>
      <c r="GY156" s="157"/>
      <c r="GZ156" s="277"/>
      <c r="HA156" s="157"/>
      <c r="HB156" s="157"/>
      <c r="HC156" s="277"/>
      <c r="HD156" s="277"/>
      <c r="HF156" s="277"/>
    </row>
    <row r="157" spans="1:215" ht="12.75" customHeight="1">
      <c r="A157" s="188"/>
      <c r="B157" s="189"/>
      <c r="C157" s="501" t="s">
        <v>396</v>
      </c>
      <c r="D157" s="501"/>
      <c r="E157" s="501"/>
      <c r="F157" s="501"/>
      <c r="G157" s="501"/>
      <c r="H157" s="190" t="s">
        <v>392</v>
      </c>
      <c r="I157" s="191"/>
      <c r="J157" s="191"/>
      <c r="K157" s="215">
        <v>47.261701500000001</v>
      </c>
      <c r="L157" s="193"/>
      <c r="M157" s="191"/>
      <c r="N157" s="193"/>
      <c r="O157" s="191"/>
      <c r="P157" s="194">
        <v>31850.3</v>
      </c>
      <c r="GO157" s="277"/>
      <c r="GP157" s="277"/>
      <c r="GQ157" s="277"/>
      <c r="GR157" s="277"/>
      <c r="GS157" s="277"/>
      <c r="GT157" s="277"/>
      <c r="GU157" s="277"/>
      <c r="GW157" s="157" t="s">
        <v>396</v>
      </c>
      <c r="GX157" s="157"/>
      <c r="GY157" s="157"/>
      <c r="GZ157" s="277"/>
      <c r="HA157" s="157"/>
      <c r="HB157" s="157"/>
      <c r="HC157" s="277"/>
      <c r="HD157" s="277"/>
      <c r="HF157" s="277"/>
    </row>
    <row r="158" spans="1:215" ht="12.75" customHeight="1">
      <c r="A158" s="195"/>
      <c r="B158" s="189" t="s">
        <v>2012</v>
      </c>
      <c r="C158" s="501" t="s">
        <v>2013</v>
      </c>
      <c r="D158" s="501"/>
      <c r="E158" s="501"/>
      <c r="F158" s="501"/>
      <c r="G158" s="501"/>
      <c r="H158" s="190" t="s">
        <v>399</v>
      </c>
      <c r="I158" s="201">
        <v>1.01</v>
      </c>
      <c r="J158" s="197">
        <v>1.6068849999999999</v>
      </c>
      <c r="K158" s="215">
        <v>16.7488837</v>
      </c>
      <c r="L158" s="208">
        <v>1689.57</v>
      </c>
      <c r="M158" s="206">
        <v>1.37</v>
      </c>
      <c r="N158" s="200">
        <v>2314.71</v>
      </c>
      <c r="O158" s="191"/>
      <c r="P158" s="194">
        <v>38768.81</v>
      </c>
      <c r="Q158" s="278"/>
      <c r="R158" s="278"/>
      <c r="GO158" s="277"/>
      <c r="GP158" s="277"/>
      <c r="GQ158" s="277"/>
      <c r="GR158" s="277"/>
      <c r="GS158" s="277"/>
      <c r="GT158" s="277"/>
      <c r="GU158" s="277"/>
      <c r="GW158" s="157"/>
      <c r="GX158" s="157" t="s">
        <v>2013</v>
      </c>
      <c r="GY158" s="157"/>
      <c r="GZ158" s="277"/>
      <c r="HA158" s="157"/>
      <c r="HB158" s="157"/>
      <c r="HC158" s="277"/>
      <c r="HD158" s="277"/>
      <c r="HF158" s="277"/>
    </row>
    <row r="159" spans="1:215" ht="12.75" customHeight="1">
      <c r="A159" s="203"/>
      <c r="B159" s="189" t="s">
        <v>1500</v>
      </c>
      <c r="C159" s="501" t="s">
        <v>1501</v>
      </c>
      <c r="D159" s="501"/>
      <c r="E159" s="501"/>
      <c r="F159" s="501"/>
      <c r="G159" s="501"/>
      <c r="H159" s="190" t="s">
        <v>392</v>
      </c>
      <c r="I159" s="201">
        <v>1.01</v>
      </c>
      <c r="J159" s="197">
        <v>1.6068849999999999</v>
      </c>
      <c r="K159" s="215">
        <v>16.7488837</v>
      </c>
      <c r="L159" s="193"/>
      <c r="M159" s="191"/>
      <c r="N159" s="204">
        <v>665.54</v>
      </c>
      <c r="O159" s="191"/>
      <c r="P159" s="194">
        <v>11147.05</v>
      </c>
      <c r="GO159" s="277"/>
      <c r="GP159" s="277"/>
      <c r="GQ159" s="277"/>
      <c r="GR159" s="277"/>
      <c r="GS159" s="277"/>
      <c r="GT159" s="277"/>
      <c r="GU159" s="277"/>
      <c r="GW159" s="157"/>
      <c r="GX159" s="157"/>
      <c r="GY159" s="157" t="s">
        <v>1501</v>
      </c>
      <c r="GZ159" s="277"/>
      <c r="HA159" s="157"/>
      <c r="HB159" s="157"/>
      <c r="HC159" s="277"/>
      <c r="HD159" s="277"/>
      <c r="HF159" s="277"/>
    </row>
    <row r="160" spans="1:215" ht="12.75" customHeight="1">
      <c r="A160" s="195"/>
      <c r="B160" s="189" t="s">
        <v>397</v>
      </c>
      <c r="C160" s="501" t="s">
        <v>398</v>
      </c>
      <c r="D160" s="501"/>
      <c r="E160" s="501"/>
      <c r="F160" s="501"/>
      <c r="G160" s="501"/>
      <c r="H160" s="190" t="s">
        <v>399</v>
      </c>
      <c r="I160" s="201">
        <v>0.92</v>
      </c>
      <c r="J160" s="197">
        <v>1.6068849999999999</v>
      </c>
      <c r="K160" s="215">
        <v>15.2564089</v>
      </c>
      <c r="L160" s="198"/>
      <c r="M160" s="199"/>
      <c r="N160" s="200">
        <v>1582.31</v>
      </c>
      <c r="O160" s="191"/>
      <c r="P160" s="194">
        <v>24140.37</v>
      </c>
      <c r="Q160" s="278"/>
      <c r="R160" s="278"/>
      <c r="GO160" s="277"/>
      <c r="GP160" s="277"/>
      <c r="GQ160" s="277"/>
      <c r="GR160" s="277"/>
      <c r="GS160" s="277"/>
      <c r="GT160" s="277"/>
      <c r="GU160" s="277"/>
      <c r="GW160" s="157"/>
      <c r="GX160" s="157" t="s">
        <v>398</v>
      </c>
      <c r="GY160" s="157"/>
      <c r="GZ160" s="277"/>
      <c r="HA160" s="157"/>
      <c r="HB160" s="157"/>
      <c r="HC160" s="277"/>
      <c r="HD160" s="277"/>
      <c r="HF160" s="277"/>
    </row>
    <row r="161" spans="1:214" ht="12.75" customHeight="1">
      <c r="A161" s="203"/>
      <c r="B161" s="189" t="s">
        <v>400</v>
      </c>
      <c r="C161" s="501" t="s">
        <v>401</v>
      </c>
      <c r="D161" s="501"/>
      <c r="E161" s="501"/>
      <c r="F161" s="501"/>
      <c r="G161" s="501"/>
      <c r="H161" s="190" t="s">
        <v>392</v>
      </c>
      <c r="I161" s="201">
        <v>0.92</v>
      </c>
      <c r="J161" s="197">
        <v>1.6068849999999999</v>
      </c>
      <c r="K161" s="215">
        <v>15.2564089</v>
      </c>
      <c r="L161" s="193"/>
      <c r="M161" s="191"/>
      <c r="N161" s="204">
        <v>777.91</v>
      </c>
      <c r="O161" s="191"/>
      <c r="P161" s="194">
        <v>11868.11</v>
      </c>
      <c r="GO161" s="277"/>
      <c r="GP161" s="277"/>
      <c r="GQ161" s="277"/>
      <c r="GR161" s="277"/>
      <c r="GS161" s="277"/>
      <c r="GT161" s="277"/>
      <c r="GU161" s="277"/>
      <c r="GW161" s="157"/>
      <c r="GX161" s="157"/>
      <c r="GY161" s="157" t="s">
        <v>401</v>
      </c>
      <c r="GZ161" s="277"/>
      <c r="HA161" s="157"/>
      <c r="HB161" s="157"/>
      <c r="HC161" s="277"/>
      <c r="HD161" s="277"/>
      <c r="HF161" s="277"/>
    </row>
    <row r="162" spans="1:214" ht="12.75" customHeight="1">
      <c r="A162" s="195"/>
      <c r="B162" s="189" t="s">
        <v>402</v>
      </c>
      <c r="C162" s="501" t="s">
        <v>403</v>
      </c>
      <c r="D162" s="501"/>
      <c r="E162" s="501"/>
      <c r="F162" s="501"/>
      <c r="G162" s="501"/>
      <c r="H162" s="190" t="s">
        <v>399</v>
      </c>
      <c r="I162" s="201">
        <v>0.92</v>
      </c>
      <c r="J162" s="197">
        <v>1.6068849999999999</v>
      </c>
      <c r="K162" s="215">
        <v>15.2564089</v>
      </c>
      <c r="L162" s="198"/>
      <c r="M162" s="199"/>
      <c r="N162" s="200">
        <v>543.33000000000004</v>
      </c>
      <c r="O162" s="191"/>
      <c r="P162" s="194">
        <v>8289.26</v>
      </c>
      <c r="Q162" s="278"/>
      <c r="R162" s="278"/>
      <c r="GO162" s="277"/>
      <c r="GP162" s="277"/>
      <c r="GQ162" s="277"/>
      <c r="GR162" s="277"/>
      <c r="GS162" s="277"/>
      <c r="GT162" s="277"/>
      <c r="GU162" s="277"/>
      <c r="GW162" s="157"/>
      <c r="GX162" s="157" t="s">
        <v>403</v>
      </c>
      <c r="GY162" s="157"/>
      <c r="GZ162" s="277"/>
      <c r="HA162" s="157"/>
      <c r="HB162" s="157"/>
      <c r="HC162" s="277"/>
      <c r="HD162" s="277"/>
      <c r="HF162" s="277"/>
    </row>
    <row r="163" spans="1:214" ht="12.75" customHeight="1">
      <c r="A163" s="203"/>
      <c r="B163" s="189" t="s">
        <v>404</v>
      </c>
      <c r="C163" s="501" t="s">
        <v>405</v>
      </c>
      <c r="D163" s="501"/>
      <c r="E163" s="501"/>
      <c r="F163" s="501"/>
      <c r="G163" s="501"/>
      <c r="H163" s="190" t="s">
        <v>392</v>
      </c>
      <c r="I163" s="201">
        <v>0.92</v>
      </c>
      <c r="J163" s="197">
        <v>1.6068849999999999</v>
      </c>
      <c r="K163" s="215">
        <v>15.2564089</v>
      </c>
      <c r="L163" s="193"/>
      <c r="M163" s="191"/>
      <c r="N163" s="204">
        <v>579.11</v>
      </c>
      <c r="O163" s="191"/>
      <c r="P163" s="194">
        <v>8835.14</v>
      </c>
      <c r="GO163" s="277"/>
      <c r="GP163" s="277"/>
      <c r="GQ163" s="277"/>
      <c r="GR163" s="277"/>
      <c r="GS163" s="277"/>
      <c r="GT163" s="277"/>
      <c r="GU163" s="277"/>
      <c r="GW163" s="157"/>
      <c r="GX163" s="157"/>
      <c r="GY163" s="157" t="s">
        <v>405</v>
      </c>
      <c r="GZ163" s="277"/>
      <c r="HA163" s="157"/>
      <c r="HB163" s="157"/>
      <c r="HC163" s="277"/>
      <c r="HD163" s="277"/>
      <c r="HF163" s="277"/>
    </row>
    <row r="164" spans="1:214" ht="22.5" customHeight="1">
      <c r="A164" s="195"/>
      <c r="B164" s="189" t="s">
        <v>2014</v>
      </c>
      <c r="C164" s="501" t="s">
        <v>2015</v>
      </c>
      <c r="D164" s="501"/>
      <c r="E164" s="501"/>
      <c r="F164" s="501"/>
      <c r="G164" s="501"/>
      <c r="H164" s="190" t="s">
        <v>399</v>
      </c>
      <c r="I164" s="201">
        <v>0.33</v>
      </c>
      <c r="J164" s="197">
        <v>1.6068849999999999</v>
      </c>
      <c r="K164" s="215">
        <v>5.4724076000000004</v>
      </c>
      <c r="L164" s="198"/>
      <c r="M164" s="199"/>
      <c r="N164" s="200">
        <v>96.65</v>
      </c>
      <c r="O164" s="191"/>
      <c r="P164" s="194">
        <v>528.91</v>
      </c>
      <c r="Q164" s="278"/>
      <c r="R164" s="278"/>
      <c r="GO164" s="277"/>
      <c r="GP164" s="277"/>
      <c r="GQ164" s="277"/>
      <c r="GR164" s="277"/>
      <c r="GS164" s="277"/>
      <c r="GT164" s="277"/>
      <c r="GU164" s="277"/>
      <c r="GW164" s="157"/>
      <c r="GX164" s="157" t="s">
        <v>2015</v>
      </c>
      <c r="GY164" s="157"/>
      <c r="GZ164" s="277"/>
      <c r="HA164" s="157"/>
      <c r="HB164" s="157"/>
      <c r="HC164" s="277"/>
      <c r="HD164" s="277"/>
      <c r="HF164" s="277"/>
    </row>
    <row r="165" spans="1:214" ht="22.5" customHeight="1">
      <c r="A165" s="195"/>
      <c r="B165" s="189" t="s">
        <v>406</v>
      </c>
      <c r="C165" s="501" t="s">
        <v>407</v>
      </c>
      <c r="D165" s="501"/>
      <c r="E165" s="501"/>
      <c r="F165" s="501"/>
      <c r="G165" s="501"/>
      <c r="H165" s="190" t="s">
        <v>399</v>
      </c>
      <c r="I165" s="201">
        <v>2.33</v>
      </c>
      <c r="J165" s="197">
        <v>1.6068849999999999</v>
      </c>
      <c r="K165" s="197">
        <v>38.638514000000001</v>
      </c>
      <c r="L165" s="198"/>
      <c r="M165" s="199"/>
      <c r="N165" s="200">
        <v>34.6</v>
      </c>
      <c r="O165" s="191"/>
      <c r="P165" s="194">
        <v>1336.89</v>
      </c>
      <c r="Q165" s="278"/>
      <c r="R165" s="278"/>
      <c r="GO165" s="277"/>
      <c r="GP165" s="277"/>
      <c r="GQ165" s="277"/>
      <c r="GR165" s="277"/>
      <c r="GS165" s="277"/>
      <c r="GT165" s="277"/>
      <c r="GU165" s="277"/>
      <c r="GW165" s="157"/>
      <c r="GX165" s="157" t="s">
        <v>407</v>
      </c>
      <c r="GY165" s="157"/>
      <c r="GZ165" s="277"/>
      <c r="HA165" s="157"/>
      <c r="HB165" s="157"/>
      <c r="HC165" s="277"/>
      <c r="HD165" s="277"/>
      <c r="HF165" s="277"/>
    </row>
    <row r="166" spans="1:214" ht="12.75" customHeight="1">
      <c r="A166" s="188"/>
      <c r="B166" s="189" t="s">
        <v>180</v>
      </c>
      <c r="C166" s="501" t="s">
        <v>410</v>
      </c>
      <c r="D166" s="501"/>
      <c r="E166" s="501"/>
      <c r="F166" s="501"/>
      <c r="G166" s="501"/>
      <c r="H166" s="190"/>
      <c r="I166" s="191"/>
      <c r="J166" s="191"/>
      <c r="K166" s="191"/>
      <c r="L166" s="193"/>
      <c r="M166" s="191"/>
      <c r="N166" s="193"/>
      <c r="O166" s="191"/>
      <c r="P166" s="194">
        <v>130137.34</v>
      </c>
      <c r="GO166" s="277"/>
      <c r="GP166" s="277"/>
      <c r="GQ166" s="277"/>
      <c r="GR166" s="277"/>
      <c r="GS166" s="277"/>
      <c r="GT166" s="277"/>
      <c r="GU166" s="277"/>
      <c r="GW166" s="157" t="s">
        <v>410</v>
      </c>
      <c r="GX166" s="157"/>
      <c r="GY166" s="157"/>
      <c r="GZ166" s="277"/>
      <c r="HA166" s="157"/>
      <c r="HB166" s="157"/>
      <c r="HC166" s="277"/>
      <c r="HD166" s="277"/>
      <c r="HF166" s="277"/>
    </row>
    <row r="167" spans="1:214" ht="12.75" customHeight="1">
      <c r="A167" s="195"/>
      <c r="B167" s="189" t="s">
        <v>590</v>
      </c>
      <c r="C167" s="501" t="s">
        <v>591</v>
      </c>
      <c r="D167" s="501"/>
      <c r="E167" s="501"/>
      <c r="F167" s="501"/>
      <c r="G167" s="501"/>
      <c r="H167" s="190" t="s">
        <v>592</v>
      </c>
      <c r="I167" s="202">
        <v>0.13439999999999999</v>
      </c>
      <c r="J167" s="202">
        <v>1.0367</v>
      </c>
      <c r="K167" s="215">
        <v>1.4379112000000001</v>
      </c>
      <c r="L167" s="198"/>
      <c r="M167" s="199"/>
      <c r="N167" s="200">
        <v>7.46</v>
      </c>
      <c r="O167" s="191"/>
      <c r="P167" s="194">
        <v>10.73</v>
      </c>
      <c r="Q167" s="278"/>
      <c r="R167" s="278"/>
      <c r="GO167" s="277"/>
      <c r="GP167" s="277"/>
      <c r="GQ167" s="277"/>
      <c r="GR167" s="277"/>
      <c r="GS167" s="277"/>
      <c r="GT167" s="277"/>
      <c r="GU167" s="277"/>
      <c r="GW167" s="157"/>
      <c r="GX167" s="157" t="s">
        <v>591</v>
      </c>
      <c r="GY167" s="157"/>
      <c r="GZ167" s="277"/>
      <c r="HA167" s="157"/>
      <c r="HB167" s="157"/>
      <c r="HC167" s="277"/>
      <c r="HD167" s="277"/>
      <c r="HF167" s="277"/>
    </row>
    <row r="168" spans="1:214" ht="22.5" customHeight="1">
      <c r="A168" s="195"/>
      <c r="B168" s="189" t="s">
        <v>411</v>
      </c>
      <c r="C168" s="501" t="s">
        <v>412</v>
      </c>
      <c r="D168" s="501"/>
      <c r="E168" s="501"/>
      <c r="F168" s="501"/>
      <c r="G168" s="501"/>
      <c r="H168" s="190" t="s">
        <v>413</v>
      </c>
      <c r="I168" s="196">
        <v>0.2</v>
      </c>
      <c r="J168" s="202">
        <v>1.0367</v>
      </c>
      <c r="K168" s="215">
        <v>2.1397488</v>
      </c>
      <c r="L168" s="205">
        <v>155.63</v>
      </c>
      <c r="M168" s="206">
        <v>0.77</v>
      </c>
      <c r="N168" s="200">
        <v>119.84</v>
      </c>
      <c r="O168" s="191"/>
      <c r="P168" s="194">
        <v>256.43</v>
      </c>
      <c r="Q168" s="278"/>
      <c r="R168" s="278"/>
      <c r="GO168" s="277"/>
      <c r="GP168" s="277"/>
      <c r="GQ168" s="277"/>
      <c r="GR168" s="277"/>
      <c r="GS168" s="277"/>
      <c r="GT168" s="277"/>
      <c r="GU168" s="277"/>
      <c r="GW168" s="157"/>
      <c r="GX168" s="157" t="s">
        <v>412</v>
      </c>
      <c r="GY168" s="157"/>
      <c r="GZ168" s="277"/>
      <c r="HA168" s="157"/>
      <c r="HB168" s="157"/>
      <c r="HC168" s="277"/>
      <c r="HD168" s="277"/>
      <c r="HF168" s="277"/>
    </row>
    <row r="169" spans="1:214" ht="12.75" customHeight="1">
      <c r="A169" s="195"/>
      <c r="B169" s="189" t="s">
        <v>703</v>
      </c>
      <c r="C169" s="501" t="s">
        <v>704</v>
      </c>
      <c r="D169" s="501"/>
      <c r="E169" s="501"/>
      <c r="F169" s="501"/>
      <c r="G169" s="501"/>
      <c r="H169" s="190" t="s">
        <v>413</v>
      </c>
      <c r="I169" s="201">
        <v>1.25</v>
      </c>
      <c r="J169" s="202">
        <v>1.0367</v>
      </c>
      <c r="K169" s="192">
        <v>13.373430000000001</v>
      </c>
      <c r="L169" s="205">
        <v>174.93</v>
      </c>
      <c r="M169" s="206">
        <v>1.07</v>
      </c>
      <c r="N169" s="200">
        <v>187.18</v>
      </c>
      <c r="O169" s="191"/>
      <c r="P169" s="194">
        <v>2503.2399999999998</v>
      </c>
      <c r="Q169" s="278"/>
      <c r="R169" s="278"/>
      <c r="GO169" s="277"/>
      <c r="GP169" s="277"/>
      <c r="GQ169" s="277"/>
      <c r="GR169" s="277"/>
      <c r="GS169" s="277"/>
      <c r="GT169" s="277"/>
      <c r="GU169" s="277"/>
      <c r="GW169" s="157"/>
      <c r="GX169" s="157" t="s">
        <v>704</v>
      </c>
      <c r="GY169" s="157"/>
      <c r="GZ169" s="277"/>
      <c r="HA169" s="157"/>
      <c r="HB169" s="157"/>
      <c r="HC169" s="277"/>
      <c r="HD169" s="277"/>
      <c r="HF169" s="277"/>
    </row>
    <row r="170" spans="1:214" ht="22.5" customHeight="1">
      <c r="A170" s="195"/>
      <c r="B170" s="189" t="s">
        <v>2016</v>
      </c>
      <c r="C170" s="501" t="s">
        <v>2017</v>
      </c>
      <c r="D170" s="501"/>
      <c r="E170" s="501"/>
      <c r="F170" s="501"/>
      <c r="G170" s="501"/>
      <c r="H170" s="190" t="s">
        <v>418</v>
      </c>
      <c r="I170" s="207">
        <v>8.1000000000000003E-2</v>
      </c>
      <c r="J170" s="202">
        <v>1.0367</v>
      </c>
      <c r="K170" s="215">
        <v>0.86659830000000004</v>
      </c>
      <c r="L170" s="208">
        <v>105278.81</v>
      </c>
      <c r="M170" s="206">
        <v>1.27</v>
      </c>
      <c r="N170" s="200">
        <v>133704.09</v>
      </c>
      <c r="O170" s="191"/>
      <c r="P170" s="194">
        <v>115867.74</v>
      </c>
      <c r="Q170" s="278"/>
      <c r="R170" s="278"/>
      <c r="GO170" s="277"/>
      <c r="GP170" s="277"/>
      <c r="GQ170" s="277"/>
      <c r="GR170" s="277"/>
      <c r="GS170" s="277"/>
      <c r="GT170" s="277"/>
      <c r="GU170" s="277"/>
      <c r="GW170" s="157"/>
      <c r="GX170" s="157" t="s">
        <v>2017</v>
      </c>
      <c r="GY170" s="157"/>
      <c r="GZ170" s="277"/>
      <c r="HA170" s="157"/>
      <c r="HB170" s="157"/>
      <c r="HC170" s="277"/>
      <c r="HD170" s="277"/>
      <c r="HF170" s="277"/>
    </row>
    <row r="171" spans="1:214" ht="22.5" customHeight="1">
      <c r="A171" s="195"/>
      <c r="B171" s="189" t="s">
        <v>728</v>
      </c>
      <c r="C171" s="501" t="s">
        <v>729</v>
      </c>
      <c r="D171" s="501"/>
      <c r="E171" s="501"/>
      <c r="F171" s="501"/>
      <c r="G171" s="501"/>
      <c r="H171" s="190" t="s">
        <v>418</v>
      </c>
      <c r="I171" s="202">
        <v>4.0000000000000002E-4</v>
      </c>
      <c r="J171" s="202">
        <v>1.0367</v>
      </c>
      <c r="K171" s="215">
        <v>4.2795000000000003E-3</v>
      </c>
      <c r="L171" s="198"/>
      <c r="M171" s="199"/>
      <c r="N171" s="200">
        <v>44320.18</v>
      </c>
      <c r="O171" s="191"/>
      <c r="P171" s="194">
        <v>189.67</v>
      </c>
      <c r="Q171" s="278"/>
      <c r="R171" s="278"/>
      <c r="GO171" s="277"/>
      <c r="GP171" s="277"/>
      <c r="GQ171" s="277"/>
      <c r="GR171" s="277"/>
      <c r="GS171" s="277"/>
      <c r="GT171" s="277"/>
      <c r="GU171" s="277"/>
      <c r="GW171" s="157"/>
      <c r="GX171" s="157" t="s">
        <v>729</v>
      </c>
      <c r="GY171" s="157"/>
      <c r="GZ171" s="277"/>
      <c r="HA171" s="157"/>
      <c r="HB171" s="157"/>
      <c r="HC171" s="277"/>
      <c r="HD171" s="277"/>
      <c r="HF171" s="277"/>
    </row>
    <row r="172" spans="1:214" ht="12.75" customHeight="1">
      <c r="A172" s="195"/>
      <c r="B172" s="189" t="s">
        <v>730</v>
      </c>
      <c r="C172" s="501" t="s">
        <v>731</v>
      </c>
      <c r="D172" s="501"/>
      <c r="E172" s="501"/>
      <c r="F172" s="501"/>
      <c r="G172" s="501"/>
      <c r="H172" s="190" t="s">
        <v>413</v>
      </c>
      <c r="I172" s="201">
        <v>8.17</v>
      </c>
      <c r="J172" s="202">
        <v>1.0367</v>
      </c>
      <c r="K172" s="215">
        <v>87.408738499999998</v>
      </c>
      <c r="L172" s="205">
        <v>79.88</v>
      </c>
      <c r="M172" s="206">
        <v>1.42</v>
      </c>
      <c r="N172" s="200">
        <v>113.43</v>
      </c>
      <c r="O172" s="191"/>
      <c r="P172" s="194">
        <v>9914.77</v>
      </c>
      <c r="Q172" s="278"/>
      <c r="R172" s="278"/>
      <c r="GO172" s="277"/>
      <c r="GP172" s="277"/>
      <c r="GQ172" s="277"/>
      <c r="GR172" s="277"/>
      <c r="GS172" s="277"/>
      <c r="GT172" s="277"/>
      <c r="GU172" s="277"/>
      <c r="GW172" s="157"/>
      <c r="GX172" s="157" t="s">
        <v>731</v>
      </c>
      <c r="GY172" s="157"/>
      <c r="GZ172" s="277"/>
      <c r="HA172" s="157"/>
      <c r="HB172" s="157"/>
      <c r="HC172" s="277"/>
      <c r="HD172" s="277"/>
      <c r="HF172" s="277"/>
    </row>
    <row r="173" spans="1:214" ht="12.75" customHeight="1">
      <c r="A173" s="195"/>
      <c r="B173" s="189" t="s">
        <v>2018</v>
      </c>
      <c r="C173" s="501" t="s">
        <v>2019</v>
      </c>
      <c r="D173" s="501"/>
      <c r="E173" s="501"/>
      <c r="F173" s="501"/>
      <c r="G173" s="501"/>
      <c r="H173" s="190" t="s">
        <v>2020</v>
      </c>
      <c r="I173" s="196">
        <v>0.1</v>
      </c>
      <c r="J173" s="202">
        <v>1.0367</v>
      </c>
      <c r="K173" s="215">
        <v>1.0698744</v>
      </c>
      <c r="L173" s="205">
        <v>944.69</v>
      </c>
      <c r="M173" s="206">
        <v>1.38</v>
      </c>
      <c r="N173" s="200">
        <v>1303.67</v>
      </c>
      <c r="O173" s="191"/>
      <c r="P173" s="194">
        <v>1394.76</v>
      </c>
      <c r="Q173" s="278"/>
      <c r="R173" s="278"/>
      <c r="GO173" s="277"/>
      <c r="GP173" s="277"/>
      <c r="GQ173" s="277"/>
      <c r="GR173" s="277"/>
      <c r="GS173" s="277"/>
      <c r="GT173" s="277"/>
      <c r="GU173" s="277"/>
      <c r="GW173" s="157"/>
      <c r="GX173" s="157" t="s">
        <v>2019</v>
      </c>
      <c r="GY173" s="157"/>
      <c r="GZ173" s="277"/>
      <c r="HA173" s="157"/>
      <c r="HB173" s="157"/>
      <c r="HC173" s="277"/>
      <c r="HD173" s="277"/>
      <c r="HF173" s="277"/>
    </row>
    <row r="174" spans="1:214" ht="12.75" customHeight="1">
      <c r="A174" s="210"/>
      <c r="B174" s="187"/>
      <c r="C174" s="500" t="s">
        <v>429</v>
      </c>
      <c r="D174" s="500"/>
      <c r="E174" s="500"/>
      <c r="F174" s="500"/>
      <c r="G174" s="500"/>
      <c r="H174" s="180"/>
      <c r="I174" s="181"/>
      <c r="J174" s="181"/>
      <c r="K174" s="181"/>
      <c r="L174" s="183"/>
      <c r="M174" s="181"/>
      <c r="N174" s="211"/>
      <c r="O174" s="181"/>
      <c r="P174" s="212">
        <v>438785.2</v>
      </c>
      <c r="Q174" s="278"/>
      <c r="R174" s="278"/>
      <c r="GO174" s="277"/>
      <c r="GP174" s="277"/>
      <c r="GQ174" s="277"/>
      <c r="GR174" s="277"/>
      <c r="GS174" s="277"/>
      <c r="GT174" s="277"/>
      <c r="GU174" s="277"/>
      <c r="GW174" s="157"/>
      <c r="GX174" s="157"/>
      <c r="GY174" s="157"/>
      <c r="GZ174" s="277" t="s">
        <v>429</v>
      </c>
      <c r="HA174" s="157"/>
      <c r="HB174" s="157"/>
      <c r="HC174" s="277"/>
      <c r="HD174" s="277"/>
      <c r="HF174" s="277"/>
    </row>
    <row r="175" spans="1:214" ht="12.75" customHeight="1">
      <c r="A175" s="203" t="s">
        <v>59</v>
      </c>
      <c r="B175" s="189" t="s">
        <v>430</v>
      </c>
      <c r="C175" s="501" t="s">
        <v>431</v>
      </c>
      <c r="D175" s="501"/>
      <c r="E175" s="501"/>
      <c r="F175" s="501"/>
      <c r="G175" s="501"/>
      <c r="H175" s="190" t="s">
        <v>432</v>
      </c>
      <c r="I175" s="209">
        <v>2</v>
      </c>
      <c r="J175" s="191"/>
      <c r="K175" s="209">
        <v>2</v>
      </c>
      <c r="L175" s="193"/>
      <c r="M175" s="191"/>
      <c r="N175" s="193"/>
      <c r="O175" s="202">
        <v>1.0367</v>
      </c>
      <c r="P175" s="194">
        <v>2628.82</v>
      </c>
      <c r="GO175" s="277"/>
      <c r="GP175" s="277"/>
      <c r="GQ175" s="277"/>
      <c r="GR175" s="277"/>
      <c r="GS175" s="277"/>
      <c r="GT175" s="277"/>
      <c r="GU175" s="277"/>
      <c r="GW175" s="157"/>
      <c r="GX175" s="157"/>
      <c r="GY175" s="157"/>
      <c r="GZ175" s="277"/>
      <c r="HA175" s="157" t="s">
        <v>431</v>
      </c>
      <c r="HB175" s="157"/>
      <c r="HC175" s="277"/>
      <c r="HD175" s="277"/>
      <c r="HF175" s="277"/>
    </row>
    <row r="176" spans="1:214" ht="12.75" customHeight="1">
      <c r="A176" s="203"/>
      <c r="B176" s="189"/>
      <c r="C176" s="501" t="s">
        <v>433</v>
      </c>
      <c r="D176" s="501"/>
      <c r="E176" s="501"/>
      <c r="F176" s="501"/>
      <c r="G176" s="501"/>
      <c r="H176" s="190"/>
      <c r="I176" s="191"/>
      <c r="J176" s="191"/>
      <c r="K176" s="191"/>
      <c r="L176" s="193"/>
      <c r="M176" s="191"/>
      <c r="N176" s="193"/>
      <c r="O176" s="191"/>
      <c r="P176" s="194">
        <v>235583.62</v>
      </c>
      <c r="GO176" s="277"/>
      <c r="GP176" s="277"/>
      <c r="GQ176" s="277"/>
      <c r="GR176" s="277"/>
      <c r="GS176" s="277"/>
      <c r="GT176" s="277"/>
      <c r="GU176" s="277"/>
      <c r="GW176" s="157"/>
      <c r="GX176" s="157"/>
      <c r="GY176" s="157"/>
      <c r="GZ176" s="277"/>
      <c r="HA176" s="157"/>
      <c r="HB176" s="157" t="s">
        <v>433</v>
      </c>
      <c r="HC176" s="277"/>
      <c r="HD176" s="277"/>
      <c r="HF176" s="277"/>
    </row>
    <row r="177" spans="1:214" ht="12.75" customHeight="1">
      <c r="A177" s="203"/>
      <c r="B177" s="189" t="s">
        <v>603</v>
      </c>
      <c r="C177" s="501" t="s">
        <v>604</v>
      </c>
      <c r="D177" s="501"/>
      <c r="E177" s="501"/>
      <c r="F177" s="501"/>
      <c r="G177" s="501"/>
      <c r="H177" s="190" t="s">
        <v>432</v>
      </c>
      <c r="I177" s="209">
        <v>97</v>
      </c>
      <c r="J177" s="191"/>
      <c r="K177" s="209">
        <v>97</v>
      </c>
      <c r="L177" s="193"/>
      <c r="M177" s="191"/>
      <c r="N177" s="193"/>
      <c r="O177" s="191"/>
      <c r="P177" s="194">
        <v>228516.11</v>
      </c>
      <c r="GO177" s="277"/>
      <c r="GP177" s="277"/>
      <c r="GQ177" s="277"/>
      <c r="GR177" s="277"/>
      <c r="GS177" s="277"/>
      <c r="GT177" s="277"/>
      <c r="GU177" s="277"/>
      <c r="GW177" s="157"/>
      <c r="GX177" s="157"/>
      <c r="GY177" s="157"/>
      <c r="GZ177" s="277"/>
      <c r="HA177" s="157"/>
      <c r="HB177" s="157" t="s">
        <v>604</v>
      </c>
      <c r="HC177" s="277"/>
      <c r="HD177" s="277"/>
      <c r="HF177" s="277"/>
    </row>
    <row r="178" spans="1:214" ht="12.75" customHeight="1">
      <c r="A178" s="203"/>
      <c r="B178" s="189" t="s">
        <v>605</v>
      </c>
      <c r="C178" s="501" t="s">
        <v>606</v>
      </c>
      <c r="D178" s="501"/>
      <c r="E178" s="501"/>
      <c r="F178" s="501"/>
      <c r="G178" s="501"/>
      <c r="H178" s="190" t="s">
        <v>432</v>
      </c>
      <c r="I178" s="209">
        <v>51</v>
      </c>
      <c r="J178" s="191"/>
      <c r="K178" s="209">
        <v>51</v>
      </c>
      <c r="L178" s="193"/>
      <c r="M178" s="191"/>
      <c r="N178" s="193"/>
      <c r="O178" s="191"/>
      <c r="P178" s="194">
        <v>120147.65</v>
      </c>
      <c r="GO178" s="277"/>
      <c r="GP178" s="277"/>
      <c r="GQ178" s="277"/>
      <c r="GR178" s="277"/>
      <c r="GS178" s="277"/>
      <c r="GT178" s="277"/>
      <c r="GU178" s="277"/>
      <c r="GW178" s="157"/>
      <c r="GX178" s="157"/>
      <c r="GY178" s="157"/>
      <c r="GZ178" s="277"/>
      <c r="HA178" s="157"/>
      <c r="HB178" s="157" t="s">
        <v>606</v>
      </c>
      <c r="HC178" s="277"/>
      <c r="HD178" s="277"/>
      <c r="HF178" s="277"/>
    </row>
    <row r="179" spans="1:214" ht="12.75" customHeight="1">
      <c r="A179" s="213"/>
      <c r="B179" s="214"/>
      <c r="C179" s="500" t="s">
        <v>438</v>
      </c>
      <c r="D179" s="500"/>
      <c r="E179" s="500"/>
      <c r="F179" s="500"/>
      <c r="G179" s="500"/>
      <c r="H179" s="180"/>
      <c r="I179" s="181"/>
      <c r="J179" s="181"/>
      <c r="K179" s="181"/>
      <c r="L179" s="183"/>
      <c r="M179" s="181"/>
      <c r="N179" s="211">
        <v>76557.919999999998</v>
      </c>
      <c r="O179" s="181"/>
      <c r="P179" s="212">
        <v>790077.78</v>
      </c>
      <c r="GO179" s="277"/>
      <c r="GP179" s="277"/>
      <c r="GQ179" s="277"/>
      <c r="GR179" s="277"/>
      <c r="GS179" s="277"/>
      <c r="GT179" s="277"/>
      <c r="GU179" s="277"/>
      <c r="GW179" s="157"/>
      <c r="GX179" s="157"/>
      <c r="GY179" s="157"/>
      <c r="GZ179" s="277"/>
      <c r="HA179" s="157"/>
      <c r="HB179" s="157"/>
      <c r="HC179" s="277" t="s">
        <v>438</v>
      </c>
      <c r="HD179" s="277"/>
      <c r="HF179" s="277"/>
    </row>
    <row r="180" spans="1:214" ht="1.5" customHeight="1">
      <c r="A180" s="223"/>
      <c r="B180" s="224"/>
      <c r="C180" s="224"/>
      <c r="D180" s="224"/>
      <c r="E180" s="224"/>
      <c r="F180" s="225"/>
      <c r="G180" s="225"/>
      <c r="H180" s="225"/>
      <c r="I180" s="225"/>
      <c r="J180" s="226"/>
      <c r="K180" s="225"/>
      <c r="L180" s="226"/>
      <c r="M180" s="227"/>
      <c r="N180" s="226"/>
      <c r="O180" s="228"/>
      <c r="P180" s="229"/>
      <c r="Q180" s="279"/>
      <c r="R180" s="280"/>
      <c r="GO180" s="277"/>
      <c r="GP180" s="277"/>
      <c r="GQ180" s="277"/>
      <c r="GR180" s="277"/>
      <c r="GS180" s="277"/>
      <c r="GT180" s="277"/>
      <c r="GU180" s="277"/>
      <c r="GW180" s="157"/>
      <c r="GX180" s="157"/>
      <c r="GY180" s="157"/>
      <c r="GZ180" s="277"/>
      <c r="HA180" s="157"/>
      <c r="HB180" s="157"/>
      <c r="HC180" s="277"/>
      <c r="HD180" s="277"/>
      <c r="HF180" s="277"/>
    </row>
    <row r="181" spans="1:214" ht="12.75" customHeight="1">
      <c r="A181" s="210"/>
      <c r="B181" s="230"/>
      <c r="C181" s="496" t="s">
        <v>2092</v>
      </c>
      <c r="D181" s="496"/>
      <c r="E181" s="496"/>
      <c r="F181" s="496"/>
      <c r="G181" s="496"/>
      <c r="H181" s="496"/>
      <c r="I181" s="496"/>
      <c r="J181" s="496"/>
      <c r="K181" s="496"/>
      <c r="L181" s="496"/>
      <c r="M181" s="496"/>
      <c r="N181" s="496"/>
      <c r="O181" s="496"/>
      <c r="P181" s="232"/>
      <c r="Q181" s="279"/>
      <c r="R181" s="280"/>
      <c r="GO181" s="277"/>
      <c r="GP181" s="277"/>
      <c r="GQ181" s="277"/>
      <c r="GR181" s="277"/>
      <c r="GS181" s="277"/>
      <c r="GT181" s="277"/>
      <c r="GU181" s="277"/>
      <c r="GW181" s="157"/>
      <c r="GX181" s="157"/>
      <c r="GY181" s="157"/>
      <c r="GZ181" s="277"/>
      <c r="HA181" s="157"/>
      <c r="HB181" s="157"/>
      <c r="HC181" s="277"/>
      <c r="HD181" s="277" t="s">
        <v>2092</v>
      </c>
      <c r="HF181" s="277"/>
    </row>
    <row r="182" spans="1:214" ht="12.75" customHeight="1">
      <c r="A182" s="210"/>
      <c r="B182" s="187"/>
      <c r="C182" s="495" t="s">
        <v>675</v>
      </c>
      <c r="D182" s="495"/>
      <c r="E182" s="495"/>
      <c r="F182" s="495"/>
      <c r="G182" s="495"/>
      <c r="H182" s="495"/>
      <c r="I182" s="495"/>
      <c r="J182" s="495"/>
      <c r="K182" s="495"/>
      <c r="L182" s="495"/>
      <c r="M182" s="495"/>
      <c r="N182" s="495"/>
      <c r="O182" s="495"/>
      <c r="P182" s="234">
        <v>441414.02</v>
      </c>
      <c r="Q182" s="279"/>
      <c r="R182" s="280"/>
      <c r="GO182" s="277"/>
      <c r="GP182" s="277"/>
      <c r="GQ182" s="277"/>
      <c r="GR182" s="277"/>
      <c r="GS182" s="277"/>
      <c r="GT182" s="277"/>
      <c r="GU182" s="277"/>
      <c r="GW182" s="157"/>
      <c r="GX182" s="157"/>
      <c r="GY182" s="157"/>
      <c r="GZ182" s="277"/>
      <c r="HA182" s="157"/>
      <c r="HB182" s="157"/>
      <c r="HC182" s="277"/>
      <c r="HD182" s="277"/>
      <c r="HE182" s="140" t="s">
        <v>675</v>
      </c>
      <c r="HF182" s="277"/>
    </row>
    <row r="183" spans="1:214" ht="12.75" customHeight="1">
      <c r="A183" s="210"/>
      <c r="B183" s="187"/>
      <c r="C183" s="495" t="s">
        <v>676</v>
      </c>
      <c r="D183" s="495"/>
      <c r="E183" s="495"/>
      <c r="F183" s="495"/>
      <c r="G183" s="495"/>
      <c r="H183" s="495"/>
      <c r="I183" s="495"/>
      <c r="J183" s="495"/>
      <c r="K183" s="495"/>
      <c r="L183" s="495"/>
      <c r="M183" s="495"/>
      <c r="N183" s="495"/>
      <c r="O183" s="495"/>
      <c r="P183" s="235"/>
      <c r="Q183" s="279"/>
      <c r="R183" s="280"/>
      <c r="GO183" s="277"/>
      <c r="GP183" s="277"/>
      <c r="GQ183" s="277"/>
      <c r="GR183" s="277"/>
      <c r="GS183" s="277"/>
      <c r="GT183" s="277"/>
      <c r="GU183" s="277"/>
      <c r="GW183" s="157"/>
      <c r="GX183" s="157"/>
      <c r="GY183" s="157"/>
      <c r="GZ183" s="277"/>
      <c r="HA183" s="157"/>
      <c r="HB183" s="157"/>
      <c r="HC183" s="277"/>
      <c r="HD183" s="277"/>
      <c r="HE183" s="140" t="s">
        <v>676</v>
      </c>
      <c r="HF183" s="277"/>
    </row>
    <row r="184" spans="1:214" ht="12.75" customHeight="1">
      <c r="A184" s="210"/>
      <c r="B184" s="187"/>
      <c r="C184" s="495" t="s">
        <v>677</v>
      </c>
      <c r="D184" s="495"/>
      <c r="E184" s="495"/>
      <c r="F184" s="495"/>
      <c r="G184" s="495"/>
      <c r="H184" s="495"/>
      <c r="I184" s="495"/>
      <c r="J184" s="495"/>
      <c r="K184" s="495"/>
      <c r="L184" s="495"/>
      <c r="M184" s="495"/>
      <c r="N184" s="495"/>
      <c r="O184" s="495"/>
      <c r="P184" s="234">
        <v>203733.32</v>
      </c>
      <c r="Q184" s="279"/>
      <c r="R184" s="280"/>
      <c r="GO184" s="277"/>
      <c r="GP184" s="277"/>
      <c r="GQ184" s="277"/>
      <c r="GR184" s="277"/>
      <c r="GS184" s="277"/>
      <c r="GT184" s="277"/>
      <c r="GU184" s="277"/>
      <c r="GW184" s="157"/>
      <c r="GX184" s="157"/>
      <c r="GY184" s="157"/>
      <c r="GZ184" s="277"/>
      <c r="HA184" s="157"/>
      <c r="HB184" s="157"/>
      <c r="HC184" s="277"/>
      <c r="HD184" s="277"/>
      <c r="HE184" s="140" t="s">
        <v>677</v>
      </c>
      <c r="HF184" s="277"/>
    </row>
    <row r="185" spans="1:214" ht="12.75" customHeight="1">
      <c r="A185" s="210"/>
      <c r="B185" s="187"/>
      <c r="C185" s="495" t="s">
        <v>678</v>
      </c>
      <c r="D185" s="495"/>
      <c r="E185" s="495"/>
      <c r="F185" s="495"/>
      <c r="G185" s="495"/>
      <c r="H185" s="495"/>
      <c r="I185" s="495"/>
      <c r="J185" s="495"/>
      <c r="K185" s="495"/>
      <c r="L185" s="495"/>
      <c r="M185" s="495"/>
      <c r="N185" s="495"/>
      <c r="O185" s="495"/>
      <c r="P185" s="234">
        <v>73064.240000000005</v>
      </c>
      <c r="Q185" s="279"/>
      <c r="R185" s="280"/>
      <c r="GO185" s="277"/>
      <c r="GP185" s="277"/>
      <c r="GQ185" s="277"/>
      <c r="GR185" s="277"/>
      <c r="GS185" s="277"/>
      <c r="GT185" s="277"/>
      <c r="GU185" s="277"/>
      <c r="GW185" s="157"/>
      <c r="GX185" s="157"/>
      <c r="GY185" s="157"/>
      <c r="GZ185" s="277"/>
      <c r="HA185" s="157"/>
      <c r="HB185" s="157"/>
      <c r="HC185" s="277"/>
      <c r="HD185" s="277"/>
      <c r="HE185" s="140" t="s">
        <v>678</v>
      </c>
      <c r="HF185" s="277"/>
    </row>
    <row r="186" spans="1:214" ht="12.75" customHeight="1">
      <c r="A186" s="210"/>
      <c r="B186" s="187"/>
      <c r="C186" s="495" t="s">
        <v>679</v>
      </c>
      <c r="D186" s="495"/>
      <c r="E186" s="495"/>
      <c r="F186" s="495"/>
      <c r="G186" s="495"/>
      <c r="H186" s="495"/>
      <c r="I186" s="495"/>
      <c r="J186" s="495"/>
      <c r="K186" s="495"/>
      <c r="L186" s="495"/>
      <c r="M186" s="495"/>
      <c r="N186" s="495"/>
      <c r="O186" s="495"/>
      <c r="P186" s="234">
        <v>31850.3</v>
      </c>
      <c r="Q186" s="279"/>
      <c r="R186" s="280"/>
      <c r="GO186" s="277"/>
      <c r="GP186" s="277"/>
      <c r="GQ186" s="277"/>
      <c r="GR186" s="277"/>
      <c r="GS186" s="277"/>
      <c r="GT186" s="277"/>
      <c r="GU186" s="277"/>
      <c r="GW186" s="157"/>
      <c r="GX186" s="157"/>
      <c r="GY186" s="157"/>
      <c r="GZ186" s="277"/>
      <c r="HA186" s="157"/>
      <c r="HB186" s="157"/>
      <c r="HC186" s="277"/>
      <c r="HD186" s="277"/>
      <c r="HE186" s="140" t="s">
        <v>679</v>
      </c>
      <c r="HF186" s="277"/>
    </row>
    <row r="187" spans="1:214" ht="12.75" customHeight="1">
      <c r="A187" s="210"/>
      <c r="B187" s="187"/>
      <c r="C187" s="495" t="s">
        <v>680</v>
      </c>
      <c r="D187" s="495"/>
      <c r="E187" s="495"/>
      <c r="F187" s="495"/>
      <c r="G187" s="495"/>
      <c r="H187" s="495"/>
      <c r="I187" s="495"/>
      <c r="J187" s="495"/>
      <c r="K187" s="495"/>
      <c r="L187" s="495"/>
      <c r="M187" s="495"/>
      <c r="N187" s="495"/>
      <c r="O187" s="495"/>
      <c r="P187" s="234">
        <v>132766.16</v>
      </c>
      <c r="Q187" s="279"/>
      <c r="R187" s="280"/>
      <c r="GO187" s="277"/>
      <c r="GP187" s="277"/>
      <c r="GQ187" s="277"/>
      <c r="GR187" s="277"/>
      <c r="GS187" s="277"/>
      <c r="GT187" s="277"/>
      <c r="GU187" s="277"/>
      <c r="GW187" s="157"/>
      <c r="GX187" s="157"/>
      <c r="GY187" s="157"/>
      <c r="GZ187" s="277"/>
      <c r="HA187" s="157"/>
      <c r="HB187" s="157"/>
      <c r="HC187" s="277"/>
      <c r="HD187" s="277"/>
      <c r="HE187" s="140" t="s">
        <v>680</v>
      </c>
      <c r="HF187" s="277"/>
    </row>
    <row r="188" spans="1:214" ht="12.75" customHeight="1">
      <c r="A188" s="210"/>
      <c r="B188" s="187"/>
      <c r="C188" s="495" t="s">
        <v>681</v>
      </c>
      <c r="D188" s="495"/>
      <c r="E188" s="495"/>
      <c r="F188" s="495"/>
      <c r="G188" s="495"/>
      <c r="H188" s="495"/>
      <c r="I188" s="495"/>
      <c r="J188" s="495"/>
      <c r="K188" s="495"/>
      <c r="L188" s="495"/>
      <c r="M188" s="495"/>
      <c r="N188" s="495"/>
      <c r="O188" s="495"/>
      <c r="P188" s="234">
        <v>790077.78</v>
      </c>
      <c r="Q188" s="279"/>
      <c r="R188" s="280"/>
      <c r="GO188" s="277"/>
      <c r="GP188" s="277"/>
      <c r="GQ188" s="277"/>
      <c r="GR188" s="277"/>
      <c r="GS188" s="277"/>
      <c r="GT188" s="277"/>
      <c r="GU188" s="277"/>
      <c r="GW188" s="157"/>
      <c r="GX188" s="157"/>
      <c r="GY188" s="157"/>
      <c r="GZ188" s="277"/>
      <c r="HA188" s="157"/>
      <c r="HB188" s="157"/>
      <c r="HC188" s="277"/>
      <c r="HD188" s="277"/>
      <c r="HE188" s="140" t="s">
        <v>681</v>
      </c>
      <c r="HF188" s="277"/>
    </row>
    <row r="189" spans="1:214" ht="12.75" customHeight="1">
      <c r="A189" s="210"/>
      <c r="B189" s="187"/>
      <c r="C189" s="495" t="s">
        <v>676</v>
      </c>
      <c r="D189" s="495"/>
      <c r="E189" s="495"/>
      <c r="F189" s="495"/>
      <c r="G189" s="495"/>
      <c r="H189" s="495"/>
      <c r="I189" s="495"/>
      <c r="J189" s="495"/>
      <c r="K189" s="495"/>
      <c r="L189" s="495"/>
      <c r="M189" s="495"/>
      <c r="N189" s="495"/>
      <c r="O189" s="495"/>
      <c r="P189" s="235"/>
      <c r="Q189" s="279"/>
      <c r="R189" s="280"/>
      <c r="GO189" s="277"/>
      <c r="GP189" s="277"/>
      <c r="GQ189" s="277"/>
      <c r="GR189" s="277"/>
      <c r="GS189" s="277"/>
      <c r="GT189" s="277"/>
      <c r="GU189" s="277"/>
      <c r="GW189" s="157"/>
      <c r="GX189" s="157"/>
      <c r="GY189" s="157"/>
      <c r="GZ189" s="277"/>
      <c r="HA189" s="157"/>
      <c r="HB189" s="157"/>
      <c r="HC189" s="277"/>
      <c r="HD189" s="277"/>
      <c r="HE189" s="140" t="s">
        <v>676</v>
      </c>
      <c r="HF189" s="277"/>
    </row>
    <row r="190" spans="1:214" ht="12.75" customHeight="1">
      <c r="A190" s="210"/>
      <c r="B190" s="187"/>
      <c r="C190" s="495" t="s">
        <v>682</v>
      </c>
      <c r="D190" s="495"/>
      <c r="E190" s="495"/>
      <c r="F190" s="495"/>
      <c r="G190" s="495"/>
      <c r="H190" s="495"/>
      <c r="I190" s="495"/>
      <c r="J190" s="495"/>
      <c r="K190" s="495"/>
      <c r="L190" s="495"/>
      <c r="M190" s="495"/>
      <c r="N190" s="495"/>
      <c r="O190" s="495"/>
      <c r="P190" s="234">
        <v>203733.32</v>
      </c>
      <c r="Q190" s="279"/>
      <c r="R190" s="280"/>
      <c r="GO190" s="277"/>
      <c r="GP190" s="277"/>
      <c r="GQ190" s="277"/>
      <c r="GR190" s="277"/>
      <c r="GS190" s="277"/>
      <c r="GT190" s="277"/>
      <c r="GU190" s="277"/>
      <c r="GW190" s="157"/>
      <c r="GX190" s="157"/>
      <c r="GY190" s="157"/>
      <c r="GZ190" s="277"/>
      <c r="HA190" s="157"/>
      <c r="HB190" s="157"/>
      <c r="HC190" s="277"/>
      <c r="HD190" s="277"/>
      <c r="HE190" s="140" t="s">
        <v>682</v>
      </c>
      <c r="HF190" s="277"/>
    </row>
    <row r="191" spans="1:214" ht="12.75" customHeight="1">
      <c r="A191" s="210"/>
      <c r="B191" s="187"/>
      <c r="C191" s="495" t="s">
        <v>683</v>
      </c>
      <c r="D191" s="495"/>
      <c r="E191" s="495"/>
      <c r="F191" s="495"/>
      <c r="G191" s="495"/>
      <c r="H191" s="495"/>
      <c r="I191" s="495"/>
      <c r="J191" s="495"/>
      <c r="K191" s="495"/>
      <c r="L191" s="495"/>
      <c r="M191" s="495"/>
      <c r="N191" s="495"/>
      <c r="O191" s="495"/>
      <c r="P191" s="234">
        <v>73064.240000000005</v>
      </c>
      <c r="Q191" s="279"/>
      <c r="R191" s="280"/>
      <c r="GO191" s="277"/>
      <c r="GP191" s="277"/>
      <c r="GQ191" s="277"/>
      <c r="GR191" s="277"/>
      <c r="GS191" s="277"/>
      <c r="GT191" s="277"/>
      <c r="GU191" s="277"/>
      <c r="GW191" s="157"/>
      <c r="GX191" s="157"/>
      <c r="GY191" s="157"/>
      <c r="GZ191" s="277"/>
      <c r="HA191" s="157"/>
      <c r="HB191" s="157"/>
      <c r="HC191" s="277"/>
      <c r="HD191" s="277"/>
      <c r="HE191" s="140" t="s">
        <v>683</v>
      </c>
      <c r="HF191" s="277"/>
    </row>
    <row r="192" spans="1:214" ht="12.75" customHeight="1">
      <c r="A192" s="210"/>
      <c r="B192" s="187"/>
      <c r="C192" s="495" t="s">
        <v>684</v>
      </c>
      <c r="D192" s="495"/>
      <c r="E192" s="495"/>
      <c r="F192" s="495"/>
      <c r="G192" s="495"/>
      <c r="H192" s="495"/>
      <c r="I192" s="495"/>
      <c r="J192" s="495"/>
      <c r="K192" s="495"/>
      <c r="L192" s="495"/>
      <c r="M192" s="495"/>
      <c r="N192" s="495"/>
      <c r="O192" s="495"/>
      <c r="P192" s="234">
        <v>31850.3</v>
      </c>
      <c r="Q192" s="279"/>
      <c r="R192" s="280"/>
      <c r="GO192" s="277"/>
      <c r="GP192" s="277"/>
      <c r="GQ192" s="277"/>
      <c r="GR192" s="277"/>
      <c r="GS192" s="277"/>
      <c r="GT192" s="277"/>
      <c r="GU192" s="277"/>
      <c r="GW192" s="157"/>
      <c r="GX192" s="157"/>
      <c r="GY192" s="157"/>
      <c r="GZ192" s="277"/>
      <c r="HA192" s="157"/>
      <c r="HB192" s="157"/>
      <c r="HC192" s="277"/>
      <c r="HD192" s="277"/>
      <c r="HE192" s="140" t="s">
        <v>684</v>
      </c>
      <c r="HF192" s="277"/>
    </row>
    <row r="193" spans="1:215" ht="12.75" customHeight="1">
      <c r="A193" s="210"/>
      <c r="B193" s="187"/>
      <c r="C193" s="495" t="s">
        <v>685</v>
      </c>
      <c r="D193" s="495"/>
      <c r="E193" s="495"/>
      <c r="F193" s="495"/>
      <c r="G193" s="495"/>
      <c r="H193" s="495"/>
      <c r="I193" s="495"/>
      <c r="J193" s="495"/>
      <c r="K193" s="495"/>
      <c r="L193" s="495"/>
      <c r="M193" s="495"/>
      <c r="N193" s="495"/>
      <c r="O193" s="495"/>
      <c r="P193" s="234">
        <v>132766.16</v>
      </c>
      <c r="Q193" s="279"/>
      <c r="R193" s="280"/>
      <c r="GO193" s="277"/>
      <c r="GP193" s="277"/>
      <c r="GQ193" s="277"/>
      <c r="GR193" s="277"/>
      <c r="GS193" s="277"/>
      <c r="GT193" s="277"/>
      <c r="GU193" s="277"/>
      <c r="GW193" s="157"/>
      <c r="GX193" s="157"/>
      <c r="GY193" s="157"/>
      <c r="GZ193" s="277"/>
      <c r="HA193" s="157"/>
      <c r="HB193" s="157"/>
      <c r="HC193" s="277"/>
      <c r="HD193" s="277"/>
      <c r="HE193" s="140" t="s">
        <v>685</v>
      </c>
      <c r="HF193" s="277"/>
    </row>
    <row r="194" spans="1:215" ht="12.75" customHeight="1">
      <c r="A194" s="210"/>
      <c r="B194" s="187"/>
      <c r="C194" s="495" t="s">
        <v>686</v>
      </c>
      <c r="D194" s="495"/>
      <c r="E194" s="495"/>
      <c r="F194" s="495"/>
      <c r="G194" s="495"/>
      <c r="H194" s="495"/>
      <c r="I194" s="495"/>
      <c r="J194" s="495"/>
      <c r="K194" s="495"/>
      <c r="L194" s="495"/>
      <c r="M194" s="495"/>
      <c r="N194" s="495"/>
      <c r="O194" s="495"/>
      <c r="P194" s="234">
        <v>228516.11</v>
      </c>
      <c r="Q194" s="279"/>
      <c r="R194" s="280"/>
      <c r="GO194" s="277"/>
      <c r="GP194" s="277"/>
      <c r="GQ194" s="277"/>
      <c r="GR194" s="277"/>
      <c r="GS194" s="277"/>
      <c r="GT194" s="277"/>
      <c r="GU194" s="277"/>
      <c r="GW194" s="157"/>
      <c r="GX194" s="157"/>
      <c r="GY194" s="157"/>
      <c r="GZ194" s="277"/>
      <c r="HA194" s="157"/>
      <c r="HB194" s="157"/>
      <c r="HC194" s="277"/>
      <c r="HD194" s="277"/>
      <c r="HE194" s="140" t="s">
        <v>686</v>
      </c>
      <c r="HF194" s="277"/>
    </row>
    <row r="195" spans="1:215" ht="12.75" customHeight="1">
      <c r="A195" s="210"/>
      <c r="B195" s="187"/>
      <c r="C195" s="495" t="s">
        <v>687</v>
      </c>
      <c r="D195" s="495"/>
      <c r="E195" s="495"/>
      <c r="F195" s="495"/>
      <c r="G195" s="495"/>
      <c r="H195" s="495"/>
      <c r="I195" s="495"/>
      <c r="J195" s="495"/>
      <c r="K195" s="495"/>
      <c r="L195" s="495"/>
      <c r="M195" s="495"/>
      <c r="N195" s="495"/>
      <c r="O195" s="495"/>
      <c r="P195" s="234">
        <v>120147.65</v>
      </c>
      <c r="Q195" s="279"/>
      <c r="R195" s="280"/>
      <c r="GO195" s="277"/>
      <c r="GP195" s="277"/>
      <c r="GQ195" s="277"/>
      <c r="GR195" s="277"/>
      <c r="GS195" s="277"/>
      <c r="GT195" s="277"/>
      <c r="GU195" s="277"/>
      <c r="GW195" s="157"/>
      <c r="GX195" s="157"/>
      <c r="GY195" s="157"/>
      <c r="GZ195" s="277"/>
      <c r="HA195" s="157"/>
      <c r="HB195" s="157"/>
      <c r="HC195" s="277"/>
      <c r="HD195" s="277"/>
      <c r="HE195" s="140" t="s">
        <v>687</v>
      </c>
      <c r="HF195" s="277"/>
    </row>
    <row r="196" spans="1:215" ht="12.75" customHeight="1">
      <c r="A196" s="210"/>
      <c r="B196" s="187"/>
      <c r="C196" s="495" t="s">
        <v>688</v>
      </c>
      <c r="D196" s="495"/>
      <c r="E196" s="495"/>
      <c r="F196" s="495"/>
      <c r="G196" s="495"/>
      <c r="H196" s="495"/>
      <c r="I196" s="495"/>
      <c r="J196" s="495"/>
      <c r="K196" s="495"/>
      <c r="L196" s="495"/>
      <c r="M196" s="495"/>
      <c r="N196" s="495"/>
      <c r="O196" s="495"/>
      <c r="P196" s="234">
        <v>235583.62</v>
      </c>
      <c r="Q196" s="279"/>
      <c r="R196" s="280"/>
      <c r="GO196" s="277"/>
      <c r="GP196" s="277"/>
      <c r="GQ196" s="277"/>
      <c r="GR196" s="277"/>
      <c r="GS196" s="277"/>
      <c r="GT196" s="277"/>
      <c r="GU196" s="277"/>
      <c r="GW196" s="157"/>
      <c r="GX196" s="157"/>
      <c r="GY196" s="157"/>
      <c r="GZ196" s="277"/>
      <c r="HA196" s="157"/>
      <c r="HB196" s="157"/>
      <c r="HC196" s="277"/>
      <c r="HD196" s="277"/>
      <c r="HE196" s="140" t="s">
        <v>688</v>
      </c>
      <c r="HF196" s="277"/>
    </row>
    <row r="197" spans="1:215" ht="12.75" customHeight="1">
      <c r="A197" s="210"/>
      <c r="B197" s="187"/>
      <c r="C197" s="495" t="s">
        <v>689</v>
      </c>
      <c r="D197" s="495"/>
      <c r="E197" s="495"/>
      <c r="F197" s="495"/>
      <c r="G197" s="495"/>
      <c r="H197" s="495"/>
      <c r="I197" s="495"/>
      <c r="J197" s="495"/>
      <c r="K197" s="495"/>
      <c r="L197" s="495"/>
      <c r="M197" s="495"/>
      <c r="N197" s="495"/>
      <c r="O197" s="495"/>
      <c r="P197" s="234">
        <v>228516.11</v>
      </c>
      <c r="Q197" s="279"/>
      <c r="R197" s="280"/>
      <c r="GO197" s="277"/>
      <c r="GP197" s="277"/>
      <c r="GQ197" s="277"/>
      <c r="GR197" s="277"/>
      <c r="GS197" s="277"/>
      <c r="GT197" s="277"/>
      <c r="GU197" s="277"/>
      <c r="GW197" s="157"/>
      <c r="GX197" s="157"/>
      <c r="GY197" s="157"/>
      <c r="GZ197" s="277"/>
      <c r="HA197" s="157"/>
      <c r="HB197" s="157"/>
      <c r="HC197" s="277"/>
      <c r="HD197" s="277"/>
      <c r="HE197" s="140" t="s">
        <v>689</v>
      </c>
      <c r="HF197" s="277"/>
    </row>
    <row r="198" spans="1:215" ht="12.75" customHeight="1">
      <c r="A198" s="210"/>
      <c r="B198" s="187"/>
      <c r="C198" s="495" t="s">
        <v>690</v>
      </c>
      <c r="D198" s="495"/>
      <c r="E198" s="495"/>
      <c r="F198" s="495"/>
      <c r="G198" s="495"/>
      <c r="H198" s="495"/>
      <c r="I198" s="495"/>
      <c r="J198" s="495"/>
      <c r="K198" s="495"/>
      <c r="L198" s="495"/>
      <c r="M198" s="495"/>
      <c r="N198" s="495"/>
      <c r="O198" s="495"/>
      <c r="P198" s="234">
        <v>120147.65</v>
      </c>
      <c r="Q198" s="279"/>
      <c r="R198" s="280"/>
      <c r="GO198" s="277"/>
      <c r="GP198" s="277"/>
      <c r="GQ198" s="277"/>
      <c r="GR198" s="277"/>
      <c r="GS198" s="277"/>
      <c r="GT198" s="277"/>
      <c r="GU198" s="277"/>
      <c r="GW198" s="157"/>
      <c r="GX198" s="157"/>
      <c r="GY198" s="157"/>
      <c r="GZ198" s="277"/>
      <c r="HA198" s="157"/>
      <c r="HB198" s="157"/>
      <c r="HC198" s="277"/>
      <c r="HD198" s="277"/>
      <c r="HE198" s="140" t="s">
        <v>690</v>
      </c>
      <c r="HF198" s="277"/>
    </row>
    <row r="199" spans="1:215" ht="12.75" customHeight="1">
      <c r="A199" s="210"/>
      <c r="B199" s="230"/>
      <c r="C199" s="496" t="s">
        <v>2093</v>
      </c>
      <c r="D199" s="496"/>
      <c r="E199" s="496"/>
      <c r="F199" s="496"/>
      <c r="G199" s="496"/>
      <c r="H199" s="496"/>
      <c r="I199" s="496"/>
      <c r="J199" s="496"/>
      <c r="K199" s="496"/>
      <c r="L199" s="496"/>
      <c r="M199" s="496"/>
      <c r="N199" s="496"/>
      <c r="O199" s="496"/>
      <c r="P199" s="236">
        <v>790077.78</v>
      </c>
      <c r="Q199" s="279"/>
      <c r="R199" s="280"/>
      <c r="GO199" s="277"/>
      <c r="GP199" s="277"/>
      <c r="GQ199" s="277"/>
      <c r="GR199" s="277"/>
      <c r="GS199" s="277"/>
      <c r="GT199" s="277"/>
      <c r="GU199" s="277"/>
      <c r="GW199" s="157"/>
      <c r="GX199" s="157"/>
      <c r="GY199" s="157"/>
      <c r="GZ199" s="277"/>
      <c r="HA199" s="157"/>
      <c r="HB199" s="157"/>
      <c r="HC199" s="277"/>
      <c r="HD199" s="277"/>
      <c r="HF199" s="277" t="s">
        <v>2093</v>
      </c>
    </row>
    <row r="200" spans="1:215" ht="12.75" customHeight="1">
      <c r="A200" s="210"/>
      <c r="B200" s="187"/>
      <c r="C200" s="495" t="s">
        <v>692</v>
      </c>
      <c r="D200" s="495"/>
      <c r="E200" s="495"/>
      <c r="F200" s="495"/>
      <c r="G200" s="495"/>
      <c r="H200" s="495"/>
      <c r="I200" s="495"/>
      <c r="J200" s="495"/>
      <c r="K200" s="495"/>
      <c r="L200" s="495"/>
      <c r="M200" s="495"/>
      <c r="N200" s="495"/>
      <c r="O200" s="495"/>
      <c r="P200" s="235"/>
      <c r="Q200" s="279"/>
      <c r="R200" s="280"/>
      <c r="GO200" s="277"/>
      <c r="GP200" s="277"/>
      <c r="GQ200" s="277"/>
      <c r="GR200" s="277"/>
      <c r="GS200" s="277"/>
      <c r="GT200" s="277"/>
      <c r="GU200" s="277"/>
      <c r="GW200" s="157"/>
      <c r="GX200" s="157"/>
      <c r="GY200" s="157"/>
      <c r="GZ200" s="277"/>
      <c r="HA200" s="157"/>
      <c r="HB200" s="157"/>
      <c r="HC200" s="277"/>
      <c r="HD200" s="277"/>
      <c r="HE200" s="140" t="s">
        <v>692</v>
      </c>
      <c r="HF200" s="277"/>
    </row>
    <row r="201" spans="1:215" ht="12.75" customHeight="1">
      <c r="A201" s="210"/>
      <c r="B201" s="187"/>
      <c r="C201" s="495" t="s">
        <v>694</v>
      </c>
      <c r="D201" s="495"/>
      <c r="E201" s="495"/>
      <c r="F201" s="495"/>
      <c r="G201" s="495"/>
      <c r="H201" s="495"/>
      <c r="I201" s="495"/>
      <c r="J201" s="495"/>
      <c r="K201" s="237" t="s">
        <v>2094</v>
      </c>
      <c r="L201" s="231"/>
      <c r="M201" s="231"/>
      <c r="O201" s="238"/>
      <c r="P201" s="235"/>
      <c r="Q201" s="279"/>
      <c r="R201" s="280"/>
      <c r="GO201" s="277"/>
      <c r="GP201" s="277"/>
      <c r="GQ201" s="277"/>
      <c r="GR201" s="277"/>
      <c r="GS201" s="277"/>
      <c r="GT201" s="277"/>
      <c r="GU201" s="277"/>
      <c r="GW201" s="157"/>
      <c r="GX201" s="157"/>
      <c r="GY201" s="157"/>
      <c r="GZ201" s="277"/>
      <c r="HA201" s="157"/>
      <c r="HB201" s="157"/>
      <c r="HC201" s="277"/>
      <c r="HD201" s="277"/>
      <c r="HF201" s="277"/>
      <c r="HG201" s="140" t="s">
        <v>694</v>
      </c>
    </row>
    <row r="202" spans="1:215" ht="12.75" customHeight="1">
      <c r="A202" s="210"/>
      <c r="B202" s="187"/>
      <c r="C202" s="495" t="s">
        <v>696</v>
      </c>
      <c r="D202" s="495"/>
      <c r="E202" s="495"/>
      <c r="F202" s="495"/>
      <c r="G202" s="495"/>
      <c r="H202" s="495"/>
      <c r="I202" s="495"/>
      <c r="J202" s="495"/>
      <c r="K202" s="237" t="s">
        <v>2095</v>
      </c>
      <c r="L202" s="231"/>
      <c r="M202" s="231"/>
      <c r="O202" s="238"/>
      <c r="P202" s="235"/>
      <c r="Q202" s="279"/>
      <c r="R202" s="280"/>
      <c r="GO202" s="277"/>
      <c r="GP202" s="277"/>
      <c r="GQ202" s="277"/>
      <c r="GR202" s="277"/>
      <c r="GS202" s="277"/>
      <c r="GT202" s="277"/>
      <c r="GU202" s="277"/>
      <c r="GW202" s="157"/>
      <c r="GX202" s="157"/>
      <c r="GY202" s="157"/>
      <c r="GZ202" s="277"/>
      <c r="HA202" s="157"/>
      <c r="HB202" s="157"/>
      <c r="HC202" s="277"/>
      <c r="HD202" s="277"/>
      <c r="HF202" s="277"/>
      <c r="HG202" s="140" t="s">
        <v>696</v>
      </c>
    </row>
    <row r="203" spans="1:215" ht="12.75" customHeight="1">
      <c r="A203" s="497" t="s">
        <v>2096</v>
      </c>
      <c r="B203" s="497"/>
      <c r="C203" s="497"/>
      <c r="D203" s="497"/>
      <c r="E203" s="497"/>
      <c r="F203" s="497"/>
      <c r="G203" s="497"/>
      <c r="H203" s="497"/>
      <c r="I203" s="497"/>
      <c r="J203" s="497"/>
      <c r="K203" s="497"/>
      <c r="L203" s="497"/>
      <c r="M203" s="497"/>
      <c r="N203" s="497"/>
      <c r="O203" s="497"/>
      <c r="P203" s="497"/>
      <c r="GO203" s="277" t="s">
        <v>2096</v>
      </c>
      <c r="GP203" s="277"/>
      <c r="GQ203" s="277"/>
      <c r="GR203" s="277"/>
      <c r="GS203" s="277"/>
      <c r="GT203" s="277"/>
      <c r="GU203" s="277"/>
      <c r="GW203" s="157"/>
      <c r="GX203" s="157"/>
      <c r="GY203" s="157"/>
      <c r="GZ203" s="277"/>
      <c r="HA203" s="157"/>
      <c r="HB203" s="157"/>
      <c r="HC203" s="277"/>
      <c r="HD203" s="277"/>
      <c r="HF203" s="277"/>
    </row>
    <row r="204" spans="1:215" ht="12.75" customHeight="1">
      <c r="A204" s="497" t="s">
        <v>2097</v>
      </c>
      <c r="B204" s="497"/>
      <c r="C204" s="497"/>
      <c r="D204" s="497"/>
      <c r="E204" s="497"/>
      <c r="F204" s="497"/>
      <c r="G204" s="497"/>
      <c r="H204" s="497"/>
      <c r="I204" s="497"/>
      <c r="J204" s="497"/>
      <c r="K204" s="497"/>
      <c r="L204" s="497"/>
      <c r="M204" s="497"/>
      <c r="N204" s="497"/>
      <c r="O204" s="497"/>
      <c r="P204" s="497"/>
      <c r="GO204" s="277"/>
      <c r="GP204" s="277" t="s">
        <v>2097</v>
      </c>
      <c r="GQ204" s="277"/>
      <c r="GR204" s="277"/>
      <c r="GS204" s="277"/>
      <c r="GT204" s="277"/>
      <c r="GU204" s="277"/>
      <c r="GW204" s="157"/>
      <c r="GX204" s="157"/>
      <c r="GY204" s="157"/>
      <c r="GZ204" s="277"/>
      <c r="HA204" s="157"/>
      <c r="HB204" s="157"/>
      <c r="HC204" s="277"/>
      <c r="HD204" s="277"/>
      <c r="HF204" s="277"/>
    </row>
    <row r="205" spans="1:215" ht="22.5" customHeight="1">
      <c r="A205" s="178" t="s">
        <v>180</v>
      </c>
      <c r="B205" s="179" t="s">
        <v>2098</v>
      </c>
      <c r="C205" s="498" t="s">
        <v>2099</v>
      </c>
      <c r="D205" s="498"/>
      <c r="E205" s="498"/>
      <c r="F205" s="498"/>
      <c r="G205" s="498"/>
      <c r="H205" s="180" t="s">
        <v>142</v>
      </c>
      <c r="I205" s="181">
        <v>5</v>
      </c>
      <c r="J205" s="182">
        <v>1</v>
      </c>
      <c r="K205" s="182">
        <v>5</v>
      </c>
      <c r="L205" s="183"/>
      <c r="M205" s="181"/>
      <c r="N205" s="184"/>
      <c r="O205" s="181"/>
      <c r="P205" s="185"/>
      <c r="GO205" s="277"/>
      <c r="GP205" s="277"/>
      <c r="GQ205" s="277" t="s">
        <v>2099</v>
      </c>
      <c r="GR205" s="277"/>
      <c r="GS205" s="277"/>
      <c r="GT205" s="277"/>
      <c r="GU205" s="277"/>
      <c r="GW205" s="157"/>
      <c r="GX205" s="157"/>
      <c r="GY205" s="157"/>
      <c r="GZ205" s="277"/>
      <c r="HA205" s="157"/>
      <c r="HB205" s="157"/>
      <c r="HC205" s="277"/>
      <c r="HD205" s="277"/>
      <c r="HF205" s="277"/>
    </row>
    <row r="206" spans="1:215" ht="56.25" customHeight="1">
      <c r="A206" s="186"/>
      <c r="B206" s="187" t="s">
        <v>386</v>
      </c>
      <c r="C206" s="499" t="s">
        <v>387</v>
      </c>
      <c r="D206" s="499"/>
      <c r="E206" s="499"/>
      <c r="F206" s="499"/>
      <c r="G206" s="499"/>
      <c r="H206" s="499"/>
      <c r="I206" s="499"/>
      <c r="J206" s="499"/>
      <c r="K206" s="499"/>
      <c r="L206" s="499"/>
      <c r="M206" s="499"/>
      <c r="N206" s="499"/>
      <c r="O206" s="499"/>
      <c r="P206" s="499"/>
      <c r="GO206" s="277"/>
      <c r="GP206" s="277"/>
      <c r="GQ206" s="277"/>
      <c r="GR206" s="277"/>
      <c r="GS206" s="277"/>
      <c r="GT206" s="277"/>
      <c r="GU206" s="277"/>
      <c r="GV206" s="140" t="s">
        <v>387</v>
      </c>
      <c r="GW206" s="157"/>
      <c r="GX206" s="157"/>
      <c r="GY206" s="157"/>
      <c r="GZ206" s="277"/>
      <c r="HA206" s="157"/>
      <c r="HB206" s="157"/>
      <c r="HC206" s="277"/>
      <c r="HD206" s="277"/>
      <c r="HF206" s="277"/>
    </row>
    <row r="207" spans="1:215" ht="22.5" customHeight="1">
      <c r="A207" s="186"/>
      <c r="B207" s="187" t="s">
        <v>388</v>
      </c>
      <c r="C207" s="499" t="s">
        <v>389</v>
      </c>
      <c r="D207" s="499"/>
      <c r="E207" s="499"/>
      <c r="F207" s="499"/>
      <c r="G207" s="499"/>
      <c r="H207" s="499"/>
      <c r="I207" s="499"/>
      <c r="J207" s="499"/>
      <c r="K207" s="499"/>
      <c r="L207" s="499"/>
      <c r="M207" s="499"/>
      <c r="N207" s="499"/>
      <c r="O207" s="499"/>
      <c r="P207" s="499"/>
      <c r="GO207" s="277"/>
      <c r="GP207" s="277"/>
      <c r="GQ207" s="277"/>
      <c r="GR207" s="277"/>
      <c r="GS207" s="277"/>
      <c r="GT207" s="277"/>
      <c r="GU207" s="277"/>
      <c r="GV207" s="140" t="s">
        <v>389</v>
      </c>
      <c r="GW207" s="157"/>
      <c r="GX207" s="157"/>
      <c r="GY207" s="157"/>
      <c r="GZ207" s="277"/>
      <c r="HA207" s="157"/>
      <c r="HB207" s="157"/>
      <c r="HC207" s="277"/>
      <c r="HD207" s="277"/>
      <c r="HF207" s="277"/>
    </row>
    <row r="208" spans="1:215" ht="12.75" customHeight="1">
      <c r="A208" s="186"/>
      <c r="B208" s="187"/>
      <c r="C208" s="499" t="s">
        <v>2011</v>
      </c>
      <c r="D208" s="499"/>
      <c r="E208" s="499"/>
      <c r="F208" s="499"/>
      <c r="G208" s="499"/>
      <c r="H208" s="499"/>
      <c r="I208" s="499"/>
      <c r="J208" s="499"/>
      <c r="K208" s="499"/>
      <c r="L208" s="499"/>
      <c r="M208" s="499"/>
      <c r="N208" s="499"/>
      <c r="O208" s="499"/>
      <c r="P208" s="499"/>
      <c r="GO208" s="277"/>
      <c r="GP208" s="277"/>
      <c r="GQ208" s="277"/>
      <c r="GR208" s="277"/>
      <c r="GS208" s="277"/>
      <c r="GT208" s="277"/>
      <c r="GU208" s="277"/>
      <c r="GV208" s="140" t="s">
        <v>2011</v>
      </c>
      <c r="GW208" s="157"/>
      <c r="GX208" s="157"/>
      <c r="GY208" s="157"/>
      <c r="GZ208" s="277"/>
      <c r="HA208" s="157"/>
      <c r="HB208" s="157"/>
      <c r="HC208" s="277"/>
      <c r="HD208" s="277"/>
      <c r="HF208" s="277"/>
    </row>
    <row r="209" spans="1:214" ht="12.75" customHeight="1">
      <c r="A209" s="188"/>
      <c r="B209" s="189" t="s">
        <v>164</v>
      </c>
      <c r="C209" s="501" t="s">
        <v>391</v>
      </c>
      <c r="D209" s="501"/>
      <c r="E209" s="501"/>
      <c r="F209" s="501"/>
      <c r="G209" s="501"/>
      <c r="H209" s="190" t="s">
        <v>392</v>
      </c>
      <c r="I209" s="191"/>
      <c r="J209" s="191"/>
      <c r="K209" s="215">
        <v>10.7661295</v>
      </c>
      <c r="L209" s="193"/>
      <c r="M209" s="191"/>
      <c r="N209" s="193"/>
      <c r="O209" s="191"/>
      <c r="P209" s="194">
        <v>6165.01</v>
      </c>
      <c r="GO209" s="277"/>
      <c r="GP209" s="277"/>
      <c r="GQ209" s="277"/>
      <c r="GR209" s="277"/>
      <c r="GS209" s="277"/>
      <c r="GT209" s="277"/>
      <c r="GU209" s="277"/>
      <c r="GW209" s="157" t="s">
        <v>391</v>
      </c>
      <c r="GX209" s="157"/>
      <c r="GY209" s="157"/>
      <c r="GZ209" s="277"/>
      <c r="HA209" s="157"/>
      <c r="HB209" s="157"/>
      <c r="HC209" s="277"/>
      <c r="HD209" s="277"/>
      <c r="HF209" s="277"/>
    </row>
    <row r="210" spans="1:214" ht="12.75" customHeight="1">
      <c r="A210" s="195"/>
      <c r="B210" s="189" t="s">
        <v>2100</v>
      </c>
      <c r="C210" s="501" t="s">
        <v>2101</v>
      </c>
      <c r="D210" s="501"/>
      <c r="E210" s="501"/>
      <c r="F210" s="501"/>
      <c r="G210" s="501"/>
      <c r="H210" s="190" t="s">
        <v>392</v>
      </c>
      <c r="I210" s="201">
        <v>1.34</v>
      </c>
      <c r="J210" s="197">
        <v>1.6068849999999999</v>
      </c>
      <c r="K210" s="215">
        <v>10.7661295</v>
      </c>
      <c r="L210" s="198"/>
      <c r="M210" s="199"/>
      <c r="N210" s="200">
        <v>572.63</v>
      </c>
      <c r="O210" s="191"/>
      <c r="P210" s="194">
        <v>6165.01</v>
      </c>
      <c r="Q210" s="278"/>
      <c r="R210" s="278"/>
      <c r="GO210" s="277"/>
      <c r="GP210" s="277"/>
      <c r="GQ210" s="277"/>
      <c r="GR210" s="277"/>
      <c r="GS210" s="277"/>
      <c r="GT210" s="277"/>
      <c r="GU210" s="277"/>
      <c r="GW210" s="157"/>
      <c r="GX210" s="157" t="s">
        <v>2101</v>
      </c>
      <c r="GY210" s="157"/>
      <c r="GZ210" s="277"/>
      <c r="HA210" s="157"/>
      <c r="HB210" s="157"/>
      <c r="HC210" s="277"/>
      <c r="HD210" s="277"/>
      <c r="HF210" s="277"/>
    </row>
    <row r="211" spans="1:214" ht="12.75" customHeight="1">
      <c r="A211" s="188"/>
      <c r="B211" s="189" t="s">
        <v>167</v>
      </c>
      <c r="C211" s="501" t="s">
        <v>395</v>
      </c>
      <c r="D211" s="501"/>
      <c r="E211" s="501"/>
      <c r="F211" s="501"/>
      <c r="G211" s="501"/>
      <c r="H211" s="190"/>
      <c r="I211" s="191"/>
      <c r="J211" s="191"/>
      <c r="K211" s="191"/>
      <c r="L211" s="193"/>
      <c r="M211" s="191"/>
      <c r="N211" s="193"/>
      <c r="O211" s="191"/>
      <c r="P211" s="216">
        <v>30.02</v>
      </c>
      <c r="GO211" s="277"/>
      <c r="GP211" s="277"/>
      <c r="GQ211" s="277"/>
      <c r="GR211" s="277"/>
      <c r="GS211" s="277"/>
      <c r="GT211" s="277"/>
      <c r="GU211" s="277"/>
      <c r="GW211" s="157" t="s">
        <v>395</v>
      </c>
      <c r="GX211" s="157"/>
      <c r="GY211" s="157"/>
      <c r="GZ211" s="277"/>
      <c r="HA211" s="157"/>
      <c r="HB211" s="157"/>
      <c r="HC211" s="277"/>
      <c r="HD211" s="277"/>
      <c r="HF211" s="277"/>
    </row>
    <row r="212" spans="1:214" ht="22.5" customHeight="1">
      <c r="A212" s="195"/>
      <c r="B212" s="189" t="s">
        <v>406</v>
      </c>
      <c r="C212" s="501" t="s">
        <v>407</v>
      </c>
      <c r="D212" s="501"/>
      <c r="E212" s="501"/>
      <c r="F212" s="501"/>
      <c r="G212" s="501"/>
      <c r="H212" s="190" t="s">
        <v>399</v>
      </c>
      <c r="I212" s="207">
        <v>0.108</v>
      </c>
      <c r="J212" s="197">
        <v>1.6068849999999999</v>
      </c>
      <c r="K212" s="215">
        <v>0.86771790000000004</v>
      </c>
      <c r="L212" s="198"/>
      <c r="M212" s="199"/>
      <c r="N212" s="200">
        <v>34.6</v>
      </c>
      <c r="O212" s="191"/>
      <c r="P212" s="194">
        <v>30.02</v>
      </c>
      <c r="Q212" s="278"/>
      <c r="R212" s="278"/>
      <c r="GO212" s="277"/>
      <c r="GP212" s="277"/>
      <c r="GQ212" s="277"/>
      <c r="GR212" s="277"/>
      <c r="GS212" s="277"/>
      <c r="GT212" s="277"/>
      <c r="GU212" s="277"/>
      <c r="GW212" s="157"/>
      <c r="GX212" s="157" t="s">
        <v>407</v>
      </c>
      <c r="GY212" s="157"/>
      <c r="GZ212" s="277"/>
      <c r="HA212" s="157"/>
      <c r="HB212" s="157"/>
      <c r="HC212" s="277"/>
      <c r="HD212" s="277"/>
      <c r="HF212" s="277"/>
    </row>
    <row r="213" spans="1:214" ht="12.75" customHeight="1">
      <c r="A213" s="188"/>
      <c r="B213" s="189" t="s">
        <v>180</v>
      </c>
      <c r="C213" s="501" t="s">
        <v>410</v>
      </c>
      <c r="D213" s="501"/>
      <c r="E213" s="501"/>
      <c r="F213" s="501"/>
      <c r="G213" s="501"/>
      <c r="H213" s="190"/>
      <c r="I213" s="191"/>
      <c r="J213" s="191"/>
      <c r="K213" s="191"/>
      <c r="L213" s="193"/>
      <c r="M213" s="191"/>
      <c r="N213" s="193"/>
      <c r="O213" s="191"/>
      <c r="P213" s="194">
        <v>1529.75</v>
      </c>
      <c r="GO213" s="277"/>
      <c r="GP213" s="277"/>
      <c r="GQ213" s="277"/>
      <c r="GR213" s="277"/>
      <c r="GS213" s="277"/>
      <c r="GT213" s="277"/>
      <c r="GU213" s="277"/>
      <c r="GW213" s="157" t="s">
        <v>410</v>
      </c>
      <c r="GX213" s="157"/>
      <c r="GY213" s="157"/>
      <c r="GZ213" s="277"/>
      <c r="HA213" s="157"/>
      <c r="HB213" s="157"/>
      <c r="HC213" s="277"/>
      <c r="HD213" s="277"/>
      <c r="HF213" s="277"/>
    </row>
    <row r="214" spans="1:214" ht="12.75" customHeight="1">
      <c r="A214" s="195"/>
      <c r="B214" s="189" t="s">
        <v>1612</v>
      </c>
      <c r="C214" s="501" t="s">
        <v>1613</v>
      </c>
      <c r="D214" s="501"/>
      <c r="E214" s="501"/>
      <c r="F214" s="501"/>
      <c r="G214" s="501"/>
      <c r="H214" s="190" t="s">
        <v>413</v>
      </c>
      <c r="I214" s="207">
        <v>6.0000000000000001E-3</v>
      </c>
      <c r="J214" s="202">
        <v>1.0367</v>
      </c>
      <c r="K214" s="197">
        <v>3.1101E-2</v>
      </c>
      <c r="L214" s="205">
        <v>150.04</v>
      </c>
      <c r="M214" s="206">
        <v>1.59</v>
      </c>
      <c r="N214" s="200">
        <v>238.56</v>
      </c>
      <c r="O214" s="191"/>
      <c r="P214" s="194">
        <v>7.42</v>
      </c>
      <c r="Q214" s="278"/>
      <c r="R214" s="278"/>
      <c r="GO214" s="277"/>
      <c r="GP214" s="277"/>
      <c r="GQ214" s="277"/>
      <c r="GR214" s="277"/>
      <c r="GS214" s="277"/>
      <c r="GT214" s="277"/>
      <c r="GU214" s="277"/>
      <c r="GW214" s="157"/>
      <c r="GX214" s="157" t="s">
        <v>1613</v>
      </c>
      <c r="GY214" s="157"/>
      <c r="GZ214" s="277"/>
      <c r="HA214" s="157"/>
      <c r="HB214" s="157"/>
      <c r="HC214" s="277"/>
      <c r="HD214" s="277"/>
      <c r="HF214" s="277"/>
    </row>
    <row r="215" spans="1:214" ht="12.75" customHeight="1">
      <c r="A215" s="195"/>
      <c r="B215" s="189" t="s">
        <v>1614</v>
      </c>
      <c r="C215" s="501" t="s">
        <v>1615</v>
      </c>
      <c r="D215" s="501"/>
      <c r="E215" s="501"/>
      <c r="F215" s="501"/>
      <c r="G215" s="501"/>
      <c r="H215" s="190" t="s">
        <v>413</v>
      </c>
      <c r="I215" s="207">
        <v>1E-3</v>
      </c>
      <c r="J215" s="202">
        <v>1.0367</v>
      </c>
      <c r="K215" s="215">
        <v>5.1834999999999997E-3</v>
      </c>
      <c r="L215" s="205">
        <v>187.38</v>
      </c>
      <c r="M215" s="206">
        <v>0.87</v>
      </c>
      <c r="N215" s="200">
        <v>163.02000000000001</v>
      </c>
      <c r="O215" s="191"/>
      <c r="P215" s="194">
        <v>0.85</v>
      </c>
      <c r="Q215" s="278"/>
      <c r="R215" s="278"/>
      <c r="GO215" s="277"/>
      <c r="GP215" s="277"/>
      <c r="GQ215" s="277"/>
      <c r="GR215" s="277"/>
      <c r="GS215" s="277"/>
      <c r="GT215" s="277"/>
      <c r="GU215" s="277"/>
      <c r="GW215" s="157"/>
      <c r="GX215" s="157" t="s">
        <v>1615</v>
      </c>
      <c r="GY215" s="157"/>
      <c r="GZ215" s="277"/>
      <c r="HA215" s="157"/>
      <c r="HB215" s="157"/>
      <c r="HC215" s="277"/>
      <c r="HD215" s="277"/>
      <c r="HF215" s="277"/>
    </row>
    <row r="216" spans="1:214" ht="12.75" customHeight="1">
      <c r="A216" s="195"/>
      <c r="B216" s="189" t="s">
        <v>590</v>
      </c>
      <c r="C216" s="501" t="s">
        <v>591</v>
      </c>
      <c r="D216" s="501"/>
      <c r="E216" s="501"/>
      <c r="F216" s="501"/>
      <c r="G216" s="501"/>
      <c r="H216" s="190" t="s">
        <v>592</v>
      </c>
      <c r="I216" s="202">
        <v>2.0799999999999999E-2</v>
      </c>
      <c r="J216" s="202">
        <v>1.0367</v>
      </c>
      <c r="K216" s="215">
        <v>0.1078168</v>
      </c>
      <c r="L216" s="198"/>
      <c r="M216" s="199"/>
      <c r="N216" s="200">
        <v>7.46</v>
      </c>
      <c r="O216" s="191"/>
      <c r="P216" s="194">
        <v>0.8</v>
      </c>
      <c r="Q216" s="278"/>
      <c r="R216" s="278"/>
      <c r="GO216" s="277"/>
      <c r="GP216" s="277"/>
      <c r="GQ216" s="277"/>
      <c r="GR216" s="277"/>
      <c r="GS216" s="277"/>
      <c r="GT216" s="277"/>
      <c r="GU216" s="277"/>
      <c r="GW216" s="157"/>
      <c r="GX216" s="157" t="s">
        <v>591</v>
      </c>
      <c r="GY216" s="157"/>
      <c r="GZ216" s="277"/>
      <c r="HA216" s="157"/>
      <c r="HB216" s="157"/>
      <c r="HC216" s="277"/>
      <c r="HD216" s="277"/>
      <c r="HF216" s="277"/>
    </row>
    <row r="217" spans="1:214" ht="33.75" customHeight="1">
      <c r="A217" s="195"/>
      <c r="B217" s="189" t="s">
        <v>593</v>
      </c>
      <c r="C217" s="501" t="s">
        <v>594</v>
      </c>
      <c r="D217" s="501"/>
      <c r="E217" s="501"/>
      <c r="F217" s="501"/>
      <c r="G217" s="501"/>
      <c r="H217" s="190" t="s">
        <v>595</v>
      </c>
      <c r="I217" s="209">
        <v>1</v>
      </c>
      <c r="J217" s="202">
        <v>1.0367</v>
      </c>
      <c r="K217" s="202">
        <v>5.1835000000000004</v>
      </c>
      <c r="L217" s="205">
        <v>5.87</v>
      </c>
      <c r="M217" s="206">
        <v>0.87</v>
      </c>
      <c r="N217" s="200">
        <v>5.1100000000000003</v>
      </c>
      <c r="O217" s="191"/>
      <c r="P217" s="194">
        <v>26.49</v>
      </c>
      <c r="Q217" s="278"/>
      <c r="R217" s="278"/>
      <c r="GO217" s="277"/>
      <c r="GP217" s="277"/>
      <c r="GQ217" s="277"/>
      <c r="GR217" s="277"/>
      <c r="GS217" s="277"/>
      <c r="GT217" s="277"/>
      <c r="GU217" s="277"/>
      <c r="GW217" s="157"/>
      <c r="GX217" s="157" t="s">
        <v>594</v>
      </c>
      <c r="GY217" s="157"/>
      <c r="GZ217" s="277"/>
      <c r="HA217" s="157"/>
      <c r="HB217" s="157"/>
      <c r="HC217" s="277"/>
      <c r="HD217" s="277"/>
      <c r="HF217" s="277"/>
    </row>
    <row r="218" spans="1:214" ht="22.5" customHeight="1">
      <c r="A218" s="195"/>
      <c r="B218" s="189" t="s">
        <v>411</v>
      </c>
      <c r="C218" s="501" t="s">
        <v>412</v>
      </c>
      <c r="D218" s="501"/>
      <c r="E218" s="501"/>
      <c r="F218" s="501"/>
      <c r="G218" s="501"/>
      <c r="H218" s="190" t="s">
        <v>413</v>
      </c>
      <c r="I218" s="201">
        <v>7.0000000000000007E-2</v>
      </c>
      <c r="J218" s="202">
        <v>1.0367</v>
      </c>
      <c r="K218" s="197">
        <v>0.36284499999999997</v>
      </c>
      <c r="L218" s="205">
        <v>155.63</v>
      </c>
      <c r="M218" s="206">
        <v>0.77</v>
      </c>
      <c r="N218" s="200">
        <v>119.84</v>
      </c>
      <c r="O218" s="191"/>
      <c r="P218" s="194">
        <v>43.48</v>
      </c>
      <c r="Q218" s="278"/>
      <c r="R218" s="278"/>
      <c r="GO218" s="277"/>
      <c r="GP218" s="277"/>
      <c r="GQ218" s="277"/>
      <c r="GR218" s="277"/>
      <c r="GS218" s="277"/>
      <c r="GT218" s="277"/>
      <c r="GU218" s="277"/>
      <c r="GW218" s="157"/>
      <c r="GX218" s="157" t="s">
        <v>412</v>
      </c>
      <c r="GY218" s="157"/>
      <c r="GZ218" s="277"/>
      <c r="HA218" s="157"/>
      <c r="HB218" s="157"/>
      <c r="HC218" s="277"/>
      <c r="HD218" s="277"/>
      <c r="HF218" s="277"/>
    </row>
    <row r="219" spans="1:214" ht="12.75" customHeight="1">
      <c r="A219" s="195"/>
      <c r="B219" s="189" t="s">
        <v>703</v>
      </c>
      <c r="C219" s="501" t="s">
        <v>704</v>
      </c>
      <c r="D219" s="501"/>
      <c r="E219" s="501"/>
      <c r="F219" s="501"/>
      <c r="G219" s="501"/>
      <c r="H219" s="190" t="s">
        <v>413</v>
      </c>
      <c r="I219" s="207">
        <v>4.9000000000000002E-2</v>
      </c>
      <c r="J219" s="202">
        <v>1.0367</v>
      </c>
      <c r="K219" s="215">
        <v>0.25399149999999998</v>
      </c>
      <c r="L219" s="205">
        <v>174.93</v>
      </c>
      <c r="M219" s="206">
        <v>1.07</v>
      </c>
      <c r="N219" s="200">
        <v>187.18</v>
      </c>
      <c r="O219" s="191"/>
      <c r="P219" s="194">
        <v>47.54</v>
      </c>
      <c r="Q219" s="278"/>
      <c r="R219" s="278"/>
      <c r="GO219" s="277"/>
      <c r="GP219" s="277"/>
      <c r="GQ219" s="277"/>
      <c r="GR219" s="277"/>
      <c r="GS219" s="277"/>
      <c r="GT219" s="277"/>
      <c r="GU219" s="277"/>
      <c r="GW219" s="157"/>
      <c r="GX219" s="157" t="s">
        <v>704</v>
      </c>
      <c r="GY219" s="157"/>
      <c r="GZ219" s="277"/>
      <c r="HA219" s="157"/>
      <c r="HB219" s="157"/>
      <c r="HC219" s="277"/>
      <c r="HD219" s="277"/>
      <c r="HF219" s="277"/>
    </row>
    <row r="220" spans="1:214" ht="12.75" customHeight="1">
      <c r="A220" s="195"/>
      <c r="B220" s="189" t="s">
        <v>596</v>
      </c>
      <c r="C220" s="501" t="s">
        <v>597</v>
      </c>
      <c r="D220" s="501"/>
      <c r="E220" s="501"/>
      <c r="F220" s="501"/>
      <c r="G220" s="501"/>
      <c r="H220" s="190" t="s">
        <v>587</v>
      </c>
      <c r="I220" s="207">
        <v>1.4E-2</v>
      </c>
      <c r="J220" s="202">
        <v>1.0367</v>
      </c>
      <c r="K220" s="197">
        <v>7.2568999999999995E-2</v>
      </c>
      <c r="L220" s="205">
        <v>41.71</v>
      </c>
      <c r="M220" s="220">
        <v>1.3</v>
      </c>
      <c r="N220" s="200">
        <v>54.22</v>
      </c>
      <c r="O220" s="191"/>
      <c r="P220" s="194">
        <v>3.93</v>
      </c>
      <c r="Q220" s="278"/>
      <c r="R220" s="278"/>
      <c r="GO220" s="277"/>
      <c r="GP220" s="277"/>
      <c r="GQ220" s="277"/>
      <c r="GR220" s="277"/>
      <c r="GS220" s="277"/>
      <c r="GT220" s="277"/>
      <c r="GU220" s="277"/>
      <c r="GW220" s="157"/>
      <c r="GX220" s="157" t="s">
        <v>597</v>
      </c>
      <c r="GY220" s="157"/>
      <c r="GZ220" s="277"/>
      <c r="HA220" s="157"/>
      <c r="HB220" s="157"/>
      <c r="HC220" s="277"/>
      <c r="HD220" s="277"/>
      <c r="HF220" s="277"/>
    </row>
    <row r="221" spans="1:214" ht="12.75" customHeight="1">
      <c r="A221" s="195"/>
      <c r="B221" s="189" t="s">
        <v>1616</v>
      </c>
      <c r="C221" s="501" t="s">
        <v>1617</v>
      </c>
      <c r="D221" s="501"/>
      <c r="E221" s="501"/>
      <c r="F221" s="501"/>
      <c r="G221" s="501"/>
      <c r="H221" s="190" t="s">
        <v>413</v>
      </c>
      <c r="I221" s="207">
        <v>1E-3</v>
      </c>
      <c r="J221" s="202">
        <v>1.0367</v>
      </c>
      <c r="K221" s="215">
        <v>5.1834999999999997E-3</v>
      </c>
      <c r="L221" s="205">
        <v>395.65</v>
      </c>
      <c r="M221" s="220">
        <v>1.6</v>
      </c>
      <c r="N221" s="200">
        <v>633.04</v>
      </c>
      <c r="O221" s="191"/>
      <c r="P221" s="194">
        <v>3.28</v>
      </c>
      <c r="Q221" s="278"/>
      <c r="R221" s="278"/>
      <c r="GO221" s="277"/>
      <c r="GP221" s="277"/>
      <c r="GQ221" s="277"/>
      <c r="GR221" s="277"/>
      <c r="GS221" s="277"/>
      <c r="GT221" s="277"/>
      <c r="GU221" s="277"/>
      <c r="GW221" s="157"/>
      <c r="GX221" s="157" t="s">
        <v>1617</v>
      </c>
      <c r="GY221" s="157"/>
      <c r="GZ221" s="277"/>
      <c r="HA221" s="157"/>
      <c r="HB221" s="157"/>
      <c r="HC221" s="277"/>
      <c r="HD221" s="277"/>
      <c r="HF221" s="277"/>
    </row>
    <row r="222" spans="1:214" ht="22.5" customHeight="1">
      <c r="A222" s="195"/>
      <c r="B222" s="189" t="s">
        <v>2016</v>
      </c>
      <c r="C222" s="501" t="s">
        <v>2017</v>
      </c>
      <c r="D222" s="501"/>
      <c r="E222" s="501"/>
      <c r="F222" s="501"/>
      <c r="G222" s="501"/>
      <c r="H222" s="190" t="s">
        <v>418</v>
      </c>
      <c r="I222" s="207">
        <v>1E-3</v>
      </c>
      <c r="J222" s="202">
        <v>1.0367</v>
      </c>
      <c r="K222" s="215">
        <v>5.1834999999999997E-3</v>
      </c>
      <c r="L222" s="208">
        <v>105278.81</v>
      </c>
      <c r="M222" s="206">
        <v>1.27</v>
      </c>
      <c r="N222" s="200">
        <v>133704.09</v>
      </c>
      <c r="O222" s="191"/>
      <c r="P222" s="194">
        <v>693.06</v>
      </c>
      <c r="Q222" s="278"/>
      <c r="R222" s="278"/>
      <c r="GO222" s="277"/>
      <c r="GP222" s="277"/>
      <c r="GQ222" s="277"/>
      <c r="GR222" s="277"/>
      <c r="GS222" s="277"/>
      <c r="GT222" s="277"/>
      <c r="GU222" s="277"/>
      <c r="GW222" s="157"/>
      <c r="GX222" s="157" t="s">
        <v>2017</v>
      </c>
      <c r="GY222" s="157"/>
      <c r="GZ222" s="277"/>
      <c r="HA222" s="157"/>
      <c r="HB222" s="157"/>
      <c r="HC222" s="277"/>
      <c r="HD222" s="277"/>
      <c r="HF222" s="277"/>
    </row>
    <row r="223" spans="1:214" ht="12.75" customHeight="1">
      <c r="A223" s="195"/>
      <c r="B223" s="189" t="s">
        <v>730</v>
      </c>
      <c r="C223" s="501" t="s">
        <v>731</v>
      </c>
      <c r="D223" s="501"/>
      <c r="E223" s="501"/>
      <c r="F223" s="501"/>
      <c r="G223" s="501"/>
      <c r="H223" s="190" t="s">
        <v>413</v>
      </c>
      <c r="I223" s="207">
        <v>3.5999999999999997E-2</v>
      </c>
      <c r="J223" s="202">
        <v>1.0367</v>
      </c>
      <c r="K223" s="197">
        <v>0.18660599999999999</v>
      </c>
      <c r="L223" s="205">
        <v>79.88</v>
      </c>
      <c r="M223" s="206">
        <v>1.42</v>
      </c>
      <c r="N223" s="200">
        <v>113.43</v>
      </c>
      <c r="O223" s="191"/>
      <c r="P223" s="194">
        <v>21.17</v>
      </c>
      <c r="Q223" s="278"/>
      <c r="R223" s="278"/>
      <c r="GO223" s="277"/>
      <c r="GP223" s="277"/>
      <c r="GQ223" s="277"/>
      <c r="GR223" s="277"/>
      <c r="GS223" s="277"/>
      <c r="GT223" s="277"/>
      <c r="GU223" s="277"/>
      <c r="GW223" s="157"/>
      <c r="GX223" s="157" t="s">
        <v>731</v>
      </c>
      <c r="GY223" s="157"/>
      <c r="GZ223" s="277"/>
      <c r="HA223" s="157"/>
      <c r="HB223" s="157"/>
      <c r="HC223" s="277"/>
      <c r="HD223" s="277"/>
      <c r="HF223" s="277"/>
    </row>
    <row r="224" spans="1:214" ht="12.75" customHeight="1">
      <c r="A224" s="195"/>
      <c r="B224" s="189" t="s">
        <v>2102</v>
      </c>
      <c r="C224" s="501" t="s">
        <v>2103</v>
      </c>
      <c r="D224" s="501"/>
      <c r="E224" s="501"/>
      <c r="F224" s="501"/>
      <c r="G224" s="501"/>
      <c r="H224" s="190" t="s">
        <v>413</v>
      </c>
      <c r="I224" s="207">
        <v>6.0000000000000001E-3</v>
      </c>
      <c r="J224" s="202">
        <v>1.0367</v>
      </c>
      <c r="K224" s="197">
        <v>3.1101E-2</v>
      </c>
      <c r="L224" s="205">
        <v>157.44</v>
      </c>
      <c r="M224" s="206">
        <v>1.22</v>
      </c>
      <c r="N224" s="200">
        <v>192.08</v>
      </c>
      <c r="O224" s="191"/>
      <c r="P224" s="194">
        <v>5.97</v>
      </c>
      <c r="Q224" s="278"/>
      <c r="R224" s="278"/>
      <c r="GO224" s="277"/>
      <c r="GP224" s="277"/>
      <c r="GQ224" s="277"/>
      <c r="GR224" s="277"/>
      <c r="GS224" s="277"/>
      <c r="GT224" s="277"/>
      <c r="GU224" s="277"/>
      <c r="GW224" s="157"/>
      <c r="GX224" s="157" t="s">
        <v>2103</v>
      </c>
      <c r="GY224" s="157"/>
      <c r="GZ224" s="277"/>
      <c r="HA224" s="157"/>
      <c r="HB224" s="157"/>
      <c r="HC224" s="277"/>
      <c r="HD224" s="277"/>
      <c r="HF224" s="277"/>
    </row>
    <row r="225" spans="1:214" ht="12.75" customHeight="1">
      <c r="A225" s="195"/>
      <c r="B225" s="189" t="s">
        <v>2018</v>
      </c>
      <c r="C225" s="501" t="s">
        <v>2019</v>
      </c>
      <c r="D225" s="501"/>
      <c r="E225" s="501"/>
      <c r="F225" s="501"/>
      <c r="G225" s="501"/>
      <c r="H225" s="190" t="s">
        <v>2020</v>
      </c>
      <c r="I225" s="196">
        <v>0.1</v>
      </c>
      <c r="J225" s="202">
        <v>1.0367</v>
      </c>
      <c r="K225" s="192">
        <v>0.51834999999999998</v>
      </c>
      <c r="L225" s="205">
        <v>944.69</v>
      </c>
      <c r="M225" s="206">
        <v>1.38</v>
      </c>
      <c r="N225" s="200">
        <v>1303.67</v>
      </c>
      <c r="O225" s="191"/>
      <c r="P225" s="194">
        <v>675.76</v>
      </c>
      <c r="Q225" s="278"/>
      <c r="R225" s="278"/>
      <c r="GO225" s="277"/>
      <c r="GP225" s="277"/>
      <c r="GQ225" s="277"/>
      <c r="GR225" s="277"/>
      <c r="GS225" s="277"/>
      <c r="GT225" s="277"/>
      <c r="GU225" s="277"/>
      <c r="GW225" s="157"/>
      <c r="GX225" s="157" t="s">
        <v>2019</v>
      </c>
      <c r="GY225" s="157"/>
      <c r="GZ225" s="277"/>
      <c r="HA225" s="157"/>
      <c r="HB225" s="157"/>
      <c r="HC225" s="277"/>
      <c r="HD225" s="277"/>
      <c r="HF225" s="277"/>
    </row>
    <row r="226" spans="1:214" ht="12.75" customHeight="1">
      <c r="A226" s="210"/>
      <c r="B226" s="187"/>
      <c r="C226" s="500" t="s">
        <v>429</v>
      </c>
      <c r="D226" s="500"/>
      <c r="E226" s="500"/>
      <c r="F226" s="500"/>
      <c r="G226" s="500"/>
      <c r="H226" s="180"/>
      <c r="I226" s="181"/>
      <c r="J226" s="181"/>
      <c r="K226" s="181"/>
      <c r="L226" s="183"/>
      <c r="M226" s="181"/>
      <c r="N226" s="211"/>
      <c r="O226" s="181"/>
      <c r="P226" s="212">
        <v>7724.78</v>
      </c>
      <c r="Q226" s="278"/>
      <c r="R226" s="278"/>
      <c r="GO226" s="277"/>
      <c r="GP226" s="277"/>
      <c r="GQ226" s="277"/>
      <c r="GR226" s="277"/>
      <c r="GS226" s="277"/>
      <c r="GT226" s="277"/>
      <c r="GU226" s="277"/>
      <c r="GW226" s="157"/>
      <c r="GX226" s="157"/>
      <c r="GY226" s="157"/>
      <c r="GZ226" s="277" t="s">
        <v>429</v>
      </c>
      <c r="HA226" s="157"/>
      <c r="HB226" s="157"/>
      <c r="HC226" s="277"/>
      <c r="HD226" s="277"/>
      <c r="HF226" s="277"/>
    </row>
    <row r="227" spans="1:214" ht="12.75" customHeight="1">
      <c r="A227" s="203" t="s">
        <v>66</v>
      </c>
      <c r="B227" s="189" t="s">
        <v>430</v>
      </c>
      <c r="C227" s="501" t="s">
        <v>431</v>
      </c>
      <c r="D227" s="501"/>
      <c r="E227" s="501"/>
      <c r="F227" s="501"/>
      <c r="G227" s="501"/>
      <c r="H227" s="190" t="s">
        <v>432</v>
      </c>
      <c r="I227" s="209">
        <v>2</v>
      </c>
      <c r="J227" s="191"/>
      <c r="K227" s="209">
        <v>2</v>
      </c>
      <c r="L227" s="193"/>
      <c r="M227" s="191"/>
      <c r="N227" s="193"/>
      <c r="O227" s="202">
        <v>1.0367</v>
      </c>
      <c r="P227" s="216">
        <v>79.55</v>
      </c>
      <c r="GO227" s="277"/>
      <c r="GP227" s="277"/>
      <c r="GQ227" s="277"/>
      <c r="GR227" s="277"/>
      <c r="GS227" s="277"/>
      <c r="GT227" s="277"/>
      <c r="GU227" s="277"/>
      <c r="GW227" s="157"/>
      <c r="GX227" s="157"/>
      <c r="GY227" s="157"/>
      <c r="GZ227" s="277"/>
      <c r="HA227" s="157" t="s">
        <v>431</v>
      </c>
      <c r="HB227" s="157"/>
      <c r="HC227" s="277"/>
      <c r="HD227" s="277"/>
      <c r="HF227" s="277"/>
    </row>
    <row r="228" spans="1:214" ht="12.75" customHeight="1">
      <c r="A228" s="203"/>
      <c r="B228" s="189"/>
      <c r="C228" s="501" t="s">
        <v>433</v>
      </c>
      <c r="D228" s="501"/>
      <c r="E228" s="501"/>
      <c r="F228" s="501"/>
      <c r="G228" s="501"/>
      <c r="H228" s="190"/>
      <c r="I228" s="191"/>
      <c r="J228" s="191"/>
      <c r="K228" s="191"/>
      <c r="L228" s="193"/>
      <c r="M228" s="191"/>
      <c r="N228" s="193"/>
      <c r="O228" s="191"/>
      <c r="P228" s="194">
        <v>6165.01</v>
      </c>
      <c r="GO228" s="277"/>
      <c r="GP228" s="277"/>
      <c r="GQ228" s="277"/>
      <c r="GR228" s="277"/>
      <c r="GS228" s="277"/>
      <c r="GT228" s="277"/>
      <c r="GU228" s="277"/>
      <c r="GW228" s="157"/>
      <c r="GX228" s="157"/>
      <c r="GY228" s="157"/>
      <c r="GZ228" s="277"/>
      <c r="HA228" s="157"/>
      <c r="HB228" s="157" t="s">
        <v>433</v>
      </c>
      <c r="HC228" s="277"/>
      <c r="HD228" s="277"/>
      <c r="HF228" s="277"/>
    </row>
    <row r="229" spans="1:214" ht="12.75" customHeight="1">
      <c r="A229" s="203"/>
      <c r="B229" s="189" t="s">
        <v>603</v>
      </c>
      <c r="C229" s="501" t="s">
        <v>604</v>
      </c>
      <c r="D229" s="501"/>
      <c r="E229" s="501"/>
      <c r="F229" s="501"/>
      <c r="G229" s="501"/>
      <c r="H229" s="190" t="s">
        <v>432</v>
      </c>
      <c r="I229" s="209">
        <v>97</v>
      </c>
      <c r="J229" s="191"/>
      <c r="K229" s="209">
        <v>97</v>
      </c>
      <c r="L229" s="193"/>
      <c r="M229" s="191"/>
      <c r="N229" s="193"/>
      <c r="O229" s="191"/>
      <c r="P229" s="194">
        <v>5980.06</v>
      </c>
      <c r="GO229" s="277"/>
      <c r="GP229" s="277"/>
      <c r="GQ229" s="277"/>
      <c r="GR229" s="277"/>
      <c r="GS229" s="277"/>
      <c r="GT229" s="277"/>
      <c r="GU229" s="277"/>
      <c r="GW229" s="157"/>
      <c r="GX229" s="157"/>
      <c r="GY229" s="157"/>
      <c r="GZ229" s="277"/>
      <c r="HA229" s="157"/>
      <c r="HB229" s="157" t="s">
        <v>604</v>
      </c>
      <c r="HC229" s="277"/>
      <c r="HD229" s="277"/>
      <c r="HF229" s="277"/>
    </row>
    <row r="230" spans="1:214" ht="12.75" customHeight="1">
      <c r="A230" s="203"/>
      <c r="B230" s="189" t="s">
        <v>605</v>
      </c>
      <c r="C230" s="501" t="s">
        <v>606</v>
      </c>
      <c r="D230" s="501"/>
      <c r="E230" s="501"/>
      <c r="F230" s="501"/>
      <c r="G230" s="501"/>
      <c r="H230" s="190" t="s">
        <v>432</v>
      </c>
      <c r="I230" s="209">
        <v>51</v>
      </c>
      <c r="J230" s="191"/>
      <c r="K230" s="209">
        <v>51</v>
      </c>
      <c r="L230" s="193"/>
      <c r="M230" s="191"/>
      <c r="N230" s="193"/>
      <c r="O230" s="191"/>
      <c r="P230" s="194">
        <v>3144.16</v>
      </c>
      <c r="GO230" s="277"/>
      <c r="GP230" s="277"/>
      <c r="GQ230" s="277"/>
      <c r="GR230" s="277"/>
      <c r="GS230" s="277"/>
      <c r="GT230" s="277"/>
      <c r="GU230" s="277"/>
      <c r="GW230" s="157"/>
      <c r="GX230" s="157"/>
      <c r="GY230" s="157"/>
      <c r="GZ230" s="277"/>
      <c r="HA230" s="157"/>
      <c r="HB230" s="157" t="s">
        <v>606</v>
      </c>
      <c r="HC230" s="277"/>
      <c r="HD230" s="277"/>
      <c r="HF230" s="277"/>
    </row>
    <row r="231" spans="1:214" ht="12.75" customHeight="1">
      <c r="A231" s="213"/>
      <c r="B231" s="214"/>
      <c r="C231" s="500" t="s">
        <v>438</v>
      </c>
      <c r="D231" s="500"/>
      <c r="E231" s="500"/>
      <c r="F231" s="500"/>
      <c r="G231" s="500"/>
      <c r="H231" s="180"/>
      <c r="I231" s="181"/>
      <c r="J231" s="181"/>
      <c r="K231" s="181"/>
      <c r="L231" s="183"/>
      <c r="M231" s="181"/>
      <c r="N231" s="211">
        <v>3385.71</v>
      </c>
      <c r="O231" s="181"/>
      <c r="P231" s="212">
        <v>16928.55</v>
      </c>
      <c r="GO231" s="277"/>
      <c r="GP231" s="277"/>
      <c r="GQ231" s="277"/>
      <c r="GR231" s="277"/>
      <c r="GS231" s="277"/>
      <c r="GT231" s="277"/>
      <c r="GU231" s="277"/>
      <c r="GW231" s="157"/>
      <c r="GX231" s="157"/>
      <c r="GY231" s="157"/>
      <c r="GZ231" s="277"/>
      <c r="HA231" s="157"/>
      <c r="HB231" s="157"/>
      <c r="HC231" s="277" t="s">
        <v>438</v>
      </c>
      <c r="HD231" s="277"/>
      <c r="HF231" s="277"/>
    </row>
    <row r="232" spans="1:214" ht="22.5" customHeight="1">
      <c r="A232" s="178" t="s">
        <v>182</v>
      </c>
      <c r="B232" s="179" t="s">
        <v>2104</v>
      </c>
      <c r="C232" s="498" t="s">
        <v>2105</v>
      </c>
      <c r="D232" s="498"/>
      <c r="E232" s="498"/>
      <c r="F232" s="498"/>
      <c r="G232" s="498"/>
      <c r="H232" s="180" t="s">
        <v>142</v>
      </c>
      <c r="I232" s="181">
        <v>2</v>
      </c>
      <c r="J232" s="182">
        <v>1</v>
      </c>
      <c r="K232" s="182">
        <v>2</v>
      </c>
      <c r="L232" s="183"/>
      <c r="M232" s="181"/>
      <c r="N232" s="184"/>
      <c r="O232" s="181"/>
      <c r="P232" s="185"/>
      <c r="GO232" s="277"/>
      <c r="GP232" s="277"/>
      <c r="GQ232" s="277" t="s">
        <v>2105</v>
      </c>
      <c r="GR232" s="277"/>
      <c r="GS232" s="277"/>
      <c r="GT232" s="277"/>
      <c r="GU232" s="277"/>
      <c r="GW232" s="157"/>
      <c r="GX232" s="157"/>
      <c r="GY232" s="157"/>
      <c r="GZ232" s="277"/>
      <c r="HA232" s="157"/>
      <c r="HB232" s="157"/>
      <c r="HC232" s="277"/>
      <c r="HD232" s="277"/>
      <c r="HF232" s="277"/>
    </row>
    <row r="233" spans="1:214" ht="56.25" customHeight="1">
      <c r="A233" s="186"/>
      <c r="B233" s="187" t="s">
        <v>386</v>
      </c>
      <c r="C233" s="499" t="s">
        <v>387</v>
      </c>
      <c r="D233" s="499"/>
      <c r="E233" s="499"/>
      <c r="F233" s="499"/>
      <c r="G233" s="499"/>
      <c r="H233" s="499"/>
      <c r="I233" s="499"/>
      <c r="J233" s="499"/>
      <c r="K233" s="499"/>
      <c r="L233" s="499"/>
      <c r="M233" s="499"/>
      <c r="N233" s="499"/>
      <c r="O233" s="499"/>
      <c r="P233" s="499"/>
      <c r="GO233" s="277"/>
      <c r="GP233" s="277"/>
      <c r="GQ233" s="277"/>
      <c r="GR233" s="277"/>
      <c r="GS233" s="277"/>
      <c r="GT233" s="277"/>
      <c r="GU233" s="277"/>
      <c r="GV233" s="140" t="s">
        <v>387</v>
      </c>
      <c r="GW233" s="157"/>
      <c r="GX233" s="157"/>
      <c r="GY233" s="157"/>
      <c r="GZ233" s="277"/>
      <c r="HA233" s="157"/>
      <c r="HB233" s="157"/>
      <c r="HC233" s="277"/>
      <c r="HD233" s="277"/>
      <c r="HF233" s="277"/>
    </row>
    <row r="234" spans="1:214" ht="22.5" customHeight="1">
      <c r="A234" s="186"/>
      <c r="B234" s="187" t="s">
        <v>388</v>
      </c>
      <c r="C234" s="499" t="s">
        <v>389</v>
      </c>
      <c r="D234" s="499"/>
      <c r="E234" s="499"/>
      <c r="F234" s="499"/>
      <c r="G234" s="499"/>
      <c r="H234" s="499"/>
      <c r="I234" s="499"/>
      <c r="J234" s="499"/>
      <c r="K234" s="499"/>
      <c r="L234" s="499"/>
      <c r="M234" s="499"/>
      <c r="N234" s="499"/>
      <c r="O234" s="499"/>
      <c r="P234" s="499"/>
      <c r="GO234" s="277"/>
      <c r="GP234" s="277"/>
      <c r="GQ234" s="277"/>
      <c r="GR234" s="277"/>
      <c r="GS234" s="277"/>
      <c r="GT234" s="277"/>
      <c r="GU234" s="277"/>
      <c r="GV234" s="140" t="s">
        <v>389</v>
      </c>
      <c r="GW234" s="157"/>
      <c r="GX234" s="157"/>
      <c r="GY234" s="157"/>
      <c r="GZ234" s="277"/>
      <c r="HA234" s="157"/>
      <c r="HB234" s="157"/>
      <c r="HC234" s="277"/>
      <c r="HD234" s="277"/>
      <c r="HF234" s="277"/>
    </row>
    <row r="235" spans="1:214" ht="12.75" customHeight="1">
      <c r="A235" s="186"/>
      <c r="B235" s="187"/>
      <c r="C235" s="499" t="s">
        <v>2011</v>
      </c>
      <c r="D235" s="499"/>
      <c r="E235" s="499"/>
      <c r="F235" s="499"/>
      <c r="G235" s="499"/>
      <c r="H235" s="499"/>
      <c r="I235" s="499"/>
      <c r="J235" s="499"/>
      <c r="K235" s="499"/>
      <c r="L235" s="499"/>
      <c r="M235" s="499"/>
      <c r="N235" s="499"/>
      <c r="O235" s="499"/>
      <c r="P235" s="499"/>
      <c r="GO235" s="277"/>
      <c r="GP235" s="277"/>
      <c r="GQ235" s="277"/>
      <c r="GR235" s="277"/>
      <c r="GS235" s="277"/>
      <c r="GT235" s="277"/>
      <c r="GU235" s="277"/>
      <c r="GV235" s="140" t="s">
        <v>2011</v>
      </c>
      <c r="GW235" s="157"/>
      <c r="GX235" s="157"/>
      <c r="GY235" s="157"/>
      <c r="GZ235" s="277"/>
      <c r="HA235" s="157"/>
      <c r="HB235" s="157"/>
      <c r="HC235" s="277"/>
      <c r="HD235" s="277"/>
      <c r="HF235" s="277"/>
    </row>
    <row r="236" spans="1:214" ht="12.75" customHeight="1">
      <c r="A236" s="188"/>
      <c r="B236" s="189" t="s">
        <v>164</v>
      </c>
      <c r="C236" s="501" t="s">
        <v>391</v>
      </c>
      <c r="D236" s="501"/>
      <c r="E236" s="501"/>
      <c r="F236" s="501"/>
      <c r="G236" s="501"/>
      <c r="H236" s="190" t="s">
        <v>392</v>
      </c>
      <c r="I236" s="191"/>
      <c r="J236" s="191"/>
      <c r="K236" s="192">
        <v>6.4275399999999996</v>
      </c>
      <c r="L236" s="193"/>
      <c r="M236" s="191"/>
      <c r="N236" s="193"/>
      <c r="O236" s="191"/>
      <c r="P236" s="194">
        <v>3680.6</v>
      </c>
      <c r="GO236" s="277"/>
      <c r="GP236" s="277"/>
      <c r="GQ236" s="277"/>
      <c r="GR236" s="277"/>
      <c r="GS236" s="277"/>
      <c r="GT236" s="277"/>
      <c r="GU236" s="277"/>
      <c r="GW236" s="157" t="s">
        <v>391</v>
      </c>
      <c r="GX236" s="157"/>
      <c r="GY236" s="157"/>
      <c r="GZ236" s="277"/>
      <c r="HA236" s="157"/>
      <c r="HB236" s="157"/>
      <c r="HC236" s="277"/>
      <c r="HD236" s="277"/>
      <c r="HF236" s="277"/>
    </row>
    <row r="237" spans="1:214" ht="12.75" customHeight="1">
      <c r="A237" s="195"/>
      <c r="B237" s="189" t="s">
        <v>2100</v>
      </c>
      <c r="C237" s="501" t="s">
        <v>2101</v>
      </c>
      <c r="D237" s="501"/>
      <c r="E237" s="501"/>
      <c r="F237" s="501"/>
      <c r="G237" s="501"/>
      <c r="H237" s="190" t="s">
        <v>392</v>
      </c>
      <c r="I237" s="209">
        <v>2</v>
      </c>
      <c r="J237" s="197">
        <v>1.6068849999999999</v>
      </c>
      <c r="K237" s="192">
        <v>6.4275399999999996</v>
      </c>
      <c r="L237" s="198"/>
      <c r="M237" s="199"/>
      <c r="N237" s="200">
        <v>572.63</v>
      </c>
      <c r="O237" s="191"/>
      <c r="P237" s="194">
        <v>3680.6</v>
      </c>
      <c r="Q237" s="278"/>
      <c r="R237" s="278"/>
      <c r="GO237" s="277"/>
      <c r="GP237" s="277"/>
      <c r="GQ237" s="277"/>
      <c r="GR237" s="277"/>
      <c r="GS237" s="277"/>
      <c r="GT237" s="277"/>
      <c r="GU237" s="277"/>
      <c r="GW237" s="157"/>
      <c r="GX237" s="157" t="s">
        <v>2101</v>
      </c>
      <c r="GY237" s="157"/>
      <c r="GZ237" s="277"/>
      <c r="HA237" s="157"/>
      <c r="HB237" s="157"/>
      <c r="HC237" s="277"/>
      <c r="HD237" s="277"/>
      <c r="HF237" s="277"/>
    </row>
    <row r="238" spans="1:214" ht="12.75" customHeight="1">
      <c r="A238" s="188"/>
      <c r="B238" s="189" t="s">
        <v>167</v>
      </c>
      <c r="C238" s="501" t="s">
        <v>395</v>
      </c>
      <c r="D238" s="501"/>
      <c r="E238" s="501"/>
      <c r="F238" s="501"/>
      <c r="G238" s="501"/>
      <c r="H238" s="190"/>
      <c r="I238" s="191"/>
      <c r="J238" s="191"/>
      <c r="K238" s="191"/>
      <c r="L238" s="193"/>
      <c r="M238" s="191"/>
      <c r="N238" s="193"/>
      <c r="O238" s="191"/>
      <c r="P238" s="216">
        <v>89.52</v>
      </c>
      <c r="GO238" s="277"/>
      <c r="GP238" s="277"/>
      <c r="GQ238" s="277"/>
      <c r="GR238" s="277"/>
      <c r="GS238" s="277"/>
      <c r="GT238" s="277"/>
      <c r="GU238" s="277"/>
      <c r="GW238" s="157" t="s">
        <v>395</v>
      </c>
      <c r="GX238" s="157"/>
      <c r="GY238" s="157"/>
      <c r="GZ238" s="277"/>
      <c r="HA238" s="157"/>
      <c r="HB238" s="157"/>
      <c r="HC238" s="277"/>
      <c r="HD238" s="277"/>
      <c r="HF238" s="277"/>
    </row>
    <row r="239" spans="1:214" ht="12.75" customHeight="1">
      <c r="A239" s="188"/>
      <c r="B239" s="189"/>
      <c r="C239" s="501" t="s">
        <v>396</v>
      </c>
      <c r="D239" s="501"/>
      <c r="E239" s="501"/>
      <c r="F239" s="501"/>
      <c r="G239" s="501"/>
      <c r="H239" s="190" t="s">
        <v>392</v>
      </c>
      <c r="I239" s="191"/>
      <c r="J239" s="191"/>
      <c r="K239" s="215">
        <v>6.4275399999999996E-2</v>
      </c>
      <c r="L239" s="193"/>
      <c r="M239" s="191"/>
      <c r="N239" s="193"/>
      <c r="O239" s="191"/>
      <c r="P239" s="216">
        <v>43.61</v>
      </c>
      <c r="GO239" s="277"/>
      <c r="GP239" s="277"/>
      <c r="GQ239" s="277"/>
      <c r="GR239" s="277"/>
      <c r="GS239" s="277"/>
      <c r="GT239" s="277"/>
      <c r="GU239" s="277"/>
      <c r="GW239" s="157" t="s">
        <v>396</v>
      </c>
      <c r="GX239" s="157"/>
      <c r="GY239" s="157"/>
      <c r="GZ239" s="277"/>
      <c r="HA239" s="157"/>
      <c r="HB239" s="157"/>
      <c r="HC239" s="277"/>
      <c r="HD239" s="277"/>
      <c r="HF239" s="277"/>
    </row>
    <row r="240" spans="1:214" ht="12.75" customHeight="1">
      <c r="A240" s="195"/>
      <c r="B240" s="189" t="s">
        <v>397</v>
      </c>
      <c r="C240" s="501" t="s">
        <v>398</v>
      </c>
      <c r="D240" s="501"/>
      <c r="E240" s="501"/>
      <c r="F240" s="501"/>
      <c r="G240" s="501"/>
      <c r="H240" s="190" t="s">
        <v>399</v>
      </c>
      <c r="I240" s="201">
        <v>0.01</v>
      </c>
      <c r="J240" s="197">
        <v>1.6068849999999999</v>
      </c>
      <c r="K240" s="215">
        <v>3.2137699999999998E-2</v>
      </c>
      <c r="L240" s="198"/>
      <c r="M240" s="199"/>
      <c r="N240" s="200">
        <v>1582.31</v>
      </c>
      <c r="O240" s="191"/>
      <c r="P240" s="194">
        <v>50.85</v>
      </c>
      <c r="Q240" s="278"/>
      <c r="R240" s="278"/>
      <c r="GO240" s="277"/>
      <c r="GP240" s="277"/>
      <c r="GQ240" s="277"/>
      <c r="GR240" s="277"/>
      <c r="GS240" s="277"/>
      <c r="GT240" s="277"/>
      <c r="GU240" s="277"/>
      <c r="GW240" s="157"/>
      <c r="GX240" s="157" t="s">
        <v>398</v>
      </c>
      <c r="GY240" s="157"/>
      <c r="GZ240" s="277"/>
      <c r="HA240" s="157"/>
      <c r="HB240" s="157"/>
      <c r="HC240" s="277"/>
      <c r="HD240" s="277"/>
      <c r="HF240" s="277"/>
    </row>
    <row r="241" spans="1:214" ht="12.75" customHeight="1">
      <c r="A241" s="203"/>
      <c r="B241" s="189" t="s">
        <v>400</v>
      </c>
      <c r="C241" s="501" t="s">
        <v>401</v>
      </c>
      <c r="D241" s="501"/>
      <c r="E241" s="501"/>
      <c r="F241" s="501"/>
      <c r="G241" s="501"/>
      <c r="H241" s="190" t="s">
        <v>392</v>
      </c>
      <c r="I241" s="201">
        <v>0.01</v>
      </c>
      <c r="J241" s="197">
        <v>1.6068849999999999</v>
      </c>
      <c r="K241" s="215">
        <v>3.2137699999999998E-2</v>
      </c>
      <c r="L241" s="193"/>
      <c r="M241" s="191"/>
      <c r="N241" s="204">
        <v>777.91</v>
      </c>
      <c r="O241" s="191"/>
      <c r="P241" s="216">
        <v>25</v>
      </c>
      <c r="GO241" s="277"/>
      <c r="GP241" s="277"/>
      <c r="GQ241" s="277"/>
      <c r="GR241" s="277"/>
      <c r="GS241" s="277"/>
      <c r="GT241" s="277"/>
      <c r="GU241" s="277"/>
      <c r="GW241" s="157"/>
      <c r="GX241" s="157"/>
      <c r="GY241" s="157" t="s">
        <v>401</v>
      </c>
      <c r="GZ241" s="277"/>
      <c r="HA241" s="157"/>
      <c r="HB241" s="157"/>
      <c r="HC241" s="277"/>
      <c r="HD241" s="277"/>
      <c r="HF241" s="277"/>
    </row>
    <row r="242" spans="1:214" ht="12.75" customHeight="1">
      <c r="A242" s="195"/>
      <c r="B242" s="189" t="s">
        <v>402</v>
      </c>
      <c r="C242" s="501" t="s">
        <v>403</v>
      </c>
      <c r="D242" s="501"/>
      <c r="E242" s="501"/>
      <c r="F242" s="501"/>
      <c r="G242" s="501"/>
      <c r="H242" s="190" t="s">
        <v>399</v>
      </c>
      <c r="I242" s="201">
        <v>0.01</v>
      </c>
      <c r="J242" s="197">
        <v>1.6068849999999999</v>
      </c>
      <c r="K242" s="215">
        <v>3.2137699999999998E-2</v>
      </c>
      <c r="L242" s="198"/>
      <c r="M242" s="199"/>
      <c r="N242" s="200">
        <v>543.33000000000004</v>
      </c>
      <c r="O242" s="191"/>
      <c r="P242" s="194">
        <v>17.46</v>
      </c>
      <c r="Q242" s="278"/>
      <c r="R242" s="278"/>
      <c r="GO242" s="277"/>
      <c r="GP242" s="277"/>
      <c r="GQ242" s="277"/>
      <c r="GR242" s="277"/>
      <c r="GS242" s="277"/>
      <c r="GT242" s="277"/>
      <c r="GU242" s="277"/>
      <c r="GW242" s="157"/>
      <c r="GX242" s="157" t="s">
        <v>403</v>
      </c>
      <c r="GY242" s="157"/>
      <c r="GZ242" s="277"/>
      <c r="HA242" s="157"/>
      <c r="HB242" s="157"/>
      <c r="HC242" s="277"/>
      <c r="HD242" s="277"/>
      <c r="HF242" s="277"/>
    </row>
    <row r="243" spans="1:214" ht="12.75" customHeight="1">
      <c r="A243" s="203"/>
      <c r="B243" s="189" t="s">
        <v>404</v>
      </c>
      <c r="C243" s="501" t="s">
        <v>405</v>
      </c>
      <c r="D243" s="501"/>
      <c r="E243" s="501"/>
      <c r="F243" s="501"/>
      <c r="G243" s="501"/>
      <c r="H243" s="190" t="s">
        <v>392</v>
      </c>
      <c r="I243" s="201">
        <v>0.01</v>
      </c>
      <c r="J243" s="197">
        <v>1.6068849999999999</v>
      </c>
      <c r="K243" s="215">
        <v>3.2137699999999998E-2</v>
      </c>
      <c r="L243" s="193"/>
      <c r="M243" s="191"/>
      <c r="N243" s="204">
        <v>579.11</v>
      </c>
      <c r="O243" s="191"/>
      <c r="P243" s="216">
        <v>18.61</v>
      </c>
      <c r="GO243" s="277"/>
      <c r="GP243" s="277"/>
      <c r="GQ243" s="277"/>
      <c r="GR243" s="277"/>
      <c r="GS243" s="277"/>
      <c r="GT243" s="277"/>
      <c r="GU243" s="277"/>
      <c r="GW243" s="157"/>
      <c r="GX243" s="157"/>
      <c r="GY243" s="157" t="s">
        <v>405</v>
      </c>
      <c r="GZ243" s="277"/>
      <c r="HA243" s="157"/>
      <c r="HB243" s="157"/>
      <c r="HC243" s="277"/>
      <c r="HD243" s="277"/>
      <c r="HF243" s="277"/>
    </row>
    <row r="244" spans="1:214" ht="22.5" customHeight="1">
      <c r="A244" s="195"/>
      <c r="B244" s="189" t="s">
        <v>406</v>
      </c>
      <c r="C244" s="501" t="s">
        <v>407</v>
      </c>
      <c r="D244" s="501"/>
      <c r="E244" s="501"/>
      <c r="F244" s="501"/>
      <c r="G244" s="501"/>
      <c r="H244" s="190" t="s">
        <v>399</v>
      </c>
      <c r="I244" s="207">
        <v>0.108</v>
      </c>
      <c r="J244" s="197">
        <v>1.6068849999999999</v>
      </c>
      <c r="K244" s="215">
        <v>0.34708719999999998</v>
      </c>
      <c r="L244" s="198"/>
      <c r="M244" s="199"/>
      <c r="N244" s="200">
        <v>34.6</v>
      </c>
      <c r="O244" s="191"/>
      <c r="P244" s="194">
        <v>12.01</v>
      </c>
      <c r="Q244" s="278"/>
      <c r="R244" s="278"/>
      <c r="GO244" s="277"/>
      <c r="GP244" s="277"/>
      <c r="GQ244" s="277"/>
      <c r="GR244" s="277"/>
      <c r="GS244" s="277"/>
      <c r="GT244" s="277"/>
      <c r="GU244" s="277"/>
      <c r="GW244" s="157"/>
      <c r="GX244" s="157" t="s">
        <v>407</v>
      </c>
      <c r="GY244" s="157"/>
      <c r="GZ244" s="277"/>
      <c r="HA244" s="157"/>
      <c r="HB244" s="157"/>
      <c r="HC244" s="277"/>
      <c r="HD244" s="277"/>
      <c r="HF244" s="277"/>
    </row>
    <row r="245" spans="1:214" ht="12.75" customHeight="1">
      <c r="A245" s="195"/>
      <c r="B245" s="189" t="s">
        <v>1626</v>
      </c>
      <c r="C245" s="501" t="s">
        <v>1627</v>
      </c>
      <c r="D245" s="501"/>
      <c r="E245" s="501"/>
      <c r="F245" s="501"/>
      <c r="G245" s="501"/>
      <c r="H245" s="190" t="s">
        <v>399</v>
      </c>
      <c r="I245" s="207">
        <v>0.17499999999999999</v>
      </c>
      <c r="J245" s="197">
        <v>1.6068849999999999</v>
      </c>
      <c r="K245" s="215">
        <v>0.56240979999999996</v>
      </c>
      <c r="L245" s="198"/>
      <c r="M245" s="199"/>
      <c r="N245" s="200">
        <v>16.350000000000001</v>
      </c>
      <c r="O245" s="191"/>
      <c r="P245" s="194">
        <v>9.1999999999999993</v>
      </c>
      <c r="Q245" s="278"/>
      <c r="R245" s="278"/>
      <c r="GO245" s="277"/>
      <c r="GP245" s="277"/>
      <c r="GQ245" s="277"/>
      <c r="GR245" s="277"/>
      <c r="GS245" s="277"/>
      <c r="GT245" s="277"/>
      <c r="GU245" s="277"/>
      <c r="GW245" s="157"/>
      <c r="GX245" s="157" t="s">
        <v>1627</v>
      </c>
      <c r="GY245" s="157"/>
      <c r="GZ245" s="277"/>
      <c r="HA245" s="157"/>
      <c r="HB245" s="157"/>
      <c r="HC245" s="277"/>
      <c r="HD245" s="277"/>
      <c r="HF245" s="277"/>
    </row>
    <row r="246" spans="1:214" ht="12.75" customHeight="1">
      <c r="A246" s="188"/>
      <c r="B246" s="189" t="s">
        <v>180</v>
      </c>
      <c r="C246" s="501" t="s">
        <v>410</v>
      </c>
      <c r="D246" s="501"/>
      <c r="E246" s="501"/>
      <c r="F246" s="501"/>
      <c r="G246" s="501"/>
      <c r="H246" s="190"/>
      <c r="I246" s="191"/>
      <c r="J246" s="191"/>
      <c r="K246" s="191"/>
      <c r="L246" s="193"/>
      <c r="M246" s="191"/>
      <c r="N246" s="193"/>
      <c r="O246" s="191"/>
      <c r="P246" s="194">
        <v>1048.3499999999999</v>
      </c>
      <c r="GO246" s="277"/>
      <c r="GP246" s="277"/>
      <c r="GQ246" s="277"/>
      <c r="GR246" s="277"/>
      <c r="GS246" s="277"/>
      <c r="GT246" s="277"/>
      <c r="GU246" s="277"/>
      <c r="GW246" s="157" t="s">
        <v>410</v>
      </c>
      <c r="GX246" s="157"/>
      <c r="GY246" s="157"/>
      <c r="GZ246" s="277"/>
      <c r="HA246" s="157"/>
      <c r="HB246" s="157"/>
      <c r="HC246" s="277"/>
      <c r="HD246" s="277"/>
      <c r="HF246" s="277"/>
    </row>
    <row r="247" spans="1:214" ht="12.75" customHeight="1">
      <c r="A247" s="195"/>
      <c r="B247" s="189" t="s">
        <v>1612</v>
      </c>
      <c r="C247" s="501" t="s">
        <v>1613</v>
      </c>
      <c r="D247" s="501"/>
      <c r="E247" s="501"/>
      <c r="F247" s="501"/>
      <c r="G247" s="501"/>
      <c r="H247" s="190" t="s">
        <v>413</v>
      </c>
      <c r="I247" s="207">
        <v>8.9999999999999993E-3</v>
      </c>
      <c r="J247" s="202">
        <v>1.0367</v>
      </c>
      <c r="K247" s="215">
        <v>1.8660599999999999E-2</v>
      </c>
      <c r="L247" s="205">
        <v>150.04</v>
      </c>
      <c r="M247" s="206">
        <v>1.59</v>
      </c>
      <c r="N247" s="200">
        <v>238.56</v>
      </c>
      <c r="O247" s="191"/>
      <c r="P247" s="194">
        <v>4.45</v>
      </c>
      <c r="Q247" s="278"/>
      <c r="R247" s="278"/>
      <c r="GO247" s="277"/>
      <c r="GP247" s="277"/>
      <c r="GQ247" s="277"/>
      <c r="GR247" s="277"/>
      <c r="GS247" s="277"/>
      <c r="GT247" s="277"/>
      <c r="GU247" s="277"/>
      <c r="GW247" s="157"/>
      <c r="GX247" s="157" t="s">
        <v>1613</v>
      </c>
      <c r="GY247" s="157"/>
      <c r="GZ247" s="277"/>
      <c r="HA247" s="157"/>
      <c r="HB247" s="157"/>
      <c r="HC247" s="277"/>
      <c r="HD247" s="277"/>
      <c r="HF247" s="277"/>
    </row>
    <row r="248" spans="1:214" ht="12.75" customHeight="1">
      <c r="A248" s="195"/>
      <c r="B248" s="189" t="s">
        <v>1614</v>
      </c>
      <c r="C248" s="501" t="s">
        <v>1615</v>
      </c>
      <c r="D248" s="501"/>
      <c r="E248" s="501"/>
      <c r="F248" s="501"/>
      <c r="G248" s="501"/>
      <c r="H248" s="190" t="s">
        <v>413</v>
      </c>
      <c r="I248" s="207">
        <v>4.0000000000000001E-3</v>
      </c>
      <c r="J248" s="202">
        <v>1.0367</v>
      </c>
      <c r="K248" s="215">
        <v>8.2935999999999999E-3</v>
      </c>
      <c r="L248" s="205">
        <v>187.38</v>
      </c>
      <c r="M248" s="206">
        <v>0.87</v>
      </c>
      <c r="N248" s="200">
        <v>163.02000000000001</v>
      </c>
      <c r="O248" s="191"/>
      <c r="P248" s="194">
        <v>1.35</v>
      </c>
      <c r="Q248" s="278"/>
      <c r="R248" s="278"/>
      <c r="GO248" s="277"/>
      <c r="GP248" s="277"/>
      <c r="GQ248" s="277"/>
      <c r="GR248" s="277"/>
      <c r="GS248" s="277"/>
      <c r="GT248" s="277"/>
      <c r="GU248" s="277"/>
      <c r="GW248" s="157"/>
      <c r="GX248" s="157" t="s">
        <v>1615</v>
      </c>
      <c r="GY248" s="157"/>
      <c r="GZ248" s="277"/>
      <c r="HA248" s="157"/>
      <c r="HB248" s="157"/>
      <c r="HC248" s="277"/>
      <c r="HD248" s="277"/>
      <c r="HF248" s="277"/>
    </row>
    <row r="249" spans="1:214" ht="12.75" customHeight="1">
      <c r="A249" s="195"/>
      <c r="B249" s="189" t="s">
        <v>590</v>
      </c>
      <c r="C249" s="501" t="s">
        <v>591</v>
      </c>
      <c r="D249" s="501"/>
      <c r="E249" s="501"/>
      <c r="F249" s="501"/>
      <c r="G249" s="501"/>
      <c r="H249" s="190" t="s">
        <v>592</v>
      </c>
      <c r="I249" s="202">
        <v>2.0799999999999999E-2</v>
      </c>
      <c r="J249" s="202">
        <v>1.0367</v>
      </c>
      <c r="K249" s="215">
        <v>4.3126699999999997E-2</v>
      </c>
      <c r="L249" s="198"/>
      <c r="M249" s="199"/>
      <c r="N249" s="200">
        <v>7.46</v>
      </c>
      <c r="O249" s="191"/>
      <c r="P249" s="194">
        <v>0.32</v>
      </c>
      <c r="Q249" s="278"/>
      <c r="R249" s="278"/>
      <c r="GO249" s="277"/>
      <c r="GP249" s="277"/>
      <c r="GQ249" s="277"/>
      <c r="GR249" s="277"/>
      <c r="GS249" s="277"/>
      <c r="GT249" s="277"/>
      <c r="GU249" s="277"/>
      <c r="GW249" s="157"/>
      <c r="GX249" s="157" t="s">
        <v>591</v>
      </c>
      <c r="GY249" s="157"/>
      <c r="GZ249" s="277"/>
      <c r="HA249" s="157"/>
      <c r="HB249" s="157"/>
      <c r="HC249" s="277"/>
      <c r="HD249" s="277"/>
      <c r="HF249" s="277"/>
    </row>
    <row r="250" spans="1:214" ht="33.75" customHeight="1">
      <c r="A250" s="195"/>
      <c r="B250" s="189" t="s">
        <v>593</v>
      </c>
      <c r="C250" s="501" t="s">
        <v>594</v>
      </c>
      <c r="D250" s="501"/>
      <c r="E250" s="501"/>
      <c r="F250" s="501"/>
      <c r="G250" s="501"/>
      <c r="H250" s="190" t="s">
        <v>595</v>
      </c>
      <c r="I250" s="209">
        <v>3</v>
      </c>
      <c r="J250" s="202">
        <v>1.0367</v>
      </c>
      <c r="K250" s="202">
        <v>6.2202000000000002</v>
      </c>
      <c r="L250" s="205">
        <v>5.87</v>
      </c>
      <c r="M250" s="206">
        <v>0.87</v>
      </c>
      <c r="N250" s="200">
        <v>5.1100000000000003</v>
      </c>
      <c r="O250" s="191"/>
      <c r="P250" s="194">
        <v>31.79</v>
      </c>
      <c r="Q250" s="278"/>
      <c r="R250" s="278"/>
      <c r="GO250" s="277"/>
      <c r="GP250" s="277"/>
      <c r="GQ250" s="277"/>
      <c r="GR250" s="277"/>
      <c r="GS250" s="277"/>
      <c r="GT250" s="277"/>
      <c r="GU250" s="277"/>
      <c r="GW250" s="157"/>
      <c r="GX250" s="157" t="s">
        <v>594</v>
      </c>
      <c r="GY250" s="157"/>
      <c r="GZ250" s="277"/>
      <c r="HA250" s="157"/>
      <c r="HB250" s="157"/>
      <c r="HC250" s="277"/>
      <c r="HD250" s="277"/>
      <c r="HF250" s="277"/>
    </row>
    <row r="251" spans="1:214" ht="22.5" customHeight="1">
      <c r="A251" s="195"/>
      <c r="B251" s="189" t="s">
        <v>411</v>
      </c>
      <c r="C251" s="501" t="s">
        <v>412</v>
      </c>
      <c r="D251" s="501"/>
      <c r="E251" s="501"/>
      <c r="F251" s="501"/>
      <c r="G251" s="501"/>
      <c r="H251" s="190" t="s">
        <v>413</v>
      </c>
      <c r="I251" s="201">
        <v>7.0000000000000007E-2</v>
      </c>
      <c r="J251" s="202">
        <v>1.0367</v>
      </c>
      <c r="K251" s="197">
        <v>0.14513799999999999</v>
      </c>
      <c r="L251" s="205">
        <v>155.63</v>
      </c>
      <c r="M251" s="206">
        <v>0.77</v>
      </c>
      <c r="N251" s="200">
        <v>119.84</v>
      </c>
      <c r="O251" s="191"/>
      <c r="P251" s="194">
        <v>17.39</v>
      </c>
      <c r="Q251" s="278"/>
      <c r="R251" s="278"/>
      <c r="GO251" s="277"/>
      <c r="GP251" s="277"/>
      <c r="GQ251" s="277"/>
      <c r="GR251" s="277"/>
      <c r="GS251" s="277"/>
      <c r="GT251" s="277"/>
      <c r="GU251" s="277"/>
      <c r="GW251" s="157"/>
      <c r="GX251" s="157" t="s">
        <v>412</v>
      </c>
      <c r="GY251" s="157"/>
      <c r="GZ251" s="277"/>
      <c r="HA251" s="157"/>
      <c r="HB251" s="157"/>
      <c r="HC251" s="277"/>
      <c r="HD251" s="277"/>
      <c r="HF251" s="277"/>
    </row>
    <row r="252" spans="1:214" ht="12.75" customHeight="1">
      <c r="A252" s="195"/>
      <c r="B252" s="189" t="s">
        <v>703</v>
      </c>
      <c r="C252" s="501" t="s">
        <v>704</v>
      </c>
      <c r="D252" s="501"/>
      <c r="E252" s="501"/>
      <c r="F252" s="501"/>
      <c r="G252" s="501"/>
      <c r="H252" s="190" t="s">
        <v>413</v>
      </c>
      <c r="I252" s="201">
        <v>0.38</v>
      </c>
      <c r="J252" s="202">
        <v>1.0367</v>
      </c>
      <c r="K252" s="197">
        <v>0.78789200000000004</v>
      </c>
      <c r="L252" s="205">
        <v>174.93</v>
      </c>
      <c r="M252" s="206">
        <v>1.07</v>
      </c>
      <c r="N252" s="200">
        <v>187.18</v>
      </c>
      <c r="O252" s="191"/>
      <c r="P252" s="194">
        <v>147.47999999999999</v>
      </c>
      <c r="Q252" s="278"/>
      <c r="R252" s="278"/>
      <c r="GO252" s="277"/>
      <c r="GP252" s="277"/>
      <c r="GQ252" s="277"/>
      <c r="GR252" s="277"/>
      <c r="GS252" s="277"/>
      <c r="GT252" s="277"/>
      <c r="GU252" s="277"/>
      <c r="GW252" s="157"/>
      <c r="GX252" s="157" t="s">
        <v>704</v>
      </c>
      <c r="GY252" s="157"/>
      <c r="GZ252" s="277"/>
      <c r="HA252" s="157"/>
      <c r="HB252" s="157"/>
      <c r="HC252" s="277"/>
      <c r="HD252" s="277"/>
      <c r="HF252" s="277"/>
    </row>
    <row r="253" spans="1:214" ht="12.75" customHeight="1">
      <c r="A253" s="195"/>
      <c r="B253" s="189" t="s">
        <v>596</v>
      </c>
      <c r="C253" s="501" t="s">
        <v>597</v>
      </c>
      <c r="D253" s="501"/>
      <c r="E253" s="501"/>
      <c r="F253" s="501"/>
      <c r="G253" s="501"/>
      <c r="H253" s="190" t="s">
        <v>587</v>
      </c>
      <c r="I253" s="207">
        <v>1.4E-2</v>
      </c>
      <c r="J253" s="202">
        <v>1.0367</v>
      </c>
      <c r="K253" s="215">
        <v>2.9027600000000001E-2</v>
      </c>
      <c r="L253" s="205">
        <v>41.71</v>
      </c>
      <c r="M253" s="220">
        <v>1.3</v>
      </c>
      <c r="N253" s="200">
        <v>54.22</v>
      </c>
      <c r="O253" s="191"/>
      <c r="P253" s="194">
        <v>1.57</v>
      </c>
      <c r="Q253" s="278"/>
      <c r="R253" s="278"/>
      <c r="GO253" s="277"/>
      <c r="GP253" s="277"/>
      <c r="GQ253" s="277"/>
      <c r="GR253" s="277"/>
      <c r="GS253" s="277"/>
      <c r="GT253" s="277"/>
      <c r="GU253" s="277"/>
      <c r="GW253" s="157"/>
      <c r="GX253" s="157" t="s">
        <v>597</v>
      </c>
      <c r="GY253" s="157"/>
      <c r="GZ253" s="277"/>
      <c r="HA253" s="157"/>
      <c r="HB253" s="157"/>
      <c r="HC253" s="277"/>
      <c r="HD253" s="277"/>
      <c r="HF253" s="277"/>
    </row>
    <row r="254" spans="1:214" ht="12.75" customHeight="1">
      <c r="A254" s="195"/>
      <c r="B254" s="189" t="s">
        <v>1616</v>
      </c>
      <c r="C254" s="501" t="s">
        <v>1617</v>
      </c>
      <c r="D254" s="501"/>
      <c r="E254" s="501"/>
      <c r="F254" s="501"/>
      <c r="G254" s="501"/>
      <c r="H254" s="190" t="s">
        <v>413</v>
      </c>
      <c r="I254" s="207">
        <v>2E-3</v>
      </c>
      <c r="J254" s="202">
        <v>1.0367</v>
      </c>
      <c r="K254" s="215">
        <v>4.1468E-3</v>
      </c>
      <c r="L254" s="205">
        <v>395.65</v>
      </c>
      <c r="M254" s="220">
        <v>1.6</v>
      </c>
      <c r="N254" s="200">
        <v>633.04</v>
      </c>
      <c r="O254" s="191"/>
      <c r="P254" s="194">
        <v>2.63</v>
      </c>
      <c r="Q254" s="278"/>
      <c r="R254" s="278"/>
      <c r="GO254" s="277"/>
      <c r="GP254" s="277"/>
      <c r="GQ254" s="277"/>
      <c r="GR254" s="277"/>
      <c r="GS254" s="277"/>
      <c r="GT254" s="277"/>
      <c r="GU254" s="277"/>
      <c r="GW254" s="157"/>
      <c r="GX254" s="157" t="s">
        <v>1617</v>
      </c>
      <c r="GY254" s="157"/>
      <c r="GZ254" s="277"/>
      <c r="HA254" s="157"/>
      <c r="HB254" s="157"/>
      <c r="HC254" s="277"/>
      <c r="HD254" s="277"/>
      <c r="HF254" s="277"/>
    </row>
    <row r="255" spans="1:214" ht="22.5" customHeight="1">
      <c r="A255" s="195"/>
      <c r="B255" s="189" t="s">
        <v>2016</v>
      </c>
      <c r="C255" s="501" t="s">
        <v>2017</v>
      </c>
      <c r="D255" s="501"/>
      <c r="E255" s="501"/>
      <c r="F255" s="501"/>
      <c r="G255" s="501"/>
      <c r="H255" s="190" t="s">
        <v>418</v>
      </c>
      <c r="I255" s="207">
        <v>2E-3</v>
      </c>
      <c r="J255" s="202">
        <v>1.0367</v>
      </c>
      <c r="K255" s="215">
        <v>4.1468E-3</v>
      </c>
      <c r="L255" s="208">
        <v>105278.81</v>
      </c>
      <c r="M255" s="206">
        <v>1.27</v>
      </c>
      <c r="N255" s="200">
        <v>133704.09</v>
      </c>
      <c r="O255" s="191"/>
      <c r="P255" s="194">
        <v>554.44000000000005</v>
      </c>
      <c r="Q255" s="278"/>
      <c r="R255" s="278"/>
      <c r="GO255" s="277"/>
      <c r="GP255" s="277"/>
      <c r="GQ255" s="277"/>
      <c r="GR255" s="277"/>
      <c r="GS255" s="277"/>
      <c r="GT255" s="277"/>
      <c r="GU255" s="277"/>
      <c r="GW255" s="157"/>
      <c r="GX255" s="157" t="s">
        <v>2017</v>
      </c>
      <c r="GY255" s="157"/>
      <c r="GZ255" s="277"/>
      <c r="HA255" s="157"/>
      <c r="HB255" s="157"/>
      <c r="HC255" s="277"/>
      <c r="HD255" s="277"/>
      <c r="HF255" s="277"/>
    </row>
    <row r="256" spans="1:214" ht="12.75" customHeight="1">
      <c r="A256" s="195"/>
      <c r="B256" s="189" t="s">
        <v>730</v>
      </c>
      <c r="C256" s="501" t="s">
        <v>731</v>
      </c>
      <c r="D256" s="501"/>
      <c r="E256" s="501"/>
      <c r="F256" s="501"/>
      <c r="G256" s="501"/>
      <c r="H256" s="190" t="s">
        <v>413</v>
      </c>
      <c r="I256" s="207">
        <v>4.7E-2</v>
      </c>
      <c r="J256" s="202">
        <v>1.0367</v>
      </c>
      <c r="K256" s="215">
        <v>9.7449800000000003E-2</v>
      </c>
      <c r="L256" s="205">
        <v>79.88</v>
      </c>
      <c r="M256" s="206">
        <v>1.42</v>
      </c>
      <c r="N256" s="200">
        <v>113.43</v>
      </c>
      <c r="O256" s="191"/>
      <c r="P256" s="194">
        <v>11.05</v>
      </c>
      <c r="Q256" s="278"/>
      <c r="R256" s="278"/>
      <c r="GO256" s="277"/>
      <c r="GP256" s="277"/>
      <c r="GQ256" s="277"/>
      <c r="GR256" s="277"/>
      <c r="GS256" s="277"/>
      <c r="GT256" s="277"/>
      <c r="GU256" s="277"/>
      <c r="GW256" s="157"/>
      <c r="GX256" s="157" t="s">
        <v>731</v>
      </c>
      <c r="GY256" s="157"/>
      <c r="GZ256" s="277"/>
      <c r="HA256" s="157"/>
      <c r="HB256" s="157"/>
      <c r="HC256" s="277"/>
      <c r="HD256" s="277"/>
      <c r="HF256" s="277"/>
    </row>
    <row r="257" spans="1:214" ht="12.75" customHeight="1">
      <c r="A257" s="195"/>
      <c r="B257" s="189" t="s">
        <v>2102</v>
      </c>
      <c r="C257" s="501" t="s">
        <v>2103</v>
      </c>
      <c r="D257" s="501"/>
      <c r="E257" s="501"/>
      <c r="F257" s="501"/>
      <c r="G257" s="501"/>
      <c r="H257" s="190" t="s">
        <v>413</v>
      </c>
      <c r="I257" s="207">
        <v>1.4E-2</v>
      </c>
      <c r="J257" s="202">
        <v>1.0367</v>
      </c>
      <c r="K257" s="215">
        <v>2.9027600000000001E-2</v>
      </c>
      <c r="L257" s="205">
        <v>157.44</v>
      </c>
      <c r="M257" s="206">
        <v>1.22</v>
      </c>
      <c r="N257" s="200">
        <v>192.08</v>
      </c>
      <c r="O257" s="191"/>
      <c r="P257" s="194">
        <v>5.58</v>
      </c>
      <c r="Q257" s="278"/>
      <c r="R257" s="278"/>
      <c r="GO257" s="277"/>
      <c r="GP257" s="277"/>
      <c r="GQ257" s="277"/>
      <c r="GR257" s="277"/>
      <c r="GS257" s="277"/>
      <c r="GT257" s="277"/>
      <c r="GU257" s="277"/>
      <c r="GW257" s="157"/>
      <c r="GX257" s="157" t="s">
        <v>2103</v>
      </c>
      <c r="GY257" s="157"/>
      <c r="GZ257" s="277"/>
      <c r="HA257" s="157"/>
      <c r="HB257" s="157"/>
      <c r="HC257" s="277"/>
      <c r="HD257" s="277"/>
      <c r="HF257" s="277"/>
    </row>
    <row r="258" spans="1:214" ht="12.75" customHeight="1">
      <c r="A258" s="195"/>
      <c r="B258" s="189" t="s">
        <v>2018</v>
      </c>
      <c r="C258" s="501" t="s">
        <v>2019</v>
      </c>
      <c r="D258" s="501"/>
      <c r="E258" s="501"/>
      <c r="F258" s="501"/>
      <c r="G258" s="501"/>
      <c r="H258" s="190" t="s">
        <v>2020</v>
      </c>
      <c r="I258" s="196">
        <v>0.1</v>
      </c>
      <c r="J258" s="202">
        <v>1.0367</v>
      </c>
      <c r="K258" s="192">
        <v>0.20734</v>
      </c>
      <c r="L258" s="205">
        <v>944.69</v>
      </c>
      <c r="M258" s="206">
        <v>1.38</v>
      </c>
      <c r="N258" s="200">
        <v>1303.67</v>
      </c>
      <c r="O258" s="191"/>
      <c r="P258" s="194">
        <v>270.3</v>
      </c>
      <c r="Q258" s="278"/>
      <c r="R258" s="278"/>
      <c r="GO258" s="277"/>
      <c r="GP258" s="277"/>
      <c r="GQ258" s="277"/>
      <c r="GR258" s="277"/>
      <c r="GS258" s="277"/>
      <c r="GT258" s="277"/>
      <c r="GU258" s="277"/>
      <c r="GW258" s="157"/>
      <c r="GX258" s="157" t="s">
        <v>2019</v>
      </c>
      <c r="GY258" s="157"/>
      <c r="GZ258" s="277"/>
      <c r="HA258" s="157"/>
      <c r="HB258" s="157"/>
      <c r="HC258" s="277"/>
      <c r="HD258" s="277"/>
      <c r="HF258" s="277"/>
    </row>
    <row r="259" spans="1:214" ht="12.75" customHeight="1">
      <c r="A259" s="210"/>
      <c r="B259" s="187"/>
      <c r="C259" s="500" t="s">
        <v>429</v>
      </c>
      <c r="D259" s="500"/>
      <c r="E259" s="500"/>
      <c r="F259" s="500"/>
      <c r="G259" s="500"/>
      <c r="H259" s="180"/>
      <c r="I259" s="181"/>
      <c r="J259" s="181"/>
      <c r="K259" s="181"/>
      <c r="L259" s="183"/>
      <c r="M259" s="181"/>
      <c r="N259" s="211"/>
      <c r="O259" s="181"/>
      <c r="P259" s="212">
        <v>4862.08</v>
      </c>
      <c r="Q259" s="278"/>
      <c r="R259" s="278"/>
      <c r="GO259" s="277"/>
      <c r="GP259" s="277"/>
      <c r="GQ259" s="277"/>
      <c r="GR259" s="277"/>
      <c r="GS259" s="277"/>
      <c r="GT259" s="277"/>
      <c r="GU259" s="277"/>
      <c r="GW259" s="157"/>
      <c r="GX259" s="157"/>
      <c r="GY259" s="157"/>
      <c r="GZ259" s="277" t="s">
        <v>429</v>
      </c>
      <c r="HA259" s="157"/>
      <c r="HB259" s="157"/>
      <c r="HC259" s="277"/>
      <c r="HD259" s="277"/>
      <c r="HF259" s="277"/>
    </row>
    <row r="260" spans="1:214" ht="12.75" customHeight="1">
      <c r="A260" s="203" t="s">
        <v>76</v>
      </c>
      <c r="B260" s="189" t="s">
        <v>430</v>
      </c>
      <c r="C260" s="501" t="s">
        <v>431</v>
      </c>
      <c r="D260" s="501"/>
      <c r="E260" s="501"/>
      <c r="F260" s="501"/>
      <c r="G260" s="501"/>
      <c r="H260" s="190" t="s">
        <v>432</v>
      </c>
      <c r="I260" s="209">
        <v>2</v>
      </c>
      <c r="J260" s="191"/>
      <c r="K260" s="209">
        <v>2</v>
      </c>
      <c r="L260" s="193"/>
      <c r="M260" s="191"/>
      <c r="N260" s="193"/>
      <c r="O260" s="202">
        <v>1.0367</v>
      </c>
      <c r="P260" s="216">
        <v>47.49</v>
      </c>
      <c r="GO260" s="277"/>
      <c r="GP260" s="277"/>
      <c r="GQ260" s="277"/>
      <c r="GR260" s="277"/>
      <c r="GS260" s="277"/>
      <c r="GT260" s="277"/>
      <c r="GU260" s="277"/>
      <c r="GW260" s="157"/>
      <c r="GX260" s="157"/>
      <c r="GY260" s="157"/>
      <c r="GZ260" s="277"/>
      <c r="HA260" s="157" t="s">
        <v>431</v>
      </c>
      <c r="HB260" s="157"/>
      <c r="HC260" s="277"/>
      <c r="HD260" s="277"/>
      <c r="HF260" s="277"/>
    </row>
    <row r="261" spans="1:214" ht="12.75" customHeight="1">
      <c r="A261" s="203"/>
      <c r="B261" s="189"/>
      <c r="C261" s="501" t="s">
        <v>433</v>
      </c>
      <c r="D261" s="501"/>
      <c r="E261" s="501"/>
      <c r="F261" s="501"/>
      <c r="G261" s="501"/>
      <c r="H261" s="190"/>
      <c r="I261" s="191"/>
      <c r="J261" s="191"/>
      <c r="K261" s="191"/>
      <c r="L261" s="193"/>
      <c r="M261" s="191"/>
      <c r="N261" s="193"/>
      <c r="O261" s="191"/>
      <c r="P261" s="194">
        <v>3724.21</v>
      </c>
      <c r="GO261" s="277"/>
      <c r="GP261" s="277"/>
      <c r="GQ261" s="277"/>
      <c r="GR261" s="277"/>
      <c r="GS261" s="277"/>
      <c r="GT261" s="277"/>
      <c r="GU261" s="277"/>
      <c r="GW261" s="157"/>
      <c r="GX261" s="157"/>
      <c r="GY261" s="157"/>
      <c r="GZ261" s="277"/>
      <c r="HA261" s="157"/>
      <c r="HB261" s="157" t="s">
        <v>433</v>
      </c>
      <c r="HC261" s="277"/>
      <c r="HD261" s="277"/>
      <c r="HF261" s="277"/>
    </row>
    <row r="262" spans="1:214" ht="12.75" customHeight="1">
      <c r="A262" s="203"/>
      <c r="B262" s="189" t="s">
        <v>603</v>
      </c>
      <c r="C262" s="501" t="s">
        <v>604</v>
      </c>
      <c r="D262" s="501"/>
      <c r="E262" s="501"/>
      <c r="F262" s="501"/>
      <c r="G262" s="501"/>
      <c r="H262" s="190" t="s">
        <v>432</v>
      </c>
      <c r="I262" s="209">
        <v>97</v>
      </c>
      <c r="J262" s="191"/>
      <c r="K262" s="209">
        <v>97</v>
      </c>
      <c r="L262" s="193"/>
      <c r="M262" s="191"/>
      <c r="N262" s="193"/>
      <c r="O262" s="191"/>
      <c r="P262" s="194">
        <v>3612.48</v>
      </c>
      <c r="GO262" s="277"/>
      <c r="GP262" s="277"/>
      <c r="GQ262" s="277"/>
      <c r="GR262" s="277"/>
      <c r="GS262" s="277"/>
      <c r="GT262" s="277"/>
      <c r="GU262" s="277"/>
      <c r="GW262" s="157"/>
      <c r="GX262" s="157"/>
      <c r="GY262" s="157"/>
      <c r="GZ262" s="277"/>
      <c r="HA262" s="157"/>
      <c r="HB262" s="157" t="s">
        <v>604</v>
      </c>
      <c r="HC262" s="277"/>
      <c r="HD262" s="277"/>
      <c r="HF262" s="277"/>
    </row>
    <row r="263" spans="1:214" ht="12.75" customHeight="1">
      <c r="A263" s="203"/>
      <c r="B263" s="189" t="s">
        <v>605</v>
      </c>
      <c r="C263" s="501" t="s">
        <v>606</v>
      </c>
      <c r="D263" s="501"/>
      <c r="E263" s="501"/>
      <c r="F263" s="501"/>
      <c r="G263" s="501"/>
      <c r="H263" s="190" t="s">
        <v>432</v>
      </c>
      <c r="I263" s="209">
        <v>51</v>
      </c>
      <c r="J263" s="191"/>
      <c r="K263" s="209">
        <v>51</v>
      </c>
      <c r="L263" s="193"/>
      <c r="M263" s="191"/>
      <c r="N263" s="193"/>
      <c r="O263" s="191"/>
      <c r="P263" s="194">
        <v>1899.35</v>
      </c>
      <c r="GO263" s="277"/>
      <c r="GP263" s="277"/>
      <c r="GQ263" s="277"/>
      <c r="GR263" s="277"/>
      <c r="GS263" s="277"/>
      <c r="GT263" s="277"/>
      <c r="GU263" s="277"/>
      <c r="GW263" s="157"/>
      <c r="GX263" s="157"/>
      <c r="GY263" s="157"/>
      <c r="GZ263" s="277"/>
      <c r="HA263" s="157"/>
      <c r="HB263" s="157" t="s">
        <v>606</v>
      </c>
      <c r="HC263" s="277"/>
      <c r="HD263" s="277"/>
      <c r="HF263" s="277"/>
    </row>
    <row r="264" spans="1:214" ht="12.75" customHeight="1">
      <c r="A264" s="213"/>
      <c r="B264" s="214"/>
      <c r="C264" s="500" t="s">
        <v>438</v>
      </c>
      <c r="D264" s="500"/>
      <c r="E264" s="500"/>
      <c r="F264" s="500"/>
      <c r="G264" s="500"/>
      <c r="H264" s="180"/>
      <c r="I264" s="181"/>
      <c r="J264" s="181"/>
      <c r="K264" s="181"/>
      <c r="L264" s="183"/>
      <c r="M264" s="181"/>
      <c r="N264" s="211">
        <v>5210.7</v>
      </c>
      <c r="O264" s="181"/>
      <c r="P264" s="212">
        <v>10421.4</v>
      </c>
      <c r="GO264" s="277"/>
      <c r="GP264" s="277"/>
      <c r="GQ264" s="277"/>
      <c r="GR264" s="277"/>
      <c r="GS264" s="277"/>
      <c r="GT264" s="277"/>
      <c r="GU264" s="277"/>
      <c r="GW264" s="157"/>
      <c r="GX264" s="157"/>
      <c r="GY264" s="157"/>
      <c r="GZ264" s="277"/>
      <c r="HA264" s="157"/>
      <c r="HB264" s="157"/>
      <c r="HC264" s="277" t="s">
        <v>438</v>
      </c>
      <c r="HD264" s="277"/>
      <c r="HF264" s="277"/>
    </row>
    <row r="265" spans="1:214" ht="1.5" customHeight="1">
      <c r="A265" s="223"/>
      <c r="B265" s="224"/>
      <c r="C265" s="224"/>
      <c r="D265" s="224"/>
      <c r="E265" s="224"/>
      <c r="F265" s="225"/>
      <c r="G265" s="225"/>
      <c r="H265" s="225"/>
      <c r="I265" s="225"/>
      <c r="J265" s="226"/>
      <c r="K265" s="225"/>
      <c r="L265" s="226"/>
      <c r="M265" s="227"/>
      <c r="N265" s="226"/>
      <c r="O265" s="228"/>
      <c r="P265" s="229"/>
      <c r="Q265" s="279"/>
      <c r="R265" s="280"/>
      <c r="GO265" s="277"/>
      <c r="GP265" s="277"/>
      <c r="GQ265" s="277"/>
      <c r="GR265" s="277"/>
      <c r="GS265" s="277"/>
      <c r="GT265" s="277"/>
      <c r="GU265" s="277"/>
      <c r="GW265" s="157"/>
      <c r="GX265" s="157"/>
      <c r="GY265" s="157"/>
      <c r="GZ265" s="277"/>
      <c r="HA265" s="157"/>
      <c r="HB265" s="157"/>
      <c r="HC265" s="277"/>
      <c r="HD265" s="277"/>
      <c r="HF265" s="277"/>
    </row>
    <row r="266" spans="1:214" ht="12.75" customHeight="1">
      <c r="A266" s="210"/>
      <c r="B266" s="230"/>
      <c r="C266" s="496" t="s">
        <v>2106</v>
      </c>
      <c r="D266" s="496"/>
      <c r="E266" s="496"/>
      <c r="F266" s="496"/>
      <c r="G266" s="496"/>
      <c r="H266" s="496"/>
      <c r="I266" s="496"/>
      <c r="J266" s="496"/>
      <c r="K266" s="496"/>
      <c r="L266" s="496"/>
      <c r="M266" s="496"/>
      <c r="N266" s="496"/>
      <c r="O266" s="496"/>
      <c r="P266" s="232"/>
      <c r="Q266" s="279"/>
      <c r="R266" s="280"/>
      <c r="GO266" s="277"/>
      <c r="GP266" s="277"/>
      <c r="GQ266" s="277"/>
      <c r="GR266" s="277"/>
      <c r="GS266" s="277"/>
      <c r="GT266" s="277"/>
      <c r="GU266" s="277"/>
      <c r="GW266" s="157"/>
      <c r="GX266" s="157"/>
      <c r="GY266" s="157"/>
      <c r="GZ266" s="277"/>
      <c r="HA266" s="157"/>
      <c r="HB266" s="157"/>
      <c r="HC266" s="277"/>
      <c r="HD266" s="277" t="s">
        <v>2106</v>
      </c>
      <c r="HF266" s="277"/>
    </row>
    <row r="267" spans="1:214" ht="12.75" customHeight="1">
      <c r="A267" s="210"/>
      <c r="B267" s="187"/>
      <c r="C267" s="495" t="s">
        <v>675</v>
      </c>
      <c r="D267" s="495"/>
      <c r="E267" s="495"/>
      <c r="F267" s="495"/>
      <c r="G267" s="495"/>
      <c r="H267" s="495"/>
      <c r="I267" s="495"/>
      <c r="J267" s="495"/>
      <c r="K267" s="495"/>
      <c r="L267" s="495"/>
      <c r="M267" s="495"/>
      <c r="N267" s="495"/>
      <c r="O267" s="495"/>
      <c r="P267" s="234">
        <v>12713.9</v>
      </c>
      <c r="Q267" s="279"/>
      <c r="R267" s="280"/>
      <c r="GO267" s="277"/>
      <c r="GP267" s="277"/>
      <c r="GQ267" s="277"/>
      <c r="GR267" s="277"/>
      <c r="GS267" s="277"/>
      <c r="GT267" s="277"/>
      <c r="GU267" s="277"/>
      <c r="GW267" s="157"/>
      <c r="GX267" s="157"/>
      <c r="GY267" s="157"/>
      <c r="GZ267" s="277"/>
      <c r="HA267" s="157"/>
      <c r="HB267" s="157"/>
      <c r="HC267" s="277"/>
      <c r="HD267" s="277"/>
      <c r="HE267" s="140" t="s">
        <v>675</v>
      </c>
      <c r="HF267" s="277"/>
    </row>
    <row r="268" spans="1:214" ht="12.75" customHeight="1">
      <c r="A268" s="210"/>
      <c r="B268" s="187"/>
      <c r="C268" s="495" t="s">
        <v>676</v>
      </c>
      <c r="D268" s="495"/>
      <c r="E268" s="495"/>
      <c r="F268" s="495"/>
      <c r="G268" s="495"/>
      <c r="H268" s="495"/>
      <c r="I268" s="495"/>
      <c r="J268" s="495"/>
      <c r="K268" s="495"/>
      <c r="L268" s="495"/>
      <c r="M268" s="495"/>
      <c r="N268" s="495"/>
      <c r="O268" s="495"/>
      <c r="P268" s="235"/>
      <c r="Q268" s="279"/>
      <c r="R268" s="280"/>
      <c r="GO268" s="277"/>
      <c r="GP268" s="277"/>
      <c r="GQ268" s="277"/>
      <c r="GR268" s="277"/>
      <c r="GS268" s="277"/>
      <c r="GT268" s="277"/>
      <c r="GU268" s="277"/>
      <c r="GW268" s="157"/>
      <c r="GX268" s="157"/>
      <c r="GY268" s="157"/>
      <c r="GZ268" s="277"/>
      <c r="HA268" s="157"/>
      <c r="HB268" s="157"/>
      <c r="HC268" s="277"/>
      <c r="HD268" s="277"/>
      <c r="HE268" s="140" t="s">
        <v>676</v>
      </c>
      <c r="HF268" s="277"/>
    </row>
    <row r="269" spans="1:214" ht="12.75" customHeight="1">
      <c r="A269" s="210"/>
      <c r="B269" s="187"/>
      <c r="C269" s="495" t="s">
        <v>677</v>
      </c>
      <c r="D269" s="495"/>
      <c r="E269" s="495"/>
      <c r="F269" s="495"/>
      <c r="G269" s="495"/>
      <c r="H269" s="495"/>
      <c r="I269" s="495"/>
      <c r="J269" s="495"/>
      <c r="K269" s="495"/>
      <c r="L269" s="495"/>
      <c r="M269" s="495"/>
      <c r="N269" s="495"/>
      <c r="O269" s="495"/>
      <c r="P269" s="234">
        <v>9845.61</v>
      </c>
      <c r="Q269" s="279"/>
      <c r="R269" s="280"/>
      <c r="GO269" s="277"/>
      <c r="GP269" s="277"/>
      <c r="GQ269" s="277"/>
      <c r="GR269" s="277"/>
      <c r="GS269" s="277"/>
      <c r="GT269" s="277"/>
      <c r="GU269" s="277"/>
      <c r="GW269" s="157"/>
      <c r="GX269" s="157"/>
      <c r="GY269" s="157"/>
      <c r="GZ269" s="277"/>
      <c r="HA269" s="157"/>
      <c r="HB269" s="157"/>
      <c r="HC269" s="277"/>
      <c r="HD269" s="277"/>
      <c r="HE269" s="140" t="s">
        <v>677</v>
      </c>
      <c r="HF269" s="277"/>
    </row>
    <row r="270" spans="1:214" ht="12.75" customHeight="1">
      <c r="A270" s="210"/>
      <c r="B270" s="187"/>
      <c r="C270" s="495" t="s">
        <v>678</v>
      </c>
      <c r="D270" s="495"/>
      <c r="E270" s="495"/>
      <c r="F270" s="495"/>
      <c r="G270" s="495"/>
      <c r="H270" s="495"/>
      <c r="I270" s="495"/>
      <c r="J270" s="495"/>
      <c r="K270" s="495"/>
      <c r="L270" s="495"/>
      <c r="M270" s="495"/>
      <c r="N270" s="495"/>
      <c r="O270" s="495"/>
      <c r="P270" s="252">
        <v>119.54</v>
      </c>
      <c r="Q270" s="279"/>
      <c r="R270" s="280"/>
      <c r="GO270" s="277"/>
      <c r="GP270" s="277"/>
      <c r="GQ270" s="277"/>
      <c r="GR270" s="277"/>
      <c r="GS270" s="277"/>
      <c r="GT270" s="277"/>
      <c r="GU270" s="277"/>
      <c r="GW270" s="157"/>
      <c r="GX270" s="157"/>
      <c r="GY270" s="157"/>
      <c r="GZ270" s="277"/>
      <c r="HA270" s="157"/>
      <c r="HB270" s="157"/>
      <c r="HC270" s="277"/>
      <c r="HD270" s="277"/>
      <c r="HE270" s="140" t="s">
        <v>678</v>
      </c>
      <c r="HF270" s="277"/>
    </row>
    <row r="271" spans="1:214" ht="12.75" customHeight="1">
      <c r="A271" s="210"/>
      <c r="B271" s="187"/>
      <c r="C271" s="495" t="s">
        <v>679</v>
      </c>
      <c r="D271" s="495"/>
      <c r="E271" s="495"/>
      <c r="F271" s="495"/>
      <c r="G271" s="495"/>
      <c r="H271" s="495"/>
      <c r="I271" s="495"/>
      <c r="J271" s="495"/>
      <c r="K271" s="495"/>
      <c r="L271" s="495"/>
      <c r="M271" s="495"/>
      <c r="N271" s="495"/>
      <c r="O271" s="495"/>
      <c r="P271" s="252">
        <v>43.61</v>
      </c>
      <c r="Q271" s="279"/>
      <c r="R271" s="280"/>
      <c r="GO271" s="277"/>
      <c r="GP271" s="277"/>
      <c r="GQ271" s="277"/>
      <c r="GR271" s="277"/>
      <c r="GS271" s="277"/>
      <c r="GT271" s="277"/>
      <c r="GU271" s="277"/>
      <c r="GW271" s="157"/>
      <c r="GX271" s="157"/>
      <c r="GY271" s="157"/>
      <c r="GZ271" s="277"/>
      <c r="HA271" s="157"/>
      <c r="HB271" s="157"/>
      <c r="HC271" s="277"/>
      <c r="HD271" s="277"/>
      <c r="HE271" s="140" t="s">
        <v>679</v>
      </c>
      <c r="HF271" s="277"/>
    </row>
    <row r="272" spans="1:214" ht="12.75" customHeight="1">
      <c r="A272" s="210"/>
      <c r="B272" s="187"/>
      <c r="C272" s="495" t="s">
        <v>680</v>
      </c>
      <c r="D272" s="495"/>
      <c r="E272" s="495"/>
      <c r="F272" s="495"/>
      <c r="G272" s="495"/>
      <c r="H272" s="495"/>
      <c r="I272" s="495"/>
      <c r="J272" s="495"/>
      <c r="K272" s="495"/>
      <c r="L272" s="495"/>
      <c r="M272" s="495"/>
      <c r="N272" s="495"/>
      <c r="O272" s="495"/>
      <c r="P272" s="234">
        <v>2705.14</v>
      </c>
      <c r="Q272" s="279"/>
      <c r="R272" s="280"/>
      <c r="GO272" s="277"/>
      <c r="GP272" s="277"/>
      <c r="GQ272" s="277"/>
      <c r="GR272" s="277"/>
      <c r="GS272" s="277"/>
      <c r="GT272" s="277"/>
      <c r="GU272" s="277"/>
      <c r="GW272" s="157"/>
      <c r="GX272" s="157"/>
      <c r="GY272" s="157"/>
      <c r="GZ272" s="277"/>
      <c r="HA272" s="157"/>
      <c r="HB272" s="157"/>
      <c r="HC272" s="277"/>
      <c r="HD272" s="277"/>
      <c r="HE272" s="140" t="s">
        <v>680</v>
      </c>
      <c r="HF272" s="277"/>
    </row>
    <row r="273" spans="1:215" ht="12.75" customHeight="1">
      <c r="A273" s="210"/>
      <c r="B273" s="187"/>
      <c r="C273" s="495" t="s">
        <v>681</v>
      </c>
      <c r="D273" s="495"/>
      <c r="E273" s="495"/>
      <c r="F273" s="495"/>
      <c r="G273" s="495"/>
      <c r="H273" s="495"/>
      <c r="I273" s="495"/>
      <c r="J273" s="495"/>
      <c r="K273" s="495"/>
      <c r="L273" s="495"/>
      <c r="M273" s="495"/>
      <c r="N273" s="495"/>
      <c r="O273" s="495"/>
      <c r="P273" s="234">
        <v>27349.95</v>
      </c>
      <c r="Q273" s="279"/>
      <c r="R273" s="280"/>
      <c r="GO273" s="277"/>
      <c r="GP273" s="277"/>
      <c r="GQ273" s="277"/>
      <c r="GR273" s="277"/>
      <c r="GS273" s="277"/>
      <c r="GT273" s="277"/>
      <c r="GU273" s="277"/>
      <c r="GW273" s="157"/>
      <c r="GX273" s="157"/>
      <c r="GY273" s="157"/>
      <c r="GZ273" s="277"/>
      <c r="HA273" s="157"/>
      <c r="HB273" s="157"/>
      <c r="HC273" s="277"/>
      <c r="HD273" s="277"/>
      <c r="HE273" s="140" t="s">
        <v>681</v>
      </c>
      <c r="HF273" s="277"/>
    </row>
    <row r="274" spans="1:215" ht="12.75" customHeight="1">
      <c r="A274" s="210"/>
      <c r="B274" s="187"/>
      <c r="C274" s="495" t="s">
        <v>676</v>
      </c>
      <c r="D274" s="495"/>
      <c r="E274" s="495"/>
      <c r="F274" s="495"/>
      <c r="G274" s="495"/>
      <c r="H274" s="495"/>
      <c r="I274" s="495"/>
      <c r="J274" s="495"/>
      <c r="K274" s="495"/>
      <c r="L274" s="495"/>
      <c r="M274" s="495"/>
      <c r="N274" s="495"/>
      <c r="O274" s="495"/>
      <c r="P274" s="235"/>
      <c r="Q274" s="279"/>
      <c r="R274" s="280"/>
      <c r="GO274" s="277"/>
      <c r="GP274" s="277"/>
      <c r="GQ274" s="277"/>
      <c r="GR274" s="277"/>
      <c r="GS274" s="277"/>
      <c r="GT274" s="277"/>
      <c r="GU274" s="277"/>
      <c r="GW274" s="157"/>
      <c r="GX274" s="157"/>
      <c r="GY274" s="157"/>
      <c r="GZ274" s="277"/>
      <c r="HA274" s="157"/>
      <c r="HB274" s="157"/>
      <c r="HC274" s="277"/>
      <c r="HD274" s="277"/>
      <c r="HE274" s="140" t="s">
        <v>676</v>
      </c>
      <c r="HF274" s="277"/>
    </row>
    <row r="275" spans="1:215" ht="12.75" customHeight="1">
      <c r="A275" s="210"/>
      <c r="B275" s="187"/>
      <c r="C275" s="495" t="s">
        <v>682</v>
      </c>
      <c r="D275" s="495"/>
      <c r="E275" s="495"/>
      <c r="F275" s="495"/>
      <c r="G275" s="495"/>
      <c r="H275" s="495"/>
      <c r="I275" s="495"/>
      <c r="J275" s="495"/>
      <c r="K275" s="495"/>
      <c r="L275" s="495"/>
      <c r="M275" s="495"/>
      <c r="N275" s="495"/>
      <c r="O275" s="495"/>
      <c r="P275" s="234">
        <v>9845.61</v>
      </c>
      <c r="Q275" s="279"/>
      <c r="R275" s="280"/>
      <c r="GO275" s="277"/>
      <c r="GP275" s="277"/>
      <c r="GQ275" s="277"/>
      <c r="GR275" s="277"/>
      <c r="GS275" s="277"/>
      <c r="GT275" s="277"/>
      <c r="GU275" s="277"/>
      <c r="GW275" s="157"/>
      <c r="GX275" s="157"/>
      <c r="GY275" s="157"/>
      <c r="GZ275" s="277"/>
      <c r="HA275" s="157"/>
      <c r="HB275" s="157"/>
      <c r="HC275" s="277"/>
      <c r="HD275" s="277"/>
      <c r="HE275" s="140" t="s">
        <v>682</v>
      </c>
      <c r="HF275" s="277"/>
    </row>
    <row r="276" spans="1:215" ht="12.75" customHeight="1">
      <c r="A276" s="210"/>
      <c r="B276" s="187"/>
      <c r="C276" s="495" t="s">
        <v>683</v>
      </c>
      <c r="D276" s="495"/>
      <c r="E276" s="495"/>
      <c r="F276" s="495"/>
      <c r="G276" s="495"/>
      <c r="H276" s="495"/>
      <c r="I276" s="495"/>
      <c r="J276" s="495"/>
      <c r="K276" s="495"/>
      <c r="L276" s="495"/>
      <c r="M276" s="495"/>
      <c r="N276" s="495"/>
      <c r="O276" s="495"/>
      <c r="P276" s="252">
        <v>119.54</v>
      </c>
      <c r="Q276" s="279"/>
      <c r="R276" s="280"/>
      <c r="GO276" s="277"/>
      <c r="GP276" s="277"/>
      <c r="GQ276" s="277"/>
      <c r="GR276" s="277"/>
      <c r="GS276" s="277"/>
      <c r="GT276" s="277"/>
      <c r="GU276" s="277"/>
      <c r="GW276" s="157"/>
      <c r="GX276" s="157"/>
      <c r="GY276" s="157"/>
      <c r="GZ276" s="277"/>
      <c r="HA276" s="157"/>
      <c r="HB276" s="157"/>
      <c r="HC276" s="277"/>
      <c r="HD276" s="277"/>
      <c r="HE276" s="140" t="s">
        <v>683</v>
      </c>
      <c r="HF276" s="277"/>
    </row>
    <row r="277" spans="1:215" ht="12.75" customHeight="1">
      <c r="A277" s="210"/>
      <c r="B277" s="187"/>
      <c r="C277" s="495" t="s">
        <v>684</v>
      </c>
      <c r="D277" s="495"/>
      <c r="E277" s="495"/>
      <c r="F277" s="495"/>
      <c r="G277" s="495"/>
      <c r="H277" s="495"/>
      <c r="I277" s="495"/>
      <c r="J277" s="495"/>
      <c r="K277" s="495"/>
      <c r="L277" s="495"/>
      <c r="M277" s="495"/>
      <c r="N277" s="495"/>
      <c r="O277" s="495"/>
      <c r="P277" s="252">
        <v>43.61</v>
      </c>
      <c r="Q277" s="279"/>
      <c r="R277" s="280"/>
      <c r="GO277" s="277"/>
      <c r="GP277" s="277"/>
      <c r="GQ277" s="277"/>
      <c r="GR277" s="277"/>
      <c r="GS277" s="277"/>
      <c r="GT277" s="277"/>
      <c r="GU277" s="277"/>
      <c r="GW277" s="157"/>
      <c r="GX277" s="157"/>
      <c r="GY277" s="157"/>
      <c r="GZ277" s="277"/>
      <c r="HA277" s="157"/>
      <c r="HB277" s="157"/>
      <c r="HC277" s="277"/>
      <c r="HD277" s="277"/>
      <c r="HE277" s="140" t="s">
        <v>684</v>
      </c>
      <c r="HF277" s="277"/>
    </row>
    <row r="278" spans="1:215" ht="12.75" customHeight="1">
      <c r="A278" s="210"/>
      <c r="B278" s="187"/>
      <c r="C278" s="495" t="s">
        <v>685</v>
      </c>
      <c r="D278" s="495"/>
      <c r="E278" s="495"/>
      <c r="F278" s="495"/>
      <c r="G278" s="495"/>
      <c r="H278" s="495"/>
      <c r="I278" s="495"/>
      <c r="J278" s="495"/>
      <c r="K278" s="495"/>
      <c r="L278" s="495"/>
      <c r="M278" s="495"/>
      <c r="N278" s="495"/>
      <c r="O278" s="495"/>
      <c r="P278" s="234">
        <v>2705.14</v>
      </c>
      <c r="Q278" s="279"/>
      <c r="R278" s="280"/>
      <c r="GO278" s="277"/>
      <c r="GP278" s="277"/>
      <c r="GQ278" s="277"/>
      <c r="GR278" s="277"/>
      <c r="GS278" s="277"/>
      <c r="GT278" s="277"/>
      <c r="GU278" s="277"/>
      <c r="GW278" s="157"/>
      <c r="GX278" s="157"/>
      <c r="GY278" s="157"/>
      <c r="GZ278" s="277"/>
      <c r="HA278" s="157"/>
      <c r="HB278" s="157"/>
      <c r="HC278" s="277"/>
      <c r="HD278" s="277"/>
      <c r="HE278" s="140" t="s">
        <v>685</v>
      </c>
      <c r="HF278" s="277"/>
    </row>
    <row r="279" spans="1:215" ht="12.75" customHeight="1">
      <c r="A279" s="210"/>
      <c r="B279" s="187"/>
      <c r="C279" s="495" t="s">
        <v>686</v>
      </c>
      <c r="D279" s="495"/>
      <c r="E279" s="495"/>
      <c r="F279" s="495"/>
      <c r="G279" s="495"/>
      <c r="H279" s="495"/>
      <c r="I279" s="495"/>
      <c r="J279" s="495"/>
      <c r="K279" s="495"/>
      <c r="L279" s="495"/>
      <c r="M279" s="495"/>
      <c r="N279" s="495"/>
      <c r="O279" s="495"/>
      <c r="P279" s="234">
        <v>9592.5400000000009</v>
      </c>
      <c r="Q279" s="279"/>
      <c r="R279" s="280"/>
      <c r="GO279" s="277"/>
      <c r="GP279" s="277"/>
      <c r="GQ279" s="277"/>
      <c r="GR279" s="277"/>
      <c r="GS279" s="277"/>
      <c r="GT279" s="277"/>
      <c r="GU279" s="277"/>
      <c r="GW279" s="157"/>
      <c r="GX279" s="157"/>
      <c r="GY279" s="157"/>
      <c r="GZ279" s="277"/>
      <c r="HA279" s="157"/>
      <c r="HB279" s="157"/>
      <c r="HC279" s="277"/>
      <c r="HD279" s="277"/>
      <c r="HE279" s="140" t="s">
        <v>686</v>
      </c>
      <c r="HF279" s="277"/>
    </row>
    <row r="280" spans="1:215" ht="12.75" customHeight="1">
      <c r="A280" s="210"/>
      <c r="B280" s="187"/>
      <c r="C280" s="495" t="s">
        <v>687</v>
      </c>
      <c r="D280" s="495"/>
      <c r="E280" s="495"/>
      <c r="F280" s="495"/>
      <c r="G280" s="495"/>
      <c r="H280" s="495"/>
      <c r="I280" s="495"/>
      <c r="J280" s="495"/>
      <c r="K280" s="495"/>
      <c r="L280" s="495"/>
      <c r="M280" s="495"/>
      <c r="N280" s="495"/>
      <c r="O280" s="495"/>
      <c r="P280" s="234">
        <v>5043.51</v>
      </c>
      <c r="Q280" s="279"/>
      <c r="R280" s="280"/>
      <c r="GO280" s="277"/>
      <c r="GP280" s="277"/>
      <c r="GQ280" s="277"/>
      <c r="GR280" s="277"/>
      <c r="GS280" s="277"/>
      <c r="GT280" s="277"/>
      <c r="GU280" s="277"/>
      <c r="GW280" s="157"/>
      <c r="GX280" s="157"/>
      <c r="GY280" s="157"/>
      <c r="GZ280" s="277"/>
      <c r="HA280" s="157"/>
      <c r="HB280" s="157"/>
      <c r="HC280" s="277"/>
      <c r="HD280" s="277"/>
      <c r="HE280" s="140" t="s">
        <v>687</v>
      </c>
      <c r="HF280" s="277"/>
    </row>
    <row r="281" spans="1:215" ht="12.75" customHeight="1">
      <c r="A281" s="210"/>
      <c r="B281" s="187"/>
      <c r="C281" s="495" t="s">
        <v>688</v>
      </c>
      <c r="D281" s="495"/>
      <c r="E281" s="495"/>
      <c r="F281" s="495"/>
      <c r="G281" s="495"/>
      <c r="H281" s="495"/>
      <c r="I281" s="495"/>
      <c r="J281" s="495"/>
      <c r="K281" s="495"/>
      <c r="L281" s="495"/>
      <c r="M281" s="495"/>
      <c r="N281" s="495"/>
      <c r="O281" s="495"/>
      <c r="P281" s="234">
        <v>9889.2199999999993</v>
      </c>
      <c r="Q281" s="279"/>
      <c r="R281" s="280"/>
      <c r="GO281" s="277"/>
      <c r="GP281" s="277"/>
      <c r="GQ281" s="277"/>
      <c r="GR281" s="277"/>
      <c r="GS281" s="277"/>
      <c r="GT281" s="277"/>
      <c r="GU281" s="277"/>
      <c r="GW281" s="157"/>
      <c r="GX281" s="157"/>
      <c r="GY281" s="157"/>
      <c r="GZ281" s="277"/>
      <c r="HA281" s="157"/>
      <c r="HB281" s="157"/>
      <c r="HC281" s="277"/>
      <c r="HD281" s="277"/>
      <c r="HE281" s="140" t="s">
        <v>688</v>
      </c>
      <c r="HF281" s="277"/>
    </row>
    <row r="282" spans="1:215" ht="12.75" customHeight="1">
      <c r="A282" s="210"/>
      <c r="B282" s="187"/>
      <c r="C282" s="495" t="s">
        <v>689</v>
      </c>
      <c r="D282" s="495"/>
      <c r="E282" s="495"/>
      <c r="F282" s="495"/>
      <c r="G282" s="495"/>
      <c r="H282" s="495"/>
      <c r="I282" s="495"/>
      <c r="J282" s="495"/>
      <c r="K282" s="495"/>
      <c r="L282" s="495"/>
      <c r="M282" s="495"/>
      <c r="N282" s="495"/>
      <c r="O282" s="495"/>
      <c r="P282" s="234">
        <v>9592.5400000000009</v>
      </c>
      <c r="Q282" s="279"/>
      <c r="R282" s="280"/>
      <c r="GO282" s="277"/>
      <c r="GP282" s="277"/>
      <c r="GQ282" s="277"/>
      <c r="GR282" s="277"/>
      <c r="GS282" s="277"/>
      <c r="GT282" s="277"/>
      <c r="GU282" s="277"/>
      <c r="GW282" s="157"/>
      <c r="GX282" s="157"/>
      <c r="GY282" s="157"/>
      <c r="GZ282" s="277"/>
      <c r="HA282" s="157"/>
      <c r="HB282" s="157"/>
      <c r="HC282" s="277"/>
      <c r="HD282" s="277"/>
      <c r="HE282" s="140" t="s">
        <v>689</v>
      </c>
      <c r="HF282" s="277"/>
    </row>
    <row r="283" spans="1:215" ht="12.75" customHeight="1">
      <c r="A283" s="210"/>
      <c r="B283" s="187"/>
      <c r="C283" s="495" t="s">
        <v>690</v>
      </c>
      <c r="D283" s="495"/>
      <c r="E283" s="495"/>
      <c r="F283" s="495"/>
      <c r="G283" s="495"/>
      <c r="H283" s="495"/>
      <c r="I283" s="495"/>
      <c r="J283" s="495"/>
      <c r="K283" s="495"/>
      <c r="L283" s="495"/>
      <c r="M283" s="495"/>
      <c r="N283" s="495"/>
      <c r="O283" s="495"/>
      <c r="P283" s="234">
        <v>5043.51</v>
      </c>
      <c r="Q283" s="279"/>
      <c r="R283" s="280"/>
      <c r="GO283" s="277"/>
      <c r="GP283" s="277"/>
      <c r="GQ283" s="277"/>
      <c r="GR283" s="277"/>
      <c r="GS283" s="277"/>
      <c r="GT283" s="277"/>
      <c r="GU283" s="277"/>
      <c r="GW283" s="157"/>
      <c r="GX283" s="157"/>
      <c r="GY283" s="157"/>
      <c r="GZ283" s="277"/>
      <c r="HA283" s="157"/>
      <c r="HB283" s="157"/>
      <c r="HC283" s="277"/>
      <c r="HD283" s="277"/>
      <c r="HE283" s="140" t="s">
        <v>690</v>
      </c>
      <c r="HF283" s="277"/>
    </row>
    <row r="284" spans="1:215" ht="12.75" customHeight="1">
      <c r="A284" s="210"/>
      <c r="B284" s="230"/>
      <c r="C284" s="496" t="s">
        <v>2107</v>
      </c>
      <c r="D284" s="496"/>
      <c r="E284" s="496"/>
      <c r="F284" s="496"/>
      <c r="G284" s="496"/>
      <c r="H284" s="496"/>
      <c r="I284" s="496"/>
      <c r="J284" s="496"/>
      <c r="K284" s="496"/>
      <c r="L284" s="496"/>
      <c r="M284" s="496"/>
      <c r="N284" s="496"/>
      <c r="O284" s="496"/>
      <c r="P284" s="236">
        <v>27349.95</v>
      </c>
      <c r="Q284" s="279"/>
      <c r="R284" s="280"/>
      <c r="GO284" s="277"/>
      <c r="GP284" s="277"/>
      <c r="GQ284" s="277"/>
      <c r="GR284" s="277"/>
      <c r="GS284" s="277"/>
      <c r="GT284" s="277"/>
      <c r="GU284" s="277"/>
      <c r="GW284" s="157"/>
      <c r="GX284" s="157"/>
      <c r="GY284" s="157"/>
      <c r="GZ284" s="277"/>
      <c r="HA284" s="157"/>
      <c r="HB284" s="157"/>
      <c r="HC284" s="277"/>
      <c r="HD284" s="277"/>
      <c r="HF284" s="277" t="s">
        <v>2107</v>
      </c>
    </row>
    <row r="285" spans="1:215" ht="12.75" customHeight="1">
      <c r="A285" s="210"/>
      <c r="B285" s="187"/>
      <c r="C285" s="495" t="s">
        <v>692</v>
      </c>
      <c r="D285" s="495"/>
      <c r="E285" s="495"/>
      <c r="F285" s="495"/>
      <c r="G285" s="495"/>
      <c r="H285" s="495"/>
      <c r="I285" s="495"/>
      <c r="J285" s="495"/>
      <c r="K285" s="495"/>
      <c r="L285" s="495"/>
      <c r="M285" s="495"/>
      <c r="N285" s="495"/>
      <c r="O285" s="495"/>
      <c r="P285" s="235"/>
      <c r="Q285" s="279"/>
      <c r="R285" s="280"/>
      <c r="GO285" s="277"/>
      <c r="GP285" s="277"/>
      <c r="GQ285" s="277"/>
      <c r="GR285" s="277"/>
      <c r="GS285" s="277"/>
      <c r="GT285" s="277"/>
      <c r="GU285" s="277"/>
      <c r="GW285" s="157"/>
      <c r="GX285" s="157"/>
      <c r="GY285" s="157"/>
      <c r="GZ285" s="277"/>
      <c r="HA285" s="157"/>
      <c r="HB285" s="157"/>
      <c r="HC285" s="277"/>
      <c r="HD285" s="277"/>
      <c r="HE285" s="140" t="s">
        <v>692</v>
      </c>
      <c r="HF285" s="277"/>
    </row>
    <row r="286" spans="1:215" ht="12.75" customHeight="1">
      <c r="A286" s="210"/>
      <c r="B286" s="187"/>
      <c r="C286" s="495" t="s">
        <v>694</v>
      </c>
      <c r="D286" s="495"/>
      <c r="E286" s="495"/>
      <c r="F286" s="495"/>
      <c r="G286" s="495"/>
      <c r="H286" s="495"/>
      <c r="I286" s="495"/>
      <c r="J286" s="495"/>
      <c r="K286" s="237" t="s">
        <v>2108</v>
      </c>
      <c r="L286" s="231"/>
      <c r="M286" s="231"/>
      <c r="O286" s="238"/>
      <c r="P286" s="235"/>
      <c r="Q286" s="279"/>
      <c r="R286" s="280"/>
      <c r="GO286" s="277"/>
      <c r="GP286" s="277"/>
      <c r="GQ286" s="277"/>
      <c r="GR286" s="277"/>
      <c r="GS286" s="277"/>
      <c r="GT286" s="277"/>
      <c r="GU286" s="277"/>
      <c r="GW286" s="157"/>
      <c r="GX286" s="157"/>
      <c r="GY286" s="157"/>
      <c r="GZ286" s="277"/>
      <c r="HA286" s="157"/>
      <c r="HB286" s="157"/>
      <c r="HC286" s="277"/>
      <c r="HD286" s="277"/>
      <c r="HF286" s="277"/>
      <c r="HG286" s="140" t="s">
        <v>694</v>
      </c>
    </row>
    <row r="287" spans="1:215" ht="12.75" customHeight="1">
      <c r="A287" s="210"/>
      <c r="B287" s="187"/>
      <c r="C287" s="495" t="s">
        <v>696</v>
      </c>
      <c r="D287" s="495"/>
      <c r="E287" s="495"/>
      <c r="F287" s="495"/>
      <c r="G287" s="495"/>
      <c r="H287" s="495"/>
      <c r="I287" s="495"/>
      <c r="J287" s="495"/>
      <c r="K287" s="237" t="s">
        <v>2109</v>
      </c>
      <c r="L287" s="231"/>
      <c r="M287" s="231"/>
      <c r="O287" s="238"/>
      <c r="P287" s="235"/>
      <c r="Q287" s="279"/>
      <c r="R287" s="280"/>
      <c r="GO287" s="277"/>
      <c r="GP287" s="277"/>
      <c r="GQ287" s="277"/>
      <c r="GR287" s="277"/>
      <c r="GS287" s="277"/>
      <c r="GT287" s="277"/>
      <c r="GU287" s="277"/>
      <c r="GW287" s="157"/>
      <c r="GX287" s="157"/>
      <c r="GY287" s="157"/>
      <c r="GZ287" s="277"/>
      <c r="HA287" s="157"/>
      <c r="HB287" s="157"/>
      <c r="HC287" s="277"/>
      <c r="HD287" s="277"/>
      <c r="HF287" s="277"/>
      <c r="HG287" s="140" t="s">
        <v>696</v>
      </c>
    </row>
    <row r="288" spans="1:215" ht="12.75" customHeight="1">
      <c r="A288" s="497" t="s">
        <v>2110</v>
      </c>
      <c r="B288" s="497"/>
      <c r="C288" s="497"/>
      <c r="D288" s="497"/>
      <c r="E288" s="497"/>
      <c r="F288" s="497"/>
      <c r="G288" s="497"/>
      <c r="H288" s="497"/>
      <c r="I288" s="497"/>
      <c r="J288" s="497"/>
      <c r="K288" s="497"/>
      <c r="L288" s="497"/>
      <c r="M288" s="497"/>
      <c r="N288" s="497"/>
      <c r="O288" s="497"/>
      <c r="P288" s="497"/>
      <c r="GO288" s="277" t="s">
        <v>2110</v>
      </c>
      <c r="GP288" s="277"/>
      <c r="GQ288" s="277"/>
      <c r="GR288" s="277"/>
      <c r="GS288" s="277"/>
      <c r="GT288" s="277"/>
      <c r="GU288" s="277"/>
      <c r="GW288" s="157"/>
      <c r="GX288" s="157"/>
      <c r="GY288" s="157"/>
      <c r="GZ288" s="277"/>
      <c r="HA288" s="157"/>
      <c r="HB288" s="157"/>
      <c r="HC288" s="277"/>
      <c r="HD288" s="277"/>
      <c r="HF288" s="277"/>
    </row>
    <row r="289" spans="1:214" ht="12.75" customHeight="1">
      <c r="A289" s="497" t="s">
        <v>2111</v>
      </c>
      <c r="B289" s="497"/>
      <c r="C289" s="497"/>
      <c r="D289" s="497"/>
      <c r="E289" s="497"/>
      <c r="F289" s="497"/>
      <c r="G289" s="497"/>
      <c r="H289" s="497"/>
      <c r="I289" s="497"/>
      <c r="J289" s="497"/>
      <c r="K289" s="497"/>
      <c r="L289" s="497"/>
      <c r="M289" s="497"/>
      <c r="N289" s="497"/>
      <c r="O289" s="497"/>
      <c r="P289" s="497"/>
      <c r="GO289" s="277"/>
      <c r="GP289" s="277" t="s">
        <v>2111</v>
      </c>
      <c r="GQ289" s="277"/>
      <c r="GR289" s="277"/>
      <c r="GS289" s="277"/>
      <c r="GT289" s="277"/>
      <c r="GU289" s="277"/>
      <c r="GW289" s="157"/>
      <c r="GX289" s="157"/>
      <c r="GY289" s="157"/>
      <c r="GZ289" s="277"/>
      <c r="HA289" s="157"/>
      <c r="HB289" s="157"/>
      <c r="HC289" s="277"/>
      <c r="HD289" s="277"/>
      <c r="HF289" s="277"/>
    </row>
    <row r="290" spans="1:214" ht="12.75" customHeight="1">
      <c r="A290" s="178" t="s">
        <v>184</v>
      </c>
      <c r="B290" s="179" t="s">
        <v>2112</v>
      </c>
      <c r="C290" s="498" t="s">
        <v>2113</v>
      </c>
      <c r="D290" s="498"/>
      <c r="E290" s="498"/>
      <c r="F290" s="498"/>
      <c r="G290" s="498"/>
      <c r="H290" s="180" t="s">
        <v>142</v>
      </c>
      <c r="I290" s="181">
        <v>1</v>
      </c>
      <c r="J290" s="182">
        <v>1</v>
      </c>
      <c r="K290" s="182">
        <v>1</v>
      </c>
      <c r="L290" s="183"/>
      <c r="M290" s="181"/>
      <c r="N290" s="184"/>
      <c r="O290" s="181"/>
      <c r="P290" s="185"/>
      <c r="GO290" s="277"/>
      <c r="GP290" s="277"/>
      <c r="GQ290" s="277" t="s">
        <v>2113</v>
      </c>
      <c r="GR290" s="277"/>
      <c r="GS290" s="277"/>
      <c r="GT290" s="277"/>
      <c r="GU290" s="277"/>
      <c r="GW290" s="157"/>
      <c r="GX290" s="157"/>
      <c r="GY290" s="157"/>
      <c r="GZ290" s="277"/>
      <c r="HA290" s="157"/>
      <c r="HB290" s="157"/>
      <c r="HC290" s="277"/>
      <c r="HD290" s="277"/>
      <c r="HF290" s="277"/>
    </row>
    <row r="291" spans="1:214" ht="56.25" customHeight="1">
      <c r="A291" s="186"/>
      <c r="B291" s="187" t="s">
        <v>386</v>
      </c>
      <c r="C291" s="499" t="s">
        <v>387</v>
      </c>
      <c r="D291" s="499"/>
      <c r="E291" s="499"/>
      <c r="F291" s="499"/>
      <c r="G291" s="499"/>
      <c r="H291" s="499"/>
      <c r="I291" s="499"/>
      <c r="J291" s="499"/>
      <c r="K291" s="499"/>
      <c r="L291" s="499"/>
      <c r="M291" s="499"/>
      <c r="N291" s="499"/>
      <c r="O291" s="499"/>
      <c r="P291" s="499"/>
      <c r="GO291" s="277"/>
      <c r="GP291" s="277"/>
      <c r="GQ291" s="277"/>
      <c r="GR291" s="277"/>
      <c r="GS291" s="277"/>
      <c r="GT291" s="277"/>
      <c r="GU291" s="277"/>
      <c r="GV291" s="140" t="s">
        <v>387</v>
      </c>
      <c r="GW291" s="157"/>
      <c r="GX291" s="157"/>
      <c r="GY291" s="157"/>
      <c r="GZ291" s="277"/>
      <c r="HA291" s="157"/>
      <c r="HB291" s="157"/>
      <c r="HC291" s="277"/>
      <c r="HD291" s="277"/>
      <c r="HF291" s="277"/>
    </row>
    <row r="292" spans="1:214" ht="22.5" customHeight="1">
      <c r="A292" s="186"/>
      <c r="B292" s="187" t="s">
        <v>388</v>
      </c>
      <c r="C292" s="499" t="s">
        <v>389</v>
      </c>
      <c r="D292" s="499"/>
      <c r="E292" s="499"/>
      <c r="F292" s="499"/>
      <c r="G292" s="499"/>
      <c r="H292" s="499"/>
      <c r="I292" s="499"/>
      <c r="J292" s="499"/>
      <c r="K292" s="499"/>
      <c r="L292" s="499"/>
      <c r="M292" s="499"/>
      <c r="N292" s="499"/>
      <c r="O292" s="499"/>
      <c r="P292" s="499"/>
      <c r="GO292" s="277"/>
      <c r="GP292" s="277"/>
      <c r="GQ292" s="277"/>
      <c r="GR292" s="277"/>
      <c r="GS292" s="277"/>
      <c r="GT292" s="277"/>
      <c r="GU292" s="277"/>
      <c r="GV292" s="140" t="s">
        <v>389</v>
      </c>
      <c r="GW292" s="157"/>
      <c r="GX292" s="157"/>
      <c r="GY292" s="157"/>
      <c r="GZ292" s="277"/>
      <c r="HA292" s="157"/>
      <c r="HB292" s="157"/>
      <c r="HC292" s="277"/>
      <c r="HD292" s="277"/>
      <c r="HF292" s="277"/>
    </row>
    <row r="293" spans="1:214" ht="12.75" customHeight="1">
      <c r="A293" s="186"/>
      <c r="B293" s="187"/>
      <c r="C293" s="499" t="s">
        <v>2011</v>
      </c>
      <c r="D293" s="499"/>
      <c r="E293" s="499"/>
      <c r="F293" s="499"/>
      <c r="G293" s="499"/>
      <c r="H293" s="499"/>
      <c r="I293" s="499"/>
      <c r="J293" s="499"/>
      <c r="K293" s="499"/>
      <c r="L293" s="499"/>
      <c r="M293" s="499"/>
      <c r="N293" s="499"/>
      <c r="O293" s="499"/>
      <c r="P293" s="499"/>
      <c r="GO293" s="277"/>
      <c r="GP293" s="277"/>
      <c r="GQ293" s="277"/>
      <c r="GR293" s="277"/>
      <c r="GS293" s="277"/>
      <c r="GT293" s="277"/>
      <c r="GU293" s="277"/>
      <c r="GV293" s="140" t="s">
        <v>2011</v>
      </c>
      <c r="GW293" s="157"/>
      <c r="GX293" s="157"/>
      <c r="GY293" s="157"/>
      <c r="GZ293" s="277"/>
      <c r="HA293" s="157"/>
      <c r="HB293" s="157"/>
      <c r="HC293" s="277"/>
      <c r="HD293" s="277"/>
      <c r="HF293" s="277"/>
    </row>
    <row r="294" spans="1:214" ht="12.75" customHeight="1">
      <c r="A294" s="188"/>
      <c r="B294" s="189" t="s">
        <v>164</v>
      </c>
      <c r="C294" s="501" t="s">
        <v>391</v>
      </c>
      <c r="D294" s="501"/>
      <c r="E294" s="501"/>
      <c r="F294" s="501"/>
      <c r="G294" s="501"/>
      <c r="H294" s="190" t="s">
        <v>392</v>
      </c>
      <c r="I294" s="191"/>
      <c r="J294" s="191"/>
      <c r="K294" s="215">
        <v>8.2754577999999999</v>
      </c>
      <c r="L294" s="193"/>
      <c r="M294" s="191"/>
      <c r="N294" s="193"/>
      <c r="O294" s="191"/>
      <c r="P294" s="194">
        <v>4416.8599999999997</v>
      </c>
      <c r="GO294" s="277"/>
      <c r="GP294" s="277"/>
      <c r="GQ294" s="277"/>
      <c r="GR294" s="277"/>
      <c r="GS294" s="277"/>
      <c r="GT294" s="277"/>
      <c r="GU294" s="277"/>
      <c r="GW294" s="157" t="s">
        <v>391</v>
      </c>
      <c r="GX294" s="157"/>
      <c r="GY294" s="157"/>
      <c r="GZ294" s="277"/>
      <c r="HA294" s="157"/>
      <c r="HB294" s="157"/>
      <c r="HC294" s="277"/>
      <c r="HD294" s="277"/>
      <c r="HF294" s="277"/>
    </row>
    <row r="295" spans="1:214" ht="12.75" customHeight="1">
      <c r="A295" s="195"/>
      <c r="B295" s="189" t="s">
        <v>2114</v>
      </c>
      <c r="C295" s="501" t="s">
        <v>2115</v>
      </c>
      <c r="D295" s="501"/>
      <c r="E295" s="501"/>
      <c r="F295" s="501"/>
      <c r="G295" s="501"/>
      <c r="H295" s="190" t="s">
        <v>392</v>
      </c>
      <c r="I295" s="201">
        <v>5.15</v>
      </c>
      <c r="J295" s="197">
        <v>1.6068849999999999</v>
      </c>
      <c r="K295" s="215">
        <v>8.2754577999999999</v>
      </c>
      <c r="L295" s="198"/>
      <c r="M295" s="199"/>
      <c r="N295" s="200">
        <v>533.73</v>
      </c>
      <c r="O295" s="191"/>
      <c r="P295" s="194">
        <v>4416.8599999999997</v>
      </c>
      <c r="Q295" s="278"/>
      <c r="R295" s="278"/>
      <c r="GO295" s="277"/>
      <c r="GP295" s="277"/>
      <c r="GQ295" s="277"/>
      <c r="GR295" s="277"/>
      <c r="GS295" s="277"/>
      <c r="GT295" s="277"/>
      <c r="GU295" s="277"/>
      <c r="GW295" s="157"/>
      <c r="GX295" s="157" t="s">
        <v>2115</v>
      </c>
      <c r="GY295" s="157"/>
      <c r="GZ295" s="277"/>
      <c r="HA295" s="157"/>
      <c r="HB295" s="157"/>
      <c r="HC295" s="277"/>
      <c r="HD295" s="277"/>
      <c r="HF295" s="277"/>
    </row>
    <row r="296" spans="1:214" ht="12.75" customHeight="1">
      <c r="A296" s="188"/>
      <c r="B296" s="189" t="s">
        <v>167</v>
      </c>
      <c r="C296" s="501" t="s">
        <v>395</v>
      </c>
      <c r="D296" s="501"/>
      <c r="E296" s="501"/>
      <c r="F296" s="501"/>
      <c r="G296" s="501"/>
      <c r="H296" s="190"/>
      <c r="I296" s="191"/>
      <c r="J296" s="191"/>
      <c r="K296" s="191"/>
      <c r="L296" s="193"/>
      <c r="M296" s="191"/>
      <c r="N296" s="193"/>
      <c r="O296" s="191"/>
      <c r="P296" s="216">
        <v>161.61000000000001</v>
      </c>
      <c r="GO296" s="277"/>
      <c r="GP296" s="277"/>
      <c r="GQ296" s="277"/>
      <c r="GR296" s="277"/>
      <c r="GS296" s="277"/>
      <c r="GT296" s="277"/>
      <c r="GU296" s="277"/>
      <c r="GW296" s="157" t="s">
        <v>395</v>
      </c>
      <c r="GX296" s="157"/>
      <c r="GY296" s="157"/>
      <c r="GZ296" s="277"/>
      <c r="HA296" s="157"/>
      <c r="HB296" s="157"/>
      <c r="HC296" s="277"/>
      <c r="HD296" s="277"/>
      <c r="HF296" s="277"/>
    </row>
    <row r="297" spans="1:214" ht="12.75" customHeight="1">
      <c r="A297" s="188"/>
      <c r="B297" s="189"/>
      <c r="C297" s="501" t="s">
        <v>396</v>
      </c>
      <c r="D297" s="501"/>
      <c r="E297" s="501"/>
      <c r="F297" s="501"/>
      <c r="G297" s="501"/>
      <c r="H297" s="190" t="s">
        <v>392</v>
      </c>
      <c r="I297" s="191"/>
      <c r="J297" s="191"/>
      <c r="K297" s="197">
        <v>0.112482</v>
      </c>
      <c r="L297" s="193"/>
      <c r="M297" s="191"/>
      <c r="N297" s="193"/>
      <c r="O297" s="191"/>
      <c r="P297" s="216">
        <v>77.92</v>
      </c>
      <c r="GO297" s="277"/>
      <c r="GP297" s="277"/>
      <c r="GQ297" s="277"/>
      <c r="GR297" s="277"/>
      <c r="GS297" s="277"/>
      <c r="GT297" s="277"/>
      <c r="GU297" s="277"/>
      <c r="GW297" s="157" t="s">
        <v>396</v>
      </c>
      <c r="GX297" s="157"/>
      <c r="GY297" s="157"/>
      <c r="GZ297" s="277"/>
      <c r="HA297" s="157"/>
      <c r="HB297" s="157"/>
      <c r="HC297" s="277"/>
      <c r="HD297" s="277"/>
      <c r="HF297" s="277"/>
    </row>
    <row r="298" spans="1:214" ht="12.75" customHeight="1">
      <c r="A298" s="195"/>
      <c r="B298" s="189" t="s">
        <v>397</v>
      </c>
      <c r="C298" s="501" t="s">
        <v>398</v>
      </c>
      <c r="D298" s="501"/>
      <c r="E298" s="501"/>
      <c r="F298" s="501"/>
      <c r="G298" s="501"/>
      <c r="H298" s="190" t="s">
        <v>399</v>
      </c>
      <c r="I298" s="201">
        <v>0.04</v>
      </c>
      <c r="J298" s="197">
        <v>1.6068849999999999</v>
      </c>
      <c r="K298" s="215">
        <v>6.4275399999999996E-2</v>
      </c>
      <c r="L298" s="198"/>
      <c r="M298" s="199"/>
      <c r="N298" s="200">
        <v>1582.31</v>
      </c>
      <c r="O298" s="191"/>
      <c r="P298" s="194">
        <v>101.7</v>
      </c>
      <c r="Q298" s="278"/>
      <c r="R298" s="278"/>
      <c r="GO298" s="277"/>
      <c r="GP298" s="277"/>
      <c r="GQ298" s="277"/>
      <c r="GR298" s="277"/>
      <c r="GS298" s="277"/>
      <c r="GT298" s="277"/>
      <c r="GU298" s="277"/>
      <c r="GW298" s="157"/>
      <c r="GX298" s="157" t="s">
        <v>398</v>
      </c>
      <c r="GY298" s="157"/>
      <c r="GZ298" s="277"/>
      <c r="HA298" s="157"/>
      <c r="HB298" s="157"/>
      <c r="HC298" s="277"/>
      <c r="HD298" s="277"/>
      <c r="HF298" s="277"/>
    </row>
    <row r="299" spans="1:214" ht="12.75" customHeight="1">
      <c r="A299" s="203"/>
      <c r="B299" s="189" t="s">
        <v>400</v>
      </c>
      <c r="C299" s="501" t="s">
        <v>401</v>
      </c>
      <c r="D299" s="501"/>
      <c r="E299" s="501"/>
      <c r="F299" s="501"/>
      <c r="G299" s="501"/>
      <c r="H299" s="190" t="s">
        <v>392</v>
      </c>
      <c r="I299" s="201">
        <v>0.04</v>
      </c>
      <c r="J299" s="197">
        <v>1.6068849999999999</v>
      </c>
      <c r="K299" s="215">
        <v>6.4275399999999996E-2</v>
      </c>
      <c r="L299" s="193"/>
      <c r="M299" s="191"/>
      <c r="N299" s="204">
        <v>777.91</v>
      </c>
      <c r="O299" s="191"/>
      <c r="P299" s="216">
        <v>50</v>
      </c>
      <c r="GO299" s="277"/>
      <c r="GP299" s="277"/>
      <c r="GQ299" s="277"/>
      <c r="GR299" s="277"/>
      <c r="GS299" s="277"/>
      <c r="GT299" s="277"/>
      <c r="GU299" s="277"/>
      <c r="GW299" s="157"/>
      <c r="GX299" s="157"/>
      <c r="GY299" s="157" t="s">
        <v>401</v>
      </c>
      <c r="GZ299" s="277"/>
      <c r="HA299" s="157"/>
      <c r="HB299" s="157"/>
      <c r="HC299" s="277"/>
      <c r="HD299" s="277"/>
      <c r="HF299" s="277"/>
    </row>
    <row r="300" spans="1:214" ht="12.75" customHeight="1">
      <c r="A300" s="195"/>
      <c r="B300" s="189" t="s">
        <v>402</v>
      </c>
      <c r="C300" s="501" t="s">
        <v>403</v>
      </c>
      <c r="D300" s="501"/>
      <c r="E300" s="501"/>
      <c r="F300" s="501"/>
      <c r="G300" s="501"/>
      <c r="H300" s="190" t="s">
        <v>399</v>
      </c>
      <c r="I300" s="201">
        <v>0.03</v>
      </c>
      <c r="J300" s="197">
        <v>1.6068849999999999</v>
      </c>
      <c r="K300" s="215">
        <v>4.8206600000000002E-2</v>
      </c>
      <c r="L300" s="198"/>
      <c r="M300" s="199"/>
      <c r="N300" s="200">
        <v>543.33000000000004</v>
      </c>
      <c r="O300" s="191"/>
      <c r="P300" s="194">
        <v>26.19</v>
      </c>
      <c r="Q300" s="278"/>
      <c r="R300" s="278"/>
      <c r="GO300" s="277"/>
      <c r="GP300" s="277"/>
      <c r="GQ300" s="277"/>
      <c r="GR300" s="277"/>
      <c r="GS300" s="277"/>
      <c r="GT300" s="277"/>
      <c r="GU300" s="277"/>
      <c r="GW300" s="157"/>
      <c r="GX300" s="157" t="s">
        <v>403</v>
      </c>
      <c r="GY300" s="157"/>
      <c r="GZ300" s="277"/>
      <c r="HA300" s="157"/>
      <c r="HB300" s="157"/>
      <c r="HC300" s="277"/>
      <c r="HD300" s="277"/>
      <c r="HF300" s="277"/>
    </row>
    <row r="301" spans="1:214" ht="12.75" customHeight="1">
      <c r="A301" s="203"/>
      <c r="B301" s="189" t="s">
        <v>404</v>
      </c>
      <c r="C301" s="501" t="s">
        <v>405</v>
      </c>
      <c r="D301" s="501"/>
      <c r="E301" s="501"/>
      <c r="F301" s="501"/>
      <c r="G301" s="501"/>
      <c r="H301" s="190" t="s">
        <v>392</v>
      </c>
      <c r="I301" s="201">
        <v>0.03</v>
      </c>
      <c r="J301" s="197">
        <v>1.6068849999999999</v>
      </c>
      <c r="K301" s="215">
        <v>4.8206600000000002E-2</v>
      </c>
      <c r="L301" s="193"/>
      <c r="M301" s="191"/>
      <c r="N301" s="204">
        <v>579.11</v>
      </c>
      <c r="O301" s="191"/>
      <c r="P301" s="216">
        <v>27.92</v>
      </c>
      <c r="GO301" s="277"/>
      <c r="GP301" s="277"/>
      <c r="GQ301" s="277"/>
      <c r="GR301" s="277"/>
      <c r="GS301" s="277"/>
      <c r="GT301" s="277"/>
      <c r="GU301" s="277"/>
      <c r="GW301" s="157"/>
      <c r="GX301" s="157"/>
      <c r="GY301" s="157" t="s">
        <v>405</v>
      </c>
      <c r="GZ301" s="277"/>
      <c r="HA301" s="157"/>
      <c r="HB301" s="157"/>
      <c r="HC301" s="277"/>
      <c r="HD301" s="277"/>
      <c r="HF301" s="277"/>
    </row>
    <row r="302" spans="1:214" ht="22.5" customHeight="1">
      <c r="A302" s="195"/>
      <c r="B302" s="189" t="s">
        <v>406</v>
      </c>
      <c r="C302" s="501" t="s">
        <v>407</v>
      </c>
      <c r="D302" s="501"/>
      <c r="E302" s="501"/>
      <c r="F302" s="501"/>
      <c r="G302" s="501"/>
      <c r="H302" s="190" t="s">
        <v>399</v>
      </c>
      <c r="I302" s="196">
        <v>0.2</v>
      </c>
      <c r="J302" s="197">
        <v>1.6068849999999999</v>
      </c>
      <c r="K302" s="197">
        <v>0.32137700000000002</v>
      </c>
      <c r="L302" s="198"/>
      <c r="M302" s="199"/>
      <c r="N302" s="200">
        <v>34.6</v>
      </c>
      <c r="O302" s="191"/>
      <c r="P302" s="194">
        <v>11.12</v>
      </c>
      <c r="Q302" s="278"/>
      <c r="R302" s="278"/>
      <c r="GO302" s="277"/>
      <c r="GP302" s="277"/>
      <c r="GQ302" s="277"/>
      <c r="GR302" s="277"/>
      <c r="GS302" s="277"/>
      <c r="GT302" s="277"/>
      <c r="GU302" s="277"/>
      <c r="GW302" s="157"/>
      <c r="GX302" s="157" t="s">
        <v>407</v>
      </c>
      <c r="GY302" s="157"/>
      <c r="GZ302" s="277"/>
      <c r="HA302" s="157"/>
      <c r="HB302" s="157"/>
      <c r="HC302" s="277"/>
      <c r="HD302" s="277"/>
      <c r="HF302" s="277"/>
    </row>
    <row r="303" spans="1:214" ht="12.75" customHeight="1">
      <c r="A303" s="195"/>
      <c r="B303" s="189" t="s">
        <v>408</v>
      </c>
      <c r="C303" s="501" t="s">
        <v>409</v>
      </c>
      <c r="D303" s="501"/>
      <c r="E303" s="501"/>
      <c r="F303" s="501"/>
      <c r="G303" s="501"/>
      <c r="H303" s="190" t="s">
        <v>399</v>
      </c>
      <c r="I303" s="201">
        <v>0.46</v>
      </c>
      <c r="J303" s="197">
        <v>1.6068849999999999</v>
      </c>
      <c r="K303" s="215">
        <v>0.73916709999999997</v>
      </c>
      <c r="L303" s="205">
        <v>23.89</v>
      </c>
      <c r="M303" s="206">
        <v>1.28</v>
      </c>
      <c r="N303" s="200">
        <v>30.58</v>
      </c>
      <c r="O303" s="191"/>
      <c r="P303" s="194">
        <v>22.6</v>
      </c>
      <c r="Q303" s="278"/>
      <c r="R303" s="278"/>
      <c r="GO303" s="277"/>
      <c r="GP303" s="277"/>
      <c r="GQ303" s="277"/>
      <c r="GR303" s="277"/>
      <c r="GS303" s="277"/>
      <c r="GT303" s="277"/>
      <c r="GU303" s="277"/>
      <c r="GW303" s="157"/>
      <c r="GX303" s="157" t="s">
        <v>409</v>
      </c>
      <c r="GY303" s="157"/>
      <c r="GZ303" s="277"/>
      <c r="HA303" s="157"/>
      <c r="HB303" s="157"/>
      <c r="HC303" s="277"/>
      <c r="HD303" s="277"/>
      <c r="HF303" s="277"/>
    </row>
    <row r="304" spans="1:214" ht="12.75" customHeight="1">
      <c r="A304" s="188"/>
      <c r="B304" s="189" t="s">
        <v>180</v>
      </c>
      <c r="C304" s="501" t="s">
        <v>410</v>
      </c>
      <c r="D304" s="501"/>
      <c r="E304" s="501"/>
      <c r="F304" s="501"/>
      <c r="G304" s="501"/>
      <c r="H304" s="190"/>
      <c r="I304" s="191"/>
      <c r="J304" s="191"/>
      <c r="K304" s="191"/>
      <c r="L304" s="193"/>
      <c r="M304" s="191"/>
      <c r="N304" s="193"/>
      <c r="O304" s="191"/>
      <c r="P304" s="216">
        <v>612.03</v>
      </c>
      <c r="GO304" s="277"/>
      <c r="GP304" s="277"/>
      <c r="GQ304" s="277"/>
      <c r="GR304" s="277"/>
      <c r="GS304" s="277"/>
      <c r="GT304" s="277"/>
      <c r="GU304" s="277"/>
      <c r="GW304" s="157" t="s">
        <v>410</v>
      </c>
      <c r="GX304" s="157"/>
      <c r="GY304" s="157"/>
      <c r="GZ304" s="277"/>
      <c r="HA304" s="157"/>
      <c r="HB304" s="157"/>
      <c r="HC304" s="277"/>
      <c r="HD304" s="277"/>
      <c r="HF304" s="277"/>
    </row>
    <row r="305" spans="1:214" ht="22.5" customHeight="1">
      <c r="A305" s="195"/>
      <c r="B305" s="189" t="s">
        <v>411</v>
      </c>
      <c r="C305" s="501" t="s">
        <v>412</v>
      </c>
      <c r="D305" s="501"/>
      <c r="E305" s="501"/>
      <c r="F305" s="501"/>
      <c r="G305" s="501"/>
      <c r="H305" s="190" t="s">
        <v>413</v>
      </c>
      <c r="I305" s="201">
        <v>0.12</v>
      </c>
      <c r="J305" s="202">
        <v>1.0367</v>
      </c>
      <c r="K305" s="197">
        <v>0.124404</v>
      </c>
      <c r="L305" s="205">
        <v>155.63</v>
      </c>
      <c r="M305" s="206">
        <v>0.77</v>
      </c>
      <c r="N305" s="200">
        <v>119.84</v>
      </c>
      <c r="O305" s="191"/>
      <c r="P305" s="194">
        <v>14.91</v>
      </c>
      <c r="Q305" s="278"/>
      <c r="R305" s="278"/>
      <c r="GO305" s="277"/>
      <c r="GP305" s="277"/>
      <c r="GQ305" s="277"/>
      <c r="GR305" s="277"/>
      <c r="GS305" s="277"/>
      <c r="GT305" s="277"/>
      <c r="GU305" s="277"/>
      <c r="GW305" s="157"/>
      <c r="GX305" s="157" t="s">
        <v>412</v>
      </c>
      <c r="GY305" s="157"/>
      <c r="GZ305" s="277"/>
      <c r="HA305" s="157"/>
      <c r="HB305" s="157"/>
      <c r="HC305" s="277"/>
      <c r="HD305" s="277"/>
      <c r="HF305" s="277"/>
    </row>
    <row r="306" spans="1:214" ht="33.75" customHeight="1">
      <c r="A306" s="195"/>
      <c r="B306" s="189" t="s">
        <v>414</v>
      </c>
      <c r="C306" s="501" t="s">
        <v>415</v>
      </c>
      <c r="D306" s="501"/>
      <c r="E306" s="501"/>
      <c r="F306" s="501"/>
      <c r="G306" s="501"/>
      <c r="H306" s="190" t="s">
        <v>413</v>
      </c>
      <c r="I306" s="202">
        <v>0.23780000000000001</v>
      </c>
      <c r="J306" s="202">
        <v>1.0367</v>
      </c>
      <c r="K306" s="215">
        <v>0.2465273</v>
      </c>
      <c r="L306" s="205">
        <v>154.5</v>
      </c>
      <c r="M306" s="206">
        <v>1.07</v>
      </c>
      <c r="N306" s="200">
        <v>165.32</v>
      </c>
      <c r="O306" s="191"/>
      <c r="P306" s="194">
        <v>40.76</v>
      </c>
      <c r="Q306" s="278"/>
      <c r="R306" s="278"/>
      <c r="GO306" s="277"/>
      <c r="GP306" s="277"/>
      <c r="GQ306" s="277"/>
      <c r="GR306" s="277"/>
      <c r="GS306" s="277"/>
      <c r="GT306" s="277"/>
      <c r="GU306" s="277"/>
      <c r="GW306" s="157"/>
      <c r="GX306" s="157" t="s">
        <v>415</v>
      </c>
      <c r="GY306" s="157"/>
      <c r="GZ306" s="277"/>
      <c r="HA306" s="157"/>
      <c r="HB306" s="157"/>
      <c r="HC306" s="277"/>
      <c r="HD306" s="277"/>
      <c r="HF306" s="277"/>
    </row>
    <row r="307" spans="1:214" ht="22.5" customHeight="1">
      <c r="A307" s="195"/>
      <c r="B307" s="189" t="s">
        <v>416</v>
      </c>
      <c r="C307" s="501" t="s">
        <v>417</v>
      </c>
      <c r="D307" s="501"/>
      <c r="E307" s="501"/>
      <c r="F307" s="501"/>
      <c r="G307" s="501"/>
      <c r="H307" s="190" t="s">
        <v>418</v>
      </c>
      <c r="I307" s="207">
        <v>7.0000000000000001E-3</v>
      </c>
      <c r="J307" s="202">
        <v>1.0367</v>
      </c>
      <c r="K307" s="215">
        <v>7.2569000000000002E-3</v>
      </c>
      <c r="L307" s="198"/>
      <c r="M307" s="199"/>
      <c r="N307" s="200">
        <v>51677.56</v>
      </c>
      <c r="O307" s="191"/>
      <c r="P307" s="194">
        <v>375.02</v>
      </c>
      <c r="Q307" s="278"/>
      <c r="R307" s="278"/>
      <c r="GO307" s="277"/>
      <c r="GP307" s="277"/>
      <c r="GQ307" s="277"/>
      <c r="GR307" s="277"/>
      <c r="GS307" s="277"/>
      <c r="GT307" s="277"/>
      <c r="GU307" s="277"/>
      <c r="GW307" s="157"/>
      <c r="GX307" s="157" t="s">
        <v>417</v>
      </c>
      <c r="GY307" s="157"/>
      <c r="GZ307" s="277"/>
      <c r="HA307" s="157"/>
      <c r="HB307" s="157"/>
      <c r="HC307" s="277"/>
      <c r="HD307" s="277"/>
      <c r="HF307" s="277"/>
    </row>
    <row r="308" spans="1:214" ht="12.75" customHeight="1">
      <c r="A308" s="195"/>
      <c r="B308" s="189" t="s">
        <v>419</v>
      </c>
      <c r="C308" s="501" t="s">
        <v>420</v>
      </c>
      <c r="D308" s="501"/>
      <c r="E308" s="501"/>
      <c r="F308" s="501"/>
      <c r="G308" s="501"/>
      <c r="H308" s="190" t="s">
        <v>418</v>
      </c>
      <c r="I308" s="192">
        <v>1.0000000000000001E-5</v>
      </c>
      <c r="J308" s="202">
        <v>1.0367</v>
      </c>
      <c r="K308" s="215">
        <v>1.04E-5</v>
      </c>
      <c r="L308" s="208">
        <v>51280.15</v>
      </c>
      <c r="M308" s="206">
        <v>1.54</v>
      </c>
      <c r="N308" s="200">
        <v>78971.429999999993</v>
      </c>
      <c r="O308" s="191"/>
      <c r="P308" s="194">
        <v>0.82</v>
      </c>
      <c r="Q308" s="278"/>
      <c r="R308" s="278"/>
      <c r="GO308" s="277"/>
      <c r="GP308" s="277"/>
      <c r="GQ308" s="277"/>
      <c r="GR308" s="277"/>
      <c r="GS308" s="277"/>
      <c r="GT308" s="277"/>
      <c r="GU308" s="277"/>
      <c r="GW308" s="157"/>
      <c r="GX308" s="157" t="s">
        <v>420</v>
      </c>
      <c r="GY308" s="157"/>
      <c r="GZ308" s="277"/>
      <c r="HA308" s="157"/>
      <c r="HB308" s="157"/>
      <c r="HC308" s="277"/>
      <c r="HD308" s="277"/>
      <c r="HF308" s="277"/>
    </row>
    <row r="309" spans="1:214" ht="12.75" customHeight="1">
      <c r="A309" s="195"/>
      <c r="B309" s="189" t="s">
        <v>421</v>
      </c>
      <c r="C309" s="501" t="s">
        <v>422</v>
      </c>
      <c r="D309" s="501"/>
      <c r="E309" s="501"/>
      <c r="F309" s="501"/>
      <c r="G309" s="501"/>
      <c r="H309" s="190" t="s">
        <v>418</v>
      </c>
      <c r="I309" s="192">
        <v>2.0000000000000002E-5</v>
      </c>
      <c r="J309" s="202">
        <v>1.0367</v>
      </c>
      <c r="K309" s="215">
        <v>2.0699999999999998E-5</v>
      </c>
      <c r="L309" s="208">
        <v>146734.48000000001</v>
      </c>
      <c r="M309" s="206">
        <v>1.38</v>
      </c>
      <c r="N309" s="200">
        <v>202493.58</v>
      </c>
      <c r="O309" s="191"/>
      <c r="P309" s="194">
        <v>4.1900000000000004</v>
      </c>
      <c r="Q309" s="278"/>
      <c r="R309" s="278"/>
      <c r="GO309" s="277"/>
      <c r="GP309" s="277"/>
      <c r="GQ309" s="277"/>
      <c r="GR309" s="277"/>
      <c r="GS309" s="277"/>
      <c r="GT309" s="277"/>
      <c r="GU309" s="277"/>
      <c r="GW309" s="157"/>
      <c r="GX309" s="157" t="s">
        <v>422</v>
      </c>
      <c r="GY309" s="157"/>
      <c r="GZ309" s="277"/>
      <c r="HA309" s="157"/>
      <c r="HB309" s="157"/>
      <c r="HC309" s="277"/>
      <c r="HD309" s="277"/>
      <c r="HF309" s="277"/>
    </row>
    <row r="310" spans="1:214" ht="12.75" customHeight="1">
      <c r="A310" s="195"/>
      <c r="B310" s="189" t="s">
        <v>423</v>
      </c>
      <c r="C310" s="501" t="s">
        <v>424</v>
      </c>
      <c r="D310" s="501"/>
      <c r="E310" s="501"/>
      <c r="F310" s="501"/>
      <c r="G310" s="501"/>
      <c r="H310" s="190" t="s">
        <v>418</v>
      </c>
      <c r="I310" s="192">
        <v>1.0000000000000001E-5</v>
      </c>
      <c r="J310" s="202">
        <v>1.0367</v>
      </c>
      <c r="K310" s="215">
        <v>1.04E-5</v>
      </c>
      <c r="L310" s="208">
        <v>98526.45</v>
      </c>
      <c r="M310" s="206">
        <v>1.43</v>
      </c>
      <c r="N310" s="200">
        <v>140892.82</v>
      </c>
      <c r="O310" s="191"/>
      <c r="P310" s="194">
        <v>1.47</v>
      </c>
      <c r="Q310" s="278"/>
      <c r="R310" s="278"/>
      <c r="GO310" s="277"/>
      <c r="GP310" s="277"/>
      <c r="GQ310" s="277"/>
      <c r="GR310" s="277"/>
      <c r="GS310" s="277"/>
      <c r="GT310" s="277"/>
      <c r="GU310" s="277"/>
      <c r="GW310" s="157"/>
      <c r="GX310" s="157" t="s">
        <v>424</v>
      </c>
      <c r="GY310" s="157"/>
      <c r="GZ310" s="277"/>
      <c r="HA310" s="157"/>
      <c r="HB310" s="157"/>
      <c r="HC310" s="277"/>
      <c r="HD310" s="277"/>
      <c r="HF310" s="277"/>
    </row>
    <row r="311" spans="1:214" ht="12.75" customHeight="1">
      <c r="A311" s="195"/>
      <c r="B311" s="189" t="s">
        <v>425</v>
      </c>
      <c r="C311" s="501" t="s">
        <v>426</v>
      </c>
      <c r="D311" s="501"/>
      <c r="E311" s="501"/>
      <c r="F311" s="501"/>
      <c r="G311" s="501"/>
      <c r="H311" s="190" t="s">
        <v>413</v>
      </c>
      <c r="I311" s="201">
        <v>0.01</v>
      </c>
      <c r="J311" s="202">
        <v>1.0367</v>
      </c>
      <c r="K311" s="197">
        <v>1.0366999999999999E-2</v>
      </c>
      <c r="L311" s="205">
        <v>60.6</v>
      </c>
      <c r="M311" s="206">
        <v>1.43</v>
      </c>
      <c r="N311" s="200">
        <v>86.66</v>
      </c>
      <c r="O311" s="191"/>
      <c r="P311" s="194">
        <v>0.9</v>
      </c>
      <c r="Q311" s="278"/>
      <c r="R311" s="278"/>
      <c r="GO311" s="277"/>
      <c r="GP311" s="277"/>
      <c r="GQ311" s="277"/>
      <c r="GR311" s="277"/>
      <c r="GS311" s="277"/>
      <c r="GT311" s="277"/>
      <c r="GU311" s="277"/>
      <c r="GW311" s="157"/>
      <c r="GX311" s="157" t="s">
        <v>426</v>
      </c>
      <c r="GY311" s="157"/>
      <c r="GZ311" s="277"/>
      <c r="HA311" s="157"/>
      <c r="HB311" s="157"/>
      <c r="HC311" s="277"/>
      <c r="HD311" s="277"/>
      <c r="HF311" s="277"/>
    </row>
    <row r="312" spans="1:214" ht="12.75" customHeight="1">
      <c r="A312" s="195"/>
      <c r="B312" s="189" t="s">
        <v>427</v>
      </c>
      <c r="C312" s="501" t="s">
        <v>428</v>
      </c>
      <c r="D312" s="501"/>
      <c r="E312" s="501"/>
      <c r="F312" s="501"/>
      <c r="G312" s="501"/>
      <c r="H312" s="190" t="s">
        <v>142</v>
      </c>
      <c r="I312" s="209">
        <v>10</v>
      </c>
      <c r="J312" s="202">
        <v>1.0367</v>
      </c>
      <c r="K312" s="207">
        <v>10.367000000000001</v>
      </c>
      <c r="L312" s="205">
        <v>19.739999999999998</v>
      </c>
      <c r="M312" s="206">
        <v>0.85</v>
      </c>
      <c r="N312" s="200">
        <v>16.78</v>
      </c>
      <c r="O312" s="191"/>
      <c r="P312" s="194">
        <v>173.96</v>
      </c>
      <c r="Q312" s="278"/>
      <c r="R312" s="278"/>
      <c r="GO312" s="277"/>
      <c r="GP312" s="277"/>
      <c r="GQ312" s="277"/>
      <c r="GR312" s="277"/>
      <c r="GS312" s="277"/>
      <c r="GT312" s="277"/>
      <c r="GU312" s="277"/>
      <c r="GW312" s="157"/>
      <c r="GX312" s="157" t="s">
        <v>428</v>
      </c>
      <c r="GY312" s="157"/>
      <c r="GZ312" s="277"/>
      <c r="HA312" s="157"/>
      <c r="HB312" s="157"/>
      <c r="HC312" s="277"/>
      <c r="HD312" s="277"/>
      <c r="HF312" s="277"/>
    </row>
    <row r="313" spans="1:214" ht="12.75" customHeight="1">
      <c r="A313" s="210"/>
      <c r="B313" s="187"/>
      <c r="C313" s="500" t="s">
        <v>429</v>
      </c>
      <c r="D313" s="500"/>
      <c r="E313" s="500"/>
      <c r="F313" s="500"/>
      <c r="G313" s="500"/>
      <c r="H313" s="180"/>
      <c r="I313" s="181"/>
      <c r="J313" s="181"/>
      <c r="K313" s="181"/>
      <c r="L313" s="183"/>
      <c r="M313" s="181"/>
      <c r="N313" s="211"/>
      <c r="O313" s="181"/>
      <c r="P313" s="212">
        <v>5268.42</v>
      </c>
      <c r="Q313" s="278"/>
      <c r="R313" s="278"/>
      <c r="GO313" s="277"/>
      <c r="GP313" s="277"/>
      <c r="GQ313" s="277"/>
      <c r="GR313" s="277"/>
      <c r="GS313" s="277"/>
      <c r="GT313" s="277"/>
      <c r="GU313" s="277"/>
      <c r="GW313" s="157"/>
      <c r="GX313" s="157"/>
      <c r="GY313" s="157"/>
      <c r="GZ313" s="277" t="s">
        <v>429</v>
      </c>
      <c r="HA313" s="157"/>
      <c r="HB313" s="157"/>
      <c r="HC313" s="277"/>
      <c r="HD313" s="277"/>
      <c r="HF313" s="277"/>
    </row>
    <row r="314" spans="1:214" ht="12.75" customHeight="1">
      <c r="A314" s="203" t="s">
        <v>103</v>
      </c>
      <c r="B314" s="189" t="s">
        <v>430</v>
      </c>
      <c r="C314" s="501" t="s">
        <v>431</v>
      </c>
      <c r="D314" s="501"/>
      <c r="E314" s="501"/>
      <c r="F314" s="501"/>
      <c r="G314" s="501"/>
      <c r="H314" s="190" t="s">
        <v>432</v>
      </c>
      <c r="I314" s="209">
        <v>2</v>
      </c>
      <c r="J314" s="191"/>
      <c r="K314" s="209">
        <v>2</v>
      </c>
      <c r="L314" s="193"/>
      <c r="M314" s="191"/>
      <c r="N314" s="193"/>
      <c r="O314" s="202">
        <v>1.0367</v>
      </c>
      <c r="P314" s="216">
        <v>56.99</v>
      </c>
      <c r="GO314" s="277"/>
      <c r="GP314" s="277"/>
      <c r="GQ314" s="277"/>
      <c r="GR314" s="277"/>
      <c r="GS314" s="277"/>
      <c r="GT314" s="277"/>
      <c r="GU314" s="277"/>
      <c r="GW314" s="157"/>
      <c r="GX314" s="157"/>
      <c r="GY314" s="157"/>
      <c r="GZ314" s="277"/>
      <c r="HA314" s="157" t="s">
        <v>431</v>
      </c>
      <c r="HB314" s="157"/>
      <c r="HC314" s="277"/>
      <c r="HD314" s="277"/>
      <c r="HF314" s="277"/>
    </row>
    <row r="315" spans="1:214" ht="12.75" customHeight="1">
      <c r="A315" s="203"/>
      <c r="B315" s="189"/>
      <c r="C315" s="501" t="s">
        <v>433</v>
      </c>
      <c r="D315" s="501"/>
      <c r="E315" s="501"/>
      <c r="F315" s="501"/>
      <c r="G315" s="501"/>
      <c r="H315" s="190"/>
      <c r="I315" s="191"/>
      <c r="J315" s="191"/>
      <c r="K315" s="191"/>
      <c r="L315" s="193"/>
      <c r="M315" s="191"/>
      <c r="N315" s="193"/>
      <c r="O315" s="191"/>
      <c r="P315" s="194">
        <v>4494.78</v>
      </c>
      <c r="GO315" s="277"/>
      <c r="GP315" s="277"/>
      <c r="GQ315" s="277"/>
      <c r="GR315" s="277"/>
      <c r="GS315" s="277"/>
      <c r="GT315" s="277"/>
      <c r="GU315" s="277"/>
      <c r="GW315" s="157"/>
      <c r="GX315" s="157"/>
      <c r="GY315" s="157"/>
      <c r="GZ315" s="277"/>
      <c r="HA315" s="157"/>
      <c r="HB315" s="157" t="s">
        <v>433</v>
      </c>
      <c r="HC315" s="277"/>
      <c r="HD315" s="277"/>
      <c r="HF315" s="277"/>
    </row>
    <row r="316" spans="1:214" ht="12.75" customHeight="1">
      <c r="A316" s="203"/>
      <c r="B316" s="189" t="s">
        <v>434</v>
      </c>
      <c r="C316" s="501" t="s">
        <v>435</v>
      </c>
      <c r="D316" s="501"/>
      <c r="E316" s="501"/>
      <c r="F316" s="501"/>
      <c r="G316" s="501"/>
      <c r="H316" s="190" t="s">
        <v>432</v>
      </c>
      <c r="I316" s="209">
        <v>90</v>
      </c>
      <c r="J316" s="191"/>
      <c r="K316" s="209">
        <v>90</v>
      </c>
      <c r="L316" s="193"/>
      <c r="M316" s="191"/>
      <c r="N316" s="193"/>
      <c r="O316" s="191"/>
      <c r="P316" s="194">
        <v>4045.3</v>
      </c>
      <c r="GO316" s="277"/>
      <c r="GP316" s="277"/>
      <c r="GQ316" s="277"/>
      <c r="GR316" s="277"/>
      <c r="GS316" s="277"/>
      <c r="GT316" s="277"/>
      <c r="GU316" s="277"/>
      <c r="GW316" s="157"/>
      <c r="GX316" s="157"/>
      <c r="GY316" s="157"/>
      <c r="GZ316" s="277"/>
      <c r="HA316" s="157"/>
      <c r="HB316" s="157" t="s">
        <v>435</v>
      </c>
      <c r="HC316" s="277"/>
      <c r="HD316" s="277"/>
      <c r="HF316" s="277"/>
    </row>
    <row r="317" spans="1:214" ht="12.75" customHeight="1">
      <c r="A317" s="203"/>
      <c r="B317" s="189" t="s">
        <v>436</v>
      </c>
      <c r="C317" s="501" t="s">
        <v>437</v>
      </c>
      <c r="D317" s="501"/>
      <c r="E317" s="501"/>
      <c r="F317" s="501"/>
      <c r="G317" s="501"/>
      <c r="H317" s="190" t="s">
        <v>432</v>
      </c>
      <c r="I317" s="209">
        <v>46</v>
      </c>
      <c r="J317" s="191"/>
      <c r="K317" s="209">
        <v>46</v>
      </c>
      <c r="L317" s="193"/>
      <c r="M317" s="191"/>
      <c r="N317" s="193"/>
      <c r="O317" s="191"/>
      <c r="P317" s="194">
        <v>2067.6</v>
      </c>
      <c r="GO317" s="277"/>
      <c r="GP317" s="277"/>
      <c r="GQ317" s="277"/>
      <c r="GR317" s="277"/>
      <c r="GS317" s="277"/>
      <c r="GT317" s="277"/>
      <c r="GU317" s="277"/>
      <c r="GW317" s="157"/>
      <c r="GX317" s="157"/>
      <c r="GY317" s="157"/>
      <c r="GZ317" s="277"/>
      <c r="HA317" s="157"/>
      <c r="HB317" s="157" t="s">
        <v>437</v>
      </c>
      <c r="HC317" s="277"/>
      <c r="HD317" s="277"/>
      <c r="HF317" s="277"/>
    </row>
    <row r="318" spans="1:214" ht="12.75" customHeight="1">
      <c r="A318" s="213"/>
      <c r="B318" s="214"/>
      <c r="C318" s="500" t="s">
        <v>438</v>
      </c>
      <c r="D318" s="500"/>
      <c r="E318" s="500"/>
      <c r="F318" s="500"/>
      <c r="G318" s="500"/>
      <c r="H318" s="180"/>
      <c r="I318" s="181"/>
      <c r="J318" s="181"/>
      <c r="K318" s="181"/>
      <c r="L318" s="183"/>
      <c r="M318" s="181"/>
      <c r="N318" s="211">
        <v>11438.31</v>
      </c>
      <c r="O318" s="181"/>
      <c r="P318" s="212">
        <v>11438.31</v>
      </c>
      <c r="GO318" s="277"/>
      <c r="GP318" s="277"/>
      <c r="GQ318" s="277"/>
      <c r="GR318" s="277"/>
      <c r="GS318" s="277"/>
      <c r="GT318" s="277"/>
      <c r="GU318" s="277"/>
      <c r="GW318" s="157"/>
      <c r="GX318" s="157"/>
      <c r="GY318" s="157"/>
      <c r="GZ318" s="277"/>
      <c r="HA318" s="157"/>
      <c r="HB318" s="157"/>
      <c r="HC318" s="277" t="s">
        <v>438</v>
      </c>
      <c r="HD318" s="277"/>
      <c r="HF318" s="277"/>
    </row>
    <row r="319" spans="1:214" ht="12.75" customHeight="1">
      <c r="A319" s="497" t="s">
        <v>2116</v>
      </c>
      <c r="B319" s="497"/>
      <c r="C319" s="497"/>
      <c r="D319" s="497"/>
      <c r="E319" s="497"/>
      <c r="F319" s="497"/>
      <c r="G319" s="497"/>
      <c r="H319" s="497"/>
      <c r="I319" s="497"/>
      <c r="J319" s="497"/>
      <c r="K319" s="497"/>
      <c r="L319" s="497"/>
      <c r="M319" s="497"/>
      <c r="N319" s="497"/>
      <c r="O319" s="497"/>
      <c r="P319" s="497"/>
      <c r="GO319" s="277"/>
      <c r="GP319" s="277" t="s">
        <v>2116</v>
      </c>
      <c r="GQ319" s="277"/>
      <c r="GR319" s="277"/>
      <c r="GS319" s="277"/>
      <c r="GT319" s="277"/>
      <c r="GU319" s="277"/>
      <c r="GW319" s="157"/>
      <c r="GX319" s="157"/>
      <c r="GY319" s="157"/>
      <c r="GZ319" s="277"/>
      <c r="HA319" s="157"/>
      <c r="HB319" s="157"/>
      <c r="HC319" s="277"/>
      <c r="HD319" s="277"/>
      <c r="HF319" s="277"/>
    </row>
    <row r="320" spans="1:214" ht="12.75" customHeight="1">
      <c r="A320" s="178" t="s">
        <v>187</v>
      </c>
      <c r="B320" s="179" t="s">
        <v>724</v>
      </c>
      <c r="C320" s="498" t="s">
        <v>2117</v>
      </c>
      <c r="D320" s="498"/>
      <c r="E320" s="498"/>
      <c r="F320" s="498"/>
      <c r="G320" s="498"/>
      <c r="H320" s="180" t="s">
        <v>587</v>
      </c>
      <c r="I320" s="181">
        <v>0.12</v>
      </c>
      <c r="J320" s="182">
        <v>1</v>
      </c>
      <c r="K320" s="219">
        <v>0.12</v>
      </c>
      <c r="L320" s="183"/>
      <c r="M320" s="181"/>
      <c r="N320" s="184"/>
      <c r="O320" s="181"/>
      <c r="P320" s="185"/>
      <c r="GO320" s="277"/>
      <c r="GP320" s="277"/>
      <c r="GQ320" s="277" t="s">
        <v>2117</v>
      </c>
      <c r="GR320" s="277"/>
      <c r="GS320" s="277"/>
      <c r="GT320" s="277"/>
      <c r="GU320" s="277"/>
      <c r="GW320" s="157"/>
      <c r="GX320" s="157"/>
      <c r="GY320" s="157"/>
      <c r="GZ320" s="277"/>
      <c r="HA320" s="157"/>
      <c r="HB320" s="157"/>
      <c r="HC320" s="277"/>
      <c r="HD320" s="277"/>
      <c r="HF320" s="277"/>
    </row>
    <row r="321" spans="1:214" ht="56.25" customHeight="1">
      <c r="A321" s="186"/>
      <c r="B321" s="187" t="s">
        <v>386</v>
      </c>
      <c r="C321" s="499" t="s">
        <v>387</v>
      </c>
      <c r="D321" s="499"/>
      <c r="E321" s="499"/>
      <c r="F321" s="499"/>
      <c r="G321" s="499"/>
      <c r="H321" s="499"/>
      <c r="I321" s="499"/>
      <c r="J321" s="499"/>
      <c r="K321" s="499"/>
      <c r="L321" s="499"/>
      <c r="M321" s="499"/>
      <c r="N321" s="499"/>
      <c r="O321" s="499"/>
      <c r="P321" s="499"/>
      <c r="GO321" s="277"/>
      <c r="GP321" s="277"/>
      <c r="GQ321" s="277"/>
      <c r="GR321" s="277"/>
      <c r="GS321" s="277"/>
      <c r="GT321" s="277"/>
      <c r="GU321" s="277"/>
      <c r="GV321" s="140" t="s">
        <v>387</v>
      </c>
      <c r="GW321" s="157"/>
      <c r="GX321" s="157"/>
      <c r="GY321" s="157"/>
      <c r="GZ321" s="277"/>
      <c r="HA321" s="157"/>
      <c r="HB321" s="157"/>
      <c r="HC321" s="277"/>
      <c r="HD321" s="277"/>
      <c r="HF321" s="277"/>
    </row>
    <row r="322" spans="1:214" ht="22.5" customHeight="1">
      <c r="A322" s="186"/>
      <c r="B322" s="187" t="s">
        <v>388</v>
      </c>
      <c r="C322" s="499" t="s">
        <v>389</v>
      </c>
      <c r="D322" s="499"/>
      <c r="E322" s="499"/>
      <c r="F322" s="499"/>
      <c r="G322" s="499"/>
      <c r="H322" s="499"/>
      <c r="I322" s="499"/>
      <c r="J322" s="499"/>
      <c r="K322" s="499"/>
      <c r="L322" s="499"/>
      <c r="M322" s="499"/>
      <c r="N322" s="499"/>
      <c r="O322" s="499"/>
      <c r="P322" s="499"/>
      <c r="GO322" s="277"/>
      <c r="GP322" s="277"/>
      <c r="GQ322" s="277"/>
      <c r="GR322" s="277"/>
      <c r="GS322" s="277"/>
      <c r="GT322" s="277"/>
      <c r="GU322" s="277"/>
      <c r="GV322" s="140" t="s">
        <v>389</v>
      </c>
      <c r="GW322" s="157"/>
      <c r="GX322" s="157"/>
      <c r="GY322" s="157"/>
      <c r="GZ322" s="277"/>
      <c r="HA322" s="157"/>
      <c r="HB322" s="157"/>
      <c r="HC322" s="277"/>
      <c r="HD322" s="277"/>
      <c r="HF322" s="277"/>
    </row>
    <row r="323" spans="1:214" ht="12.75" customHeight="1">
      <c r="A323" s="186"/>
      <c r="B323" s="187"/>
      <c r="C323" s="499" t="s">
        <v>2011</v>
      </c>
      <c r="D323" s="499"/>
      <c r="E323" s="499"/>
      <c r="F323" s="499"/>
      <c r="G323" s="499"/>
      <c r="H323" s="499"/>
      <c r="I323" s="499"/>
      <c r="J323" s="499"/>
      <c r="K323" s="499"/>
      <c r="L323" s="499"/>
      <c r="M323" s="499"/>
      <c r="N323" s="499"/>
      <c r="O323" s="499"/>
      <c r="P323" s="499"/>
      <c r="GO323" s="277"/>
      <c r="GP323" s="277"/>
      <c r="GQ323" s="277"/>
      <c r="GR323" s="277"/>
      <c r="GS323" s="277"/>
      <c r="GT323" s="277"/>
      <c r="GU323" s="277"/>
      <c r="GV323" s="140" t="s">
        <v>2011</v>
      </c>
      <c r="GW323" s="157"/>
      <c r="GX323" s="157"/>
      <c r="GY323" s="157"/>
      <c r="GZ323" s="277"/>
      <c r="HA323" s="157"/>
      <c r="HB323" s="157"/>
      <c r="HC323" s="277"/>
      <c r="HD323" s="277"/>
      <c r="HF323" s="277"/>
    </row>
    <row r="324" spans="1:214" ht="12.75" customHeight="1">
      <c r="A324" s="188"/>
      <c r="B324" s="189" t="s">
        <v>164</v>
      </c>
      <c r="C324" s="501" t="s">
        <v>391</v>
      </c>
      <c r="D324" s="501"/>
      <c r="E324" s="501"/>
      <c r="F324" s="501"/>
      <c r="G324" s="501"/>
      <c r="H324" s="190" t="s">
        <v>392</v>
      </c>
      <c r="I324" s="191"/>
      <c r="J324" s="191"/>
      <c r="K324" s="215">
        <v>7.9444394000000003</v>
      </c>
      <c r="L324" s="193"/>
      <c r="M324" s="191"/>
      <c r="N324" s="193"/>
      <c r="O324" s="191"/>
      <c r="P324" s="194">
        <v>4600.7</v>
      </c>
      <c r="GO324" s="277"/>
      <c r="GP324" s="277"/>
      <c r="GQ324" s="277"/>
      <c r="GR324" s="277"/>
      <c r="GS324" s="277"/>
      <c r="GT324" s="277"/>
      <c r="GU324" s="277"/>
      <c r="GW324" s="157" t="s">
        <v>391</v>
      </c>
      <c r="GX324" s="157"/>
      <c r="GY324" s="157"/>
      <c r="GZ324" s="277"/>
      <c r="HA324" s="157"/>
      <c r="HB324" s="157"/>
      <c r="HC324" s="277"/>
      <c r="HD324" s="277"/>
      <c r="HF324" s="277"/>
    </row>
    <row r="325" spans="1:214" ht="12.75" customHeight="1">
      <c r="A325" s="195"/>
      <c r="B325" s="189" t="s">
        <v>726</v>
      </c>
      <c r="C325" s="501" t="s">
        <v>727</v>
      </c>
      <c r="D325" s="501"/>
      <c r="E325" s="501"/>
      <c r="F325" s="501"/>
      <c r="G325" s="501"/>
      <c r="H325" s="190" t="s">
        <v>392</v>
      </c>
      <c r="I325" s="196">
        <v>41.2</v>
      </c>
      <c r="J325" s="197">
        <v>1.6068849999999999</v>
      </c>
      <c r="K325" s="215">
        <v>7.9444394000000003</v>
      </c>
      <c r="L325" s="198"/>
      <c r="M325" s="199"/>
      <c r="N325" s="200">
        <v>579.11</v>
      </c>
      <c r="O325" s="191"/>
      <c r="P325" s="194">
        <v>4600.7</v>
      </c>
      <c r="Q325" s="278"/>
      <c r="R325" s="278"/>
      <c r="GO325" s="277"/>
      <c r="GP325" s="277"/>
      <c r="GQ325" s="277"/>
      <c r="GR325" s="277"/>
      <c r="GS325" s="277"/>
      <c r="GT325" s="277"/>
      <c r="GU325" s="277"/>
      <c r="GW325" s="157"/>
      <c r="GX325" s="157" t="s">
        <v>727</v>
      </c>
      <c r="GY325" s="157"/>
      <c r="GZ325" s="277"/>
      <c r="HA325" s="157"/>
      <c r="HB325" s="157"/>
      <c r="HC325" s="277"/>
      <c r="HD325" s="277"/>
      <c r="HF325" s="277"/>
    </row>
    <row r="326" spans="1:214" ht="12.75" customHeight="1">
      <c r="A326" s="188"/>
      <c r="B326" s="189" t="s">
        <v>167</v>
      </c>
      <c r="C326" s="501" t="s">
        <v>395</v>
      </c>
      <c r="D326" s="501"/>
      <c r="E326" s="501"/>
      <c r="F326" s="501"/>
      <c r="G326" s="501"/>
      <c r="H326" s="190"/>
      <c r="I326" s="191"/>
      <c r="J326" s="191"/>
      <c r="K326" s="191"/>
      <c r="L326" s="193"/>
      <c r="M326" s="191"/>
      <c r="N326" s="193"/>
      <c r="O326" s="191"/>
      <c r="P326" s="216">
        <v>42.06</v>
      </c>
      <c r="GO326" s="277"/>
      <c r="GP326" s="277"/>
      <c r="GQ326" s="277"/>
      <c r="GR326" s="277"/>
      <c r="GS326" s="277"/>
      <c r="GT326" s="277"/>
      <c r="GU326" s="277"/>
      <c r="GW326" s="157" t="s">
        <v>395</v>
      </c>
      <c r="GX326" s="157"/>
      <c r="GY326" s="157"/>
      <c r="GZ326" s="277"/>
      <c r="HA326" s="157"/>
      <c r="HB326" s="157"/>
      <c r="HC326" s="277"/>
      <c r="HD326" s="277"/>
      <c r="HF326" s="277"/>
    </row>
    <row r="327" spans="1:214" ht="12.75" customHeight="1">
      <c r="A327" s="188"/>
      <c r="B327" s="189"/>
      <c r="C327" s="501" t="s">
        <v>396</v>
      </c>
      <c r="D327" s="501"/>
      <c r="E327" s="501"/>
      <c r="F327" s="501"/>
      <c r="G327" s="501"/>
      <c r="H327" s="190" t="s">
        <v>392</v>
      </c>
      <c r="I327" s="191"/>
      <c r="J327" s="191"/>
      <c r="K327" s="215">
        <v>3.8565200000000001E-2</v>
      </c>
      <c r="L327" s="193"/>
      <c r="M327" s="191"/>
      <c r="N327" s="193"/>
      <c r="O327" s="191"/>
      <c r="P327" s="216">
        <v>26.17</v>
      </c>
      <c r="GO327" s="277"/>
      <c r="GP327" s="277"/>
      <c r="GQ327" s="277"/>
      <c r="GR327" s="277"/>
      <c r="GS327" s="277"/>
      <c r="GT327" s="277"/>
      <c r="GU327" s="277"/>
      <c r="GW327" s="157" t="s">
        <v>396</v>
      </c>
      <c r="GX327" s="157"/>
      <c r="GY327" s="157"/>
      <c r="GZ327" s="277"/>
      <c r="HA327" s="157"/>
      <c r="HB327" s="157"/>
      <c r="HC327" s="277"/>
      <c r="HD327" s="277"/>
      <c r="HF327" s="277"/>
    </row>
    <row r="328" spans="1:214" ht="12.75" customHeight="1">
      <c r="A328" s="195"/>
      <c r="B328" s="189" t="s">
        <v>397</v>
      </c>
      <c r="C328" s="501" t="s">
        <v>398</v>
      </c>
      <c r="D328" s="501"/>
      <c r="E328" s="501"/>
      <c r="F328" s="501"/>
      <c r="G328" s="501"/>
      <c r="H328" s="190" t="s">
        <v>399</v>
      </c>
      <c r="I328" s="196">
        <v>0.1</v>
      </c>
      <c r="J328" s="197">
        <v>1.6068849999999999</v>
      </c>
      <c r="K328" s="215">
        <v>1.92826E-2</v>
      </c>
      <c r="L328" s="198"/>
      <c r="M328" s="199"/>
      <c r="N328" s="200">
        <v>1582.31</v>
      </c>
      <c r="O328" s="191"/>
      <c r="P328" s="194">
        <v>30.51</v>
      </c>
      <c r="Q328" s="278"/>
      <c r="R328" s="278"/>
      <c r="GO328" s="277"/>
      <c r="GP328" s="277"/>
      <c r="GQ328" s="277"/>
      <c r="GR328" s="277"/>
      <c r="GS328" s="277"/>
      <c r="GT328" s="277"/>
      <c r="GU328" s="277"/>
      <c r="GW328" s="157"/>
      <c r="GX328" s="157" t="s">
        <v>398</v>
      </c>
      <c r="GY328" s="157"/>
      <c r="GZ328" s="277"/>
      <c r="HA328" s="157"/>
      <c r="HB328" s="157"/>
      <c r="HC328" s="277"/>
      <c r="HD328" s="277"/>
      <c r="HF328" s="277"/>
    </row>
    <row r="329" spans="1:214" ht="12.75" customHeight="1">
      <c r="A329" s="203"/>
      <c r="B329" s="189" t="s">
        <v>400</v>
      </c>
      <c r="C329" s="501" t="s">
        <v>401</v>
      </c>
      <c r="D329" s="501"/>
      <c r="E329" s="501"/>
      <c r="F329" s="501"/>
      <c r="G329" s="501"/>
      <c r="H329" s="190" t="s">
        <v>392</v>
      </c>
      <c r="I329" s="196">
        <v>0.1</v>
      </c>
      <c r="J329" s="197">
        <v>1.6068849999999999</v>
      </c>
      <c r="K329" s="215">
        <v>1.92826E-2</v>
      </c>
      <c r="L329" s="193"/>
      <c r="M329" s="191"/>
      <c r="N329" s="204">
        <v>777.91</v>
      </c>
      <c r="O329" s="191"/>
      <c r="P329" s="216">
        <v>15</v>
      </c>
      <c r="GO329" s="277"/>
      <c r="GP329" s="277"/>
      <c r="GQ329" s="277"/>
      <c r="GR329" s="277"/>
      <c r="GS329" s="277"/>
      <c r="GT329" s="277"/>
      <c r="GU329" s="277"/>
      <c r="GW329" s="157"/>
      <c r="GX329" s="157"/>
      <c r="GY329" s="157" t="s">
        <v>401</v>
      </c>
      <c r="GZ329" s="277"/>
      <c r="HA329" s="157"/>
      <c r="HB329" s="157"/>
      <c r="HC329" s="277"/>
      <c r="HD329" s="277"/>
      <c r="HF329" s="277"/>
    </row>
    <row r="330" spans="1:214" ht="12.75" customHeight="1">
      <c r="A330" s="195"/>
      <c r="B330" s="189" t="s">
        <v>402</v>
      </c>
      <c r="C330" s="501" t="s">
        <v>403</v>
      </c>
      <c r="D330" s="501"/>
      <c r="E330" s="501"/>
      <c r="F330" s="501"/>
      <c r="G330" s="501"/>
      <c r="H330" s="190" t="s">
        <v>399</v>
      </c>
      <c r="I330" s="196">
        <v>0.1</v>
      </c>
      <c r="J330" s="197">
        <v>1.6068849999999999</v>
      </c>
      <c r="K330" s="215">
        <v>1.92826E-2</v>
      </c>
      <c r="L330" s="198"/>
      <c r="M330" s="199"/>
      <c r="N330" s="200">
        <v>543.33000000000004</v>
      </c>
      <c r="O330" s="191"/>
      <c r="P330" s="194">
        <v>10.48</v>
      </c>
      <c r="Q330" s="278"/>
      <c r="R330" s="278"/>
      <c r="GO330" s="277"/>
      <c r="GP330" s="277"/>
      <c r="GQ330" s="277"/>
      <c r="GR330" s="277"/>
      <c r="GS330" s="277"/>
      <c r="GT330" s="277"/>
      <c r="GU330" s="277"/>
      <c r="GW330" s="157"/>
      <c r="GX330" s="157" t="s">
        <v>403</v>
      </c>
      <c r="GY330" s="157"/>
      <c r="GZ330" s="277"/>
      <c r="HA330" s="157"/>
      <c r="HB330" s="157"/>
      <c r="HC330" s="277"/>
      <c r="HD330" s="277"/>
      <c r="HF330" s="277"/>
    </row>
    <row r="331" spans="1:214" ht="12.75" customHeight="1">
      <c r="A331" s="203"/>
      <c r="B331" s="189" t="s">
        <v>404</v>
      </c>
      <c r="C331" s="501" t="s">
        <v>405</v>
      </c>
      <c r="D331" s="501"/>
      <c r="E331" s="501"/>
      <c r="F331" s="501"/>
      <c r="G331" s="501"/>
      <c r="H331" s="190" t="s">
        <v>392</v>
      </c>
      <c r="I331" s="196">
        <v>0.1</v>
      </c>
      <c r="J331" s="197">
        <v>1.6068849999999999</v>
      </c>
      <c r="K331" s="215">
        <v>1.92826E-2</v>
      </c>
      <c r="L331" s="193"/>
      <c r="M331" s="191"/>
      <c r="N331" s="204">
        <v>579.11</v>
      </c>
      <c r="O331" s="191"/>
      <c r="P331" s="216">
        <v>11.17</v>
      </c>
      <c r="GO331" s="277"/>
      <c r="GP331" s="277"/>
      <c r="GQ331" s="277"/>
      <c r="GR331" s="277"/>
      <c r="GS331" s="277"/>
      <c r="GT331" s="277"/>
      <c r="GU331" s="277"/>
      <c r="GW331" s="157"/>
      <c r="GX331" s="157"/>
      <c r="GY331" s="157" t="s">
        <v>405</v>
      </c>
      <c r="GZ331" s="277"/>
      <c r="HA331" s="157"/>
      <c r="HB331" s="157"/>
      <c r="HC331" s="277"/>
      <c r="HD331" s="277"/>
      <c r="HF331" s="277"/>
    </row>
    <row r="332" spans="1:214" ht="22.5" customHeight="1">
      <c r="A332" s="195"/>
      <c r="B332" s="189" t="s">
        <v>406</v>
      </c>
      <c r="C332" s="501" t="s">
        <v>407</v>
      </c>
      <c r="D332" s="501"/>
      <c r="E332" s="501"/>
      <c r="F332" s="501"/>
      <c r="G332" s="501"/>
      <c r="H332" s="190" t="s">
        <v>399</v>
      </c>
      <c r="I332" s="201">
        <v>0.16</v>
      </c>
      <c r="J332" s="197">
        <v>1.6068849999999999</v>
      </c>
      <c r="K332" s="215">
        <v>3.08522E-2</v>
      </c>
      <c r="L332" s="198"/>
      <c r="M332" s="199"/>
      <c r="N332" s="200">
        <v>34.6</v>
      </c>
      <c r="O332" s="191"/>
      <c r="P332" s="194">
        <v>1.07</v>
      </c>
      <c r="Q332" s="278"/>
      <c r="R332" s="278"/>
      <c r="GO332" s="277"/>
      <c r="GP332" s="277"/>
      <c r="GQ332" s="277"/>
      <c r="GR332" s="277"/>
      <c r="GS332" s="277"/>
      <c r="GT332" s="277"/>
      <c r="GU332" s="277"/>
      <c r="GW332" s="157"/>
      <c r="GX332" s="157" t="s">
        <v>407</v>
      </c>
      <c r="GY332" s="157"/>
      <c r="GZ332" s="277"/>
      <c r="HA332" s="157"/>
      <c r="HB332" s="157"/>
      <c r="HC332" s="277"/>
      <c r="HD332" s="277"/>
      <c r="HF332" s="277"/>
    </row>
    <row r="333" spans="1:214" ht="12.75" customHeight="1">
      <c r="A333" s="188"/>
      <c r="B333" s="189" t="s">
        <v>180</v>
      </c>
      <c r="C333" s="501" t="s">
        <v>410</v>
      </c>
      <c r="D333" s="501"/>
      <c r="E333" s="501"/>
      <c r="F333" s="501"/>
      <c r="G333" s="501"/>
      <c r="H333" s="190"/>
      <c r="I333" s="191"/>
      <c r="J333" s="191"/>
      <c r="K333" s="191"/>
      <c r="L333" s="193"/>
      <c r="M333" s="191"/>
      <c r="N333" s="193"/>
      <c r="O333" s="191"/>
      <c r="P333" s="216">
        <v>160.93</v>
      </c>
      <c r="GO333" s="277"/>
      <c r="GP333" s="277"/>
      <c r="GQ333" s="277"/>
      <c r="GR333" s="277"/>
      <c r="GS333" s="277"/>
      <c r="GT333" s="277"/>
      <c r="GU333" s="277"/>
      <c r="GW333" s="157" t="s">
        <v>410</v>
      </c>
      <c r="GX333" s="157"/>
      <c r="GY333" s="157"/>
      <c r="GZ333" s="277"/>
      <c r="HA333" s="157"/>
      <c r="HB333" s="157"/>
      <c r="HC333" s="277"/>
      <c r="HD333" s="277"/>
      <c r="HF333" s="277"/>
    </row>
    <row r="334" spans="1:214" ht="22.5" customHeight="1">
      <c r="A334" s="195"/>
      <c r="B334" s="189" t="s">
        <v>728</v>
      </c>
      <c r="C334" s="501" t="s">
        <v>729</v>
      </c>
      <c r="D334" s="501"/>
      <c r="E334" s="501"/>
      <c r="F334" s="501"/>
      <c r="G334" s="501"/>
      <c r="H334" s="190" t="s">
        <v>418</v>
      </c>
      <c r="I334" s="207">
        <v>3.0000000000000001E-3</v>
      </c>
      <c r="J334" s="202">
        <v>1.0367</v>
      </c>
      <c r="K334" s="215">
        <v>3.7320000000000002E-4</v>
      </c>
      <c r="L334" s="198"/>
      <c r="M334" s="199"/>
      <c r="N334" s="200">
        <v>44320.18</v>
      </c>
      <c r="O334" s="191"/>
      <c r="P334" s="194">
        <v>16.54</v>
      </c>
      <c r="Q334" s="278"/>
      <c r="R334" s="278"/>
      <c r="GO334" s="277"/>
      <c r="GP334" s="277"/>
      <c r="GQ334" s="277"/>
      <c r="GR334" s="277"/>
      <c r="GS334" s="277"/>
      <c r="GT334" s="277"/>
      <c r="GU334" s="277"/>
      <c r="GW334" s="157"/>
      <c r="GX334" s="157" t="s">
        <v>729</v>
      </c>
      <c r="GY334" s="157"/>
      <c r="GZ334" s="277"/>
      <c r="HA334" s="157"/>
      <c r="HB334" s="157"/>
      <c r="HC334" s="277"/>
      <c r="HD334" s="277"/>
      <c r="HF334" s="277"/>
    </row>
    <row r="335" spans="1:214" ht="12.75" customHeight="1">
      <c r="A335" s="195"/>
      <c r="B335" s="189" t="s">
        <v>730</v>
      </c>
      <c r="C335" s="501" t="s">
        <v>731</v>
      </c>
      <c r="D335" s="501"/>
      <c r="E335" s="501"/>
      <c r="F335" s="501"/>
      <c r="G335" s="501"/>
      <c r="H335" s="190" t="s">
        <v>413</v>
      </c>
      <c r="I335" s="196">
        <v>0.8</v>
      </c>
      <c r="J335" s="202">
        <v>1.0367</v>
      </c>
      <c r="K335" s="215">
        <v>9.9523200000000006E-2</v>
      </c>
      <c r="L335" s="205">
        <v>79.88</v>
      </c>
      <c r="M335" s="206">
        <v>1.42</v>
      </c>
      <c r="N335" s="200">
        <v>113.43</v>
      </c>
      <c r="O335" s="191"/>
      <c r="P335" s="194">
        <v>11.29</v>
      </c>
      <c r="Q335" s="278"/>
      <c r="R335" s="278"/>
      <c r="GO335" s="277"/>
      <c r="GP335" s="277"/>
      <c r="GQ335" s="277"/>
      <c r="GR335" s="277"/>
      <c r="GS335" s="277"/>
      <c r="GT335" s="277"/>
      <c r="GU335" s="277"/>
      <c r="GW335" s="157"/>
      <c r="GX335" s="157" t="s">
        <v>731</v>
      </c>
      <c r="GY335" s="157"/>
      <c r="GZ335" s="277"/>
      <c r="HA335" s="157"/>
      <c r="HB335" s="157"/>
      <c r="HC335" s="277"/>
      <c r="HD335" s="277"/>
      <c r="HF335" s="277"/>
    </row>
    <row r="336" spans="1:214" ht="12.75" customHeight="1">
      <c r="A336" s="195"/>
      <c r="B336" s="189" t="s">
        <v>732</v>
      </c>
      <c r="C336" s="501" t="s">
        <v>733</v>
      </c>
      <c r="D336" s="501"/>
      <c r="E336" s="501"/>
      <c r="F336" s="501"/>
      <c r="G336" s="501"/>
      <c r="H336" s="190" t="s">
        <v>587</v>
      </c>
      <c r="I336" s="201">
        <v>1.02</v>
      </c>
      <c r="J336" s="202">
        <v>1.0367</v>
      </c>
      <c r="K336" s="215">
        <v>0.12689210000000001</v>
      </c>
      <c r="L336" s="205">
        <v>896.51</v>
      </c>
      <c r="M336" s="206">
        <v>1.17</v>
      </c>
      <c r="N336" s="200">
        <v>1048.92</v>
      </c>
      <c r="O336" s="191"/>
      <c r="P336" s="194">
        <v>133.1</v>
      </c>
      <c r="Q336" s="278"/>
      <c r="R336" s="278"/>
      <c r="GO336" s="277"/>
      <c r="GP336" s="277"/>
      <c r="GQ336" s="277"/>
      <c r="GR336" s="277"/>
      <c r="GS336" s="277"/>
      <c r="GT336" s="277"/>
      <c r="GU336" s="277"/>
      <c r="GW336" s="157"/>
      <c r="GX336" s="157" t="s">
        <v>733</v>
      </c>
      <c r="GY336" s="157"/>
      <c r="GZ336" s="277"/>
      <c r="HA336" s="157"/>
      <c r="HB336" s="157"/>
      <c r="HC336" s="277"/>
      <c r="HD336" s="277"/>
      <c r="HF336" s="277"/>
    </row>
    <row r="337" spans="1:214" ht="12.75" customHeight="1">
      <c r="A337" s="210"/>
      <c r="B337" s="187"/>
      <c r="C337" s="500" t="s">
        <v>429</v>
      </c>
      <c r="D337" s="500"/>
      <c r="E337" s="500"/>
      <c r="F337" s="500"/>
      <c r="G337" s="500"/>
      <c r="H337" s="180"/>
      <c r="I337" s="181"/>
      <c r="J337" s="181"/>
      <c r="K337" s="181"/>
      <c r="L337" s="183"/>
      <c r="M337" s="181"/>
      <c r="N337" s="211"/>
      <c r="O337" s="181"/>
      <c r="P337" s="212">
        <v>4829.8599999999997</v>
      </c>
      <c r="Q337" s="278"/>
      <c r="R337" s="278"/>
      <c r="GO337" s="277"/>
      <c r="GP337" s="277"/>
      <c r="GQ337" s="277"/>
      <c r="GR337" s="277"/>
      <c r="GS337" s="277"/>
      <c r="GT337" s="277"/>
      <c r="GU337" s="277"/>
      <c r="GW337" s="157"/>
      <c r="GX337" s="157"/>
      <c r="GY337" s="157"/>
      <c r="GZ337" s="277" t="s">
        <v>429</v>
      </c>
      <c r="HA337" s="157"/>
      <c r="HB337" s="157"/>
      <c r="HC337" s="277"/>
      <c r="HD337" s="277"/>
      <c r="HF337" s="277"/>
    </row>
    <row r="338" spans="1:214" ht="12.75" customHeight="1">
      <c r="A338" s="203" t="s">
        <v>115</v>
      </c>
      <c r="B338" s="189" t="s">
        <v>430</v>
      </c>
      <c r="C338" s="501" t="s">
        <v>431</v>
      </c>
      <c r="D338" s="501"/>
      <c r="E338" s="501"/>
      <c r="F338" s="501"/>
      <c r="G338" s="501"/>
      <c r="H338" s="190" t="s">
        <v>432</v>
      </c>
      <c r="I338" s="209">
        <v>2</v>
      </c>
      <c r="J338" s="191"/>
      <c r="K338" s="209">
        <v>2</v>
      </c>
      <c r="L338" s="193"/>
      <c r="M338" s="191"/>
      <c r="N338" s="193"/>
      <c r="O338" s="202">
        <v>1.0367</v>
      </c>
      <c r="P338" s="216">
        <v>59.36</v>
      </c>
      <c r="GO338" s="277"/>
      <c r="GP338" s="277"/>
      <c r="GQ338" s="277"/>
      <c r="GR338" s="277"/>
      <c r="GS338" s="277"/>
      <c r="GT338" s="277"/>
      <c r="GU338" s="277"/>
      <c r="GW338" s="157"/>
      <c r="GX338" s="157"/>
      <c r="GY338" s="157"/>
      <c r="GZ338" s="277"/>
      <c r="HA338" s="157" t="s">
        <v>431</v>
      </c>
      <c r="HB338" s="157"/>
      <c r="HC338" s="277"/>
      <c r="HD338" s="277"/>
      <c r="HF338" s="277"/>
    </row>
    <row r="339" spans="1:214" ht="12.75" customHeight="1">
      <c r="A339" s="203"/>
      <c r="B339" s="189"/>
      <c r="C339" s="501" t="s">
        <v>433</v>
      </c>
      <c r="D339" s="501"/>
      <c r="E339" s="501"/>
      <c r="F339" s="501"/>
      <c r="G339" s="501"/>
      <c r="H339" s="190"/>
      <c r="I339" s="191"/>
      <c r="J339" s="191"/>
      <c r="K339" s="191"/>
      <c r="L339" s="193"/>
      <c r="M339" s="191"/>
      <c r="N339" s="193"/>
      <c r="O339" s="191"/>
      <c r="P339" s="194">
        <v>4626.87</v>
      </c>
      <c r="GO339" s="277"/>
      <c r="GP339" s="277"/>
      <c r="GQ339" s="277"/>
      <c r="GR339" s="277"/>
      <c r="GS339" s="277"/>
      <c r="GT339" s="277"/>
      <c r="GU339" s="277"/>
      <c r="GW339" s="157"/>
      <c r="GX339" s="157"/>
      <c r="GY339" s="157"/>
      <c r="GZ339" s="277"/>
      <c r="HA339" s="157"/>
      <c r="HB339" s="157" t="s">
        <v>433</v>
      </c>
      <c r="HC339" s="277"/>
      <c r="HD339" s="277"/>
      <c r="HF339" s="277"/>
    </row>
    <row r="340" spans="1:214" ht="12.75" customHeight="1">
      <c r="A340" s="203"/>
      <c r="B340" s="189" t="s">
        <v>603</v>
      </c>
      <c r="C340" s="501" t="s">
        <v>604</v>
      </c>
      <c r="D340" s="501"/>
      <c r="E340" s="501"/>
      <c r="F340" s="501"/>
      <c r="G340" s="501"/>
      <c r="H340" s="190" t="s">
        <v>432</v>
      </c>
      <c r="I340" s="209">
        <v>97</v>
      </c>
      <c r="J340" s="191"/>
      <c r="K340" s="209">
        <v>97</v>
      </c>
      <c r="L340" s="193"/>
      <c r="M340" s="191"/>
      <c r="N340" s="193"/>
      <c r="O340" s="191"/>
      <c r="P340" s="194">
        <v>4488.0600000000004</v>
      </c>
      <c r="GO340" s="277"/>
      <c r="GP340" s="277"/>
      <c r="GQ340" s="277"/>
      <c r="GR340" s="277"/>
      <c r="GS340" s="277"/>
      <c r="GT340" s="277"/>
      <c r="GU340" s="277"/>
      <c r="GW340" s="157"/>
      <c r="GX340" s="157"/>
      <c r="GY340" s="157"/>
      <c r="GZ340" s="277"/>
      <c r="HA340" s="157"/>
      <c r="HB340" s="157" t="s">
        <v>604</v>
      </c>
      <c r="HC340" s="277"/>
      <c r="HD340" s="277"/>
      <c r="HF340" s="277"/>
    </row>
    <row r="341" spans="1:214" ht="12.75" customHeight="1">
      <c r="A341" s="203"/>
      <c r="B341" s="189" t="s">
        <v>605</v>
      </c>
      <c r="C341" s="501" t="s">
        <v>606</v>
      </c>
      <c r="D341" s="501"/>
      <c r="E341" s="501"/>
      <c r="F341" s="501"/>
      <c r="G341" s="501"/>
      <c r="H341" s="190" t="s">
        <v>432</v>
      </c>
      <c r="I341" s="209">
        <v>51</v>
      </c>
      <c r="J341" s="191"/>
      <c r="K341" s="209">
        <v>51</v>
      </c>
      <c r="L341" s="193"/>
      <c r="M341" s="191"/>
      <c r="N341" s="193"/>
      <c r="O341" s="191"/>
      <c r="P341" s="194">
        <v>2359.6999999999998</v>
      </c>
      <c r="GO341" s="277"/>
      <c r="GP341" s="277"/>
      <c r="GQ341" s="277"/>
      <c r="GR341" s="277"/>
      <c r="GS341" s="277"/>
      <c r="GT341" s="277"/>
      <c r="GU341" s="277"/>
      <c r="GW341" s="157"/>
      <c r="GX341" s="157"/>
      <c r="GY341" s="157"/>
      <c r="GZ341" s="277"/>
      <c r="HA341" s="157"/>
      <c r="HB341" s="157" t="s">
        <v>606</v>
      </c>
      <c r="HC341" s="277"/>
      <c r="HD341" s="277"/>
      <c r="HF341" s="277"/>
    </row>
    <row r="342" spans="1:214" ht="12.75" customHeight="1">
      <c r="A342" s="213"/>
      <c r="B342" s="214"/>
      <c r="C342" s="500" t="s">
        <v>438</v>
      </c>
      <c r="D342" s="500"/>
      <c r="E342" s="500"/>
      <c r="F342" s="500"/>
      <c r="G342" s="500"/>
      <c r="H342" s="180"/>
      <c r="I342" s="181"/>
      <c r="J342" s="181"/>
      <c r="K342" s="181"/>
      <c r="L342" s="183"/>
      <c r="M342" s="181"/>
      <c r="N342" s="211">
        <v>97808.17</v>
      </c>
      <c r="O342" s="181"/>
      <c r="P342" s="212">
        <v>11736.98</v>
      </c>
      <c r="GO342" s="277"/>
      <c r="GP342" s="277"/>
      <c r="GQ342" s="277"/>
      <c r="GR342" s="277"/>
      <c r="GS342" s="277"/>
      <c r="GT342" s="277"/>
      <c r="GU342" s="277"/>
      <c r="GW342" s="157"/>
      <c r="GX342" s="157"/>
      <c r="GY342" s="157"/>
      <c r="GZ342" s="277"/>
      <c r="HA342" s="157"/>
      <c r="HB342" s="157"/>
      <c r="HC342" s="277" t="s">
        <v>438</v>
      </c>
      <c r="HD342" s="277"/>
      <c r="HF342" s="277"/>
    </row>
    <row r="343" spans="1:214" ht="12.75" customHeight="1">
      <c r="A343" s="178" t="s">
        <v>130</v>
      </c>
      <c r="B343" s="179" t="s">
        <v>736</v>
      </c>
      <c r="C343" s="498" t="s">
        <v>733</v>
      </c>
      <c r="D343" s="498"/>
      <c r="E343" s="498"/>
      <c r="F343" s="498"/>
      <c r="G343" s="498"/>
      <c r="H343" s="180" t="s">
        <v>587</v>
      </c>
      <c r="I343" s="181">
        <v>-0.12689210000000001</v>
      </c>
      <c r="J343" s="182">
        <v>1</v>
      </c>
      <c r="K343" s="250">
        <v>-0.12689210000000001</v>
      </c>
      <c r="L343" s="218">
        <v>896.51</v>
      </c>
      <c r="M343" s="219">
        <v>1.17</v>
      </c>
      <c r="N343" s="239">
        <v>1048.92</v>
      </c>
      <c r="O343" s="217">
        <v>1.0367</v>
      </c>
      <c r="P343" s="240">
        <v>-137.97999999999999</v>
      </c>
      <c r="GO343" s="277"/>
      <c r="GP343" s="277"/>
      <c r="GQ343" s="277" t="s">
        <v>733</v>
      </c>
      <c r="GR343" s="277"/>
      <c r="GS343" s="277"/>
      <c r="GT343" s="277"/>
      <c r="GU343" s="277"/>
      <c r="GW343" s="157"/>
      <c r="GX343" s="157"/>
      <c r="GY343" s="157"/>
      <c r="GZ343" s="277"/>
      <c r="HA343" s="157"/>
      <c r="HB343" s="157"/>
      <c r="HC343" s="277"/>
      <c r="HD343" s="277"/>
      <c r="HF343" s="277"/>
    </row>
    <row r="344" spans="1:214" ht="12.75" customHeight="1">
      <c r="A344" s="186"/>
      <c r="B344" s="187"/>
      <c r="C344" s="499" t="s">
        <v>2011</v>
      </c>
      <c r="D344" s="499"/>
      <c r="E344" s="499"/>
      <c r="F344" s="499"/>
      <c r="G344" s="499"/>
      <c r="H344" s="499"/>
      <c r="I344" s="499"/>
      <c r="J344" s="499"/>
      <c r="K344" s="499"/>
      <c r="L344" s="499"/>
      <c r="M344" s="499"/>
      <c r="N344" s="499"/>
      <c r="O344" s="499"/>
      <c r="P344" s="499"/>
      <c r="GO344" s="277"/>
      <c r="GP344" s="277"/>
      <c r="GQ344" s="277"/>
      <c r="GR344" s="277"/>
      <c r="GS344" s="277"/>
      <c r="GT344" s="277"/>
      <c r="GU344" s="277"/>
      <c r="GV344" s="140" t="s">
        <v>2011</v>
      </c>
      <c r="GW344" s="157"/>
      <c r="GX344" s="157"/>
      <c r="GY344" s="157"/>
      <c r="GZ344" s="277"/>
      <c r="HA344" s="157"/>
      <c r="HB344" s="157"/>
      <c r="HC344" s="277"/>
      <c r="HD344" s="277"/>
      <c r="HF344" s="277"/>
    </row>
    <row r="345" spans="1:214" ht="12.75" customHeight="1">
      <c r="A345" s="213"/>
      <c r="B345" s="214"/>
      <c r="C345" s="500" t="s">
        <v>438</v>
      </c>
      <c r="D345" s="500"/>
      <c r="E345" s="500"/>
      <c r="F345" s="500"/>
      <c r="G345" s="500"/>
      <c r="H345" s="180"/>
      <c r="I345" s="181"/>
      <c r="J345" s="181"/>
      <c r="K345" s="181"/>
      <c r="L345" s="183"/>
      <c r="M345" s="181"/>
      <c r="N345" s="183"/>
      <c r="O345" s="181"/>
      <c r="P345" s="240">
        <v>-137.97999999999999</v>
      </c>
      <c r="GO345" s="277"/>
      <c r="GP345" s="277"/>
      <c r="GQ345" s="277"/>
      <c r="GR345" s="277"/>
      <c r="GS345" s="277"/>
      <c r="GT345" s="277"/>
      <c r="GU345" s="277"/>
      <c r="GW345" s="157"/>
      <c r="GX345" s="157"/>
      <c r="GY345" s="157"/>
      <c r="GZ345" s="277"/>
      <c r="HA345" s="157"/>
      <c r="HB345" s="157"/>
      <c r="HC345" s="277" t="s">
        <v>438</v>
      </c>
      <c r="HD345" s="277"/>
      <c r="HF345" s="277"/>
    </row>
    <row r="346" spans="1:214" ht="12.75" customHeight="1">
      <c r="A346" s="497" t="s">
        <v>2118</v>
      </c>
      <c r="B346" s="497"/>
      <c r="C346" s="497"/>
      <c r="D346" s="497"/>
      <c r="E346" s="497"/>
      <c r="F346" s="497"/>
      <c r="G346" s="497"/>
      <c r="H346" s="497"/>
      <c r="I346" s="497"/>
      <c r="J346" s="497"/>
      <c r="K346" s="497"/>
      <c r="L346" s="497"/>
      <c r="M346" s="497"/>
      <c r="N346" s="497"/>
      <c r="O346" s="497"/>
      <c r="P346" s="497"/>
      <c r="GO346" s="277"/>
      <c r="GP346" s="277" t="s">
        <v>2118</v>
      </c>
      <c r="GQ346" s="277"/>
      <c r="GR346" s="277"/>
      <c r="GS346" s="277"/>
      <c r="GT346" s="277"/>
      <c r="GU346" s="277"/>
      <c r="GW346" s="157"/>
      <c r="GX346" s="157"/>
      <c r="GY346" s="157"/>
      <c r="GZ346" s="277"/>
      <c r="HA346" s="157"/>
      <c r="HB346" s="157"/>
      <c r="HC346" s="277"/>
      <c r="HD346" s="277"/>
      <c r="HF346" s="277"/>
    </row>
    <row r="347" spans="1:214" ht="22.5" customHeight="1">
      <c r="A347" s="178" t="s">
        <v>134</v>
      </c>
      <c r="B347" s="179" t="s">
        <v>608</v>
      </c>
      <c r="C347" s="498" t="s">
        <v>1312</v>
      </c>
      <c r="D347" s="498"/>
      <c r="E347" s="498"/>
      <c r="F347" s="498"/>
      <c r="G347" s="498"/>
      <c r="H347" s="180" t="s">
        <v>610</v>
      </c>
      <c r="I347" s="181">
        <v>0.1</v>
      </c>
      <c r="J347" s="182">
        <v>1</v>
      </c>
      <c r="K347" s="222">
        <v>0.1</v>
      </c>
      <c r="L347" s="183"/>
      <c r="M347" s="181"/>
      <c r="N347" s="184"/>
      <c r="O347" s="181"/>
      <c r="P347" s="185"/>
      <c r="GO347" s="277"/>
      <c r="GP347" s="277"/>
      <c r="GQ347" s="277" t="s">
        <v>1312</v>
      </c>
      <c r="GR347" s="277"/>
      <c r="GS347" s="277"/>
      <c r="GT347" s="277"/>
      <c r="GU347" s="277"/>
      <c r="GW347" s="157"/>
      <c r="GX347" s="157"/>
      <c r="GY347" s="157"/>
      <c r="GZ347" s="277"/>
      <c r="HA347" s="157"/>
      <c r="HB347" s="157"/>
      <c r="HC347" s="277"/>
      <c r="HD347" s="277"/>
      <c r="HF347" s="277"/>
    </row>
    <row r="348" spans="1:214" ht="56.25" customHeight="1">
      <c r="A348" s="186"/>
      <c r="B348" s="187" t="s">
        <v>386</v>
      </c>
      <c r="C348" s="499" t="s">
        <v>387</v>
      </c>
      <c r="D348" s="499"/>
      <c r="E348" s="499"/>
      <c r="F348" s="499"/>
      <c r="G348" s="499"/>
      <c r="H348" s="499"/>
      <c r="I348" s="499"/>
      <c r="J348" s="499"/>
      <c r="K348" s="499"/>
      <c r="L348" s="499"/>
      <c r="M348" s="499"/>
      <c r="N348" s="499"/>
      <c r="O348" s="499"/>
      <c r="P348" s="499"/>
      <c r="GO348" s="277"/>
      <c r="GP348" s="277"/>
      <c r="GQ348" s="277"/>
      <c r="GR348" s="277"/>
      <c r="GS348" s="277"/>
      <c r="GT348" s="277"/>
      <c r="GU348" s="277"/>
      <c r="GV348" s="140" t="s">
        <v>387</v>
      </c>
      <c r="GW348" s="157"/>
      <c r="GX348" s="157"/>
      <c r="GY348" s="157"/>
      <c r="GZ348" s="277"/>
      <c r="HA348" s="157"/>
      <c r="HB348" s="157"/>
      <c r="HC348" s="277"/>
      <c r="HD348" s="277"/>
      <c r="HF348" s="277"/>
    </row>
    <row r="349" spans="1:214" ht="22.5" customHeight="1">
      <c r="A349" s="186"/>
      <c r="B349" s="187" t="s">
        <v>388</v>
      </c>
      <c r="C349" s="499" t="s">
        <v>389</v>
      </c>
      <c r="D349" s="499"/>
      <c r="E349" s="499"/>
      <c r="F349" s="499"/>
      <c r="G349" s="499"/>
      <c r="H349" s="499"/>
      <c r="I349" s="499"/>
      <c r="J349" s="499"/>
      <c r="K349" s="499"/>
      <c r="L349" s="499"/>
      <c r="M349" s="499"/>
      <c r="N349" s="499"/>
      <c r="O349" s="499"/>
      <c r="P349" s="499"/>
      <c r="GO349" s="277"/>
      <c r="GP349" s="277"/>
      <c r="GQ349" s="277"/>
      <c r="GR349" s="277"/>
      <c r="GS349" s="277"/>
      <c r="GT349" s="277"/>
      <c r="GU349" s="277"/>
      <c r="GV349" s="140" t="s">
        <v>389</v>
      </c>
      <c r="GW349" s="157"/>
      <c r="GX349" s="157"/>
      <c r="GY349" s="157"/>
      <c r="GZ349" s="277"/>
      <c r="HA349" s="157"/>
      <c r="HB349" s="157"/>
      <c r="HC349" s="277"/>
      <c r="HD349" s="277"/>
      <c r="HF349" s="277"/>
    </row>
    <row r="350" spans="1:214" ht="12.75" customHeight="1">
      <c r="A350" s="186"/>
      <c r="B350" s="187"/>
      <c r="C350" s="499" t="s">
        <v>2011</v>
      </c>
      <c r="D350" s="499"/>
      <c r="E350" s="499"/>
      <c r="F350" s="499"/>
      <c r="G350" s="499"/>
      <c r="H350" s="499"/>
      <c r="I350" s="499"/>
      <c r="J350" s="499"/>
      <c r="K350" s="499"/>
      <c r="L350" s="499"/>
      <c r="M350" s="499"/>
      <c r="N350" s="499"/>
      <c r="O350" s="499"/>
      <c r="P350" s="499"/>
      <c r="GO350" s="277"/>
      <c r="GP350" s="277"/>
      <c r="GQ350" s="277"/>
      <c r="GR350" s="277"/>
      <c r="GS350" s="277"/>
      <c r="GT350" s="277"/>
      <c r="GU350" s="277"/>
      <c r="GV350" s="140" t="s">
        <v>2011</v>
      </c>
      <c r="GW350" s="157"/>
      <c r="GX350" s="157"/>
      <c r="GY350" s="157"/>
      <c r="GZ350" s="277"/>
      <c r="HA350" s="157"/>
      <c r="HB350" s="157"/>
      <c r="HC350" s="277"/>
      <c r="HD350" s="277"/>
      <c r="HF350" s="277"/>
    </row>
    <row r="351" spans="1:214" ht="12.75" customHeight="1">
      <c r="A351" s="188"/>
      <c r="B351" s="189" t="s">
        <v>164</v>
      </c>
      <c r="C351" s="501" t="s">
        <v>391</v>
      </c>
      <c r="D351" s="501"/>
      <c r="E351" s="501"/>
      <c r="F351" s="501"/>
      <c r="G351" s="501"/>
      <c r="H351" s="190" t="s">
        <v>392</v>
      </c>
      <c r="I351" s="191"/>
      <c r="J351" s="191"/>
      <c r="K351" s="215">
        <v>1.4895824</v>
      </c>
      <c r="L351" s="193"/>
      <c r="M351" s="191"/>
      <c r="N351" s="193"/>
      <c r="O351" s="191"/>
      <c r="P351" s="216">
        <v>991.38</v>
      </c>
      <c r="GO351" s="277"/>
      <c r="GP351" s="277"/>
      <c r="GQ351" s="277"/>
      <c r="GR351" s="277"/>
      <c r="GS351" s="277"/>
      <c r="GT351" s="277"/>
      <c r="GU351" s="277"/>
      <c r="GW351" s="157" t="s">
        <v>391</v>
      </c>
      <c r="GX351" s="157"/>
      <c r="GY351" s="157"/>
      <c r="GZ351" s="277"/>
      <c r="HA351" s="157"/>
      <c r="HB351" s="157"/>
      <c r="HC351" s="277"/>
      <c r="HD351" s="277"/>
      <c r="HF351" s="277"/>
    </row>
    <row r="352" spans="1:214" ht="12.75" customHeight="1">
      <c r="A352" s="195"/>
      <c r="B352" s="189" t="s">
        <v>611</v>
      </c>
      <c r="C352" s="501" t="s">
        <v>612</v>
      </c>
      <c r="D352" s="501"/>
      <c r="E352" s="501"/>
      <c r="F352" s="501"/>
      <c r="G352" s="501"/>
      <c r="H352" s="190" t="s">
        <v>392</v>
      </c>
      <c r="I352" s="201">
        <v>9.27</v>
      </c>
      <c r="J352" s="197">
        <v>1.6068849999999999</v>
      </c>
      <c r="K352" s="215">
        <v>1.4895824</v>
      </c>
      <c r="L352" s="198"/>
      <c r="M352" s="199"/>
      <c r="N352" s="200">
        <v>665.54</v>
      </c>
      <c r="O352" s="191"/>
      <c r="P352" s="194">
        <v>991.38</v>
      </c>
      <c r="Q352" s="278"/>
      <c r="R352" s="278"/>
      <c r="GO352" s="277"/>
      <c r="GP352" s="277"/>
      <c r="GQ352" s="277"/>
      <c r="GR352" s="277"/>
      <c r="GS352" s="277"/>
      <c r="GT352" s="277"/>
      <c r="GU352" s="277"/>
      <c r="GW352" s="157"/>
      <c r="GX352" s="157" t="s">
        <v>612</v>
      </c>
      <c r="GY352" s="157"/>
      <c r="GZ352" s="277"/>
      <c r="HA352" s="157"/>
      <c r="HB352" s="157"/>
      <c r="HC352" s="277"/>
      <c r="HD352" s="277"/>
      <c r="HF352" s="277"/>
    </row>
    <row r="353" spans="1:214" ht="12.75" customHeight="1">
      <c r="A353" s="188"/>
      <c r="B353" s="189" t="s">
        <v>180</v>
      </c>
      <c r="C353" s="501" t="s">
        <v>410</v>
      </c>
      <c r="D353" s="501"/>
      <c r="E353" s="501"/>
      <c r="F353" s="501"/>
      <c r="G353" s="501"/>
      <c r="H353" s="190"/>
      <c r="I353" s="191"/>
      <c r="J353" s="191"/>
      <c r="K353" s="191"/>
      <c r="L353" s="193"/>
      <c r="M353" s="191"/>
      <c r="N353" s="193"/>
      <c r="O353" s="191"/>
      <c r="P353" s="216">
        <v>10.37</v>
      </c>
      <c r="GO353" s="277"/>
      <c r="GP353" s="277"/>
      <c r="GQ353" s="277"/>
      <c r="GR353" s="277"/>
      <c r="GS353" s="277"/>
      <c r="GT353" s="277"/>
      <c r="GU353" s="277"/>
      <c r="GW353" s="157" t="s">
        <v>410</v>
      </c>
      <c r="GX353" s="157"/>
      <c r="GY353" s="157"/>
      <c r="GZ353" s="277"/>
      <c r="HA353" s="157"/>
      <c r="HB353" s="157"/>
      <c r="HC353" s="277"/>
      <c r="HD353" s="277"/>
      <c r="HF353" s="277"/>
    </row>
    <row r="354" spans="1:214" ht="12.75" customHeight="1">
      <c r="A354" s="195"/>
      <c r="B354" s="189" t="s">
        <v>613</v>
      </c>
      <c r="C354" s="501" t="s">
        <v>614</v>
      </c>
      <c r="D354" s="501"/>
      <c r="E354" s="501"/>
      <c r="F354" s="501"/>
      <c r="G354" s="501"/>
      <c r="H354" s="190" t="s">
        <v>413</v>
      </c>
      <c r="I354" s="196">
        <v>0.2</v>
      </c>
      <c r="J354" s="202">
        <v>1.0367</v>
      </c>
      <c r="K354" s="197">
        <v>2.0733999999999999E-2</v>
      </c>
      <c r="L354" s="205">
        <v>138.5</v>
      </c>
      <c r="M354" s="206">
        <v>1.44</v>
      </c>
      <c r="N354" s="200">
        <v>199.44</v>
      </c>
      <c r="O354" s="191"/>
      <c r="P354" s="194">
        <v>4.1399999999999997</v>
      </c>
      <c r="Q354" s="278"/>
      <c r="R354" s="278"/>
      <c r="GO354" s="277"/>
      <c r="GP354" s="277"/>
      <c r="GQ354" s="277"/>
      <c r="GR354" s="277"/>
      <c r="GS354" s="277"/>
      <c r="GT354" s="277"/>
      <c r="GU354" s="277"/>
      <c r="GW354" s="157"/>
      <c r="GX354" s="157" t="s">
        <v>614</v>
      </c>
      <c r="GY354" s="157"/>
      <c r="GZ354" s="277"/>
      <c r="HA354" s="157"/>
      <c r="HB354" s="157"/>
      <c r="HC354" s="277"/>
      <c r="HD354" s="277"/>
      <c r="HF354" s="277"/>
    </row>
    <row r="355" spans="1:214" ht="12.75" customHeight="1">
      <c r="A355" s="195"/>
      <c r="B355" s="189" t="s">
        <v>615</v>
      </c>
      <c r="C355" s="501" t="s">
        <v>616</v>
      </c>
      <c r="D355" s="501"/>
      <c r="E355" s="501"/>
      <c r="F355" s="501"/>
      <c r="G355" s="501"/>
      <c r="H355" s="190" t="s">
        <v>587</v>
      </c>
      <c r="I355" s="201">
        <v>0.25</v>
      </c>
      <c r="J355" s="202">
        <v>1.0367</v>
      </c>
      <c r="K355" s="215">
        <v>2.59175E-2</v>
      </c>
      <c r="L355" s="205">
        <v>235.73</v>
      </c>
      <c r="M355" s="206">
        <v>1.02</v>
      </c>
      <c r="N355" s="200">
        <v>240.44</v>
      </c>
      <c r="O355" s="191"/>
      <c r="P355" s="194">
        <v>6.23</v>
      </c>
      <c r="Q355" s="278"/>
      <c r="R355" s="278"/>
      <c r="GO355" s="277"/>
      <c r="GP355" s="277"/>
      <c r="GQ355" s="277"/>
      <c r="GR355" s="277"/>
      <c r="GS355" s="277"/>
      <c r="GT355" s="277"/>
      <c r="GU355" s="277"/>
      <c r="GW355" s="157"/>
      <c r="GX355" s="157" t="s">
        <v>616</v>
      </c>
      <c r="GY355" s="157"/>
      <c r="GZ355" s="277"/>
      <c r="HA355" s="157"/>
      <c r="HB355" s="157"/>
      <c r="HC355" s="277"/>
      <c r="HD355" s="277"/>
      <c r="HF355" s="277"/>
    </row>
    <row r="356" spans="1:214" ht="12.75" customHeight="1">
      <c r="A356" s="210"/>
      <c r="B356" s="187"/>
      <c r="C356" s="500" t="s">
        <v>429</v>
      </c>
      <c r="D356" s="500"/>
      <c r="E356" s="500"/>
      <c r="F356" s="500"/>
      <c r="G356" s="500"/>
      <c r="H356" s="180"/>
      <c r="I356" s="181"/>
      <c r="J356" s="181"/>
      <c r="K356" s="181"/>
      <c r="L356" s="183"/>
      <c r="M356" s="181"/>
      <c r="N356" s="211"/>
      <c r="O356" s="181"/>
      <c r="P356" s="212">
        <v>1001.75</v>
      </c>
      <c r="Q356" s="278"/>
      <c r="R356" s="278"/>
      <c r="GO356" s="277"/>
      <c r="GP356" s="277"/>
      <c r="GQ356" s="277"/>
      <c r="GR356" s="277"/>
      <c r="GS356" s="277"/>
      <c r="GT356" s="277"/>
      <c r="GU356" s="277"/>
      <c r="GW356" s="157"/>
      <c r="GX356" s="157"/>
      <c r="GY356" s="157"/>
      <c r="GZ356" s="277" t="s">
        <v>429</v>
      </c>
      <c r="HA356" s="157"/>
      <c r="HB356" s="157"/>
      <c r="HC356" s="277"/>
      <c r="HD356" s="277"/>
      <c r="HF356" s="277"/>
    </row>
    <row r="357" spans="1:214" ht="12.75" customHeight="1">
      <c r="A357" s="203" t="s">
        <v>1807</v>
      </c>
      <c r="B357" s="189" t="s">
        <v>430</v>
      </c>
      <c r="C357" s="501" t="s">
        <v>431</v>
      </c>
      <c r="D357" s="501"/>
      <c r="E357" s="501"/>
      <c r="F357" s="501"/>
      <c r="G357" s="501"/>
      <c r="H357" s="190" t="s">
        <v>432</v>
      </c>
      <c r="I357" s="209">
        <v>2</v>
      </c>
      <c r="J357" s="191"/>
      <c r="K357" s="209">
        <v>2</v>
      </c>
      <c r="L357" s="193"/>
      <c r="M357" s="191"/>
      <c r="N357" s="193"/>
      <c r="O357" s="202">
        <v>1.0367</v>
      </c>
      <c r="P357" s="216">
        <v>12.79</v>
      </c>
      <c r="GO357" s="277"/>
      <c r="GP357" s="277"/>
      <c r="GQ357" s="277"/>
      <c r="GR357" s="277"/>
      <c r="GS357" s="277"/>
      <c r="GT357" s="277"/>
      <c r="GU357" s="277"/>
      <c r="GW357" s="157"/>
      <c r="GX357" s="157"/>
      <c r="GY357" s="157"/>
      <c r="GZ357" s="277"/>
      <c r="HA357" s="157" t="s">
        <v>431</v>
      </c>
      <c r="HB357" s="157"/>
      <c r="HC357" s="277"/>
      <c r="HD357" s="277"/>
      <c r="HF357" s="277"/>
    </row>
    <row r="358" spans="1:214" ht="12.75" customHeight="1">
      <c r="A358" s="203"/>
      <c r="B358" s="189"/>
      <c r="C358" s="501" t="s">
        <v>433</v>
      </c>
      <c r="D358" s="501"/>
      <c r="E358" s="501"/>
      <c r="F358" s="501"/>
      <c r="G358" s="501"/>
      <c r="H358" s="190"/>
      <c r="I358" s="191"/>
      <c r="J358" s="191"/>
      <c r="K358" s="191"/>
      <c r="L358" s="193"/>
      <c r="M358" s="191"/>
      <c r="N358" s="193"/>
      <c r="O358" s="191"/>
      <c r="P358" s="216">
        <v>991.38</v>
      </c>
      <c r="GO358" s="277"/>
      <c r="GP358" s="277"/>
      <c r="GQ358" s="277"/>
      <c r="GR358" s="277"/>
      <c r="GS358" s="277"/>
      <c r="GT358" s="277"/>
      <c r="GU358" s="277"/>
      <c r="GW358" s="157"/>
      <c r="GX358" s="157"/>
      <c r="GY358" s="157"/>
      <c r="GZ358" s="277"/>
      <c r="HA358" s="157"/>
      <c r="HB358" s="157" t="s">
        <v>433</v>
      </c>
      <c r="HC358" s="277"/>
      <c r="HD358" s="277"/>
      <c r="HF358" s="277"/>
    </row>
    <row r="359" spans="1:214" ht="12.75" customHeight="1">
      <c r="A359" s="203"/>
      <c r="B359" s="189" t="s">
        <v>434</v>
      </c>
      <c r="C359" s="501" t="s">
        <v>435</v>
      </c>
      <c r="D359" s="501"/>
      <c r="E359" s="501"/>
      <c r="F359" s="501"/>
      <c r="G359" s="501"/>
      <c r="H359" s="190" t="s">
        <v>432</v>
      </c>
      <c r="I359" s="209">
        <v>90</v>
      </c>
      <c r="J359" s="191"/>
      <c r="K359" s="209">
        <v>90</v>
      </c>
      <c r="L359" s="193"/>
      <c r="M359" s="191"/>
      <c r="N359" s="193"/>
      <c r="O359" s="191"/>
      <c r="P359" s="216">
        <v>892.24</v>
      </c>
      <c r="GO359" s="277"/>
      <c r="GP359" s="277"/>
      <c r="GQ359" s="277"/>
      <c r="GR359" s="277"/>
      <c r="GS359" s="277"/>
      <c r="GT359" s="277"/>
      <c r="GU359" s="277"/>
      <c r="GW359" s="157"/>
      <c r="GX359" s="157"/>
      <c r="GY359" s="157"/>
      <c r="GZ359" s="277"/>
      <c r="HA359" s="157"/>
      <c r="HB359" s="157" t="s">
        <v>435</v>
      </c>
      <c r="HC359" s="277"/>
      <c r="HD359" s="277"/>
      <c r="HF359" s="277"/>
    </row>
    <row r="360" spans="1:214" ht="12.75" customHeight="1">
      <c r="A360" s="203"/>
      <c r="B360" s="189" t="s">
        <v>436</v>
      </c>
      <c r="C360" s="501" t="s">
        <v>437</v>
      </c>
      <c r="D360" s="501"/>
      <c r="E360" s="501"/>
      <c r="F360" s="501"/>
      <c r="G360" s="501"/>
      <c r="H360" s="190" t="s">
        <v>432</v>
      </c>
      <c r="I360" s="209">
        <v>46</v>
      </c>
      <c r="J360" s="191"/>
      <c r="K360" s="209">
        <v>46</v>
      </c>
      <c r="L360" s="193"/>
      <c r="M360" s="191"/>
      <c r="N360" s="193"/>
      <c r="O360" s="191"/>
      <c r="P360" s="216">
        <v>456.03</v>
      </c>
      <c r="GO360" s="277"/>
      <c r="GP360" s="277"/>
      <c r="GQ360" s="277"/>
      <c r="GR360" s="277"/>
      <c r="GS360" s="277"/>
      <c r="GT360" s="277"/>
      <c r="GU360" s="277"/>
      <c r="GW360" s="157"/>
      <c r="GX360" s="157"/>
      <c r="GY360" s="157"/>
      <c r="GZ360" s="277"/>
      <c r="HA360" s="157"/>
      <c r="HB360" s="157" t="s">
        <v>437</v>
      </c>
      <c r="HC360" s="277"/>
      <c r="HD360" s="277"/>
      <c r="HF360" s="277"/>
    </row>
    <row r="361" spans="1:214" ht="12.75" customHeight="1">
      <c r="A361" s="213"/>
      <c r="B361" s="214"/>
      <c r="C361" s="500" t="s">
        <v>438</v>
      </c>
      <c r="D361" s="500"/>
      <c r="E361" s="500"/>
      <c r="F361" s="500"/>
      <c r="G361" s="500"/>
      <c r="H361" s="180"/>
      <c r="I361" s="181"/>
      <c r="J361" s="181"/>
      <c r="K361" s="181"/>
      <c r="L361" s="183"/>
      <c r="M361" s="181"/>
      <c r="N361" s="211">
        <v>23628.1</v>
      </c>
      <c r="O361" s="181"/>
      <c r="P361" s="212">
        <v>2362.81</v>
      </c>
      <c r="GO361" s="277"/>
      <c r="GP361" s="277"/>
      <c r="GQ361" s="277"/>
      <c r="GR361" s="277"/>
      <c r="GS361" s="277"/>
      <c r="GT361" s="277"/>
      <c r="GU361" s="277"/>
      <c r="GW361" s="157"/>
      <c r="GX361" s="157"/>
      <c r="GY361" s="157"/>
      <c r="GZ361" s="277"/>
      <c r="HA361" s="157"/>
      <c r="HB361" s="157"/>
      <c r="HC361" s="277" t="s">
        <v>438</v>
      </c>
      <c r="HD361" s="277"/>
      <c r="HF361" s="277"/>
    </row>
    <row r="362" spans="1:214" ht="12.75" customHeight="1">
      <c r="A362" s="178" t="s">
        <v>457</v>
      </c>
      <c r="B362" s="179" t="s">
        <v>2119</v>
      </c>
      <c r="C362" s="498" t="s">
        <v>2120</v>
      </c>
      <c r="D362" s="498"/>
      <c r="E362" s="498"/>
      <c r="F362" s="498"/>
      <c r="G362" s="498"/>
      <c r="H362" s="180" t="s">
        <v>773</v>
      </c>
      <c r="I362" s="181">
        <v>0.01</v>
      </c>
      <c r="J362" s="182">
        <v>1</v>
      </c>
      <c r="K362" s="219">
        <v>0.01</v>
      </c>
      <c r="L362" s="211">
        <v>35407.31</v>
      </c>
      <c r="M362" s="222">
        <v>1.1000000000000001</v>
      </c>
      <c r="N362" s="239">
        <v>38948.04</v>
      </c>
      <c r="O362" s="217">
        <v>1.0367</v>
      </c>
      <c r="P362" s="240">
        <v>403.77</v>
      </c>
      <c r="GO362" s="277"/>
      <c r="GP362" s="277"/>
      <c r="GQ362" s="277" t="s">
        <v>2120</v>
      </c>
      <c r="GR362" s="277"/>
      <c r="GS362" s="277"/>
      <c r="GT362" s="277"/>
      <c r="GU362" s="277"/>
      <c r="GW362" s="157"/>
      <c r="GX362" s="157"/>
      <c r="GY362" s="157"/>
      <c r="GZ362" s="277"/>
      <c r="HA362" s="157"/>
      <c r="HB362" s="157"/>
      <c r="HC362" s="277"/>
      <c r="HD362" s="277"/>
      <c r="HF362" s="277"/>
    </row>
    <row r="363" spans="1:214" ht="12.75" customHeight="1">
      <c r="A363" s="186"/>
      <c r="B363" s="187"/>
      <c r="C363" s="499" t="s">
        <v>2011</v>
      </c>
      <c r="D363" s="499"/>
      <c r="E363" s="499"/>
      <c r="F363" s="499"/>
      <c r="G363" s="499"/>
      <c r="H363" s="499"/>
      <c r="I363" s="499"/>
      <c r="J363" s="499"/>
      <c r="K363" s="499"/>
      <c r="L363" s="499"/>
      <c r="M363" s="499"/>
      <c r="N363" s="499"/>
      <c r="O363" s="499"/>
      <c r="P363" s="499"/>
      <c r="GO363" s="277"/>
      <c r="GP363" s="277"/>
      <c r="GQ363" s="277"/>
      <c r="GR363" s="277"/>
      <c r="GS363" s="277"/>
      <c r="GT363" s="277"/>
      <c r="GU363" s="277"/>
      <c r="GV363" s="140" t="s">
        <v>2011</v>
      </c>
      <c r="GW363" s="157"/>
      <c r="GX363" s="157"/>
      <c r="GY363" s="157"/>
      <c r="GZ363" s="277"/>
      <c r="HA363" s="157"/>
      <c r="HB363" s="157"/>
      <c r="HC363" s="277"/>
      <c r="HD363" s="277"/>
      <c r="HF363" s="277"/>
    </row>
    <row r="364" spans="1:214" ht="12.75" customHeight="1">
      <c r="A364" s="213"/>
      <c r="B364" s="214"/>
      <c r="C364" s="500" t="s">
        <v>438</v>
      </c>
      <c r="D364" s="500"/>
      <c r="E364" s="500"/>
      <c r="F364" s="500"/>
      <c r="G364" s="500"/>
      <c r="H364" s="180"/>
      <c r="I364" s="181"/>
      <c r="J364" s="181"/>
      <c r="K364" s="181"/>
      <c r="L364" s="183"/>
      <c r="M364" s="181"/>
      <c r="N364" s="183"/>
      <c r="O364" s="181"/>
      <c r="P364" s="240">
        <v>403.77</v>
      </c>
      <c r="GO364" s="277"/>
      <c r="GP364" s="277"/>
      <c r="GQ364" s="277"/>
      <c r="GR364" s="277"/>
      <c r="GS364" s="277"/>
      <c r="GT364" s="277"/>
      <c r="GU364" s="277"/>
      <c r="GW364" s="157"/>
      <c r="GX364" s="157"/>
      <c r="GY364" s="157"/>
      <c r="GZ364" s="277"/>
      <c r="HA364" s="157"/>
      <c r="HB364" s="157"/>
      <c r="HC364" s="277" t="s">
        <v>438</v>
      </c>
      <c r="HD364" s="277"/>
      <c r="HF364" s="277"/>
    </row>
    <row r="365" spans="1:214" ht="12.75" customHeight="1">
      <c r="A365" s="497" t="s">
        <v>2121</v>
      </c>
      <c r="B365" s="497"/>
      <c r="C365" s="497"/>
      <c r="D365" s="497"/>
      <c r="E365" s="497"/>
      <c r="F365" s="497"/>
      <c r="G365" s="497"/>
      <c r="H365" s="497"/>
      <c r="I365" s="497"/>
      <c r="J365" s="497"/>
      <c r="K365" s="497"/>
      <c r="L365" s="497"/>
      <c r="M365" s="497"/>
      <c r="N365" s="497"/>
      <c r="O365" s="497"/>
      <c r="P365" s="497"/>
      <c r="GO365" s="277"/>
      <c r="GP365" s="277" t="s">
        <v>2121</v>
      </c>
      <c r="GQ365" s="277"/>
      <c r="GR365" s="277"/>
      <c r="GS365" s="277"/>
      <c r="GT365" s="277"/>
      <c r="GU365" s="277"/>
      <c r="GW365" s="157"/>
      <c r="GX365" s="157"/>
      <c r="GY365" s="157"/>
      <c r="GZ365" s="277"/>
      <c r="HA365" s="157"/>
      <c r="HB365" s="157"/>
      <c r="HC365" s="277"/>
      <c r="HD365" s="277"/>
      <c r="HF365" s="277"/>
    </row>
    <row r="366" spans="1:214" ht="22.5" customHeight="1">
      <c r="A366" s="178" t="s">
        <v>460</v>
      </c>
      <c r="B366" s="179" t="s">
        <v>2122</v>
      </c>
      <c r="C366" s="498" t="s">
        <v>2123</v>
      </c>
      <c r="D366" s="498"/>
      <c r="E366" s="498"/>
      <c r="F366" s="498"/>
      <c r="G366" s="498"/>
      <c r="H366" s="180" t="s">
        <v>610</v>
      </c>
      <c r="I366" s="181">
        <v>0.03</v>
      </c>
      <c r="J366" s="182">
        <v>1</v>
      </c>
      <c r="K366" s="219">
        <v>0.03</v>
      </c>
      <c r="L366" s="183"/>
      <c r="M366" s="181"/>
      <c r="N366" s="184"/>
      <c r="O366" s="181"/>
      <c r="P366" s="185"/>
      <c r="GO366" s="277"/>
      <c r="GP366" s="277"/>
      <c r="GQ366" s="277" t="s">
        <v>2123</v>
      </c>
      <c r="GR366" s="277"/>
      <c r="GS366" s="277"/>
      <c r="GT366" s="277"/>
      <c r="GU366" s="277"/>
      <c r="GW366" s="157"/>
      <c r="GX366" s="157"/>
      <c r="GY366" s="157"/>
      <c r="GZ366" s="277"/>
      <c r="HA366" s="157"/>
      <c r="HB366" s="157"/>
      <c r="HC366" s="277"/>
      <c r="HD366" s="277"/>
      <c r="HF366" s="277"/>
    </row>
    <row r="367" spans="1:214" ht="56.25" customHeight="1">
      <c r="A367" s="186"/>
      <c r="B367" s="187" t="s">
        <v>386</v>
      </c>
      <c r="C367" s="499" t="s">
        <v>387</v>
      </c>
      <c r="D367" s="499"/>
      <c r="E367" s="499"/>
      <c r="F367" s="499"/>
      <c r="G367" s="499"/>
      <c r="H367" s="499"/>
      <c r="I367" s="499"/>
      <c r="J367" s="499"/>
      <c r="K367" s="499"/>
      <c r="L367" s="499"/>
      <c r="M367" s="499"/>
      <c r="N367" s="499"/>
      <c r="O367" s="499"/>
      <c r="P367" s="499"/>
      <c r="GO367" s="277"/>
      <c r="GP367" s="277"/>
      <c r="GQ367" s="277"/>
      <c r="GR367" s="277"/>
      <c r="GS367" s="277"/>
      <c r="GT367" s="277"/>
      <c r="GU367" s="277"/>
      <c r="GV367" s="140" t="s">
        <v>387</v>
      </c>
      <c r="GW367" s="157"/>
      <c r="GX367" s="157"/>
      <c r="GY367" s="157"/>
      <c r="GZ367" s="277"/>
      <c r="HA367" s="157"/>
      <c r="HB367" s="157"/>
      <c r="HC367" s="277"/>
      <c r="HD367" s="277"/>
      <c r="HF367" s="277"/>
    </row>
    <row r="368" spans="1:214" ht="22.5" customHeight="1">
      <c r="A368" s="186"/>
      <c r="B368" s="187" t="s">
        <v>388</v>
      </c>
      <c r="C368" s="499" t="s">
        <v>389</v>
      </c>
      <c r="D368" s="499"/>
      <c r="E368" s="499"/>
      <c r="F368" s="499"/>
      <c r="G368" s="499"/>
      <c r="H368" s="499"/>
      <c r="I368" s="499"/>
      <c r="J368" s="499"/>
      <c r="K368" s="499"/>
      <c r="L368" s="499"/>
      <c r="M368" s="499"/>
      <c r="N368" s="499"/>
      <c r="O368" s="499"/>
      <c r="P368" s="499"/>
      <c r="GO368" s="277"/>
      <c r="GP368" s="277"/>
      <c r="GQ368" s="277"/>
      <c r="GR368" s="277"/>
      <c r="GS368" s="277"/>
      <c r="GT368" s="277"/>
      <c r="GU368" s="277"/>
      <c r="GV368" s="140" t="s">
        <v>389</v>
      </c>
      <c r="GW368" s="157"/>
      <c r="GX368" s="157"/>
      <c r="GY368" s="157"/>
      <c r="GZ368" s="277"/>
      <c r="HA368" s="157"/>
      <c r="HB368" s="157"/>
      <c r="HC368" s="277"/>
      <c r="HD368" s="277"/>
      <c r="HF368" s="277"/>
    </row>
    <row r="369" spans="1:214" ht="12.75" customHeight="1">
      <c r="A369" s="186"/>
      <c r="B369" s="187"/>
      <c r="C369" s="499" t="s">
        <v>2011</v>
      </c>
      <c r="D369" s="499"/>
      <c r="E369" s="499"/>
      <c r="F369" s="499"/>
      <c r="G369" s="499"/>
      <c r="H369" s="499"/>
      <c r="I369" s="499"/>
      <c r="J369" s="499"/>
      <c r="K369" s="499"/>
      <c r="L369" s="499"/>
      <c r="M369" s="499"/>
      <c r="N369" s="499"/>
      <c r="O369" s="499"/>
      <c r="P369" s="499"/>
      <c r="GO369" s="277"/>
      <c r="GP369" s="277"/>
      <c r="GQ369" s="277"/>
      <c r="GR369" s="277"/>
      <c r="GS369" s="277"/>
      <c r="GT369" s="277"/>
      <c r="GU369" s="277"/>
      <c r="GV369" s="140" t="s">
        <v>2011</v>
      </c>
      <c r="GW369" s="157"/>
      <c r="GX369" s="157"/>
      <c r="GY369" s="157"/>
      <c r="GZ369" s="277"/>
      <c r="HA369" s="157"/>
      <c r="HB369" s="157"/>
      <c r="HC369" s="277"/>
      <c r="HD369" s="277"/>
      <c r="HF369" s="277"/>
    </row>
    <row r="370" spans="1:214" ht="12.75" customHeight="1">
      <c r="A370" s="188"/>
      <c r="B370" s="189" t="s">
        <v>164</v>
      </c>
      <c r="C370" s="501" t="s">
        <v>391</v>
      </c>
      <c r="D370" s="501"/>
      <c r="E370" s="501"/>
      <c r="F370" s="501"/>
      <c r="G370" s="501"/>
      <c r="H370" s="190" t="s">
        <v>392</v>
      </c>
      <c r="I370" s="191"/>
      <c r="J370" s="191"/>
      <c r="K370" s="197">
        <v>1.450053</v>
      </c>
      <c r="L370" s="193"/>
      <c r="M370" s="191"/>
      <c r="N370" s="193"/>
      <c r="O370" s="191"/>
      <c r="P370" s="216">
        <v>820.93</v>
      </c>
      <c r="GO370" s="277"/>
      <c r="GP370" s="277"/>
      <c r="GQ370" s="277"/>
      <c r="GR370" s="277"/>
      <c r="GS370" s="277"/>
      <c r="GT370" s="277"/>
      <c r="GU370" s="277"/>
      <c r="GW370" s="157" t="s">
        <v>391</v>
      </c>
      <c r="GX370" s="157"/>
      <c r="GY370" s="157"/>
      <c r="GZ370" s="277"/>
      <c r="HA370" s="157"/>
      <c r="HB370" s="157"/>
      <c r="HC370" s="277"/>
      <c r="HD370" s="277"/>
      <c r="HF370" s="277"/>
    </row>
    <row r="371" spans="1:214" ht="12.75" customHeight="1">
      <c r="A371" s="195"/>
      <c r="B371" s="189" t="s">
        <v>393</v>
      </c>
      <c r="C371" s="501" t="s">
        <v>394</v>
      </c>
      <c r="D371" s="501"/>
      <c r="E371" s="501"/>
      <c r="F371" s="501"/>
      <c r="G371" s="501"/>
      <c r="H371" s="190" t="s">
        <v>392</v>
      </c>
      <c r="I371" s="201">
        <v>30.08</v>
      </c>
      <c r="J371" s="197">
        <v>1.6068849999999999</v>
      </c>
      <c r="K371" s="197">
        <v>1.450053</v>
      </c>
      <c r="L371" s="198"/>
      <c r="M371" s="199"/>
      <c r="N371" s="200">
        <v>566.14</v>
      </c>
      <c r="O371" s="191"/>
      <c r="P371" s="194">
        <v>820.93</v>
      </c>
      <c r="Q371" s="278"/>
      <c r="R371" s="278"/>
      <c r="GO371" s="277"/>
      <c r="GP371" s="277"/>
      <c r="GQ371" s="277"/>
      <c r="GR371" s="277"/>
      <c r="GS371" s="277"/>
      <c r="GT371" s="277"/>
      <c r="GU371" s="277"/>
      <c r="GW371" s="157"/>
      <c r="GX371" s="157" t="s">
        <v>394</v>
      </c>
      <c r="GY371" s="157"/>
      <c r="GZ371" s="277"/>
      <c r="HA371" s="157"/>
      <c r="HB371" s="157"/>
      <c r="HC371" s="277"/>
      <c r="HD371" s="277"/>
      <c r="HF371" s="277"/>
    </row>
    <row r="372" spans="1:214" ht="12.75" customHeight="1">
      <c r="A372" s="188"/>
      <c r="B372" s="189" t="s">
        <v>167</v>
      </c>
      <c r="C372" s="501" t="s">
        <v>395</v>
      </c>
      <c r="D372" s="501"/>
      <c r="E372" s="501"/>
      <c r="F372" s="501"/>
      <c r="G372" s="501"/>
      <c r="H372" s="190"/>
      <c r="I372" s="191"/>
      <c r="J372" s="191"/>
      <c r="K372" s="191"/>
      <c r="L372" s="193"/>
      <c r="M372" s="191"/>
      <c r="N372" s="193"/>
      <c r="O372" s="191"/>
      <c r="P372" s="216">
        <v>63.56</v>
      </c>
      <c r="GO372" s="277"/>
      <c r="GP372" s="277"/>
      <c r="GQ372" s="277"/>
      <c r="GR372" s="277"/>
      <c r="GS372" s="277"/>
      <c r="GT372" s="277"/>
      <c r="GU372" s="277"/>
      <c r="GW372" s="157" t="s">
        <v>395</v>
      </c>
      <c r="GX372" s="157"/>
      <c r="GY372" s="157"/>
      <c r="GZ372" s="277"/>
      <c r="HA372" s="157"/>
      <c r="HB372" s="157"/>
      <c r="HC372" s="277"/>
      <c r="HD372" s="277"/>
      <c r="HF372" s="277"/>
    </row>
    <row r="373" spans="1:214" ht="12.75" customHeight="1">
      <c r="A373" s="188"/>
      <c r="B373" s="189"/>
      <c r="C373" s="501" t="s">
        <v>396</v>
      </c>
      <c r="D373" s="501"/>
      <c r="E373" s="501"/>
      <c r="F373" s="501"/>
      <c r="G373" s="501"/>
      <c r="H373" s="190" t="s">
        <v>392</v>
      </c>
      <c r="I373" s="191"/>
      <c r="J373" s="191"/>
      <c r="K373" s="215">
        <v>0.39915030000000001</v>
      </c>
      <c r="L373" s="193"/>
      <c r="M373" s="191"/>
      <c r="N373" s="193"/>
      <c r="O373" s="191"/>
      <c r="P373" s="216">
        <v>232.11</v>
      </c>
      <c r="GO373" s="277"/>
      <c r="GP373" s="277"/>
      <c r="GQ373" s="277"/>
      <c r="GR373" s="277"/>
      <c r="GS373" s="277"/>
      <c r="GT373" s="277"/>
      <c r="GU373" s="277"/>
      <c r="GW373" s="157" t="s">
        <v>396</v>
      </c>
      <c r="GX373" s="157"/>
      <c r="GY373" s="157"/>
      <c r="GZ373" s="277"/>
      <c r="HA373" s="157"/>
      <c r="HB373" s="157"/>
      <c r="HC373" s="277"/>
      <c r="HD373" s="277"/>
      <c r="HF373" s="277"/>
    </row>
    <row r="374" spans="1:214" ht="12.75" customHeight="1">
      <c r="A374" s="195"/>
      <c r="B374" s="189" t="s">
        <v>397</v>
      </c>
      <c r="C374" s="501" t="s">
        <v>398</v>
      </c>
      <c r="D374" s="501"/>
      <c r="E374" s="501"/>
      <c r="F374" s="501"/>
      <c r="G374" s="501"/>
      <c r="H374" s="190" t="s">
        <v>399</v>
      </c>
      <c r="I374" s="196">
        <v>0.1</v>
      </c>
      <c r="J374" s="197">
        <v>1.6068849999999999</v>
      </c>
      <c r="K374" s="215">
        <v>4.8206999999999998E-3</v>
      </c>
      <c r="L374" s="198"/>
      <c r="M374" s="199"/>
      <c r="N374" s="200">
        <v>1582.31</v>
      </c>
      <c r="O374" s="191"/>
      <c r="P374" s="194">
        <v>7.63</v>
      </c>
      <c r="Q374" s="278"/>
      <c r="R374" s="278"/>
      <c r="GO374" s="277"/>
      <c r="GP374" s="277"/>
      <c r="GQ374" s="277"/>
      <c r="GR374" s="277"/>
      <c r="GS374" s="277"/>
      <c r="GT374" s="277"/>
      <c r="GU374" s="277"/>
      <c r="GW374" s="157"/>
      <c r="GX374" s="157" t="s">
        <v>398</v>
      </c>
      <c r="GY374" s="157"/>
      <c r="GZ374" s="277"/>
      <c r="HA374" s="157"/>
      <c r="HB374" s="157"/>
      <c r="HC374" s="277"/>
      <c r="HD374" s="277"/>
      <c r="HF374" s="277"/>
    </row>
    <row r="375" spans="1:214" ht="12.75" customHeight="1">
      <c r="A375" s="203"/>
      <c r="B375" s="189" t="s">
        <v>400</v>
      </c>
      <c r="C375" s="501" t="s">
        <v>401</v>
      </c>
      <c r="D375" s="501"/>
      <c r="E375" s="501"/>
      <c r="F375" s="501"/>
      <c r="G375" s="501"/>
      <c r="H375" s="190" t="s">
        <v>392</v>
      </c>
      <c r="I375" s="196">
        <v>0.1</v>
      </c>
      <c r="J375" s="197">
        <v>1.6068849999999999</v>
      </c>
      <c r="K375" s="215">
        <v>4.8206999999999998E-3</v>
      </c>
      <c r="L375" s="193"/>
      <c r="M375" s="191"/>
      <c r="N375" s="204">
        <v>777.91</v>
      </c>
      <c r="O375" s="191"/>
      <c r="P375" s="216">
        <v>3.75</v>
      </c>
      <c r="GO375" s="277"/>
      <c r="GP375" s="277"/>
      <c r="GQ375" s="277"/>
      <c r="GR375" s="277"/>
      <c r="GS375" s="277"/>
      <c r="GT375" s="277"/>
      <c r="GU375" s="277"/>
      <c r="GW375" s="157"/>
      <c r="GX375" s="157"/>
      <c r="GY375" s="157" t="s">
        <v>401</v>
      </c>
      <c r="GZ375" s="277"/>
      <c r="HA375" s="157"/>
      <c r="HB375" s="157"/>
      <c r="HC375" s="277"/>
      <c r="HD375" s="277"/>
      <c r="HF375" s="277"/>
    </row>
    <row r="376" spans="1:214" ht="12.75" customHeight="1">
      <c r="A376" s="195"/>
      <c r="B376" s="189" t="s">
        <v>1289</v>
      </c>
      <c r="C376" s="501" t="s">
        <v>1290</v>
      </c>
      <c r="D376" s="501"/>
      <c r="E376" s="501"/>
      <c r="F376" s="501"/>
      <c r="G376" s="501"/>
      <c r="H376" s="190" t="s">
        <v>399</v>
      </c>
      <c r="I376" s="201">
        <v>8.08</v>
      </c>
      <c r="J376" s="197">
        <v>1.6068849999999999</v>
      </c>
      <c r="K376" s="215">
        <v>0.38950889999999999</v>
      </c>
      <c r="L376" s="205">
        <v>104.99</v>
      </c>
      <c r="M376" s="220">
        <v>1.2</v>
      </c>
      <c r="N376" s="200">
        <v>125.99</v>
      </c>
      <c r="O376" s="191"/>
      <c r="P376" s="194">
        <v>49.07</v>
      </c>
      <c r="Q376" s="278"/>
      <c r="R376" s="278"/>
      <c r="GO376" s="277"/>
      <c r="GP376" s="277"/>
      <c r="GQ376" s="277"/>
      <c r="GR376" s="277"/>
      <c r="GS376" s="277"/>
      <c r="GT376" s="277"/>
      <c r="GU376" s="277"/>
      <c r="GW376" s="157"/>
      <c r="GX376" s="157" t="s">
        <v>1290</v>
      </c>
      <c r="GY376" s="157"/>
      <c r="GZ376" s="277"/>
      <c r="HA376" s="157"/>
      <c r="HB376" s="157"/>
      <c r="HC376" s="277"/>
      <c r="HD376" s="277"/>
      <c r="HF376" s="277"/>
    </row>
    <row r="377" spans="1:214" ht="12.75" customHeight="1">
      <c r="A377" s="203"/>
      <c r="B377" s="189" t="s">
        <v>404</v>
      </c>
      <c r="C377" s="501" t="s">
        <v>405</v>
      </c>
      <c r="D377" s="501"/>
      <c r="E377" s="501"/>
      <c r="F377" s="501"/>
      <c r="G377" s="501"/>
      <c r="H377" s="190" t="s">
        <v>392</v>
      </c>
      <c r="I377" s="201">
        <v>8.08</v>
      </c>
      <c r="J377" s="197">
        <v>1.6068849999999999</v>
      </c>
      <c r="K377" s="215">
        <v>0.38950889999999999</v>
      </c>
      <c r="L377" s="193"/>
      <c r="M377" s="191"/>
      <c r="N377" s="204">
        <v>579.11</v>
      </c>
      <c r="O377" s="191"/>
      <c r="P377" s="216">
        <v>225.57</v>
      </c>
      <c r="GO377" s="277"/>
      <c r="GP377" s="277"/>
      <c r="GQ377" s="277"/>
      <c r="GR377" s="277"/>
      <c r="GS377" s="277"/>
      <c r="GT377" s="277"/>
      <c r="GU377" s="277"/>
      <c r="GW377" s="157"/>
      <c r="GX377" s="157"/>
      <c r="GY377" s="157" t="s">
        <v>405</v>
      </c>
      <c r="GZ377" s="277"/>
      <c r="HA377" s="157"/>
      <c r="HB377" s="157"/>
      <c r="HC377" s="277"/>
      <c r="HD377" s="277"/>
      <c r="HF377" s="277"/>
    </row>
    <row r="378" spans="1:214" ht="12.75" customHeight="1">
      <c r="A378" s="195"/>
      <c r="B378" s="189" t="s">
        <v>402</v>
      </c>
      <c r="C378" s="501" t="s">
        <v>403</v>
      </c>
      <c r="D378" s="501"/>
      <c r="E378" s="501"/>
      <c r="F378" s="501"/>
      <c r="G378" s="501"/>
      <c r="H378" s="190" t="s">
        <v>399</v>
      </c>
      <c r="I378" s="196">
        <v>0.1</v>
      </c>
      <c r="J378" s="197">
        <v>1.6068849999999999</v>
      </c>
      <c r="K378" s="215">
        <v>4.8206999999999998E-3</v>
      </c>
      <c r="L378" s="198"/>
      <c r="M378" s="199"/>
      <c r="N378" s="200">
        <v>543.33000000000004</v>
      </c>
      <c r="O378" s="191"/>
      <c r="P378" s="194">
        <v>2.62</v>
      </c>
      <c r="Q378" s="278"/>
      <c r="R378" s="278"/>
      <c r="GO378" s="277"/>
      <c r="GP378" s="277"/>
      <c r="GQ378" s="277"/>
      <c r="GR378" s="277"/>
      <c r="GS378" s="277"/>
      <c r="GT378" s="277"/>
      <c r="GU378" s="277"/>
      <c r="GW378" s="157"/>
      <c r="GX378" s="157" t="s">
        <v>403</v>
      </c>
      <c r="GY378" s="157"/>
      <c r="GZ378" s="277"/>
      <c r="HA378" s="157"/>
      <c r="HB378" s="157"/>
      <c r="HC378" s="277"/>
      <c r="HD378" s="277"/>
      <c r="HF378" s="277"/>
    </row>
    <row r="379" spans="1:214" ht="12.75" customHeight="1">
      <c r="A379" s="203"/>
      <c r="B379" s="189" t="s">
        <v>404</v>
      </c>
      <c r="C379" s="501" t="s">
        <v>405</v>
      </c>
      <c r="D379" s="501"/>
      <c r="E379" s="501"/>
      <c r="F379" s="501"/>
      <c r="G379" s="501"/>
      <c r="H379" s="190" t="s">
        <v>392</v>
      </c>
      <c r="I379" s="196">
        <v>0.1</v>
      </c>
      <c r="J379" s="197">
        <v>1.6068849999999999</v>
      </c>
      <c r="K379" s="215">
        <v>4.8206999999999998E-3</v>
      </c>
      <c r="L379" s="193"/>
      <c r="M379" s="191"/>
      <c r="N379" s="204">
        <v>579.11</v>
      </c>
      <c r="O379" s="191"/>
      <c r="P379" s="216">
        <v>2.79</v>
      </c>
      <c r="GO379" s="277"/>
      <c r="GP379" s="277"/>
      <c r="GQ379" s="277"/>
      <c r="GR379" s="277"/>
      <c r="GS379" s="277"/>
      <c r="GT379" s="277"/>
      <c r="GU379" s="277"/>
      <c r="GW379" s="157"/>
      <c r="GX379" s="157"/>
      <c r="GY379" s="157" t="s">
        <v>405</v>
      </c>
      <c r="GZ379" s="277"/>
      <c r="HA379" s="157"/>
      <c r="HB379" s="157"/>
      <c r="HC379" s="277"/>
      <c r="HD379" s="277"/>
      <c r="HF379" s="277"/>
    </row>
    <row r="380" spans="1:214" ht="22.5" customHeight="1">
      <c r="A380" s="195"/>
      <c r="B380" s="189" t="s">
        <v>406</v>
      </c>
      <c r="C380" s="501" t="s">
        <v>407</v>
      </c>
      <c r="D380" s="501"/>
      <c r="E380" s="501"/>
      <c r="F380" s="501"/>
      <c r="G380" s="501"/>
      <c r="H380" s="190" t="s">
        <v>399</v>
      </c>
      <c r="I380" s="201">
        <v>2.54</v>
      </c>
      <c r="J380" s="197">
        <v>1.6068849999999999</v>
      </c>
      <c r="K380" s="215">
        <v>0.1224446</v>
      </c>
      <c r="L380" s="198"/>
      <c r="M380" s="199"/>
      <c r="N380" s="200">
        <v>34.6</v>
      </c>
      <c r="O380" s="191"/>
      <c r="P380" s="194">
        <v>4.24</v>
      </c>
      <c r="Q380" s="278"/>
      <c r="R380" s="278"/>
      <c r="GO380" s="277"/>
      <c r="GP380" s="277"/>
      <c r="GQ380" s="277"/>
      <c r="GR380" s="277"/>
      <c r="GS380" s="277"/>
      <c r="GT380" s="277"/>
      <c r="GU380" s="277"/>
      <c r="GW380" s="157"/>
      <c r="GX380" s="157" t="s">
        <v>407</v>
      </c>
      <c r="GY380" s="157"/>
      <c r="GZ380" s="277"/>
      <c r="HA380" s="157"/>
      <c r="HB380" s="157"/>
      <c r="HC380" s="277"/>
      <c r="HD380" s="277"/>
      <c r="HF380" s="277"/>
    </row>
    <row r="381" spans="1:214" ht="12.75" customHeight="1">
      <c r="A381" s="188"/>
      <c r="B381" s="189" t="s">
        <v>180</v>
      </c>
      <c r="C381" s="501" t="s">
        <v>410</v>
      </c>
      <c r="D381" s="501"/>
      <c r="E381" s="501"/>
      <c r="F381" s="501"/>
      <c r="G381" s="501"/>
      <c r="H381" s="190"/>
      <c r="I381" s="191"/>
      <c r="J381" s="191"/>
      <c r="K381" s="191"/>
      <c r="L381" s="193"/>
      <c r="M381" s="191"/>
      <c r="N381" s="193"/>
      <c r="O381" s="191"/>
      <c r="P381" s="216">
        <v>45.95</v>
      </c>
      <c r="GO381" s="277"/>
      <c r="GP381" s="277"/>
      <c r="GQ381" s="277"/>
      <c r="GR381" s="277"/>
      <c r="GS381" s="277"/>
      <c r="GT381" s="277"/>
      <c r="GU381" s="277"/>
      <c r="GW381" s="157" t="s">
        <v>410</v>
      </c>
      <c r="GX381" s="157"/>
      <c r="GY381" s="157"/>
      <c r="GZ381" s="277"/>
      <c r="HA381" s="157"/>
      <c r="HB381" s="157"/>
      <c r="HC381" s="277"/>
      <c r="HD381" s="277"/>
      <c r="HF381" s="277"/>
    </row>
    <row r="382" spans="1:214" ht="12.75" customHeight="1">
      <c r="A382" s="195"/>
      <c r="B382" s="189" t="s">
        <v>590</v>
      </c>
      <c r="C382" s="501" t="s">
        <v>591</v>
      </c>
      <c r="D382" s="501"/>
      <c r="E382" s="501"/>
      <c r="F382" s="501"/>
      <c r="G382" s="501"/>
      <c r="H382" s="190" t="s">
        <v>592</v>
      </c>
      <c r="I382" s="202">
        <v>0.31680000000000003</v>
      </c>
      <c r="J382" s="202">
        <v>1.0367</v>
      </c>
      <c r="K382" s="215">
        <v>9.8528000000000001E-3</v>
      </c>
      <c r="L382" s="198"/>
      <c r="M382" s="199"/>
      <c r="N382" s="200">
        <v>7.46</v>
      </c>
      <c r="O382" s="191"/>
      <c r="P382" s="194">
        <v>7.0000000000000007E-2</v>
      </c>
      <c r="Q382" s="278"/>
      <c r="R382" s="278"/>
      <c r="GO382" s="277"/>
      <c r="GP382" s="277"/>
      <c r="GQ382" s="277"/>
      <c r="GR382" s="277"/>
      <c r="GS382" s="277"/>
      <c r="GT382" s="277"/>
      <c r="GU382" s="277"/>
      <c r="GW382" s="157"/>
      <c r="GX382" s="157" t="s">
        <v>591</v>
      </c>
      <c r="GY382" s="157"/>
      <c r="GZ382" s="277"/>
      <c r="HA382" s="157"/>
      <c r="HB382" s="157"/>
      <c r="HC382" s="277"/>
      <c r="HD382" s="277"/>
      <c r="HF382" s="277"/>
    </row>
    <row r="383" spans="1:214" ht="22.5" customHeight="1">
      <c r="A383" s="195"/>
      <c r="B383" s="189" t="s">
        <v>411</v>
      </c>
      <c r="C383" s="501" t="s">
        <v>412</v>
      </c>
      <c r="D383" s="501"/>
      <c r="E383" s="501"/>
      <c r="F383" s="501"/>
      <c r="G383" s="501"/>
      <c r="H383" s="190" t="s">
        <v>413</v>
      </c>
      <c r="I383" s="201">
        <v>6.84</v>
      </c>
      <c r="J383" s="202">
        <v>1.0367</v>
      </c>
      <c r="K383" s="215">
        <v>0.2127308</v>
      </c>
      <c r="L383" s="205">
        <v>155.63</v>
      </c>
      <c r="M383" s="206">
        <v>0.77</v>
      </c>
      <c r="N383" s="200">
        <v>119.84</v>
      </c>
      <c r="O383" s="191"/>
      <c r="P383" s="194">
        <v>25.49</v>
      </c>
      <c r="Q383" s="278"/>
      <c r="R383" s="278"/>
      <c r="GO383" s="277"/>
      <c r="GP383" s="277"/>
      <c r="GQ383" s="277"/>
      <c r="GR383" s="277"/>
      <c r="GS383" s="277"/>
      <c r="GT383" s="277"/>
      <c r="GU383" s="277"/>
      <c r="GW383" s="157"/>
      <c r="GX383" s="157" t="s">
        <v>412</v>
      </c>
      <c r="GY383" s="157"/>
      <c r="GZ383" s="277"/>
      <c r="HA383" s="157"/>
      <c r="HB383" s="157"/>
      <c r="HC383" s="277"/>
      <c r="HD383" s="277"/>
      <c r="HF383" s="277"/>
    </row>
    <row r="384" spans="1:214" ht="12.75" customHeight="1">
      <c r="A384" s="195"/>
      <c r="B384" s="189" t="s">
        <v>703</v>
      </c>
      <c r="C384" s="501" t="s">
        <v>704</v>
      </c>
      <c r="D384" s="501"/>
      <c r="E384" s="501"/>
      <c r="F384" s="501"/>
      <c r="G384" s="501"/>
      <c r="H384" s="190" t="s">
        <v>413</v>
      </c>
      <c r="I384" s="196">
        <v>0.8</v>
      </c>
      <c r="J384" s="202">
        <v>1.0367</v>
      </c>
      <c r="K384" s="215">
        <v>2.4880800000000002E-2</v>
      </c>
      <c r="L384" s="205">
        <v>174.93</v>
      </c>
      <c r="M384" s="206">
        <v>1.07</v>
      </c>
      <c r="N384" s="200">
        <v>187.18</v>
      </c>
      <c r="O384" s="191"/>
      <c r="P384" s="194">
        <v>4.66</v>
      </c>
      <c r="Q384" s="278"/>
      <c r="R384" s="278"/>
      <c r="GO384" s="277"/>
      <c r="GP384" s="277"/>
      <c r="GQ384" s="277"/>
      <c r="GR384" s="277"/>
      <c r="GS384" s="277"/>
      <c r="GT384" s="277"/>
      <c r="GU384" s="277"/>
      <c r="GW384" s="157"/>
      <c r="GX384" s="157" t="s">
        <v>704</v>
      </c>
      <c r="GY384" s="157"/>
      <c r="GZ384" s="277"/>
      <c r="HA384" s="157"/>
      <c r="HB384" s="157"/>
      <c r="HC384" s="277"/>
      <c r="HD384" s="277"/>
      <c r="HF384" s="277"/>
    </row>
    <row r="385" spans="1:214" ht="12.75" customHeight="1">
      <c r="A385" s="195"/>
      <c r="B385" s="189" t="s">
        <v>596</v>
      </c>
      <c r="C385" s="501" t="s">
        <v>597</v>
      </c>
      <c r="D385" s="501"/>
      <c r="E385" s="501"/>
      <c r="F385" s="501"/>
      <c r="G385" s="501"/>
      <c r="H385" s="190" t="s">
        <v>587</v>
      </c>
      <c r="I385" s="196">
        <v>0.4</v>
      </c>
      <c r="J385" s="202">
        <v>1.0367</v>
      </c>
      <c r="K385" s="215">
        <v>1.2440400000000001E-2</v>
      </c>
      <c r="L385" s="205">
        <v>41.71</v>
      </c>
      <c r="M385" s="220">
        <v>1.3</v>
      </c>
      <c r="N385" s="200">
        <v>54.22</v>
      </c>
      <c r="O385" s="191"/>
      <c r="P385" s="194">
        <v>0.67</v>
      </c>
      <c r="Q385" s="278"/>
      <c r="R385" s="278"/>
      <c r="GO385" s="277"/>
      <c r="GP385" s="277"/>
      <c r="GQ385" s="277"/>
      <c r="GR385" s="277"/>
      <c r="GS385" s="277"/>
      <c r="GT385" s="277"/>
      <c r="GU385" s="277"/>
      <c r="GW385" s="157"/>
      <c r="GX385" s="157" t="s">
        <v>597</v>
      </c>
      <c r="GY385" s="157"/>
      <c r="GZ385" s="277"/>
      <c r="HA385" s="157"/>
      <c r="HB385" s="157"/>
      <c r="HC385" s="277"/>
      <c r="HD385" s="277"/>
      <c r="HF385" s="277"/>
    </row>
    <row r="386" spans="1:214" ht="12.75" customHeight="1">
      <c r="A386" s="195"/>
      <c r="B386" s="189" t="s">
        <v>2124</v>
      </c>
      <c r="C386" s="501" t="s">
        <v>2125</v>
      </c>
      <c r="D386" s="501"/>
      <c r="E386" s="501"/>
      <c r="F386" s="501"/>
      <c r="G386" s="501"/>
      <c r="H386" s="190" t="s">
        <v>587</v>
      </c>
      <c r="I386" s="201">
        <v>0.11</v>
      </c>
      <c r="J386" s="202">
        <v>1.0367</v>
      </c>
      <c r="K386" s="215">
        <v>3.4210999999999998E-3</v>
      </c>
      <c r="L386" s="208">
        <v>3189.01</v>
      </c>
      <c r="M386" s="206">
        <v>1.38</v>
      </c>
      <c r="N386" s="200">
        <v>4400.83</v>
      </c>
      <c r="O386" s="191"/>
      <c r="P386" s="194">
        <v>15.06</v>
      </c>
      <c r="Q386" s="278"/>
      <c r="R386" s="278"/>
      <c r="GO386" s="277"/>
      <c r="GP386" s="277"/>
      <c r="GQ386" s="277"/>
      <c r="GR386" s="277"/>
      <c r="GS386" s="277"/>
      <c r="GT386" s="277"/>
      <c r="GU386" s="277"/>
      <c r="GW386" s="157"/>
      <c r="GX386" s="157" t="s">
        <v>2125</v>
      </c>
      <c r="GY386" s="157"/>
      <c r="GZ386" s="277"/>
      <c r="HA386" s="157"/>
      <c r="HB386" s="157"/>
      <c r="HC386" s="277"/>
      <c r="HD386" s="277"/>
      <c r="HF386" s="277"/>
    </row>
    <row r="387" spans="1:214" ht="12.75" customHeight="1">
      <c r="A387" s="210"/>
      <c r="B387" s="187"/>
      <c r="C387" s="500" t="s">
        <v>429</v>
      </c>
      <c r="D387" s="500"/>
      <c r="E387" s="500"/>
      <c r="F387" s="500"/>
      <c r="G387" s="500"/>
      <c r="H387" s="180"/>
      <c r="I387" s="181"/>
      <c r="J387" s="181"/>
      <c r="K387" s="181"/>
      <c r="L387" s="183"/>
      <c r="M387" s="181"/>
      <c r="N387" s="211"/>
      <c r="O387" s="181"/>
      <c r="P387" s="212">
        <v>1162.55</v>
      </c>
      <c r="Q387" s="278"/>
      <c r="R387" s="278"/>
      <c r="GO387" s="277"/>
      <c r="GP387" s="277"/>
      <c r="GQ387" s="277"/>
      <c r="GR387" s="277"/>
      <c r="GS387" s="277"/>
      <c r="GT387" s="277"/>
      <c r="GU387" s="277"/>
      <c r="GW387" s="157"/>
      <c r="GX387" s="157"/>
      <c r="GY387" s="157"/>
      <c r="GZ387" s="277" t="s">
        <v>429</v>
      </c>
      <c r="HA387" s="157"/>
      <c r="HB387" s="157"/>
      <c r="HC387" s="277"/>
      <c r="HD387" s="277"/>
      <c r="HF387" s="277"/>
    </row>
    <row r="388" spans="1:214" ht="12.75" customHeight="1">
      <c r="A388" s="203" t="s">
        <v>1815</v>
      </c>
      <c r="B388" s="189" t="s">
        <v>430</v>
      </c>
      <c r="C388" s="501" t="s">
        <v>431</v>
      </c>
      <c r="D388" s="501"/>
      <c r="E388" s="501"/>
      <c r="F388" s="501"/>
      <c r="G388" s="501"/>
      <c r="H388" s="190" t="s">
        <v>432</v>
      </c>
      <c r="I388" s="209">
        <v>2</v>
      </c>
      <c r="J388" s="191"/>
      <c r="K388" s="209">
        <v>2</v>
      </c>
      <c r="L388" s="193"/>
      <c r="M388" s="191"/>
      <c r="N388" s="193"/>
      <c r="O388" s="202">
        <v>1.0367</v>
      </c>
      <c r="P388" s="216">
        <v>10.59</v>
      </c>
      <c r="GO388" s="277"/>
      <c r="GP388" s="277"/>
      <c r="GQ388" s="277"/>
      <c r="GR388" s="277"/>
      <c r="GS388" s="277"/>
      <c r="GT388" s="277"/>
      <c r="GU388" s="277"/>
      <c r="GW388" s="157"/>
      <c r="GX388" s="157"/>
      <c r="GY388" s="157"/>
      <c r="GZ388" s="277"/>
      <c r="HA388" s="157" t="s">
        <v>431</v>
      </c>
      <c r="HB388" s="157"/>
      <c r="HC388" s="277"/>
      <c r="HD388" s="277"/>
      <c r="HF388" s="277"/>
    </row>
    <row r="389" spans="1:214" ht="12.75" customHeight="1">
      <c r="A389" s="203"/>
      <c r="B389" s="189"/>
      <c r="C389" s="501" t="s">
        <v>433</v>
      </c>
      <c r="D389" s="501"/>
      <c r="E389" s="501"/>
      <c r="F389" s="501"/>
      <c r="G389" s="501"/>
      <c r="H389" s="190"/>
      <c r="I389" s="191"/>
      <c r="J389" s="191"/>
      <c r="K389" s="191"/>
      <c r="L389" s="193"/>
      <c r="M389" s="191"/>
      <c r="N389" s="193"/>
      <c r="O389" s="191"/>
      <c r="P389" s="194">
        <v>1053.04</v>
      </c>
      <c r="GO389" s="277"/>
      <c r="GP389" s="277"/>
      <c r="GQ389" s="277"/>
      <c r="GR389" s="277"/>
      <c r="GS389" s="277"/>
      <c r="GT389" s="277"/>
      <c r="GU389" s="277"/>
      <c r="GW389" s="157"/>
      <c r="GX389" s="157"/>
      <c r="GY389" s="157"/>
      <c r="GZ389" s="277"/>
      <c r="HA389" s="157"/>
      <c r="HB389" s="157" t="s">
        <v>433</v>
      </c>
      <c r="HC389" s="277"/>
      <c r="HD389" s="277"/>
      <c r="HF389" s="277"/>
    </row>
    <row r="390" spans="1:214" ht="12.75" customHeight="1">
      <c r="A390" s="203"/>
      <c r="B390" s="189" t="s">
        <v>603</v>
      </c>
      <c r="C390" s="501" t="s">
        <v>604</v>
      </c>
      <c r="D390" s="501"/>
      <c r="E390" s="501"/>
      <c r="F390" s="501"/>
      <c r="G390" s="501"/>
      <c r="H390" s="190" t="s">
        <v>432</v>
      </c>
      <c r="I390" s="209">
        <v>97</v>
      </c>
      <c r="J390" s="191"/>
      <c r="K390" s="209">
        <v>97</v>
      </c>
      <c r="L390" s="193"/>
      <c r="M390" s="191"/>
      <c r="N390" s="193"/>
      <c r="O390" s="191"/>
      <c r="P390" s="194">
        <v>1021.45</v>
      </c>
      <c r="GO390" s="277"/>
      <c r="GP390" s="277"/>
      <c r="GQ390" s="277"/>
      <c r="GR390" s="277"/>
      <c r="GS390" s="277"/>
      <c r="GT390" s="277"/>
      <c r="GU390" s="277"/>
      <c r="GW390" s="157"/>
      <c r="GX390" s="157"/>
      <c r="GY390" s="157"/>
      <c r="GZ390" s="277"/>
      <c r="HA390" s="157"/>
      <c r="HB390" s="157" t="s">
        <v>604</v>
      </c>
      <c r="HC390" s="277"/>
      <c r="HD390" s="277"/>
      <c r="HF390" s="277"/>
    </row>
    <row r="391" spans="1:214" ht="12.75" customHeight="1">
      <c r="A391" s="203"/>
      <c r="B391" s="189" t="s">
        <v>605</v>
      </c>
      <c r="C391" s="501" t="s">
        <v>606</v>
      </c>
      <c r="D391" s="501"/>
      <c r="E391" s="501"/>
      <c r="F391" s="501"/>
      <c r="G391" s="501"/>
      <c r="H391" s="190" t="s">
        <v>432</v>
      </c>
      <c r="I391" s="209">
        <v>51</v>
      </c>
      <c r="J391" s="191"/>
      <c r="K391" s="209">
        <v>51</v>
      </c>
      <c r="L391" s="193"/>
      <c r="M391" s="191"/>
      <c r="N391" s="193"/>
      <c r="O391" s="191"/>
      <c r="P391" s="216">
        <v>537.04999999999995</v>
      </c>
      <c r="GO391" s="277"/>
      <c r="GP391" s="277"/>
      <c r="GQ391" s="277"/>
      <c r="GR391" s="277"/>
      <c r="GS391" s="277"/>
      <c r="GT391" s="277"/>
      <c r="GU391" s="277"/>
      <c r="GW391" s="157"/>
      <c r="GX391" s="157"/>
      <c r="GY391" s="157"/>
      <c r="GZ391" s="277"/>
      <c r="HA391" s="157"/>
      <c r="HB391" s="157" t="s">
        <v>606</v>
      </c>
      <c r="HC391" s="277"/>
      <c r="HD391" s="277"/>
      <c r="HF391" s="277"/>
    </row>
    <row r="392" spans="1:214" ht="12.75" customHeight="1">
      <c r="A392" s="213"/>
      <c r="B392" s="214"/>
      <c r="C392" s="500" t="s">
        <v>438</v>
      </c>
      <c r="D392" s="500"/>
      <c r="E392" s="500"/>
      <c r="F392" s="500"/>
      <c r="G392" s="500"/>
      <c r="H392" s="180"/>
      <c r="I392" s="181"/>
      <c r="J392" s="181"/>
      <c r="K392" s="181"/>
      <c r="L392" s="183"/>
      <c r="M392" s="181"/>
      <c r="N392" s="211">
        <v>91054.67</v>
      </c>
      <c r="O392" s="181"/>
      <c r="P392" s="212">
        <v>2731.64</v>
      </c>
      <c r="GO392" s="277"/>
      <c r="GP392" s="277"/>
      <c r="GQ392" s="277"/>
      <c r="GR392" s="277"/>
      <c r="GS392" s="277"/>
      <c r="GT392" s="277"/>
      <c r="GU392" s="277"/>
      <c r="GW392" s="157"/>
      <c r="GX392" s="157"/>
      <c r="GY392" s="157"/>
      <c r="GZ392" s="277"/>
      <c r="HA392" s="157"/>
      <c r="HB392" s="157"/>
      <c r="HC392" s="277" t="s">
        <v>438</v>
      </c>
      <c r="HD392" s="277"/>
      <c r="HF392" s="277"/>
    </row>
    <row r="393" spans="1:214" ht="33.75" customHeight="1">
      <c r="A393" s="178" t="s">
        <v>463</v>
      </c>
      <c r="B393" s="179" t="s">
        <v>765</v>
      </c>
      <c r="C393" s="498" t="s">
        <v>766</v>
      </c>
      <c r="D393" s="498"/>
      <c r="E393" s="498"/>
      <c r="F393" s="498"/>
      <c r="G393" s="498"/>
      <c r="H393" s="180" t="s">
        <v>610</v>
      </c>
      <c r="I393" s="181">
        <v>0.03</v>
      </c>
      <c r="J393" s="182">
        <v>1</v>
      </c>
      <c r="K393" s="219">
        <v>0.03</v>
      </c>
      <c r="L393" s="183"/>
      <c r="M393" s="181"/>
      <c r="N393" s="184"/>
      <c r="O393" s="181"/>
      <c r="P393" s="185"/>
      <c r="GO393" s="277"/>
      <c r="GP393" s="277"/>
      <c r="GQ393" s="277" t="s">
        <v>766</v>
      </c>
      <c r="GR393" s="277"/>
      <c r="GS393" s="277"/>
      <c r="GT393" s="277"/>
      <c r="GU393" s="277"/>
      <c r="GW393" s="157"/>
      <c r="GX393" s="157"/>
      <c r="GY393" s="157"/>
      <c r="GZ393" s="277"/>
      <c r="HA393" s="157"/>
      <c r="HB393" s="157"/>
      <c r="HC393" s="277"/>
      <c r="HD393" s="277"/>
      <c r="HF393" s="277"/>
    </row>
    <row r="394" spans="1:214" ht="56.25" customHeight="1">
      <c r="A394" s="186"/>
      <c r="B394" s="187" t="s">
        <v>386</v>
      </c>
      <c r="C394" s="499" t="s">
        <v>387</v>
      </c>
      <c r="D394" s="499"/>
      <c r="E394" s="499"/>
      <c r="F394" s="499"/>
      <c r="G394" s="499"/>
      <c r="H394" s="499"/>
      <c r="I394" s="499"/>
      <c r="J394" s="499"/>
      <c r="K394" s="499"/>
      <c r="L394" s="499"/>
      <c r="M394" s="499"/>
      <c r="N394" s="499"/>
      <c r="O394" s="499"/>
      <c r="P394" s="499"/>
      <c r="GO394" s="277"/>
      <c r="GP394" s="277"/>
      <c r="GQ394" s="277"/>
      <c r="GR394" s="277"/>
      <c r="GS394" s="277"/>
      <c r="GT394" s="277"/>
      <c r="GU394" s="277"/>
      <c r="GV394" s="140" t="s">
        <v>387</v>
      </c>
      <c r="GW394" s="157"/>
      <c r="GX394" s="157"/>
      <c r="GY394" s="157"/>
      <c r="GZ394" s="277"/>
      <c r="HA394" s="157"/>
      <c r="HB394" s="157"/>
      <c r="HC394" s="277"/>
      <c r="HD394" s="277"/>
      <c r="HF394" s="277"/>
    </row>
    <row r="395" spans="1:214" ht="22.5" customHeight="1">
      <c r="A395" s="186"/>
      <c r="B395" s="187" t="s">
        <v>388</v>
      </c>
      <c r="C395" s="499" t="s">
        <v>389</v>
      </c>
      <c r="D395" s="499"/>
      <c r="E395" s="499"/>
      <c r="F395" s="499"/>
      <c r="G395" s="499"/>
      <c r="H395" s="499"/>
      <c r="I395" s="499"/>
      <c r="J395" s="499"/>
      <c r="K395" s="499"/>
      <c r="L395" s="499"/>
      <c r="M395" s="499"/>
      <c r="N395" s="499"/>
      <c r="O395" s="499"/>
      <c r="P395" s="499"/>
      <c r="GO395" s="277"/>
      <c r="GP395" s="277"/>
      <c r="GQ395" s="277"/>
      <c r="GR395" s="277"/>
      <c r="GS395" s="277"/>
      <c r="GT395" s="277"/>
      <c r="GU395" s="277"/>
      <c r="GV395" s="140" t="s">
        <v>389</v>
      </c>
      <c r="GW395" s="157"/>
      <c r="GX395" s="157"/>
      <c r="GY395" s="157"/>
      <c r="GZ395" s="277"/>
      <c r="HA395" s="157"/>
      <c r="HB395" s="157"/>
      <c r="HC395" s="277"/>
      <c r="HD395" s="277"/>
      <c r="HF395" s="277"/>
    </row>
    <row r="396" spans="1:214" ht="12.75" customHeight="1">
      <c r="A396" s="186"/>
      <c r="B396" s="187"/>
      <c r="C396" s="499" t="s">
        <v>2011</v>
      </c>
      <c r="D396" s="499"/>
      <c r="E396" s="499"/>
      <c r="F396" s="499"/>
      <c r="G396" s="499"/>
      <c r="H396" s="499"/>
      <c r="I396" s="499"/>
      <c r="J396" s="499"/>
      <c r="K396" s="499"/>
      <c r="L396" s="499"/>
      <c r="M396" s="499"/>
      <c r="N396" s="499"/>
      <c r="O396" s="499"/>
      <c r="P396" s="499"/>
      <c r="GO396" s="277"/>
      <c r="GP396" s="277"/>
      <c r="GQ396" s="277"/>
      <c r="GR396" s="277"/>
      <c r="GS396" s="277"/>
      <c r="GT396" s="277"/>
      <c r="GU396" s="277"/>
      <c r="GV396" s="140" t="s">
        <v>2011</v>
      </c>
      <c r="GW396" s="157"/>
      <c r="GX396" s="157"/>
      <c r="GY396" s="157"/>
      <c r="GZ396" s="277"/>
      <c r="HA396" s="157"/>
      <c r="HB396" s="157"/>
      <c r="HC396" s="277"/>
      <c r="HD396" s="277"/>
      <c r="HF396" s="277"/>
    </row>
    <row r="397" spans="1:214" ht="12.75" customHeight="1">
      <c r="A397" s="188"/>
      <c r="B397" s="189" t="s">
        <v>164</v>
      </c>
      <c r="C397" s="501" t="s">
        <v>391</v>
      </c>
      <c r="D397" s="501"/>
      <c r="E397" s="501"/>
      <c r="F397" s="501"/>
      <c r="G397" s="501"/>
      <c r="H397" s="190" t="s">
        <v>392</v>
      </c>
      <c r="I397" s="191"/>
      <c r="J397" s="191"/>
      <c r="K397" s="215">
        <v>1.5503226000000001</v>
      </c>
      <c r="L397" s="193"/>
      <c r="M397" s="191"/>
      <c r="N397" s="193"/>
      <c r="O397" s="191"/>
      <c r="P397" s="216">
        <v>877.7</v>
      </c>
      <c r="GO397" s="277"/>
      <c r="GP397" s="277"/>
      <c r="GQ397" s="277"/>
      <c r="GR397" s="277"/>
      <c r="GS397" s="277"/>
      <c r="GT397" s="277"/>
      <c r="GU397" s="277"/>
      <c r="GW397" s="157" t="s">
        <v>391</v>
      </c>
      <c r="GX397" s="157"/>
      <c r="GY397" s="157"/>
      <c r="GZ397" s="277"/>
      <c r="HA397" s="157"/>
      <c r="HB397" s="157"/>
      <c r="HC397" s="277"/>
      <c r="HD397" s="277"/>
      <c r="HF397" s="277"/>
    </row>
    <row r="398" spans="1:214" ht="12.75" customHeight="1">
      <c r="A398" s="195"/>
      <c r="B398" s="189" t="s">
        <v>393</v>
      </c>
      <c r="C398" s="501" t="s">
        <v>394</v>
      </c>
      <c r="D398" s="501"/>
      <c r="E398" s="501"/>
      <c r="F398" s="501"/>
      <c r="G398" s="501"/>
      <c r="H398" s="190" t="s">
        <v>392</v>
      </c>
      <c r="I398" s="201">
        <v>32.159999999999997</v>
      </c>
      <c r="J398" s="197">
        <v>1.6068849999999999</v>
      </c>
      <c r="K398" s="215">
        <v>1.5503226000000001</v>
      </c>
      <c r="L398" s="198"/>
      <c r="M398" s="199"/>
      <c r="N398" s="200">
        <v>566.14</v>
      </c>
      <c r="O398" s="191"/>
      <c r="P398" s="194">
        <v>877.7</v>
      </c>
      <c r="Q398" s="278"/>
      <c r="R398" s="278"/>
      <c r="GO398" s="277"/>
      <c r="GP398" s="277"/>
      <c r="GQ398" s="277"/>
      <c r="GR398" s="277"/>
      <c r="GS398" s="277"/>
      <c r="GT398" s="277"/>
      <c r="GU398" s="277"/>
      <c r="GW398" s="157"/>
      <c r="GX398" s="157" t="s">
        <v>394</v>
      </c>
      <c r="GY398" s="157"/>
      <c r="GZ398" s="277"/>
      <c r="HA398" s="157"/>
      <c r="HB398" s="157"/>
      <c r="HC398" s="277"/>
      <c r="HD398" s="277"/>
      <c r="HF398" s="277"/>
    </row>
    <row r="399" spans="1:214" ht="12.75" customHeight="1">
      <c r="A399" s="188"/>
      <c r="B399" s="189" t="s">
        <v>167</v>
      </c>
      <c r="C399" s="501" t="s">
        <v>395</v>
      </c>
      <c r="D399" s="501"/>
      <c r="E399" s="501"/>
      <c r="F399" s="501"/>
      <c r="G399" s="501"/>
      <c r="H399" s="190"/>
      <c r="I399" s="191"/>
      <c r="J399" s="191"/>
      <c r="K399" s="191"/>
      <c r="L399" s="193"/>
      <c r="M399" s="191"/>
      <c r="N399" s="193"/>
      <c r="O399" s="191"/>
      <c r="P399" s="216">
        <v>3.08</v>
      </c>
      <c r="GO399" s="277"/>
      <c r="GP399" s="277"/>
      <c r="GQ399" s="277"/>
      <c r="GR399" s="277"/>
      <c r="GS399" s="277"/>
      <c r="GT399" s="277"/>
      <c r="GU399" s="277"/>
      <c r="GW399" s="157" t="s">
        <v>395</v>
      </c>
      <c r="GX399" s="157"/>
      <c r="GY399" s="157"/>
      <c r="GZ399" s="277"/>
      <c r="HA399" s="157"/>
      <c r="HB399" s="157"/>
      <c r="HC399" s="277"/>
      <c r="HD399" s="277"/>
      <c r="HF399" s="277"/>
    </row>
    <row r="400" spans="1:214" ht="12.75" customHeight="1">
      <c r="A400" s="188"/>
      <c r="B400" s="189"/>
      <c r="C400" s="501" t="s">
        <v>396</v>
      </c>
      <c r="D400" s="501"/>
      <c r="E400" s="501"/>
      <c r="F400" s="501"/>
      <c r="G400" s="501"/>
      <c r="H400" s="190" t="s">
        <v>392</v>
      </c>
      <c r="I400" s="191"/>
      <c r="J400" s="191"/>
      <c r="K400" s="215">
        <v>2.8923999999999998E-3</v>
      </c>
      <c r="L400" s="193"/>
      <c r="M400" s="191"/>
      <c r="N400" s="193"/>
      <c r="O400" s="191"/>
      <c r="P400" s="216">
        <v>1.97</v>
      </c>
      <c r="GO400" s="277"/>
      <c r="GP400" s="277"/>
      <c r="GQ400" s="277"/>
      <c r="GR400" s="277"/>
      <c r="GS400" s="277"/>
      <c r="GT400" s="277"/>
      <c r="GU400" s="277"/>
      <c r="GW400" s="157" t="s">
        <v>396</v>
      </c>
      <c r="GX400" s="157"/>
      <c r="GY400" s="157"/>
      <c r="GZ400" s="277"/>
      <c r="HA400" s="157"/>
      <c r="HB400" s="157"/>
      <c r="HC400" s="277"/>
      <c r="HD400" s="277"/>
      <c r="HF400" s="277"/>
    </row>
    <row r="401" spans="1:214" ht="12.75" customHeight="1">
      <c r="A401" s="195"/>
      <c r="B401" s="189" t="s">
        <v>397</v>
      </c>
      <c r="C401" s="501" t="s">
        <v>398</v>
      </c>
      <c r="D401" s="501"/>
      <c r="E401" s="501"/>
      <c r="F401" s="501"/>
      <c r="G401" s="501"/>
      <c r="H401" s="190" t="s">
        <v>399</v>
      </c>
      <c r="I401" s="201">
        <v>0.03</v>
      </c>
      <c r="J401" s="197">
        <v>1.6068849999999999</v>
      </c>
      <c r="K401" s="215">
        <v>1.4461999999999999E-3</v>
      </c>
      <c r="L401" s="198"/>
      <c r="M401" s="199"/>
      <c r="N401" s="200">
        <v>1582.31</v>
      </c>
      <c r="O401" s="191"/>
      <c r="P401" s="194">
        <v>2.29</v>
      </c>
      <c r="Q401" s="278"/>
      <c r="R401" s="278"/>
      <c r="GO401" s="277"/>
      <c r="GP401" s="277"/>
      <c r="GQ401" s="277"/>
      <c r="GR401" s="277"/>
      <c r="GS401" s="277"/>
      <c r="GT401" s="277"/>
      <c r="GU401" s="277"/>
      <c r="GW401" s="157"/>
      <c r="GX401" s="157" t="s">
        <v>398</v>
      </c>
      <c r="GY401" s="157"/>
      <c r="GZ401" s="277"/>
      <c r="HA401" s="157"/>
      <c r="HB401" s="157"/>
      <c r="HC401" s="277"/>
      <c r="HD401" s="277"/>
      <c r="HF401" s="277"/>
    </row>
    <row r="402" spans="1:214" ht="12.75" customHeight="1">
      <c r="A402" s="203"/>
      <c r="B402" s="189" t="s">
        <v>400</v>
      </c>
      <c r="C402" s="501" t="s">
        <v>401</v>
      </c>
      <c r="D402" s="501"/>
      <c r="E402" s="501"/>
      <c r="F402" s="501"/>
      <c r="G402" s="501"/>
      <c r="H402" s="190" t="s">
        <v>392</v>
      </c>
      <c r="I402" s="201">
        <v>0.03</v>
      </c>
      <c r="J402" s="197">
        <v>1.6068849999999999</v>
      </c>
      <c r="K402" s="215">
        <v>1.4461999999999999E-3</v>
      </c>
      <c r="L402" s="193"/>
      <c r="M402" s="191"/>
      <c r="N402" s="204">
        <v>777.91</v>
      </c>
      <c r="O402" s="191"/>
      <c r="P402" s="216">
        <v>1.1299999999999999</v>
      </c>
      <c r="GO402" s="277"/>
      <c r="GP402" s="277"/>
      <c r="GQ402" s="277"/>
      <c r="GR402" s="277"/>
      <c r="GS402" s="277"/>
      <c r="GT402" s="277"/>
      <c r="GU402" s="277"/>
      <c r="GW402" s="157"/>
      <c r="GX402" s="157"/>
      <c r="GY402" s="157" t="s">
        <v>401</v>
      </c>
      <c r="GZ402" s="277"/>
      <c r="HA402" s="157"/>
      <c r="HB402" s="157"/>
      <c r="HC402" s="277"/>
      <c r="HD402" s="277"/>
      <c r="HF402" s="277"/>
    </row>
    <row r="403" spans="1:214" ht="12.75" customHeight="1">
      <c r="A403" s="195"/>
      <c r="B403" s="189" t="s">
        <v>402</v>
      </c>
      <c r="C403" s="501" t="s">
        <v>403</v>
      </c>
      <c r="D403" s="501"/>
      <c r="E403" s="501"/>
      <c r="F403" s="501"/>
      <c r="G403" s="501"/>
      <c r="H403" s="190" t="s">
        <v>399</v>
      </c>
      <c r="I403" s="201">
        <v>0.03</v>
      </c>
      <c r="J403" s="197">
        <v>1.6068849999999999</v>
      </c>
      <c r="K403" s="215">
        <v>1.4461999999999999E-3</v>
      </c>
      <c r="L403" s="198"/>
      <c r="M403" s="199"/>
      <c r="N403" s="200">
        <v>543.33000000000004</v>
      </c>
      <c r="O403" s="191"/>
      <c r="P403" s="194">
        <v>0.79</v>
      </c>
      <c r="Q403" s="278"/>
      <c r="R403" s="278"/>
      <c r="GO403" s="277"/>
      <c r="GP403" s="277"/>
      <c r="GQ403" s="277"/>
      <c r="GR403" s="277"/>
      <c r="GS403" s="277"/>
      <c r="GT403" s="277"/>
      <c r="GU403" s="277"/>
      <c r="GW403" s="157"/>
      <c r="GX403" s="157" t="s">
        <v>403</v>
      </c>
      <c r="GY403" s="157"/>
      <c r="GZ403" s="277"/>
      <c r="HA403" s="157"/>
      <c r="HB403" s="157"/>
      <c r="HC403" s="277"/>
      <c r="HD403" s="277"/>
      <c r="HF403" s="277"/>
    </row>
    <row r="404" spans="1:214" ht="12.75" customHeight="1">
      <c r="A404" s="203"/>
      <c r="B404" s="189" t="s">
        <v>404</v>
      </c>
      <c r="C404" s="501" t="s">
        <v>405</v>
      </c>
      <c r="D404" s="501"/>
      <c r="E404" s="501"/>
      <c r="F404" s="501"/>
      <c r="G404" s="501"/>
      <c r="H404" s="190" t="s">
        <v>392</v>
      </c>
      <c r="I404" s="201">
        <v>0.03</v>
      </c>
      <c r="J404" s="197">
        <v>1.6068849999999999</v>
      </c>
      <c r="K404" s="215">
        <v>1.4461999999999999E-3</v>
      </c>
      <c r="L404" s="193"/>
      <c r="M404" s="191"/>
      <c r="N404" s="204">
        <v>579.11</v>
      </c>
      <c r="O404" s="191"/>
      <c r="P404" s="216">
        <v>0.84</v>
      </c>
      <c r="GO404" s="277"/>
      <c r="GP404" s="277"/>
      <c r="GQ404" s="277"/>
      <c r="GR404" s="277"/>
      <c r="GS404" s="277"/>
      <c r="GT404" s="277"/>
      <c r="GU404" s="277"/>
      <c r="GW404" s="157"/>
      <c r="GX404" s="157"/>
      <c r="GY404" s="157" t="s">
        <v>405</v>
      </c>
      <c r="GZ404" s="277"/>
      <c r="HA404" s="157"/>
      <c r="HB404" s="157"/>
      <c r="HC404" s="277"/>
      <c r="HD404" s="277"/>
      <c r="HF404" s="277"/>
    </row>
    <row r="405" spans="1:214" ht="12.75" customHeight="1">
      <c r="A405" s="188"/>
      <c r="B405" s="189" t="s">
        <v>180</v>
      </c>
      <c r="C405" s="501" t="s">
        <v>410</v>
      </c>
      <c r="D405" s="501"/>
      <c r="E405" s="501"/>
      <c r="F405" s="501"/>
      <c r="G405" s="501"/>
      <c r="H405" s="190"/>
      <c r="I405" s="191"/>
      <c r="J405" s="191"/>
      <c r="K405" s="191"/>
      <c r="L405" s="193"/>
      <c r="M405" s="191"/>
      <c r="N405" s="193"/>
      <c r="O405" s="191"/>
      <c r="P405" s="216">
        <v>6.51</v>
      </c>
      <c r="GO405" s="277"/>
      <c r="GP405" s="277"/>
      <c r="GQ405" s="277"/>
      <c r="GR405" s="277"/>
      <c r="GS405" s="277"/>
      <c r="GT405" s="277"/>
      <c r="GU405" s="277"/>
      <c r="GW405" s="157" t="s">
        <v>410</v>
      </c>
      <c r="GX405" s="157"/>
      <c r="GY405" s="157"/>
      <c r="GZ405" s="277"/>
      <c r="HA405" s="157"/>
      <c r="HB405" s="157"/>
      <c r="HC405" s="277"/>
      <c r="HD405" s="277"/>
      <c r="HF405" s="277"/>
    </row>
    <row r="406" spans="1:214" ht="12.75" customHeight="1">
      <c r="A406" s="195"/>
      <c r="B406" s="189" t="s">
        <v>590</v>
      </c>
      <c r="C406" s="501" t="s">
        <v>591</v>
      </c>
      <c r="D406" s="501"/>
      <c r="E406" s="501"/>
      <c r="F406" s="501"/>
      <c r="G406" s="501"/>
      <c r="H406" s="190" t="s">
        <v>592</v>
      </c>
      <c r="I406" s="207">
        <v>6.6559999999999997</v>
      </c>
      <c r="J406" s="202">
        <v>1.0367</v>
      </c>
      <c r="K406" s="215">
        <v>0.20700830000000001</v>
      </c>
      <c r="L406" s="198"/>
      <c r="M406" s="199"/>
      <c r="N406" s="200">
        <v>7.46</v>
      </c>
      <c r="O406" s="191"/>
      <c r="P406" s="194">
        <v>1.54</v>
      </c>
      <c r="Q406" s="278"/>
      <c r="R406" s="278"/>
      <c r="GO406" s="277"/>
      <c r="GP406" s="277"/>
      <c r="GQ406" s="277"/>
      <c r="GR406" s="277"/>
      <c r="GS406" s="277"/>
      <c r="GT406" s="277"/>
      <c r="GU406" s="277"/>
      <c r="GW406" s="157"/>
      <c r="GX406" s="157" t="s">
        <v>591</v>
      </c>
      <c r="GY406" s="157"/>
      <c r="GZ406" s="277"/>
      <c r="HA406" s="157"/>
      <c r="HB406" s="157"/>
      <c r="HC406" s="277"/>
      <c r="HD406" s="277"/>
      <c r="HF406" s="277"/>
    </row>
    <row r="407" spans="1:214" ht="12.75" customHeight="1">
      <c r="A407" s="195"/>
      <c r="B407" s="189" t="s">
        <v>596</v>
      </c>
      <c r="C407" s="501" t="s">
        <v>597</v>
      </c>
      <c r="D407" s="501"/>
      <c r="E407" s="501"/>
      <c r="F407" s="501"/>
      <c r="G407" s="501"/>
      <c r="H407" s="190" t="s">
        <v>587</v>
      </c>
      <c r="I407" s="201">
        <v>2.04</v>
      </c>
      <c r="J407" s="202">
        <v>1.0367</v>
      </c>
      <c r="K407" s="197">
        <v>6.3446000000000002E-2</v>
      </c>
      <c r="L407" s="205">
        <v>41.71</v>
      </c>
      <c r="M407" s="220">
        <v>1.3</v>
      </c>
      <c r="N407" s="200">
        <v>54.22</v>
      </c>
      <c r="O407" s="191"/>
      <c r="P407" s="194">
        <v>3.44</v>
      </c>
      <c r="Q407" s="278"/>
      <c r="R407" s="278"/>
      <c r="GO407" s="277"/>
      <c r="GP407" s="277"/>
      <c r="GQ407" s="277"/>
      <c r="GR407" s="277"/>
      <c r="GS407" s="277"/>
      <c r="GT407" s="277"/>
      <c r="GU407" s="277"/>
      <c r="GW407" s="157"/>
      <c r="GX407" s="157" t="s">
        <v>597</v>
      </c>
      <c r="GY407" s="157"/>
      <c r="GZ407" s="277"/>
      <c r="HA407" s="157"/>
      <c r="HB407" s="157"/>
      <c r="HC407" s="277"/>
      <c r="HD407" s="277"/>
      <c r="HF407" s="277"/>
    </row>
    <row r="408" spans="1:214" ht="33.75" customHeight="1">
      <c r="A408" s="195"/>
      <c r="B408" s="189" t="s">
        <v>767</v>
      </c>
      <c r="C408" s="501" t="s">
        <v>768</v>
      </c>
      <c r="D408" s="501"/>
      <c r="E408" s="501"/>
      <c r="F408" s="501"/>
      <c r="G408" s="501"/>
      <c r="H408" s="190" t="s">
        <v>587</v>
      </c>
      <c r="I408" s="201">
        <v>2.04</v>
      </c>
      <c r="J408" s="202">
        <v>1.0367</v>
      </c>
      <c r="K408" s="197">
        <v>6.3446000000000002E-2</v>
      </c>
      <c r="L408" s="205">
        <v>18.54</v>
      </c>
      <c r="M408" s="220">
        <v>1.3</v>
      </c>
      <c r="N408" s="200">
        <v>24.1</v>
      </c>
      <c r="O408" s="191"/>
      <c r="P408" s="194">
        <v>1.53</v>
      </c>
      <c r="Q408" s="278"/>
      <c r="R408" s="278"/>
      <c r="GO408" s="277"/>
      <c r="GP408" s="277"/>
      <c r="GQ408" s="277"/>
      <c r="GR408" s="277"/>
      <c r="GS408" s="277"/>
      <c r="GT408" s="277"/>
      <c r="GU408" s="277"/>
      <c r="GW408" s="157"/>
      <c r="GX408" s="157" t="s">
        <v>768</v>
      </c>
      <c r="GY408" s="157"/>
      <c r="GZ408" s="277"/>
      <c r="HA408" s="157"/>
      <c r="HB408" s="157"/>
      <c r="HC408" s="277"/>
      <c r="HD408" s="277"/>
      <c r="HF408" s="277"/>
    </row>
    <row r="409" spans="1:214" ht="12.75" customHeight="1">
      <c r="A409" s="210"/>
      <c r="B409" s="187"/>
      <c r="C409" s="500" t="s">
        <v>429</v>
      </c>
      <c r="D409" s="500"/>
      <c r="E409" s="500"/>
      <c r="F409" s="500"/>
      <c r="G409" s="500"/>
      <c r="H409" s="180"/>
      <c r="I409" s="181"/>
      <c r="J409" s="181"/>
      <c r="K409" s="181"/>
      <c r="L409" s="183"/>
      <c r="M409" s="181"/>
      <c r="N409" s="211"/>
      <c r="O409" s="181"/>
      <c r="P409" s="212">
        <v>889.26</v>
      </c>
      <c r="Q409" s="278"/>
      <c r="R409" s="278"/>
      <c r="GO409" s="277"/>
      <c r="GP409" s="277"/>
      <c r="GQ409" s="277"/>
      <c r="GR409" s="277"/>
      <c r="GS409" s="277"/>
      <c r="GT409" s="277"/>
      <c r="GU409" s="277"/>
      <c r="GW409" s="157"/>
      <c r="GX409" s="157"/>
      <c r="GY409" s="157"/>
      <c r="GZ409" s="277" t="s">
        <v>429</v>
      </c>
      <c r="HA409" s="157"/>
      <c r="HB409" s="157"/>
      <c r="HC409" s="277"/>
      <c r="HD409" s="277"/>
      <c r="HF409" s="277"/>
    </row>
    <row r="410" spans="1:214" ht="12.75" customHeight="1">
      <c r="A410" s="203" t="s">
        <v>1816</v>
      </c>
      <c r="B410" s="189" t="s">
        <v>430</v>
      </c>
      <c r="C410" s="501" t="s">
        <v>431</v>
      </c>
      <c r="D410" s="501"/>
      <c r="E410" s="501"/>
      <c r="F410" s="501"/>
      <c r="G410" s="501"/>
      <c r="H410" s="190" t="s">
        <v>432</v>
      </c>
      <c r="I410" s="209">
        <v>2</v>
      </c>
      <c r="J410" s="191"/>
      <c r="K410" s="209">
        <v>2</v>
      </c>
      <c r="L410" s="193"/>
      <c r="M410" s="191"/>
      <c r="N410" s="193"/>
      <c r="O410" s="202">
        <v>1.0367</v>
      </c>
      <c r="P410" s="216">
        <v>11.33</v>
      </c>
      <c r="GO410" s="277"/>
      <c r="GP410" s="277"/>
      <c r="GQ410" s="277"/>
      <c r="GR410" s="277"/>
      <c r="GS410" s="277"/>
      <c r="GT410" s="277"/>
      <c r="GU410" s="277"/>
      <c r="GW410" s="157"/>
      <c r="GX410" s="157"/>
      <c r="GY410" s="157"/>
      <c r="GZ410" s="277"/>
      <c r="HA410" s="157" t="s">
        <v>431</v>
      </c>
      <c r="HB410" s="157"/>
      <c r="HC410" s="277"/>
      <c r="HD410" s="277"/>
      <c r="HF410" s="277"/>
    </row>
    <row r="411" spans="1:214" ht="12.75" customHeight="1">
      <c r="A411" s="203"/>
      <c r="B411" s="189"/>
      <c r="C411" s="501" t="s">
        <v>433</v>
      </c>
      <c r="D411" s="501"/>
      <c r="E411" s="501"/>
      <c r="F411" s="501"/>
      <c r="G411" s="501"/>
      <c r="H411" s="190"/>
      <c r="I411" s="191"/>
      <c r="J411" s="191"/>
      <c r="K411" s="191"/>
      <c r="L411" s="193"/>
      <c r="M411" s="191"/>
      <c r="N411" s="193"/>
      <c r="O411" s="191"/>
      <c r="P411" s="216">
        <v>879.67</v>
      </c>
      <c r="GO411" s="277"/>
      <c r="GP411" s="277"/>
      <c r="GQ411" s="277"/>
      <c r="GR411" s="277"/>
      <c r="GS411" s="277"/>
      <c r="GT411" s="277"/>
      <c r="GU411" s="277"/>
      <c r="GW411" s="157"/>
      <c r="GX411" s="157"/>
      <c r="GY411" s="157"/>
      <c r="GZ411" s="277"/>
      <c r="HA411" s="157"/>
      <c r="HB411" s="157" t="s">
        <v>433</v>
      </c>
      <c r="HC411" s="277"/>
      <c r="HD411" s="277"/>
      <c r="HF411" s="277"/>
    </row>
    <row r="412" spans="1:214" ht="12.75" customHeight="1">
      <c r="A412" s="203"/>
      <c r="B412" s="189" t="s">
        <v>603</v>
      </c>
      <c r="C412" s="501" t="s">
        <v>604</v>
      </c>
      <c r="D412" s="501"/>
      <c r="E412" s="501"/>
      <c r="F412" s="501"/>
      <c r="G412" s="501"/>
      <c r="H412" s="190" t="s">
        <v>432</v>
      </c>
      <c r="I412" s="209">
        <v>97</v>
      </c>
      <c r="J412" s="191"/>
      <c r="K412" s="209">
        <v>97</v>
      </c>
      <c r="L412" s="193"/>
      <c r="M412" s="191"/>
      <c r="N412" s="193"/>
      <c r="O412" s="191"/>
      <c r="P412" s="216">
        <v>853.28</v>
      </c>
      <c r="GO412" s="277"/>
      <c r="GP412" s="277"/>
      <c r="GQ412" s="277"/>
      <c r="GR412" s="277"/>
      <c r="GS412" s="277"/>
      <c r="GT412" s="277"/>
      <c r="GU412" s="277"/>
      <c r="GW412" s="157"/>
      <c r="GX412" s="157"/>
      <c r="GY412" s="157"/>
      <c r="GZ412" s="277"/>
      <c r="HA412" s="157"/>
      <c r="HB412" s="157" t="s">
        <v>604</v>
      </c>
      <c r="HC412" s="277"/>
      <c r="HD412" s="277"/>
      <c r="HF412" s="277"/>
    </row>
    <row r="413" spans="1:214" ht="12.75" customHeight="1">
      <c r="A413" s="203"/>
      <c r="B413" s="189" t="s">
        <v>605</v>
      </c>
      <c r="C413" s="501" t="s">
        <v>606</v>
      </c>
      <c r="D413" s="501"/>
      <c r="E413" s="501"/>
      <c r="F413" s="501"/>
      <c r="G413" s="501"/>
      <c r="H413" s="190" t="s">
        <v>432</v>
      </c>
      <c r="I413" s="209">
        <v>51</v>
      </c>
      <c r="J413" s="191"/>
      <c r="K413" s="209">
        <v>51</v>
      </c>
      <c r="L413" s="193"/>
      <c r="M413" s="191"/>
      <c r="N413" s="193"/>
      <c r="O413" s="191"/>
      <c r="P413" s="216">
        <v>448.63</v>
      </c>
      <c r="GO413" s="277"/>
      <c r="GP413" s="277"/>
      <c r="GQ413" s="277"/>
      <c r="GR413" s="277"/>
      <c r="GS413" s="277"/>
      <c r="GT413" s="277"/>
      <c r="GU413" s="277"/>
      <c r="GW413" s="157"/>
      <c r="GX413" s="157"/>
      <c r="GY413" s="157"/>
      <c r="GZ413" s="277"/>
      <c r="HA413" s="157"/>
      <c r="HB413" s="157" t="s">
        <v>606</v>
      </c>
      <c r="HC413" s="277"/>
      <c r="HD413" s="277"/>
      <c r="HF413" s="277"/>
    </row>
    <row r="414" spans="1:214" ht="12.75" customHeight="1">
      <c r="A414" s="213"/>
      <c r="B414" s="214"/>
      <c r="C414" s="500" t="s">
        <v>438</v>
      </c>
      <c r="D414" s="500"/>
      <c r="E414" s="500"/>
      <c r="F414" s="500"/>
      <c r="G414" s="500"/>
      <c r="H414" s="180"/>
      <c r="I414" s="181"/>
      <c r="J414" s="181"/>
      <c r="K414" s="181"/>
      <c r="L414" s="183"/>
      <c r="M414" s="181"/>
      <c r="N414" s="211">
        <v>73416.67</v>
      </c>
      <c r="O414" s="181"/>
      <c r="P414" s="212">
        <v>2202.5</v>
      </c>
      <c r="GO414" s="277"/>
      <c r="GP414" s="277"/>
      <c r="GQ414" s="277"/>
      <c r="GR414" s="277"/>
      <c r="GS414" s="277"/>
      <c r="GT414" s="277"/>
      <c r="GU414" s="277"/>
      <c r="GW414" s="157"/>
      <c r="GX414" s="157"/>
      <c r="GY414" s="157"/>
      <c r="GZ414" s="277"/>
      <c r="HA414" s="157"/>
      <c r="HB414" s="157"/>
      <c r="HC414" s="277" t="s">
        <v>438</v>
      </c>
      <c r="HD414" s="277"/>
      <c r="HF414" s="277"/>
    </row>
    <row r="415" spans="1:214" ht="12.75" customHeight="1">
      <c r="A415" s="178" t="s">
        <v>466</v>
      </c>
      <c r="B415" s="179" t="s">
        <v>2126</v>
      </c>
      <c r="C415" s="498" t="s">
        <v>2127</v>
      </c>
      <c r="D415" s="498"/>
      <c r="E415" s="498"/>
      <c r="F415" s="498"/>
      <c r="G415" s="498"/>
      <c r="H415" s="180" t="s">
        <v>773</v>
      </c>
      <c r="I415" s="181">
        <v>3.0000000000000001E-3</v>
      </c>
      <c r="J415" s="182">
        <v>1</v>
      </c>
      <c r="K415" s="249">
        <v>3.0000000000000001E-3</v>
      </c>
      <c r="L415" s="211">
        <v>21902.17</v>
      </c>
      <c r="M415" s="222">
        <v>1.1000000000000001</v>
      </c>
      <c r="N415" s="239">
        <v>24092.39</v>
      </c>
      <c r="O415" s="217">
        <v>1.0367</v>
      </c>
      <c r="P415" s="240">
        <v>74.930000000000007</v>
      </c>
      <c r="GO415" s="277"/>
      <c r="GP415" s="277"/>
      <c r="GQ415" s="277" t="s">
        <v>2127</v>
      </c>
      <c r="GR415" s="277"/>
      <c r="GS415" s="277"/>
      <c r="GT415" s="277"/>
      <c r="GU415" s="277"/>
      <c r="GW415" s="157"/>
      <c r="GX415" s="157"/>
      <c r="GY415" s="157"/>
      <c r="GZ415" s="277"/>
      <c r="HA415" s="157"/>
      <c r="HB415" s="157"/>
      <c r="HC415" s="277"/>
      <c r="HD415" s="277"/>
      <c r="HF415" s="277"/>
    </row>
    <row r="416" spans="1:214" ht="12.75" customHeight="1">
      <c r="A416" s="186"/>
      <c r="B416" s="187"/>
      <c r="C416" s="499" t="s">
        <v>2011</v>
      </c>
      <c r="D416" s="499"/>
      <c r="E416" s="499"/>
      <c r="F416" s="499"/>
      <c r="G416" s="499"/>
      <c r="H416" s="499"/>
      <c r="I416" s="499"/>
      <c r="J416" s="499"/>
      <c r="K416" s="499"/>
      <c r="L416" s="499"/>
      <c r="M416" s="499"/>
      <c r="N416" s="499"/>
      <c r="O416" s="499"/>
      <c r="P416" s="499"/>
      <c r="GO416" s="277"/>
      <c r="GP416" s="277"/>
      <c r="GQ416" s="277"/>
      <c r="GR416" s="277"/>
      <c r="GS416" s="277"/>
      <c r="GT416" s="277"/>
      <c r="GU416" s="277"/>
      <c r="GV416" s="140" t="s">
        <v>2011</v>
      </c>
      <c r="GW416" s="157"/>
      <c r="GX416" s="157"/>
      <c r="GY416" s="157"/>
      <c r="GZ416" s="277"/>
      <c r="HA416" s="157"/>
      <c r="HB416" s="157"/>
      <c r="HC416" s="277"/>
      <c r="HD416" s="277"/>
      <c r="HF416" s="277"/>
    </row>
    <row r="417" spans="1:214" ht="12.75" customHeight="1">
      <c r="A417" s="213"/>
      <c r="B417" s="214"/>
      <c r="C417" s="500" t="s">
        <v>438</v>
      </c>
      <c r="D417" s="500"/>
      <c r="E417" s="500"/>
      <c r="F417" s="500"/>
      <c r="G417" s="500"/>
      <c r="H417" s="180"/>
      <c r="I417" s="181"/>
      <c r="J417" s="181"/>
      <c r="K417" s="181"/>
      <c r="L417" s="183"/>
      <c r="M417" s="181"/>
      <c r="N417" s="183"/>
      <c r="O417" s="181"/>
      <c r="P417" s="240">
        <v>74.930000000000007</v>
      </c>
      <c r="GO417" s="277"/>
      <c r="GP417" s="277"/>
      <c r="GQ417" s="277"/>
      <c r="GR417" s="277"/>
      <c r="GS417" s="277"/>
      <c r="GT417" s="277"/>
      <c r="GU417" s="277"/>
      <c r="GW417" s="157"/>
      <c r="GX417" s="157"/>
      <c r="GY417" s="157"/>
      <c r="GZ417" s="277"/>
      <c r="HA417" s="157"/>
      <c r="HB417" s="157"/>
      <c r="HC417" s="277" t="s">
        <v>438</v>
      </c>
      <c r="HD417" s="277"/>
      <c r="HF417" s="277"/>
    </row>
    <row r="418" spans="1:214" ht="1.5" customHeight="1">
      <c r="A418" s="223"/>
      <c r="B418" s="224"/>
      <c r="C418" s="224"/>
      <c r="D418" s="224"/>
      <c r="E418" s="224"/>
      <c r="F418" s="225"/>
      <c r="G418" s="225"/>
      <c r="H418" s="225"/>
      <c r="I418" s="225"/>
      <c r="J418" s="226"/>
      <c r="K418" s="225"/>
      <c r="L418" s="226"/>
      <c r="M418" s="227"/>
      <c r="N418" s="226"/>
      <c r="O418" s="228"/>
      <c r="P418" s="229"/>
      <c r="Q418" s="279"/>
      <c r="R418" s="280"/>
      <c r="GO418" s="277"/>
      <c r="GP418" s="277"/>
      <c r="GQ418" s="277"/>
      <c r="GR418" s="277"/>
      <c r="GS418" s="277"/>
      <c r="GT418" s="277"/>
      <c r="GU418" s="277"/>
      <c r="GW418" s="157"/>
      <c r="GX418" s="157"/>
      <c r="GY418" s="157"/>
      <c r="GZ418" s="277"/>
      <c r="HA418" s="157"/>
      <c r="HB418" s="157"/>
      <c r="HC418" s="277"/>
      <c r="HD418" s="277"/>
      <c r="HF418" s="277"/>
    </row>
    <row r="419" spans="1:214" ht="12.75" customHeight="1">
      <c r="A419" s="210"/>
      <c r="B419" s="230"/>
      <c r="C419" s="496" t="s">
        <v>2128</v>
      </c>
      <c r="D419" s="496"/>
      <c r="E419" s="496"/>
      <c r="F419" s="496"/>
      <c r="G419" s="496"/>
      <c r="H419" s="496"/>
      <c r="I419" s="496"/>
      <c r="J419" s="496"/>
      <c r="K419" s="496"/>
      <c r="L419" s="496"/>
      <c r="M419" s="496"/>
      <c r="N419" s="496"/>
      <c r="O419" s="496"/>
      <c r="P419" s="232"/>
      <c r="Q419" s="279"/>
      <c r="R419" s="280"/>
      <c r="GO419" s="277"/>
      <c r="GP419" s="277"/>
      <c r="GQ419" s="277"/>
      <c r="GR419" s="277"/>
      <c r="GS419" s="277"/>
      <c r="GT419" s="277"/>
      <c r="GU419" s="277"/>
      <c r="GW419" s="157"/>
      <c r="GX419" s="157"/>
      <c r="GY419" s="157"/>
      <c r="GZ419" s="277"/>
      <c r="HA419" s="157"/>
      <c r="HB419" s="157"/>
      <c r="HC419" s="277"/>
      <c r="HD419" s="277" t="s">
        <v>2128</v>
      </c>
      <c r="HF419" s="277"/>
    </row>
    <row r="420" spans="1:214" ht="12.75" customHeight="1">
      <c r="A420" s="210"/>
      <c r="B420" s="187"/>
      <c r="C420" s="495" t="s">
        <v>675</v>
      </c>
      <c r="D420" s="495"/>
      <c r="E420" s="495"/>
      <c r="F420" s="495"/>
      <c r="G420" s="495"/>
      <c r="H420" s="495"/>
      <c r="I420" s="495"/>
      <c r="J420" s="495"/>
      <c r="K420" s="495"/>
      <c r="L420" s="495"/>
      <c r="M420" s="495"/>
      <c r="N420" s="495"/>
      <c r="O420" s="495"/>
      <c r="P420" s="234">
        <v>13643.62</v>
      </c>
      <c r="Q420" s="279"/>
      <c r="R420" s="280"/>
      <c r="GO420" s="277"/>
      <c r="GP420" s="277"/>
      <c r="GQ420" s="277"/>
      <c r="GR420" s="277"/>
      <c r="GS420" s="277"/>
      <c r="GT420" s="277"/>
      <c r="GU420" s="277"/>
      <c r="GW420" s="157"/>
      <c r="GX420" s="157"/>
      <c r="GY420" s="157"/>
      <c r="GZ420" s="277"/>
      <c r="HA420" s="157"/>
      <c r="HB420" s="157"/>
      <c r="HC420" s="277"/>
      <c r="HD420" s="277"/>
      <c r="HE420" s="140" t="s">
        <v>675</v>
      </c>
      <c r="HF420" s="277"/>
    </row>
    <row r="421" spans="1:214" ht="12.75" customHeight="1">
      <c r="A421" s="210"/>
      <c r="B421" s="187"/>
      <c r="C421" s="495" t="s">
        <v>676</v>
      </c>
      <c r="D421" s="495"/>
      <c r="E421" s="495"/>
      <c r="F421" s="495"/>
      <c r="G421" s="495"/>
      <c r="H421" s="495"/>
      <c r="I421" s="495"/>
      <c r="J421" s="495"/>
      <c r="K421" s="495"/>
      <c r="L421" s="495"/>
      <c r="M421" s="495"/>
      <c r="N421" s="495"/>
      <c r="O421" s="495"/>
      <c r="P421" s="235"/>
      <c r="Q421" s="279"/>
      <c r="R421" s="280"/>
      <c r="GO421" s="277"/>
      <c r="GP421" s="277"/>
      <c r="GQ421" s="277"/>
      <c r="GR421" s="277"/>
      <c r="GS421" s="277"/>
      <c r="GT421" s="277"/>
      <c r="GU421" s="277"/>
      <c r="GW421" s="157"/>
      <c r="GX421" s="157"/>
      <c r="GY421" s="157"/>
      <c r="GZ421" s="277"/>
      <c r="HA421" s="157"/>
      <c r="HB421" s="157"/>
      <c r="HC421" s="277"/>
      <c r="HD421" s="277"/>
      <c r="HE421" s="140" t="s">
        <v>676</v>
      </c>
      <c r="HF421" s="277"/>
    </row>
    <row r="422" spans="1:214" ht="12.75" customHeight="1">
      <c r="A422" s="210"/>
      <c r="B422" s="187"/>
      <c r="C422" s="495" t="s">
        <v>677</v>
      </c>
      <c r="D422" s="495"/>
      <c r="E422" s="495"/>
      <c r="F422" s="495"/>
      <c r="G422" s="495"/>
      <c r="H422" s="495"/>
      <c r="I422" s="495"/>
      <c r="J422" s="495"/>
      <c r="K422" s="495"/>
      <c r="L422" s="495"/>
      <c r="M422" s="495"/>
      <c r="N422" s="495"/>
      <c r="O422" s="495"/>
      <c r="P422" s="234">
        <v>11707.57</v>
      </c>
      <c r="Q422" s="279"/>
      <c r="R422" s="280"/>
      <c r="GO422" s="277"/>
      <c r="GP422" s="277"/>
      <c r="GQ422" s="277"/>
      <c r="GR422" s="277"/>
      <c r="GS422" s="277"/>
      <c r="GT422" s="277"/>
      <c r="GU422" s="277"/>
      <c r="GW422" s="157"/>
      <c r="GX422" s="157"/>
      <c r="GY422" s="157"/>
      <c r="GZ422" s="277"/>
      <c r="HA422" s="157"/>
      <c r="HB422" s="157"/>
      <c r="HC422" s="277"/>
      <c r="HD422" s="277"/>
      <c r="HE422" s="140" t="s">
        <v>677</v>
      </c>
      <c r="HF422" s="277"/>
    </row>
    <row r="423" spans="1:214" ht="12.75" customHeight="1">
      <c r="A423" s="210"/>
      <c r="B423" s="187"/>
      <c r="C423" s="495" t="s">
        <v>678</v>
      </c>
      <c r="D423" s="495"/>
      <c r="E423" s="495"/>
      <c r="F423" s="495"/>
      <c r="G423" s="495"/>
      <c r="H423" s="495"/>
      <c r="I423" s="495"/>
      <c r="J423" s="495"/>
      <c r="K423" s="495"/>
      <c r="L423" s="495"/>
      <c r="M423" s="495"/>
      <c r="N423" s="495"/>
      <c r="O423" s="495"/>
      <c r="P423" s="252">
        <v>270.31</v>
      </c>
      <c r="Q423" s="279"/>
      <c r="R423" s="280"/>
      <c r="GO423" s="277"/>
      <c r="GP423" s="277"/>
      <c r="GQ423" s="277"/>
      <c r="GR423" s="277"/>
      <c r="GS423" s="277"/>
      <c r="GT423" s="277"/>
      <c r="GU423" s="277"/>
      <c r="GW423" s="157"/>
      <c r="GX423" s="157"/>
      <c r="GY423" s="157"/>
      <c r="GZ423" s="277"/>
      <c r="HA423" s="157"/>
      <c r="HB423" s="157"/>
      <c r="HC423" s="277"/>
      <c r="HD423" s="277"/>
      <c r="HE423" s="140" t="s">
        <v>678</v>
      </c>
      <c r="HF423" s="277"/>
    </row>
    <row r="424" spans="1:214" ht="12.75" customHeight="1">
      <c r="A424" s="210"/>
      <c r="B424" s="187"/>
      <c r="C424" s="495" t="s">
        <v>679</v>
      </c>
      <c r="D424" s="495"/>
      <c r="E424" s="495"/>
      <c r="F424" s="495"/>
      <c r="G424" s="495"/>
      <c r="H424" s="495"/>
      <c r="I424" s="495"/>
      <c r="J424" s="495"/>
      <c r="K424" s="495"/>
      <c r="L424" s="495"/>
      <c r="M424" s="495"/>
      <c r="N424" s="495"/>
      <c r="O424" s="495"/>
      <c r="P424" s="252">
        <v>338.17</v>
      </c>
      <c r="Q424" s="279"/>
      <c r="R424" s="280"/>
      <c r="GO424" s="277"/>
      <c r="GP424" s="277"/>
      <c r="GQ424" s="277"/>
      <c r="GR424" s="277"/>
      <c r="GS424" s="277"/>
      <c r="GT424" s="277"/>
      <c r="GU424" s="277"/>
      <c r="GW424" s="157"/>
      <c r="GX424" s="157"/>
      <c r="GY424" s="157"/>
      <c r="GZ424" s="277"/>
      <c r="HA424" s="157"/>
      <c r="HB424" s="157"/>
      <c r="HC424" s="277"/>
      <c r="HD424" s="277"/>
      <c r="HE424" s="140" t="s">
        <v>679</v>
      </c>
      <c r="HF424" s="277"/>
    </row>
    <row r="425" spans="1:214" ht="12.75" customHeight="1">
      <c r="A425" s="210"/>
      <c r="B425" s="187"/>
      <c r="C425" s="495" t="s">
        <v>680</v>
      </c>
      <c r="D425" s="495"/>
      <c r="E425" s="495"/>
      <c r="F425" s="495"/>
      <c r="G425" s="495"/>
      <c r="H425" s="495"/>
      <c r="I425" s="495"/>
      <c r="J425" s="495"/>
      <c r="K425" s="495"/>
      <c r="L425" s="495"/>
      <c r="M425" s="495"/>
      <c r="N425" s="495"/>
      <c r="O425" s="495"/>
      <c r="P425" s="234">
        <v>1327.57</v>
      </c>
      <c r="Q425" s="279"/>
      <c r="R425" s="280"/>
      <c r="GO425" s="277"/>
      <c r="GP425" s="277"/>
      <c r="GQ425" s="277"/>
      <c r="GR425" s="277"/>
      <c r="GS425" s="277"/>
      <c r="GT425" s="277"/>
      <c r="GU425" s="277"/>
      <c r="GW425" s="157"/>
      <c r="GX425" s="157"/>
      <c r="GY425" s="157"/>
      <c r="GZ425" s="277"/>
      <c r="HA425" s="157"/>
      <c r="HB425" s="157"/>
      <c r="HC425" s="277"/>
      <c r="HD425" s="277"/>
      <c r="HE425" s="140" t="s">
        <v>680</v>
      </c>
      <c r="HF425" s="277"/>
    </row>
    <row r="426" spans="1:214" ht="12.75" customHeight="1">
      <c r="A426" s="210"/>
      <c r="B426" s="187"/>
      <c r="C426" s="495" t="s">
        <v>1097</v>
      </c>
      <c r="D426" s="495"/>
      <c r="E426" s="495"/>
      <c r="F426" s="495"/>
      <c r="G426" s="495"/>
      <c r="H426" s="495"/>
      <c r="I426" s="495"/>
      <c r="J426" s="495"/>
      <c r="K426" s="495"/>
      <c r="L426" s="495"/>
      <c r="M426" s="495"/>
      <c r="N426" s="495"/>
      <c r="O426" s="495"/>
      <c r="P426" s="252">
        <v>478.7</v>
      </c>
      <c r="Q426" s="279"/>
      <c r="R426" s="280"/>
      <c r="GO426" s="277"/>
      <c r="GP426" s="277"/>
      <c r="GQ426" s="277"/>
      <c r="GR426" s="277"/>
      <c r="GS426" s="277"/>
      <c r="GT426" s="277"/>
      <c r="GU426" s="277"/>
      <c r="GW426" s="157"/>
      <c r="GX426" s="157"/>
      <c r="GY426" s="157"/>
      <c r="GZ426" s="277"/>
      <c r="HA426" s="157"/>
      <c r="HB426" s="157"/>
      <c r="HC426" s="277"/>
      <c r="HD426" s="277"/>
      <c r="HE426" s="140" t="s">
        <v>1097</v>
      </c>
      <c r="HF426" s="277"/>
    </row>
    <row r="427" spans="1:214" ht="12.75" customHeight="1">
      <c r="A427" s="210"/>
      <c r="B427" s="187"/>
      <c r="C427" s="495" t="s">
        <v>676</v>
      </c>
      <c r="D427" s="495"/>
      <c r="E427" s="495"/>
      <c r="F427" s="495"/>
      <c r="G427" s="495"/>
      <c r="H427" s="495"/>
      <c r="I427" s="495"/>
      <c r="J427" s="495"/>
      <c r="K427" s="495"/>
      <c r="L427" s="495"/>
      <c r="M427" s="495"/>
      <c r="N427" s="495"/>
      <c r="O427" s="495"/>
      <c r="P427" s="235"/>
      <c r="Q427" s="279"/>
      <c r="R427" s="280"/>
      <c r="GO427" s="277"/>
      <c r="GP427" s="277"/>
      <c r="GQ427" s="277"/>
      <c r="GR427" s="277"/>
      <c r="GS427" s="277"/>
      <c r="GT427" s="277"/>
      <c r="GU427" s="277"/>
      <c r="GW427" s="157"/>
      <c r="GX427" s="157"/>
      <c r="GY427" s="157"/>
      <c r="GZ427" s="277"/>
      <c r="HA427" s="157"/>
      <c r="HB427" s="157"/>
      <c r="HC427" s="277"/>
      <c r="HD427" s="277"/>
      <c r="HE427" s="140" t="s">
        <v>676</v>
      </c>
      <c r="HF427" s="277"/>
    </row>
    <row r="428" spans="1:214" ht="12.75" customHeight="1">
      <c r="A428" s="210"/>
      <c r="B428" s="187"/>
      <c r="C428" s="495" t="s">
        <v>685</v>
      </c>
      <c r="D428" s="495"/>
      <c r="E428" s="495"/>
      <c r="F428" s="495"/>
      <c r="G428" s="495"/>
      <c r="H428" s="495"/>
      <c r="I428" s="495"/>
      <c r="J428" s="495"/>
      <c r="K428" s="495"/>
      <c r="L428" s="495"/>
      <c r="M428" s="495"/>
      <c r="N428" s="495"/>
      <c r="O428" s="495"/>
      <c r="P428" s="252">
        <v>478.7</v>
      </c>
      <c r="Q428" s="279"/>
      <c r="R428" s="280"/>
      <c r="GO428" s="277"/>
      <c r="GP428" s="277"/>
      <c r="GQ428" s="277"/>
      <c r="GR428" s="277"/>
      <c r="GS428" s="277"/>
      <c r="GT428" s="277"/>
      <c r="GU428" s="277"/>
      <c r="GW428" s="157"/>
      <c r="GX428" s="157"/>
      <c r="GY428" s="157"/>
      <c r="GZ428" s="277"/>
      <c r="HA428" s="157"/>
      <c r="HB428" s="157"/>
      <c r="HC428" s="277"/>
      <c r="HD428" s="277"/>
      <c r="HE428" s="140" t="s">
        <v>685</v>
      </c>
      <c r="HF428" s="277"/>
    </row>
    <row r="429" spans="1:214" ht="12.75" customHeight="1">
      <c r="A429" s="210"/>
      <c r="B429" s="187"/>
      <c r="C429" s="495" t="s">
        <v>681</v>
      </c>
      <c r="D429" s="495"/>
      <c r="E429" s="495"/>
      <c r="F429" s="495"/>
      <c r="G429" s="495"/>
      <c r="H429" s="495"/>
      <c r="I429" s="495"/>
      <c r="J429" s="495"/>
      <c r="K429" s="495"/>
      <c r="L429" s="495"/>
      <c r="M429" s="495"/>
      <c r="N429" s="495"/>
      <c r="O429" s="495"/>
      <c r="P429" s="234">
        <v>30334.26</v>
      </c>
      <c r="Q429" s="279"/>
      <c r="R429" s="280"/>
      <c r="GO429" s="277"/>
      <c r="GP429" s="277"/>
      <c r="GQ429" s="277"/>
      <c r="GR429" s="277"/>
      <c r="GS429" s="277"/>
      <c r="GT429" s="277"/>
      <c r="GU429" s="277"/>
      <c r="GW429" s="157"/>
      <c r="GX429" s="157"/>
      <c r="GY429" s="157"/>
      <c r="GZ429" s="277"/>
      <c r="HA429" s="157"/>
      <c r="HB429" s="157"/>
      <c r="HC429" s="277"/>
      <c r="HD429" s="277"/>
      <c r="HE429" s="140" t="s">
        <v>681</v>
      </c>
      <c r="HF429" s="277"/>
    </row>
    <row r="430" spans="1:214" ht="12.75" customHeight="1">
      <c r="A430" s="210"/>
      <c r="B430" s="187"/>
      <c r="C430" s="495" t="s">
        <v>676</v>
      </c>
      <c r="D430" s="495"/>
      <c r="E430" s="495"/>
      <c r="F430" s="495"/>
      <c r="G430" s="495"/>
      <c r="H430" s="495"/>
      <c r="I430" s="495"/>
      <c r="J430" s="495"/>
      <c r="K430" s="495"/>
      <c r="L430" s="495"/>
      <c r="M430" s="495"/>
      <c r="N430" s="495"/>
      <c r="O430" s="495"/>
      <c r="P430" s="235"/>
      <c r="Q430" s="279"/>
      <c r="R430" s="280"/>
      <c r="GO430" s="277"/>
      <c r="GP430" s="277"/>
      <c r="GQ430" s="277"/>
      <c r="GR430" s="277"/>
      <c r="GS430" s="277"/>
      <c r="GT430" s="277"/>
      <c r="GU430" s="277"/>
      <c r="GW430" s="157"/>
      <c r="GX430" s="157"/>
      <c r="GY430" s="157"/>
      <c r="GZ430" s="277"/>
      <c r="HA430" s="157"/>
      <c r="HB430" s="157"/>
      <c r="HC430" s="277"/>
      <c r="HD430" s="277"/>
      <c r="HE430" s="140" t="s">
        <v>676</v>
      </c>
      <c r="HF430" s="277"/>
    </row>
    <row r="431" spans="1:214" ht="12.75" customHeight="1">
      <c r="A431" s="210"/>
      <c r="B431" s="187"/>
      <c r="C431" s="495" t="s">
        <v>682</v>
      </c>
      <c r="D431" s="495"/>
      <c r="E431" s="495"/>
      <c r="F431" s="495"/>
      <c r="G431" s="495"/>
      <c r="H431" s="495"/>
      <c r="I431" s="495"/>
      <c r="J431" s="495"/>
      <c r="K431" s="495"/>
      <c r="L431" s="495"/>
      <c r="M431" s="495"/>
      <c r="N431" s="495"/>
      <c r="O431" s="495"/>
      <c r="P431" s="234">
        <v>11707.57</v>
      </c>
      <c r="Q431" s="279"/>
      <c r="R431" s="280"/>
      <c r="GO431" s="277"/>
      <c r="GP431" s="277"/>
      <c r="GQ431" s="277"/>
      <c r="GR431" s="277"/>
      <c r="GS431" s="277"/>
      <c r="GT431" s="277"/>
      <c r="GU431" s="277"/>
      <c r="GW431" s="157"/>
      <c r="GX431" s="157"/>
      <c r="GY431" s="157"/>
      <c r="GZ431" s="277"/>
      <c r="HA431" s="157"/>
      <c r="HB431" s="157"/>
      <c r="HC431" s="277"/>
      <c r="HD431" s="277"/>
      <c r="HE431" s="140" t="s">
        <v>682</v>
      </c>
      <c r="HF431" s="277"/>
    </row>
    <row r="432" spans="1:214" ht="12.75" customHeight="1">
      <c r="A432" s="210"/>
      <c r="B432" s="187"/>
      <c r="C432" s="495" t="s">
        <v>683</v>
      </c>
      <c r="D432" s="495"/>
      <c r="E432" s="495"/>
      <c r="F432" s="495"/>
      <c r="G432" s="495"/>
      <c r="H432" s="495"/>
      <c r="I432" s="495"/>
      <c r="J432" s="495"/>
      <c r="K432" s="495"/>
      <c r="L432" s="495"/>
      <c r="M432" s="495"/>
      <c r="N432" s="495"/>
      <c r="O432" s="495"/>
      <c r="P432" s="252">
        <v>270.31</v>
      </c>
      <c r="Q432" s="279"/>
      <c r="R432" s="280"/>
      <c r="GO432" s="277"/>
      <c r="GP432" s="277"/>
      <c r="GQ432" s="277"/>
      <c r="GR432" s="277"/>
      <c r="GS432" s="277"/>
      <c r="GT432" s="277"/>
      <c r="GU432" s="277"/>
      <c r="GW432" s="157"/>
      <c r="GX432" s="157"/>
      <c r="GY432" s="157"/>
      <c r="GZ432" s="277"/>
      <c r="HA432" s="157"/>
      <c r="HB432" s="157"/>
      <c r="HC432" s="277"/>
      <c r="HD432" s="277"/>
      <c r="HE432" s="140" t="s">
        <v>683</v>
      </c>
      <c r="HF432" s="277"/>
    </row>
    <row r="433" spans="1:215" ht="12.75" customHeight="1">
      <c r="A433" s="210"/>
      <c r="B433" s="187"/>
      <c r="C433" s="495" t="s">
        <v>684</v>
      </c>
      <c r="D433" s="495"/>
      <c r="E433" s="495"/>
      <c r="F433" s="495"/>
      <c r="G433" s="495"/>
      <c r="H433" s="495"/>
      <c r="I433" s="495"/>
      <c r="J433" s="495"/>
      <c r="K433" s="495"/>
      <c r="L433" s="495"/>
      <c r="M433" s="495"/>
      <c r="N433" s="495"/>
      <c r="O433" s="495"/>
      <c r="P433" s="252">
        <v>338.17</v>
      </c>
      <c r="Q433" s="279"/>
      <c r="R433" s="280"/>
      <c r="GO433" s="277"/>
      <c r="GP433" s="277"/>
      <c r="GQ433" s="277"/>
      <c r="GR433" s="277"/>
      <c r="GS433" s="277"/>
      <c r="GT433" s="277"/>
      <c r="GU433" s="277"/>
      <c r="GW433" s="157"/>
      <c r="GX433" s="157"/>
      <c r="GY433" s="157"/>
      <c r="GZ433" s="277"/>
      <c r="HA433" s="157"/>
      <c r="HB433" s="157"/>
      <c r="HC433" s="277"/>
      <c r="HD433" s="277"/>
      <c r="HE433" s="140" t="s">
        <v>684</v>
      </c>
      <c r="HF433" s="277"/>
    </row>
    <row r="434" spans="1:215" ht="12.75" customHeight="1">
      <c r="A434" s="210"/>
      <c r="B434" s="187"/>
      <c r="C434" s="495" t="s">
        <v>685</v>
      </c>
      <c r="D434" s="495"/>
      <c r="E434" s="495"/>
      <c r="F434" s="495"/>
      <c r="G434" s="495"/>
      <c r="H434" s="495"/>
      <c r="I434" s="495"/>
      <c r="J434" s="495"/>
      <c r="K434" s="495"/>
      <c r="L434" s="495"/>
      <c r="M434" s="495"/>
      <c r="N434" s="495"/>
      <c r="O434" s="495"/>
      <c r="P434" s="252">
        <v>848.87</v>
      </c>
      <c r="Q434" s="279"/>
      <c r="R434" s="280"/>
      <c r="GO434" s="277"/>
      <c r="GP434" s="277"/>
      <c r="GQ434" s="277"/>
      <c r="GR434" s="277"/>
      <c r="GS434" s="277"/>
      <c r="GT434" s="277"/>
      <c r="GU434" s="277"/>
      <c r="GW434" s="157"/>
      <c r="GX434" s="157"/>
      <c r="GY434" s="157"/>
      <c r="GZ434" s="277"/>
      <c r="HA434" s="157"/>
      <c r="HB434" s="157"/>
      <c r="HC434" s="277"/>
      <c r="HD434" s="277"/>
      <c r="HE434" s="140" t="s">
        <v>685</v>
      </c>
      <c r="HF434" s="277"/>
    </row>
    <row r="435" spans="1:215" ht="12.75" customHeight="1">
      <c r="A435" s="210"/>
      <c r="B435" s="187"/>
      <c r="C435" s="495" t="s">
        <v>686</v>
      </c>
      <c r="D435" s="495"/>
      <c r="E435" s="495"/>
      <c r="F435" s="495"/>
      <c r="G435" s="495"/>
      <c r="H435" s="495"/>
      <c r="I435" s="495"/>
      <c r="J435" s="495"/>
      <c r="K435" s="495"/>
      <c r="L435" s="495"/>
      <c r="M435" s="495"/>
      <c r="N435" s="495"/>
      <c r="O435" s="495"/>
      <c r="P435" s="234">
        <v>11300.33</v>
      </c>
      <c r="Q435" s="279"/>
      <c r="R435" s="280"/>
      <c r="GO435" s="277"/>
      <c r="GP435" s="277"/>
      <c r="GQ435" s="277"/>
      <c r="GR435" s="277"/>
      <c r="GS435" s="277"/>
      <c r="GT435" s="277"/>
      <c r="GU435" s="277"/>
      <c r="GW435" s="157"/>
      <c r="GX435" s="157"/>
      <c r="GY435" s="157"/>
      <c r="GZ435" s="277"/>
      <c r="HA435" s="157"/>
      <c r="HB435" s="157"/>
      <c r="HC435" s="277"/>
      <c r="HD435" s="277"/>
      <c r="HE435" s="140" t="s">
        <v>686</v>
      </c>
      <c r="HF435" s="277"/>
    </row>
    <row r="436" spans="1:215" ht="12.75" customHeight="1">
      <c r="A436" s="210"/>
      <c r="B436" s="187"/>
      <c r="C436" s="495" t="s">
        <v>687</v>
      </c>
      <c r="D436" s="495"/>
      <c r="E436" s="495"/>
      <c r="F436" s="495"/>
      <c r="G436" s="495"/>
      <c r="H436" s="495"/>
      <c r="I436" s="495"/>
      <c r="J436" s="495"/>
      <c r="K436" s="495"/>
      <c r="L436" s="495"/>
      <c r="M436" s="495"/>
      <c r="N436" s="495"/>
      <c r="O436" s="495"/>
      <c r="P436" s="234">
        <v>5869.01</v>
      </c>
      <c r="Q436" s="279"/>
      <c r="R436" s="280"/>
      <c r="GO436" s="277"/>
      <c r="GP436" s="277"/>
      <c r="GQ436" s="277"/>
      <c r="GR436" s="277"/>
      <c r="GS436" s="277"/>
      <c r="GT436" s="277"/>
      <c r="GU436" s="277"/>
      <c r="GW436" s="157"/>
      <c r="GX436" s="157"/>
      <c r="GY436" s="157"/>
      <c r="GZ436" s="277"/>
      <c r="HA436" s="157"/>
      <c r="HB436" s="157"/>
      <c r="HC436" s="277"/>
      <c r="HD436" s="277"/>
      <c r="HE436" s="140" t="s">
        <v>687</v>
      </c>
      <c r="HF436" s="277"/>
    </row>
    <row r="437" spans="1:215" ht="12.75" customHeight="1">
      <c r="A437" s="210"/>
      <c r="B437" s="187"/>
      <c r="C437" s="495" t="s">
        <v>688</v>
      </c>
      <c r="D437" s="495"/>
      <c r="E437" s="495"/>
      <c r="F437" s="495"/>
      <c r="G437" s="495"/>
      <c r="H437" s="495"/>
      <c r="I437" s="495"/>
      <c r="J437" s="495"/>
      <c r="K437" s="495"/>
      <c r="L437" s="495"/>
      <c r="M437" s="495"/>
      <c r="N437" s="495"/>
      <c r="O437" s="495"/>
      <c r="P437" s="234">
        <v>12045.74</v>
      </c>
      <c r="Q437" s="279"/>
      <c r="R437" s="280"/>
      <c r="GO437" s="277"/>
      <c r="GP437" s="277"/>
      <c r="GQ437" s="277"/>
      <c r="GR437" s="277"/>
      <c r="GS437" s="277"/>
      <c r="GT437" s="277"/>
      <c r="GU437" s="277"/>
      <c r="GW437" s="157"/>
      <c r="GX437" s="157"/>
      <c r="GY437" s="157"/>
      <c r="GZ437" s="277"/>
      <c r="HA437" s="157"/>
      <c r="HB437" s="157"/>
      <c r="HC437" s="277"/>
      <c r="HD437" s="277"/>
      <c r="HE437" s="140" t="s">
        <v>688</v>
      </c>
      <c r="HF437" s="277"/>
    </row>
    <row r="438" spans="1:215" ht="12.75" customHeight="1">
      <c r="A438" s="210"/>
      <c r="B438" s="187"/>
      <c r="C438" s="495" t="s">
        <v>689</v>
      </c>
      <c r="D438" s="495"/>
      <c r="E438" s="495"/>
      <c r="F438" s="495"/>
      <c r="G438" s="495"/>
      <c r="H438" s="495"/>
      <c r="I438" s="495"/>
      <c r="J438" s="495"/>
      <c r="K438" s="495"/>
      <c r="L438" s="495"/>
      <c r="M438" s="495"/>
      <c r="N438" s="495"/>
      <c r="O438" s="495"/>
      <c r="P438" s="234">
        <v>11300.33</v>
      </c>
      <c r="Q438" s="279"/>
      <c r="R438" s="280"/>
      <c r="GO438" s="277"/>
      <c r="GP438" s="277"/>
      <c r="GQ438" s="277"/>
      <c r="GR438" s="277"/>
      <c r="GS438" s="277"/>
      <c r="GT438" s="277"/>
      <c r="GU438" s="277"/>
      <c r="GW438" s="157"/>
      <c r="GX438" s="157"/>
      <c r="GY438" s="157"/>
      <c r="GZ438" s="277"/>
      <c r="HA438" s="157"/>
      <c r="HB438" s="157"/>
      <c r="HC438" s="277"/>
      <c r="HD438" s="277"/>
      <c r="HE438" s="140" t="s">
        <v>689</v>
      </c>
      <c r="HF438" s="277"/>
    </row>
    <row r="439" spans="1:215" ht="12.75" customHeight="1">
      <c r="A439" s="210"/>
      <c r="B439" s="187"/>
      <c r="C439" s="495" t="s">
        <v>690</v>
      </c>
      <c r="D439" s="495"/>
      <c r="E439" s="495"/>
      <c r="F439" s="495"/>
      <c r="G439" s="495"/>
      <c r="H439" s="495"/>
      <c r="I439" s="495"/>
      <c r="J439" s="495"/>
      <c r="K439" s="495"/>
      <c r="L439" s="495"/>
      <c r="M439" s="495"/>
      <c r="N439" s="495"/>
      <c r="O439" s="495"/>
      <c r="P439" s="234">
        <v>5869.01</v>
      </c>
      <c r="Q439" s="279"/>
      <c r="R439" s="280"/>
      <c r="GO439" s="277"/>
      <c r="GP439" s="277"/>
      <c r="GQ439" s="277"/>
      <c r="GR439" s="277"/>
      <c r="GS439" s="277"/>
      <c r="GT439" s="277"/>
      <c r="GU439" s="277"/>
      <c r="GW439" s="157"/>
      <c r="GX439" s="157"/>
      <c r="GY439" s="157"/>
      <c r="GZ439" s="277"/>
      <c r="HA439" s="157"/>
      <c r="HB439" s="157"/>
      <c r="HC439" s="277"/>
      <c r="HD439" s="277"/>
      <c r="HE439" s="140" t="s">
        <v>690</v>
      </c>
      <c r="HF439" s="277"/>
    </row>
    <row r="440" spans="1:215" ht="12.75" customHeight="1">
      <c r="A440" s="210"/>
      <c r="B440" s="230"/>
      <c r="C440" s="496" t="s">
        <v>2129</v>
      </c>
      <c r="D440" s="496"/>
      <c r="E440" s="496"/>
      <c r="F440" s="496"/>
      <c r="G440" s="496"/>
      <c r="H440" s="496"/>
      <c r="I440" s="496"/>
      <c r="J440" s="496"/>
      <c r="K440" s="496"/>
      <c r="L440" s="496"/>
      <c r="M440" s="496"/>
      <c r="N440" s="496"/>
      <c r="O440" s="496"/>
      <c r="P440" s="236">
        <v>30812.959999999999</v>
      </c>
      <c r="Q440" s="279"/>
      <c r="R440" s="280"/>
      <c r="GO440" s="277"/>
      <c r="GP440" s="277"/>
      <c r="GQ440" s="277"/>
      <c r="GR440" s="277"/>
      <c r="GS440" s="277"/>
      <c r="GT440" s="277"/>
      <c r="GU440" s="277"/>
      <c r="GW440" s="157"/>
      <c r="GX440" s="157"/>
      <c r="GY440" s="157"/>
      <c r="GZ440" s="277"/>
      <c r="HA440" s="157"/>
      <c r="HB440" s="157"/>
      <c r="HC440" s="277"/>
      <c r="HD440" s="277"/>
      <c r="HF440" s="277" t="s">
        <v>2129</v>
      </c>
    </row>
    <row r="441" spans="1:215" ht="12.75" customHeight="1">
      <c r="A441" s="210"/>
      <c r="B441" s="187"/>
      <c r="C441" s="495" t="s">
        <v>692</v>
      </c>
      <c r="D441" s="495"/>
      <c r="E441" s="495"/>
      <c r="F441" s="495"/>
      <c r="G441" s="495"/>
      <c r="H441" s="495"/>
      <c r="I441" s="495"/>
      <c r="J441" s="495"/>
      <c r="K441" s="495"/>
      <c r="L441" s="495"/>
      <c r="M441" s="495"/>
      <c r="N441" s="495"/>
      <c r="O441" s="495"/>
      <c r="P441" s="235"/>
      <c r="Q441" s="279"/>
      <c r="R441" s="280"/>
      <c r="GO441" s="277"/>
      <c r="GP441" s="277"/>
      <c r="GQ441" s="277"/>
      <c r="GR441" s="277"/>
      <c r="GS441" s="277"/>
      <c r="GT441" s="277"/>
      <c r="GU441" s="277"/>
      <c r="GW441" s="157"/>
      <c r="GX441" s="157"/>
      <c r="GY441" s="157"/>
      <c r="GZ441" s="277"/>
      <c r="HA441" s="157"/>
      <c r="HB441" s="157"/>
      <c r="HC441" s="277"/>
      <c r="HD441" s="277"/>
      <c r="HE441" s="140" t="s">
        <v>692</v>
      </c>
      <c r="HF441" s="277"/>
    </row>
    <row r="442" spans="1:215" ht="12.75" customHeight="1">
      <c r="A442" s="210"/>
      <c r="B442" s="187"/>
      <c r="C442" s="495" t="s">
        <v>694</v>
      </c>
      <c r="D442" s="495"/>
      <c r="E442" s="495"/>
      <c r="F442" s="495"/>
      <c r="G442" s="495"/>
      <c r="H442" s="495"/>
      <c r="I442" s="495"/>
      <c r="J442" s="495"/>
      <c r="K442" s="237" t="s">
        <v>2130</v>
      </c>
      <c r="L442" s="231"/>
      <c r="M442" s="231"/>
      <c r="O442" s="238"/>
      <c r="P442" s="235"/>
      <c r="Q442" s="279"/>
      <c r="R442" s="280"/>
      <c r="GO442" s="277"/>
      <c r="GP442" s="277"/>
      <c r="GQ442" s="277"/>
      <c r="GR442" s="277"/>
      <c r="GS442" s="277"/>
      <c r="GT442" s="277"/>
      <c r="GU442" s="277"/>
      <c r="GW442" s="157"/>
      <c r="GX442" s="157"/>
      <c r="GY442" s="157"/>
      <c r="GZ442" s="277"/>
      <c r="HA442" s="157"/>
      <c r="HB442" s="157"/>
      <c r="HC442" s="277"/>
      <c r="HD442" s="277"/>
      <c r="HF442" s="277"/>
      <c r="HG442" s="140" t="s">
        <v>694</v>
      </c>
    </row>
    <row r="443" spans="1:215" ht="12.75" customHeight="1">
      <c r="A443" s="210"/>
      <c r="B443" s="187"/>
      <c r="C443" s="495" t="s">
        <v>696</v>
      </c>
      <c r="D443" s="495"/>
      <c r="E443" s="495"/>
      <c r="F443" s="495"/>
      <c r="G443" s="495"/>
      <c r="H443" s="495"/>
      <c r="I443" s="495"/>
      <c r="J443" s="495"/>
      <c r="K443" s="237" t="s">
        <v>2131</v>
      </c>
      <c r="L443" s="231"/>
      <c r="M443" s="231"/>
      <c r="O443" s="238"/>
      <c r="P443" s="235"/>
      <c r="Q443" s="279"/>
      <c r="R443" s="280"/>
      <c r="GO443" s="277"/>
      <c r="GP443" s="277"/>
      <c r="GQ443" s="277"/>
      <c r="GR443" s="277"/>
      <c r="GS443" s="277"/>
      <c r="GT443" s="277"/>
      <c r="GU443" s="277"/>
      <c r="GW443" s="157"/>
      <c r="GX443" s="157"/>
      <c r="GY443" s="157"/>
      <c r="GZ443" s="277"/>
      <c r="HA443" s="157"/>
      <c r="HB443" s="157"/>
      <c r="HC443" s="277"/>
      <c r="HD443" s="277"/>
      <c r="HF443" s="277"/>
      <c r="HG443" s="140" t="s">
        <v>696</v>
      </c>
    </row>
    <row r="444" spans="1:215" ht="12.75" customHeight="1">
      <c r="A444" s="497" t="s">
        <v>2132</v>
      </c>
      <c r="B444" s="497"/>
      <c r="C444" s="497"/>
      <c r="D444" s="497"/>
      <c r="E444" s="497"/>
      <c r="F444" s="497"/>
      <c r="G444" s="497"/>
      <c r="H444" s="497"/>
      <c r="I444" s="497"/>
      <c r="J444" s="497"/>
      <c r="K444" s="497"/>
      <c r="L444" s="497"/>
      <c r="M444" s="497"/>
      <c r="N444" s="497"/>
      <c r="O444" s="497"/>
      <c r="P444" s="497"/>
      <c r="GO444" s="277" t="s">
        <v>2132</v>
      </c>
      <c r="GP444" s="277"/>
      <c r="GQ444" s="277"/>
      <c r="GR444" s="277"/>
      <c r="GS444" s="277"/>
      <c r="GT444" s="277"/>
      <c r="GU444" s="277"/>
      <c r="GW444" s="157"/>
      <c r="GX444" s="157"/>
      <c r="GY444" s="157"/>
      <c r="GZ444" s="277"/>
      <c r="HA444" s="157"/>
      <c r="HB444" s="157"/>
      <c r="HC444" s="277"/>
      <c r="HD444" s="277"/>
      <c r="HF444" s="277"/>
    </row>
    <row r="445" spans="1:215" ht="12.75" customHeight="1">
      <c r="A445" s="497" t="s">
        <v>2133</v>
      </c>
      <c r="B445" s="497"/>
      <c r="C445" s="497"/>
      <c r="D445" s="497"/>
      <c r="E445" s="497"/>
      <c r="F445" s="497"/>
      <c r="G445" s="497"/>
      <c r="H445" s="497"/>
      <c r="I445" s="497"/>
      <c r="J445" s="497"/>
      <c r="K445" s="497"/>
      <c r="L445" s="497"/>
      <c r="M445" s="497"/>
      <c r="N445" s="497"/>
      <c r="O445" s="497"/>
      <c r="P445" s="497"/>
      <c r="GO445" s="277"/>
      <c r="GP445" s="277" t="s">
        <v>2133</v>
      </c>
      <c r="GQ445" s="277"/>
      <c r="GR445" s="277"/>
      <c r="GS445" s="277"/>
      <c r="GT445" s="277"/>
      <c r="GU445" s="277"/>
      <c r="GW445" s="157"/>
      <c r="GX445" s="157"/>
      <c r="GY445" s="157"/>
      <c r="GZ445" s="277"/>
      <c r="HA445" s="157"/>
      <c r="HB445" s="157"/>
      <c r="HC445" s="277"/>
      <c r="HD445" s="277"/>
      <c r="HF445" s="277"/>
    </row>
    <row r="446" spans="1:215" ht="12.75" customHeight="1">
      <c r="A446" s="178" t="s">
        <v>469</v>
      </c>
      <c r="B446" s="179" t="s">
        <v>1408</v>
      </c>
      <c r="C446" s="498" t="s">
        <v>1409</v>
      </c>
      <c r="D446" s="498"/>
      <c r="E446" s="498"/>
      <c r="F446" s="498"/>
      <c r="G446" s="498"/>
      <c r="H446" s="180" t="s">
        <v>610</v>
      </c>
      <c r="I446" s="181">
        <v>2.6</v>
      </c>
      <c r="J446" s="182">
        <v>1</v>
      </c>
      <c r="K446" s="222">
        <v>2.6</v>
      </c>
      <c r="L446" s="183"/>
      <c r="M446" s="181"/>
      <c r="N446" s="184"/>
      <c r="O446" s="181"/>
      <c r="P446" s="185"/>
      <c r="GO446" s="277"/>
      <c r="GP446" s="277"/>
      <c r="GQ446" s="277" t="s">
        <v>1409</v>
      </c>
      <c r="GR446" s="277"/>
      <c r="GS446" s="277"/>
      <c r="GT446" s="277"/>
      <c r="GU446" s="277"/>
      <c r="GW446" s="157"/>
      <c r="GX446" s="157"/>
      <c r="GY446" s="157"/>
      <c r="GZ446" s="277"/>
      <c r="HA446" s="157"/>
      <c r="HB446" s="157"/>
      <c r="HC446" s="277"/>
      <c r="HD446" s="277"/>
      <c r="HF446" s="277"/>
    </row>
    <row r="447" spans="1:215" ht="56.25" customHeight="1">
      <c r="A447" s="186"/>
      <c r="B447" s="187" t="s">
        <v>386</v>
      </c>
      <c r="C447" s="499" t="s">
        <v>387</v>
      </c>
      <c r="D447" s="499"/>
      <c r="E447" s="499"/>
      <c r="F447" s="499"/>
      <c r="G447" s="499"/>
      <c r="H447" s="499"/>
      <c r="I447" s="499"/>
      <c r="J447" s="499"/>
      <c r="K447" s="499"/>
      <c r="L447" s="499"/>
      <c r="M447" s="499"/>
      <c r="N447" s="499"/>
      <c r="O447" s="499"/>
      <c r="P447" s="499"/>
      <c r="GO447" s="277"/>
      <c r="GP447" s="277"/>
      <c r="GQ447" s="277"/>
      <c r="GR447" s="277"/>
      <c r="GS447" s="277"/>
      <c r="GT447" s="277"/>
      <c r="GU447" s="277"/>
      <c r="GV447" s="140" t="s">
        <v>387</v>
      </c>
      <c r="GW447" s="157"/>
      <c r="GX447" s="157"/>
      <c r="GY447" s="157"/>
      <c r="GZ447" s="277"/>
      <c r="HA447" s="157"/>
      <c r="HB447" s="157"/>
      <c r="HC447" s="277"/>
      <c r="HD447" s="277"/>
      <c r="HF447" s="277"/>
    </row>
    <row r="448" spans="1:215" ht="22.5" customHeight="1">
      <c r="A448" s="186"/>
      <c r="B448" s="187" t="s">
        <v>388</v>
      </c>
      <c r="C448" s="499" t="s">
        <v>389</v>
      </c>
      <c r="D448" s="499"/>
      <c r="E448" s="499"/>
      <c r="F448" s="499"/>
      <c r="G448" s="499"/>
      <c r="H448" s="499"/>
      <c r="I448" s="499"/>
      <c r="J448" s="499"/>
      <c r="K448" s="499"/>
      <c r="L448" s="499"/>
      <c r="M448" s="499"/>
      <c r="N448" s="499"/>
      <c r="O448" s="499"/>
      <c r="P448" s="499"/>
      <c r="GO448" s="277"/>
      <c r="GP448" s="277"/>
      <c r="GQ448" s="277"/>
      <c r="GR448" s="277"/>
      <c r="GS448" s="277"/>
      <c r="GT448" s="277"/>
      <c r="GU448" s="277"/>
      <c r="GV448" s="140" t="s">
        <v>389</v>
      </c>
      <c r="GW448" s="157"/>
      <c r="GX448" s="157"/>
      <c r="GY448" s="157"/>
      <c r="GZ448" s="277"/>
      <c r="HA448" s="157"/>
      <c r="HB448" s="157"/>
      <c r="HC448" s="277"/>
      <c r="HD448" s="277"/>
      <c r="HF448" s="277"/>
    </row>
    <row r="449" spans="1:214" ht="12.75" customHeight="1">
      <c r="A449" s="186"/>
      <c r="B449" s="187"/>
      <c r="C449" s="499" t="s">
        <v>2011</v>
      </c>
      <c r="D449" s="499"/>
      <c r="E449" s="499"/>
      <c r="F449" s="499"/>
      <c r="G449" s="499"/>
      <c r="H449" s="499"/>
      <c r="I449" s="499"/>
      <c r="J449" s="499"/>
      <c r="K449" s="499"/>
      <c r="L449" s="499"/>
      <c r="M449" s="499"/>
      <c r="N449" s="499"/>
      <c r="O449" s="499"/>
      <c r="P449" s="499"/>
      <c r="GO449" s="277"/>
      <c r="GP449" s="277"/>
      <c r="GQ449" s="277"/>
      <c r="GR449" s="277"/>
      <c r="GS449" s="277"/>
      <c r="GT449" s="277"/>
      <c r="GU449" s="277"/>
      <c r="GV449" s="140" t="s">
        <v>2011</v>
      </c>
      <c r="GW449" s="157"/>
      <c r="GX449" s="157"/>
      <c r="GY449" s="157"/>
      <c r="GZ449" s="277"/>
      <c r="HA449" s="157"/>
      <c r="HB449" s="157"/>
      <c r="HC449" s="277"/>
      <c r="HD449" s="277"/>
      <c r="HF449" s="277"/>
    </row>
    <row r="450" spans="1:214" ht="12.75" customHeight="1">
      <c r="A450" s="188"/>
      <c r="B450" s="189" t="s">
        <v>164</v>
      </c>
      <c r="C450" s="501" t="s">
        <v>391</v>
      </c>
      <c r="D450" s="501"/>
      <c r="E450" s="501"/>
      <c r="F450" s="501"/>
      <c r="G450" s="501"/>
      <c r="H450" s="190" t="s">
        <v>392</v>
      </c>
      <c r="I450" s="191"/>
      <c r="J450" s="191"/>
      <c r="K450" s="215">
        <v>8.6064761000000001</v>
      </c>
      <c r="L450" s="193"/>
      <c r="M450" s="191"/>
      <c r="N450" s="193"/>
      <c r="O450" s="191"/>
      <c r="P450" s="194">
        <v>4872.47</v>
      </c>
      <c r="GO450" s="277"/>
      <c r="GP450" s="277"/>
      <c r="GQ450" s="277"/>
      <c r="GR450" s="277"/>
      <c r="GS450" s="277"/>
      <c r="GT450" s="277"/>
      <c r="GU450" s="277"/>
      <c r="GW450" s="157" t="s">
        <v>391</v>
      </c>
      <c r="GX450" s="157"/>
      <c r="GY450" s="157"/>
      <c r="GZ450" s="277"/>
      <c r="HA450" s="157"/>
      <c r="HB450" s="157"/>
      <c r="HC450" s="277"/>
      <c r="HD450" s="277"/>
      <c r="HF450" s="277"/>
    </row>
    <row r="451" spans="1:214" ht="12.75" customHeight="1">
      <c r="A451" s="195"/>
      <c r="B451" s="189" t="s">
        <v>393</v>
      </c>
      <c r="C451" s="501" t="s">
        <v>394</v>
      </c>
      <c r="D451" s="501"/>
      <c r="E451" s="501"/>
      <c r="F451" s="501"/>
      <c r="G451" s="501"/>
      <c r="H451" s="190" t="s">
        <v>392</v>
      </c>
      <c r="I451" s="201">
        <v>2.06</v>
      </c>
      <c r="J451" s="197">
        <v>1.6068849999999999</v>
      </c>
      <c r="K451" s="215">
        <v>8.6064761000000001</v>
      </c>
      <c r="L451" s="198"/>
      <c r="M451" s="199"/>
      <c r="N451" s="200">
        <v>566.14</v>
      </c>
      <c r="O451" s="191"/>
      <c r="P451" s="194">
        <v>4872.47</v>
      </c>
      <c r="Q451" s="278"/>
      <c r="R451" s="278"/>
      <c r="GO451" s="277"/>
      <c r="GP451" s="277"/>
      <c r="GQ451" s="277"/>
      <c r="GR451" s="277"/>
      <c r="GS451" s="277"/>
      <c r="GT451" s="277"/>
      <c r="GU451" s="277"/>
      <c r="GW451" s="157"/>
      <c r="GX451" s="157" t="s">
        <v>394</v>
      </c>
      <c r="GY451" s="157"/>
      <c r="GZ451" s="277"/>
      <c r="HA451" s="157"/>
      <c r="HB451" s="157"/>
      <c r="HC451" s="277"/>
      <c r="HD451" s="277"/>
      <c r="HF451" s="277"/>
    </row>
    <row r="452" spans="1:214" ht="12.75" customHeight="1">
      <c r="A452" s="188"/>
      <c r="B452" s="189" t="s">
        <v>167</v>
      </c>
      <c r="C452" s="501" t="s">
        <v>395</v>
      </c>
      <c r="D452" s="501"/>
      <c r="E452" s="501"/>
      <c r="F452" s="501"/>
      <c r="G452" s="501"/>
      <c r="H452" s="190"/>
      <c r="I452" s="191"/>
      <c r="J452" s="191"/>
      <c r="K452" s="191"/>
      <c r="L452" s="193"/>
      <c r="M452" s="191"/>
      <c r="N452" s="193"/>
      <c r="O452" s="191"/>
      <c r="P452" s="216">
        <v>177.61</v>
      </c>
      <c r="GO452" s="277"/>
      <c r="GP452" s="277"/>
      <c r="GQ452" s="277"/>
      <c r="GR452" s="277"/>
      <c r="GS452" s="277"/>
      <c r="GT452" s="277"/>
      <c r="GU452" s="277"/>
      <c r="GW452" s="157" t="s">
        <v>395</v>
      </c>
      <c r="GX452" s="157"/>
      <c r="GY452" s="157"/>
      <c r="GZ452" s="277"/>
      <c r="HA452" s="157"/>
      <c r="HB452" s="157"/>
      <c r="HC452" s="277"/>
      <c r="HD452" s="277"/>
      <c r="HF452" s="277"/>
    </row>
    <row r="453" spans="1:214" ht="12.75" customHeight="1">
      <c r="A453" s="188"/>
      <c r="B453" s="189"/>
      <c r="C453" s="501" t="s">
        <v>396</v>
      </c>
      <c r="D453" s="501"/>
      <c r="E453" s="501"/>
      <c r="F453" s="501"/>
      <c r="G453" s="501"/>
      <c r="H453" s="190" t="s">
        <v>392</v>
      </c>
      <c r="I453" s="191"/>
      <c r="J453" s="191"/>
      <c r="K453" s="197">
        <v>0.16711599999999999</v>
      </c>
      <c r="L453" s="193"/>
      <c r="M453" s="191"/>
      <c r="N453" s="193"/>
      <c r="O453" s="191"/>
      <c r="P453" s="216">
        <v>113.39</v>
      </c>
      <c r="GO453" s="277"/>
      <c r="GP453" s="277"/>
      <c r="GQ453" s="277"/>
      <c r="GR453" s="277"/>
      <c r="GS453" s="277"/>
      <c r="GT453" s="277"/>
      <c r="GU453" s="277"/>
      <c r="GW453" s="157" t="s">
        <v>396</v>
      </c>
      <c r="GX453" s="157"/>
      <c r="GY453" s="157"/>
      <c r="GZ453" s="277"/>
      <c r="HA453" s="157"/>
      <c r="HB453" s="157"/>
      <c r="HC453" s="277"/>
      <c r="HD453" s="277"/>
      <c r="HF453" s="277"/>
    </row>
    <row r="454" spans="1:214" ht="12.75" customHeight="1">
      <c r="A454" s="195"/>
      <c r="B454" s="189" t="s">
        <v>397</v>
      </c>
      <c r="C454" s="501" t="s">
        <v>398</v>
      </c>
      <c r="D454" s="501"/>
      <c r="E454" s="501"/>
      <c r="F454" s="501"/>
      <c r="G454" s="501"/>
      <c r="H454" s="190" t="s">
        <v>399</v>
      </c>
      <c r="I454" s="201">
        <v>0.02</v>
      </c>
      <c r="J454" s="197">
        <v>1.6068849999999999</v>
      </c>
      <c r="K454" s="197">
        <v>8.3557999999999993E-2</v>
      </c>
      <c r="L454" s="198"/>
      <c r="M454" s="199"/>
      <c r="N454" s="200">
        <v>1582.31</v>
      </c>
      <c r="O454" s="191"/>
      <c r="P454" s="194">
        <v>132.21</v>
      </c>
      <c r="Q454" s="278"/>
      <c r="R454" s="278"/>
      <c r="GO454" s="277"/>
      <c r="GP454" s="277"/>
      <c r="GQ454" s="277"/>
      <c r="GR454" s="277"/>
      <c r="GS454" s="277"/>
      <c r="GT454" s="277"/>
      <c r="GU454" s="277"/>
      <c r="GW454" s="157"/>
      <c r="GX454" s="157" t="s">
        <v>398</v>
      </c>
      <c r="GY454" s="157"/>
      <c r="GZ454" s="277"/>
      <c r="HA454" s="157"/>
      <c r="HB454" s="157"/>
      <c r="HC454" s="277"/>
      <c r="HD454" s="277"/>
      <c r="HF454" s="277"/>
    </row>
    <row r="455" spans="1:214" ht="12.75" customHeight="1">
      <c r="A455" s="203"/>
      <c r="B455" s="189" t="s">
        <v>400</v>
      </c>
      <c r="C455" s="501" t="s">
        <v>401</v>
      </c>
      <c r="D455" s="501"/>
      <c r="E455" s="501"/>
      <c r="F455" s="501"/>
      <c r="G455" s="501"/>
      <c r="H455" s="190" t="s">
        <v>392</v>
      </c>
      <c r="I455" s="201">
        <v>0.02</v>
      </c>
      <c r="J455" s="197">
        <v>1.6068849999999999</v>
      </c>
      <c r="K455" s="197">
        <v>8.3557999999999993E-2</v>
      </c>
      <c r="L455" s="193"/>
      <c r="M455" s="191"/>
      <c r="N455" s="204">
        <v>777.91</v>
      </c>
      <c r="O455" s="191"/>
      <c r="P455" s="216">
        <v>65</v>
      </c>
      <c r="GO455" s="277"/>
      <c r="GP455" s="277"/>
      <c r="GQ455" s="277"/>
      <c r="GR455" s="277"/>
      <c r="GS455" s="277"/>
      <c r="GT455" s="277"/>
      <c r="GU455" s="277"/>
      <c r="GW455" s="157"/>
      <c r="GX455" s="157"/>
      <c r="GY455" s="157" t="s">
        <v>401</v>
      </c>
      <c r="GZ455" s="277"/>
      <c r="HA455" s="157"/>
      <c r="HB455" s="157"/>
      <c r="HC455" s="277"/>
      <c r="HD455" s="277"/>
      <c r="HF455" s="277"/>
    </row>
    <row r="456" spans="1:214" ht="12.75" customHeight="1">
      <c r="A456" s="195"/>
      <c r="B456" s="189" t="s">
        <v>402</v>
      </c>
      <c r="C456" s="501" t="s">
        <v>403</v>
      </c>
      <c r="D456" s="501"/>
      <c r="E456" s="501"/>
      <c r="F456" s="501"/>
      <c r="G456" s="501"/>
      <c r="H456" s="190" t="s">
        <v>399</v>
      </c>
      <c r="I456" s="201">
        <v>0.02</v>
      </c>
      <c r="J456" s="197">
        <v>1.6068849999999999</v>
      </c>
      <c r="K456" s="197">
        <v>8.3557999999999993E-2</v>
      </c>
      <c r="L456" s="198"/>
      <c r="M456" s="199"/>
      <c r="N456" s="200">
        <v>543.33000000000004</v>
      </c>
      <c r="O456" s="191"/>
      <c r="P456" s="194">
        <v>45.4</v>
      </c>
      <c r="Q456" s="278"/>
      <c r="R456" s="278"/>
      <c r="GO456" s="277"/>
      <c r="GP456" s="277"/>
      <c r="GQ456" s="277"/>
      <c r="GR456" s="277"/>
      <c r="GS456" s="277"/>
      <c r="GT456" s="277"/>
      <c r="GU456" s="277"/>
      <c r="GW456" s="157"/>
      <c r="GX456" s="157" t="s">
        <v>403</v>
      </c>
      <c r="GY456" s="157"/>
      <c r="GZ456" s="277"/>
      <c r="HA456" s="157"/>
      <c r="HB456" s="157"/>
      <c r="HC456" s="277"/>
      <c r="HD456" s="277"/>
      <c r="HF456" s="277"/>
    </row>
    <row r="457" spans="1:214" ht="12.75" customHeight="1">
      <c r="A457" s="203"/>
      <c r="B457" s="189" t="s">
        <v>404</v>
      </c>
      <c r="C457" s="501" t="s">
        <v>405</v>
      </c>
      <c r="D457" s="501"/>
      <c r="E457" s="501"/>
      <c r="F457" s="501"/>
      <c r="G457" s="501"/>
      <c r="H457" s="190" t="s">
        <v>392</v>
      </c>
      <c r="I457" s="201">
        <v>0.02</v>
      </c>
      <c r="J457" s="197">
        <v>1.6068849999999999</v>
      </c>
      <c r="K457" s="197">
        <v>8.3557999999999993E-2</v>
      </c>
      <c r="L457" s="193"/>
      <c r="M457" s="191"/>
      <c r="N457" s="204">
        <v>579.11</v>
      </c>
      <c r="O457" s="191"/>
      <c r="P457" s="216">
        <v>48.39</v>
      </c>
      <c r="GO457" s="277"/>
      <c r="GP457" s="277"/>
      <c r="GQ457" s="277"/>
      <c r="GR457" s="277"/>
      <c r="GS457" s="277"/>
      <c r="GT457" s="277"/>
      <c r="GU457" s="277"/>
      <c r="GW457" s="157"/>
      <c r="GX457" s="157"/>
      <c r="GY457" s="157" t="s">
        <v>405</v>
      </c>
      <c r="GZ457" s="277"/>
      <c r="HA457" s="157"/>
      <c r="HB457" s="157"/>
      <c r="HC457" s="277"/>
      <c r="HD457" s="277"/>
      <c r="HF457" s="277"/>
    </row>
    <row r="458" spans="1:214" ht="12.75" customHeight="1">
      <c r="A458" s="188"/>
      <c r="B458" s="189" t="s">
        <v>180</v>
      </c>
      <c r="C458" s="501" t="s">
        <v>410</v>
      </c>
      <c r="D458" s="501"/>
      <c r="E458" s="501"/>
      <c r="F458" s="501"/>
      <c r="G458" s="501"/>
      <c r="H458" s="190"/>
      <c r="I458" s="191"/>
      <c r="J458" s="191"/>
      <c r="K458" s="191"/>
      <c r="L458" s="193"/>
      <c r="M458" s="191"/>
      <c r="N458" s="193"/>
      <c r="O458" s="191"/>
      <c r="P458" s="216">
        <v>284.98</v>
      </c>
      <c r="GO458" s="277"/>
      <c r="GP458" s="277"/>
      <c r="GQ458" s="277"/>
      <c r="GR458" s="277"/>
      <c r="GS458" s="277"/>
      <c r="GT458" s="277"/>
      <c r="GU458" s="277"/>
      <c r="GW458" s="157" t="s">
        <v>410</v>
      </c>
      <c r="GX458" s="157"/>
      <c r="GY458" s="157"/>
      <c r="GZ458" s="277"/>
      <c r="HA458" s="157"/>
      <c r="HB458" s="157"/>
      <c r="HC458" s="277"/>
      <c r="HD458" s="277"/>
      <c r="HF458" s="277"/>
    </row>
    <row r="459" spans="1:214" ht="33.75" customHeight="1">
      <c r="A459" s="195"/>
      <c r="B459" s="189" t="s">
        <v>593</v>
      </c>
      <c r="C459" s="501" t="s">
        <v>594</v>
      </c>
      <c r="D459" s="501"/>
      <c r="E459" s="501"/>
      <c r="F459" s="501"/>
      <c r="G459" s="501"/>
      <c r="H459" s="190" t="s">
        <v>595</v>
      </c>
      <c r="I459" s="201">
        <v>13.33</v>
      </c>
      <c r="J459" s="202">
        <v>1.0367</v>
      </c>
      <c r="K459" s="215">
        <v>35.929948600000003</v>
      </c>
      <c r="L459" s="205">
        <v>5.87</v>
      </c>
      <c r="M459" s="206">
        <v>0.87</v>
      </c>
      <c r="N459" s="200">
        <v>5.1100000000000003</v>
      </c>
      <c r="O459" s="191"/>
      <c r="P459" s="194">
        <v>183.6</v>
      </c>
      <c r="Q459" s="278"/>
      <c r="R459" s="278"/>
      <c r="GO459" s="277"/>
      <c r="GP459" s="277"/>
      <c r="GQ459" s="277"/>
      <c r="GR459" s="277"/>
      <c r="GS459" s="277"/>
      <c r="GT459" s="277"/>
      <c r="GU459" s="277"/>
      <c r="GW459" s="157"/>
      <c r="GX459" s="157" t="s">
        <v>594</v>
      </c>
      <c r="GY459" s="157"/>
      <c r="GZ459" s="277"/>
      <c r="HA459" s="157"/>
      <c r="HB459" s="157"/>
      <c r="HC459" s="277"/>
      <c r="HD459" s="277"/>
      <c r="HF459" s="277"/>
    </row>
    <row r="460" spans="1:214" ht="22.5" customHeight="1">
      <c r="A460" s="195"/>
      <c r="B460" s="189" t="s">
        <v>1403</v>
      </c>
      <c r="C460" s="501" t="s">
        <v>1404</v>
      </c>
      <c r="D460" s="501"/>
      <c r="E460" s="501"/>
      <c r="F460" s="501"/>
      <c r="G460" s="501"/>
      <c r="H460" s="190" t="s">
        <v>1405</v>
      </c>
      <c r="I460" s="201">
        <v>0.55000000000000004</v>
      </c>
      <c r="J460" s="202">
        <v>1.0367</v>
      </c>
      <c r="K460" s="197">
        <v>1.4824809999999999</v>
      </c>
      <c r="L460" s="205">
        <v>37.71</v>
      </c>
      <c r="M460" s="206">
        <v>1.54</v>
      </c>
      <c r="N460" s="200">
        <v>58.07</v>
      </c>
      <c r="O460" s="191"/>
      <c r="P460" s="194">
        <v>86.09</v>
      </c>
      <c r="Q460" s="278"/>
      <c r="R460" s="278"/>
      <c r="GO460" s="277"/>
      <c r="GP460" s="277"/>
      <c r="GQ460" s="277"/>
      <c r="GR460" s="277"/>
      <c r="GS460" s="277"/>
      <c r="GT460" s="277"/>
      <c r="GU460" s="277"/>
      <c r="GW460" s="157"/>
      <c r="GX460" s="157" t="s">
        <v>1404</v>
      </c>
      <c r="GY460" s="157"/>
      <c r="GZ460" s="277"/>
      <c r="HA460" s="157"/>
      <c r="HB460" s="157"/>
      <c r="HC460" s="277"/>
      <c r="HD460" s="277"/>
      <c r="HF460" s="277"/>
    </row>
    <row r="461" spans="1:214" ht="12.75" customHeight="1">
      <c r="A461" s="195"/>
      <c r="B461" s="189" t="s">
        <v>730</v>
      </c>
      <c r="C461" s="501" t="s">
        <v>731</v>
      </c>
      <c r="D461" s="501"/>
      <c r="E461" s="501"/>
      <c r="F461" s="501"/>
      <c r="G461" s="501"/>
      <c r="H461" s="190" t="s">
        <v>413</v>
      </c>
      <c r="I461" s="201">
        <v>0.05</v>
      </c>
      <c r="J461" s="202">
        <v>1.0367</v>
      </c>
      <c r="K461" s="197">
        <v>0.134771</v>
      </c>
      <c r="L461" s="205">
        <v>79.88</v>
      </c>
      <c r="M461" s="206">
        <v>1.42</v>
      </c>
      <c r="N461" s="200">
        <v>113.43</v>
      </c>
      <c r="O461" s="191"/>
      <c r="P461" s="194">
        <v>15.29</v>
      </c>
      <c r="Q461" s="278"/>
      <c r="R461" s="278"/>
      <c r="GO461" s="277"/>
      <c r="GP461" s="277"/>
      <c r="GQ461" s="277"/>
      <c r="GR461" s="277"/>
      <c r="GS461" s="277"/>
      <c r="GT461" s="277"/>
      <c r="GU461" s="277"/>
      <c r="GW461" s="157"/>
      <c r="GX461" s="157" t="s">
        <v>731</v>
      </c>
      <c r="GY461" s="157"/>
      <c r="GZ461" s="277"/>
      <c r="HA461" s="157"/>
      <c r="HB461" s="157"/>
      <c r="HC461" s="277"/>
      <c r="HD461" s="277"/>
      <c r="HF461" s="277"/>
    </row>
    <row r="462" spans="1:214" ht="12.75" customHeight="1">
      <c r="A462" s="210"/>
      <c r="B462" s="187"/>
      <c r="C462" s="500" t="s">
        <v>429</v>
      </c>
      <c r="D462" s="500"/>
      <c r="E462" s="500"/>
      <c r="F462" s="500"/>
      <c r="G462" s="500"/>
      <c r="H462" s="180"/>
      <c r="I462" s="181"/>
      <c r="J462" s="181"/>
      <c r="K462" s="181"/>
      <c r="L462" s="183"/>
      <c r="M462" s="181"/>
      <c r="N462" s="211"/>
      <c r="O462" s="181"/>
      <c r="P462" s="212">
        <v>5448.45</v>
      </c>
      <c r="Q462" s="278"/>
      <c r="R462" s="278"/>
      <c r="GO462" s="277"/>
      <c r="GP462" s="277"/>
      <c r="GQ462" s="277"/>
      <c r="GR462" s="277"/>
      <c r="GS462" s="277"/>
      <c r="GT462" s="277"/>
      <c r="GU462" s="277"/>
      <c r="GW462" s="157"/>
      <c r="GX462" s="157"/>
      <c r="GY462" s="157"/>
      <c r="GZ462" s="277" t="s">
        <v>429</v>
      </c>
      <c r="HA462" s="157"/>
      <c r="HB462" s="157"/>
      <c r="HC462" s="277"/>
      <c r="HD462" s="277"/>
      <c r="HF462" s="277"/>
    </row>
    <row r="463" spans="1:214" ht="12.75" customHeight="1">
      <c r="A463" s="203" t="s">
        <v>1821</v>
      </c>
      <c r="B463" s="189" t="s">
        <v>430</v>
      </c>
      <c r="C463" s="501" t="s">
        <v>431</v>
      </c>
      <c r="D463" s="501"/>
      <c r="E463" s="501"/>
      <c r="F463" s="501"/>
      <c r="G463" s="501"/>
      <c r="H463" s="190" t="s">
        <v>432</v>
      </c>
      <c r="I463" s="209">
        <v>2</v>
      </c>
      <c r="J463" s="191"/>
      <c r="K463" s="209">
        <v>2</v>
      </c>
      <c r="L463" s="193"/>
      <c r="M463" s="191"/>
      <c r="N463" s="193"/>
      <c r="O463" s="202">
        <v>1.0367</v>
      </c>
      <c r="P463" s="216">
        <v>62.87</v>
      </c>
      <c r="GO463" s="277"/>
      <c r="GP463" s="277"/>
      <c r="GQ463" s="277"/>
      <c r="GR463" s="277"/>
      <c r="GS463" s="277"/>
      <c r="GT463" s="277"/>
      <c r="GU463" s="277"/>
      <c r="GW463" s="157"/>
      <c r="GX463" s="157"/>
      <c r="GY463" s="157"/>
      <c r="GZ463" s="277"/>
      <c r="HA463" s="157" t="s">
        <v>431</v>
      </c>
      <c r="HB463" s="157"/>
      <c r="HC463" s="277"/>
      <c r="HD463" s="277"/>
      <c r="HF463" s="277"/>
    </row>
    <row r="464" spans="1:214" ht="12.75" customHeight="1">
      <c r="A464" s="203"/>
      <c r="B464" s="189"/>
      <c r="C464" s="501" t="s">
        <v>433</v>
      </c>
      <c r="D464" s="501"/>
      <c r="E464" s="501"/>
      <c r="F464" s="501"/>
      <c r="G464" s="501"/>
      <c r="H464" s="190"/>
      <c r="I464" s="191"/>
      <c r="J464" s="191"/>
      <c r="K464" s="191"/>
      <c r="L464" s="193"/>
      <c r="M464" s="191"/>
      <c r="N464" s="193"/>
      <c r="O464" s="191"/>
      <c r="P464" s="194">
        <v>4985.8599999999997</v>
      </c>
      <c r="GO464" s="277"/>
      <c r="GP464" s="277"/>
      <c r="GQ464" s="277"/>
      <c r="GR464" s="277"/>
      <c r="GS464" s="277"/>
      <c r="GT464" s="277"/>
      <c r="GU464" s="277"/>
      <c r="GW464" s="157"/>
      <c r="GX464" s="157"/>
      <c r="GY464" s="157"/>
      <c r="GZ464" s="277"/>
      <c r="HA464" s="157"/>
      <c r="HB464" s="157" t="s">
        <v>433</v>
      </c>
      <c r="HC464" s="277"/>
      <c r="HD464" s="277"/>
      <c r="HF464" s="277"/>
    </row>
    <row r="465" spans="1:214" ht="12.75" customHeight="1">
      <c r="A465" s="203"/>
      <c r="B465" s="189" t="s">
        <v>603</v>
      </c>
      <c r="C465" s="501" t="s">
        <v>604</v>
      </c>
      <c r="D465" s="501"/>
      <c r="E465" s="501"/>
      <c r="F465" s="501"/>
      <c r="G465" s="501"/>
      <c r="H465" s="190" t="s">
        <v>432</v>
      </c>
      <c r="I465" s="209">
        <v>97</v>
      </c>
      <c r="J465" s="191"/>
      <c r="K465" s="209">
        <v>97</v>
      </c>
      <c r="L465" s="193"/>
      <c r="M465" s="191"/>
      <c r="N465" s="193"/>
      <c r="O465" s="191"/>
      <c r="P465" s="194">
        <v>4836.28</v>
      </c>
      <c r="GO465" s="277"/>
      <c r="GP465" s="277"/>
      <c r="GQ465" s="277"/>
      <c r="GR465" s="277"/>
      <c r="GS465" s="277"/>
      <c r="GT465" s="277"/>
      <c r="GU465" s="277"/>
      <c r="GW465" s="157"/>
      <c r="GX465" s="157"/>
      <c r="GY465" s="157"/>
      <c r="GZ465" s="277"/>
      <c r="HA465" s="157"/>
      <c r="HB465" s="157" t="s">
        <v>604</v>
      </c>
      <c r="HC465" s="277"/>
      <c r="HD465" s="277"/>
      <c r="HF465" s="277"/>
    </row>
    <row r="466" spans="1:214" ht="12.75" customHeight="1">
      <c r="A466" s="203"/>
      <c r="B466" s="189" t="s">
        <v>605</v>
      </c>
      <c r="C466" s="501" t="s">
        <v>606</v>
      </c>
      <c r="D466" s="501"/>
      <c r="E466" s="501"/>
      <c r="F466" s="501"/>
      <c r="G466" s="501"/>
      <c r="H466" s="190" t="s">
        <v>432</v>
      </c>
      <c r="I466" s="209">
        <v>51</v>
      </c>
      <c r="J466" s="191"/>
      <c r="K466" s="209">
        <v>51</v>
      </c>
      <c r="L466" s="193"/>
      <c r="M466" s="191"/>
      <c r="N466" s="193"/>
      <c r="O466" s="191"/>
      <c r="P466" s="194">
        <v>2542.79</v>
      </c>
      <c r="GO466" s="277"/>
      <c r="GP466" s="277"/>
      <c r="GQ466" s="277"/>
      <c r="GR466" s="277"/>
      <c r="GS466" s="277"/>
      <c r="GT466" s="277"/>
      <c r="GU466" s="277"/>
      <c r="GW466" s="157"/>
      <c r="GX466" s="157"/>
      <c r="GY466" s="157"/>
      <c r="GZ466" s="277"/>
      <c r="HA466" s="157"/>
      <c r="HB466" s="157" t="s">
        <v>606</v>
      </c>
      <c r="HC466" s="277"/>
      <c r="HD466" s="277"/>
      <c r="HF466" s="277"/>
    </row>
    <row r="467" spans="1:214" ht="12.75" customHeight="1">
      <c r="A467" s="213"/>
      <c r="B467" s="214"/>
      <c r="C467" s="500" t="s">
        <v>438</v>
      </c>
      <c r="D467" s="500"/>
      <c r="E467" s="500"/>
      <c r="F467" s="500"/>
      <c r="G467" s="500"/>
      <c r="H467" s="180"/>
      <c r="I467" s="181"/>
      <c r="J467" s="181"/>
      <c r="K467" s="181"/>
      <c r="L467" s="183"/>
      <c r="M467" s="181"/>
      <c r="N467" s="211">
        <v>4957.84</v>
      </c>
      <c r="O467" s="181"/>
      <c r="P467" s="212">
        <v>12890.39</v>
      </c>
      <c r="GO467" s="277"/>
      <c r="GP467" s="277"/>
      <c r="GQ467" s="277"/>
      <c r="GR467" s="277"/>
      <c r="GS467" s="277"/>
      <c r="GT467" s="277"/>
      <c r="GU467" s="277"/>
      <c r="GW467" s="157"/>
      <c r="GX467" s="157"/>
      <c r="GY467" s="157"/>
      <c r="GZ467" s="277"/>
      <c r="HA467" s="157"/>
      <c r="HB467" s="157"/>
      <c r="HC467" s="277" t="s">
        <v>438</v>
      </c>
      <c r="HD467" s="277"/>
      <c r="HF467" s="277"/>
    </row>
    <row r="468" spans="1:214" ht="45" customHeight="1">
      <c r="A468" s="178" t="s">
        <v>472</v>
      </c>
      <c r="B468" s="179" t="s">
        <v>1449</v>
      </c>
      <c r="C468" s="498" t="s">
        <v>1450</v>
      </c>
      <c r="D468" s="498"/>
      <c r="E468" s="498"/>
      <c r="F468" s="498"/>
      <c r="G468" s="498"/>
      <c r="H468" s="180" t="s">
        <v>610</v>
      </c>
      <c r="I468" s="181">
        <v>0.1</v>
      </c>
      <c r="J468" s="182">
        <v>1</v>
      </c>
      <c r="K468" s="222">
        <v>0.1</v>
      </c>
      <c r="L468" s="183"/>
      <c r="M468" s="181"/>
      <c r="N468" s="184"/>
      <c r="O468" s="181"/>
      <c r="P468" s="185"/>
      <c r="GO468" s="277"/>
      <c r="GP468" s="277"/>
      <c r="GQ468" s="277" t="s">
        <v>1450</v>
      </c>
      <c r="GR468" s="277"/>
      <c r="GS468" s="277"/>
      <c r="GT468" s="277"/>
      <c r="GU468" s="277"/>
      <c r="GW468" s="157"/>
      <c r="GX468" s="157"/>
      <c r="GY468" s="157"/>
      <c r="GZ468" s="277"/>
      <c r="HA468" s="157"/>
      <c r="HB468" s="157"/>
      <c r="HC468" s="277"/>
      <c r="HD468" s="277"/>
      <c r="HF468" s="277"/>
    </row>
    <row r="469" spans="1:214" ht="56.25" customHeight="1">
      <c r="A469" s="186"/>
      <c r="B469" s="187" t="s">
        <v>386</v>
      </c>
      <c r="C469" s="499" t="s">
        <v>387</v>
      </c>
      <c r="D469" s="499"/>
      <c r="E469" s="499"/>
      <c r="F469" s="499"/>
      <c r="G469" s="499"/>
      <c r="H469" s="499"/>
      <c r="I469" s="499"/>
      <c r="J469" s="499"/>
      <c r="K469" s="499"/>
      <c r="L469" s="499"/>
      <c r="M469" s="499"/>
      <c r="N469" s="499"/>
      <c r="O469" s="499"/>
      <c r="P469" s="499"/>
      <c r="GO469" s="277"/>
      <c r="GP469" s="277"/>
      <c r="GQ469" s="277"/>
      <c r="GR469" s="277"/>
      <c r="GS469" s="277"/>
      <c r="GT469" s="277"/>
      <c r="GU469" s="277"/>
      <c r="GV469" s="140" t="s">
        <v>387</v>
      </c>
      <c r="GW469" s="157"/>
      <c r="GX469" s="157"/>
      <c r="GY469" s="157"/>
      <c r="GZ469" s="277"/>
      <c r="HA469" s="157"/>
      <c r="HB469" s="157"/>
      <c r="HC469" s="277"/>
      <c r="HD469" s="277"/>
      <c r="HF469" s="277"/>
    </row>
    <row r="470" spans="1:214" ht="22.5" customHeight="1">
      <c r="A470" s="186"/>
      <c r="B470" s="187" t="s">
        <v>388</v>
      </c>
      <c r="C470" s="499" t="s">
        <v>389</v>
      </c>
      <c r="D470" s="499"/>
      <c r="E470" s="499"/>
      <c r="F470" s="499"/>
      <c r="G470" s="499"/>
      <c r="H470" s="499"/>
      <c r="I470" s="499"/>
      <c r="J470" s="499"/>
      <c r="K470" s="499"/>
      <c r="L470" s="499"/>
      <c r="M470" s="499"/>
      <c r="N470" s="499"/>
      <c r="O470" s="499"/>
      <c r="P470" s="499"/>
      <c r="GO470" s="277"/>
      <c r="GP470" s="277"/>
      <c r="GQ470" s="277"/>
      <c r="GR470" s="277"/>
      <c r="GS470" s="277"/>
      <c r="GT470" s="277"/>
      <c r="GU470" s="277"/>
      <c r="GV470" s="140" t="s">
        <v>389</v>
      </c>
      <c r="GW470" s="157"/>
      <c r="GX470" s="157"/>
      <c r="GY470" s="157"/>
      <c r="GZ470" s="277"/>
      <c r="HA470" s="157"/>
      <c r="HB470" s="157"/>
      <c r="HC470" s="277"/>
      <c r="HD470" s="277"/>
      <c r="HF470" s="277"/>
    </row>
    <row r="471" spans="1:214" ht="12.75" customHeight="1">
      <c r="A471" s="186"/>
      <c r="B471" s="187"/>
      <c r="C471" s="499" t="s">
        <v>2011</v>
      </c>
      <c r="D471" s="499"/>
      <c r="E471" s="499"/>
      <c r="F471" s="499"/>
      <c r="G471" s="499"/>
      <c r="H471" s="499"/>
      <c r="I471" s="499"/>
      <c r="J471" s="499"/>
      <c r="K471" s="499"/>
      <c r="L471" s="499"/>
      <c r="M471" s="499"/>
      <c r="N471" s="499"/>
      <c r="O471" s="499"/>
      <c r="P471" s="499"/>
      <c r="GO471" s="277"/>
      <c r="GP471" s="277"/>
      <c r="GQ471" s="277"/>
      <c r="GR471" s="277"/>
      <c r="GS471" s="277"/>
      <c r="GT471" s="277"/>
      <c r="GU471" s="277"/>
      <c r="GV471" s="140" t="s">
        <v>2011</v>
      </c>
      <c r="GW471" s="157"/>
      <c r="GX471" s="157"/>
      <c r="GY471" s="157"/>
      <c r="GZ471" s="277"/>
      <c r="HA471" s="157"/>
      <c r="HB471" s="157"/>
      <c r="HC471" s="277"/>
      <c r="HD471" s="277"/>
      <c r="HF471" s="277"/>
    </row>
    <row r="472" spans="1:214" ht="12.75" customHeight="1">
      <c r="A472" s="188"/>
      <c r="B472" s="189" t="s">
        <v>164</v>
      </c>
      <c r="C472" s="501" t="s">
        <v>391</v>
      </c>
      <c r="D472" s="501"/>
      <c r="E472" s="501"/>
      <c r="F472" s="501"/>
      <c r="G472" s="501"/>
      <c r="H472" s="190" t="s">
        <v>392</v>
      </c>
      <c r="I472" s="191"/>
      <c r="J472" s="191"/>
      <c r="K472" s="215">
        <v>1.0107307000000001</v>
      </c>
      <c r="L472" s="193"/>
      <c r="M472" s="191"/>
      <c r="N472" s="193"/>
      <c r="O472" s="191"/>
      <c r="P472" s="216">
        <v>572.22</v>
      </c>
      <c r="GO472" s="277"/>
      <c r="GP472" s="277"/>
      <c r="GQ472" s="277"/>
      <c r="GR472" s="277"/>
      <c r="GS472" s="277"/>
      <c r="GT472" s="277"/>
      <c r="GU472" s="277"/>
      <c r="GW472" s="157" t="s">
        <v>391</v>
      </c>
      <c r="GX472" s="157"/>
      <c r="GY472" s="157"/>
      <c r="GZ472" s="277"/>
      <c r="HA472" s="157"/>
      <c r="HB472" s="157"/>
      <c r="HC472" s="277"/>
      <c r="HD472" s="277"/>
      <c r="HF472" s="277"/>
    </row>
    <row r="473" spans="1:214" ht="12.75" customHeight="1">
      <c r="A473" s="195"/>
      <c r="B473" s="189" t="s">
        <v>393</v>
      </c>
      <c r="C473" s="501" t="s">
        <v>394</v>
      </c>
      <c r="D473" s="501"/>
      <c r="E473" s="501"/>
      <c r="F473" s="501"/>
      <c r="G473" s="501"/>
      <c r="H473" s="190" t="s">
        <v>392</v>
      </c>
      <c r="I473" s="201">
        <v>6.29</v>
      </c>
      <c r="J473" s="197">
        <v>1.6068849999999999</v>
      </c>
      <c r="K473" s="215">
        <v>1.0107307000000001</v>
      </c>
      <c r="L473" s="198"/>
      <c r="M473" s="199"/>
      <c r="N473" s="200">
        <v>566.14</v>
      </c>
      <c r="O473" s="191"/>
      <c r="P473" s="194">
        <v>572.22</v>
      </c>
      <c r="Q473" s="278"/>
      <c r="R473" s="278"/>
      <c r="GO473" s="277"/>
      <c r="GP473" s="277"/>
      <c r="GQ473" s="277"/>
      <c r="GR473" s="277"/>
      <c r="GS473" s="277"/>
      <c r="GT473" s="277"/>
      <c r="GU473" s="277"/>
      <c r="GW473" s="157"/>
      <c r="GX473" s="157" t="s">
        <v>394</v>
      </c>
      <c r="GY473" s="157"/>
      <c r="GZ473" s="277"/>
      <c r="HA473" s="157"/>
      <c r="HB473" s="157"/>
      <c r="HC473" s="277"/>
      <c r="HD473" s="277"/>
      <c r="HF473" s="277"/>
    </row>
    <row r="474" spans="1:214" ht="12.75" customHeight="1">
      <c r="A474" s="188"/>
      <c r="B474" s="189" t="s">
        <v>167</v>
      </c>
      <c r="C474" s="501" t="s">
        <v>395</v>
      </c>
      <c r="D474" s="501"/>
      <c r="E474" s="501"/>
      <c r="F474" s="501"/>
      <c r="G474" s="501"/>
      <c r="H474" s="190"/>
      <c r="I474" s="191"/>
      <c r="J474" s="191"/>
      <c r="K474" s="191"/>
      <c r="L474" s="193"/>
      <c r="M474" s="191"/>
      <c r="N474" s="193"/>
      <c r="O474" s="191"/>
      <c r="P474" s="216">
        <v>10.25</v>
      </c>
      <c r="GO474" s="277"/>
      <c r="GP474" s="277"/>
      <c r="GQ474" s="277"/>
      <c r="GR474" s="277"/>
      <c r="GS474" s="277"/>
      <c r="GT474" s="277"/>
      <c r="GU474" s="277"/>
      <c r="GW474" s="157" t="s">
        <v>395</v>
      </c>
      <c r="GX474" s="157"/>
      <c r="GY474" s="157"/>
      <c r="GZ474" s="277"/>
      <c r="HA474" s="157"/>
      <c r="HB474" s="157"/>
      <c r="HC474" s="277"/>
      <c r="HD474" s="277"/>
      <c r="HF474" s="277"/>
    </row>
    <row r="475" spans="1:214" ht="12.75" customHeight="1">
      <c r="A475" s="188"/>
      <c r="B475" s="189"/>
      <c r="C475" s="501" t="s">
        <v>396</v>
      </c>
      <c r="D475" s="501"/>
      <c r="E475" s="501"/>
      <c r="F475" s="501"/>
      <c r="G475" s="501"/>
      <c r="H475" s="190" t="s">
        <v>392</v>
      </c>
      <c r="I475" s="191"/>
      <c r="J475" s="191"/>
      <c r="K475" s="215">
        <v>9.6413999999999996E-3</v>
      </c>
      <c r="L475" s="193"/>
      <c r="M475" s="191"/>
      <c r="N475" s="193"/>
      <c r="O475" s="191"/>
      <c r="P475" s="216">
        <v>6.54</v>
      </c>
      <c r="GO475" s="277"/>
      <c r="GP475" s="277"/>
      <c r="GQ475" s="277"/>
      <c r="GR475" s="277"/>
      <c r="GS475" s="277"/>
      <c r="GT475" s="277"/>
      <c r="GU475" s="277"/>
      <c r="GW475" s="157" t="s">
        <v>396</v>
      </c>
      <c r="GX475" s="157"/>
      <c r="GY475" s="157"/>
      <c r="GZ475" s="277"/>
      <c r="HA475" s="157"/>
      <c r="HB475" s="157"/>
      <c r="HC475" s="277"/>
      <c r="HD475" s="277"/>
      <c r="HF475" s="277"/>
    </row>
    <row r="476" spans="1:214" ht="12.75" customHeight="1">
      <c r="A476" s="195"/>
      <c r="B476" s="189" t="s">
        <v>397</v>
      </c>
      <c r="C476" s="501" t="s">
        <v>398</v>
      </c>
      <c r="D476" s="501"/>
      <c r="E476" s="501"/>
      <c r="F476" s="501"/>
      <c r="G476" s="501"/>
      <c r="H476" s="190" t="s">
        <v>399</v>
      </c>
      <c r="I476" s="201">
        <v>0.03</v>
      </c>
      <c r="J476" s="197">
        <v>1.6068849999999999</v>
      </c>
      <c r="K476" s="215">
        <v>4.8206999999999998E-3</v>
      </c>
      <c r="L476" s="198"/>
      <c r="M476" s="199"/>
      <c r="N476" s="200">
        <v>1582.31</v>
      </c>
      <c r="O476" s="191"/>
      <c r="P476" s="194">
        <v>7.63</v>
      </c>
      <c r="Q476" s="278"/>
      <c r="R476" s="278"/>
      <c r="GO476" s="277"/>
      <c r="GP476" s="277"/>
      <c r="GQ476" s="277"/>
      <c r="GR476" s="277"/>
      <c r="GS476" s="277"/>
      <c r="GT476" s="277"/>
      <c r="GU476" s="277"/>
      <c r="GW476" s="157"/>
      <c r="GX476" s="157" t="s">
        <v>398</v>
      </c>
      <c r="GY476" s="157"/>
      <c r="GZ476" s="277"/>
      <c r="HA476" s="157"/>
      <c r="HB476" s="157"/>
      <c r="HC476" s="277"/>
      <c r="HD476" s="277"/>
      <c r="HF476" s="277"/>
    </row>
    <row r="477" spans="1:214" ht="12.75" customHeight="1">
      <c r="A477" s="203"/>
      <c r="B477" s="189" t="s">
        <v>400</v>
      </c>
      <c r="C477" s="501" t="s">
        <v>401</v>
      </c>
      <c r="D477" s="501"/>
      <c r="E477" s="501"/>
      <c r="F477" s="501"/>
      <c r="G477" s="501"/>
      <c r="H477" s="190" t="s">
        <v>392</v>
      </c>
      <c r="I477" s="201">
        <v>0.03</v>
      </c>
      <c r="J477" s="197">
        <v>1.6068849999999999</v>
      </c>
      <c r="K477" s="215">
        <v>4.8206999999999998E-3</v>
      </c>
      <c r="L477" s="193"/>
      <c r="M477" s="191"/>
      <c r="N477" s="204">
        <v>777.91</v>
      </c>
      <c r="O477" s="191"/>
      <c r="P477" s="216">
        <v>3.75</v>
      </c>
      <c r="GO477" s="277"/>
      <c r="GP477" s="277"/>
      <c r="GQ477" s="277"/>
      <c r="GR477" s="277"/>
      <c r="GS477" s="277"/>
      <c r="GT477" s="277"/>
      <c r="GU477" s="277"/>
      <c r="GW477" s="157"/>
      <c r="GX477" s="157"/>
      <c r="GY477" s="157" t="s">
        <v>401</v>
      </c>
      <c r="GZ477" s="277"/>
      <c r="HA477" s="157"/>
      <c r="HB477" s="157"/>
      <c r="HC477" s="277"/>
      <c r="HD477" s="277"/>
      <c r="HF477" s="277"/>
    </row>
    <row r="478" spans="1:214" ht="12.75" customHeight="1">
      <c r="A478" s="195"/>
      <c r="B478" s="189" t="s">
        <v>402</v>
      </c>
      <c r="C478" s="501" t="s">
        <v>403</v>
      </c>
      <c r="D478" s="501"/>
      <c r="E478" s="501"/>
      <c r="F478" s="501"/>
      <c r="G478" s="501"/>
      <c r="H478" s="190" t="s">
        <v>399</v>
      </c>
      <c r="I478" s="201">
        <v>0.03</v>
      </c>
      <c r="J478" s="197">
        <v>1.6068849999999999</v>
      </c>
      <c r="K478" s="215">
        <v>4.8206999999999998E-3</v>
      </c>
      <c r="L478" s="198"/>
      <c r="M478" s="199"/>
      <c r="N478" s="200">
        <v>543.33000000000004</v>
      </c>
      <c r="O478" s="191"/>
      <c r="P478" s="194">
        <v>2.62</v>
      </c>
      <c r="Q478" s="278"/>
      <c r="R478" s="278"/>
      <c r="GO478" s="277"/>
      <c r="GP478" s="277"/>
      <c r="GQ478" s="277"/>
      <c r="GR478" s="277"/>
      <c r="GS478" s="277"/>
      <c r="GT478" s="277"/>
      <c r="GU478" s="277"/>
      <c r="GW478" s="157"/>
      <c r="GX478" s="157" t="s">
        <v>403</v>
      </c>
      <c r="GY478" s="157"/>
      <c r="GZ478" s="277"/>
      <c r="HA478" s="157"/>
      <c r="HB478" s="157"/>
      <c r="HC478" s="277"/>
      <c r="HD478" s="277"/>
      <c r="HF478" s="277"/>
    </row>
    <row r="479" spans="1:214" ht="12.75" customHeight="1">
      <c r="A479" s="203"/>
      <c r="B479" s="189" t="s">
        <v>404</v>
      </c>
      <c r="C479" s="501" t="s">
        <v>405</v>
      </c>
      <c r="D479" s="501"/>
      <c r="E479" s="501"/>
      <c r="F479" s="501"/>
      <c r="G479" s="501"/>
      <c r="H479" s="190" t="s">
        <v>392</v>
      </c>
      <c r="I479" s="201">
        <v>0.03</v>
      </c>
      <c r="J479" s="197">
        <v>1.6068849999999999</v>
      </c>
      <c r="K479" s="215">
        <v>4.8206999999999998E-3</v>
      </c>
      <c r="L479" s="193"/>
      <c r="M479" s="191"/>
      <c r="N479" s="204">
        <v>579.11</v>
      </c>
      <c r="O479" s="191"/>
      <c r="P479" s="216">
        <v>2.79</v>
      </c>
      <c r="GO479" s="277"/>
      <c r="GP479" s="277"/>
      <c r="GQ479" s="277"/>
      <c r="GR479" s="277"/>
      <c r="GS479" s="277"/>
      <c r="GT479" s="277"/>
      <c r="GU479" s="277"/>
      <c r="GW479" s="157"/>
      <c r="GX479" s="157"/>
      <c r="GY479" s="157" t="s">
        <v>405</v>
      </c>
      <c r="GZ479" s="277"/>
      <c r="HA479" s="157"/>
      <c r="HB479" s="157"/>
      <c r="HC479" s="277"/>
      <c r="HD479" s="277"/>
      <c r="HF479" s="277"/>
    </row>
    <row r="480" spans="1:214" ht="12.75" customHeight="1">
      <c r="A480" s="188"/>
      <c r="B480" s="189" t="s">
        <v>180</v>
      </c>
      <c r="C480" s="501" t="s">
        <v>410</v>
      </c>
      <c r="D480" s="501"/>
      <c r="E480" s="501"/>
      <c r="F480" s="501"/>
      <c r="G480" s="501"/>
      <c r="H480" s="190"/>
      <c r="I480" s="191"/>
      <c r="J480" s="191"/>
      <c r="K480" s="191"/>
      <c r="L480" s="193"/>
      <c r="M480" s="191"/>
      <c r="N480" s="193"/>
      <c r="O480" s="191"/>
      <c r="P480" s="216">
        <v>32.68</v>
      </c>
      <c r="GO480" s="277"/>
      <c r="GP480" s="277"/>
      <c r="GQ480" s="277"/>
      <c r="GR480" s="277"/>
      <c r="GS480" s="277"/>
      <c r="GT480" s="277"/>
      <c r="GU480" s="277"/>
      <c r="GW480" s="157" t="s">
        <v>410</v>
      </c>
      <c r="GX480" s="157"/>
      <c r="GY480" s="157"/>
      <c r="GZ480" s="277"/>
      <c r="HA480" s="157"/>
      <c r="HB480" s="157"/>
      <c r="HC480" s="277"/>
      <c r="HD480" s="277"/>
      <c r="HF480" s="277"/>
    </row>
    <row r="481" spans="1:214" ht="33.75" customHeight="1">
      <c r="A481" s="195"/>
      <c r="B481" s="189" t="s">
        <v>593</v>
      </c>
      <c r="C481" s="501" t="s">
        <v>594</v>
      </c>
      <c r="D481" s="501"/>
      <c r="E481" s="501"/>
      <c r="F481" s="501"/>
      <c r="G481" s="501"/>
      <c r="H481" s="190" t="s">
        <v>595</v>
      </c>
      <c r="I481" s="201">
        <v>26.67</v>
      </c>
      <c r="J481" s="202">
        <v>1.0367</v>
      </c>
      <c r="K481" s="215">
        <v>2.7648788999999998</v>
      </c>
      <c r="L481" s="205">
        <v>5.87</v>
      </c>
      <c r="M481" s="206">
        <v>0.87</v>
      </c>
      <c r="N481" s="200">
        <v>5.1100000000000003</v>
      </c>
      <c r="O481" s="191"/>
      <c r="P481" s="194">
        <v>14.13</v>
      </c>
      <c r="Q481" s="278"/>
      <c r="R481" s="278"/>
      <c r="GO481" s="277"/>
      <c r="GP481" s="277"/>
      <c r="GQ481" s="277"/>
      <c r="GR481" s="277"/>
      <c r="GS481" s="277"/>
      <c r="GT481" s="277"/>
      <c r="GU481" s="277"/>
      <c r="GW481" s="157"/>
      <c r="GX481" s="157" t="s">
        <v>594</v>
      </c>
      <c r="GY481" s="157"/>
      <c r="GZ481" s="277"/>
      <c r="HA481" s="157"/>
      <c r="HB481" s="157"/>
      <c r="HC481" s="277"/>
      <c r="HD481" s="277"/>
      <c r="HF481" s="277"/>
    </row>
    <row r="482" spans="1:214" ht="12.75" customHeight="1">
      <c r="A482" s="195"/>
      <c r="B482" s="189" t="s">
        <v>1433</v>
      </c>
      <c r="C482" s="501" t="s">
        <v>1434</v>
      </c>
      <c r="D482" s="501"/>
      <c r="E482" s="501"/>
      <c r="F482" s="501"/>
      <c r="G482" s="501"/>
      <c r="H482" s="190" t="s">
        <v>418</v>
      </c>
      <c r="I482" s="192">
        <v>1.0499999999999999E-3</v>
      </c>
      <c r="J482" s="202">
        <v>1.0367</v>
      </c>
      <c r="K482" s="215">
        <v>1.089E-4</v>
      </c>
      <c r="L482" s="208">
        <v>43821.53</v>
      </c>
      <c r="M482" s="206">
        <v>1.34</v>
      </c>
      <c r="N482" s="200">
        <v>58720.85</v>
      </c>
      <c r="O482" s="191"/>
      <c r="P482" s="194">
        <v>6.39</v>
      </c>
      <c r="Q482" s="278"/>
      <c r="R482" s="278"/>
      <c r="GO482" s="277"/>
      <c r="GP482" s="277"/>
      <c r="GQ482" s="277"/>
      <c r="GR482" s="277"/>
      <c r="GS482" s="277"/>
      <c r="GT482" s="277"/>
      <c r="GU482" s="277"/>
      <c r="GW482" s="157"/>
      <c r="GX482" s="157" t="s">
        <v>1434</v>
      </c>
      <c r="GY482" s="157"/>
      <c r="GZ482" s="277"/>
      <c r="HA482" s="157"/>
      <c r="HB482" s="157"/>
      <c r="HC482" s="277"/>
      <c r="HD482" s="277"/>
      <c r="HF482" s="277"/>
    </row>
    <row r="483" spans="1:214" ht="12.75" customHeight="1">
      <c r="A483" s="195"/>
      <c r="B483" s="189" t="s">
        <v>730</v>
      </c>
      <c r="C483" s="501" t="s">
        <v>731</v>
      </c>
      <c r="D483" s="501"/>
      <c r="E483" s="501"/>
      <c r="F483" s="501"/>
      <c r="G483" s="501"/>
      <c r="H483" s="190" t="s">
        <v>413</v>
      </c>
      <c r="I483" s="201">
        <v>0.02</v>
      </c>
      <c r="J483" s="202">
        <v>1.0367</v>
      </c>
      <c r="K483" s="215">
        <v>2.0734E-3</v>
      </c>
      <c r="L483" s="205">
        <v>79.88</v>
      </c>
      <c r="M483" s="206">
        <v>1.42</v>
      </c>
      <c r="N483" s="200">
        <v>113.43</v>
      </c>
      <c r="O483" s="191"/>
      <c r="P483" s="194">
        <v>0.24</v>
      </c>
      <c r="Q483" s="278"/>
      <c r="R483" s="278"/>
      <c r="GO483" s="277"/>
      <c r="GP483" s="277"/>
      <c r="GQ483" s="277"/>
      <c r="GR483" s="277"/>
      <c r="GS483" s="277"/>
      <c r="GT483" s="277"/>
      <c r="GU483" s="277"/>
      <c r="GW483" s="157"/>
      <c r="GX483" s="157" t="s">
        <v>731</v>
      </c>
      <c r="GY483" s="157"/>
      <c r="GZ483" s="277"/>
      <c r="HA483" s="157"/>
      <c r="HB483" s="157"/>
      <c r="HC483" s="277"/>
      <c r="HD483" s="277"/>
      <c r="HF483" s="277"/>
    </row>
    <row r="484" spans="1:214" ht="12.75" customHeight="1">
      <c r="A484" s="195"/>
      <c r="B484" s="189" t="s">
        <v>1451</v>
      </c>
      <c r="C484" s="501" t="s">
        <v>1452</v>
      </c>
      <c r="D484" s="501"/>
      <c r="E484" s="501"/>
      <c r="F484" s="501"/>
      <c r="G484" s="501"/>
      <c r="H484" s="190" t="s">
        <v>587</v>
      </c>
      <c r="I484" s="201">
        <v>0.05</v>
      </c>
      <c r="J484" s="202">
        <v>1.0367</v>
      </c>
      <c r="K484" s="215">
        <v>5.1834999999999997E-3</v>
      </c>
      <c r="L484" s="208">
        <v>1239.94</v>
      </c>
      <c r="M484" s="206">
        <v>1.29</v>
      </c>
      <c r="N484" s="200">
        <v>1599.52</v>
      </c>
      <c r="O484" s="191"/>
      <c r="P484" s="194">
        <v>8.2899999999999991</v>
      </c>
      <c r="Q484" s="278"/>
      <c r="R484" s="278"/>
      <c r="GO484" s="277"/>
      <c r="GP484" s="277"/>
      <c r="GQ484" s="277"/>
      <c r="GR484" s="277"/>
      <c r="GS484" s="277"/>
      <c r="GT484" s="277"/>
      <c r="GU484" s="277"/>
      <c r="GW484" s="157"/>
      <c r="GX484" s="157" t="s">
        <v>1452</v>
      </c>
      <c r="GY484" s="157"/>
      <c r="GZ484" s="277"/>
      <c r="HA484" s="157"/>
      <c r="HB484" s="157"/>
      <c r="HC484" s="277"/>
      <c r="HD484" s="277"/>
      <c r="HF484" s="277"/>
    </row>
    <row r="485" spans="1:214" ht="12.75" customHeight="1">
      <c r="A485" s="195"/>
      <c r="B485" s="189" t="s">
        <v>1453</v>
      </c>
      <c r="C485" s="501" t="s">
        <v>1454</v>
      </c>
      <c r="D485" s="501"/>
      <c r="E485" s="501"/>
      <c r="F485" s="501"/>
      <c r="G485" s="501"/>
      <c r="H485" s="190" t="s">
        <v>1124</v>
      </c>
      <c r="I485" s="202">
        <v>1.2200000000000001E-2</v>
      </c>
      <c r="J485" s="202">
        <v>1.0367</v>
      </c>
      <c r="K485" s="215">
        <v>1.2648E-3</v>
      </c>
      <c r="L485" s="208">
        <v>2316.7800000000002</v>
      </c>
      <c r="M485" s="206">
        <v>1.24</v>
      </c>
      <c r="N485" s="200">
        <v>2872.81</v>
      </c>
      <c r="O485" s="191"/>
      <c r="P485" s="194">
        <v>3.63</v>
      </c>
      <c r="Q485" s="278"/>
      <c r="R485" s="278"/>
      <c r="GO485" s="277"/>
      <c r="GP485" s="277"/>
      <c r="GQ485" s="277"/>
      <c r="GR485" s="277"/>
      <c r="GS485" s="277"/>
      <c r="GT485" s="277"/>
      <c r="GU485" s="277"/>
      <c r="GW485" s="157"/>
      <c r="GX485" s="157" t="s">
        <v>1454</v>
      </c>
      <c r="GY485" s="157"/>
      <c r="GZ485" s="277"/>
      <c r="HA485" s="157"/>
      <c r="HB485" s="157"/>
      <c r="HC485" s="277"/>
      <c r="HD485" s="277"/>
      <c r="HF485" s="277"/>
    </row>
    <row r="486" spans="1:214" ht="12.75" customHeight="1">
      <c r="A486" s="210"/>
      <c r="B486" s="187"/>
      <c r="C486" s="500" t="s">
        <v>429</v>
      </c>
      <c r="D486" s="500"/>
      <c r="E486" s="500"/>
      <c r="F486" s="500"/>
      <c r="G486" s="500"/>
      <c r="H486" s="180"/>
      <c r="I486" s="181"/>
      <c r="J486" s="181"/>
      <c r="K486" s="181"/>
      <c r="L486" s="183"/>
      <c r="M486" s="181"/>
      <c r="N486" s="211"/>
      <c r="O486" s="181"/>
      <c r="P486" s="212">
        <v>621.69000000000005</v>
      </c>
      <c r="Q486" s="278"/>
      <c r="R486" s="278"/>
      <c r="GO486" s="277"/>
      <c r="GP486" s="277"/>
      <c r="GQ486" s="277"/>
      <c r="GR486" s="277"/>
      <c r="GS486" s="277"/>
      <c r="GT486" s="277"/>
      <c r="GU486" s="277"/>
      <c r="GW486" s="157"/>
      <c r="GX486" s="157"/>
      <c r="GY486" s="157"/>
      <c r="GZ486" s="277" t="s">
        <v>429</v>
      </c>
      <c r="HA486" s="157"/>
      <c r="HB486" s="157"/>
      <c r="HC486" s="277"/>
      <c r="HD486" s="277"/>
      <c r="HF486" s="277"/>
    </row>
    <row r="487" spans="1:214" ht="12.75" customHeight="1">
      <c r="A487" s="203" t="s">
        <v>1826</v>
      </c>
      <c r="B487" s="189" t="s">
        <v>430</v>
      </c>
      <c r="C487" s="501" t="s">
        <v>431</v>
      </c>
      <c r="D487" s="501"/>
      <c r="E487" s="501"/>
      <c r="F487" s="501"/>
      <c r="G487" s="501"/>
      <c r="H487" s="190" t="s">
        <v>432</v>
      </c>
      <c r="I487" s="209">
        <v>2</v>
      </c>
      <c r="J487" s="191"/>
      <c r="K487" s="209">
        <v>2</v>
      </c>
      <c r="L487" s="193"/>
      <c r="M487" s="191"/>
      <c r="N487" s="193"/>
      <c r="O487" s="202">
        <v>1.0367</v>
      </c>
      <c r="P487" s="216">
        <v>7.38</v>
      </c>
      <c r="GO487" s="277"/>
      <c r="GP487" s="277"/>
      <c r="GQ487" s="277"/>
      <c r="GR487" s="277"/>
      <c r="GS487" s="277"/>
      <c r="GT487" s="277"/>
      <c r="GU487" s="277"/>
      <c r="GW487" s="157"/>
      <c r="GX487" s="157"/>
      <c r="GY487" s="157"/>
      <c r="GZ487" s="277"/>
      <c r="HA487" s="157" t="s">
        <v>431</v>
      </c>
      <c r="HB487" s="157"/>
      <c r="HC487" s="277"/>
      <c r="HD487" s="277"/>
      <c r="HF487" s="277"/>
    </row>
    <row r="488" spans="1:214" ht="12.75" customHeight="1">
      <c r="A488" s="203"/>
      <c r="B488" s="189"/>
      <c r="C488" s="501" t="s">
        <v>433</v>
      </c>
      <c r="D488" s="501"/>
      <c r="E488" s="501"/>
      <c r="F488" s="501"/>
      <c r="G488" s="501"/>
      <c r="H488" s="190"/>
      <c r="I488" s="191"/>
      <c r="J488" s="191"/>
      <c r="K488" s="191"/>
      <c r="L488" s="193"/>
      <c r="M488" s="191"/>
      <c r="N488" s="193"/>
      <c r="O488" s="191"/>
      <c r="P488" s="216">
        <v>578.76</v>
      </c>
      <c r="GO488" s="277"/>
      <c r="GP488" s="277"/>
      <c r="GQ488" s="277"/>
      <c r="GR488" s="277"/>
      <c r="GS488" s="277"/>
      <c r="GT488" s="277"/>
      <c r="GU488" s="277"/>
      <c r="GW488" s="157"/>
      <c r="GX488" s="157"/>
      <c r="GY488" s="157"/>
      <c r="GZ488" s="277"/>
      <c r="HA488" s="157"/>
      <c r="HB488" s="157" t="s">
        <v>433</v>
      </c>
      <c r="HC488" s="277"/>
      <c r="HD488" s="277"/>
      <c r="HF488" s="277"/>
    </row>
    <row r="489" spans="1:214" ht="12.75" customHeight="1">
      <c r="A489" s="203"/>
      <c r="B489" s="189" t="s">
        <v>603</v>
      </c>
      <c r="C489" s="501" t="s">
        <v>604</v>
      </c>
      <c r="D489" s="501"/>
      <c r="E489" s="501"/>
      <c r="F489" s="501"/>
      <c r="G489" s="501"/>
      <c r="H489" s="190" t="s">
        <v>432</v>
      </c>
      <c r="I489" s="209">
        <v>97</v>
      </c>
      <c r="J489" s="191"/>
      <c r="K489" s="209">
        <v>97</v>
      </c>
      <c r="L489" s="193"/>
      <c r="M489" s="191"/>
      <c r="N489" s="193"/>
      <c r="O489" s="191"/>
      <c r="P489" s="216">
        <v>561.4</v>
      </c>
      <c r="GO489" s="277"/>
      <c r="GP489" s="277"/>
      <c r="GQ489" s="277"/>
      <c r="GR489" s="277"/>
      <c r="GS489" s="277"/>
      <c r="GT489" s="277"/>
      <c r="GU489" s="277"/>
      <c r="GW489" s="157"/>
      <c r="GX489" s="157"/>
      <c r="GY489" s="157"/>
      <c r="GZ489" s="277"/>
      <c r="HA489" s="157"/>
      <c r="HB489" s="157" t="s">
        <v>604</v>
      </c>
      <c r="HC489" s="277"/>
      <c r="HD489" s="277"/>
      <c r="HF489" s="277"/>
    </row>
    <row r="490" spans="1:214" ht="12.75" customHeight="1">
      <c r="A490" s="203"/>
      <c r="B490" s="189" t="s">
        <v>605</v>
      </c>
      <c r="C490" s="501" t="s">
        <v>606</v>
      </c>
      <c r="D490" s="501"/>
      <c r="E490" s="501"/>
      <c r="F490" s="501"/>
      <c r="G490" s="501"/>
      <c r="H490" s="190" t="s">
        <v>432</v>
      </c>
      <c r="I490" s="209">
        <v>51</v>
      </c>
      <c r="J490" s="191"/>
      <c r="K490" s="209">
        <v>51</v>
      </c>
      <c r="L490" s="193"/>
      <c r="M490" s="191"/>
      <c r="N490" s="193"/>
      <c r="O490" s="191"/>
      <c r="P490" s="216">
        <v>295.17</v>
      </c>
      <c r="GO490" s="277"/>
      <c r="GP490" s="277"/>
      <c r="GQ490" s="277"/>
      <c r="GR490" s="277"/>
      <c r="GS490" s="277"/>
      <c r="GT490" s="277"/>
      <c r="GU490" s="277"/>
      <c r="GW490" s="157"/>
      <c r="GX490" s="157"/>
      <c r="GY490" s="157"/>
      <c r="GZ490" s="277"/>
      <c r="HA490" s="157"/>
      <c r="HB490" s="157" t="s">
        <v>606</v>
      </c>
      <c r="HC490" s="277"/>
      <c r="HD490" s="277"/>
      <c r="HF490" s="277"/>
    </row>
    <row r="491" spans="1:214" ht="12.75" customHeight="1">
      <c r="A491" s="213"/>
      <c r="B491" s="214"/>
      <c r="C491" s="500" t="s">
        <v>438</v>
      </c>
      <c r="D491" s="500"/>
      <c r="E491" s="500"/>
      <c r="F491" s="500"/>
      <c r="G491" s="500"/>
      <c r="H491" s="180"/>
      <c r="I491" s="181"/>
      <c r="J491" s="181"/>
      <c r="K491" s="181"/>
      <c r="L491" s="183"/>
      <c r="M491" s="181"/>
      <c r="N491" s="211">
        <v>14856.4</v>
      </c>
      <c r="O491" s="181"/>
      <c r="P491" s="212">
        <v>1485.64</v>
      </c>
      <c r="GO491" s="277"/>
      <c r="GP491" s="277"/>
      <c r="GQ491" s="277"/>
      <c r="GR491" s="277"/>
      <c r="GS491" s="277"/>
      <c r="GT491" s="277"/>
      <c r="GU491" s="277"/>
      <c r="GW491" s="157"/>
      <c r="GX491" s="157"/>
      <c r="GY491" s="157"/>
      <c r="GZ491" s="277"/>
      <c r="HA491" s="157"/>
      <c r="HB491" s="157"/>
      <c r="HC491" s="277" t="s">
        <v>438</v>
      </c>
      <c r="HD491" s="277"/>
      <c r="HF491" s="277"/>
    </row>
    <row r="492" spans="1:214" ht="12.75" customHeight="1">
      <c r="A492" s="497" t="s">
        <v>2134</v>
      </c>
      <c r="B492" s="497"/>
      <c r="C492" s="497"/>
      <c r="D492" s="497"/>
      <c r="E492" s="497"/>
      <c r="F492" s="497"/>
      <c r="G492" s="497"/>
      <c r="H492" s="497"/>
      <c r="I492" s="497"/>
      <c r="J492" s="497"/>
      <c r="K492" s="497"/>
      <c r="L492" s="497"/>
      <c r="M492" s="497"/>
      <c r="N492" s="497"/>
      <c r="O492" s="497"/>
      <c r="P492" s="497"/>
      <c r="GO492" s="277"/>
      <c r="GP492" s="277" t="s">
        <v>2134</v>
      </c>
      <c r="GQ492" s="277"/>
      <c r="GR492" s="277"/>
      <c r="GS492" s="277"/>
      <c r="GT492" s="277"/>
      <c r="GU492" s="277"/>
      <c r="GW492" s="157"/>
      <c r="GX492" s="157"/>
      <c r="GY492" s="157"/>
      <c r="GZ492" s="277"/>
      <c r="HA492" s="157"/>
      <c r="HB492" s="157"/>
      <c r="HC492" s="277"/>
      <c r="HD492" s="277"/>
      <c r="HF492" s="277"/>
    </row>
    <row r="493" spans="1:214" ht="12.75" customHeight="1">
      <c r="A493" s="178" t="s">
        <v>475</v>
      </c>
      <c r="B493" s="179" t="s">
        <v>1408</v>
      </c>
      <c r="C493" s="498" t="s">
        <v>1409</v>
      </c>
      <c r="D493" s="498"/>
      <c r="E493" s="498"/>
      <c r="F493" s="498"/>
      <c r="G493" s="498"/>
      <c r="H493" s="180" t="s">
        <v>610</v>
      </c>
      <c r="I493" s="181">
        <v>0.96</v>
      </c>
      <c r="J493" s="182">
        <v>1</v>
      </c>
      <c r="K493" s="219">
        <v>0.96</v>
      </c>
      <c r="L493" s="183"/>
      <c r="M493" s="181"/>
      <c r="N493" s="184"/>
      <c r="O493" s="181"/>
      <c r="P493" s="185"/>
      <c r="GO493" s="277"/>
      <c r="GP493" s="277"/>
      <c r="GQ493" s="277" t="s">
        <v>1409</v>
      </c>
      <c r="GR493" s="277"/>
      <c r="GS493" s="277"/>
      <c r="GT493" s="277"/>
      <c r="GU493" s="277"/>
      <c r="GW493" s="157"/>
      <c r="GX493" s="157"/>
      <c r="GY493" s="157"/>
      <c r="GZ493" s="277"/>
      <c r="HA493" s="157"/>
      <c r="HB493" s="157"/>
      <c r="HC493" s="277"/>
      <c r="HD493" s="277"/>
      <c r="HF493" s="277"/>
    </row>
    <row r="494" spans="1:214" ht="56.25" customHeight="1">
      <c r="A494" s="186"/>
      <c r="B494" s="187" t="s">
        <v>386</v>
      </c>
      <c r="C494" s="499" t="s">
        <v>387</v>
      </c>
      <c r="D494" s="499"/>
      <c r="E494" s="499"/>
      <c r="F494" s="499"/>
      <c r="G494" s="499"/>
      <c r="H494" s="499"/>
      <c r="I494" s="499"/>
      <c r="J494" s="499"/>
      <c r="K494" s="499"/>
      <c r="L494" s="499"/>
      <c r="M494" s="499"/>
      <c r="N494" s="499"/>
      <c r="O494" s="499"/>
      <c r="P494" s="499"/>
      <c r="GO494" s="277"/>
      <c r="GP494" s="277"/>
      <c r="GQ494" s="277"/>
      <c r="GR494" s="277"/>
      <c r="GS494" s="277"/>
      <c r="GT494" s="277"/>
      <c r="GU494" s="277"/>
      <c r="GV494" s="140" t="s">
        <v>387</v>
      </c>
      <c r="GW494" s="157"/>
      <c r="GX494" s="157"/>
      <c r="GY494" s="157"/>
      <c r="GZ494" s="277"/>
      <c r="HA494" s="157"/>
      <c r="HB494" s="157"/>
      <c r="HC494" s="277"/>
      <c r="HD494" s="277"/>
      <c r="HF494" s="277"/>
    </row>
    <row r="495" spans="1:214" ht="22.5" customHeight="1">
      <c r="A495" s="186"/>
      <c r="B495" s="187" t="s">
        <v>388</v>
      </c>
      <c r="C495" s="499" t="s">
        <v>389</v>
      </c>
      <c r="D495" s="499"/>
      <c r="E495" s="499"/>
      <c r="F495" s="499"/>
      <c r="G495" s="499"/>
      <c r="H495" s="499"/>
      <c r="I495" s="499"/>
      <c r="J495" s="499"/>
      <c r="K495" s="499"/>
      <c r="L495" s="499"/>
      <c r="M495" s="499"/>
      <c r="N495" s="499"/>
      <c r="O495" s="499"/>
      <c r="P495" s="499"/>
      <c r="GO495" s="277"/>
      <c r="GP495" s="277"/>
      <c r="GQ495" s="277"/>
      <c r="GR495" s="277"/>
      <c r="GS495" s="277"/>
      <c r="GT495" s="277"/>
      <c r="GU495" s="277"/>
      <c r="GV495" s="140" t="s">
        <v>389</v>
      </c>
      <c r="GW495" s="157"/>
      <c r="GX495" s="157"/>
      <c r="GY495" s="157"/>
      <c r="GZ495" s="277"/>
      <c r="HA495" s="157"/>
      <c r="HB495" s="157"/>
      <c r="HC495" s="277"/>
      <c r="HD495" s="277"/>
      <c r="HF495" s="277"/>
    </row>
    <row r="496" spans="1:214" ht="12.75" customHeight="1">
      <c r="A496" s="186"/>
      <c r="B496" s="187"/>
      <c r="C496" s="499" t="s">
        <v>2011</v>
      </c>
      <c r="D496" s="499"/>
      <c r="E496" s="499"/>
      <c r="F496" s="499"/>
      <c r="G496" s="499"/>
      <c r="H496" s="499"/>
      <c r="I496" s="499"/>
      <c r="J496" s="499"/>
      <c r="K496" s="499"/>
      <c r="L496" s="499"/>
      <c r="M496" s="499"/>
      <c r="N496" s="499"/>
      <c r="O496" s="499"/>
      <c r="P496" s="499"/>
      <c r="GO496" s="277"/>
      <c r="GP496" s="277"/>
      <c r="GQ496" s="277"/>
      <c r="GR496" s="277"/>
      <c r="GS496" s="277"/>
      <c r="GT496" s="277"/>
      <c r="GU496" s="277"/>
      <c r="GV496" s="140" t="s">
        <v>2011</v>
      </c>
      <c r="GW496" s="157"/>
      <c r="GX496" s="157"/>
      <c r="GY496" s="157"/>
      <c r="GZ496" s="277"/>
      <c r="HA496" s="157"/>
      <c r="HB496" s="157"/>
      <c r="HC496" s="277"/>
      <c r="HD496" s="277"/>
      <c r="HF496" s="277"/>
    </row>
    <row r="497" spans="1:214" ht="12.75" customHeight="1">
      <c r="A497" s="188"/>
      <c r="B497" s="189" t="s">
        <v>164</v>
      </c>
      <c r="C497" s="501" t="s">
        <v>391</v>
      </c>
      <c r="D497" s="501"/>
      <c r="E497" s="501"/>
      <c r="F497" s="501"/>
      <c r="G497" s="501"/>
      <c r="H497" s="190" t="s">
        <v>392</v>
      </c>
      <c r="I497" s="191"/>
      <c r="J497" s="191"/>
      <c r="K497" s="215">
        <v>3.1777758</v>
      </c>
      <c r="L497" s="193"/>
      <c r="M497" s="191"/>
      <c r="N497" s="193"/>
      <c r="O497" s="191"/>
      <c r="P497" s="194">
        <v>1799.07</v>
      </c>
      <c r="GO497" s="277"/>
      <c r="GP497" s="277"/>
      <c r="GQ497" s="277"/>
      <c r="GR497" s="277"/>
      <c r="GS497" s="277"/>
      <c r="GT497" s="277"/>
      <c r="GU497" s="277"/>
      <c r="GW497" s="157" t="s">
        <v>391</v>
      </c>
      <c r="GX497" s="157"/>
      <c r="GY497" s="157"/>
      <c r="GZ497" s="277"/>
      <c r="HA497" s="157"/>
      <c r="HB497" s="157"/>
      <c r="HC497" s="277"/>
      <c r="HD497" s="277"/>
      <c r="HF497" s="277"/>
    </row>
    <row r="498" spans="1:214" ht="12.75" customHeight="1">
      <c r="A498" s="195"/>
      <c r="B498" s="189" t="s">
        <v>393</v>
      </c>
      <c r="C498" s="501" t="s">
        <v>394</v>
      </c>
      <c r="D498" s="501"/>
      <c r="E498" s="501"/>
      <c r="F498" s="501"/>
      <c r="G498" s="501"/>
      <c r="H498" s="190" t="s">
        <v>392</v>
      </c>
      <c r="I498" s="201">
        <v>2.06</v>
      </c>
      <c r="J498" s="197">
        <v>1.6068849999999999</v>
      </c>
      <c r="K498" s="215">
        <v>3.1777758</v>
      </c>
      <c r="L498" s="198"/>
      <c r="M498" s="199"/>
      <c r="N498" s="200">
        <v>566.14</v>
      </c>
      <c r="O498" s="191"/>
      <c r="P498" s="194">
        <v>1799.07</v>
      </c>
      <c r="Q498" s="278"/>
      <c r="R498" s="278"/>
      <c r="GO498" s="277"/>
      <c r="GP498" s="277"/>
      <c r="GQ498" s="277"/>
      <c r="GR498" s="277"/>
      <c r="GS498" s="277"/>
      <c r="GT498" s="277"/>
      <c r="GU498" s="277"/>
      <c r="GW498" s="157"/>
      <c r="GX498" s="157" t="s">
        <v>394</v>
      </c>
      <c r="GY498" s="157"/>
      <c r="GZ498" s="277"/>
      <c r="HA498" s="157"/>
      <c r="HB498" s="157"/>
      <c r="HC498" s="277"/>
      <c r="HD498" s="277"/>
      <c r="HF498" s="277"/>
    </row>
    <row r="499" spans="1:214" ht="12.75" customHeight="1">
      <c r="A499" s="188"/>
      <c r="B499" s="189" t="s">
        <v>167</v>
      </c>
      <c r="C499" s="501" t="s">
        <v>395</v>
      </c>
      <c r="D499" s="501"/>
      <c r="E499" s="501"/>
      <c r="F499" s="501"/>
      <c r="G499" s="501"/>
      <c r="H499" s="190"/>
      <c r="I499" s="191"/>
      <c r="J499" s="191"/>
      <c r="K499" s="191"/>
      <c r="L499" s="193"/>
      <c r="M499" s="191"/>
      <c r="N499" s="193"/>
      <c r="O499" s="191"/>
      <c r="P499" s="216">
        <v>65.58</v>
      </c>
      <c r="GO499" s="277"/>
      <c r="GP499" s="277"/>
      <c r="GQ499" s="277"/>
      <c r="GR499" s="277"/>
      <c r="GS499" s="277"/>
      <c r="GT499" s="277"/>
      <c r="GU499" s="277"/>
      <c r="GW499" s="157" t="s">
        <v>395</v>
      </c>
      <c r="GX499" s="157"/>
      <c r="GY499" s="157"/>
      <c r="GZ499" s="277"/>
      <c r="HA499" s="157"/>
      <c r="HB499" s="157"/>
      <c r="HC499" s="277"/>
      <c r="HD499" s="277"/>
      <c r="HF499" s="277"/>
    </row>
    <row r="500" spans="1:214" ht="12.75" customHeight="1">
      <c r="A500" s="188"/>
      <c r="B500" s="189"/>
      <c r="C500" s="501" t="s">
        <v>396</v>
      </c>
      <c r="D500" s="501"/>
      <c r="E500" s="501"/>
      <c r="F500" s="501"/>
      <c r="G500" s="501"/>
      <c r="H500" s="190" t="s">
        <v>392</v>
      </c>
      <c r="I500" s="191"/>
      <c r="J500" s="191"/>
      <c r="K500" s="215">
        <v>6.17044E-2</v>
      </c>
      <c r="L500" s="193"/>
      <c r="M500" s="191"/>
      <c r="N500" s="193"/>
      <c r="O500" s="191"/>
      <c r="P500" s="216">
        <v>41.87</v>
      </c>
      <c r="GO500" s="277"/>
      <c r="GP500" s="277"/>
      <c r="GQ500" s="277"/>
      <c r="GR500" s="277"/>
      <c r="GS500" s="277"/>
      <c r="GT500" s="277"/>
      <c r="GU500" s="277"/>
      <c r="GW500" s="157" t="s">
        <v>396</v>
      </c>
      <c r="GX500" s="157"/>
      <c r="GY500" s="157"/>
      <c r="GZ500" s="277"/>
      <c r="HA500" s="157"/>
      <c r="HB500" s="157"/>
      <c r="HC500" s="277"/>
      <c r="HD500" s="277"/>
      <c r="HF500" s="277"/>
    </row>
    <row r="501" spans="1:214" ht="12.75" customHeight="1">
      <c r="A501" s="195"/>
      <c r="B501" s="189" t="s">
        <v>397</v>
      </c>
      <c r="C501" s="501" t="s">
        <v>398</v>
      </c>
      <c r="D501" s="501"/>
      <c r="E501" s="501"/>
      <c r="F501" s="501"/>
      <c r="G501" s="501"/>
      <c r="H501" s="190" t="s">
        <v>399</v>
      </c>
      <c r="I501" s="201">
        <v>0.02</v>
      </c>
      <c r="J501" s="197">
        <v>1.6068849999999999</v>
      </c>
      <c r="K501" s="215">
        <v>3.08522E-2</v>
      </c>
      <c r="L501" s="198"/>
      <c r="M501" s="199"/>
      <c r="N501" s="200">
        <v>1582.31</v>
      </c>
      <c r="O501" s="191"/>
      <c r="P501" s="194">
        <v>48.82</v>
      </c>
      <c r="Q501" s="278"/>
      <c r="R501" s="278"/>
      <c r="GO501" s="277"/>
      <c r="GP501" s="277"/>
      <c r="GQ501" s="277"/>
      <c r="GR501" s="277"/>
      <c r="GS501" s="277"/>
      <c r="GT501" s="277"/>
      <c r="GU501" s="277"/>
      <c r="GW501" s="157"/>
      <c r="GX501" s="157" t="s">
        <v>398</v>
      </c>
      <c r="GY501" s="157"/>
      <c r="GZ501" s="277"/>
      <c r="HA501" s="157"/>
      <c r="HB501" s="157"/>
      <c r="HC501" s="277"/>
      <c r="HD501" s="277"/>
      <c r="HF501" s="277"/>
    </row>
    <row r="502" spans="1:214" ht="12.75" customHeight="1">
      <c r="A502" s="203"/>
      <c r="B502" s="189" t="s">
        <v>400</v>
      </c>
      <c r="C502" s="501" t="s">
        <v>401</v>
      </c>
      <c r="D502" s="501"/>
      <c r="E502" s="501"/>
      <c r="F502" s="501"/>
      <c r="G502" s="501"/>
      <c r="H502" s="190" t="s">
        <v>392</v>
      </c>
      <c r="I502" s="201">
        <v>0.02</v>
      </c>
      <c r="J502" s="197">
        <v>1.6068849999999999</v>
      </c>
      <c r="K502" s="215">
        <v>3.08522E-2</v>
      </c>
      <c r="L502" s="193"/>
      <c r="M502" s="191"/>
      <c r="N502" s="204">
        <v>777.91</v>
      </c>
      <c r="O502" s="191"/>
      <c r="P502" s="216">
        <v>24</v>
      </c>
      <c r="GO502" s="277"/>
      <c r="GP502" s="277"/>
      <c r="GQ502" s="277"/>
      <c r="GR502" s="277"/>
      <c r="GS502" s="277"/>
      <c r="GT502" s="277"/>
      <c r="GU502" s="277"/>
      <c r="GW502" s="157"/>
      <c r="GX502" s="157"/>
      <c r="GY502" s="157" t="s">
        <v>401</v>
      </c>
      <c r="GZ502" s="277"/>
      <c r="HA502" s="157"/>
      <c r="HB502" s="157"/>
      <c r="HC502" s="277"/>
      <c r="HD502" s="277"/>
      <c r="HF502" s="277"/>
    </row>
    <row r="503" spans="1:214" ht="12.75" customHeight="1">
      <c r="A503" s="195"/>
      <c r="B503" s="189" t="s">
        <v>402</v>
      </c>
      <c r="C503" s="501" t="s">
        <v>403</v>
      </c>
      <c r="D503" s="501"/>
      <c r="E503" s="501"/>
      <c r="F503" s="501"/>
      <c r="G503" s="501"/>
      <c r="H503" s="190" t="s">
        <v>399</v>
      </c>
      <c r="I503" s="201">
        <v>0.02</v>
      </c>
      <c r="J503" s="197">
        <v>1.6068849999999999</v>
      </c>
      <c r="K503" s="215">
        <v>3.08522E-2</v>
      </c>
      <c r="L503" s="198"/>
      <c r="M503" s="199"/>
      <c r="N503" s="200">
        <v>543.33000000000004</v>
      </c>
      <c r="O503" s="191"/>
      <c r="P503" s="194">
        <v>16.760000000000002</v>
      </c>
      <c r="Q503" s="278"/>
      <c r="R503" s="278"/>
      <c r="GO503" s="277"/>
      <c r="GP503" s="277"/>
      <c r="GQ503" s="277"/>
      <c r="GR503" s="277"/>
      <c r="GS503" s="277"/>
      <c r="GT503" s="277"/>
      <c r="GU503" s="277"/>
      <c r="GW503" s="157"/>
      <c r="GX503" s="157" t="s">
        <v>403</v>
      </c>
      <c r="GY503" s="157"/>
      <c r="GZ503" s="277"/>
      <c r="HA503" s="157"/>
      <c r="HB503" s="157"/>
      <c r="HC503" s="277"/>
      <c r="HD503" s="277"/>
      <c r="HF503" s="277"/>
    </row>
    <row r="504" spans="1:214" ht="12.75" customHeight="1">
      <c r="A504" s="203"/>
      <c r="B504" s="189" t="s">
        <v>404</v>
      </c>
      <c r="C504" s="501" t="s">
        <v>405</v>
      </c>
      <c r="D504" s="501"/>
      <c r="E504" s="501"/>
      <c r="F504" s="501"/>
      <c r="G504" s="501"/>
      <c r="H504" s="190" t="s">
        <v>392</v>
      </c>
      <c r="I504" s="201">
        <v>0.02</v>
      </c>
      <c r="J504" s="197">
        <v>1.6068849999999999</v>
      </c>
      <c r="K504" s="215">
        <v>3.08522E-2</v>
      </c>
      <c r="L504" s="193"/>
      <c r="M504" s="191"/>
      <c r="N504" s="204">
        <v>579.11</v>
      </c>
      <c r="O504" s="191"/>
      <c r="P504" s="216">
        <v>17.87</v>
      </c>
      <c r="GO504" s="277"/>
      <c r="GP504" s="277"/>
      <c r="GQ504" s="277"/>
      <c r="GR504" s="277"/>
      <c r="GS504" s="277"/>
      <c r="GT504" s="277"/>
      <c r="GU504" s="277"/>
      <c r="GW504" s="157"/>
      <c r="GX504" s="157"/>
      <c r="GY504" s="157" t="s">
        <v>405</v>
      </c>
      <c r="GZ504" s="277"/>
      <c r="HA504" s="157"/>
      <c r="HB504" s="157"/>
      <c r="HC504" s="277"/>
      <c r="HD504" s="277"/>
      <c r="HF504" s="277"/>
    </row>
    <row r="505" spans="1:214" ht="12.75" customHeight="1">
      <c r="A505" s="188"/>
      <c r="B505" s="189" t="s">
        <v>180</v>
      </c>
      <c r="C505" s="501" t="s">
        <v>410</v>
      </c>
      <c r="D505" s="501"/>
      <c r="E505" s="501"/>
      <c r="F505" s="501"/>
      <c r="G505" s="501"/>
      <c r="H505" s="190"/>
      <c r="I505" s="191"/>
      <c r="J505" s="191"/>
      <c r="K505" s="191"/>
      <c r="L505" s="193"/>
      <c r="M505" s="191"/>
      <c r="N505" s="193"/>
      <c r="O505" s="191"/>
      <c r="P505" s="216">
        <v>105.22</v>
      </c>
      <c r="GO505" s="277"/>
      <c r="GP505" s="277"/>
      <c r="GQ505" s="277"/>
      <c r="GR505" s="277"/>
      <c r="GS505" s="277"/>
      <c r="GT505" s="277"/>
      <c r="GU505" s="277"/>
      <c r="GW505" s="157" t="s">
        <v>410</v>
      </c>
      <c r="GX505" s="157"/>
      <c r="GY505" s="157"/>
      <c r="GZ505" s="277"/>
      <c r="HA505" s="157"/>
      <c r="HB505" s="157"/>
      <c r="HC505" s="277"/>
      <c r="HD505" s="277"/>
      <c r="HF505" s="277"/>
    </row>
    <row r="506" spans="1:214" ht="33.75" customHeight="1">
      <c r="A506" s="195"/>
      <c r="B506" s="189" t="s">
        <v>593</v>
      </c>
      <c r="C506" s="501" t="s">
        <v>594</v>
      </c>
      <c r="D506" s="501"/>
      <c r="E506" s="501"/>
      <c r="F506" s="501"/>
      <c r="G506" s="501"/>
      <c r="H506" s="190" t="s">
        <v>595</v>
      </c>
      <c r="I506" s="201">
        <v>13.33</v>
      </c>
      <c r="J506" s="202">
        <v>1.0367</v>
      </c>
      <c r="K506" s="215">
        <v>13.2664426</v>
      </c>
      <c r="L506" s="205">
        <v>5.87</v>
      </c>
      <c r="M506" s="206">
        <v>0.87</v>
      </c>
      <c r="N506" s="200">
        <v>5.1100000000000003</v>
      </c>
      <c r="O506" s="191"/>
      <c r="P506" s="194">
        <v>67.790000000000006</v>
      </c>
      <c r="Q506" s="278"/>
      <c r="R506" s="278"/>
      <c r="GO506" s="277"/>
      <c r="GP506" s="277"/>
      <c r="GQ506" s="277"/>
      <c r="GR506" s="277"/>
      <c r="GS506" s="277"/>
      <c r="GT506" s="277"/>
      <c r="GU506" s="277"/>
      <c r="GW506" s="157"/>
      <c r="GX506" s="157" t="s">
        <v>594</v>
      </c>
      <c r="GY506" s="157"/>
      <c r="GZ506" s="277"/>
      <c r="HA506" s="157"/>
      <c r="HB506" s="157"/>
      <c r="HC506" s="277"/>
      <c r="HD506" s="277"/>
      <c r="HF506" s="277"/>
    </row>
    <row r="507" spans="1:214" ht="22.5" customHeight="1">
      <c r="A507" s="195"/>
      <c r="B507" s="189" t="s">
        <v>1403</v>
      </c>
      <c r="C507" s="501" t="s">
        <v>1404</v>
      </c>
      <c r="D507" s="501"/>
      <c r="E507" s="501"/>
      <c r="F507" s="501"/>
      <c r="G507" s="501"/>
      <c r="H507" s="190" t="s">
        <v>1405</v>
      </c>
      <c r="I507" s="201">
        <v>0.55000000000000004</v>
      </c>
      <c r="J507" s="202">
        <v>1.0367</v>
      </c>
      <c r="K507" s="215">
        <v>0.54737760000000002</v>
      </c>
      <c r="L507" s="205">
        <v>37.71</v>
      </c>
      <c r="M507" s="206">
        <v>1.54</v>
      </c>
      <c r="N507" s="200">
        <v>58.07</v>
      </c>
      <c r="O507" s="191"/>
      <c r="P507" s="194">
        <v>31.79</v>
      </c>
      <c r="Q507" s="278"/>
      <c r="R507" s="278"/>
      <c r="GO507" s="277"/>
      <c r="GP507" s="277"/>
      <c r="GQ507" s="277"/>
      <c r="GR507" s="277"/>
      <c r="GS507" s="277"/>
      <c r="GT507" s="277"/>
      <c r="GU507" s="277"/>
      <c r="GW507" s="157"/>
      <c r="GX507" s="157" t="s">
        <v>1404</v>
      </c>
      <c r="GY507" s="157"/>
      <c r="GZ507" s="277"/>
      <c r="HA507" s="157"/>
      <c r="HB507" s="157"/>
      <c r="HC507" s="277"/>
      <c r="HD507" s="277"/>
      <c r="HF507" s="277"/>
    </row>
    <row r="508" spans="1:214" ht="12.75" customHeight="1">
      <c r="A508" s="195"/>
      <c r="B508" s="189" t="s">
        <v>730</v>
      </c>
      <c r="C508" s="501" t="s">
        <v>731</v>
      </c>
      <c r="D508" s="501"/>
      <c r="E508" s="501"/>
      <c r="F508" s="501"/>
      <c r="G508" s="501"/>
      <c r="H508" s="190" t="s">
        <v>413</v>
      </c>
      <c r="I508" s="201">
        <v>0.05</v>
      </c>
      <c r="J508" s="202">
        <v>1.0367</v>
      </c>
      <c r="K508" s="215">
        <v>4.9761600000000003E-2</v>
      </c>
      <c r="L508" s="205">
        <v>79.88</v>
      </c>
      <c r="M508" s="206">
        <v>1.42</v>
      </c>
      <c r="N508" s="200">
        <v>113.43</v>
      </c>
      <c r="O508" s="191"/>
      <c r="P508" s="194">
        <v>5.64</v>
      </c>
      <c r="Q508" s="278"/>
      <c r="R508" s="278"/>
      <c r="GO508" s="277"/>
      <c r="GP508" s="277"/>
      <c r="GQ508" s="277"/>
      <c r="GR508" s="277"/>
      <c r="GS508" s="277"/>
      <c r="GT508" s="277"/>
      <c r="GU508" s="277"/>
      <c r="GW508" s="157"/>
      <c r="GX508" s="157" t="s">
        <v>731</v>
      </c>
      <c r="GY508" s="157"/>
      <c r="GZ508" s="277"/>
      <c r="HA508" s="157"/>
      <c r="HB508" s="157"/>
      <c r="HC508" s="277"/>
      <c r="HD508" s="277"/>
      <c r="HF508" s="277"/>
    </row>
    <row r="509" spans="1:214" ht="12.75" customHeight="1">
      <c r="A509" s="210"/>
      <c r="B509" s="187"/>
      <c r="C509" s="500" t="s">
        <v>429</v>
      </c>
      <c r="D509" s="500"/>
      <c r="E509" s="500"/>
      <c r="F509" s="500"/>
      <c r="G509" s="500"/>
      <c r="H509" s="180"/>
      <c r="I509" s="181"/>
      <c r="J509" s="181"/>
      <c r="K509" s="181"/>
      <c r="L509" s="183"/>
      <c r="M509" s="181"/>
      <c r="N509" s="211"/>
      <c r="O509" s="181"/>
      <c r="P509" s="212">
        <v>2011.74</v>
      </c>
      <c r="Q509" s="278"/>
      <c r="R509" s="278"/>
      <c r="GO509" s="277"/>
      <c r="GP509" s="277"/>
      <c r="GQ509" s="277"/>
      <c r="GR509" s="277"/>
      <c r="GS509" s="277"/>
      <c r="GT509" s="277"/>
      <c r="GU509" s="277"/>
      <c r="GW509" s="157"/>
      <c r="GX509" s="157"/>
      <c r="GY509" s="157"/>
      <c r="GZ509" s="277" t="s">
        <v>429</v>
      </c>
      <c r="HA509" s="157"/>
      <c r="HB509" s="157"/>
      <c r="HC509" s="277"/>
      <c r="HD509" s="277"/>
      <c r="HF509" s="277"/>
    </row>
    <row r="510" spans="1:214" ht="12.75" customHeight="1">
      <c r="A510" s="203" t="s">
        <v>1827</v>
      </c>
      <c r="B510" s="189" t="s">
        <v>430</v>
      </c>
      <c r="C510" s="501" t="s">
        <v>431</v>
      </c>
      <c r="D510" s="501"/>
      <c r="E510" s="501"/>
      <c r="F510" s="501"/>
      <c r="G510" s="501"/>
      <c r="H510" s="190" t="s">
        <v>432</v>
      </c>
      <c r="I510" s="209">
        <v>2</v>
      </c>
      <c r="J510" s="191"/>
      <c r="K510" s="209">
        <v>2</v>
      </c>
      <c r="L510" s="193"/>
      <c r="M510" s="191"/>
      <c r="N510" s="193"/>
      <c r="O510" s="202">
        <v>1.0367</v>
      </c>
      <c r="P510" s="216">
        <v>23.21</v>
      </c>
      <c r="GO510" s="277"/>
      <c r="GP510" s="277"/>
      <c r="GQ510" s="277"/>
      <c r="GR510" s="277"/>
      <c r="GS510" s="277"/>
      <c r="GT510" s="277"/>
      <c r="GU510" s="277"/>
      <c r="GW510" s="157"/>
      <c r="GX510" s="157"/>
      <c r="GY510" s="157"/>
      <c r="GZ510" s="277"/>
      <c r="HA510" s="157" t="s">
        <v>431</v>
      </c>
      <c r="HB510" s="157"/>
      <c r="HC510" s="277"/>
      <c r="HD510" s="277"/>
      <c r="HF510" s="277"/>
    </row>
    <row r="511" spans="1:214" ht="12.75" customHeight="1">
      <c r="A511" s="203"/>
      <c r="B511" s="189"/>
      <c r="C511" s="501" t="s">
        <v>433</v>
      </c>
      <c r="D511" s="501"/>
      <c r="E511" s="501"/>
      <c r="F511" s="501"/>
      <c r="G511" s="501"/>
      <c r="H511" s="190"/>
      <c r="I511" s="191"/>
      <c r="J511" s="191"/>
      <c r="K511" s="191"/>
      <c r="L511" s="193"/>
      <c r="M511" s="191"/>
      <c r="N511" s="193"/>
      <c r="O511" s="191"/>
      <c r="P511" s="194">
        <v>1840.94</v>
      </c>
      <c r="GO511" s="277"/>
      <c r="GP511" s="277"/>
      <c r="GQ511" s="277"/>
      <c r="GR511" s="277"/>
      <c r="GS511" s="277"/>
      <c r="GT511" s="277"/>
      <c r="GU511" s="277"/>
      <c r="GW511" s="157"/>
      <c r="GX511" s="157"/>
      <c r="GY511" s="157"/>
      <c r="GZ511" s="277"/>
      <c r="HA511" s="157"/>
      <c r="HB511" s="157" t="s">
        <v>433</v>
      </c>
      <c r="HC511" s="277"/>
      <c r="HD511" s="277"/>
      <c r="HF511" s="277"/>
    </row>
    <row r="512" spans="1:214" ht="12.75" customHeight="1">
      <c r="A512" s="203"/>
      <c r="B512" s="189" t="s">
        <v>603</v>
      </c>
      <c r="C512" s="501" t="s">
        <v>604</v>
      </c>
      <c r="D512" s="501"/>
      <c r="E512" s="501"/>
      <c r="F512" s="501"/>
      <c r="G512" s="501"/>
      <c r="H512" s="190" t="s">
        <v>432</v>
      </c>
      <c r="I512" s="209">
        <v>97</v>
      </c>
      <c r="J512" s="191"/>
      <c r="K512" s="209">
        <v>97</v>
      </c>
      <c r="L512" s="193"/>
      <c r="M512" s="191"/>
      <c r="N512" s="193"/>
      <c r="O512" s="191"/>
      <c r="P512" s="194">
        <v>1785.71</v>
      </c>
      <c r="GO512" s="277"/>
      <c r="GP512" s="277"/>
      <c r="GQ512" s="277"/>
      <c r="GR512" s="277"/>
      <c r="GS512" s="277"/>
      <c r="GT512" s="277"/>
      <c r="GU512" s="277"/>
      <c r="GW512" s="157"/>
      <c r="GX512" s="157"/>
      <c r="GY512" s="157"/>
      <c r="GZ512" s="277"/>
      <c r="HA512" s="157"/>
      <c r="HB512" s="157" t="s">
        <v>604</v>
      </c>
      <c r="HC512" s="277"/>
      <c r="HD512" s="277"/>
      <c r="HF512" s="277"/>
    </row>
    <row r="513" spans="1:214" ht="12.75" customHeight="1">
      <c r="A513" s="203"/>
      <c r="B513" s="189" t="s">
        <v>605</v>
      </c>
      <c r="C513" s="501" t="s">
        <v>606</v>
      </c>
      <c r="D513" s="501"/>
      <c r="E513" s="501"/>
      <c r="F513" s="501"/>
      <c r="G513" s="501"/>
      <c r="H513" s="190" t="s">
        <v>432</v>
      </c>
      <c r="I513" s="209">
        <v>51</v>
      </c>
      <c r="J513" s="191"/>
      <c r="K513" s="209">
        <v>51</v>
      </c>
      <c r="L513" s="193"/>
      <c r="M513" s="191"/>
      <c r="N513" s="193"/>
      <c r="O513" s="191"/>
      <c r="P513" s="216">
        <v>938.88</v>
      </c>
      <c r="GO513" s="277"/>
      <c r="GP513" s="277"/>
      <c r="GQ513" s="277"/>
      <c r="GR513" s="277"/>
      <c r="GS513" s="277"/>
      <c r="GT513" s="277"/>
      <c r="GU513" s="277"/>
      <c r="GW513" s="157"/>
      <c r="GX513" s="157"/>
      <c r="GY513" s="157"/>
      <c r="GZ513" s="277"/>
      <c r="HA513" s="157"/>
      <c r="HB513" s="157" t="s">
        <v>606</v>
      </c>
      <c r="HC513" s="277"/>
      <c r="HD513" s="277"/>
      <c r="HF513" s="277"/>
    </row>
    <row r="514" spans="1:214" ht="12.75" customHeight="1">
      <c r="A514" s="213"/>
      <c r="B514" s="214"/>
      <c r="C514" s="500" t="s">
        <v>438</v>
      </c>
      <c r="D514" s="500"/>
      <c r="E514" s="500"/>
      <c r="F514" s="500"/>
      <c r="G514" s="500"/>
      <c r="H514" s="180"/>
      <c r="I514" s="181"/>
      <c r="J514" s="181"/>
      <c r="K514" s="181"/>
      <c r="L514" s="183"/>
      <c r="M514" s="181"/>
      <c r="N514" s="211">
        <v>4957.8500000000004</v>
      </c>
      <c r="O514" s="181"/>
      <c r="P514" s="212">
        <v>4759.54</v>
      </c>
      <c r="GO514" s="277"/>
      <c r="GP514" s="277"/>
      <c r="GQ514" s="277"/>
      <c r="GR514" s="277"/>
      <c r="GS514" s="277"/>
      <c r="GT514" s="277"/>
      <c r="GU514" s="277"/>
      <c r="GW514" s="157"/>
      <c r="GX514" s="157"/>
      <c r="GY514" s="157"/>
      <c r="GZ514" s="277"/>
      <c r="HA514" s="157"/>
      <c r="HB514" s="157"/>
      <c r="HC514" s="277" t="s">
        <v>438</v>
      </c>
      <c r="HD514" s="277"/>
      <c r="HF514" s="277"/>
    </row>
    <row r="515" spans="1:214" ht="45" customHeight="1">
      <c r="A515" s="178" t="s">
        <v>478</v>
      </c>
      <c r="B515" s="179" t="s">
        <v>1457</v>
      </c>
      <c r="C515" s="498" t="s">
        <v>1458</v>
      </c>
      <c r="D515" s="498"/>
      <c r="E515" s="498"/>
      <c r="F515" s="498"/>
      <c r="G515" s="498"/>
      <c r="H515" s="180" t="s">
        <v>610</v>
      </c>
      <c r="I515" s="181">
        <v>0.04</v>
      </c>
      <c r="J515" s="182">
        <v>1</v>
      </c>
      <c r="K515" s="219">
        <v>0.04</v>
      </c>
      <c r="L515" s="183"/>
      <c r="M515" s="181"/>
      <c r="N515" s="184"/>
      <c r="O515" s="181"/>
      <c r="P515" s="185"/>
      <c r="GO515" s="277"/>
      <c r="GP515" s="277"/>
      <c r="GQ515" s="277" t="s">
        <v>1458</v>
      </c>
      <c r="GR515" s="277"/>
      <c r="GS515" s="277"/>
      <c r="GT515" s="277"/>
      <c r="GU515" s="277"/>
      <c r="GW515" s="157"/>
      <c r="GX515" s="157"/>
      <c r="GY515" s="157"/>
      <c r="GZ515" s="277"/>
      <c r="HA515" s="157"/>
      <c r="HB515" s="157"/>
      <c r="HC515" s="277"/>
      <c r="HD515" s="277"/>
      <c r="HF515" s="277"/>
    </row>
    <row r="516" spans="1:214" ht="56.25" customHeight="1">
      <c r="A516" s="186"/>
      <c r="B516" s="187" t="s">
        <v>386</v>
      </c>
      <c r="C516" s="499" t="s">
        <v>387</v>
      </c>
      <c r="D516" s="499"/>
      <c r="E516" s="499"/>
      <c r="F516" s="499"/>
      <c r="G516" s="499"/>
      <c r="H516" s="499"/>
      <c r="I516" s="499"/>
      <c r="J516" s="499"/>
      <c r="K516" s="499"/>
      <c r="L516" s="499"/>
      <c r="M516" s="499"/>
      <c r="N516" s="499"/>
      <c r="O516" s="499"/>
      <c r="P516" s="499"/>
      <c r="GO516" s="277"/>
      <c r="GP516" s="277"/>
      <c r="GQ516" s="277"/>
      <c r="GR516" s="277"/>
      <c r="GS516" s="277"/>
      <c r="GT516" s="277"/>
      <c r="GU516" s="277"/>
      <c r="GV516" s="140" t="s">
        <v>387</v>
      </c>
      <c r="GW516" s="157"/>
      <c r="GX516" s="157"/>
      <c r="GY516" s="157"/>
      <c r="GZ516" s="277"/>
      <c r="HA516" s="157"/>
      <c r="HB516" s="157"/>
      <c r="HC516" s="277"/>
      <c r="HD516" s="277"/>
      <c r="HF516" s="277"/>
    </row>
    <row r="517" spans="1:214" ht="22.5" customHeight="1">
      <c r="A517" s="186"/>
      <c r="B517" s="187" t="s">
        <v>388</v>
      </c>
      <c r="C517" s="499" t="s">
        <v>389</v>
      </c>
      <c r="D517" s="499"/>
      <c r="E517" s="499"/>
      <c r="F517" s="499"/>
      <c r="G517" s="499"/>
      <c r="H517" s="499"/>
      <c r="I517" s="499"/>
      <c r="J517" s="499"/>
      <c r="K517" s="499"/>
      <c r="L517" s="499"/>
      <c r="M517" s="499"/>
      <c r="N517" s="499"/>
      <c r="O517" s="499"/>
      <c r="P517" s="499"/>
      <c r="GO517" s="277"/>
      <c r="GP517" s="277"/>
      <c r="GQ517" s="277"/>
      <c r="GR517" s="277"/>
      <c r="GS517" s="277"/>
      <c r="GT517" s="277"/>
      <c r="GU517" s="277"/>
      <c r="GV517" s="140" t="s">
        <v>389</v>
      </c>
      <c r="GW517" s="157"/>
      <c r="GX517" s="157"/>
      <c r="GY517" s="157"/>
      <c r="GZ517" s="277"/>
      <c r="HA517" s="157"/>
      <c r="HB517" s="157"/>
      <c r="HC517" s="277"/>
      <c r="HD517" s="277"/>
      <c r="HF517" s="277"/>
    </row>
    <row r="518" spans="1:214" ht="12.75" customHeight="1">
      <c r="A518" s="186"/>
      <c r="B518" s="187"/>
      <c r="C518" s="499" t="s">
        <v>2011</v>
      </c>
      <c r="D518" s="499"/>
      <c r="E518" s="499"/>
      <c r="F518" s="499"/>
      <c r="G518" s="499"/>
      <c r="H518" s="499"/>
      <c r="I518" s="499"/>
      <c r="J518" s="499"/>
      <c r="K518" s="499"/>
      <c r="L518" s="499"/>
      <c r="M518" s="499"/>
      <c r="N518" s="499"/>
      <c r="O518" s="499"/>
      <c r="P518" s="499"/>
      <c r="GO518" s="277"/>
      <c r="GP518" s="277"/>
      <c r="GQ518" s="277"/>
      <c r="GR518" s="277"/>
      <c r="GS518" s="277"/>
      <c r="GT518" s="277"/>
      <c r="GU518" s="277"/>
      <c r="GV518" s="140" t="s">
        <v>2011</v>
      </c>
      <c r="GW518" s="157"/>
      <c r="GX518" s="157"/>
      <c r="GY518" s="157"/>
      <c r="GZ518" s="277"/>
      <c r="HA518" s="157"/>
      <c r="HB518" s="157"/>
      <c r="HC518" s="277"/>
      <c r="HD518" s="277"/>
      <c r="HF518" s="277"/>
    </row>
    <row r="519" spans="1:214" ht="12.75" customHeight="1">
      <c r="A519" s="188"/>
      <c r="B519" s="189" t="s">
        <v>164</v>
      </c>
      <c r="C519" s="501" t="s">
        <v>391</v>
      </c>
      <c r="D519" s="501"/>
      <c r="E519" s="501"/>
      <c r="F519" s="501"/>
      <c r="G519" s="501"/>
      <c r="H519" s="190" t="s">
        <v>392</v>
      </c>
      <c r="I519" s="191"/>
      <c r="J519" s="191"/>
      <c r="K519" s="215">
        <v>0.57590759999999996</v>
      </c>
      <c r="L519" s="193"/>
      <c r="M519" s="191"/>
      <c r="N519" s="193"/>
      <c r="O519" s="191"/>
      <c r="P519" s="216">
        <v>326.04000000000002</v>
      </c>
      <c r="GO519" s="277"/>
      <c r="GP519" s="277"/>
      <c r="GQ519" s="277"/>
      <c r="GR519" s="277"/>
      <c r="GS519" s="277"/>
      <c r="GT519" s="277"/>
      <c r="GU519" s="277"/>
      <c r="GW519" s="157" t="s">
        <v>391</v>
      </c>
      <c r="GX519" s="157"/>
      <c r="GY519" s="157"/>
      <c r="GZ519" s="277"/>
      <c r="HA519" s="157"/>
      <c r="HB519" s="157"/>
      <c r="HC519" s="277"/>
      <c r="HD519" s="277"/>
      <c r="HF519" s="277"/>
    </row>
    <row r="520" spans="1:214" ht="12.75" customHeight="1">
      <c r="A520" s="195"/>
      <c r="B520" s="189" t="s">
        <v>393</v>
      </c>
      <c r="C520" s="501" t="s">
        <v>394</v>
      </c>
      <c r="D520" s="501"/>
      <c r="E520" s="501"/>
      <c r="F520" s="501"/>
      <c r="G520" s="501"/>
      <c r="H520" s="190" t="s">
        <v>392</v>
      </c>
      <c r="I520" s="201">
        <v>8.9600000000000009</v>
      </c>
      <c r="J520" s="197">
        <v>1.6068849999999999</v>
      </c>
      <c r="K520" s="215">
        <v>0.57590759999999996</v>
      </c>
      <c r="L520" s="198"/>
      <c r="M520" s="199"/>
      <c r="N520" s="200">
        <v>566.14</v>
      </c>
      <c r="O520" s="191"/>
      <c r="P520" s="194">
        <v>326.04000000000002</v>
      </c>
      <c r="Q520" s="278"/>
      <c r="R520" s="278"/>
      <c r="GO520" s="277"/>
      <c r="GP520" s="277"/>
      <c r="GQ520" s="277"/>
      <c r="GR520" s="277"/>
      <c r="GS520" s="277"/>
      <c r="GT520" s="277"/>
      <c r="GU520" s="277"/>
      <c r="GW520" s="157"/>
      <c r="GX520" s="157" t="s">
        <v>394</v>
      </c>
      <c r="GY520" s="157"/>
      <c r="GZ520" s="277"/>
      <c r="HA520" s="157"/>
      <c r="HB520" s="157"/>
      <c r="HC520" s="277"/>
      <c r="HD520" s="277"/>
      <c r="HF520" s="277"/>
    </row>
    <row r="521" spans="1:214" ht="12.75" customHeight="1">
      <c r="A521" s="188"/>
      <c r="B521" s="189" t="s">
        <v>167</v>
      </c>
      <c r="C521" s="501" t="s">
        <v>395</v>
      </c>
      <c r="D521" s="501"/>
      <c r="E521" s="501"/>
      <c r="F521" s="501"/>
      <c r="G521" s="501"/>
      <c r="H521" s="190"/>
      <c r="I521" s="191"/>
      <c r="J521" s="191"/>
      <c r="K521" s="191"/>
      <c r="L521" s="193"/>
      <c r="M521" s="191"/>
      <c r="N521" s="193"/>
      <c r="O521" s="191"/>
      <c r="P521" s="216">
        <v>8.1999999999999993</v>
      </c>
      <c r="GO521" s="277"/>
      <c r="GP521" s="277"/>
      <c r="GQ521" s="277"/>
      <c r="GR521" s="277"/>
      <c r="GS521" s="277"/>
      <c r="GT521" s="277"/>
      <c r="GU521" s="277"/>
      <c r="GW521" s="157" t="s">
        <v>395</v>
      </c>
      <c r="GX521" s="157"/>
      <c r="GY521" s="157"/>
      <c r="GZ521" s="277"/>
      <c r="HA521" s="157"/>
      <c r="HB521" s="157"/>
      <c r="HC521" s="277"/>
      <c r="HD521" s="277"/>
      <c r="HF521" s="277"/>
    </row>
    <row r="522" spans="1:214" ht="12.75" customHeight="1">
      <c r="A522" s="188"/>
      <c r="B522" s="189"/>
      <c r="C522" s="501" t="s">
        <v>396</v>
      </c>
      <c r="D522" s="501"/>
      <c r="E522" s="501"/>
      <c r="F522" s="501"/>
      <c r="G522" s="501"/>
      <c r="H522" s="190" t="s">
        <v>392</v>
      </c>
      <c r="I522" s="191"/>
      <c r="J522" s="191"/>
      <c r="K522" s="197">
        <v>7.7130000000000002E-3</v>
      </c>
      <c r="L522" s="193"/>
      <c r="M522" s="191"/>
      <c r="N522" s="193"/>
      <c r="O522" s="191"/>
      <c r="P522" s="216">
        <v>5.23</v>
      </c>
      <c r="GO522" s="277"/>
      <c r="GP522" s="277"/>
      <c r="GQ522" s="277"/>
      <c r="GR522" s="277"/>
      <c r="GS522" s="277"/>
      <c r="GT522" s="277"/>
      <c r="GU522" s="277"/>
      <c r="GW522" s="157" t="s">
        <v>396</v>
      </c>
      <c r="GX522" s="157"/>
      <c r="GY522" s="157"/>
      <c r="GZ522" s="277"/>
      <c r="HA522" s="157"/>
      <c r="HB522" s="157"/>
      <c r="HC522" s="277"/>
      <c r="HD522" s="277"/>
      <c r="HF522" s="277"/>
    </row>
    <row r="523" spans="1:214" ht="12.75" customHeight="1">
      <c r="A523" s="195"/>
      <c r="B523" s="189" t="s">
        <v>397</v>
      </c>
      <c r="C523" s="501" t="s">
        <v>398</v>
      </c>
      <c r="D523" s="501"/>
      <c r="E523" s="501"/>
      <c r="F523" s="501"/>
      <c r="G523" s="501"/>
      <c r="H523" s="190" t="s">
        <v>399</v>
      </c>
      <c r="I523" s="201">
        <v>0.06</v>
      </c>
      <c r="J523" s="197">
        <v>1.6068849999999999</v>
      </c>
      <c r="K523" s="215">
        <v>3.8565000000000001E-3</v>
      </c>
      <c r="L523" s="198"/>
      <c r="M523" s="199"/>
      <c r="N523" s="200">
        <v>1582.31</v>
      </c>
      <c r="O523" s="191"/>
      <c r="P523" s="194">
        <v>6.1</v>
      </c>
      <c r="Q523" s="278"/>
      <c r="R523" s="278"/>
      <c r="GO523" s="277"/>
      <c r="GP523" s="277"/>
      <c r="GQ523" s="277"/>
      <c r="GR523" s="277"/>
      <c r="GS523" s="277"/>
      <c r="GT523" s="277"/>
      <c r="GU523" s="277"/>
      <c r="GW523" s="157"/>
      <c r="GX523" s="157" t="s">
        <v>398</v>
      </c>
      <c r="GY523" s="157"/>
      <c r="GZ523" s="277"/>
      <c r="HA523" s="157"/>
      <c r="HB523" s="157"/>
      <c r="HC523" s="277"/>
      <c r="HD523" s="277"/>
      <c r="HF523" s="277"/>
    </row>
    <row r="524" spans="1:214" ht="12.75" customHeight="1">
      <c r="A524" s="203"/>
      <c r="B524" s="189" t="s">
        <v>400</v>
      </c>
      <c r="C524" s="501" t="s">
        <v>401</v>
      </c>
      <c r="D524" s="501"/>
      <c r="E524" s="501"/>
      <c r="F524" s="501"/>
      <c r="G524" s="501"/>
      <c r="H524" s="190" t="s">
        <v>392</v>
      </c>
      <c r="I524" s="201">
        <v>0.06</v>
      </c>
      <c r="J524" s="197">
        <v>1.6068849999999999</v>
      </c>
      <c r="K524" s="215">
        <v>3.8565000000000001E-3</v>
      </c>
      <c r="L524" s="193"/>
      <c r="M524" s="191"/>
      <c r="N524" s="204">
        <v>777.91</v>
      </c>
      <c r="O524" s="191"/>
      <c r="P524" s="216">
        <v>3</v>
      </c>
      <c r="GO524" s="277"/>
      <c r="GP524" s="277"/>
      <c r="GQ524" s="277"/>
      <c r="GR524" s="277"/>
      <c r="GS524" s="277"/>
      <c r="GT524" s="277"/>
      <c r="GU524" s="277"/>
      <c r="GW524" s="157"/>
      <c r="GX524" s="157"/>
      <c r="GY524" s="157" t="s">
        <v>401</v>
      </c>
      <c r="GZ524" s="277"/>
      <c r="HA524" s="157"/>
      <c r="HB524" s="157"/>
      <c r="HC524" s="277"/>
      <c r="HD524" s="277"/>
      <c r="HF524" s="277"/>
    </row>
    <row r="525" spans="1:214" ht="12.75" customHeight="1">
      <c r="A525" s="195"/>
      <c r="B525" s="189" t="s">
        <v>402</v>
      </c>
      <c r="C525" s="501" t="s">
        <v>403</v>
      </c>
      <c r="D525" s="501"/>
      <c r="E525" s="501"/>
      <c r="F525" s="501"/>
      <c r="G525" s="501"/>
      <c r="H525" s="190" t="s">
        <v>399</v>
      </c>
      <c r="I525" s="201">
        <v>0.06</v>
      </c>
      <c r="J525" s="197">
        <v>1.6068849999999999</v>
      </c>
      <c r="K525" s="215">
        <v>3.8565000000000001E-3</v>
      </c>
      <c r="L525" s="198"/>
      <c r="M525" s="199"/>
      <c r="N525" s="200">
        <v>543.33000000000004</v>
      </c>
      <c r="O525" s="191"/>
      <c r="P525" s="194">
        <v>2.1</v>
      </c>
      <c r="Q525" s="278"/>
      <c r="R525" s="278"/>
      <c r="GO525" s="277"/>
      <c r="GP525" s="277"/>
      <c r="GQ525" s="277"/>
      <c r="GR525" s="277"/>
      <c r="GS525" s="277"/>
      <c r="GT525" s="277"/>
      <c r="GU525" s="277"/>
      <c r="GW525" s="157"/>
      <c r="GX525" s="157" t="s">
        <v>403</v>
      </c>
      <c r="GY525" s="157"/>
      <c r="GZ525" s="277"/>
      <c r="HA525" s="157"/>
      <c r="HB525" s="157"/>
      <c r="HC525" s="277"/>
      <c r="HD525" s="277"/>
      <c r="HF525" s="277"/>
    </row>
    <row r="526" spans="1:214" ht="12.75" customHeight="1">
      <c r="A526" s="203"/>
      <c r="B526" s="189" t="s">
        <v>404</v>
      </c>
      <c r="C526" s="501" t="s">
        <v>405</v>
      </c>
      <c r="D526" s="501"/>
      <c r="E526" s="501"/>
      <c r="F526" s="501"/>
      <c r="G526" s="501"/>
      <c r="H526" s="190" t="s">
        <v>392</v>
      </c>
      <c r="I526" s="201">
        <v>0.06</v>
      </c>
      <c r="J526" s="197">
        <v>1.6068849999999999</v>
      </c>
      <c r="K526" s="215">
        <v>3.8565000000000001E-3</v>
      </c>
      <c r="L526" s="193"/>
      <c r="M526" s="191"/>
      <c r="N526" s="204">
        <v>579.11</v>
      </c>
      <c r="O526" s="191"/>
      <c r="P526" s="216">
        <v>2.23</v>
      </c>
      <c r="GO526" s="277"/>
      <c r="GP526" s="277"/>
      <c r="GQ526" s="277"/>
      <c r="GR526" s="277"/>
      <c r="GS526" s="277"/>
      <c r="GT526" s="277"/>
      <c r="GU526" s="277"/>
      <c r="GW526" s="157"/>
      <c r="GX526" s="157"/>
      <c r="GY526" s="157" t="s">
        <v>405</v>
      </c>
      <c r="GZ526" s="277"/>
      <c r="HA526" s="157"/>
      <c r="HB526" s="157"/>
      <c r="HC526" s="277"/>
      <c r="HD526" s="277"/>
      <c r="HF526" s="277"/>
    </row>
    <row r="527" spans="1:214" ht="12.75" customHeight="1">
      <c r="A527" s="188"/>
      <c r="B527" s="189" t="s">
        <v>180</v>
      </c>
      <c r="C527" s="501" t="s">
        <v>410</v>
      </c>
      <c r="D527" s="501"/>
      <c r="E527" s="501"/>
      <c r="F527" s="501"/>
      <c r="G527" s="501"/>
      <c r="H527" s="190"/>
      <c r="I527" s="191"/>
      <c r="J527" s="191"/>
      <c r="K527" s="191"/>
      <c r="L527" s="193"/>
      <c r="M527" s="191"/>
      <c r="N527" s="193"/>
      <c r="O527" s="191"/>
      <c r="P527" s="216">
        <v>19.02</v>
      </c>
      <c r="GO527" s="277"/>
      <c r="GP527" s="277"/>
      <c r="GQ527" s="277"/>
      <c r="GR527" s="277"/>
      <c r="GS527" s="277"/>
      <c r="GT527" s="277"/>
      <c r="GU527" s="277"/>
      <c r="GW527" s="157" t="s">
        <v>410</v>
      </c>
      <c r="GX527" s="157"/>
      <c r="GY527" s="157"/>
      <c r="GZ527" s="277"/>
      <c r="HA527" s="157"/>
      <c r="HB527" s="157"/>
      <c r="HC527" s="277"/>
      <c r="HD527" s="277"/>
      <c r="HF527" s="277"/>
    </row>
    <row r="528" spans="1:214" ht="33.75" customHeight="1">
      <c r="A528" s="195"/>
      <c r="B528" s="189" t="s">
        <v>593</v>
      </c>
      <c r="C528" s="501" t="s">
        <v>594</v>
      </c>
      <c r="D528" s="501"/>
      <c r="E528" s="501"/>
      <c r="F528" s="501"/>
      <c r="G528" s="501"/>
      <c r="H528" s="190" t="s">
        <v>595</v>
      </c>
      <c r="I528" s="201">
        <v>26.67</v>
      </c>
      <c r="J528" s="202">
        <v>1.0367</v>
      </c>
      <c r="K528" s="215">
        <v>1.1059516</v>
      </c>
      <c r="L528" s="205">
        <v>5.87</v>
      </c>
      <c r="M528" s="206">
        <v>0.87</v>
      </c>
      <c r="N528" s="200">
        <v>5.1100000000000003</v>
      </c>
      <c r="O528" s="191"/>
      <c r="P528" s="194">
        <v>5.65</v>
      </c>
      <c r="Q528" s="278"/>
      <c r="R528" s="278"/>
      <c r="GO528" s="277"/>
      <c r="GP528" s="277"/>
      <c r="GQ528" s="277"/>
      <c r="GR528" s="277"/>
      <c r="GS528" s="277"/>
      <c r="GT528" s="277"/>
      <c r="GU528" s="277"/>
      <c r="GW528" s="157"/>
      <c r="GX528" s="157" t="s">
        <v>594</v>
      </c>
      <c r="GY528" s="157"/>
      <c r="GZ528" s="277"/>
      <c r="HA528" s="157"/>
      <c r="HB528" s="157"/>
      <c r="HC528" s="277"/>
      <c r="HD528" s="277"/>
      <c r="HF528" s="277"/>
    </row>
    <row r="529" spans="1:214" ht="12.75" customHeight="1">
      <c r="A529" s="195"/>
      <c r="B529" s="189" t="s">
        <v>1433</v>
      </c>
      <c r="C529" s="501" t="s">
        <v>1434</v>
      </c>
      <c r="D529" s="501"/>
      <c r="E529" s="501"/>
      <c r="F529" s="501"/>
      <c r="G529" s="501"/>
      <c r="H529" s="190" t="s">
        <v>418</v>
      </c>
      <c r="I529" s="192">
        <v>1.16E-3</v>
      </c>
      <c r="J529" s="202">
        <v>1.0367</v>
      </c>
      <c r="K529" s="215">
        <v>4.8099999999999997E-5</v>
      </c>
      <c r="L529" s="208">
        <v>43821.53</v>
      </c>
      <c r="M529" s="206">
        <v>1.34</v>
      </c>
      <c r="N529" s="200">
        <v>58720.85</v>
      </c>
      <c r="O529" s="191"/>
      <c r="P529" s="194">
        <v>2.82</v>
      </c>
      <c r="Q529" s="278"/>
      <c r="R529" s="278"/>
      <c r="GO529" s="277"/>
      <c r="GP529" s="277"/>
      <c r="GQ529" s="277"/>
      <c r="GR529" s="277"/>
      <c r="GS529" s="277"/>
      <c r="GT529" s="277"/>
      <c r="GU529" s="277"/>
      <c r="GW529" s="157"/>
      <c r="GX529" s="157" t="s">
        <v>1434</v>
      </c>
      <c r="GY529" s="157"/>
      <c r="GZ529" s="277"/>
      <c r="HA529" s="157"/>
      <c r="HB529" s="157"/>
      <c r="HC529" s="277"/>
      <c r="HD529" s="277"/>
      <c r="HF529" s="277"/>
    </row>
    <row r="530" spans="1:214" ht="12.75" customHeight="1">
      <c r="A530" s="195"/>
      <c r="B530" s="189" t="s">
        <v>730</v>
      </c>
      <c r="C530" s="501" t="s">
        <v>731</v>
      </c>
      <c r="D530" s="501"/>
      <c r="E530" s="501"/>
      <c r="F530" s="501"/>
      <c r="G530" s="501"/>
      <c r="H530" s="190" t="s">
        <v>413</v>
      </c>
      <c r="I530" s="201">
        <v>0.02</v>
      </c>
      <c r="J530" s="202">
        <v>1.0367</v>
      </c>
      <c r="K530" s="215">
        <v>8.2939999999999999E-4</v>
      </c>
      <c r="L530" s="205">
        <v>79.88</v>
      </c>
      <c r="M530" s="206">
        <v>1.42</v>
      </c>
      <c r="N530" s="200">
        <v>113.43</v>
      </c>
      <c r="O530" s="191"/>
      <c r="P530" s="194">
        <v>0.09</v>
      </c>
      <c r="Q530" s="278"/>
      <c r="R530" s="278"/>
      <c r="GO530" s="277"/>
      <c r="GP530" s="277"/>
      <c r="GQ530" s="277"/>
      <c r="GR530" s="277"/>
      <c r="GS530" s="277"/>
      <c r="GT530" s="277"/>
      <c r="GU530" s="277"/>
      <c r="GW530" s="157"/>
      <c r="GX530" s="157" t="s">
        <v>731</v>
      </c>
      <c r="GY530" s="157"/>
      <c r="GZ530" s="277"/>
      <c r="HA530" s="157"/>
      <c r="HB530" s="157"/>
      <c r="HC530" s="277"/>
      <c r="HD530" s="277"/>
      <c r="HF530" s="277"/>
    </row>
    <row r="531" spans="1:214" ht="12.75" customHeight="1">
      <c r="A531" s="195"/>
      <c r="B531" s="189" t="s">
        <v>1459</v>
      </c>
      <c r="C531" s="501" t="s">
        <v>1460</v>
      </c>
      <c r="D531" s="501"/>
      <c r="E531" s="501"/>
      <c r="F531" s="501"/>
      <c r="G531" s="501"/>
      <c r="H531" s="190" t="s">
        <v>587</v>
      </c>
      <c r="I531" s="201">
        <v>0.05</v>
      </c>
      <c r="J531" s="202">
        <v>1.0367</v>
      </c>
      <c r="K531" s="215">
        <v>2.0734E-3</v>
      </c>
      <c r="L531" s="208">
        <v>3141.34</v>
      </c>
      <c r="M531" s="206">
        <v>1.29</v>
      </c>
      <c r="N531" s="200">
        <v>4052.33</v>
      </c>
      <c r="O531" s="191"/>
      <c r="P531" s="194">
        <v>8.4</v>
      </c>
      <c r="Q531" s="278"/>
      <c r="R531" s="278"/>
      <c r="GO531" s="277"/>
      <c r="GP531" s="277"/>
      <c r="GQ531" s="277"/>
      <c r="GR531" s="277"/>
      <c r="GS531" s="277"/>
      <c r="GT531" s="277"/>
      <c r="GU531" s="277"/>
      <c r="GW531" s="157"/>
      <c r="GX531" s="157" t="s">
        <v>1460</v>
      </c>
      <c r="GY531" s="157"/>
      <c r="GZ531" s="277"/>
      <c r="HA531" s="157"/>
      <c r="HB531" s="157"/>
      <c r="HC531" s="277"/>
      <c r="HD531" s="277"/>
      <c r="HF531" s="277"/>
    </row>
    <row r="532" spans="1:214" ht="12.75" customHeight="1">
      <c r="A532" s="195"/>
      <c r="B532" s="189" t="s">
        <v>1461</v>
      </c>
      <c r="C532" s="501" t="s">
        <v>1462</v>
      </c>
      <c r="D532" s="501"/>
      <c r="E532" s="501"/>
      <c r="F532" s="501"/>
      <c r="G532" s="501"/>
      <c r="H532" s="190" t="s">
        <v>1124</v>
      </c>
      <c r="I532" s="202">
        <v>1.2200000000000001E-2</v>
      </c>
      <c r="J532" s="202">
        <v>1.0367</v>
      </c>
      <c r="K532" s="215">
        <v>5.0589999999999999E-4</v>
      </c>
      <c r="L532" s="208">
        <v>3287.8</v>
      </c>
      <c r="M532" s="206">
        <v>1.24</v>
      </c>
      <c r="N532" s="200">
        <v>4076.87</v>
      </c>
      <c r="O532" s="191"/>
      <c r="P532" s="194">
        <v>2.06</v>
      </c>
      <c r="Q532" s="278"/>
      <c r="R532" s="278"/>
      <c r="GO532" s="277"/>
      <c r="GP532" s="277"/>
      <c r="GQ532" s="277"/>
      <c r="GR532" s="277"/>
      <c r="GS532" s="277"/>
      <c r="GT532" s="277"/>
      <c r="GU532" s="277"/>
      <c r="GW532" s="157"/>
      <c r="GX532" s="157" t="s">
        <v>1462</v>
      </c>
      <c r="GY532" s="157"/>
      <c r="GZ532" s="277"/>
      <c r="HA532" s="157"/>
      <c r="HB532" s="157"/>
      <c r="HC532" s="277"/>
      <c r="HD532" s="277"/>
      <c r="HF532" s="277"/>
    </row>
    <row r="533" spans="1:214" ht="12.75" customHeight="1">
      <c r="A533" s="210"/>
      <c r="B533" s="187"/>
      <c r="C533" s="500" t="s">
        <v>429</v>
      </c>
      <c r="D533" s="500"/>
      <c r="E533" s="500"/>
      <c r="F533" s="500"/>
      <c r="G533" s="500"/>
      <c r="H533" s="180"/>
      <c r="I533" s="181"/>
      <c r="J533" s="181"/>
      <c r="K533" s="181"/>
      <c r="L533" s="183"/>
      <c r="M533" s="181"/>
      <c r="N533" s="211"/>
      <c r="O533" s="181"/>
      <c r="P533" s="212">
        <v>358.49</v>
      </c>
      <c r="Q533" s="278"/>
      <c r="R533" s="278"/>
      <c r="GO533" s="277"/>
      <c r="GP533" s="277"/>
      <c r="GQ533" s="277"/>
      <c r="GR533" s="277"/>
      <c r="GS533" s="277"/>
      <c r="GT533" s="277"/>
      <c r="GU533" s="277"/>
      <c r="GW533" s="157"/>
      <c r="GX533" s="157"/>
      <c r="GY533" s="157"/>
      <c r="GZ533" s="277" t="s">
        <v>429</v>
      </c>
      <c r="HA533" s="157"/>
      <c r="HB533" s="157"/>
      <c r="HC533" s="277"/>
      <c r="HD533" s="277"/>
      <c r="HF533" s="277"/>
    </row>
    <row r="534" spans="1:214" ht="12.75" customHeight="1">
      <c r="A534" s="203" t="s">
        <v>1829</v>
      </c>
      <c r="B534" s="189" t="s">
        <v>430</v>
      </c>
      <c r="C534" s="501" t="s">
        <v>431</v>
      </c>
      <c r="D534" s="501"/>
      <c r="E534" s="501"/>
      <c r="F534" s="501"/>
      <c r="G534" s="501"/>
      <c r="H534" s="190" t="s">
        <v>432</v>
      </c>
      <c r="I534" s="209">
        <v>2</v>
      </c>
      <c r="J534" s="191"/>
      <c r="K534" s="209">
        <v>2</v>
      </c>
      <c r="L534" s="193"/>
      <c r="M534" s="191"/>
      <c r="N534" s="193"/>
      <c r="O534" s="202">
        <v>1.0367</v>
      </c>
      <c r="P534" s="216">
        <v>4.21</v>
      </c>
      <c r="GO534" s="277"/>
      <c r="GP534" s="277"/>
      <c r="GQ534" s="277"/>
      <c r="GR534" s="277"/>
      <c r="GS534" s="277"/>
      <c r="GT534" s="277"/>
      <c r="GU534" s="277"/>
      <c r="GW534" s="157"/>
      <c r="GX534" s="157"/>
      <c r="GY534" s="157"/>
      <c r="GZ534" s="277"/>
      <c r="HA534" s="157" t="s">
        <v>431</v>
      </c>
      <c r="HB534" s="157"/>
      <c r="HC534" s="277"/>
      <c r="HD534" s="277"/>
      <c r="HF534" s="277"/>
    </row>
    <row r="535" spans="1:214" ht="12.75" customHeight="1">
      <c r="A535" s="203"/>
      <c r="B535" s="189"/>
      <c r="C535" s="501" t="s">
        <v>433</v>
      </c>
      <c r="D535" s="501"/>
      <c r="E535" s="501"/>
      <c r="F535" s="501"/>
      <c r="G535" s="501"/>
      <c r="H535" s="190"/>
      <c r="I535" s="191"/>
      <c r="J535" s="191"/>
      <c r="K535" s="191"/>
      <c r="L535" s="193"/>
      <c r="M535" s="191"/>
      <c r="N535" s="193"/>
      <c r="O535" s="191"/>
      <c r="P535" s="216">
        <v>331.27</v>
      </c>
      <c r="GO535" s="277"/>
      <c r="GP535" s="277"/>
      <c r="GQ535" s="277"/>
      <c r="GR535" s="277"/>
      <c r="GS535" s="277"/>
      <c r="GT535" s="277"/>
      <c r="GU535" s="277"/>
      <c r="GW535" s="157"/>
      <c r="GX535" s="157"/>
      <c r="GY535" s="157"/>
      <c r="GZ535" s="277"/>
      <c r="HA535" s="157"/>
      <c r="HB535" s="157" t="s">
        <v>433</v>
      </c>
      <c r="HC535" s="277"/>
      <c r="HD535" s="277"/>
      <c r="HF535" s="277"/>
    </row>
    <row r="536" spans="1:214" ht="12.75" customHeight="1">
      <c r="A536" s="203"/>
      <c r="B536" s="189" t="s">
        <v>603</v>
      </c>
      <c r="C536" s="501" t="s">
        <v>604</v>
      </c>
      <c r="D536" s="501"/>
      <c r="E536" s="501"/>
      <c r="F536" s="501"/>
      <c r="G536" s="501"/>
      <c r="H536" s="190" t="s">
        <v>432</v>
      </c>
      <c r="I536" s="209">
        <v>97</v>
      </c>
      <c r="J536" s="191"/>
      <c r="K536" s="209">
        <v>97</v>
      </c>
      <c r="L536" s="193"/>
      <c r="M536" s="191"/>
      <c r="N536" s="193"/>
      <c r="O536" s="191"/>
      <c r="P536" s="216">
        <v>321.33</v>
      </c>
      <c r="GO536" s="277"/>
      <c r="GP536" s="277"/>
      <c r="GQ536" s="277"/>
      <c r="GR536" s="277"/>
      <c r="GS536" s="277"/>
      <c r="GT536" s="277"/>
      <c r="GU536" s="277"/>
      <c r="GW536" s="157"/>
      <c r="GX536" s="157"/>
      <c r="GY536" s="157"/>
      <c r="GZ536" s="277"/>
      <c r="HA536" s="157"/>
      <c r="HB536" s="157" t="s">
        <v>604</v>
      </c>
      <c r="HC536" s="277"/>
      <c r="HD536" s="277"/>
      <c r="HF536" s="277"/>
    </row>
    <row r="537" spans="1:214" ht="12.75" customHeight="1">
      <c r="A537" s="203"/>
      <c r="B537" s="189" t="s">
        <v>605</v>
      </c>
      <c r="C537" s="501" t="s">
        <v>606</v>
      </c>
      <c r="D537" s="501"/>
      <c r="E537" s="501"/>
      <c r="F537" s="501"/>
      <c r="G537" s="501"/>
      <c r="H537" s="190" t="s">
        <v>432</v>
      </c>
      <c r="I537" s="209">
        <v>51</v>
      </c>
      <c r="J537" s="191"/>
      <c r="K537" s="209">
        <v>51</v>
      </c>
      <c r="L537" s="193"/>
      <c r="M537" s="191"/>
      <c r="N537" s="193"/>
      <c r="O537" s="191"/>
      <c r="P537" s="216">
        <v>168.95</v>
      </c>
      <c r="GO537" s="277"/>
      <c r="GP537" s="277"/>
      <c r="GQ537" s="277"/>
      <c r="GR537" s="277"/>
      <c r="GS537" s="277"/>
      <c r="GT537" s="277"/>
      <c r="GU537" s="277"/>
      <c r="GW537" s="157"/>
      <c r="GX537" s="157"/>
      <c r="GY537" s="157"/>
      <c r="GZ537" s="277"/>
      <c r="HA537" s="157"/>
      <c r="HB537" s="157" t="s">
        <v>606</v>
      </c>
      <c r="HC537" s="277"/>
      <c r="HD537" s="277"/>
      <c r="HF537" s="277"/>
    </row>
    <row r="538" spans="1:214" ht="12.75" customHeight="1">
      <c r="A538" s="213"/>
      <c r="B538" s="214"/>
      <c r="C538" s="500" t="s">
        <v>438</v>
      </c>
      <c r="D538" s="500"/>
      <c r="E538" s="500"/>
      <c r="F538" s="500"/>
      <c r="G538" s="500"/>
      <c r="H538" s="180"/>
      <c r="I538" s="181"/>
      <c r="J538" s="181"/>
      <c r="K538" s="181"/>
      <c r="L538" s="183"/>
      <c r="M538" s="181"/>
      <c r="N538" s="211">
        <v>21324.5</v>
      </c>
      <c r="O538" s="181"/>
      <c r="P538" s="240">
        <v>852.98</v>
      </c>
      <c r="GO538" s="277"/>
      <c r="GP538" s="277"/>
      <c r="GQ538" s="277"/>
      <c r="GR538" s="277"/>
      <c r="GS538" s="277"/>
      <c r="GT538" s="277"/>
      <c r="GU538" s="277"/>
      <c r="GW538" s="157"/>
      <c r="GX538" s="157"/>
      <c r="GY538" s="157"/>
      <c r="GZ538" s="277"/>
      <c r="HA538" s="157"/>
      <c r="HB538" s="157"/>
      <c r="HC538" s="277" t="s">
        <v>438</v>
      </c>
      <c r="HD538" s="277"/>
      <c r="HF538" s="277"/>
    </row>
    <row r="539" spans="1:214" ht="12.75" customHeight="1">
      <c r="A539" s="497" t="s">
        <v>2135</v>
      </c>
      <c r="B539" s="497"/>
      <c r="C539" s="497"/>
      <c r="D539" s="497"/>
      <c r="E539" s="497"/>
      <c r="F539" s="497"/>
      <c r="G539" s="497"/>
      <c r="H539" s="497"/>
      <c r="I539" s="497"/>
      <c r="J539" s="497"/>
      <c r="K539" s="497"/>
      <c r="L539" s="497"/>
      <c r="M539" s="497"/>
      <c r="N539" s="497"/>
      <c r="O539" s="497"/>
      <c r="P539" s="497"/>
      <c r="GO539" s="277"/>
      <c r="GP539" s="277" t="s">
        <v>2135</v>
      </c>
      <c r="GQ539" s="277"/>
      <c r="GR539" s="277"/>
      <c r="GS539" s="277"/>
      <c r="GT539" s="277"/>
      <c r="GU539" s="277"/>
      <c r="GW539" s="157"/>
      <c r="GX539" s="157"/>
      <c r="GY539" s="157"/>
      <c r="GZ539" s="277"/>
      <c r="HA539" s="157"/>
      <c r="HB539" s="157"/>
      <c r="HC539" s="277"/>
      <c r="HD539" s="277"/>
      <c r="HF539" s="277"/>
    </row>
    <row r="540" spans="1:214" ht="12.75" customHeight="1">
      <c r="A540" s="178" t="s">
        <v>481</v>
      </c>
      <c r="B540" s="179" t="s">
        <v>1408</v>
      </c>
      <c r="C540" s="498" t="s">
        <v>1409</v>
      </c>
      <c r="D540" s="498"/>
      <c r="E540" s="498"/>
      <c r="F540" s="498"/>
      <c r="G540" s="498"/>
      <c r="H540" s="180" t="s">
        <v>610</v>
      </c>
      <c r="I540" s="181">
        <v>1.64</v>
      </c>
      <c r="J540" s="182">
        <v>1</v>
      </c>
      <c r="K540" s="219">
        <v>1.64</v>
      </c>
      <c r="L540" s="183"/>
      <c r="M540" s="181"/>
      <c r="N540" s="184"/>
      <c r="O540" s="181"/>
      <c r="P540" s="185"/>
      <c r="GO540" s="277"/>
      <c r="GP540" s="277"/>
      <c r="GQ540" s="277" t="s">
        <v>1409</v>
      </c>
      <c r="GR540" s="277"/>
      <c r="GS540" s="277"/>
      <c r="GT540" s="277"/>
      <c r="GU540" s="277"/>
      <c r="GW540" s="157"/>
      <c r="GX540" s="157"/>
      <c r="GY540" s="157"/>
      <c r="GZ540" s="277"/>
      <c r="HA540" s="157"/>
      <c r="HB540" s="157"/>
      <c r="HC540" s="277"/>
      <c r="HD540" s="277"/>
      <c r="HF540" s="277"/>
    </row>
    <row r="541" spans="1:214" ht="56.25" customHeight="1">
      <c r="A541" s="186"/>
      <c r="B541" s="187" t="s">
        <v>386</v>
      </c>
      <c r="C541" s="499" t="s">
        <v>387</v>
      </c>
      <c r="D541" s="499"/>
      <c r="E541" s="499"/>
      <c r="F541" s="499"/>
      <c r="G541" s="499"/>
      <c r="H541" s="499"/>
      <c r="I541" s="499"/>
      <c r="J541" s="499"/>
      <c r="K541" s="499"/>
      <c r="L541" s="499"/>
      <c r="M541" s="499"/>
      <c r="N541" s="499"/>
      <c r="O541" s="499"/>
      <c r="P541" s="499"/>
      <c r="GO541" s="277"/>
      <c r="GP541" s="277"/>
      <c r="GQ541" s="277"/>
      <c r="GR541" s="277"/>
      <c r="GS541" s="277"/>
      <c r="GT541" s="277"/>
      <c r="GU541" s="277"/>
      <c r="GV541" s="140" t="s">
        <v>387</v>
      </c>
      <c r="GW541" s="157"/>
      <c r="GX541" s="157"/>
      <c r="GY541" s="157"/>
      <c r="GZ541" s="277"/>
      <c r="HA541" s="157"/>
      <c r="HB541" s="157"/>
      <c r="HC541" s="277"/>
      <c r="HD541" s="277"/>
      <c r="HF541" s="277"/>
    </row>
    <row r="542" spans="1:214" ht="22.5" customHeight="1">
      <c r="A542" s="186"/>
      <c r="B542" s="187" t="s">
        <v>388</v>
      </c>
      <c r="C542" s="499" t="s">
        <v>389</v>
      </c>
      <c r="D542" s="499"/>
      <c r="E542" s="499"/>
      <c r="F542" s="499"/>
      <c r="G542" s="499"/>
      <c r="H542" s="499"/>
      <c r="I542" s="499"/>
      <c r="J542" s="499"/>
      <c r="K542" s="499"/>
      <c r="L542" s="499"/>
      <c r="M542" s="499"/>
      <c r="N542" s="499"/>
      <c r="O542" s="499"/>
      <c r="P542" s="499"/>
      <c r="GO542" s="277"/>
      <c r="GP542" s="277"/>
      <c r="GQ542" s="277"/>
      <c r="GR542" s="277"/>
      <c r="GS542" s="277"/>
      <c r="GT542" s="277"/>
      <c r="GU542" s="277"/>
      <c r="GV542" s="140" t="s">
        <v>389</v>
      </c>
      <c r="GW542" s="157"/>
      <c r="GX542" s="157"/>
      <c r="GY542" s="157"/>
      <c r="GZ542" s="277"/>
      <c r="HA542" s="157"/>
      <c r="HB542" s="157"/>
      <c r="HC542" s="277"/>
      <c r="HD542" s="277"/>
      <c r="HF542" s="277"/>
    </row>
    <row r="543" spans="1:214" ht="12.75" customHeight="1">
      <c r="A543" s="186"/>
      <c r="B543" s="187"/>
      <c r="C543" s="499" t="s">
        <v>2011</v>
      </c>
      <c r="D543" s="499"/>
      <c r="E543" s="499"/>
      <c r="F543" s="499"/>
      <c r="G543" s="499"/>
      <c r="H543" s="499"/>
      <c r="I543" s="499"/>
      <c r="J543" s="499"/>
      <c r="K543" s="499"/>
      <c r="L543" s="499"/>
      <c r="M543" s="499"/>
      <c r="N543" s="499"/>
      <c r="O543" s="499"/>
      <c r="P543" s="499"/>
      <c r="GO543" s="277"/>
      <c r="GP543" s="277"/>
      <c r="GQ543" s="277"/>
      <c r="GR543" s="277"/>
      <c r="GS543" s="277"/>
      <c r="GT543" s="277"/>
      <c r="GU543" s="277"/>
      <c r="GV543" s="140" t="s">
        <v>2011</v>
      </c>
      <c r="GW543" s="157"/>
      <c r="GX543" s="157"/>
      <c r="GY543" s="157"/>
      <c r="GZ543" s="277"/>
      <c r="HA543" s="157"/>
      <c r="HB543" s="157"/>
      <c r="HC543" s="277"/>
      <c r="HD543" s="277"/>
      <c r="HF543" s="277"/>
    </row>
    <row r="544" spans="1:214" ht="12.75" customHeight="1">
      <c r="A544" s="188"/>
      <c r="B544" s="189" t="s">
        <v>164</v>
      </c>
      <c r="C544" s="501" t="s">
        <v>391</v>
      </c>
      <c r="D544" s="501"/>
      <c r="E544" s="501"/>
      <c r="F544" s="501"/>
      <c r="G544" s="501"/>
      <c r="H544" s="190" t="s">
        <v>392</v>
      </c>
      <c r="I544" s="191"/>
      <c r="J544" s="191"/>
      <c r="K544" s="215">
        <v>5.4287003</v>
      </c>
      <c r="L544" s="193"/>
      <c r="M544" s="191"/>
      <c r="N544" s="193"/>
      <c r="O544" s="191"/>
      <c r="P544" s="194">
        <v>3073.4</v>
      </c>
      <c r="GO544" s="277"/>
      <c r="GP544" s="277"/>
      <c r="GQ544" s="277"/>
      <c r="GR544" s="277"/>
      <c r="GS544" s="277"/>
      <c r="GT544" s="277"/>
      <c r="GU544" s="277"/>
      <c r="GW544" s="157" t="s">
        <v>391</v>
      </c>
      <c r="GX544" s="157"/>
      <c r="GY544" s="157"/>
      <c r="GZ544" s="277"/>
      <c r="HA544" s="157"/>
      <c r="HB544" s="157"/>
      <c r="HC544" s="277"/>
      <c r="HD544" s="277"/>
      <c r="HF544" s="277"/>
    </row>
    <row r="545" spans="1:214" ht="12.75" customHeight="1">
      <c r="A545" s="195"/>
      <c r="B545" s="189" t="s">
        <v>393</v>
      </c>
      <c r="C545" s="501" t="s">
        <v>394</v>
      </c>
      <c r="D545" s="501"/>
      <c r="E545" s="501"/>
      <c r="F545" s="501"/>
      <c r="G545" s="501"/>
      <c r="H545" s="190" t="s">
        <v>392</v>
      </c>
      <c r="I545" s="201">
        <v>2.06</v>
      </c>
      <c r="J545" s="197">
        <v>1.6068849999999999</v>
      </c>
      <c r="K545" s="215">
        <v>5.4287003</v>
      </c>
      <c r="L545" s="198"/>
      <c r="M545" s="199"/>
      <c r="N545" s="200">
        <v>566.14</v>
      </c>
      <c r="O545" s="191"/>
      <c r="P545" s="194">
        <v>3073.4</v>
      </c>
      <c r="Q545" s="278"/>
      <c r="R545" s="278"/>
      <c r="GO545" s="277"/>
      <c r="GP545" s="277"/>
      <c r="GQ545" s="277"/>
      <c r="GR545" s="277"/>
      <c r="GS545" s="277"/>
      <c r="GT545" s="277"/>
      <c r="GU545" s="277"/>
      <c r="GW545" s="157"/>
      <c r="GX545" s="157" t="s">
        <v>394</v>
      </c>
      <c r="GY545" s="157"/>
      <c r="GZ545" s="277"/>
      <c r="HA545" s="157"/>
      <c r="HB545" s="157"/>
      <c r="HC545" s="277"/>
      <c r="HD545" s="277"/>
      <c r="HF545" s="277"/>
    </row>
    <row r="546" spans="1:214" ht="12.75" customHeight="1">
      <c r="A546" s="188"/>
      <c r="B546" s="189" t="s">
        <v>167</v>
      </c>
      <c r="C546" s="501" t="s">
        <v>395</v>
      </c>
      <c r="D546" s="501"/>
      <c r="E546" s="501"/>
      <c r="F546" s="501"/>
      <c r="G546" s="501"/>
      <c r="H546" s="190"/>
      <c r="I546" s="191"/>
      <c r="J546" s="191"/>
      <c r="K546" s="191"/>
      <c r="L546" s="193"/>
      <c r="M546" s="191"/>
      <c r="N546" s="193"/>
      <c r="O546" s="191"/>
      <c r="P546" s="216">
        <v>112.04</v>
      </c>
      <c r="GO546" s="277"/>
      <c r="GP546" s="277"/>
      <c r="GQ546" s="277"/>
      <c r="GR546" s="277"/>
      <c r="GS546" s="277"/>
      <c r="GT546" s="277"/>
      <c r="GU546" s="277"/>
      <c r="GW546" s="157" t="s">
        <v>395</v>
      </c>
      <c r="GX546" s="157"/>
      <c r="GY546" s="157"/>
      <c r="GZ546" s="277"/>
      <c r="HA546" s="157"/>
      <c r="HB546" s="157"/>
      <c r="HC546" s="277"/>
      <c r="HD546" s="277"/>
      <c r="HF546" s="277"/>
    </row>
    <row r="547" spans="1:214" ht="12.75" customHeight="1">
      <c r="A547" s="188"/>
      <c r="B547" s="189"/>
      <c r="C547" s="501" t="s">
        <v>396</v>
      </c>
      <c r="D547" s="501"/>
      <c r="E547" s="501"/>
      <c r="F547" s="501"/>
      <c r="G547" s="501"/>
      <c r="H547" s="190" t="s">
        <v>392</v>
      </c>
      <c r="I547" s="191"/>
      <c r="J547" s="191"/>
      <c r="K547" s="215">
        <v>0.10541159999999999</v>
      </c>
      <c r="L547" s="193"/>
      <c r="M547" s="191"/>
      <c r="N547" s="193"/>
      <c r="O547" s="191"/>
      <c r="P547" s="216">
        <v>71.52</v>
      </c>
      <c r="GO547" s="277"/>
      <c r="GP547" s="277"/>
      <c r="GQ547" s="277"/>
      <c r="GR547" s="277"/>
      <c r="GS547" s="277"/>
      <c r="GT547" s="277"/>
      <c r="GU547" s="277"/>
      <c r="GW547" s="157" t="s">
        <v>396</v>
      </c>
      <c r="GX547" s="157"/>
      <c r="GY547" s="157"/>
      <c r="GZ547" s="277"/>
      <c r="HA547" s="157"/>
      <c r="HB547" s="157"/>
      <c r="HC547" s="277"/>
      <c r="HD547" s="277"/>
      <c r="HF547" s="277"/>
    </row>
    <row r="548" spans="1:214" ht="12.75" customHeight="1">
      <c r="A548" s="195"/>
      <c r="B548" s="189" t="s">
        <v>397</v>
      </c>
      <c r="C548" s="501" t="s">
        <v>398</v>
      </c>
      <c r="D548" s="501"/>
      <c r="E548" s="501"/>
      <c r="F548" s="501"/>
      <c r="G548" s="501"/>
      <c r="H548" s="190" t="s">
        <v>399</v>
      </c>
      <c r="I548" s="201">
        <v>0.02</v>
      </c>
      <c r="J548" s="197">
        <v>1.6068849999999999</v>
      </c>
      <c r="K548" s="215">
        <v>5.2705799999999997E-2</v>
      </c>
      <c r="L548" s="198"/>
      <c r="M548" s="199"/>
      <c r="N548" s="200">
        <v>1582.31</v>
      </c>
      <c r="O548" s="191"/>
      <c r="P548" s="194">
        <v>83.4</v>
      </c>
      <c r="Q548" s="278"/>
      <c r="R548" s="278"/>
      <c r="GO548" s="277"/>
      <c r="GP548" s="277"/>
      <c r="GQ548" s="277"/>
      <c r="GR548" s="277"/>
      <c r="GS548" s="277"/>
      <c r="GT548" s="277"/>
      <c r="GU548" s="277"/>
      <c r="GW548" s="157"/>
      <c r="GX548" s="157" t="s">
        <v>398</v>
      </c>
      <c r="GY548" s="157"/>
      <c r="GZ548" s="277"/>
      <c r="HA548" s="157"/>
      <c r="HB548" s="157"/>
      <c r="HC548" s="277"/>
      <c r="HD548" s="277"/>
      <c r="HF548" s="277"/>
    </row>
    <row r="549" spans="1:214" ht="12.75" customHeight="1">
      <c r="A549" s="203"/>
      <c r="B549" s="189" t="s">
        <v>400</v>
      </c>
      <c r="C549" s="501" t="s">
        <v>401</v>
      </c>
      <c r="D549" s="501"/>
      <c r="E549" s="501"/>
      <c r="F549" s="501"/>
      <c r="G549" s="501"/>
      <c r="H549" s="190" t="s">
        <v>392</v>
      </c>
      <c r="I549" s="201">
        <v>0.02</v>
      </c>
      <c r="J549" s="197">
        <v>1.6068849999999999</v>
      </c>
      <c r="K549" s="215">
        <v>5.2705799999999997E-2</v>
      </c>
      <c r="L549" s="193"/>
      <c r="M549" s="191"/>
      <c r="N549" s="204">
        <v>777.91</v>
      </c>
      <c r="O549" s="191"/>
      <c r="P549" s="216">
        <v>41</v>
      </c>
      <c r="GO549" s="277"/>
      <c r="GP549" s="277"/>
      <c r="GQ549" s="277"/>
      <c r="GR549" s="277"/>
      <c r="GS549" s="277"/>
      <c r="GT549" s="277"/>
      <c r="GU549" s="277"/>
      <c r="GW549" s="157"/>
      <c r="GX549" s="157"/>
      <c r="GY549" s="157" t="s">
        <v>401</v>
      </c>
      <c r="GZ549" s="277"/>
      <c r="HA549" s="157"/>
      <c r="HB549" s="157"/>
      <c r="HC549" s="277"/>
      <c r="HD549" s="277"/>
      <c r="HF549" s="277"/>
    </row>
    <row r="550" spans="1:214" ht="12.75" customHeight="1">
      <c r="A550" s="195"/>
      <c r="B550" s="189" t="s">
        <v>402</v>
      </c>
      <c r="C550" s="501" t="s">
        <v>403</v>
      </c>
      <c r="D550" s="501"/>
      <c r="E550" s="501"/>
      <c r="F550" s="501"/>
      <c r="G550" s="501"/>
      <c r="H550" s="190" t="s">
        <v>399</v>
      </c>
      <c r="I550" s="201">
        <v>0.02</v>
      </c>
      <c r="J550" s="197">
        <v>1.6068849999999999</v>
      </c>
      <c r="K550" s="215">
        <v>5.2705799999999997E-2</v>
      </c>
      <c r="L550" s="198"/>
      <c r="M550" s="199"/>
      <c r="N550" s="200">
        <v>543.33000000000004</v>
      </c>
      <c r="O550" s="191"/>
      <c r="P550" s="194">
        <v>28.64</v>
      </c>
      <c r="Q550" s="278"/>
      <c r="R550" s="278"/>
      <c r="GO550" s="277"/>
      <c r="GP550" s="277"/>
      <c r="GQ550" s="277"/>
      <c r="GR550" s="277"/>
      <c r="GS550" s="277"/>
      <c r="GT550" s="277"/>
      <c r="GU550" s="277"/>
      <c r="GW550" s="157"/>
      <c r="GX550" s="157" t="s">
        <v>403</v>
      </c>
      <c r="GY550" s="157"/>
      <c r="GZ550" s="277"/>
      <c r="HA550" s="157"/>
      <c r="HB550" s="157"/>
      <c r="HC550" s="277"/>
      <c r="HD550" s="277"/>
      <c r="HF550" s="277"/>
    </row>
    <row r="551" spans="1:214" ht="12.75" customHeight="1">
      <c r="A551" s="203"/>
      <c r="B551" s="189" t="s">
        <v>404</v>
      </c>
      <c r="C551" s="501" t="s">
        <v>405</v>
      </c>
      <c r="D551" s="501"/>
      <c r="E551" s="501"/>
      <c r="F551" s="501"/>
      <c r="G551" s="501"/>
      <c r="H551" s="190" t="s">
        <v>392</v>
      </c>
      <c r="I551" s="201">
        <v>0.02</v>
      </c>
      <c r="J551" s="197">
        <v>1.6068849999999999</v>
      </c>
      <c r="K551" s="215">
        <v>5.2705799999999997E-2</v>
      </c>
      <c r="L551" s="193"/>
      <c r="M551" s="191"/>
      <c r="N551" s="204">
        <v>579.11</v>
      </c>
      <c r="O551" s="191"/>
      <c r="P551" s="216">
        <v>30.52</v>
      </c>
      <c r="GO551" s="277"/>
      <c r="GP551" s="277"/>
      <c r="GQ551" s="277"/>
      <c r="GR551" s="277"/>
      <c r="GS551" s="277"/>
      <c r="GT551" s="277"/>
      <c r="GU551" s="277"/>
      <c r="GW551" s="157"/>
      <c r="GX551" s="157"/>
      <c r="GY551" s="157" t="s">
        <v>405</v>
      </c>
      <c r="GZ551" s="277"/>
      <c r="HA551" s="157"/>
      <c r="HB551" s="157"/>
      <c r="HC551" s="277"/>
      <c r="HD551" s="277"/>
      <c r="HF551" s="277"/>
    </row>
    <row r="552" spans="1:214" ht="12.75" customHeight="1">
      <c r="A552" s="188"/>
      <c r="B552" s="189" t="s">
        <v>180</v>
      </c>
      <c r="C552" s="501" t="s">
        <v>410</v>
      </c>
      <c r="D552" s="501"/>
      <c r="E552" s="501"/>
      <c r="F552" s="501"/>
      <c r="G552" s="501"/>
      <c r="H552" s="190"/>
      <c r="I552" s="191"/>
      <c r="J552" s="191"/>
      <c r="K552" s="191"/>
      <c r="L552" s="193"/>
      <c r="M552" s="191"/>
      <c r="N552" s="193"/>
      <c r="O552" s="191"/>
      <c r="P552" s="216">
        <v>179.75</v>
      </c>
      <c r="GO552" s="277"/>
      <c r="GP552" s="277"/>
      <c r="GQ552" s="277"/>
      <c r="GR552" s="277"/>
      <c r="GS552" s="277"/>
      <c r="GT552" s="277"/>
      <c r="GU552" s="277"/>
      <c r="GW552" s="157" t="s">
        <v>410</v>
      </c>
      <c r="GX552" s="157"/>
      <c r="GY552" s="157"/>
      <c r="GZ552" s="277"/>
      <c r="HA552" s="157"/>
      <c r="HB552" s="157"/>
      <c r="HC552" s="277"/>
      <c r="HD552" s="277"/>
      <c r="HF552" s="277"/>
    </row>
    <row r="553" spans="1:214" ht="33.75" customHeight="1">
      <c r="A553" s="195"/>
      <c r="B553" s="189" t="s">
        <v>593</v>
      </c>
      <c r="C553" s="501" t="s">
        <v>594</v>
      </c>
      <c r="D553" s="501"/>
      <c r="E553" s="501"/>
      <c r="F553" s="501"/>
      <c r="G553" s="501"/>
      <c r="H553" s="190" t="s">
        <v>595</v>
      </c>
      <c r="I553" s="201">
        <v>13.33</v>
      </c>
      <c r="J553" s="202">
        <v>1.0367</v>
      </c>
      <c r="K553" s="197">
        <v>22.663506000000002</v>
      </c>
      <c r="L553" s="205">
        <v>5.87</v>
      </c>
      <c r="M553" s="206">
        <v>0.87</v>
      </c>
      <c r="N553" s="200">
        <v>5.1100000000000003</v>
      </c>
      <c r="O553" s="191"/>
      <c r="P553" s="194">
        <v>115.81</v>
      </c>
      <c r="Q553" s="278"/>
      <c r="R553" s="278"/>
      <c r="GO553" s="277"/>
      <c r="GP553" s="277"/>
      <c r="GQ553" s="277"/>
      <c r="GR553" s="277"/>
      <c r="GS553" s="277"/>
      <c r="GT553" s="277"/>
      <c r="GU553" s="277"/>
      <c r="GW553" s="157"/>
      <c r="GX553" s="157" t="s">
        <v>594</v>
      </c>
      <c r="GY553" s="157"/>
      <c r="GZ553" s="277"/>
      <c r="HA553" s="157"/>
      <c r="HB553" s="157"/>
      <c r="HC553" s="277"/>
      <c r="HD553" s="277"/>
      <c r="HF553" s="277"/>
    </row>
    <row r="554" spans="1:214" ht="22.5" customHeight="1">
      <c r="A554" s="195"/>
      <c r="B554" s="189" t="s">
        <v>1403</v>
      </c>
      <c r="C554" s="501" t="s">
        <v>1404</v>
      </c>
      <c r="D554" s="501"/>
      <c r="E554" s="501"/>
      <c r="F554" s="501"/>
      <c r="G554" s="501"/>
      <c r="H554" s="190" t="s">
        <v>1405</v>
      </c>
      <c r="I554" s="201">
        <v>0.55000000000000004</v>
      </c>
      <c r="J554" s="202">
        <v>1.0367</v>
      </c>
      <c r="K554" s="215">
        <v>0.93510340000000003</v>
      </c>
      <c r="L554" s="205">
        <v>37.71</v>
      </c>
      <c r="M554" s="206">
        <v>1.54</v>
      </c>
      <c r="N554" s="200">
        <v>58.07</v>
      </c>
      <c r="O554" s="191"/>
      <c r="P554" s="194">
        <v>54.3</v>
      </c>
      <c r="Q554" s="278"/>
      <c r="R554" s="278"/>
      <c r="GO554" s="277"/>
      <c r="GP554" s="277"/>
      <c r="GQ554" s="277"/>
      <c r="GR554" s="277"/>
      <c r="GS554" s="277"/>
      <c r="GT554" s="277"/>
      <c r="GU554" s="277"/>
      <c r="GW554" s="157"/>
      <c r="GX554" s="157" t="s">
        <v>1404</v>
      </c>
      <c r="GY554" s="157"/>
      <c r="GZ554" s="277"/>
      <c r="HA554" s="157"/>
      <c r="HB554" s="157"/>
      <c r="HC554" s="277"/>
      <c r="HD554" s="277"/>
      <c r="HF554" s="277"/>
    </row>
    <row r="555" spans="1:214" ht="12.75" customHeight="1">
      <c r="A555" s="195"/>
      <c r="B555" s="189" t="s">
        <v>730</v>
      </c>
      <c r="C555" s="501" t="s">
        <v>731</v>
      </c>
      <c r="D555" s="501"/>
      <c r="E555" s="501"/>
      <c r="F555" s="501"/>
      <c r="G555" s="501"/>
      <c r="H555" s="190" t="s">
        <v>413</v>
      </c>
      <c r="I555" s="201">
        <v>0.05</v>
      </c>
      <c r="J555" s="202">
        <v>1.0367</v>
      </c>
      <c r="K555" s="215">
        <v>8.5009399999999999E-2</v>
      </c>
      <c r="L555" s="205">
        <v>79.88</v>
      </c>
      <c r="M555" s="206">
        <v>1.42</v>
      </c>
      <c r="N555" s="200">
        <v>113.43</v>
      </c>
      <c r="O555" s="191"/>
      <c r="P555" s="194">
        <v>9.64</v>
      </c>
      <c r="Q555" s="278"/>
      <c r="R555" s="278"/>
      <c r="GO555" s="277"/>
      <c r="GP555" s="277"/>
      <c r="GQ555" s="277"/>
      <c r="GR555" s="277"/>
      <c r="GS555" s="277"/>
      <c r="GT555" s="277"/>
      <c r="GU555" s="277"/>
      <c r="GW555" s="157"/>
      <c r="GX555" s="157" t="s">
        <v>731</v>
      </c>
      <c r="GY555" s="157"/>
      <c r="GZ555" s="277"/>
      <c r="HA555" s="157"/>
      <c r="HB555" s="157"/>
      <c r="HC555" s="277"/>
      <c r="HD555" s="277"/>
      <c r="HF555" s="277"/>
    </row>
    <row r="556" spans="1:214" ht="12.75" customHeight="1">
      <c r="A556" s="210"/>
      <c r="B556" s="187"/>
      <c r="C556" s="500" t="s">
        <v>429</v>
      </c>
      <c r="D556" s="500"/>
      <c r="E556" s="500"/>
      <c r="F556" s="500"/>
      <c r="G556" s="500"/>
      <c r="H556" s="180"/>
      <c r="I556" s="181"/>
      <c r="J556" s="181"/>
      <c r="K556" s="181"/>
      <c r="L556" s="183"/>
      <c r="M556" s="181"/>
      <c r="N556" s="211"/>
      <c r="O556" s="181"/>
      <c r="P556" s="212">
        <v>3436.71</v>
      </c>
      <c r="Q556" s="278"/>
      <c r="R556" s="278"/>
      <c r="GO556" s="277"/>
      <c r="GP556" s="277"/>
      <c r="GQ556" s="277"/>
      <c r="GR556" s="277"/>
      <c r="GS556" s="277"/>
      <c r="GT556" s="277"/>
      <c r="GU556" s="277"/>
      <c r="GW556" s="157"/>
      <c r="GX556" s="157"/>
      <c r="GY556" s="157"/>
      <c r="GZ556" s="277" t="s">
        <v>429</v>
      </c>
      <c r="HA556" s="157"/>
      <c r="HB556" s="157"/>
      <c r="HC556" s="277"/>
      <c r="HD556" s="277"/>
      <c r="HF556" s="277"/>
    </row>
    <row r="557" spans="1:214" ht="12.75" customHeight="1">
      <c r="A557" s="203" t="s">
        <v>1831</v>
      </c>
      <c r="B557" s="189" t="s">
        <v>430</v>
      </c>
      <c r="C557" s="501" t="s">
        <v>431</v>
      </c>
      <c r="D557" s="501"/>
      <c r="E557" s="501"/>
      <c r="F557" s="501"/>
      <c r="G557" s="501"/>
      <c r="H557" s="190" t="s">
        <v>432</v>
      </c>
      <c r="I557" s="209">
        <v>2</v>
      </c>
      <c r="J557" s="191"/>
      <c r="K557" s="209">
        <v>2</v>
      </c>
      <c r="L557" s="193"/>
      <c r="M557" s="191"/>
      <c r="N557" s="193"/>
      <c r="O557" s="202">
        <v>1.0367</v>
      </c>
      <c r="P557" s="216">
        <v>39.659999999999997</v>
      </c>
      <c r="GO557" s="277"/>
      <c r="GP557" s="277"/>
      <c r="GQ557" s="277"/>
      <c r="GR557" s="277"/>
      <c r="GS557" s="277"/>
      <c r="GT557" s="277"/>
      <c r="GU557" s="277"/>
      <c r="GW557" s="157"/>
      <c r="GX557" s="157"/>
      <c r="GY557" s="157"/>
      <c r="GZ557" s="277"/>
      <c r="HA557" s="157" t="s">
        <v>431</v>
      </c>
      <c r="HB557" s="157"/>
      <c r="HC557" s="277"/>
      <c r="HD557" s="277"/>
      <c r="HF557" s="277"/>
    </row>
    <row r="558" spans="1:214" ht="12.75" customHeight="1">
      <c r="A558" s="203"/>
      <c r="B558" s="189"/>
      <c r="C558" s="501" t="s">
        <v>433</v>
      </c>
      <c r="D558" s="501"/>
      <c r="E558" s="501"/>
      <c r="F558" s="501"/>
      <c r="G558" s="501"/>
      <c r="H558" s="190"/>
      <c r="I558" s="191"/>
      <c r="J558" s="191"/>
      <c r="K558" s="191"/>
      <c r="L558" s="193"/>
      <c r="M558" s="191"/>
      <c r="N558" s="193"/>
      <c r="O558" s="191"/>
      <c r="P558" s="194">
        <v>3144.92</v>
      </c>
      <c r="GO558" s="277"/>
      <c r="GP558" s="277"/>
      <c r="GQ558" s="277"/>
      <c r="GR558" s="277"/>
      <c r="GS558" s="277"/>
      <c r="GT558" s="277"/>
      <c r="GU558" s="277"/>
      <c r="GW558" s="157"/>
      <c r="GX558" s="157"/>
      <c r="GY558" s="157"/>
      <c r="GZ558" s="277"/>
      <c r="HA558" s="157"/>
      <c r="HB558" s="157" t="s">
        <v>433</v>
      </c>
      <c r="HC558" s="277"/>
      <c r="HD558" s="277"/>
      <c r="HF558" s="277"/>
    </row>
    <row r="559" spans="1:214" ht="12.75" customHeight="1">
      <c r="A559" s="203"/>
      <c r="B559" s="189" t="s">
        <v>603</v>
      </c>
      <c r="C559" s="501" t="s">
        <v>604</v>
      </c>
      <c r="D559" s="501"/>
      <c r="E559" s="501"/>
      <c r="F559" s="501"/>
      <c r="G559" s="501"/>
      <c r="H559" s="190" t="s">
        <v>432</v>
      </c>
      <c r="I559" s="209">
        <v>97</v>
      </c>
      <c r="J559" s="191"/>
      <c r="K559" s="209">
        <v>97</v>
      </c>
      <c r="L559" s="193"/>
      <c r="M559" s="191"/>
      <c r="N559" s="193"/>
      <c r="O559" s="191"/>
      <c r="P559" s="194">
        <v>3050.57</v>
      </c>
      <c r="GO559" s="277"/>
      <c r="GP559" s="277"/>
      <c r="GQ559" s="277"/>
      <c r="GR559" s="277"/>
      <c r="GS559" s="277"/>
      <c r="GT559" s="277"/>
      <c r="GU559" s="277"/>
      <c r="GW559" s="157"/>
      <c r="GX559" s="157"/>
      <c r="GY559" s="157"/>
      <c r="GZ559" s="277"/>
      <c r="HA559" s="157"/>
      <c r="HB559" s="157" t="s">
        <v>604</v>
      </c>
      <c r="HC559" s="277"/>
      <c r="HD559" s="277"/>
      <c r="HF559" s="277"/>
    </row>
    <row r="560" spans="1:214" ht="12.75" customHeight="1">
      <c r="A560" s="203"/>
      <c r="B560" s="189" t="s">
        <v>605</v>
      </c>
      <c r="C560" s="501" t="s">
        <v>606</v>
      </c>
      <c r="D560" s="501"/>
      <c r="E560" s="501"/>
      <c r="F560" s="501"/>
      <c r="G560" s="501"/>
      <c r="H560" s="190" t="s">
        <v>432</v>
      </c>
      <c r="I560" s="209">
        <v>51</v>
      </c>
      <c r="J560" s="191"/>
      <c r="K560" s="209">
        <v>51</v>
      </c>
      <c r="L560" s="193"/>
      <c r="M560" s="191"/>
      <c r="N560" s="193"/>
      <c r="O560" s="191"/>
      <c r="P560" s="194">
        <v>1603.91</v>
      </c>
      <c r="GO560" s="277"/>
      <c r="GP560" s="277"/>
      <c r="GQ560" s="277"/>
      <c r="GR560" s="277"/>
      <c r="GS560" s="277"/>
      <c r="GT560" s="277"/>
      <c r="GU560" s="277"/>
      <c r="GW560" s="157"/>
      <c r="GX560" s="157"/>
      <c r="GY560" s="157"/>
      <c r="GZ560" s="277"/>
      <c r="HA560" s="157"/>
      <c r="HB560" s="157" t="s">
        <v>606</v>
      </c>
      <c r="HC560" s="277"/>
      <c r="HD560" s="277"/>
      <c r="HF560" s="277"/>
    </row>
    <row r="561" spans="1:214" ht="12.75" customHeight="1">
      <c r="A561" s="213"/>
      <c r="B561" s="214"/>
      <c r="C561" s="500" t="s">
        <v>438</v>
      </c>
      <c r="D561" s="500"/>
      <c r="E561" s="500"/>
      <c r="F561" s="500"/>
      <c r="G561" s="500"/>
      <c r="H561" s="180"/>
      <c r="I561" s="181"/>
      <c r="J561" s="181"/>
      <c r="K561" s="181"/>
      <c r="L561" s="183"/>
      <c r="M561" s="181"/>
      <c r="N561" s="211">
        <v>4957.84</v>
      </c>
      <c r="O561" s="181"/>
      <c r="P561" s="212">
        <v>8130.85</v>
      </c>
      <c r="GO561" s="277"/>
      <c r="GP561" s="277"/>
      <c r="GQ561" s="277"/>
      <c r="GR561" s="277"/>
      <c r="GS561" s="277"/>
      <c r="GT561" s="277"/>
      <c r="GU561" s="277"/>
      <c r="GW561" s="157"/>
      <c r="GX561" s="157"/>
      <c r="GY561" s="157"/>
      <c r="GZ561" s="277"/>
      <c r="HA561" s="157"/>
      <c r="HB561" s="157"/>
      <c r="HC561" s="277" t="s">
        <v>438</v>
      </c>
      <c r="HD561" s="277"/>
      <c r="HF561" s="277"/>
    </row>
    <row r="562" spans="1:214" ht="45" customHeight="1">
      <c r="A562" s="178" t="s">
        <v>484</v>
      </c>
      <c r="B562" s="179" t="s">
        <v>1457</v>
      </c>
      <c r="C562" s="498" t="s">
        <v>1458</v>
      </c>
      <c r="D562" s="498"/>
      <c r="E562" s="498"/>
      <c r="F562" s="498"/>
      <c r="G562" s="498"/>
      <c r="H562" s="180" t="s">
        <v>610</v>
      </c>
      <c r="I562" s="181">
        <v>4.1399999999999997</v>
      </c>
      <c r="J562" s="182">
        <v>1</v>
      </c>
      <c r="K562" s="219">
        <v>4.1399999999999997</v>
      </c>
      <c r="L562" s="183"/>
      <c r="M562" s="181"/>
      <c r="N562" s="184"/>
      <c r="O562" s="181"/>
      <c r="P562" s="185"/>
      <c r="GO562" s="277"/>
      <c r="GP562" s="277"/>
      <c r="GQ562" s="277" t="s">
        <v>1458</v>
      </c>
      <c r="GR562" s="277"/>
      <c r="GS562" s="277"/>
      <c r="GT562" s="277"/>
      <c r="GU562" s="277"/>
      <c r="GW562" s="157"/>
      <c r="GX562" s="157"/>
      <c r="GY562" s="157"/>
      <c r="GZ562" s="277"/>
      <c r="HA562" s="157"/>
      <c r="HB562" s="157"/>
      <c r="HC562" s="277"/>
      <c r="HD562" s="277"/>
      <c r="HF562" s="277"/>
    </row>
    <row r="563" spans="1:214" ht="56.25" customHeight="1">
      <c r="A563" s="186"/>
      <c r="B563" s="187" t="s">
        <v>386</v>
      </c>
      <c r="C563" s="499" t="s">
        <v>387</v>
      </c>
      <c r="D563" s="499"/>
      <c r="E563" s="499"/>
      <c r="F563" s="499"/>
      <c r="G563" s="499"/>
      <c r="H563" s="499"/>
      <c r="I563" s="499"/>
      <c r="J563" s="499"/>
      <c r="K563" s="499"/>
      <c r="L563" s="499"/>
      <c r="M563" s="499"/>
      <c r="N563" s="499"/>
      <c r="O563" s="499"/>
      <c r="P563" s="499"/>
      <c r="GO563" s="277"/>
      <c r="GP563" s="277"/>
      <c r="GQ563" s="277"/>
      <c r="GR563" s="277"/>
      <c r="GS563" s="277"/>
      <c r="GT563" s="277"/>
      <c r="GU563" s="277"/>
      <c r="GV563" s="140" t="s">
        <v>387</v>
      </c>
      <c r="GW563" s="157"/>
      <c r="GX563" s="157"/>
      <c r="GY563" s="157"/>
      <c r="GZ563" s="277"/>
      <c r="HA563" s="157"/>
      <c r="HB563" s="157"/>
      <c r="HC563" s="277"/>
      <c r="HD563" s="277"/>
      <c r="HF563" s="277"/>
    </row>
    <row r="564" spans="1:214" ht="22.5" customHeight="1">
      <c r="A564" s="186"/>
      <c r="B564" s="187" t="s">
        <v>388</v>
      </c>
      <c r="C564" s="499" t="s">
        <v>389</v>
      </c>
      <c r="D564" s="499"/>
      <c r="E564" s="499"/>
      <c r="F564" s="499"/>
      <c r="G564" s="499"/>
      <c r="H564" s="499"/>
      <c r="I564" s="499"/>
      <c r="J564" s="499"/>
      <c r="K564" s="499"/>
      <c r="L564" s="499"/>
      <c r="M564" s="499"/>
      <c r="N564" s="499"/>
      <c r="O564" s="499"/>
      <c r="P564" s="499"/>
      <c r="GO564" s="277"/>
      <c r="GP564" s="277"/>
      <c r="GQ564" s="277"/>
      <c r="GR564" s="277"/>
      <c r="GS564" s="277"/>
      <c r="GT564" s="277"/>
      <c r="GU564" s="277"/>
      <c r="GV564" s="140" t="s">
        <v>389</v>
      </c>
      <c r="GW564" s="157"/>
      <c r="GX564" s="157"/>
      <c r="GY564" s="157"/>
      <c r="GZ564" s="277"/>
      <c r="HA564" s="157"/>
      <c r="HB564" s="157"/>
      <c r="HC564" s="277"/>
      <c r="HD564" s="277"/>
      <c r="HF564" s="277"/>
    </row>
    <row r="565" spans="1:214" ht="12.75" customHeight="1">
      <c r="A565" s="186"/>
      <c r="B565" s="187"/>
      <c r="C565" s="499" t="s">
        <v>2011</v>
      </c>
      <c r="D565" s="499"/>
      <c r="E565" s="499"/>
      <c r="F565" s="499"/>
      <c r="G565" s="499"/>
      <c r="H565" s="499"/>
      <c r="I565" s="499"/>
      <c r="J565" s="499"/>
      <c r="K565" s="499"/>
      <c r="L565" s="499"/>
      <c r="M565" s="499"/>
      <c r="N565" s="499"/>
      <c r="O565" s="499"/>
      <c r="P565" s="499"/>
      <c r="GO565" s="277"/>
      <c r="GP565" s="277"/>
      <c r="GQ565" s="277"/>
      <c r="GR565" s="277"/>
      <c r="GS565" s="277"/>
      <c r="GT565" s="277"/>
      <c r="GU565" s="277"/>
      <c r="GV565" s="140" t="s">
        <v>2011</v>
      </c>
      <c r="GW565" s="157"/>
      <c r="GX565" s="157"/>
      <c r="GY565" s="157"/>
      <c r="GZ565" s="277"/>
      <c r="HA565" s="157"/>
      <c r="HB565" s="157"/>
      <c r="HC565" s="277"/>
      <c r="HD565" s="277"/>
      <c r="HF565" s="277"/>
    </row>
    <row r="566" spans="1:214" ht="12.75" customHeight="1">
      <c r="A566" s="188"/>
      <c r="B566" s="189" t="s">
        <v>164</v>
      </c>
      <c r="C566" s="501" t="s">
        <v>391</v>
      </c>
      <c r="D566" s="501"/>
      <c r="E566" s="501"/>
      <c r="F566" s="501"/>
      <c r="G566" s="501"/>
      <c r="H566" s="190" t="s">
        <v>392</v>
      </c>
      <c r="I566" s="191"/>
      <c r="J566" s="191"/>
      <c r="K566" s="215">
        <v>59.606434899999996</v>
      </c>
      <c r="L566" s="193"/>
      <c r="M566" s="191"/>
      <c r="N566" s="193"/>
      <c r="O566" s="191"/>
      <c r="P566" s="194">
        <v>33745.589999999997</v>
      </c>
      <c r="GO566" s="277"/>
      <c r="GP566" s="277"/>
      <c r="GQ566" s="277"/>
      <c r="GR566" s="277"/>
      <c r="GS566" s="277"/>
      <c r="GT566" s="277"/>
      <c r="GU566" s="277"/>
      <c r="GW566" s="157" t="s">
        <v>391</v>
      </c>
      <c r="GX566" s="157"/>
      <c r="GY566" s="157"/>
      <c r="GZ566" s="277"/>
      <c r="HA566" s="157"/>
      <c r="HB566" s="157"/>
      <c r="HC566" s="277"/>
      <c r="HD566" s="277"/>
      <c r="HF566" s="277"/>
    </row>
    <row r="567" spans="1:214" ht="12.75" customHeight="1">
      <c r="A567" s="195"/>
      <c r="B567" s="189" t="s">
        <v>393</v>
      </c>
      <c r="C567" s="501" t="s">
        <v>394</v>
      </c>
      <c r="D567" s="501"/>
      <c r="E567" s="501"/>
      <c r="F567" s="501"/>
      <c r="G567" s="501"/>
      <c r="H567" s="190" t="s">
        <v>392</v>
      </c>
      <c r="I567" s="201">
        <v>8.9600000000000009</v>
      </c>
      <c r="J567" s="197">
        <v>1.6068849999999999</v>
      </c>
      <c r="K567" s="215">
        <v>59.606434899999996</v>
      </c>
      <c r="L567" s="198"/>
      <c r="M567" s="199"/>
      <c r="N567" s="200">
        <v>566.14</v>
      </c>
      <c r="O567" s="191"/>
      <c r="P567" s="194">
        <v>33745.589999999997</v>
      </c>
      <c r="Q567" s="278"/>
      <c r="R567" s="278"/>
      <c r="GO567" s="277"/>
      <c r="GP567" s="277"/>
      <c r="GQ567" s="277"/>
      <c r="GR567" s="277"/>
      <c r="GS567" s="277"/>
      <c r="GT567" s="277"/>
      <c r="GU567" s="277"/>
      <c r="GW567" s="157"/>
      <c r="GX567" s="157" t="s">
        <v>394</v>
      </c>
      <c r="GY567" s="157"/>
      <c r="GZ567" s="277"/>
      <c r="HA567" s="157"/>
      <c r="HB567" s="157"/>
      <c r="HC567" s="277"/>
      <c r="HD567" s="277"/>
      <c r="HF567" s="277"/>
    </row>
    <row r="568" spans="1:214" ht="12.75" customHeight="1">
      <c r="A568" s="188"/>
      <c r="B568" s="189" t="s">
        <v>167</v>
      </c>
      <c r="C568" s="501" t="s">
        <v>395</v>
      </c>
      <c r="D568" s="501"/>
      <c r="E568" s="501"/>
      <c r="F568" s="501"/>
      <c r="G568" s="501"/>
      <c r="H568" s="190"/>
      <c r="I568" s="191"/>
      <c r="J568" s="191"/>
      <c r="K568" s="191"/>
      <c r="L568" s="193"/>
      <c r="M568" s="191"/>
      <c r="N568" s="193"/>
      <c r="O568" s="191"/>
      <c r="P568" s="216">
        <v>848.45</v>
      </c>
      <c r="GO568" s="277"/>
      <c r="GP568" s="277"/>
      <c r="GQ568" s="277"/>
      <c r="GR568" s="277"/>
      <c r="GS568" s="277"/>
      <c r="GT568" s="277"/>
      <c r="GU568" s="277"/>
      <c r="GW568" s="157" t="s">
        <v>395</v>
      </c>
      <c r="GX568" s="157"/>
      <c r="GY568" s="157"/>
      <c r="GZ568" s="277"/>
      <c r="HA568" s="157"/>
      <c r="HB568" s="157"/>
      <c r="HC568" s="277"/>
      <c r="HD568" s="277"/>
      <c r="HF568" s="277"/>
    </row>
    <row r="569" spans="1:214" ht="12.75" customHeight="1">
      <c r="A569" s="188"/>
      <c r="B569" s="189"/>
      <c r="C569" s="501" t="s">
        <v>396</v>
      </c>
      <c r="D569" s="501"/>
      <c r="E569" s="501"/>
      <c r="F569" s="501"/>
      <c r="G569" s="501"/>
      <c r="H569" s="190" t="s">
        <v>392</v>
      </c>
      <c r="I569" s="191"/>
      <c r="J569" s="191"/>
      <c r="K569" s="215">
        <v>0.79830040000000002</v>
      </c>
      <c r="L569" s="193"/>
      <c r="M569" s="191"/>
      <c r="N569" s="193"/>
      <c r="O569" s="191"/>
      <c r="P569" s="216">
        <v>541.65</v>
      </c>
      <c r="GO569" s="277"/>
      <c r="GP569" s="277"/>
      <c r="GQ569" s="277"/>
      <c r="GR569" s="277"/>
      <c r="GS569" s="277"/>
      <c r="GT569" s="277"/>
      <c r="GU569" s="277"/>
      <c r="GW569" s="157" t="s">
        <v>396</v>
      </c>
      <c r="GX569" s="157"/>
      <c r="GY569" s="157"/>
      <c r="GZ569" s="277"/>
      <c r="HA569" s="157"/>
      <c r="HB569" s="157"/>
      <c r="HC569" s="277"/>
      <c r="HD569" s="277"/>
      <c r="HF569" s="277"/>
    </row>
    <row r="570" spans="1:214" ht="12.75" customHeight="1">
      <c r="A570" s="195"/>
      <c r="B570" s="189" t="s">
        <v>397</v>
      </c>
      <c r="C570" s="501" t="s">
        <v>398</v>
      </c>
      <c r="D570" s="501"/>
      <c r="E570" s="501"/>
      <c r="F570" s="501"/>
      <c r="G570" s="501"/>
      <c r="H570" s="190" t="s">
        <v>399</v>
      </c>
      <c r="I570" s="201">
        <v>0.06</v>
      </c>
      <c r="J570" s="197">
        <v>1.6068849999999999</v>
      </c>
      <c r="K570" s="215">
        <v>0.39915020000000001</v>
      </c>
      <c r="L570" s="198"/>
      <c r="M570" s="199"/>
      <c r="N570" s="200">
        <v>1582.31</v>
      </c>
      <c r="O570" s="191"/>
      <c r="P570" s="194">
        <v>631.58000000000004</v>
      </c>
      <c r="Q570" s="278"/>
      <c r="R570" s="278"/>
      <c r="GO570" s="277"/>
      <c r="GP570" s="277"/>
      <c r="GQ570" s="277"/>
      <c r="GR570" s="277"/>
      <c r="GS570" s="277"/>
      <c r="GT570" s="277"/>
      <c r="GU570" s="277"/>
      <c r="GW570" s="157"/>
      <c r="GX570" s="157" t="s">
        <v>398</v>
      </c>
      <c r="GY570" s="157"/>
      <c r="GZ570" s="277"/>
      <c r="HA570" s="157"/>
      <c r="HB570" s="157"/>
      <c r="HC570" s="277"/>
      <c r="HD570" s="277"/>
      <c r="HF570" s="277"/>
    </row>
    <row r="571" spans="1:214" ht="12.75" customHeight="1">
      <c r="A571" s="203"/>
      <c r="B571" s="189" t="s">
        <v>400</v>
      </c>
      <c r="C571" s="501" t="s">
        <v>401</v>
      </c>
      <c r="D571" s="501"/>
      <c r="E571" s="501"/>
      <c r="F571" s="501"/>
      <c r="G571" s="501"/>
      <c r="H571" s="190" t="s">
        <v>392</v>
      </c>
      <c r="I571" s="201">
        <v>0.06</v>
      </c>
      <c r="J571" s="197">
        <v>1.6068849999999999</v>
      </c>
      <c r="K571" s="215">
        <v>0.39915020000000001</v>
      </c>
      <c r="L571" s="193"/>
      <c r="M571" s="191"/>
      <c r="N571" s="204">
        <v>777.91</v>
      </c>
      <c r="O571" s="191"/>
      <c r="P571" s="216">
        <v>310.5</v>
      </c>
      <c r="GO571" s="277"/>
      <c r="GP571" s="277"/>
      <c r="GQ571" s="277"/>
      <c r="GR571" s="277"/>
      <c r="GS571" s="277"/>
      <c r="GT571" s="277"/>
      <c r="GU571" s="277"/>
      <c r="GW571" s="157"/>
      <c r="GX571" s="157"/>
      <c r="GY571" s="157" t="s">
        <v>401</v>
      </c>
      <c r="GZ571" s="277"/>
      <c r="HA571" s="157"/>
      <c r="HB571" s="157"/>
      <c r="HC571" s="277"/>
      <c r="HD571" s="277"/>
      <c r="HF571" s="277"/>
    </row>
    <row r="572" spans="1:214" ht="12.75" customHeight="1">
      <c r="A572" s="195"/>
      <c r="B572" s="189" t="s">
        <v>402</v>
      </c>
      <c r="C572" s="501" t="s">
        <v>403</v>
      </c>
      <c r="D572" s="501"/>
      <c r="E572" s="501"/>
      <c r="F572" s="501"/>
      <c r="G572" s="501"/>
      <c r="H572" s="190" t="s">
        <v>399</v>
      </c>
      <c r="I572" s="201">
        <v>0.06</v>
      </c>
      <c r="J572" s="197">
        <v>1.6068849999999999</v>
      </c>
      <c r="K572" s="215">
        <v>0.39915020000000001</v>
      </c>
      <c r="L572" s="198"/>
      <c r="M572" s="199"/>
      <c r="N572" s="200">
        <v>543.33000000000004</v>
      </c>
      <c r="O572" s="191"/>
      <c r="P572" s="194">
        <v>216.87</v>
      </c>
      <c r="Q572" s="278"/>
      <c r="R572" s="278"/>
      <c r="GO572" s="277"/>
      <c r="GP572" s="277"/>
      <c r="GQ572" s="277"/>
      <c r="GR572" s="277"/>
      <c r="GS572" s="277"/>
      <c r="GT572" s="277"/>
      <c r="GU572" s="277"/>
      <c r="GW572" s="157"/>
      <c r="GX572" s="157" t="s">
        <v>403</v>
      </c>
      <c r="GY572" s="157"/>
      <c r="GZ572" s="277"/>
      <c r="HA572" s="157"/>
      <c r="HB572" s="157"/>
      <c r="HC572" s="277"/>
      <c r="HD572" s="277"/>
      <c r="HF572" s="277"/>
    </row>
    <row r="573" spans="1:214" ht="12.75" customHeight="1">
      <c r="A573" s="203"/>
      <c r="B573" s="189" t="s">
        <v>404</v>
      </c>
      <c r="C573" s="501" t="s">
        <v>405</v>
      </c>
      <c r="D573" s="501"/>
      <c r="E573" s="501"/>
      <c r="F573" s="501"/>
      <c r="G573" s="501"/>
      <c r="H573" s="190" t="s">
        <v>392</v>
      </c>
      <c r="I573" s="201">
        <v>0.06</v>
      </c>
      <c r="J573" s="197">
        <v>1.6068849999999999</v>
      </c>
      <c r="K573" s="215">
        <v>0.39915020000000001</v>
      </c>
      <c r="L573" s="193"/>
      <c r="M573" s="191"/>
      <c r="N573" s="204">
        <v>579.11</v>
      </c>
      <c r="O573" s="191"/>
      <c r="P573" s="216">
        <v>231.15</v>
      </c>
      <c r="GO573" s="277"/>
      <c r="GP573" s="277"/>
      <c r="GQ573" s="277"/>
      <c r="GR573" s="277"/>
      <c r="GS573" s="277"/>
      <c r="GT573" s="277"/>
      <c r="GU573" s="277"/>
      <c r="GW573" s="157"/>
      <c r="GX573" s="157"/>
      <c r="GY573" s="157" t="s">
        <v>405</v>
      </c>
      <c r="GZ573" s="277"/>
      <c r="HA573" s="157"/>
      <c r="HB573" s="157"/>
      <c r="HC573" s="277"/>
      <c r="HD573" s="277"/>
      <c r="HF573" s="277"/>
    </row>
    <row r="574" spans="1:214" ht="12.75" customHeight="1">
      <c r="A574" s="188"/>
      <c r="B574" s="189" t="s">
        <v>180</v>
      </c>
      <c r="C574" s="501" t="s">
        <v>410</v>
      </c>
      <c r="D574" s="501"/>
      <c r="E574" s="501"/>
      <c r="F574" s="501"/>
      <c r="G574" s="501"/>
      <c r="H574" s="190"/>
      <c r="I574" s="191"/>
      <c r="J574" s="191"/>
      <c r="K574" s="191"/>
      <c r="L574" s="193"/>
      <c r="M574" s="191"/>
      <c r="N574" s="193"/>
      <c r="O574" s="191"/>
      <c r="P574" s="194">
        <v>1970.1</v>
      </c>
      <c r="GO574" s="277"/>
      <c r="GP574" s="277"/>
      <c r="GQ574" s="277"/>
      <c r="GR574" s="277"/>
      <c r="GS574" s="277"/>
      <c r="GT574" s="277"/>
      <c r="GU574" s="277"/>
      <c r="GW574" s="157" t="s">
        <v>410</v>
      </c>
      <c r="GX574" s="157"/>
      <c r="GY574" s="157"/>
      <c r="GZ574" s="277"/>
      <c r="HA574" s="157"/>
      <c r="HB574" s="157"/>
      <c r="HC574" s="277"/>
      <c r="HD574" s="277"/>
      <c r="HF574" s="277"/>
    </row>
    <row r="575" spans="1:214" ht="33.75" customHeight="1">
      <c r="A575" s="195"/>
      <c r="B575" s="189" t="s">
        <v>593</v>
      </c>
      <c r="C575" s="501" t="s">
        <v>594</v>
      </c>
      <c r="D575" s="501"/>
      <c r="E575" s="501"/>
      <c r="F575" s="501"/>
      <c r="G575" s="501"/>
      <c r="H575" s="190" t="s">
        <v>595</v>
      </c>
      <c r="I575" s="201">
        <v>26.67</v>
      </c>
      <c r="J575" s="202">
        <v>1.0367</v>
      </c>
      <c r="K575" s="215">
        <v>114.4659865</v>
      </c>
      <c r="L575" s="205">
        <v>5.87</v>
      </c>
      <c r="M575" s="206">
        <v>0.87</v>
      </c>
      <c r="N575" s="200">
        <v>5.1100000000000003</v>
      </c>
      <c r="O575" s="191"/>
      <c r="P575" s="194">
        <v>584.91999999999996</v>
      </c>
      <c r="Q575" s="278"/>
      <c r="R575" s="278"/>
      <c r="GO575" s="277"/>
      <c r="GP575" s="277"/>
      <c r="GQ575" s="277"/>
      <c r="GR575" s="277"/>
      <c r="GS575" s="277"/>
      <c r="GT575" s="277"/>
      <c r="GU575" s="277"/>
      <c r="GW575" s="157"/>
      <c r="GX575" s="157" t="s">
        <v>594</v>
      </c>
      <c r="GY575" s="157"/>
      <c r="GZ575" s="277"/>
      <c r="HA575" s="157"/>
      <c r="HB575" s="157"/>
      <c r="HC575" s="277"/>
      <c r="HD575" s="277"/>
      <c r="HF575" s="277"/>
    </row>
    <row r="576" spans="1:214" ht="12.75" customHeight="1">
      <c r="A576" s="195"/>
      <c r="B576" s="189" t="s">
        <v>1433</v>
      </c>
      <c r="C576" s="501" t="s">
        <v>1434</v>
      </c>
      <c r="D576" s="501"/>
      <c r="E576" s="501"/>
      <c r="F576" s="501"/>
      <c r="G576" s="501"/>
      <c r="H576" s="190" t="s">
        <v>418</v>
      </c>
      <c r="I576" s="192">
        <v>1.16E-3</v>
      </c>
      <c r="J576" s="202">
        <v>1.0367</v>
      </c>
      <c r="K576" s="215">
        <v>4.9785999999999997E-3</v>
      </c>
      <c r="L576" s="208">
        <v>43821.53</v>
      </c>
      <c r="M576" s="206">
        <v>1.34</v>
      </c>
      <c r="N576" s="200">
        <v>58720.85</v>
      </c>
      <c r="O576" s="191"/>
      <c r="P576" s="194">
        <v>292.35000000000002</v>
      </c>
      <c r="Q576" s="278"/>
      <c r="R576" s="278"/>
      <c r="GO576" s="277"/>
      <c r="GP576" s="277"/>
      <c r="GQ576" s="277"/>
      <c r="GR576" s="277"/>
      <c r="GS576" s="277"/>
      <c r="GT576" s="277"/>
      <c r="GU576" s="277"/>
      <c r="GW576" s="157"/>
      <c r="GX576" s="157" t="s">
        <v>1434</v>
      </c>
      <c r="GY576" s="157"/>
      <c r="GZ576" s="277"/>
      <c r="HA576" s="157"/>
      <c r="HB576" s="157"/>
      <c r="HC576" s="277"/>
      <c r="HD576" s="277"/>
      <c r="HF576" s="277"/>
    </row>
    <row r="577" spans="1:214" ht="12.75" customHeight="1">
      <c r="A577" s="195"/>
      <c r="B577" s="189" t="s">
        <v>730</v>
      </c>
      <c r="C577" s="501" t="s">
        <v>731</v>
      </c>
      <c r="D577" s="501"/>
      <c r="E577" s="501"/>
      <c r="F577" s="501"/>
      <c r="G577" s="501"/>
      <c r="H577" s="190" t="s">
        <v>413</v>
      </c>
      <c r="I577" s="201">
        <v>0.02</v>
      </c>
      <c r="J577" s="202">
        <v>1.0367</v>
      </c>
      <c r="K577" s="215">
        <v>8.5838800000000007E-2</v>
      </c>
      <c r="L577" s="205">
        <v>79.88</v>
      </c>
      <c r="M577" s="206">
        <v>1.42</v>
      </c>
      <c r="N577" s="200">
        <v>113.43</v>
      </c>
      <c r="O577" s="191"/>
      <c r="P577" s="194">
        <v>9.74</v>
      </c>
      <c r="Q577" s="278"/>
      <c r="R577" s="278"/>
      <c r="GO577" s="277"/>
      <c r="GP577" s="277"/>
      <c r="GQ577" s="277"/>
      <c r="GR577" s="277"/>
      <c r="GS577" s="277"/>
      <c r="GT577" s="277"/>
      <c r="GU577" s="277"/>
      <c r="GW577" s="157"/>
      <c r="GX577" s="157" t="s">
        <v>731</v>
      </c>
      <c r="GY577" s="157"/>
      <c r="GZ577" s="277"/>
      <c r="HA577" s="157"/>
      <c r="HB577" s="157"/>
      <c r="HC577" s="277"/>
      <c r="HD577" s="277"/>
      <c r="HF577" s="277"/>
    </row>
    <row r="578" spans="1:214" ht="12.75" customHeight="1">
      <c r="A578" s="195"/>
      <c r="B578" s="189" t="s">
        <v>1459</v>
      </c>
      <c r="C578" s="501" t="s">
        <v>1460</v>
      </c>
      <c r="D578" s="501"/>
      <c r="E578" s="501"/>
      <c r="F578" s="501"/>
      <c r="G578" s="501"/>
      <c r="H578" s="190" t="s">
        <v>587</v>
      </c>
      <c r="I578" s="201">
        <v>0.05</v>
      </c>
      <c r="J578" s="202">
        <v>1.0367</v>
      </c>
      <c r="K578" s="215">
        <v>0.21459690000000001</v>
      </c>
      <c r="L578" s="208">
        <v>3141.34</v>
      </c>
      <c r="M578" s="206">
        <v>1.29</v>
      </c>
      <c r="N578" s="200">
        <v>4052.33</v>
      </c>
      <c r="O578" s="191"/>
      <c r="P578" s="194">
        <v>869.62</v>
      </c>
      <c r="Q578" s="278"/>
      <c r="R578" s="278"/>
      <c r="GO578" s="277"/>
      <c r="GP578" s="277"/>
      <c r="GQ578" s="277"/>
      <c r="GR578" s="277"/>
      <c r="GS578" s="277"/>
      <c r="GT578" s="277"/>
      <c r="GU578" s="277"/>
      <c r="GW578" s="157"/>
      <c r="GX578" s="157" t="s">
        <v>1460</v>
      </c>
      <c r="GY578" s="157"/>
      <c r="GZ578" s="277"/>
      <c r="HA578" s="157"/>
      <c r="HB578" s="157"/>
      <c r="HC578" s="277"/>
      <c r="HD578" s="277"/>
      <c r="HF578" s="277"/>
    </row>
    <row r="579" spans="1:214" ht="12.75" customHeight="1">
      <c r="A579" s="195"/>
      <c r="B579" s="189" t="s">
        <v>1461</v>
      </c>
      <c r="C579" s="501" t="s">
        <v>1462</v>
      </c>
      <c r="D579" s="501"/>
      <c r="E579" s="501"/>
      <c r="F579" s="501"/>
      <c r="G579" s="501"/>
      <c r="H579" s="190" t="s">
        <v>1124</v>
      </c>
      <c r="I579" s="202">
        <v>1.2200000000000001E-2</v>
      </c>
      <c r="J579" s="202">
        <v>1.0367</v>
      </c>
      <c r="K579" s="215">
        <v>5.2361600000000001E-2</v>
      </c>
      <c r="L579" s="208">
        <v>3287.8</v>
      </c>
      <c r="M579" s="206">
        <v>1.24</v>
      </c>
      <c r="N579" s="200">
        <v>4076.87</v>
      </c>
      <c r="O579" s="191"/>
      <c r="P579" s="194">
        <v>213.47</v>
      </c>
      <c r="Q579" s="278"/>
      <c r="R579" s="278"/>
      <c r="GO579" s="277"/>
      <c r="GP579" s="277"/>
      <c r="GQ579" s="277"/>
      <c r="GR579" s="277"/>
      <c r="GS579" s="277"/>
      <c r="GT579" s="277"/>
      <c r="GU579" s="277"/>
      <c r="GW579" s="157"/>
      <c r="GX579" s="157" t="s">
        <v>1462</v>
      </c>
      <c r="GY579" s="157"/>
      <c r="GZ579" s="277"/>
      <c r="HA579" s="157"/>
      <c r="HB579" s="157"/>
      <c r="HC579" s="277"/>
      <c r="HD579" s="277"/>
      <c r="HF579" s="277"/>
    </row>
    <row r="580" spans="1:214" ht="12.75" customHeight="1">
      <c r="A580" s="210"/>
      <c r="B580" s="187"/>
      <c r="C580" s="500" t="s">
        <v>429</v>
      </c>
      <c r="D580" s="500"/>
      <c r="E580" s="500"/>
      <c r="F580" s="500"/>
      <c r="G580" s="500"/>
      <c r="H580" s="180"/>
      <c r="I580" s="181"/>
      <c r="J580" s="181"/>
      <c r="K580" s="181"/>
      <c r="L580" s="183"/>
      <c r="M580" s="181"/>
      <c r="N580" s="211"/>
      <c r="O580" s="181"/>
      <c r="P580" s="212">
        <v>37105.79</v>
      </c>
      <c r="Q580" s="278"/>
      <c r="R580" s="278"/>
      <c r="GO580" s="277"/>
      <c r="GP580" s="277"/>
      <c r="GQ580" s="277"/>
      <c r="GR580" s="277"/>
      <c r="GS580" s="277"/>
      <c r="GT580" s="277"/>
      <c r="GU580" s="277"/>
      <c r="GW580" s="157"/>
      <c r="GX580" s="157"/>
      <c r="GY580" s="157"/>
      <c r="GZ580" s="277" t="s">
        <v>429</v>
      </c>
      <c r="HA580" s="157"/>
      <c r="HB580" s="157"/>
      <c r="HC580" s="277"/>
      <c r="HD580" s="277"/>
      <c r="HF580" s="277"/>
    </row>
    <row r="581" spans="1:214" ht="12.75" customHeight="1">
      <c r="A581" s="203" t="s">
        <v>1834</v>
      </c>
      <c r="B581" s="189" t="s">
        <v>430</v>
      </c>
      <c r="C581" s="501" t="s">
        <v>431</v>
      </c>
      <c r="D581" s="501"/>
      <c r="E581" s="501"/>
      <c r="F581" s="501"/>
      <c r="G581" s="501"/>
      <c r="H581" s="190" t="s">
        <v>432</v>
      </c>
      <c r="I581" s="209">
        <v>2</v>
      </c>
      <c r="J581" s="191"/>
      <c r="K581" s="209">
        <v>2</v>
      </c>
      <c r="L581" s="193"/>
      <c r="M581" s="191"/>
      <c r="N581" s="193"/>
      <c r="O581" s="202">
        <v>1.0367</v>
      </c>
      <c r="P581" s="216">
        <v>435.43</v>
      </c>
      <c r="GO581" s="277"/>
      <c r="GP581" s="277"/>
      <c r="GQ581" s="277"/>
      <c r="GR581" s="277"/>
      <c r="GS581" s="277"/>
      <c r="GT581" s="277"/>
      <c r="GU581" s="277"/>
      <c r="GW581" s="157"/>
      <c r="GX581" s="157"/>
      <c r="GY581" s="157"/>
      <c r="GZ581" s="277"/>
      <c r="HA581" s="157" t="s">
        <v>431</v>
      </c>
      <c r="HB581" s="157"/>
      <c r="HC581" s="277"/>
      <c r="HD581" s="277"/>
      <c r="HF581" s="277"/>
    </row>
    <row r="582" spans="1:214" ht="12.75" customHeight="1">
      <c r="A582" s="203"/>
      <c r="B582" s="189"/>
      <c r="C582" s="501" t="s">
        <v>433</v>
      </c>
      <c r="D582" s="501"/>
      <c r="E582" s="501"/>
      <c r="F582" s="501"/>
      <c r="G582" s="501"/>
      <c r="H582" s="190"/>
      <c r="I582" s="191"/>
      <c r="J582" s="191"/>
      <c r="K582" s="191"/>
      <c r="L582" s="193"/>
      <c r="M582" s="191"/>
      <c r="N582" s="193"/>
      <c r="O582" s="191"/>
      <c r="P582" s="194">
        <v>34287.24</v>
      </c>
      <c r="GO582" s="277"/>
      <c r="GP582" s="277"/>
      <c r="GQ582" s="277"/>
      <c r="GR582" s="277"/>
      <c r="GS582" s="277"/>
      <c r="GT582" s="277"/>
      <c r="GU582" s="277"/>
      <c r="GW582" s="157"/>
      <c r="GX582" s="157"/>
      <c r="GY582" s="157"/>
      <c r="GZ582" s="277"/>
      <c r="HA582" s="157"/>
      <c r="HB582" s="157" t="s">
        <v>433</v>
      </c>
      <c r="HC582" s="277"/>
      <c r="HD582" s="277"/>
      <c r="HF582" s="277"/>
    </row>
    <row r="583" spans="1:214" ht="12.75" customHeight="1">
      <c r="A583" s="203"/>
      <c r="B583" s="189" t="s">
        <v>603</v>
      </c>
      <c r="C583" s="501" t="s">
        <v>604</v>
      </c>
      <c r="D583" s="501"/>
      <c r="E583" s="501"/>
      <c r="F583" s="501"/>
      <c r="G583" s="501"/>
      <c r="H583" s="190" t="s">
        <v>432</v>
      </c>
      <c r="I583" s="209">
        <v>97</v>
      </c>
      <c r="J583" s="191"/>
      <c r="K583" s="209">
        <v>97</v>
      </c>
      <c r="L583" s="193"/>
      <c r="M583" s="191"/>
      <c r="N583" s="193"/>
      <c r="O583" s="191"/>
      <c r="P583" s="194">
        <v>33258.620000000003</v>
      </c>
      <c r="GO583" s="277"/>
      <c r="GP583" s="277"/>
      <c r="GQ583" s="277"/>
      <c r="GR583" s="277"/>
      <c r="GS583" s="277"/>
      <c r="GT583" s="277"/>
      <c r="GU583" s="277"/>
      <c r="GW583" s="157"/>
      <c r="GX583" s="157"/>
      <c r="GY583" s="157"/>
      <c r="GZ583" s="277"/>
      <c r="HA583" s="157"/>
      <c r="HB583" s="157" t="s">
        <v>604</v>
      </c>
      <c r="HC583" s="277"/>
      <c r="HD583" s="277"/>
      <c r="HF583" s="277"/>
    </row>
    <row r="584" spans="1:214" ht="12.75" customHeight="1">
      <c r="A584" s="203"/>
      <c r="B584" s="189" t="s">
        <v>605</v>
      </c>
      <c r="C584" s="501" t="s">
        <v>606</v>
      </c>
      <c r="D584" s="501"/>
      <c r="E584" s="501"/>
      <c r="F584" s="501"/>
      <c r="G584" s="501"/>
      <c r="H584" s="190" t="s">
        <v>432</v>
      </c>
      <c r="I584" s="209">
        <v>51</v>
      </c>
      <c r="J584" s="191"/>
      <c r="K584" s="209">
        <v>51</v>
      </c>
      <c r="L584" s="193"/>
      <c r="M584" s="191"/>
      <c r="N584" s="193"/>
      <c r="O584" s="191"/>
      <c r="P584" s="194">
        <v>17486.490000000002</v>
      </c>
      <c r="GO584" s="277"/>
      <c r="GP584" s="277"/>
      <c r="GQ584" s="277"/>
      <c r="GR584" s="277"/>
      <c r="GS584" s="277"/>
      <c r="GT584" s="277"/>
      <c r="GU584" s="277"/>
      <c r="GW584" s="157"/>
      <c r="GX584" s="157"/>
      <c r="GY584" s="157"/>
      <c r="GZ584" s="277"/>
      <c r="HA584" s="157"/>
      <c r="HB584" s="157" t="s">
        <v>606</v>
      </c>
      <c r="HC584" s="277"/>
      <c r="HD584" s="277"/>
      <c r="HF584" s="277"/>
    </row>
    <row r="585" spans="1:214" ht="12.75" customHeight="1">
      <c r="A585" s="213"/>
      <c r="B585" s="214"/>
      <c r="C585" s="500" t="s">
        <v>438</v>
      </c>
      <c r="D585" s="500"/>
      <c r="E585" s="500"/>
      <c r="F585" s="500"/>
      <c r="G585" s="500"/>
      <c r="H585" s="180"/>
      <c r="I585" s="181"/>
      <c r="J585" s="181"/>
      <c r="K585" s="181"/>
      <c r="L585" s="183"/>
      <c r="M585" s="181"/>
      <c r="N585" s="211">
        <v>21325.200000000001</v>
      </c>
      <c r="O585" s="181"/>
      <c r="P585" s="212">
        <v>88286.33</v>
      </c>
      <c r="GO585" s="277"/>
      <c r="GP585" s="277"/>
      <c r="GQ585" s="277"/>
      <c r="GR585" s="277"/>
      <c r="GS585" s="277"/>
      <c r="GT585" s="277"/>
      <c r="GU585" s="277"/>
      <c r="GW585" s="157"/>
      <c r="GX585" s="157"/>
      <c r="GY585" s="157"/>
      <c r="GZ585" s="277"/>
      <c r="HA585" s="157"/>
      <c r="HB585" s="157"/>
      <c r="HC585" s="277" t="s">
        <v>438</v>
      </c>
      <c r="HD585" s="277"/>
      <c r="HF585" s="277"/>
    </row>
    <row r="586" spans="1:214" ht="12.75" customHeight="1">
      <c r="A586" s="497" t="s">
        <v>2136</v>
      </c>
      <c r="B586" s="497"/>
      <c r="C586" s="497"/>
      <c r="D586" s="497"/>
      <c r="E586" s="497"/>
      <c r="F586" s="497"/>
      <c r="G586" s="497"/>
      <c r="H586" s="497"/>
      <c r="I586" s="497"/>
      <c r="J586" s="497"/>
      <c r="K586" s="497"/>
      <c r="L586" s="497"/>
      <c r="M586" s="497"/>
      <c r="N586" s="497"/>
      <c r="O586" s="497"/>
      <c r="P586" s="497"/>
      <c r="GO586" s="277"/>
      <c r="GP586" s="277" t="s">
        <v>2136</v>
      </c>
      <c r="GQ586" s="277"/>
      <c r="GR586" s="277"/>
      <c r="GS586" s="277"/>
      <c r="GT586" s="277"/>
      <c r="GU586" s="277"/>
      <c r="GW586" s="157"/>
      <c r="GX586" s="157"/>
      <c r="GY586" s="157"/>
      <c r="GZ586" s="277"/>
      <c r="HA586" s="157"/>
      <c r="HB586" s="157"/>
      <c r="HC586" s="277"/>
      <c r="HD586" s="277"/>
      <c r="HF586" s="277"/>
    </row>
    <row r="587" spans="1:214" ht="12.75" customHeight="1">
      <c r="A587" s="178" t="s">
        <v>487</v>
      </c>
      <c r="B587" s="179" t="s">
        <v>1408</v>
      </c>
      <c r="C587" s="498" t="s">
        <v>1409</v>
      </c>
      <c r="D587" s="498"/>
      <c r="E587" s="498"/>
      <c r="F587" s="498"/>
      <c r="G587" s="498"/>
      <c r="H587" s="180" t="s">
        <v>610</v>
      </c>
      <c r="I587" s="181">
        <v>0.16</v>
      </c>
      <c r="J587" s="182">
        <v>1</v>
      </c>
      <c r="K587" s="219">
        <v>0.16</v>
      </c>
      <c r="L587" s="183"/>
      <c r="M587" s="181"/>
      <c r="N587" s="184"/>
      <c r="O587" s="181"/>
      <c r="P587" s="185"/>
      <c r="GO587" s="277"/>
      <c r="GP587" s="277"/>
      <c r="GQ587" s="277" t="s">
        <v>1409</v>
      </c>
      <c r="GR587" s="277"/>
      <c r="GS587" s="277"/>
      <c r="GT587" s="277"/>
      <c r="GU587" s="277"/>
      <c r="GW587" s="157"/>
      <c r="GX587" s="157"/>
      <c r="GY587" s="157"/>
      <c r="GZ587" s="277"/>
      <c r="HA587" s="157"/>
      <c r="HB587" s="157"/>
      <c r="HC587" s="277"/>
      <c r="HD587" s="277"/>
      <c r="HF587" s="277"/>
    </row>
    <row r="588" spans="1:214" ht="56.25" customHeight="1">
      <c r="A588" s="186"/>
      <c r="B588" s="187" t="s">
        <v>386</v>
      </c>
      <c r="C588" s="499" t="s">
        <v>387</v>
      </c>
      <c r="D588" s="499"/>
      <c r="E588" s="499"/>
      <c r="F588" s="499"/>
      <c r="G588" s="499"/>
      <c r="H588" s="499"/>
      <c r="I588" s="499"/>
      <c r="J588" s="499"/>
      <c r="K588" s="499"/>
      <c r="L588" s="499"/>
      <c r="M588" s="499"/>
      <c r="N588" s="499"/>
      <c r="O588" s="499"/>
      <c r="P588" s="499"/>
      <c r="GO588" s="277"/>
      <c r="GP588" s="277"/>
      <c r="GQ588" s="277"/>
      <c r="GR588" s="277"/>
      <c r="GS588" s="277"/>
      <c r="GT588" s="277"/>
      <c r="GU588" s="277"/>
      <c r="GV588" s="140" t="s">
        <v>387</v>
      </c>
      <c r="GW588" s="157"/>
      <c r="GX588" s="157"/>
      <c r="GY588" s="157"/>
      <c r="GZ588" s="277"/>
      <c r="HA588" s="157"/>
      <c r="HB588" s="157"/>
      <c r="HC588" s="277"/>
      <c r="HD588" s="277"/>
      <c r="HF588" s="277"/>
    </row>
    <row r="589" spans="1:214" ht="22.5" customHeight="1">
      <c r="A589" s="186"/>
      <c r="B589" s="187" t="s">
        <v>388</v>
      </c>
      <c r="C589" s="499" t="s">
        <v>389</v>
      </c>
      <c r="D589" s="499"/>
      <c r="E589" s="499"/>
      <c r="F589" s="499"/>
      <c r="G589" s="499"/>
      <c r="H589" s="499"/>
      <c r="I589" s="499"/>
      <c r="J589" s="499"/>
      <c r="K589" s="499"/>
      <c r="L589" s="499"/>
      <c r="M589" s="499"/>
      <c r="N589" s="499"/>
      <c r="O589" s="499"/>
      <c r="P589" s="499"/>
      <c r="GO589" s="277"/>
      <c r="GP589" s="277"/>
      <c r="GQ589" s="277"/>
      <c r="GR589" s="277"/>
      <c r="GS589" s="277"/>
      <c r="GT589" s="277"/>
      <c r="GU589" s="277"/>
      <c r="GV589" s="140" t="s">
        <v>389</v>
      </c>
      <c r="GW589" s="157"/>
      <c r="GX589" s="157"/>
      <c r="GY589" s="157"/>
      <c r="GZ589" s="277"/>
      <c r="HA589" s="157"/>
      <c r="HB589" s="157"/>
      <c r="HC589" s="277"/>
      <c r="HD589" s="277"/>
      <c r="HF589" s="277"/>
    </row>
    <row r="590" spans="1:214" ht="12.75" customHeight="1">
      <c r="A590" s="186"/>
      <c r="B590" s="187"/>
      <c r="C590" s="499" t="s">
        <v>2011</v>
      </c>
      <c r="D590" s="499"/>
      <c r="E590" s="499"/>
      <c r="F590" s="499"/>
      <c r="G590" s="499"/>
      <c r="H590" s="499"/>
      <c r="I590" s="499"/>
      <c r="J590" s="499"/>
      <c r="K590" s="499"/>
      <c r="L590" s="499"/>
      <c r="M590" s="499"/>
      <c r="N590" s="499"/>
      <c r="O590" s="499"/>
      <c r="P590" s="499"/>
      <c r="GO590" s="277"/>
      <c r="GP590" s="277"/>
      <c r="GQ590" s="277"/>
      <c r="GR590" s="277"/>
      <c r="GS590" s="277"/>
      <c r="GT590" s="277"/>
      <c r="GU590" s="277"/>
      <c r="GV590" s="140" t="s">
        <v>2011</v>
      </c>
      <c r="GW590" s="157"/>
      <c r="GX590" s="157"/>
      <c r="GY590" s="157"/>
      <c r="GZ590" s="277"/>
      <c r="HA590" s="157"/>
      <c r="HB590" s="157"/>
      <c r="HC590" s="277"/>
      <c r="HD590" s="277"/>
      <c r="HF590" s="277"/>
    </row>
    <row r="591" spans="1:214" ht="12.75" customHeight="1">
      <c r="A591" s="188"/>
      <c r="B591" s="189" t="s">
        <v>164</v>
      </c>
      <c r="C591" s="501" t="s">
        <v>391</v>
      </c>
      <c r="D591" s="501"/>
      <c r="E591" s="501"/>
      <c r="F591" s="501"/>
      <c r="G591" s="501"/>
      <c r="H591" s="190" t="s">
        <v>392</v>
      </c>
      <c r="I591" s="191"/>
      <c r="J591" s="191"/>
      <c r="K591" s="215">
        <v>0.52962929999999997</v>
      </c>
      <c r="L591" s="193"/>
      <c r="M591" s="191"/>
      <c r="N591" s="193"/>
      <c r="O591" s="191"/>
      <c r="P591" s="216">
        <v>299.83999999999997</v>
      </c>
      <c r="GO591" s="277"/>
      <c r="GP591" s="277"/>
      <c r="GQ591" s="277"/>
      <c r="GR591" s="277"/>
      <c r="GS591" s="277"/>
      <c r="GT591" s="277"/>
      <c r="GU591" s="277"/>
      <c r="GW591" s="157" t="s">
        <v>391</v>
      </c>
      <c r="GX591" s="157"/>
      <c r="GY591" s="157"/>
      <c r="GZ591" s="277"/>
      <c r="HA591" s="157"/>
      <c r="HB591" s="157"/>
      <c r="HC591" s="277"/>
      <c r="HD591" s="277"/>
      <c r="HF591" s="277"/>
    </row>
    <row r="592" spans="1:214" ht="12.75" customHeight="1">
      <c r="A592" s="195"/>
      <c r="B592" s="189" t="s">
        <v>393</v>
      </c>
      <c r="C592" s="501" t="s">
        <v>394</v>
      </c>
      <c r="D592" s="501"/>
      <c r="E592" s="501"/>
      <c r="F592" s="501"/>
      <c r="G592" s="501"/>
      <c r="H592" s="190" t="s">
        <v>392</v>
      </c>
      <c r="I592" s="201">
        <v>2.06</v>
      </c>
      <c r="J592" s="197">
        <v>1.6068849999999999</v>
      </c>
      <c r="K592" s="215">
        <v>0.52962929999999997</v>
      </c>
      <c r="L592" s="198"/>
      <c r="M592" s="199"/>
      <c r="N592" s="200">
        <v>566.14</v>
      </c>
      <c r="O592" s="191"/>
      <c r="P592" s="194">
        <v>299.83999999999997</v>
      </c>
      <c r="Q592" s="278"/>
      <c r="R592" s="278"/>
      <c r="GO592" s="277"/>
      <c r="GP592" s="277"/>
      <c r="GQ592" s="277"/>
      <c r="GR592" s="277"/>
      <c r="GS592" s="277"/>
      <c r="GT592" s="277"/>
      <c r="GU592" s="277"/>
      <c r="GW592" s="157"/>
      <c r="GX592" s="157" t="s">
        <v>394</v>
      </c>
      <c r="GY592" s="157"/>
      <c r="GZ592" s="277"/>
      <c r="HA592" s="157"/>
      <c r="HB592" s="157"/>
      <c r="HC592" s="277"/>
      <c r="HD592" s="277"/>
      <c r="HF592" s="277"/>
    </row>
    <row r="593" spans="1:214" ht="12.75" customHeight="1">
      <c r="A593" s="188"/>
      <c r="B593" s="189" t="s">
        <v>167</v>
      </c>
      <c r="C593" s="501" t="s">
        <v>395</v>
      </c>
      <c r="D593" s="501"/>
      <c r="E593" s="501"/>
      <c r="F593" s="501"/>
      <c r="G593" s="501"/>
      <c r="H593" s="190"/>
      <c r="I593" s="191"/>
      <c r="J593" s="191"/>
      <c r="K593" s="191"/>
      <c r="L593" s="193"/>
      <c r="M593" s="191"/>
      <c r="N593" s="193"/>
      <c r="O593" s="191"/>
      <c r="P593" s="216">
        <v>10.93</v>
      </c>
      <c r="GO593" s="277"/>
      <c r="GP593" s="277"/>
      <c r="GQ593" s="277"/>
      <c r="GR593" s="277"/>
      <c r="GS593" s="277"/>
      <c r="GT593" s="277"/>
      <c r="GU593" s="277"/>
      <c r="GW593" s="157" t="s">
        <v>395</v>
      </c>
      <c r="GX593" s="157"/>
      <c r="GY593" s="157"/>
      <c r="GZ593" s="277"/>
      <c r="HA593" s="157"/>
      <c r="HB593" s="157"/>
      <c r="HC593" s="277"/>
      <c r="HD593" s="277"/>
      <c r="HF593" s="277"/>
    </row>
    <row r="594" spans="1:214" ht="12.75" customHeight="1">
      <c r="A594" s="188"/>
      <c r="B594" s="189"/>
      <c r="C594" s="501" t="s">
        <v>396</v>
      </c>
      <c r="D594" s="501"/>
      <c r="E594" s="501"/>
      <c r="F594" s="501"/>
      <c r="G594" s="501"/>
      <c r="H594" s="190" t="s">
        <v>392</v>
      </c>
      <c r="I594" s="191"/>
      <c r="J594" s="191"/>
      <c r="K594" s="197">
        <v>1.0284E-2</v>
      </c>
      <c r="L594" s="193"/>
      <c r="M594" s="191"/>
      <c r="N594" s="193"/>
      <c r="O594" s="191"/>
      <c r="P594" s="216">
        <v>6.98</v>
      </c>
      <c r="GO594" s="277"/>
      <c r="GP594" s="277"/>
      <c r="GQ594" s="277"/>
      <c r="GR594" s="277"/>
      <c r="GS594" s="277"/>
      <c r="GT594" s="277"/>
      <c r="GU594" s="277"/>
      <c r="GW594" s="157" t="s">
        <v>396</v>
      </c>
      <c r="GX594" s="157"/>
      <c r="GY594" s="157"/>
      <c r="GZ594" s="277"/>
      <c r="HA594" s="157"/>
      <c r="HB594" s="157"/>
      <c r="HC594" s="277"/>
      <c r="HD594" s="277"/>
      <c r="HF594" s="277"/>
    </row>
    <row r="595" spans="1:214" ht="12.75" customHeight="1">
      <c r="A595" s="195"/>
      <c r="B595" s="189" t="s">
        <v>397</v>
      </c>
      <c r="C595" s="501" t="s">
        <v>398</v>
      </c>
      <c r="D595" s="501"/>
      <c r="E595" s="501"/>
      <c r="F595" s="501"/>
      <c r="G595" s="501"/>
      <c r="H595" s="190" t="s">
        <v>399</v>
      </c>
      <c r="I595" s="201">
        <v>0.02</v>
      </c>
      <c r="J595" s="197">
        <v>1.6068849999999999</v>
      </c>
      <c r="K595" s="197">
        <v>5.1419999999999999E-3</v>
      </c>
      <c r="L595" s="198"/>
      <c r="M595" s="199"/>
      <c r="N595" s="200">
        <v>1582.31</v>
      </c>
      <c r="O595" s="191"/>
      <c r="P595" s="194">
        <v>8.14</v>
      </c>
      <c r="Q595" s="278"/>
      <c r="R595" s="278"/>
      <c r="GO595" s="277"/>
      <c r="GP595" s="277"/>
      <c r="GQ595" s="277"/>
      <c r="GR595" s="277"/>
      <c r="GS595" s="277"/>
      <c r="GT595" s="277"/>
      <c r="GU595" s="277"/>
      <c r="GW595" s="157"/>
      <c r="GX595" s="157" t="s">
        <v>398</v>
      </c>
      <c r="GY595" s="157"/>
      <c r="GZ595" s="277"/>
      <c r="HA595" s="157"/>
      <c r="HB595" s="157"/>
      <c r="HC595" s="277"/>
      <c r="HD595" s="277"/>
      <c r="HF595" s="277"/>
    </row>
    <row r="596" spans="1:214" ht="12.75" customHeight="1">
      <c r="A596" s="203"/>
      <c r="B596" s="189" t="s">
        <v>400</v>
      </c>
      <c r="C596" s="501" t="s">
        <v>401</v>
      </c>
      <c r="D596" s="501"/>
      <c r="E596" s="501"/>
      <c r="F596" s="501"/>
      <c r="G596" s="501"/>
      <c r="H596" s="190" t="s">
        <v>392</v>
      </c>
      <c r="I596" s="201">
        <v>0.02</v>
      </c>
      <c r="J596" s="197">
        <v>1.6068849999999999</v>
      </c>
      <c r="K596" s="197">
        <v>5.1419999999999999E-3</v>
      </c>
      <c r="L596" s="193"/>
      <c r="M596" s="191"/>
      <c r="N596" s="204">
        <v>777.91</v>
      </c>
      <c r="O596" s="191"/>
      <c r="P596" s="216">
        <v>4</v>
      </c>
      <c r="GO596" s="277"/>
      <c r="GP596" s="277"/>
      <c r="GQ596" s="277"/>
      <c r="GR596" s="277"/>
      <c r="GS596" s="277"/>
      <c r="GT596" s="277"/>
      <c r="GU596" s="277"/>
      <c r="GW596" s="157"/>
      <c r="GX596" s="157"/>
      <c r="GY596" s="157" t="s">
        <v>401</v>
      </c>
      <c r="GZ596" s="277"/>
      <c r="HA596" s="157"/>
      <c r="HB596" s="157"/>
      <c r="HC596" s="277"/>
      <c r="HD596" s="277"/>
      <c r="HF596" s="277"/>
    </row>
    <row r="597" spans="1:214" ht="12.75" customHeight="1">
      <c r="A597" s="195"/>
      <c r="B597" s="189" t="s">
        <v>402</v>
      </c>
      <c r="C597" s="501" t="s">
        <v>403</v>
      </c>
      <c r="D597" s="501"/>
      <c r="E597" s="501"/>
      <c r="F597" s="501"/>
      <c r="G597" s="501"/>
      <c r="H597" s="190" t="s">
        <v>399</v>
      </c>
      <c r="I597" s="201">
        <v>0.02</v>
      </c>
      <c r="J597" s="197">
        <v>1.6068849999999999</v>
      </c>
      <c r="K597" s="197">
        <v>5.1419999999999999E-3</v>
      </c>
      <c r="L597" s="198"/>
      <c r="M597" s="199"/>
      <c r="N597" s="200">
        <v>543.33000000000004</v>
      </c>
      <c r="O597" s="191"/>
      <c r="P597" s="194">
        <v>2.79</v>
      </c>
      <c r="Q597" s="278"/>
      <c r="R597" s="278"/>
      <c r="GO597" s="277"/>
      <c r="GP597" s="277"/>
      <c r="GQ597" s="277"/>
      <c r="GR597" s="277"/>
      <c r="GS597" s="277"/>
      <c r="GT597" s="277"/>
      <c r="GU597" s="277"/>
      <c r="GW597" s="157"/>
      <c r="GX597" s="157" t="s">
        <v>403</v>
      </c>
      <c r="GY597" s="157"/>
      <c r="GZ597" s="277"/>
      <c r="HA597" s="157"/>
      <c r="HB597" s="157"/>
      <c r="HC597" s="277"/>
      <c r="HD597" s="277"/>
      <c r="HF597" s="277"/>
    </row>
    <row r="598" spans="1:214" ht="12.75" customHeight="1">
      <c r="A598" s="203"/>
      <c r="B598" s="189" t="s">
        <v>404</v>
      </c>
      <c r="C598" s="501" t="s">
        <v>405</v>
      </c>
      <c r="D598" s="501"/>
      <c r="E598" s="501"/>
      <c r="F598" s="501"/>
      <c r="G598" s="501"/>
      <c r="H598" s="190" t="s">
        <v>392</v>
      </c>
      <c r="I598" s="201">
        <v>0.02</v>
      </c>
      <c r="J598" s="197">
        <v>1.6068849999999999</v>
      </c>
      <c r="K598" s="197">
        <v>5.1419999999999999E-3</v>
      </c>
      <c r="L598" s="193"/>
      <c r="M598" s="191"/>
      <c r="N598" s="204">
        <v>579.11</v>
      </c>
      <c r="O598" s="191"/>
      <c r="P598" s="216">
        <v>2.98</v>
      </c>
      <c r="GO598" s="277"/>
      <c r="GP598" s="277"/>
      <c r="GQ598" s="277"/>
      <c r="GR598" s="277"/>
      <c r="GS598" s="277"/>
      <c r="GT598" s="277"/>
      <c r="GU598" s="277"/>
      <c r="GW598" s="157"/>
      <c r="GX598" s="157"/>
      <c r="GY598" s="157" t="s">
        <v>405</v>
      </c>
      <c r="GZ598" s="277"/>
      <c r="HA598" s="157"/>
      <c r="HB598" s="157"/>
      <c r="HC598" s="277"/>
      <c r="HD598" s="277"/>
      <c r="HF598" s="277"/>
    </row>
    <row r="599" spans="1:214" ht="12.75" customHeight="1">
      <c r="A599" s="188"/>
      <c r="B599" s="189" t="s">
        <v>180</v>
      </c>
      <c r="C599" s="501" t="s">
        <v>410</v>
      </c>
      <c r="D599" s="501"/>
      <c r="E599" s="501"/>
      <c r="F599" s="501"/>
      <c r="G599" s="501"/>
      <c r="H599" s="190"/>
      <c r="I599" s="191"/>
      <c r="J599" s="191"/>
      <c r="K599" s="191"/>
      <c r="L599" s="193"/>
      <c r="M599" s="191"/>
      <c r="N599" s="193"/>
      <c r="O599" s="191"/>
      <c r="P599" s="216">
        <v>17.54</v>
      </c>
      <c r="GO599" s="277"/>
      <c r="GP599" s="277"/>
      <c r="GQ599" s="277"/>
      <c r="GR599" s="277"/>
      <c r="GS599" s="277"/>
      <c r="GT599" s="277"/>
      <c r="GU599" s="277"/>
      <c r="GW599" s="157" t="s">
        <v>410</v>
      </c>
      <c r="GX599" s="157"/>
      <c r="GY599" s="157"/>
      <c r="GZ599" s="277"/>
      <c r="HA599" s="157"/>
      <c r="HB599" s="157"/>
      <c r="HC599" s="277"/>
      <c r="HD599" s="277"/>
      <c r="HF599" s="277"/>
    </row>
    <row r="600" spans="1:214" ht="33.75" customHeight="1">
      <c r="A600" s="195"/>
      <c r="B600" s="189" t="s">
        <v>593</v>
      </c>
      <c r="C600" s="501" t="s">
        <v>594</v>
      </c>
      <c r="D600" s="501"/>
      <c r="E600" s="501"/>
      <c r="F600" s="501"/>
      <c r="G600" s="501"/>
      <c r="H600" s="190" t="s">
        <v>595</v>
      </c>
      <c r="I600" s="201">
        <v>13.33</v>
      </c>
      <c r="J600" s="202">
        <v>1.0367</v>
      </c>
      <c r="K600" s="215">
        <v>2.2110737999999999</v>
      </c>
      <c r="L600" s="205">
        <v>5.87</v>
      </c>
      <c r="M600" s="206">
        <v>0.87</v>
      </c>
      <c r="N600" s="200">
        <v>5.1100000000000003</v>
      </c>
      <c r="O600" s="191"/>
      <c r="P600" s="194">
        <v>11.3</v>
      </c>
      <c r="Q600" s="278"/>
      <c r="R600" s="278"/>
      <c r="GO600" s="277"/>
      <c r="GP600" s="277"/>
      <c r="GQ600" s="277"/>
      <c r="GR600" s="277"/>
      <c r="GS600" s="277"/>
      <c r="GT600" s="277"/>
      <c r="GU600" s="277"/>
      <c r="GW600" s="157"/>
      <c r="GX600" s="157" t="s">
        <v>594</v>
      </c>
      <c r="GY600" s="157"/>
      <c r="GZ600" s="277"/>
      <c r="HA600" s="157"/>
      <c r="HB600" s="157"/>
      <c r="HC600" s="277"/>
      <c r="HD600" s="277"/>
      <c r="HF600" s="277"/>
    </row>
    <row r="601" spans="1:214" ht="22.5" customHeight="1">
      <c r="A601" s="195"/>
      <c r="B601" s="189" t="s">
        <v>1403</v>
      </c>
      <c r="C601" s="501" t="s">
        <v>1404</v>
      </c>
      <c r="D601" s="501"/>
      <c r="E601" s="501"/>
      <c r="F601" s="501"/>
      <c r="G601" s="501"/>
      <c r="H601" s="190" t="s">
        <v>1405</v>
      </c>
      <c r="I601" s="201">
        <v>0.55000000000000004</v>
      </c>
      <c r="J601" s="202">
        <v>1.0367</v>
      </c>
      <c r="K601" s="215">
        <v>9.1229599999999994E-2</v>
      </c>
      <c r="L601" s="205">
        <v>37.71</v>
      </c>
      <c r="M601" s="206">
        <v>1.54</v>
      </c>
      <c r="N601" s="200">
        <v>58.07</v>
      </c>
      <c r="O601" s="191"/>
      <c r="P601" s="194">
        <v>5.3</v>
      </c>
      <c r="Q601" s="278"/>
      <c r="R601" s="278"/>
      <c r="GO601" s="277"/>
      <c r="GP601" s="277"/>
      <c r="GQ601" s="277"/>
      <c r="GR601" s="277"/>
      <c r="GS601" s="277"/>
      <c r="GT601" s="277"/>
      <c r="GU601" s="277"/>
      <c r="GW601" s="157"/>
      <c r="GX601" s="157" t="s">
        <v>1404</v>
      </c>
      <c r="GY601" s="157"/>
      <c r="GZ601" s="277"/>
      <c r="HA601" s="157"/>
      <c r="HB601" s="157"/>
      <c r="HC601" s="277"/>
      <c r="HD601" s="277"/>
      <c r="HF601" s="277"/>
    </row>
    <row r="602" spans="1:214" ht="12.75" customHeight="1">
      <c r="A602" s="195"/>
      <c r="B602" s="189" t="s">
        <v>730</v>
      </c>
      <c r="C602" s="501" t="s">
        <v>731</v>
      </c>
      <c r="D602" s="501"/>
      <c r="E602" s="501"/>
      <c r="F602" s="501"/>
      <c r="G602" s="501"/>
      <c r="H602" s="190" t="s">
        <v>413</v>
      </c>
      <c r="I602" s="201">
        <v>0.05</v>
      </c>
      <c r="J602" s="202">
        <v>1.0367</v>
      </c>
      <c r="K602" s="215">
        <v>8.2935999999999999E-3</v>
      </c>
      <c r="L602" s="205">
        <v>79.88</v>
      </c>
      <c r="M602" s="206">
        <v>1.42</v>
      </c>
      <c r="N602" s="200">
        <v>113.43</v>
      </c>
      <c r="O602" s="191"/>
      <c r="P602" s="194">
        <v>0.94</v>
      </c>
      <c r="Q602" s="278"/>
      <c r="R602" s="278"/>
      <c r="GO602" s="277"/>
      <c r="GP602" s="277"/>
      <c r="GQ602" s="277"/>
      <c r="GR602" s="277"/>
      <c r="GS602" s="277"/>
      <c r="GT602" s="277"/>
      <c r="GU602" s="277"/>
      <c r="GW602" s="157"/>
      <c r="GX602" s="157" t="s">
        <v>731</v>
      </c>
      <c r="GY602" s="157"/>
      <c r="GZ602" s="277"/>
      <c r="HA602" s="157"/>
      <c r="HB602" s="157"/>
      <c r="HC602" s="277"/>
      <c r="HD602" s="277"/>
      <c r="HF602" s="277"/>
    </row>
    <row r="603" spans="1:214" ht="12.75" customHeight="1">
      <c r="A603" s="210"/>
      <c r="B603" s="187"/>
      <c r="C603" s="500" t="s">
        <v>429</v>
      </c>
      <c r="D603" s="500"/>
      <c r="E603" s="500"/>
      <c r="F603" s="500"/>
      <c r="G603" s="500"/>
      <c r="H603" s="180"/>
      <c r="I603" s="181"/>
      <c r="J603" s="181"/>
      <c r="K603" s="181"/>
      <c r="L603" s="183"/>
      <c r="M603" s="181"/>
      <c r="N603" s="211"/>
      <c r="O603" s="181"/>
      <c r="P603" s="212">
        <v>335.29</v>
      </c>
      <c r="Q603" s="278"/>
      <c r="R603" s="278"/>
      <c r="GO603" s="277"/>
      <c r="GP603" s="277"/>
      <c r="GQ603" s="277"/>
      <c r="GR603" s="277"/>
      <c r="GS603" s="277"/>
      <c r="GT603" s="277"/>
      <c r="GU603" s="277"/>
      <c r="GW603" s="157"/>
      <c r="GX603" s="157"/>
      <c r="GY603" s="157"/>
      <c r="GZ603" s="277" t="s">
        <v>429</v>
      </c>
      <c r="HA603" s="157"/>
      <c r="HB603" s="157"/>
      <c r="HC603" s="277"/>
      <c r="HD603" s="277"/>
      <c r="HF603" s="277"/>
    </row>
    <row r="604" spans="1:214" ht="12.75" customHeight="1">
      <c r="A604" s="203" t="s">
        <v>1835</v>
      </c>
      <c r="B604" s="189" t="s">
        <v>430</v>
      </c>
      <c r="C604" s="501" t="s">
        <v>431</v>
      </c>
      <c r="D604" s="501"/>
      <c r="E604" s="501"/>
      <c r="F604" s="501"/>
      <c r="G604" s="501"/>
      <c r="H604" s="190" t="s">
        <v>432</v>
      </c>
      <c r="I604" s="209">
        <v>2</v>
      </c>
      <c r="J604" s="191"/>
      <c r="K604" s="209">
        <v>2</v>
      </c>
      <c r="L604" s="193"/>
      <c r="M604" s="191"/>
      <c r="N604" s="193"/>
      <c r="O604" s="202">
        <v>1.0367</v>
      </c>
      <c r="P604" s="216">
        <v>3.87</v>
      </c>
      <c r="GO604" s="277"/>
      <c r="GP604" s="277"/>
      <c r="GQ604" s="277"/>
      <c r="GR604" s="277"/>
      <c r="GS604" s="277"/>
      <c r="GT604" s="277"/>
      <c r="GU604" s="277"/>
      <c r="GW604" s="157"/>
      <c r="GX604" s="157"/>
      <c r="GY604" s="157"/>
      <c r="GZ604" s="277"/>
      <c r="HA604" s="157" t="s">
        <v>431</v>
      </c>
      <c r="HB604" s="157"/>
      <c r="HC604" s="277"/>
      <c r="HD604" s="277"/>
      <c r="HF604" s="277"/>
    </row>
    <row r="605" spans="1:214" ht="12.75" customHeight="1">
      <c r="A605" s="203"/>
      <c r="B605" s="189"/>
      <c r="C605" s="501" t="s">
        <v>433</v>
      </c>
      <c r="D605" s="501"/>
      <c r="E605" s="501"/>
      <c r="F605" s="501"/>
      <c r="G605" s="501"/>
      <c r="H605" s="190"/>
      <c r="I605" s="191"/>
      <c r="J605" s="191"/>
      <c r="K605" s="191"/>
      <c r="L605" s="193"/>
      <c r="M605" s="191"/>
      <c r="N605" s="193"/>
      <c r="O605" s="191"/>
      <c r="P605" s="216">
        <v>306.82</v>
      </c>
      <c r="GO605" s="277"/>
      <c r="GP605" s="277"/>
      <c r="GQ605" s="277"/>
      <c r="GR605" s="277"/>
      <c r="GS605" s="277"/>
      <c r="GT605" s="277"/>
      <c r="GU605" s="277"/>
      <c r="GW605" s="157"/>
      <c r="GX605" s="157"/>
      <c r="GY605" s="157"/>
      <c r="GZ605" s="277"/>
      <c r="HA605" s="157"/>
      <c r="HB605" s="157" t="s">
        <v>433</v>
      </c>
      <c r="HC605" s="277"/>
      <c r="HD605" s="277"/>
      <c r="HF605" s="277"/>
    </row>
    <row r="606" spans="1:214" ht="12.75" customHeight="1">
      <c r="A606" s="203"/>
      <c r="B606" s="189" t="s">
        <v>603</v>
      </c>
      <c r="C606" s="501" t="s">
        <v>604</v>
      </c>
      <c r="D606" s="501"/>
      <c r="E606" s="501"/>
      <c r="F606" s="501"/>
      <c r="G606" s="501"/>
      <c r="H606" s="190" t="s">
        <v>432</v>
      </c>
      <c r="I606" s="209">
        <v>97</v>
      </c>
      <c r="J606" s="191"/>
      <c r="K606" s="209">
        <v>97</v>
      </c>
      <c r="L606" s="193"/>
      <c r="M606" s="191"/>
      <c r="N606" s="193"/>
      <c r="O606" s="191"/>
      <c r="P606" s="216">
        <v>297.62</v>
      </c>
      <c r="GO606" s="277"/>
      <c r="GP606" s="277"/>
      <c r="GQ606" s="277"/>
      <c r="GR606" s="277"/>
      <c r="GS606" s="277"/>
      <c r="GT606" s="277"/>
      <c r="GU606" s="277"/>
      <c r="GW606" s="157"/>
      <c r="GX606" s="157"/>
      <c r="GY606" s="157"/>
      <c r="GZ606" s="277"/>
      <c r="HA606" s="157"/>
      <c r="HB606" s="157" t="s">
        <v>604</v>
      </c>
      <c r="HC606" s="277"/>
      <c r="HD606" s="277"/>
      <c r="HF606" s="277"/>
    </row>
    <row r="607" spans="1:214" ht="12.75" customHeight="1">
      <c r="A607" s="203"/>
      <c r="B607" s="189" t="s">
        <v>605</v>
      </c>
      <c r="C607" s="501" t="s">
        <v>606</v>
      </c>
      <c r="D607" s="501"/>
      <c r="E607" s="501"/>
      <c r="F607" s="501"/>
      <c r="G607" s="501"/>
      <c r="H607" s="190" t="s">
        <v>432</v>
      </c>
      <c r="I607" s="209">
        <v>51</v>
      </c>
      <c r="J607" s="191"/>
      <c r="K607" s="209">
        <v>51</v>
      </c>
      <c r="L607" s="193"/>
      <c r="M607" s="191"/>
      <c r="N607" s="193"/>
      <c r="O607" s="191"/>
      <c r="P607" s="216">
        <v>156.47999999999999</v>
      </c>
      <c r="GO607" s="277"/>
      <c r="GP607" s="277"/>
      <c r="GQ607" s="277"/>
      <c r="GR607" s="277"/>
      <c r="GS607" s="277"/>
      <c r="GT607" s="277"/>
      <c r="GU607" s="277"/>
      <c r="GW607" s="157"/>
      <c r="GX607" s="157"/>
      <c r="GY607" s="157"/>
      <c r="GZ607" s="277"/>
      <c r="HA607" s="157"/>
      <c r="HB607" s="157" t="s">
        <v>606</v>
      </c>
      <c r="HC607" s="277"/>
      <c r="HD607" s="277"/>
      <c r="HF607" s="277"/>
    </row>
    <row r="608" spans="1:214" ht="12.75" customHeight="1">
      <c r="A608" s="213"/>
      <c r="B608" s="214"/>
      <c r="C608" s="500" t="s">
        <v>438</v>
      </c>
      <c r="D608" s="500"/>
      <c r="E608" s="500"/>
      <c r="F608" s="500"/>
      <c r="G608" s="500"/>
      <c r="H608" s="180"/>
      <c r="I608" s="181"/>
      <c r="J608" s="181"/>
      <c r="K608" s="181"/>
      <c r="L608" s="183"/>
      <c r="M608" s="181"/>
      <c r="N608" s="211">
        <v>4957.88</v>
      </c>
      <c r="O608" s="181"/>
      <c r="P608" s="240">
        <v>793.26</v>
      </c>
      <c r="GO608" s="277"/>
      <c r="GP608" s="277"/>
      <c r="GQ608" s="277"/>
      <c r="GR608" s="277"/>
      <c r="GS608" s="277"/>
      <c r="GT608" s="277"/>
      <c r="GU608" s="277"/>
      <c r="GW608" s="157"/>
      <c r="GX608" s="157"/>
      <c r="GY608" s="157"/>
      <c r="GZ608" s="277"/>
      <c r="HA608" s="157"/>
      <c r="HB608" s="157"/>
      <c r="HC608" s="277" t="s">
        <v>438</v>
      </c>
      <c r="HD608" s="277"/>
      <c r="HF608" s="277"/>
    </row>
    <row r="609" spans="1:214" ht="45" customHeight="1">
      <c r="A609" s="178" t="s">
        <v>490</v>
      </c>
      <c r="B609" s="179" t="s">
        <v>1457</v>
      </c>
      <c r="C609" s="498" t="s">
        <v>1458</v>
      </c>
      <c r="D609" s="498"/>
      <c r="E609" s="498"/>
      <c r="F609" s="498"/>
      <c r="G609" s="498"/>
      <c r="H609" s="180" t="s">
        <v>610</v>
      </c>
      <c r="I609" s="181">
        <v>0.04</v>
      </c>
      <c r="J609" s="182">
        <v>1</v>
      </c>
      <c r="K609" s="219">
        <v>0.04</v>
      </c>
      <c r="L609" s="183"/>
      <c r="M609" s="181"/>
      <c r="N609" s="184"/>
      <c r="O609" s="181"/>
      <c r="P609" s="185"/>
      <c r="GO609" s="277"/>
      <c r="GP609" s="277"/>
      <c r="GQ609" s="277" t="s">
        <v>1458</v>
      </c>
      <c r="GR609" s="277"/>
      <c r="GS609" s="277"/>
      <c r="GT609" s="277"/>
      <c r="GU609" s="277"/>
      <c r="GW609" s="157"/>
      <c r="GX609" s="157"/>
      <c r="GY609" s="157"/>
      <c r="GZ609" s="277"/>
      <c r="HA609" s="157"/>
      <c r="HB609" s="157"/>
      <c r="HC609" s="277"/>
      <c r="HD609" s="277"/>
      <c r="HF609" s="277"/>
    </row>
    <row r="610" spans="1:214" ht="56.25" customHeight="1">
      <c r="A610" s="186"/>
      <c r="B610" s="187" t="s">
        <v>386</v>
      </c>
      <c r="C610" s="499" t="s">
        <v>387</v>
      </c>
      <c r="D610" s="499"/>
      <c r="E610" s="499"/>
      <c r="F610" s="499"/>
      <c r="G610" s="499"/>
      <c r="H610" s="499"/>
      <c r="I610" s="499"/>
      <c r="J610" s="499"/>
      <c r="K610" s="499"/>
      <c r="L610" s="499"/>
      <c r="M610" s="499"/>
      <c r="N610" s="499"/>
      <c r="O610" s="499"/>
      <c r="P610" s="499"/>
      <c r="GO610" s="277"/>
      <c r="GP610" s="277"/>
      <c r="GQ610" s="277"/>
      <c r="GR610" s="277"/>
      <c r="GS610" s="277"/>
      <c r="GT610" s="277"/>
      <c r="GU610" s="277"/>
      <c r="GV610" s="140" t="s">
        <v>387</v>
      </c>
      <c r="GW610" s="157"/>
      <c r="GX610" s="157"/>
      <c r="GY610" s="157"/>
      <c r="GZ610" s="277"/>
      <c r="HA610" s="157"/>
      <c r="HB610" s="157"/>
      <c r="HC610" s="277"/>
      <c r="HD610" s="277"/>
      <c r="HF610" s="277"/>
    </row>
    <row r="611" spans="1:214" ht="22.5" customHeight="1">
      <c r="A611" s="186"/>
      <c r="B611" s="187" t="s">
        <v>388</v>
      </c>
      <c r="C611" s="499" t="s">
        <v>389</v>
      </c>
      <c r="D611" s="499"/>
      <c r="E611" s="499"/>
      <c r="F611" s="499"/>
      <c r="G611" s="499"/>
      <c r="H611" s="499"/>
      <c r="I611" s="499"/>
      <c r="J611" s="499"/>
      <c r="K611" s="499"/>
      <c r="L611" s="499"/>
      <c r="M611" s="499"/>
      <c r="N611" s="499"/>
      <c r="O611" s="499"/>
      <c r="P611" s="499"/>
      <c r="GO611" s="277"/>
      <c r="GP611" s="277"/>
      <c r="GQ611" s="277"/>
      <c r="GR611" s="277"/>
      <c r="GS611" s="277"/>
      <c r="GT611" s="277"/>
      <c r="GU611" s="277"/>
      <c r="GV611" s="140" t="s">
        <v>389</v>
      </c>
      <c r="GW611" s="157"/>
      <c r="GX611" s="157"/>
      <c r="GY611" s="157"/>
      <c r="GZ611" s="277"/>
      <c r="HA611" s="157"/>
      <c r="HB611" s="157"/>
      <c r="HC611" s="277"/>
      <c r="HD611" s="277"/>
      <c r="HF611" s="277"/>
    </row>
    <row r="612" spans="1:214" ht="12.75" customHeight="1">
      <c r="A612" s="186"/>
      <c r="B612" s="187"/>
      <c r="C612" s="499" t="s">
        <v>2011</v>
      </c>
      <c r="D612" s="499"/>
      <c r="E612" s="499"/>
      <c r="F612" s="499"/>
      <c r="G612" s="499"/>
      <c r="H612" s="499"/>
      <c r="I612" s="499"/>
      <c r="J612" s="499"/>
      <c r="K612" s="499"/>
      <c r="L612" s="499"/>
      <c r="M612" s="499"/>
      <c r="N612" s="499"/>
      <c r="O612" s="499"/>
      <c r="P612" s="499"/>
      <c r="GO612" s="277"/>
      <c r="GP612" s="277"/>
      <c r="GQ612" s="277"/>
      <c r="GR612" s="277"/>
      <c r="GS612" s="277"/>
      <c r="GT612" s="277"/>
      <c r="GU612" s="277"/>
      <c r="GV612" s="140" t="s">
        <v>2011</v>
      </c>
      <c r="GW612" s="157"/>
      <c r="GX612" s="157"/>
      <c r="GY612" s="157"/>
      <c r="GZ612" s="277"/>
      <c r="HA612" s="157"/>
      <c r="HB612" s="157"/>
      <c r="HC612" s="277"/>
      <c r="HD612" s="277"/>
      <c r="HF612" s="277"/>
    </row>
    <row r="613" spans="1:214" ht="12.75" customHeight="1">
      <c r="A613" s="188"/>
      <c r="B613" s="189" t="s">
        <v>164</v>
      </c>
      <c r="C613" s="501" t="s">
        <v>391</v>
      </c>
      <c r="D613" s="501"/>
      <c r="E613" s="501"/>
      <c r="F613" s="501"/>
      <c r="G613" s="501"/>
      <c r="H613" s="190" t="s">
        <v>392</v>
      </c>
      <c r="I613" s="191"/>
      <c r="J613" s="191"/>
      <c r="K613" s="215">
        <v>0.57590759999999996</v>
      </c>
      <c r="L613" s="193"/>
      <c r="M613" s="191"/>
      <c r="N613" s="193"/>
      <c r="O613" s="191"/>
      <c r="P613" s="216">
        <v>326.04000000000002</v>
      </c>
      <c r="GO613" s="277"/>
      <c r="GP613" s="277"/>
      <c r="GQ613" s="277"/>
      <c r="GR613" s="277"/>
      <c r="GS613" s="277"/>
      <c r="GT613" s="277"/>
      <c r="GU613" s="277"/>
      <c r="GW613" s="157" t="s">
        <v>391</v>
      </c>
      <c r="GX613" s="157"/>
      <c r="GY613" s="157"/>
      <c r="GZ613" s="277"/>
      <c r="HA613" s="157"/>
      <c r="HB613" s="157"/>
      <c r="HC613" s="277"/>
      <c r="HD613" s="277"/>
      <c r="HF613" s="277"/>
    </row>
    <row r="614" spans="1:214" ht="12.75" customHeight="1">
      <c r="A614" s="195"/>
      <c r="B614" s="189" t="s">
        <v>393</v>
      </c>
      <c r="C614" s="501" t="s">
        <v>394</v>
      </c>
      <c r="D614" s="501"/>
      <c r="E614" s="501"/>
      <c r="F614" s="501"/>
      <c r="G614" s="501"/>
      <c r="H614" s="190" t="s">
        <v>392</v>
      </c>
      <c r="I614" s="201">
        <v>8.9600000000000009</v>
      </c>
      <c r="J614" s="197">
        <v>1.6068849999999999</v>
      </c>
      <c r="K614" s="215">
        <v>0.57590759999999996</v>
      </c>
      <c r="L614" s="198"/>
      <c r="M614" s="199"/>
      <c r="N614" s="200">
        <v>566.14</v>
      </c>
      <c r="O614" s="191"/>
      <c r="P614" s="194">
        <v>326.04000000000002</v>
      </c>
      <c r="Q614" s="278"/>
      <c r="R614" s="278"/>
      <c r="GO614" s="277"/>
      <c r="GP614" s="277"/>
      <c r="GQ614" s="277"/>
      <c r="GR614" s="277"/>
      <c r="GS614" s="277"/>
      <c r="GT614" s="277"/>
      <c r="GU614" s="277"/>
      <c r="GW614" s="157"/>
      <c r="GX614" s="157" t="s">
        <v>394</v>
      </c>
      <c r="GY614" s="157"/>
      <c r="GZ614" s="277"/>
      <c r="HA614" s="157"/>
      <c r="HB614" s="157"/>
      <c r="HC614" s="277"/>
      <c r="HD614" s="277"/>
      <c r="HF614" s="277"/>
    </row>
    <row r="615" spans="1:214" ht="12.75" customHeight="1">
      <c r="A615" s="188"/>
      <c r="B615" s="189" t="s">
        <v>167</v>
      </c>
      <c r="C615" s="501" t="s">
        <v>395</v>
      </c>
      <c r="D615" s="501"/>
      <c r="E615" s="501"/>
      <c r="F615" s="501"/>
      <c r="G615" s="501"/>
      <c r="H615" s="190"/>
      <c r="I615" s="191"/>
      <c r="J615" s="191"/>
      <c r="K615" s="191"/>
      <c r="L615" s="193"/>
      <c r="M615" s="191"/>
      <c r="N615" s="193"/>
      <c r="O615" s="191"/>
      <c r="P615" s="216">
        <v>8.1999999999999993</v>
      </c>
      <c r="GO615" s="277"/>
      <c r="GP615" s="277"/>
      <c r="GQ615" s="277"/>
      <c r="GR615" s="277"/>
      <c r="GS615" s="277"/>
      <c r="GT615" s="277"/>
      <c r="GU615" s="277"/>
      <c r="GW615" s="157" t="s">
        <v>395</v>
      </c>
      <c r="GX615" s="157"/>
      <c r="GY615" s="157"/>
      <c r="GZ615" s="277"/>
      <c r="HA615" s="157"/>
      <c r="HB615" s="157"/>
      <c r="HC615" s="277"/>
      <c r="HD615" s="277"/>
      <c r="HF615" s="277"/>
    </row>
    <row r="616" spans="1:214" ht="12.75" customHeight="1">
      <c r="A616" s="188"/>
      <c r="B616" s="189"/>
      <c r="C616" s="501" t="s">
        <v>396</v>
      </c>
      <c r="D616" s="501"/>
      <c r="E616" s="501"/>
      <c r="F616" s="501"/>
      <c r="G616" s="501"/>
      <c r="H616" s="190" t="s">
        <v>392</v>
      </c>
      <c r="I616" s="191"/>
      <c r="J616" s="191"/>
      <c r="K616" s="197">
        <v>7.7130000000000002E-3</v>
      </c>
      <c r="L616" s="193"/>
      <c r="M616" s="191"/>
      <c r="N616" s="193"/>
      <c r="O616" s="191"/>
      <c r="P616" s="216">
        <v>5.23</v>
      </c>
      <c r="GO616" s="277"/>
      <c r="GP616" s="277"/>
      <c r="GQ616" s="277"/>
      <c r="GR616" s="277"/>
      <c r="GS616" s="277"/>
      <c r="GT616" s="277"/>
      <c r="GU616" s="277"/>
      <c r="GW616" s="157" t="s">
        <v>396</v>
      </c>
      <c r="GX616" s="157"/>
      <c r="GY616" s="157"/>
      <c r="GZ616" s="277"/>
      <c r="HA616" s="157"/>
      <c r="HB616" s="157"/>
      <c r="HC616" s="277"/>
      <c r="HD616" s="277"/>
      <c r="HF616" s="277"/>
    </row>
    <row r="617" spans="1:214" ht="12.75" customHeight="1">
      <c r="A617" s="195"/>
      <c r="B617" s="189" t="s">
        <v>397</v>
      </c>
      <c r="C617" s="501" t="s">
        <v>398</v>
      </c>
      <c r="D617" s="501"/>
      <c r="E617" s="501"/>
      <c r="F617" s="501"/>
      <c r="G617" s="501"/>
      <c r="H617" s="190" t="s">
        <v>399</v>
      </c>
      <c r="I617" s="201">
        <v>0.06</v>
      </c>
      <c r="J617" s="197">
        <v>1.6068849999999999</v>
      </c>
      <c r="K617" s="215">
        <v>3.8565000000000001E-3</v>
      </c>
      <c r="L617" s="198"/>
      <c r="M617" s="199"/>
      <c r="N617" s="200">
        <v>1582.31</v>
      </c>
      <c r="O617" s="191"/>
      <c r="P617" s="194">
        <v>6.1</v>
      </c>
      <c r="Q617" s="278"/>
      <c r="R617" s="278"/>
      <c r="GO617" s="277"/>
      <c r="GP617" s="277"/>
      <c r="GQ617" s="277"/>
      <c r="GR617" s="277"/>
      <c r="GS617" s="277"/>
      <c r="GT617" s="277"/>
      <c r="GU617" s="277"/>
      <c r="GW617" s="157"/>
      <c r="GX617" s="157" t="s">
        <v>398</v>
      </c>
      <c r="GY617" s="157"/>
      <c r="GZ617" s="277"/>
      <c r="HA617" s="157"/>
      <c r="HB617" s="157"/>
      <c r="HC617" s="277"/>
      <c r="HD617" s="277"/>
      <c r="HF617" s="277"/>
    </row>
    <row r="618" spans="1:214" ht="12.75" customHeight="1">
      <c r="A618" s="203"/>
      <c r="B618" s="189" t="s">
        <v>400</v>
      </c>
      <c r="C618" s="501" t="s">
        <v>401</v>
      </c>
      <c r="D618" s="501"/>
      <c r="E618" s="501"/>
      <c r="F618" s="501"/>
      <c r="G618" s="501"/>
      <c r="H618" s="190" t="s">
        <v>392</v>
      </c>
      <c r="I618" s="201">
        <v>0.06</v>
      </c>
      <c r="J618" s="197">
        <v>1.6068849999999999</v>
      </c>
      <c r="K618" s="215">
        <v>3.8565000000000001E-3</v>
      </c>
      <c r="L618" s="193"/>
      <c r="M618" s="191"/>
      <c r="N618" s="204">
        <v>777.91</v>
      </c>
      <c r="O618" s="191"/>
      <c r="P618" s="216">
        <v>3</v>
      </c>
      <c r="GO618" s="277"/>
      <c r="GP618" s="277"/>
      <c r="GQ618" s="277"/>
      <c r="GR618" s="277"/>
      <c r="GS618" s="277"/>
      <c r="GT618" s="277"/>
      <c r="GU618" s="277"/>
      <c r="GW618" s="157"/>
      <c r="GX618" s="157"/>
      <c r="GY618" s="157" t="s">
        <v>401</v>
      </c>
      <c r="GZ618" s="277"/>
      <c r="HA618" s="157"/>
      <c r="HB618" s="157"/>
      <c r="HC618" s="277"/>
      <c r="HD618" s="277"/>
      <c r="HF618" s="277"/>
    </row>
    <row r="619" spans="1:214" ht="12.75" customHeight="1">
      <c r="A619" s="195"/>
      <c r="B619" s="189" t="s">
        <v>402</v>
      </c>
      <c r="C619" s="501" t="s">
        <v>403</v>
      </c>
      <c r="D619" s="501"/>
      <c r="E619" s="501"/>
      <c r="F619" s="501"/>
      <c r="G619" s="501"/>
      <c r="H619" s="190" t="s">
        <v>399</v>
      </c>
      <c r="I619" s="201">
        <v>0.06</v>
      </c>
      <c r="J619" s="197">
        <v>1.6068849999999999</v>
      </c>
      <c r="K619" s="215">
        <v>3.8565000000000001E-3</v>
      </c>
      <c r="L619" s="198"/>
      <c r="M619" s="199"/>
      <c r="N619" s="200">
        <v>543.33000000000004</v>
      </c>
      <c r="O619" s="191"/>
      <c r="P619" s="194">
        <v>2.1</v>
      </c>
      <c r="Q619" s="278"/>
      <c r="R619" s="278"/>
      <c r="GO619" s="277"/>
      <c r="GP619" s="277"/>
      <c r="GQ619" s="277"/>
      <c r="GR619" s="277"/>
      <c r="GS619" s="277"/>
      <c r="GT619" s="277"/>
      <c r="GU619" s="277"/>
      <c r="GW619" s="157"/>
      <c r="GX619" s="157" t="s">
        <v>403</v>
      </c>
      <c r="GY619" s="157"/>
      <c r="GZ619" s="277"/>
      <c r="HA619" s="157"/>
      <c r="HB619" s="157"/>
      <c r="HC619" s="277"/>
      <c r="HD619" s="277"/>
      <c r="HF619" s="277"/>
    </row>
    <row r="620" spans="1:214" ht="12.75" customHeight="1">
      <c r="A620" s="203"/>
      <c r="B620" s="189" t="s">
        <v>404</v>
      </c>
      <c r="C620" s="501" t="s">
        <v>405</v>
      </c>
      <c r="D620" s="501"/>
      <c r="E620" s="501"/>
      <c r="F620" s="501"/>
      <c r="G620" s="501"/>
      <c r="H620" s="190" t="s">
        <v>392</v>
      </c>
      <c r="I620" s="201">
        <v>0.06</v>
      </c>
      <c r="J620" s="197">
        <v>1.6068849999999999</v>
      </c>
      <c r="K620" s="215">
        <v>3.8565000000000001E-3</v>
      </c>
      <c r="L620" s="193"/>
      <c r="M620" s="191"/>
      <c r="N620" s="204">
        <v>579.11</v>
      </c>
      <c r="O620" s="191"/>
      <c r="P620" s="216">
        <v>2.23</v>
      </c>
      <c r="GO620" s="277"/>
      <c r="GP620" s="277"/>
      <c r="GQ620" s="277"/>
      <c r="GR620" s="277"/>
      <c r="GS620" s="277"/>
      <c r="GT620" s="277"/>
      <c r="GU620" s="277"/>
      <c r="GW620" s="157"/>
      <c r="GX620" s="157"/>
      <c r="GY620" s="157" t="s">
        <v>405</v>
      </c>
      <c r="GZ620" s="277"/>
      <c r="HA620" s="157"/>
      <c r="HB620" s="157"/>
      <c r="HC620" s="277"/>
      <c r="HD620" s="277"/>
      <c r="HF620" s="277"/>
    </row>
    <row r="621" spans="1:214" ht="12.75" customHeight="1">
      <c r="A621" s="188"/>
      <c r="B621" s="189" t="s">
        <v>180</v>
      </c>
      <c r="C621" s="501" t="s">
        <v>410</v>
      </c>
      <c r="D621" s="501"/>
      <c r="E621" s="501"/>
      <c r="F621" s="501"/>
      <c r="G621" s="501"/>
      <c r="H621" s="190"/>
      <c r="I621" s="191"/>
      <c r="J621" s="191"/>
      <c r="K621" s="191"/>
      <c r="L621" s="193"/>
      <c r="M621" s="191"/>
      <c r="N621" s="193"/>
      <c r="O621" s="191"/>
      <c r="P621" s="216">
        <v>19.02</v>
      </c>
      <c r="GO621" s="277"/>
      <c r="GP621" s="277"/>
      <c r="GQ621" s="277"/>
      <c r="GR621" s="277"/>
      <c r="GS621" s="277"/>
      <c r="GT621" s="277"/>
      <c r="GU621" s="277"/>
      <c r="GW621" s="157" t="s">
        <v>410</v>
      </c>
      <c r="GX621" s="157"/>
      <c r="GY621" s="157"/>
      <c r="GZ621" s="277"/>
      <c r="HA621" s="157"/>
      <c r="HB621" s="157"/>
      <c r="HC621" s="277"/>
      <c r="HD621" s="277"/>
      <c r="HF621" s="277"/>
    </row>
    <row r="622" spans="1:214" ht="33.75" customHeight="1">
      <c r="A622" s="195"/>
      <c r="B622" s="189" t="s">
        <v>593</v>
      </c>
      <c r="C622" s="501" t="s">
        <v>594</v>
      </c>
      <c r="D622" s="501"/>
      <c r="E622" s="501"/>
      <c r="F622" s="501"/>
      <c r="G622" s="501"/>
      <c r="H622" s="190" t="s">
        <v>595</v>
      </c>
      <c r="I622" s="201">
        <v>26.67</v>
      </c>
      <c r="J622" s="202">
        <v>1.0367</v>
      </c>
      <c r="K622" s="215">
        <v>1.1059516</v>
      </c>
      <c r="L622" s="205">
        <v>5.87</v>
      </c>
      <c r="M622" s="206">
        <v>0.87</v>
      </c>
      <c r="N622" s="200">
        <v>5.1100000000000003</v>
      </c>
      <c r="O622" s="191"/>
      <c r="P622" s="194">
        <v>5.65</v>
      </c>
      <c r="Q622" s="278"/>
      <c r="R622" s="278"/>
      <c r="GO622" s="277"/>
      <c r="GP622" s="277"/>
      <c r="GQ622" s="277"/>
      <c r="GR622" s="277"/>
      <c r="GS622" s="277"/>
      <c r="GT622" s="277"/>
      <c r="GU622" s="277"/>
      <c r="GW622" s="157"/>
      <c r="GX622" s="157" t="s">
        <v>594</v>
      </c>
      <c r="GY622" s="157"/>
      <c r="GZ622" s="277"/>
      <c r="HA622" s="157"/>
      <c r="HB622" s="157"/>
      <c r="HC622" s="277"/>
      <c r="HD622" s="277"/>
      <c r="HF622" s="277"/>
    </row>
    <row r="623" spans="1:214" ht="12.75" customHeight="1">
      <c r="A623" s="195"/>
      <c r="B623" s="189" t="s">
        <v>1433</v>
      </c>
      <c r="C623" s="501" t="s">
        <v>1434</v>
      </c>
      <c r="D623" s="501"/>
      <c r="E623" s="501"/>
      <c r="F623" s="501"/>
      <c r="G623" s="501"/>
      <c r="H623" s="190" t="s">
        <v>418</v>
      </c>
      <c r="I623" s="192">
        <v>1.16E-3</v>
      </c>
      <c r="J623" s="202">
        <v>1.0367</v>
      </c>
      <c r="K623" s="215">
        <v>4.8099999999999997E-5</v>
      </c>
      <c r="L623" s="208">
        <v>43821.53</v>
      </c>
      <c r="M623" s="206">
        <v>1.34</v>
      </c>
      <c r="N623" s="200">
        <v>58720.85</v>
      </c>
      <c r="O623" s="191"/>
      <c r="P623" s="194">
        <v>2.82</v>
      </c>
      <c r="Q623" s="278"/>
      <c r="R623" s="278"/>
      <c r="GO623" s="277"/>
      <c r="GP623" s="277"/>
      <c r="GQ623" s="277"/>
      <c r="GR623" s="277"/>
      <c r="GS623" s="277"/>
      <c r="GT623" s="277"/>
      <c r="GU623" s="277"/>
      <c r="GW623" s="157"/>
      <c r="GX623" s="157" t="s">
        <v>1434</v>
      </c>
      <c r="GY623" s="157"/>
      <c r="GZ623" s="277"/>
      <c r="HA623" s="157"/>
      <c r="HB623" s="157"/>
      <c r="HC623" s="277"/>
      <c r="HD623" s="277"/>
      <c r="HF623" s="277"/>
    </row>
    <row r="624" spans="1:214" ht="12.75" customHeight="1">
      <c r="A624" s="195"/>
      <c r="B624" s="189" t="s">
        <v>730</v>
      </c>
      <c r="C624" s="501" t="s">
        <v>731</v>
      </c>
      <c r="D624" s="501"/>
      <c r="E624" s="501"/>
      <c r="F624" s="501"/>
      <c r="G624" s="501"/>
      <c r="H624" s="190" t="s">
        <v>413</v>
      </c>
      <c r="I624" s="201">
        <v>0.02</v>
      </c>
      <c r="J624" s="202">
        <v>1.0367</v>
      </c>
      <c r="K624" s="215">
        <v>8.2939999999999999E-4</v>
      </c>
      <c r="L624" s="205">
        <v>79.88</v>
      </c>
      <c r="M624" s="206">
        <v>1.42</v>
      </c>
      <c r="N624" s="200">
        <v>113.43</v>
      </c>
      <c r="O624" s="191"/>
      <c r="P624" s="194">
        <v>0.09</v>
      </c>
      <c r="Q624" s="278"/>
      <c r="R624" s="278"/>
      <c r="GO624" s="277"/>
      <c r="GP624" s="277"/>
      <c r="GQ624" s="277"/>
      <c r="GR624" s="277"/>
      <c r="GS624" s="277"/>
      <c r="GT624" s="277"/>
      <c r="GU624" s="277"/>
      <c r="GW624" s="157"/>
      <c r="GX624" s="157" t="s">
        <v>731</v>
      </c>
      <c r="GY624" s="157"/>
      <c r="GZ624" s="277"/>
      <c r="HA624" s="157"/>
      <c r="HB624" s="157"/>
      <c r="HC624" s="277"/>
      <c r="HD624" s="277"/>
      <c r="HF624" s="277"/>
    </row>
    <row r="625" spans="1:214" ht="12.75" customHeight="1">
      <c r="A625" s="195"/>
      <c r="B625" s="189" t="s">
        <v>1459</v>
      </c>
      <c r="C625" s="501" t="s">
        <v>1460</v>
      </c>
      <c r="D625" s="501"/>
      <c r="E625" s="501"/>
      <c r="F625" s="501"/>
      <c r="G625" s="501"/>
      <c r="H625" s="190" t="s">
        <v>587</v>
      </c>
      <c r="I625" s="201">
        <v>0.05</v>
      </c>
      <c r="J625" s="202">
        <v>1.0367</v>
      </c>
      <c r="K625" s="215">
        <v>2.0734E-3</v>
      </c>
      <c r="L625" s="208">
        <v>3141.34</v>
      </c>
      <c r="M625" s="206">
        <v>1.29</v>
      </c>
      <c r="N625" s="200">
        <v>4052.33</v>
      </c>
      <c r="O625" s="191"/>
      <c r="P625" s="194">
        <v>8.4</v>
      </c>
      <c r="Q625" s="278"/>
      <c r="R625" s="278"/>
      <c r="GO625" s="277"/>
      <c r="GP625" s="277"/>
      <c r="GQ625" s="277"/>
      <c r="GR625" s="277"/>
      <c r="GS625" s="277"/>
      <c r="GT625" s="277"/>
      <c r="GU625" s="277"/>
      <c r="GW625" s="157"/>
      <c r="GX625" s="157" t="s">
        <v>1460</v>
      </c>
      <c r="GY625" s="157"/>
      <c r="GZ625" s="277"/>
      <c r="HA625" s="157"/>
      <c r="HB625" s="157"/>
      <c r="HC625" s="277"/>
      <c r="HD625" s="277"/>
      <c r="HF625" s="277"/>
    </row>
    <row r="626" spans="1:214" ht="12.75" customHeight="1">
      <c r="A626" s="195"/>
      <c r="B626" s="189" t="s">
        <v>1461</v>
      </c>
      <c r="C626" s="501" t="s">
        <v>1462</v>
      </c>
      <c r="D626" s="501"/>
      <c r="E626" s="501"/>
      <c r="F626" s="501"/>
      <c r="G626" s="501"/>
      <c r="H626" s="190" t="s">
        <v>1124</v>
      </c>
      <c r="I626" s="202">
        <v>1.2200000000000001E-2</v>
      </c>
      <c r="J626" s="202">
        <v>1.0367</v>
      </c>
      <c r="K626" s="215">
        <v>5.0589999999999999E-4</v>
      </c>
      <c r="L626" s="208">
        <v>3287.8</v>
      </c>
      <c r="M626" s="206">
        <v>1.24</v>
      </c>
      <c r="N626" s="200">
        <v>4076.87</v>
      </c>
      <c r="O626" s="191"/>
      <c r="P626" s="194">
        <v>2.06</v>
      </c>
      <c r="Q626" s="278"/>
      <c r="R626" s="278"/>
      <c r="GO626" s="277"/>
      <c r="GP626" s="277"/>
      <c r="GQ626" s="277"/>
      <c r="GR626" s="277"/>
      <c r="GS626" s="277"/>
      <c r="GT626" s="277"/>
      <c r="GU626" s="277"/>
      <c r="GW626" s="157"/>
      <c r="GX626" s="157" t="s">
        <v>1462</v>
      </c>
      <c r="GY626" s="157"/>
      <c r="GZ626" s="277"/>
      <c r="HA626" s="157"/>
      <c r="HB626" s="157"/>
      <c r="HC626" s="277"/>
      <c r="HD626" s="277"/>
      <c r="HF626" s="277"/>
    </row>
    <row r="627" spans="1:214" ht="12.75" customHeight="1">
      <c r="A627" s="210"/>
      <c r="B627" s="187"/>
      <c r="C627" s="500" t="s">
        <v>429</v>
      </c>
      <c r="D627" s="500"/>
      <c r="E627" s="500"/>
      <c r="F627" s="500"/>
      <c r="G627" s="500"/>
      <c r="H627" s="180"/>
      <c r="I627" s="181"/>
      <c r="J627" s="181"/>
      <c r="K627" s="181"/>
      <c r="L627" s="183"/>
      <c r="M627" s="181"/>
      <c r="N627" s="211"/>
      <c r="O627" s="181"/>
      <c r="P627" s="212">
        <v>358.49</v>
      </c>
      <c r="Q627" s="278"/>
      <c r="R627" s="278"/>
      <c r="GO627" s="277"/>
      <c r="GP627" s="277"/>
      <c r="GQ627" s="277"/>
      <c r="GR627" s="277"/>
      <c r="GS627" s="277"/>
      <c r="GT627" s="277"/>
      <c r="GU627" s="277"/>
      <c r="GW627" s="157"/>
      <c r="GX627" s="157"/>
      <c r="GY627" s="157"/>
      <c r="GZ627" s="277" t="s">
        <v>429</v>
      </c>
      <c r="HA627" s="157"/>
      <c r="HB627" s="157"/>
      <c r="HC627" s="277"/>
      <c r="HD627" s="277"/>
      <c r="HF627" s="277"/>
    </row>
    <row r="628" spans="1:214" ht="12.75" customHeight="1">
      <c r="A628" s="203" t="s">
        <v>1842</v>
      </c>
      <c r="B628" s="189" t="s">
        <v>430</v>
      </c>
      <c r="C628" s="501" t="s">
        <v>431</v>
      </c>
      <c r="D628" s="501"/>
      <c r="E628" s="501"/>
      <c r="F628" s="501"/>
      <c r="G628" s="501"/>
      <c r="H628" s="190" t="s">
        <v>432</v>
      </c>
      <c r="I628" s="209">
        <v>2</v>
      </c>
      <c r="J628" s="191"/>
      <c r="K628" s="209">
        <v>2</v>
      </c>
      <c r="L628" s="193"/>
      <c r="M628" s="191"/>
      <c r="N628" s="193"/>
      <c r="O628" s="202">
        <v>1.0367</v>
      </c>
      <c r="P628" s="216">
        <v>4.21</v>
      </c>
      <c r="GO628" s="277"/>
      <c r="GP628" s="277"/>
      <c r="GQ628" s="277"/>
      <c r="GR628" s="277"/>
      <c r="GS628" s="277"/>
      <c r="GT628" s="277"/>
      <c r="GU628" s="277"/>
      <c r="GW628" s="157"/>
      <c r="GX628" s="157"/>
      <c r="GY628" s="157"/>
      <c r="GZ628" s="277"/>
      <c r="HA628" s="157" t="s">
        <v>431</v>
      </c>
      <c r="HB628" s="157"/>
      <c r="HC628" s="277"/>
      <c r="HD628" s="277"/>
      <c r="HF628" s="277"/>
    </row>
    <row r="629" spans="1:214" ht="12.75" customHeight="1">
      <c r="A629" s="203"/>
      <c r="B629" s="189"/>
      <c r="C629" s="501" t="s">
        <v>433</v>
      </c>
      <c r="D629" s="501"/>
      <c r="E629" s="501"/>
      <c r="F629" s="501"/>
      <c r="G629" s="501"/>
      <c r="H629" s="190"/>
      <c r="I629" s="191"/>
      <c r="J629" s="191"/>
      <c r="K629" s="191"/>
      <c r="L629" s="193"/>
      <c r="M629" s="191"/>
      <c r="N629" s="193"/>
      <c r="O629" s="191"/>
      <c r="P629" s="216">
        <v>331.27</v>
      </c>
      <c r="GO629" s="277"/>
      <c r="GP629" s="277"/>
      <c r="GQ629" s="277"/>
      <c r="GR629" s="277"/>
      <c r="GS629" s="277"/>
      <c r="GT629" s="277"/>
      <c r="GU629" s="277"/>
      <c r="GW629" s="157"/>
      <c r="GX629" s="157"/>
      <c r="GY629" s="157"/>
      <c r="GZ629" s="277"/>
      <c r="HA629" s="157"/>
      <c r="HB629" s="157" t="s">
        <v>433</v>
      </c>
      <c r="HC629" s="277"/>
      <c r="HD629" s="277"/>
      <c r="HF629" s="277"/>
    </row>
    <row r="630" spans="1:214" ht="12.75" customHeight="1">
      <c r="A630" s="203"/>
      <c r="B630" s="189" t="s">
        <v>603</v>
      </c>
      <c r="C630" s="501" t="s">
        <v>604</v>
      </c>
      <c r="D630" s="501"/>
      <c r="E630" s="501"/>
      <c r="F630" s="501"/>
      <c r="G630" s="501"/>
      <c r="H630" s="190" t="s">
        <v>432</v>
      </c>
      <c r="I630" s="209">
        <v>97</v>
      </c>
      <c r="J630" s="191"/>
      <c r="K630" s="209">
        <v>97</v>
      </c>
      <c r="L630" s="193"/>
      <c r="M630" s="191"/>
      <c r="N630" s="193"/>
      <c r="O630" s="191"/>
      <c r="P630" s="216">
        <v>321.33</v>
      </c>
      <c r="GO630" s="277"/>
      <c r="GP630" s="277"/>
      <c r="GQ630" s="277"/>
      <c r="GR630" s="277"/>
      <c r="GS630" s="277"/>
      <c r="GT630" s="277"/>
      <c r="GU630" s="277"/>
      <c r="GW630" s="157"/>
      <c r="GX630" s="157"/>
      <c r="GY630" s="157"/>
      <c r="GZ630" s="277"/>
      <c r="HA630" s="157"/>
      <c r="HB630" s="157" t="s">
        <v>604</v>
      </c>
      <c r="HC630" s="277"/>
      <c r="HD630" s="277"/>
      <c r="HF630" s="277"/>
    </row>
    <row r="631" spans="1:214" ht="12.75" customHeight="1">
      <c r="A631" s="203"/>
      <c r="B631" s="189" t="s">
        <v>605</v>
      </c>
      <c r="C631" s="501" t="s">
        <v>606</v>
      </c>
      <c r="D631" s="501"/>
      <c r="E631" s="501"/>
      <c r="F631" s="501"/>
      <c r="G631" s="501"/>
      <c r="H631" s="190" t="s">
        <v>432</v>
      </c>
      <c r="I631" s="209">
        <v>51</v>
      </c>
      <c r="J631" s="191"/>
      <c r="K631" s="209">
        <v>51</v>
      </c>
      <c r="L631" s="193"/>
      <c r="M631" s="191"/>
      <c r="N631" s="193"/>
      <c r="O631" s="191"/>
      <c r="P631" s="216">
        <v>168.95</v>
      </c>
      <c r="GO631" s="277"/>
      <c r="GP631" s="277"/>
      <c r="GQ631" s="277"/>
      <c r="GR631" s="277"/>
      <c r="GS631" s="277"/>
      <c r="GT631" s="277"/>
      <c r="GU631" s="277"/>
      <c r="GW631" s="157"/>
      <c r="GX631" s="157"/>
      <c r="GY631" s="157"/>
      <c r="GZ631" s="277"/>
      <c r="HA631" s="157"/>
      <c r="HB631" s="157" t="s">
        <v>606</v>
      </c>
      <c r="HC631" s="277"/>
      <c r="HD631" s="277"/>
      <c r="HF631" s="277"/>
    </row>
    <row r="632" spans="1:214" ht="12.75" customHeight="1">
      <c r="A632" s="213"/>
      <c r="B632" s="214"/>
      <c r="C632" s="500" t="s">
        <v>438</v>
      </c>
      <c r="D632" s="500"/>
      <c r="E632" s="500"/>
      <c r="F632" s="500"/>
      <c r="G632" s="500"/>
      <c r="H632" s="180"/>
      <c r="I632" s="181"/>
      <c r="J632" s="181"/>
      <c r="K632" s="181"/>
      <c r="L632" s="183"/>
      <c r="M632" s="181"/>
      <c r="N632" s="211">
        <v>21324.5</v>
      </c>
      <c r="O632" s="181"/>
      <c r="P632" s="240">
        <v>852.98</v>
      </c>
      <c r="GO632" s="277"/>
      <c r="GP632" s="277"/>
      <c r="GQ632" s="277"/>
      <c r="GR632" s="277"/>
      <c r="GS632" s="277"/>
      <c r="GT632" s="277"/>
      <c r="GU632" s="277"/>
      <c r="GW632" s="157"/>
      <c r="GX632" s="157"/>
      <c r="GY632" s="157"/>
      <c r="GZ632" s="277"/>
      <c r="HA632" s="157"/>
      <c r="HB632" s="157"/>
      <c r="HC632" s="277" t="s">
        <v>438</v>
      </c>
      <c r="HD632" s="277"/>
      <c r="HF632" s="277"/>
    </row>
    <row r="633" spans="1:214" ht="12.75" customHeight="1">
      <c r="A633" s="497" t="s">
        <v>2137</v>
      </c>
      <c r="B633" s="497"/>
      <c r="C633" s="497"/>
      <c r="D633" s="497"/>
      <c r="E633" s="497"/>
      <c r="F633" s="497"/>
      <c r="G633" s="497"/>
      <c r="H633" s="497"/>
      <c r="I633" s="497"/>
      <c r="J633" s="497"/>
      <c r="K633" s="497"/>
      <c r="L633" s="497"/>
      <c r="M633" s="497"/>
      <c r="N633" s="497"/>
      <c r="O633" s="497"/>
      <c r="P633" s="497"/>
      <c r="GO633" s="277"/>
      <c r="GP633" s="277" t="s">
        <v>2137</v>
      </c>
      <c r="GQ633" s="277"/>
      <c r="GR633" s="277"/>
      <c r="GS633" s="277"/>
      <c r="GT633" s="277"/>
      <c r="GU633" s="277"/>
      <c r="GW633" s="157"/>
      <c r="GX633" s="157"/>
      <c r="GY633" s="157"/>
      <c r="GZ633" s="277"/>
      <c r="HA633" s="157"/>
      <c r="HB633" s="157"/>
      <c r="HC633" s="277"/>
      <c r="HD633" s="277"/>
      <c r="HF633" s="277"/>
    </row>
    <row r="634" spans="1:214" ht="12.75" customHeight="1">
      <c r="A634" s="178" t="s">
        <v>493</v>
      </c>
      <c r="B634" s="179" t="s">
        <v>1408</v>
      </c>
      <c r="C634" s="498" t="s">
        <v>1409</v>
      </c>
      <c r="D634" s="498"/>
      <c r="E634" s="498"/>
      <c r="F634" s="498"/>
      <c r="G634" s="498"/>
      <c r="H634" s="180" t="s">
        <v>610</v>
      </c>
      <c r="I634" s="181">
        <v>14.13</v>
      </c>
      <c r="J634" s="182">
        <v>1</v>
      </c>
      <c r="K634" s="219">
        <v>14.13</v>
      </c>
      <c r="L634" s="183"/>
      <c r="M634" s="181"/>
      <c r="N634" s="184"/>
      <c r="O634" s="181"/>
      <c r="P634" s="185"/>
      <c r="GO634" s="277"/>
      <c r="GP634" s="277"/>
      <c r="GQ634" s="277" t="s">
        <v>1409</v>
      </c>
      <c r="GR634" s="277"/>
      <c r="GS634" s="277"/>
      <c r="GT634" s="277"/>
      <c r="GU634" s="277"/>
      <c r="GW634" s="157"/>
      <c r="GX634" s="157"/>
      <c r="GY634" s="157"/>
      <c r="GZ634" s="277"/>
      <c r="HA634" s="157"/>
      <c r="HB634" s="157"/>
      <c r="HC634" s="277"/>
      <c r="HD634" s="277"/>
      <c r="HF634" s="277"/>
    </row>
    <row r="635" spans="1:214" ht="56.25" customHeight="1">
      <c r="A635" s="186"/>
      <c r="B635" s="187" t="s">
        <v>386</v>
      </c>
      <c r="C635" s="499" t="s">
        <v>387</v>
      </c>
      <c r="D635" s="499"/>
      <c r="E635" s="499"/>
      <c r="F635" s="499"/>
      <c r="G635" s="499"/>
      <c r="H635" s="499"/>
      <c r="I635" s="499"/>
      <c r="J635" s="499"/>
      <c r="K635" s="499"/>
      <c r="L635" s="499"/>
      <c r="M635" s="499"/>
      <c r="N635" s="499"/>
      <c r="O635" s="499"/>
      <c r="P635" s="499"/>
      <c r="GO635" s="277"/>
      <c r="GP635" s="277"/>
      <c r="GQ635" s="277"/>
      <c r="GR635" s="277"/>
      <c r="GS635" s="277"/>
      <c r="GT635" s="277"/>
      <c r="GU635" s="277"/>
      <c r="GV635" s="140" t="s">
        <v>387</v>
      </c>
      <c r="GW635" s="157"/>
      <c r="GX635" s="157"/>
      <c r="GY635" s="157"/>
      <c r="GZ635" s="277"/>
      <c r="HA635" s="157"/>
      <c r="HB635" s="157"/>
      <c r="HC635" s="277"/>
      <c r="HD635" s="277"/>
      <c r="HF635" s="277"/>
    </row>
    <row r="636" spans="1:214" ht="22.5" customHeight="1">
      <c r="A636" s="186"/>
      <c r="B636" s="187" t="s">
        <v>388</v>
      </c>
      <c r="C636" s="499" t="s">
        <v>389</v>
      </c>
      <c r="D636" s="499"/>
      <c r="E636" s="499"/>
      <c r="F636" s="499"/>
      <c r="G636" s="499"/>
      <c r="H636" s="499"/>
      <c r="I636" s="499"/>
      <c r="J636" s="499"/>
      <c r="K636" s="499"/>
      <c r="L636" s="499"/>
      <c r="M636" s="499"/>
      <c r="N636" s="499"/>
      <c r="O636" s="499"/>
      <c r="P636" s="499"/>
      <c r="GO636" s="277"/>
      <c r="GP636" s="277"/>
      <c r="GQ636" s="277"/>
      <c r="GR636" s="277"/>
      <c r="GS636" s="277"/>
      <c r="GT636" s="277"/>
      <c r="GU636" s="277"/>
      <c r="GV636" s="140" t="s">
        <v>389</v>
      </c>
      <c r="GW636" s="157"/>
      <c r="GX636" s="157"/>
      <c r="GY636" s="157"/>
      <c r="GZ636" s="277"/>
      <c r="HA636" s="157"/>
      <c r="HB636" s="157"/>
      <c r="HC636" s="277"/>
      <c r="HD636" s="277"/>
      <c r="HF636" s="277"/>
    </row>
    <row r="637" spans="1:214" ht="12.75" customHeight="1">
      <c r="A637" s="186"/>
      <c r="B637" s="187"/>
      <c r="C637" s="499" t="s">
        <v>2011</v>
      </c>
      <c r="D637" s="499"/>
      <c r="E637" s="499"/>
      <c r="F637" s="499"/>
      <c r="G637" s="499"/>
      <c r="H637" s="499"/>
      <c r="I637" s="499"/>
      <c r="J637" s="499"/>
      <c r="K637" s="499"/>
      <c r="L637" s="499"/>
      <c r="M637" s="499"/>
      <c r="N637" s="499"/>
      <c r="O637" s="499"/>
      <c r="P637" s="499"/>
      <c r="GO637" s="277"/>
      <c r="GP637" s="277"/>
      <c r="GQ637" s="277"/>
      <c r="GR637" s="277"/>
      <c r="GS637" s="277"/>
      <c r="GT637" s="277"/>
      <c r="GU637" s="277"/>
      <c r="GV637" s="140" t="s">
        <v>2011</v>
      </c>
      <c r="GW637" s="157"/>
      <c r="GX637" s="157"/>
      <c r="GY637" s="157"/>
      <c r="GZ637" s="277"/>
      <c r="HA637" s="157"/>
      <c r="HB637" s="157"/>
      <c r="HC637" s="277"/>
      <c r="HD637" s="277"/>
      <c r="HF637" s="277"/>
    </row>
    <row r="638" spans="1:214" ht="12.75" customHeight="1">
      <c r="A638" s="188"/>
      <c r="B638" s="189" t="s">
        <v>164</v>
      </c>
      <c r="C638" s="501" t="s">
        <v>391</v>
      </c>
      <c r="D638" s="501"/>
      <c r="E638" s="501"/>
      <c r="F638" s="501"/>
      <c r="G638" s="501"/>
      <c r="H638" s="190" t="s">
        <v>392</v>
      </c>
      <c r="I638" s="191"/>
      <c r="J638" s="191"/>
      <c r="K638" s="215">
        <v>46.7728872</v>
      </c>
      <c r="L638" s="193"/>
      <c r="M638" s="191"/>
      <c r="N638" s="193"/>
      <c r="O638" s="191"/>
      <c r="P638" s="194">
        <v>26480</v>
      </c>
      <c r="GO638" s="277"/>
      <c r="GP638" s="277"/>
      <c r="GQ638" s="277"/>
      <c r="GR638" s="277"/>
      <c r="GS638" s="277"/>
      <c r="GT638" s="277"/>
      <c r="GU638" s="277"/>
      <c r="GW638" s="157" t="s">
        <v>391</v>
      </c>
      <c r="GX638" s="157"/>
      <c r="GY638" s="157"/>
      <c r="GZ638" s="277"/>
      <c r="HA638" s="157"/>
      <c r="HB638" s="157"/>
      <c r="HC638" s="277"/>
      <c r="HD638" s="277"/>
      <c r="HF638" s="277"/>
    </row>
    <row r="639" spans="1:214" ht="12.75" customHeight="1">
      <c r="A639" s="195"/>
      <c r="B639" s="189" t="s">
        <v>393</v>
      </c>
      <c r="C639" s="501" t="s">
        <v>394</v>
      </c>
      <c r="D639" s="501"/>
      <c r="E639" s="501"/>
      <c r="F639" s="501"/>
      <c r="G639" s="501"/>
      <c r="H639" s="190" t="s">
        <v>392</v>
      </c>
      <c r="I639" s="201">
        <v>2.06</v>
      </c>
      <c r="J639" s="197">
        <v>1.6068849999999999</v>
      </c>
      <c r="K639" s="215">
        <v>46.7728872</v>
      </c>
      <c r="L639" s="198"/>
      <c r="M639" s="199"/>
      <c r="N639" s="200">
        <v>566.14</v>
      </c>
      <c r="O639" s="191"/>
      <c r="P639" s="194">
        <v>26480</v>
      </c>
      <c r="Q639" s="278"/>
      <c r="R639" s="278"/>
      <c r="GO639" s="277"/>
      <c r="GP639" s="277"/>
      <c r="GQ639" s="277"/>
      <c r="GR639" s="277"/>
      <c r="GS639" s="277"/>
      <c r="GT639" s="277"/>
      <c r="GU639" s="277"/>
      <c r="GW639" s="157"/>
      <c r="GX639" s="157" t="s">
        <v>394</v>
      </c>
      <c r="GY639" s="157"/>
      <c r="GZ639" s="277"/>
      <c r="HA639" s="157"/>
      <c r="HB639" s="157"/>
      <c r="HC639" s="277"/>
      <c r="HD639" s="277"/>
      <c r="HF639" s="277"/>
    </row>
    <row r="640" spans="1:214" ht="12.75" customHeight="1">
      <c r="A640" s="188"/>
      <c r="B640" s="189" t="s">
        <v>167</v>
      </c>
      <c r="C640" s="501" t="s">
        <v>395</v>
      </c>
      <c r="D640" s="501"/>
      <c r="E640" s="501"/>
      <c r="F640" s="501"/>
      <c r="G640" s="501"/>
      <c r="H640" s="190"/>
      <c r="I640" s="191"/>
      <c r="J640" s="191"/>
      <c r="K640" s="191"/>
      <c r="L640" s="193"/>
      <c r="M640" s="191"/>
      <c r="N640" s="193"/>
      <c r="O640" s="191"/>
      <c r="P640" s="216">
        <v>965.27</v>
      </c>
      <c r="GO640" s="277"/>
      <c r="GP640" s="277"/>
      <c r="GQ640" s="277"/>
      <c r="GR640" s="277"/>
      <c r="GS640" s="277"/>
      <c r="GT640" s="277"/>
      <c r="GU640" s="277"/>
      <c r="GW640" s="157" t="s">
        <v>395</v>
      </c>
      <c r="GX640" s="157"/>
      <c r="GY640" s="157"/>
      <c r="GZ640" s="277"/>
      <c r="HA640" s="157"/>
      <c r="HB640" s="157"/>
      <c r="HC640" s="277"/>
      <c r="HD640" s="277"/>
      <c r="HF640" s="277"/>
    </row>
    <row r="641" spans="1:214" ht="12.75" customHeight="1">
      <c r="A641" s="188"/>
      <c r="B641" s="189"/>
      <c r="C641" s="501" t="s">
        <v>396</v>
      </c>
      <c r="D641" s="501"/>
      <c r="E641" s="501"/>
      <c r="F641" s="501"/>
      <c r="G641" s="501"/>
      <c r="H641" s="190" t="s">
        <v>392</v>
      </c>
      <c r="I641" s="191"/>
      <c r="J641" s="191"/>
      <c r="K641" s="215">
        <v>0.9082114</v>
      </c>
      <c r="L641" s="193"/>
      <c r="M641" s="191"/>
      <c r="N641" s="193"/>
      <c r="O641" s="191"/>
      <c r="P641" s="216">
        <v>616.23</v>
      </c>
      <c r="GO641" s="277"/>
      <c r="GP641" s="277"/>
      <c r="GQ641" s="277"/>
      <c r="GR641" s="277"/>
      <c r="GS641" s="277"/>
      <c r="GT641" s="277"/>
      <c r="GU641" s="277"/>
      <c r="GW641" s="157" t="s">
        <v>396</v>
      </c>
      <c r="GX641" s="157"/>
      <c r="GY641" s="157"/>
      <c r="GZ641" s="277"/>
      <c r="HA641" s="157"/>
      <c r="HB641" s="157"/>
      <c r="HC641" s="277"/>
      <c r="HD641" s="277"/>
      <c r="HF641" s="277"/>
    </row>
    <row r="642" spans="1:214" ht="12.75" customHeight="1">
      <c r="A642" s="195"/>
      <c r="B642" s="189" t="s">
        <v>397</v>
      </c>
      <c r="C642" s="501" t="s">
        <v>398</v>
      </c>
      <c r="D642" s="501"/>
      <c r="E642" s="501"/>
      <c r="F642" s="501"/>
      <c r="G642" s="501"/>
      <c r="H642" s="190" t="s">
        <v>399</v>
      </c>
      <c r="I642" s="201">
        <v>0.02</v>
      </c>
      <c r="J642" s="197">
        <v>1.6068849999999999</v>
      </c>
      <c r="K642" s="215">
        <v>0.4541057</v>
      </c>
      <c r="L642" s="198"/>
      <c r="M642" s="199"/>
      <c r="N642" s="200">
        <v>1582.31</v>
      </c>
      <c r="O642" s="191"/>
      <c r="P642" s="194">
        <v>718.54</v>
      </c>
      <c r="Q642" s="278"/>
      <c r="R642" s="278"/>
      <c r="GO642" s="277"/>
      <c r="GP642" s="277"/>
      <c r="GQ642" s="277"/>
      <c r="GR642" s="277"/>
      <c r="GS642" s="277"/>
      <c r="GT642" s="277"/>
      <c r="GU642" s="277"/>
      <c r="GW642" s="157"/>
      <c r="GX642" s="157" t="s">
        <v>398</v>
      </c>
      <c r="GY642" s="157"/>
      <c r="GZ642" s="277"/>
      <c r="HA642" s="157"/>
      <c r="HB642" s="157"/>
      <c r="HC642" s="277"/>
      <c r="HD642" s="277"/>
      <c r="HF642" s="277"/>
    </row>
    <row r="643" spans="1:214" ht="12.75" customHeight="1">
      <c r="A643" s="203"/>
      <c r="B643" s="189" t="s">
        <v>400</v>
      </c>
      <c r="C643" s="501" t="s">
        <v>401</v>
      </c>
      <c r="D643" s="501"/>
      <c r="E643" s="501"/>
      <c r="F643" s="501"/>
      <c r="G643" s="501"/>
      <c r="H643" s="190" t="s">
        <v>392</v>
      </c>
      <c r="I643" s="201">
        <v>0.02</v>
      </c>
      <c r="J643" s="197">
        <v>1.6068849999999999</v>
      </c>
      <c r="K643" s="215">
        <v>0.4541057</v>
      </c>
      <c r="L643" s="193"/>
      <c r="M643" s="191"/>
      <c r="N643" s="204">
        <v>777.91</v>
      </c>
      <c r="O643" s="191"/>
      <c r="P643" s="216">
        <v>353.25</v>
      </c>
      <c r="GO643" s="277"/>
      <c r="GP643" s="277"/>
      <c r="GQ643" s="277"/>
      <c r="GR643" s="277"/>
      <c r="GS643" s="277"/>
      <c r="GT643" s="277"/>
      <c r="GU643" s="277"/>
      <c r="GW643" s="157"/>
      <c r="GX643" s="157"/>
      <c r="GY643" s="157" t="s">
        <v>401</v>
      </c>
      <c r="GZ643" s="277"/>
      <c r="HA643" s="157"/>
      <c r="HB643" s="157"/>
      <c r="HC643" s="277"/>
      <c r="HD643" s="277"/>
      <c r="HF643" s="277"/>
    </row>
    <row r="644" spans="1:214" ht="12.75" customHeight="1">
      <c r="A644" s="195"/>
      <c r="B644" s="189" t="s">
        <v>402</v>
      </c>
      <c r="C644" s="501" t="s">
        <v>403</v>
      </c>
      <c r="D644" s="501"/>
      <c r="E644" s="501"/>
      <c r="F644" s="501"/>
      <c r="G644" s="501"/>
      <c r="H644" s="190" t="s">
        <v>399</v>
      </c>
      <c r="I644" s="201">
        <v>0.02</v>
      </c>
      <c r="J644" s="197">
        <v>1.6068849999999999</v>
      </c>
      <c r="K644" s="215">
        <v>0.4541057</v>
      </c>
      <c r="L644" s="198"/>
      <c r="M644" s="199"/>
      <c r="N644" s="200">
        <v>543.33000000000004</v>
      </c>
      <c r="O644" s="191"/>
      <c r="P644" s="194">
        <v>246.73</v>
      </c>
      <c r="Q644" s="278"/>
      <c r="R644" s="278"/>
      <c r="GO644" s="277"/>
      <c r="GP644" s="277"/>
      <c r="GQ644" s="277"/>
      <c r="GR644" s="277"/>
      <c r="GS644" s="277"/>
      <c r="GT644" s="277"/>
      <c r="GU644" s="277"/>
      <c r="GW644" s="157"/>
      <c r="GX644" s="157" t="s">
        <v>403</v>
      </c>
      <c r="GY644" s="157"/>
      <c r="GZ644" s="277"/>
      <c r="HA644" s="157"/>
      <c r="HB644" s="157"/>
      <c r="HC644" s="277"/>
      <c r="HD644" s="277"/>
      <c r="HF644" s="277"/>
    </row>
    <row r="645" spans="1:214" ht="12.75" customHeight="1">
      <c r="A645" s="203"/>
      <c r="B645" s="189" t="s">
        <v>404</v>
      </c>
      <c r="C645" s="501" t="s">
        <v>405</v>
      </c>
      <c r="D645" s="501"/>
      <c r="E645" s="501"/>
      <c r="F645" s="501"/>
      <c r="G645" s="501"/>
      <c r="H645" s="190" t="s">
        <v>392</v>
      </c>
      <c r="I645" s="201">
        <v>0.02</v>
      </c>
      <c r="J645" s="197">
        <v>1.6068849999999999</v>
      </c>
      <c r="K645" s="215">
        <v>0.4541057</v>
      </c>
      <c r="L645" s="193"/>
      <c r="M645" s="191"/>
      <c r="N645" s="204">
        <v>579.11</v>
      </c>
      <c r="O645" s="191"/>
      <c r="P645" s="216">
        <v>262.98</v>
      </c>
      <c r="GO645" s="277"/>
      <c r="GP645" s="277"/>
      <c r="GQ645" s="277"/>
      <c r="GR645" s="277"/>
      <c r="GS645" s="277"/>
      <c r="GT645" s="277"/>
      <c r="GU645" s="277"/>
      <c r="GW645" s="157"/>
      <c r="GX645" s="157"/>
      <c r="GY645" s="157" t="s">
        <v>405</v>
      </c>
      <c r="GZ645" s="277"/>
      <c r="HA645" s="157"/>
      <c r="HB645" s="157"/>
      <c r="HC645" s="277"/>
      <c r="HD645" s="277"/>
      <c r="HF645" s="277"/>
    </row>
    <row r="646" spans="1:214" ht="12.75" customHeight="1">
      <c r="A646" s="188"/>
      <c r="B646" s="189" t="s">
        <v>180</v>
      </c>
      <c r="C646" s="501" t="s">
        <v>410</v>
      </c>
      <c r="D646" s="501"/>
      <c r="E646" s="501"/>
      <c r="F646" s="501"/>
      <c r="G646" s="501"/>
      <c r="H646" s="190"/>
      <c r="I646" s="191"/>
      <c r="J646" s="191"/>
      <c r="K646" s="191"/>
      <c r="L646" s="193"/>
      <c r="M646" s="191"/>
      <c r="N646" s="193"/>
      <c r="O646" s="191"/>
      <c r="P646" s="194">
        <v>1548.74</v>
      </c>
      <c r="GO646" s="277"/>
      <c r="GP646" s="277"/>
      <c r="GQ646" s="277"/>
      <c r="GR646" s="277"/>
      <c r="GS646" s="277"/>
      <c r="GT646" s="277"/>
      <c r="GU646" s="277"/>
      <c r="GW646" s="157" t="s">
        <v>410</v>
      </c>
      <c r="GX646" s="157"/>
      <c r="GY646" s="157"/>
      <c r="GZ646" s="277"/>
      <c r="HA646" s="157"/>
      <c r="HB646" s="157"/>
      <c r="HC646" s="277"/>
      <c r="HD646" s="277"/>
      <c r="HF646" s="277"/>
    </row>
    <row r="647" spans="1:214" ht="33.75" customHeight="1">
      <c r="A647" s="195"/>
      <c r="B647" s="189" t="s">
        <v>593</v>
      </c>
      <c r="C647" s="501" t="s">
        <v>594</v>
      </c>
      <c r="D647" s="501"/>
      <c r="E647" s="501"/>
      <c r="F647" s="501"/>
      <c r="G647" s="501"/>
      <c r="H647" s="190" t="s">
        <v>595</v>
      </c>
      <c r="I647" s="201">
        <v>13.33</v>
      </c>
      <c r="J647" s="202">
        <v>1.0367</v>
      </c>
      <c r="K647" s="215">
        <v>195.26545139999999</v>
      </c>
      <c r="L647" s="205">
        <v>5.87</v>
      </c>
      <c r="M647" s="206">
        <v>0.87</v>
      </c>
      <c r="N647" s="200">
        <v>5.1100000000000003</v>
      </c>
      <c r="O647" s="191"/>
      <c r="P647" s="194">
        <v>997.81</v>
      </c>
      <c r="Q647" s="278"/>
      <c r="R647" s="278"/>
      <c r="GO647" s="277"/>
      <c r="GP647" s="277"/>
      <c r="GQ647" s="277"/>
      <c r="GR647" s="277"/>
      <c r="GS647" s="277"/>
      <c r="GT647" s="277"/>
      <c r="GU647" s="277"/>
      <c r="GW647" s="157"/>
      <c r="GX647" s="157" t="s">
        <v>594</v>
      </c>
      <c r="GY647" s="157"/>
      <c r="GZ647" s="277"/>
      <c r="HA647" s="157"/>
      <c r="HB647" s="157"/>
      <c r="HC647" s="277"/>
      <c r="HD647" s="277"/>
      <c r="HF647" s="277"/>
    </row>
    <row r="648" spans="1:214" ht="22.5" customHeight="1">
      <c r="A648" s="195"/>
      <c r="B648" s="189" t="s">
        <v>1403</v>
      </c>
      <c r="C648" s="501" t="s">
        <v>1404</v>
      </c>
      <c r="D648" s="501"/>
      <c r="E648" s="501"/>
      <c r="F648" s="501"/>
      <c r="G648" s="501"/>
      <c r="H648" s="190" t="s">
        <v>1405</v>
      </c>
      <c r="I648" s="201">
        <v>0.55000000000000004</v>
      </c>
      <c r="J648" s="202">
        <v>1.0367</v>
      </c>
      <c r="K648" s="215">
        <v>8.0567141000000007</v>
      </c>
      <c r="L648" s="205">
        <v>37.71</v>
      </c>
      <c r="M648" s="206">
        <v>1.54</v>
      </c>
      <c r="N648" s="200">
        <v>58.07</v>
      </c>
      <c r="O648" s="191"/>
      <c r="P648" s="194">
        <v>467.85</v>
      </c>
      <c r="Q648" s="278"/>
      <c r="R648" s="278"/>
      <c r="GO648" s="277"/>
      <c r="GP648" s="277"/>
      <c r="GQ648" s="277"/>
      <c r="GR648" s="277"/>
      <c r="GS648" s="277"/>
      <c r="GT648" s="277"/>
      <c r="GU648" s="277"/>
      <c r="GW648" s="157"/>
      <c r="GX648" s="157" t="s">
        <v>1404</v>
      </c>
      <c r="GY648" s="157"/>
      <c r="GZ648" s="277"/>
      <c r="HA648" s="157"/>
      <c r="HB648" s="157"/>
      <c r="HC648" s="277"/>
      <c r="HD648" s="277"/>
      <c r="HF648" s="277"/>
    </row>
    <row r="649" spans="1:214" ht="12.75" customHeight="1">
      <c r="A649" s="195"/>
      <c r="B649" s="189" t="s">
        <v>730</v>
      </c>
      <c r="C649" s="501" t="s">
        <v>731</v>
      </c>
      <c r="D649" s="501"/>
      <c r="E649" s="501"/>
      <c r="F649" s="501"/>
      <c r="G649" s="501"/>
      <c r="H649" s="190" t="s">
        <v>413</v>
      </c>
      <c r="I649" s="201">
        <v>0.05</v>
      </c>
      <c r="J649" s="202">
        <v>1.0367</v>
      </c>
      <c r="K649" s="215">
        <v>0.73242859999999999</v>
      </c>
      <c r="L649" s="205">
        <v>79.88</v>
      </c>
      <c r="M649" s="206">
        <v>1.42</v>
      </c>
      <c r="N649" s="200">
        <v>113.43</v>
      </c>
      <c r="O649" s="191"/>
      <c r="P649" s="194">
        <v>83.08</v>
      </c>
      <c r="Q649" s="278"/>
      <c r="R649" s="278"/>
      <c r="GO649" s="277"/>
      <c r="GP649" s="277"/>
      <c r="GQ649" s="277"/>
      <c r="GR649" s="277"/>
      <c r="GS649" s="277"/>
      <c r="GT649" s="277"/>
      <c r="GU649" s="277"/>
      <c r="GW649" s="157"/>
      <c r="GX649" s="157" t="s">
        <v>731</v>
      </c>
      <c r="GY649" s="157"/>
      <c r="GZ649" s="277"/>
      <c r="HA649" s="157"/>
      <c r="HB649" s="157"/>
      <c r="HC649" s="277"/>
      <c r="HD649" s="277"/>
      <c r="HF649" s="277"/>
    </row>
    <row r="650" spans="1:214" ht="12.75" customHeight="1">
      <c r="A650" s="210"/>
      <c r="B650" s="187"/>
      <c r="C650" s="500" t="s">
        <v>429</v>
      </c>
      <c r="D650" s="500"/>
      <c r="E650" s="500"/>
      <c r="F650" s="500"/>
      <c r="G650" s="500"/>
      <c r="H650" s="180"/>
      <c r="I650" s="181"/>
      <c r="J650" s="181"/>
      <c r="K650" s="181"/>
      <c r="L650" s="183"/>
      <c r="M650" s="181"/>
      <c r="N650" s="211"/>
      <c r="O650" s="181"/>
      <c r="P650" s="212">
        <v>29610.240000000002</v>
      </c>
      <c r="Q650" s="278"/>
      <c r="R650" s="278"/>
      <c r="GO650" s="277"/>
      <c r="GP650" s="277"/>
      <c r="GQ650" s="277"/>
      <c r="GR650" s="277"/>
      <c r="GS650" s="277"/>
      <c r="GT650" s="277"/>
      <c r="GU650" s="277"/>
      <c r="GW650" s="157"/>
      <c r="GX650" s="157"/>
      <c r="GY650" s="157"/>
      <c r="GZ650" s="277" t="s">
        <v>429</v>
      </c>
      <c r="HA650" s="157"/>
      <c r="HB650" s="157"/>
      <c r="HC650" s="277"/>
      <c r="HD650" s="277"/>
      <c r="HF650" s="277"/>
    </row>
    <row r="651" spans="1:214" ht="12.75" customHeight="1">
      <c r="A651" s="203" t="s">
        <v>1843</v>
      </c>
      <c r="B651" s="189" t="s">
        <v>430</v>
      </c>
      <c r="C651" s="501" t="s">
        <v>431</v>
      </c>
      <c r="D651" s="501"/>
      <c r="E651" s="501"/>
      <c r="F651" s="501"/>
      <c r="G651" s="501"/>
      <c r="H651" s="190" t="s">
        <v>432</v>
      </c>
      <c r="I651" s="209">
        <v>2</v>
      </c>
      <c r="J651" s="191"/>
      <c r="K651" s="209">
        <v>2</v>
      </c>
      <c r="L651" s="193"/>
      <c r="M651" s="191"/>
      <c r="N651" s="193"/>
      <c r="O651" s="202">
        <v>1.0367</v>
      </c>
      <c r="P651" s="216">
        <v>341.68</v>
      </c>
      <c r="GO651" s="277"/>
      <c r="GP651" s="277"/>
      <c r="GQ651" s="277"/>
      <c r="GR651" s="277"/>
      <c r="GS651" s="277"/>
      <c r="GT651" s="277"/>
      <c r="GU651" s="277"/>
      <c r="GW651" s="157"/>
      <c r="GX651" s="157"/>
      <c r="GY651" s="157"/>
      <c r="GZ651" s="277"/>
      <c r="HA651" s="157" t="s">
        <v>431</v>
      </c>
      <c r="HB651" s="157"/>
      <c r="HC651" s="277"/>
      <c r="HD651" s="277"/>
      <c r="HF651" s="277"/>
    </row>
    <row r="652" spans="1:214" ht="12.75" customHeight="1">
      <c r="A652" s="203"/>
      <c r="B652" s="189"/>
      <c r="C652" s="501" t="s">
        <v>433</v>
      </c>
      <c r="D652" s="501"/>
      <c r="E652" s="501"/>
      <c r="F652" s="501"/>
      <c r="G652" s="501"/>
      <c r="H652" s="190"/>
      <c r="I652" s="191"/>
      <c r="J652" s="191"/>
      <c r="K652" s="191"/>
      <c r="L652" s="193"/>
      <c r="M652" s="191"/>
      <c r="N652" s="193"/>
      <c r="O652" s="191"/>
      <c r="P652" s="194">
        <v>27096.23</v>
      </c>
      <c r="GO652" s="277"/>
      <c r="GP652" s="277"/>
      <c r="GQ652" s="277"/>
      <c r="GR652" s="277"/>
      <c r="GS652" s="277"/>
      <c r="GT652" s="277"/>
      <c r="GU652" s="277"/>
      <c r="GW652" s="157"/>
      <c r="GX652" s="157"/>
      <c r="GY652" s="157"/>
      <c r="GZ652" s="277"/>
      <c r="HA652" s="157"/>
      <c r="HB652" s="157" t="s">
        <v>433</v>
      </c>
      <c r="HC652" s="277"/>
      <c r="HD652" s="277"/>
      <c r="HF652" s="277"/>
    </row>
    <row r="653" spans="1:214" ht="12.75" customHeight="1">
      <c r="A653" s="203"/>
      <c r="B653" s="189" t="s">
        <v>603</v>
      </c>
      <c r="C653" s="501" t="s">
        <v>604</v>
      </c>
      <c r="D653" s="501"/>
      <c r="E653" s="501"/>
      <c r="F653" s="501"/>
      <c r="G653" s="501"/>
      <c r="H653" s="190" t="s">
        <v>432</v>
      </c>
      <c r="I653" s="209">
        <v>97</v>
      </c>
      <c r="J653" s="191"/>
      <c r="K653" s="209">
        <v>97</v>
      </c>
      <c r="L653" s="193"/>
      <c r="M653" s="191"/>
      <c r="N653" s="193"/>
      <c r="O653" s="191"/>
      <c r="P653" s="194">
        <v>26283.34</v>
      </c>
      <c r="GO653" s="277"/>
      <c r="GP653" s="277"/>
      <c r="GQ653" s="277"/>
      <c r="GR653" s="277"/>
      <c r="GS653" s="277"/>
      <c r="GT653" s="277"/>
      <c r="GU653" s="277"/>
      <c r="GW653" s="157"/>
      <c r="GX653" s="157"/>
      <c r="GY653" s="157"/>
      <c r="GZ653" s="277"/>
      <c r="HA653" s="157"/>
      <c r="HB653" s="157" t="s">
        <v>604</v>
      </c>
      <c r="HC653" s="277"/>
      <c r="HD653" s="277"/>
      <c r="HF653" s="277"/>
    </row>
    <row r="654" spans="1:214" ht="12.75" customHeight="1">
      <c r="A654" s="203"/>
      <c r="B654" s="189" t="s">
        <v>605</v>
      </c>
      <c r="C654" s="501" t="s">
        <v>606</v>
      </c>
      <c r="D654" s="501"/>
      <c r="E654" s="501"/>
      <c r="F654" s="501"/>
      <c r="G654" s="501"/>
      <c r="H654" s="190" t="s">
        <v>432</v>
      </c>
      <c r="I654" s="209">
        <v>51</v>
      </c>
      <c r="J654" s="191"/>
      <c r="K654" s="209">
        <v>51</v>
      </c>
      <c r="L654" s="193"/>
      <c r="M654" s="191"/>
      <c r="N654" s="193"/>
      <c r="O654" s="191"/>
      <c r="P654" s="194">
        <v>13819.08</v>
      </c>
      <c r="GO654" s="277"/>
      <c r="GP654" s="277"/>
      <c r="GQ654" s="277"/>
      <c r="GR654" s="277"/>
      <c r="GS654" s="277"/>
      <c r="GT654" s="277"/>
      <c r="GU654" s="277"/>
      <c r="GW654" s="157"/>
      <c r="GX654" s="157"/>
      <c r="GY654" s="157"/>
      <c r="GZ654" s="277"/>
      <c r="HA654" s="157"/>
      <c r="HB654" s="157" t="s">
        <v>606</v>
      </c>
      <c r="HC654" s="277"/>
      <c r="HD654" s="277"/>
      <c r="HF654" s="277"/>
    </row>
    <row r="655" spans="1:214" ht="12.75" customHeight="1">
      <c r="A655" s="213"/>
      <c r="B655" s="214"/>
      <c r="C655" s="500" t="s">
        <v>438</v>
      </c>
      <c r="D655" s="500"/>
      <c r="E655" s="500"/>
      <c r="F655" s="500"/>
      <c r="G655" s="500"/>
      <c r="H655" s="180"/>
      <c r="I655" s="181"/>
      <c r="J655" s="181"/>
      <c r="K655" s="181"/>
      <c r="L655" s="183"/>
      <c r="M655" s="181"/>
      <c r="N655" s="211">
        <v>4957.84</v>
      </c>
      <c r="O655" s="181"/>
      <c r="P655" s="212">
        <v>70054.34</v>
      </c>
      <c r="GO655" s="277"/>
      <c r="GP655" s="277"/>
      <c r="GQ655" s="277"/>
      <c r="GR655" s="277"/>
      <c r="GS655" s="277"/>
      <c r="GT655" s="277"/>
      <c r="GU655" s="277"/>
      <c r="GW655" s="157"/>
      <c r="GX655" s="157"/>
      <c r="GY655" s="157"/>
      <c r="GZ655" s="277"/>
      <c r="HA655" s="157"/>
      <c r="HB655" s="157"/>
      <c r="HC655" s="277" t="s">
        <v>438</v>
      </c>
      <c r="HD655" s="277"/>
      <c r="HF655" s="277"/>
    </row>
    <row r="656" spans="1:214" ht="45" customHeight="1">
      <c r="A656" s="178" t="s">
        <v>496</v>
      </c>
      <c r="B656" s="179" t="s">
        <v>1457</v>
      </c>
      <c r="C656" s="498" t="s">
        <v>1458</v>
      </c>
      <c r="D656" s="498"/>
      <c r="E656" s="498"/>
      <c r="F656" s="498"/>
      <c r="G656" s="498"/>
      <c r="H656" s="180" t="s">
        <v>610</v>
      </c>
      <c r="I656" s="181">
        <v>0.2</v>
      </c>
      <c r="J656" s="182">
        <v>1</v>
      </c>
      <c r="K656" s="222">
        <v>0.2</v>
      </c>
      <c r="L656" s="183"/>
      <c r="M656" s="181"/>
      <c r="N656" s="184"/>
      <c r="O656" s="181"/>
      <c r="P656" s="185"/>
      <c r="GO656" s="277"/>
      <c r="GP656" s="277"/>
      <c r="GQ656" s="277" t="s">
        <v>1458</v>
      </c>
      <c r="GR656" s="277"/>
      <c r="GS656" s="277"/>
      <c r="GT656" s="277"/>
      <c r="GU656" s="277"/>
      <c r="GW656" s="157"/>
      <c r="GX656" s="157"/>
      <c r="GY656" s="157"/>
      <c r="GZ656" s="277"/>
      <c r="HA656" s="157"/>
      <c r="HB656" s="157"/>
      <c r="HC656" s="277"/>
      <c r="HD656" s="277"/>
      <c r="HF656" s="277"/>
    </row>
    <row r="657" spans="1:214" ht="56.25" customHeight="1">
      <c r="A657" s="186"/>
      <c r="B657" s="187" t="s">
        <v>386</v>
      </c>
      <c r="C657" s="499" t="s">
        <v>387</v>
      </c>
      <c r="D657" s="499"/>
      <c r="E657" s="499"/>
      <c r="F657" s="499"/>
      <c r="G657" s="499"/>
      <c r="H657" s="499"/>
      <c r="I657" s="499"/>
      <c r="J657" s="499"/>
      <c r="K657" s="499"/>
      <c r="L657" s="499"/>
      <c r="M657" s="499"/>
      <c r="N657" s="499"/>
      <c r="O657" s="499"/>
      <c r="P657" s="499"/>
      <c r="GO657" s="277"/>
      <c r="GP657" s="277"/>
      <c r="GQ657" s="277"/>
      <c r="GR657" s="277"/>
      <c r="GS657" s="277"/>
      <c r="GT657" s="277"/>
      <c r="GU657" s="277"/>
      <c r="GV657" s="140" t="s">
        <v>387</v>
      </c>
      <c r="GW657" s="157"/>
      <c r="GX657" s="157"/>
      <c r="GY657" s="157"/>
      <c r="GZ657" s="277"/>
      <c r="HA657" s="157"/>
      <c r="HB657" s="157"/>
      <c r="HC657" s="277"/>
      <c r="HD657" s="277"/>
      <c r="HF657" s="277"/>
    </row>
    <row r="658" spans="1:214" ht="22.5" customHeight="1">
      <c r="A658" s="186"/>
      <c r="B658" s="187" t="s">
        <v>388</v>
      </c>
      <c r="C658" s="499" t="s">
        <v>389</v>
      </c>
      <c r="D658" s="499"/>
      <c r="E658" s="499"/>
      <c r="F658" s="499"/>
      <c r="G658" s="499"/>
      <c r="H658" s="499"/>
      <c r="I658" s="499"/>
      <c r="J658" s="499"/>
      <c r="K658" s="499"/>
      <c r="L658" s="499"/>
      <c r="M658" s="499"/>
      <c r="N658" s="499"/>
      <c r="O658" s="499"/>
      <c r="P658" s="499"/>
      <c r="GO658" s="277"/>
      <c r="GP658" s="277"/>
      <c r="GQ658" s="277"/>
      <c r="GR658" s="277"/>
      <c r="GS658" s="277"/>
      <c r="GT658" s="277"/>
      <c r="GU658" s="277"/>
      <c r="GV658" s="140" t="s">
        <v>389</v>
      </c>
      <c r="GW658" s="157"/>
      <c r="GX658" s="157"/>
      <c r="GY658" s="157"/>
      <c r="GZ658" s="277"/>
      <c r="HA658" s="157"/>
      <c r="HB658" s="157"/>
      <c r="HC658" s="277"/>
      <c r="HD658" s="277"/>
      <c r="HF658" s="277"/>
    </row>
    <row r="659" spans="1:214" ht="12.75" customHeight="1">
      <c r="A659" s="186"/>
      <c r="B659" s="187"/>
      <c r="C659" s="499" t="s">
        <v>2011</v>
      </c>
      <c r="D659" s="499"/>
      <c r="E659" s="499"/>
      <c r="F659" s="499"/>
      <c r="G659" s="499"/>
      <c r="H659" s="499"/>
      <c r="I659" s="499"/>
      <c r="J659" s="499"/>
      <c r="K659" s="499"/>
      <c r="L659" s="499"/>
      <c r="M659" s="499"/>
      <c r="N659" s="499"/>
      <c r="O659" s="499"/>
      <c r="P659" s="499"/>
      <c r="GO659" s="277"/>
      <c r="GP659" s="277"/>
      <c r="GQ659" s="277"/>
      <c r="GR659" s="277"/>
      <c r="GS659" s="277"/>
      <c r="GT659" s="277"/>
      <c r="GU659" s="277"/>
      <c r="GV659" s="140" t="s">
        <v>2011</v>
      </c>
      <c r="GW659" s="157"/>
      <c r="GX659" s="157"/>
      <c r="GY659" s="157"/>
      <c r="GZ659" s="277"/>
      <c r="HA659" s="157"/>
      <c r="HB659" s="157"/>
      <c r="HC659" s="277"/>
      <c r="HD659" s="277"/>
      <c r="HF659" s="277"/>
    </row>
    <row r="660" spans="1:214" ht="12.75" customHeight="1">
      <c r="A660" s="188"/>
      <c r="B660" s="189" t="s">
        <v>164</v>
      </c>
      <c r="C660" s="501" t="s">
        <v>391</v>
      </c>
      <c r="D660" s="501"/>
      <c r="E660" s="501"/>
      <c r="F660" s="501"/>
      <c r="G660" s="501"/>
      <c r="H660" s="190" t="s">
        <v>392</v>
      </c>
      <c r="I660" s="191"/>
      <c r="J660" s="191"/>
      <c r="K660" s="215">
        <v>2.8795378999999999</v>
      </c>
      <c r="L660" s="193"/>
      <c r="M660" s="191"/>
      <c r="N660" s="193"/>
      <c r="O660" s="191"/>
      <c r="P660" s="194">
        <v>1630.22</v>
      </c>
      <c r="GO660" s="277"/>
      <c r="GP660" s="277"/>
      <c r="GQ660" s="277"/>
      <c r="GR660" s="277"/>
      <c r="GS660" s="277"/>
      <c r="GT660" s="277"/>
      <c r="GU660" s="277"/>
      <c r="GW660" s="157" t="s">
        <v>391</v>
      </c>
      <c r="GX660" s="157"/>
      <c r="GY660" s="157"/>
      <c r="GZ660" s="277"/>
      <c r="HA660" s="157"/>
      <c r="HB660" s="157"/>
      <c r="HC660" s="277"/>
      <c r="HD660" s="277"/>
      <c r="HF660" s="277"/>
    </row>
    <row r="661" spans="1:214" ht="12.75" customHeight="1">
      <c r="A661" s="195"/>
      <c r="B661" s="189" t="s">
        <v>393</v>
      </c>
      <c r="C661" s="501" t="s">
        <v>394</v>
      </c>
      <c r="D661" s="501"/>
      <c r="E661" s="501"/>
      <c r="F661" s="501"/>
      <c r="G661" s="501"/>
      <c r="H661" s="190" t="s">
        <v>392</v>
      </c>
      <c r="I661" s="201">
        <v>8.9600000000000009</v>
      </c>
      <c r="J661" s="197">
        <v>1.6068849999999999</v>
      </c>
      <c r="K661" s="215">
        <v>2.8795378999999999</v>
      </c>
      <c r="L661" s="198"/>
      <c r="M661" s="199"/>
      <c r="N661" s="200">
        <v>566.14</v>
      </c>
      <c r="O661" s="191"/>
      <c r="P661" s="194">
        <v>1630.22</v>
      </c>
      <c r="Q661" s="278"/>
      <c r="R661" s="278"/>
      <c r="GO661" s="277"/>
      <c r="GP661" s="277"/>
      <c r="GQ661" s="277"/>
      <c r="GR661" s="277"/>
      <c r="GS661" s="277"/>
      <c r="GT661" s="277"/>
      <c r="GU661" s="277"/>
      <c r="GW661" s="157"/>
      <c r="GX661" s="157" t="s">
        <v>394</v>
      </c>
      <c r="GY661" s="157"/>
      <c r="GZ661" s="277"/>
      <c r="HA661" s="157"/>
      <c r="HB661" s="157"/>
      <c r="HC661" s="277"/>
      <c r="HD661" s="277"/>
      <c r="HF661" s="277"/>
    </row>
    <row r="662" spans="1:214" ht="12.75" customHeight="1">
      <c r="A662" s="188"/>
      <c r="B662" s="189" t="s">
        <v>167</v>
      </c>
      <c r="C662" s="501" t="s">
        <v>395</v>
      </c>
      <c r="D662" s="501"/>
      <c r="E662" s="501"/>
      <c r="F662" s="501"/>
      <c r="G662" s="501"/>
      <c r="H662" s="190"/>
      <c r="I662" s="191"/>
      <c r="J662" s="191"/>
      <c r="K662" s="191"/>
      <c r="L662" s="193"/>
      <c r="M662" s="191"/>
      <c r="N662" s="193"/>
      <c r="O662" s="191"/>
      <c r="P662" s="216">
        <v>40.99</v>
      </c>
      <c r="GO662" s="277"/>
      <c r="GP662" s="277"/>
      <c r="GQ662" s="277"/>
      <c r="GR662" s="277"/>
      <c r="GS662" s="277"/>
      <c r="GT662" s="277"/>
      <c r="GU662" s="277"/>
      <c r="GW662" s="157" t="s">
        <v>395</v>
      </c>
      <c r="GX662" s="157"/>
      <c r="GY662" s="157"/>
      <c r="GZ662" s="277"/>
      <c r="HA662" s="157"/>
      <c r="HB662" s="157"/>
      <c r="HC662" s="277"/>
      <c r="HD662" s="277"/>
      <c r="HF662" s="277"/>
    </row>
    <row r="663" spans="1:214" ht="12.75" customHeight="1">
      <c r="A663" s="188"/>
      <c r="B663" s="189"/>
      <c r="C663" s="501" t="s">
        <v>396</v>
      </c>
      <c r="D663" s="501"/>
      <c r="E663" s="501"/>
      <c r="F663" s="501"/>
      <c r="G663" s="501"/>
      <c r="H663" s="190" t="s">
        <v>392</v>
      </c>
      <c r="I663" s="191"/>
      <c r="J663" s="191"/>
      <c r="K663" s="215">
        <v>3.8565200000000001E-2</v>
      </c>
      <c r="L663" s="193"/>
      <c r="M663" s="191"/>
      <c r="N663" s="193"/>
      <c r="O663" s="191"/>
      <c r="P663" s="216">
        <v>26.17</v>
      </c>
      <c r="GO663" s="277"/>
      <c r="GP663" s="277"/>
      <c r="GQ663" s="277"/>
      <c r="GR663" s="277"/>
      <c r="GS663" s="277"/>
      <c r="GT663" s="277"/>
      <c r="GU663" s="277"/>
      <c r="GW663" s="157" t="s">
        <v>396</v>
      </c>
      <c r="GX663" s="157"/>
      <c r="GY663" s="157"/>
      <c r="GZ663" s="277"/>
      <c r="HA663" s="157"/>
      <c r="HB663" s="157"/>
      <c r="HC663" s="277"/>
      <c r="HD663" s="277"/>
      <c r="HF663" s="277"/>
    </row>
    <row r="664" spans="1:214" ht="12.75" customHeight="1">
      <c r="A664" s="195"/>
      <c r="B664" s="189" t="s">
        <v>397</v>
      </c>
      <c r="C664" s="501" t="s">
        <v>398</v>
      </c>
      <c r="D664" s="501"/>
      <c r="E664" s="501"/>
      <c r="F664" s="501"/>
      <c r="G664" s="501"/>
      <c r="H664" s="190" t="s">
        <v>399</v>
      </c>
      <c r="I664" s="201">
        <v>0.06</v>
      </c>
      <c r="J664" s="197">
        <v>1.6068849999999999</v>
      </c>
      <c r="K664" s="215">
        <v>1.92826E-2</v>
      </c>
      <c r="L664" s="198"/>
      <c r="M664" s="199"/>
      <c r="N664" s="200">
        <v>1582.31</v>
      </c>
      <c r="O664" s="191"/>
      <c r="P664" s="194">
        <v>30.51</v>
      </c>
      <c r="Q664" s="278"/>
      <c r="R664" s="278"/>
      <c r="GO664" s="277"/>
      <c r="GP664" s="277"/>
      <c r="GQ664" s="277"/>
      <c r="GR664" s="277"/>
      <c r="GS664" s="277"/>
      <c r="GT664" s="277"/>
      <c r="GU664" s="277"/>
      <c r="GW664" s="157"/>
      <c r="GX664" s="157" t="s">
        <v>398</v>
      </c>
      <c r="GY664" s="157"/>
      <c r="GZ664" s="277"/>
      <c r="HA664" s="157"/>
      <c r="HB664" s="157"/>
      <c r="HC664" s="277"/>
      <c r="HD664" s="277"/>
      <c r="HF664" s="277"/>
    </row>
    <row r="665" spans="1:214" ht="12.75" customHeight="1">
      <c r="A665" s="203"/>
      <c r="B665" s="189" t="s">
        <v>400</v>
      </c>
      <c r="C665" s="501" t="s">
        <v>401</v>
      </c>
      <c r="D665" s="501"/>
      <c r="E665" s="501"/>
      <c r="F665" s="501"/>
      <c r="G665" s="501"/>
      <c r="H665" s="190" t="s">
        <v>392</v>
      </c>
      <c r="I665" s="201">
        <v>0.06</v>
      </c>
      <c r="J665" s="197">
        <v>1.6068849999999999</v>
      </c>
      <c r="K665" s="215">
        <v>1.92826E-2</v>
      </c>
      <c r="L665" s="193"/>
      <c r="M665" s="191"/>
      <c r="N665" s="204">
        <v>777.91</v>
      </c>
      <c r="O665" s="191"/>
      <c r="P665" s="216">
        <v>15</v>
      </c>
      <c r="GO665" s="277"/>
      <c r="GP665" s="277"/>
      <c r="GQ665" s="277"/>
      <c r="GR665" s="277"/>
      <c r="GS665" s="277"/>
      <c r="GT665" s="277"/>
      <c r="GU665" s="277"/>
      <c r="GW665" s="157"/>
      <c r="GX665" s="157"/>
      <c r="GY665" s="157" t="s">
        <v>401</v>
      </c>
      <c r="GZ665" s="277"/>
      <c r="HA665" s="157"/>
      <c r="HB665" s="157"/>
      <c r="HC665" s="277"/>
      <c r="HD665" s="277"/>
      <c r="HF665" s="277"/>
    </row>
    <row r="666" spans="1:214" ht="12.75" customHeight="1">
      <c r="A666" s="195"/>
      <c r="B666" s="189" t="s">
        <v>402</v>
      </c>
      <c r="C666" s="501" t="s">
        <v>403</v>
      </c>
      <c r="D666" s="501"/>
      <c r="E666" s="501"/>
      <c r="F666" s="501"/>
      <c r="G666" s="501"/>
      <c r="H666" s="190" t="s">
        <v>399</v>
      </c>
      <c r="I666" s="201">
        <v>0.06</v>
      </c>
      <c r="J666" s="197">
        <v>1.6068849999999999</v>
      </c>
      <c r="K666" s="215">
        <v>1.92826E-2</v>
      </c>
      <c r="L666" s="198"/>
      <c r="M666" s="199"/>
      <c r="N666" s="200">
        <v>543.33000000000004</v>
      </c>
      <c r="O666" s="191"/>
      <c r="P666" s="194">
        <v>10.48</v>
      </c>
      <c r="Q666" s="278"/>
      <c r="R666" s="278"/>
      <c r="GO666" s="277"/>
      <c r="GP666" s="277"/>
      <c r="GQ666" s="277"/>
      <c r="GR666" s="277"/>
      <c r="GS666" s="277"/>
      <c r="GT666" s="277"/>
      <c r="GU666" s="277"/>
      <c r="GW666" s="157"/>
      <c r="GX666" s="157" t="s">
        <v>403</v>
      </c>
      <c r="GY666" s="157"/>
      <c r="GZ666" s="277"/>
      <c r="HA666" s="157"/>
      <c r="HB666" s="157"/>
      <c r="HC666" s="277"/>
      <c r="HD666" s="277"/>
      <c r="HF666" s="277"/>
    </row>
    <row r="667" spans="1:214" ht="12.75" customHeight="1">
      <c r="A667" s="203"/>
      <c r="B667" s="189" t="s">
        <v>404</v>
      </c>
      <c r="C667" s="501" t="s">
        <v>405</v>
      </c>
      <c r="D667" s="501"/>
      <c r="E667" s="501"/>
      <c r="F667" s="501"/>
      <c r="G667" s="501"/>
      <c r="H667" s="190" t="s">
        <v>392</v>
      </c>
      <c r="I667" s="201">
        <v>0.06</v>
      </c>
      <c r="J667" s="197">
        <v>1.6068849999999999</v>
      </c>
      <c r="K667" s="215">
        <v>1.92826E-2</v>
      </c>
      <c r="L667" s="193"/>
      <c r="M667" s="191"/>
      <c r="N667" s="204">
        <v>579.11</v>
      </c>
      <c r="O667" s="191"/>
      <c r="P667" s="216">
        <v>11.17</v>
      </c>
      <c r="GO667" s="277"/>
      <c r="GP667" s="277"/>
      <c r="GQ667" s="277"/>
      <c r="GR667" s="277"/>
      <c r="GS667" s="277"/>
      <c r="GT667" s="277"/>
      <c r="GU667" s="277"/>
      <c r="GW667" s="157"/>
      <c r="GX667" s="157"/>
      <c r="GY667" s="157" t="s">
        <v>405</v>
      </c>
      <c r="GZ667" s="277"/>
      <c r="HA667" s="157"/>
      <c r="HB667" s="157"/>
      <c r="HC667" s="277"/>
      <c r="HD667" s="277"/>
      <c r="HF667" s="277"/>
    </row>
    <row r="668" spans="1:214" ht="12.75" customHeight="1">
      <c r="A668" s="188"/>
      <c r="B668" s="189" t="s">
        <v>180</v>
      </c>
      <c r="C668" s="501" t="s">
        <v>410</v>
      </c>
      <c r="D668" s="501"/>
      <c r="E668" s="501"/>
      <c r="F668" s="501"/>
      <c r="G668" s="501"/>
      <c r="H668" s="190"/>
      <c r="I668" s="191"/>
      <c r="J668" s="191"/>
      <c r="K668" s="191"/>
      <c r="L668" s="193"/>
      <c r="M668" s="191"/>
      <c r="N668" s="193"/>
      <c r="O668" s="191"/>
      <c r="P668" s="216">
        <v>95.17</v>
      </c>
      <c r="GO668" s="277"/>
      <c r="GP668" s="277"/>
      <c r="GQ668" s="277"/>
      <c r="GR668" s="277"/>
      <c r="GS668" s="277"/>
      <c r="GT668" s="277"/>
      <c r="GU668" s="277"/>
      <c r="GW668" s="157" t="s">
        <v>410</v>
      </c>
      <c r="GX668" s="157"/>
      <c r="GY668" s="157"/>
      <c r="GZ668" s="277"/>
      <c r="HA668" s="157"/>
      <c r="HB668" s="157"/>
      <c r="HC668" s="277"/>
      <c r="HD668" s="277"/>
      <c r="HF668" s="277"/>
    </row>
    <row r="669" spans="1:214" ht="33.75" customHeight="1">
      <c r="A669" s="195"/>
      <c r="B669" s="189" t="s">
        <v>593</v>
      </c>
      <c r="C669" s="501" t="s">
        <v>594</v>
      </c>
      <c r="D669" s="501"/>
      <c r="E669" s="501"/>
      <c r="F669" s="501"/>
      <c r="G669" s="501"/>
      <c r="H669" s="190" t="s">
        <v>595</v>
      </c>
      <c r="I669" s="201">
        <v>26.67</v>
      </c>
      <c r="J669" s="202">
        <v>1.0367</v>
      </c>
      <c r="K669" s="215">
        <v>5.5297577999999996</v>
      </c>
      <c r="L669" s="205">
        <v>5.87</v>
      </c>
      <c r="M669" s="206">
        <v>0.87</v>
      </c>
      <c r="N669" s="200">
        <v>5.1100000000000003</v>
      </c>
      <c r="O669" s="191"/>
      <c r="P669" s="194">
        <v>28.26</v>
      </c>
      <c r="Q669" s="278"/>
      <c r="R669" s="278"/>
      <c r="GO669" s="277"/>
      <c r="GP669" s="277"/>
      <c r="GQ669" s="277"/>
      <c r="GR669" s="277"/>
      <c r="GS669" s="277"/>
      <c r="GT669" s="277"/>
      <c r="GU669" s="277"/>
      <c r="GW669" s="157"/>
      <c r="GX669" s="157" t="s">
        <v>594</v>
      </c>
      <c r="GY669" s="157"/>
      <c r="GZ669" s="277"/>
      <c r="HA669" s="157"/>
      <c r="HB669" s="157"/>
      <c r="HC669" s="277"/>
      <c r="HD669" s="277"/>
      <c r="HF669" s="277"/>
    </row>
    <row r="670" spans="1:214" ht="12.75" customHeight="1">
      <c r="A670" s="195"/>
      <c r="B670" s="189" t="s">
        <v>1433</v>
      </c>
      <c r="C670" s="501" t="s">
        <v>1434</v>
      </c>
      <c r="D670" s="501"/>
      <c r="E670" s="501"/>
      <c r="F670" s="501"/>
      <c r="G670" s="501"/>
      <c r="H670" s="190" t="s">
        <v>418</v>
      </c>
      <c r="I670" s="192">
        <v>1.16E-3</v>
      </c>
      <c r="J670" s="202">
        <v>1.0367</v>
      </c>
      <c r="K670" s="215">
        <v>2.4049999999999999E-4</v>
      </c>
      <c r="L670" s="208">
        <v>43821.53</v>
      </c>
      <c r="M670" s="206">
        <v>1.34</v>
      </c>
      <c r="N670" s="200">
        <v>58720.85</v>
      </c>
      <c r="O670" s="191"/>
      <c r="P670" s="194">
        <v>14.12</v>
      </c>
      <c r="Q670" s="278"/>
      <c r="R670" s="278"/>
      <c r="GO670" s="277"/>
      <c r="GP670" s="277"/>
      <c r="GQ670" s="277"/>
      <c r="GR670" s="277"/>
      <c r="GS670" s="277"/>
      <c r="GT670" s="277"/>
      <c r="GU670" s="277"/>
      <c r="GW670" s="157"/>
      <c r="GX670" s="157" t="s">
        <v>1434</v>
      </c>
      <c r="GY670" s="157"/>
      <c r="GZ670" s="277"/>
      <c r="HA670" s="157"/>
      <c r="HB670" s="157"/>
      <c r="HC670" s="277"/>
      <c r="HD670" s="277"/>
      <c r="HF670" s="277"/>
    </row>
    <row r="671" spans="1:214" ht="12.75" customHeight="1">
      <c r="A671" s="195"/>
      <c r="B671" s="189" t="s">
        <v>730</v>
      </c>
      <c r="C671" s="501" t="s">
        <v>731</v>
      </c>
      <c r="D671" s="501"/>
      <c r="E671" s="501"/>
      <c r="F671" s="501"/>
      <c r="G671" s="501"/>
      <c r="H671" s="190" t="s">
        <v>413</v>
      </c>
      <c r="I671" s="201">
        <v>0.02</v>
      </c>
      <c r="J671" s="202">
        <v>1.0367</v>
      </c>
      <c r="K671" s="215">
        <v>4.1468E-3</v>
      </c>
      <c r="L671" s="205">
        <v>79.88</v>
      </c>
      <c r="M671" s="206">
        <v>1.42</v>
      </c>
      <c r="N671" s="200">
        <v>113.43</v>
      </c>
      <c r="O671" s="191"/>
      <c r="P671" s="194">
        <v>0.47</v>
      </c>
      <c r="Q671" s="278"/>
      <c r="R671" s="278"/>
      <c r="GO671" s="277"/>
      <c r="GP671" s="277"/>
      <c r="GQ671" s="277"/>
      <c r="GR671" s="277"/>
      <c r="GS671" s="277"/>
      <c r="GT671" s="277"/>
      <c r="GU671" s="277"/>
      <c r="GW671" s="157"/>
      <c r="GX671" s="157" t="s">
        <v>731</v>
      </c>
      <c r="GY671" s="157"/>
      <c r="GZ671" s="277"/>
      <c r="HA671" s="157"/>
      <c r="HB671" s="157"/>
      <c r="HC671" s="277"/>
      <c r="HD671" s="277"/>
      <c r="HF671" s="277"/>
    </row>
    <row r="672" spans="1:214" ht="12.75" customHeight="1">
      <c r="A672" s="195"/>
      <c r="B672" s="189" t="s">
        <v>1459</v>
      </c>
      <c r="C672" s="501" t="s">
        <v>1460</v>
      </c>
      <c r="D672" s="501"/>
      <c r="E672" s="501"/>
      <c r="F672" s="501"/>
      <c r="G672" s="501"/>
      <c r="H672" s="190" t="s">
        <v>587</v>
      </c>
      <c r="I672" s="201">
        <v>0.05</v>
      </c>
      <c r="J672" s="202">
        <v>1.0367</v>
      </c>
      <c r="K672" s="197">
        <v>1.0366999999999999E-2</v>
      </c>
      <c r="L672" s="208">
        <v>3141.34</v>
      </c>
      <c r="M672" s="206">
        <v>1.29</v>
      </c>
      <c r="N672" s="200">
        <v>4052.33</v>
      </c>
      <c r="O672" s="191"/>
      <c r="P672" s="194">
        <v>42.01</v>
      </c>
      <c r="Q672" s="278"/>
      <c r="R672" s="278"/>
      <c r="GO672" s="277"/>
      <c r="GP672" s="277"/>
      <c r="GQ672" s="277"/>
      <c r="GR672" s="277"/>
      <c r="GS672" s="277"/>
      <c r="GT672" s="277"/>
      <c r="GU672" s="277"/>
      <c r="GW672" s="157"/>
      <c r="GX672" s="157" t="s">
        <v>1460</v>
      </c>
      <c r="GY672" s="157"/>
      <c r="GZ672" s="277"/>
      <c r="HA672" s="157"/>
      <c r="HB672" s="157"/>
      <c r="HC672" s="277"/>
      <c r="HD672" s="277"/>
      <c r="HF672" s="277"/>
    </row>
    <row r="673" spans="1:214" ht="12.75" customHeight="1">
      <c r="A673" s="195"/>
      <c r="B673" s="189" t="s">
        <v>1461</v>
      </c>
      <c r="C673" s="501" t="s">
        <v>1462</v>
      </c>
      <c r="D673" s="501"/>
      <c r="E673" s="501"/>
      <c r="F673" s="501"/>
      <c r="G673" s="501"/>
      <c r="H673" s="190" t="s">
        <v>1124</v>
      </c>
      <c r="I673" s="202">
        <v>1.2200000000000001E-2</v>
      </c>
      <c r="J673" s="202">
        <v>1.0367</v>
      </c>
      <c r="K673" s="215">
        <v>2.5295000000000001E-3</v>
      </c>
      <c r="L673" s="208">
        <v>3287.8</v>
      </c>
      <c r="M673" s="206">
        <v>1.24</v>
      </c>
      <c r="N673" s="200">
        <v>4076.87</v>
      </c>
      <c r="O673" s="191"/>
      <c r="P673" s="194">
        <v>10.31</v>
      </c>
      <c r="Q673" s="278"/>
      <c r="R673" s="278"/>
      <c r="GO673" s="277"/>
      <c r="GP673" s="277"/>
      <c r="GQ673" s="277"/>
      <c r="GR673" s="277"/>
      <c r="GS673" s="277"/>
      <c r="GT673" s="277"/>
      <c r="GU673" s="277"/>
      <c r="GW673" s="157"/>
      <c r="GX673" s="157" t="s">
        <v>1462</v>
      </c>
      <c r="GY673" s="157"/>
      <c r="GZ673" s="277"/>
      <c r="HA673" s="157"/>
      <c r="HB673" s="157"/>
      <c r="HC673" s="277"/>
      <c r="HD673" s="277"/>
      <c r="HF673" s="277"/>
    </row>
    <row r="674" spans="1:214" ht="12.75" customHeight="1">
      <c r="A674" s="210"/>
      <c r="B674" s="187"/>
      <c r="C674" s="500" t="s">
        <v>429</v>
      </c>
      <c r="D674" s="500"/>
      <c r="E674" s="500"/>
      <c r="F674" s="500"/>
      <c r="G674" s="500"/>
      <c r="H674" s="180"/>
      <c r="I674" s="181"/>
      <c r="J674" s="181"/>
      <c r="K674" s="181"/>
      <c r="L674" s="183"/>
      <c r="M674" s="181"/>
      <c r="N674" s="211"/>
      <c r="O674" s="181"/>
      <c r="P674" s="212">
        <v>1792.55</v>
      </c>
      <c r="Q674" s="278"/>
      <c r="R674" s="278"/>
      <c r="GO674" s="277"/>
      <c r="GP674" s="277"/>
      <c r="GQ674" s="277"/>
      <c r="GR674" s="277"/>
      <c r="GS674" s="277"/>
      <c r="GT674" s="277"/>
      <c r="GU674" s="277"/>
      <c r="GW674" s="157"/>
      <c r="GX674" s="157"/>
      <c r="GY674" s="157"/>
      <c r="GZ674" s="277" t="s">
        <v>429</v>
      </c>
      <c r="HA674" s="157"/>
      <c r="HB674" s="157"/>
      <c r="HC674" s="277"/>
      <c r="HD674" s="277"/>
      <c r="HF674" s="277"/>
    </row>
    <row r="675" spans="1:214" ht="12.75" customHeight="1">
      <c r="A675" s="203" t="s">
        <v>1850</v>
      </c>
      <c r="B675" s="189" t="s">
        <v>430</v>
      </c>
      <c r="C675" s="501" t="s">
        <v>431</v>
      </c>
      <c r="D675" s="501"/>
      <c r="E675" s="501"/>
      <c r="F675" s="501"/>
      <c r="G675" s="501"/>
      <c r="H675" s="190" t="s">
        <v>432</v>
      </c>
      <c r="I675" s="209">
        <v>2</v>
      </c>
      <c r="J675" s="191"/>
      <c r="K675" s="209">
        <v>2</v>
      </c>
      <c r="L675" s="193"/>
      <c r="M675" s="191"/>
      <c r="N675" s="193"/>
      <c r="O675" s="202">
        <v>1.0367</v>
      </c>
      <c r="P675" s="216">
        <v>21.04</v>
      </c>
      <c r="GO675" s="277"/>
      <c r="GP675" s="277"/>
      <c r="GQ675" s="277"/>
      <c r="GR675" s="277"/>
      <c r="GS675" s="277"/>
      <c r="GT675" s="277"/>
      <c r="GU675" s="277"/>
      <c r="GW675" s="157"/>
      <c r="GX675" s="157"/>
      <c r="GY675" s="157"/>
      <c r="GZ675" s="277"/>
      <c r="HA675" s="157" t="s">
        <v>431</v>
      </c>
      <c r="HB675" s="157"/>
      <c r="HC675" s="277"/>
      <c r="HD675" s="277"/>
      <c r="HF675" s="277"/>
    </row>
    <row r="676" spans="1:214" ht="12.75" customHeight="1">
      <c r="A676" s="203"/>
      <c r="B676" s="189"/>
      <c r="C676" s="501" t="s">
        <v>433</v>
      </c>
      <c r="D676" s="501"/>
      <c r="E676" s="501"/>
      <c r="F676" s="501"/>
      <c r="G676" s="501"/>
      <c r="H676" s="190"/>
      <c r="I676" s="191"/>
      <c r="J676" s="191"/>
      <c r="K676" s="191"/>
      <c r="L676" s="193"/>
      <c r="M676" s="191"/>
      <c r="N676" s="193"/>
      <c r="O676" s="191"/>
      <c r="P676" s="194">
        <v>1656.39</v>
      </c>
      <c r="GO676" s="277"/>
      <c r="GP676" s="277"/>
      <c r="GQ676" s="277"/>
      <c r="GR676" s="277"/>
      <c r="GS676" s="277"/>
      <c r="GT676" s="277"/>
      <c r="GU676" s="277"/>
      <c r="GW676" s="157"/>
      <c r="GX676" s="157"/>
      <c r="GY676" s="157"/>
      <c r="GZ676" s="277"/>
      <c r="HA676" s="157"/>
      <c r="HB676" s="157" t="s">
        <v>433</v>
      </c>
      <c r="HC676" s="277"/>
      <c r="HD676" s="277"/>
      <c r="HF676" s="277"/>
    </row>
    <row r="677" spans="1:214" ht="12.75" customHeight="1">
      <c r="A677" s="203"/>
      <c r="B677" s="189" t="s">
        <v>603</v>
      </c>
      <c r="C677" s="501" t="s">
        <v>604</v>
      </c>
      <c r="D677" s="501"/>
      <c r="E677" s="501"/>
      <c r="F677" s="501"/>
      <c r="G677" s="501"/>
      <c r="H677" s="190" t="s">
        <v>432</v>
      </c>
      <c r="I677" s="209">
        <v>97</v>
      </c>
      <c r="J677" s="191"/>
      <c r="K677" s="209">
        <v>97</v>
      </c>
      <c r="L677" s="193"/>
      <c r="M677" s="191"/>
      <c r="N677" s="193"/>
      <c r="O677" s="191"/>
      <c r="P677" s="194">
        <v>1606.7</v>
      </c>
      <c r="GO677" s="277"/>
      <c r="GP677" s="277"/>
      <c r="GQ677" s="277"/>
      <c r="GR677" s="277"/>
      <c r="GS677" s="277"/>
      <c r="GT677" s="277"/>
      <c r="GU677" s="277"/>
      <c r="GW677" s="157"/>
      <c r="GX677" s="157"/>
      <c r="GY677" s="157"/>
      <c r="GZ677" s="277"/>
      <c r="HA677" s="157"/>
      <c r="HB677" s="157" t="s">
        <v>604</v>
      </c>
      <c r="HC677" s="277"/>
      <c r="HD677" s="277"/>
      <c r="HF677" s="277"/>
    </row>
    <row r="678" spans="1:214" ht="12.75" customHeight="1">
      <c r="A678" s="203"/>
      <c r="B678" s="189" t="s">
        <v>605</v>
      </c>
      <c r="C678" s="501" t="s">
        <v>606</v>
      </c>
      <c r="D678" s="501"/>
      <c r="E678" s="501"/>
      <c r="F678" s="501"/>
      <c r="G678" s="501"/>
      <c r="H678" s="190" t="s">
        <v>432</v>
      </c>
      <c r="I678" s="209">
        <v>51</v>
      </c>
      <c r="J678" s="191"/>
      <c r="K678" s="209">
        <v>51</v>
      </c>
      <c r="L678" s="193"/>
      <c r="M678" s="191"/>
      <c r="N678" s="193"/>
      <c r="O678" s="191"/>
      <c r="P678" s="216">
        <v>844.76</v>
      </c>
      <c r="GO678" s="277"/>
      <c r="GP678" s="277"/>
      <c r="GQ678" s="277"/>
      <c r="GR678" s="277"/>
      <c r="GS678" s="277"/>
      <c r="GT678" s="277"/>
      <c r="GU678" s="277"/>
      <c r="GW678" s="157"/>
      <c r="GX678" s="157"/>
      <c r="GY678" s="157"/>
      <c r="GZ678" s="277"/>
      <c r="HA678" s="157"/>
      <c r="HB678" s="157" t="s">
        <v>606</v>
      </c>
      <c r="HC678" s="277"/>
      <c r="HD678" s="277"/>
      <c r="HF678" s="277"/>
    </row>
    <row r="679" spans="1:214" ht="12.75" customHeight="1">
      <c r="A679" s="213"/>
      <c r="B679" s="214"/>
      <c r="C679" s="500" t="s">
        <v>438</v>
      </c>
      <c r="D679" s="500"/>
      <c r="E679" s="500"/>
      <c r="F679" s="500"/>
      <c r="G679" s="500"/>
      <c r="H679" s="180"/>
      <c r="I679" s="181"/>
      <c r="J679" s="181"/>
      <c r="K679" s="181"/>
      <c r="L679" s="183"/>
      <c r="M679" s="181"/>
      <c r="N679" s="211">
        <v>21325.25</v>
      </c>
      <c r="O679" s="181"/>
      <c r="P679" s="212">
        <v>4265.05</v>
      </c>
      <c r="GO679" s="277"/>
      <c r="GP679" s="277"/>
      <c r="GQ679" s="277"/>
      <c r="GR679" s="277"/>
      <c r="GS679" s="277"/>
      <c r="GT679" s="277"/>
      <c r="GU679" s="277"/>
      <c r="GW679" s="157"/>
      <c r="GX679" s="157"/>
      <c r="GY679" s="157"/>
      <c r="GZ679" s="277"/>
      <c r="HA679" s="157"/>
      <c r="HB679" s="157"/>
      <c r="HC679" s="277" t="s">
        <v>438</v>
      </c>
      <c r="HD679" s="277"/>
      <c r="HF679" s="277"/>
    </row>
    <row r="680" spans="1:214" ht="12.75" customHeight="1">
      <c r="A680" s="497" t="s">
        <v>2138</v>
      </c>
      <c r="B680" s="497"/>
      <c r="C680" s="497"/>
      <c r="D680" s="497"/>
      <c r="E680" s="497"/>
      <c r="F680" s="497"/>
      <c r="G680" s="497"/>
      <c r="H680" s="497"/>
      <c r="I680" s="497"/>
      <c r="J680" s="497"/>
      <c r="K680" s="497"/>
      <c r="L680" s="497"/>
      <c r="M680" s="497"/>
      <c r="N680" s="497"/>
      <c r="O680" s="497"/>
      <c r="P680" s="497"/>
      <c r="GO680" s="277"/>
      <c r="GP680" s="277" t="s">
        <v>2138</v>
      </c>
      <c r="GQ680" s="277"/>
      <c r="GR680" s="277"/>
      <c r="GS680" s="277"/>
      <c r="GT680" s="277"/>
      <c r="GU680" s="277"/>
      <c r="GW680" s="157"/>
      <c r="GX680" s="157"/>
      <c r="GY680" s="157"/>
      <c r="GZ680" s="277"/>
      <c r="HA680" s="157"/>
      <c r="HB680" s="157"/>
      <c r="HC680" s="277"/>
      <c r="HD680" s="277"/>
      <c r="HF680" s="277"/>
    </row>
    <row r="681" spans="1:214" ht="12.75" customHeight="1">
      <c r="A681" s="178" t="s">
        <v>499</v>
      </c>
      <c r="B681" s="179" t="s">
        <v>1408</v>
      </c>
      <c r="C681" s="498" t="s">
        <v>1409</v>
      </c>
      <c r="D681" s="498"/>
      <c r="E681" s="498"/>
      <c r="F681" s="498"/>
      <c r="G681" s="498"/>
      <c r="H681" s="180" t="s">
        <v>610</v>
      </c>
      <c r="I681" s="181">
        <v>17.600000000000001</v>
      </c>
      <c r="J681" s="182">
        <v>1</v>
      </c>
      <c r="K681" s="222">
        <v>17.600000000000001</v>
      </c>
      <c r="L681" s="183"/>
      <c r="M681" s="181"/>
      <c r="N681" s="184"/>
      <c r="O681" s="181"/>
      <c r="P681" s="185"/>
      <c r="GO681" s="277"/>
      <c r="GP681" s="277"/>
      <c r="GQ681" s="277" t="s">
        <v>1409</v>
      </c>
      <c r="GR681" s="277"/>
      <c r="GS681" s="277"/>
      <c r="GT681" s="277"/>
      <c r="GU681" s="277"/>
      <c r="GW681" s="157"/>
      <c r="GX681" s="157"/>
      <c r="GY681" s="157"/>
      <c r="GZ681" s="277"/>
      <c r="HA681" s="157"/>
      <c r="HB681" s="157"/>
      <c r="HC681" s="277"/>
      <c r="HD681" s="277"/>
      <c r="HF681" s="277"/>
    </row>
    <row r="682" spans="1:214" ht="56.25" customHeight="1">
      <c r="A682" s="186"/>
      <c r="B682" s="187" t="s">
        <v>386</v>
      </c>
      <c r="C682" s="499" t="s">
        <v>387</v>
      </c>
      <c r="D682" s="499"/>
      <c r="E682" s="499"/>
      <c r="F682" s="499"/>
      <c r="G682" s="499"/>
      <c r="H682" s="499"/>
      <c r="I682" s="499"/>
      <c r="J682" s="499"/>
      <c r="K682" s="499"/>
      <c r="L682" s="499"/>
      <c r="M682" s="499"/>
      <c r="N682" s="499"/>
      <c r="O682" s="499"/>
      <c r="P682" s="499"/>
      <c r="GO682" s="277"/>
      <c r="GP682" s="277"/>
      <c r="GQ682" s="277"/>
      <c r="GR682" s="277"/>
      <c r="GS682" s="277"/>
      <c r="GT682" s="277"/>
      <c r="GU682" s="277"/>
      <c r="GV682" s="140" t="s">
        <v>387</v>
      </c>
      <c r="GW682" s="157"/>
      <c r="GX682" s="157"/>
      <c r="GY682" s="157"/>
      <c r="GZ682" s="277"/>
      <c r="HA682" s="157"/>
      <c r="HB682" s="157"/>
      <c r="HC682" s="277"/>
      <c r="HD682" s="277"/>
      <c r="HF682" s="277"/>
    </row>
    <row r="683" spans="1:214" ht="22.5" customHeight="1">
      <c r="A683" s="186"/>
      <c r="B683" s="187" t="s">
        <v>388</v>
      </c>
      <c r="C683" s="499" t="s">
        <v>389</v>
      </c>
      <c r="D683" s="499"/>
      <c r="E683" s="499"/>
      <c r="F683" s="499"/>
      <c r="G683" s="499"/>
      <c r="H683" s="499"/>
      <c r="I683" s="499"/>
      <c r="J683" s="499"/>
      <c r="K683" s="499"/>
      <c r="L683" s="499"/>
      <c r="M683" s="499"/>
      <c r="N683" s="499"/>
      <c r="O683" s="499"/>
      <c r="P683" s="499"/>
      <c r="GO683" s="277"/>
      <c r="GP683" s="277"/>
      <c r="GQ683" s="277"/>
      <c r="GR683" s="277"/>
      <c r="GS683" s="277"/>
      <c r="GT683" s="277"/>
      <c r="GU683" s="277"/>
      <c r="GV683" s="140" t="s">
        <v>389</v>
      </c>
      <c r="GW683" s="157"/>
      <c r="GX683" s="157"/>
      <c r="GY683" s="157"/>
      <c r="GZ683" s="277"/>
      <c r="HA683" s="157"/>
      <c r="HB683" s="157"/>
      <c r="HC683" s="277"/>
      <c r="HD683" s="277"/>
      <c r="HF683" s="277"/>
    </row>
    <row r="684" spans="1:214" ht="12.75" customHeight="1">
      <c r="A684" s="186"/>
      <c r="B684" s="187"/>
      <c r="C684" s="499" t="s">
        <v>2011</v>
      </c>
      <c r="D684" s="499"/>
      <c r="E684" s="499"/>
      <c r="F684" s="499"/>
      <c r="G684" s="499"/>
      <c r="H684" s="499"/>
      <c r="I684" s="499"/>
      <c r="J684" s="499"/>
      <c r="K684" s="499"/>
      <c r="L684" s="499"/>
      <c r="M684" s="499"/>
      <c r="N684" s="499"/>
      <c r="O684" s="499"/>
      <c r="P684" s="499"/>
      <c r="GO684" s="277"/>
      <c r="GP684" s="277"/>
      <c r="GQ684" s="277"/>
      <c r="GR684" s="277"/>
      <c r="GS684" s="277"/>
      <c r="GT684" s="277"/>
      <c r="GU684" s="277"/>
      <c r="GV684" s="140" t="s">
        <v>2011</v>
      </c>
      <c r="GW684" s="157"/>
      <c r="GX684" s="157"/>
      <c r="GY684" s="157"/>
      <c r="GZ684" s="277"/>
      <c r="HA684" s="157"/>
      <c r="HB684" s="157"/>
      <c r="HC684" s="277"/>
      <c r="HD684" s="277"/>
      <c r="HF684" s="277"/>
    </row>
    <row r="685" spans="1:214" ht="12.75" customHeight="1">
      <c r="A685" s="188"/>
      <c r="B685" s="189" t="s">
        <v>164</v>
      </c>
      <c r="C685" s="501" t="s">
        <v>391</v>
      </c>
      <c r="D685" s="501"/>
      <c r="E685" s="501"/>
      <c r="F685" s="501"/>
      <c r="G685" s="501"/>
      <c r="H685" s="190" t="s">
        <v>392</v>
      </c>
      <c r="I685" s="191"/>
      <c r="J685" s="191"/>
      <c r="K685" s="215">
        <v>58.259222600000001</v>
      </c>
      <c r="L685" s="193"/>
      <c r="M685" s="191"/>
      <c r="N685" s="193"/>
      <c r="O685" s="191"/>
      <c r="P685" s="194">
        <v>32982.879999999997</v>
      </c>
      <c r="GO685" s="277"/>
      <c r="GP685" s="277"/>
      <c r="GQ685" s="277"/>
      <c r="GR685" s="277"/>
      <c r="GS685" s="277"/>
      <c r="GT685" s="277"/>
      <c r="GU685" s="277"/>
      <c r="GW685" s="157" t="s">
        <v>391</v>
      </c>
      <c r="GX685" s="157"/>
      <c r="GY685" s="157"/>
      <c r="GZ685" s="277"/>
      <c r="HA685" s="157"/>
      <c r="HB685" s="157"/>
      <c r="HC685" s="277"/>
      <c r="HD685" s="277"/>
      <c r="HF685" s="277"/>
    </row>
    <row r="686" spans="1:214" ht="12.75" customHeight="1">
      <c r="A686" s="195"/>
      <c r="B686" s="189" t="s">
        <v>393</v>
      </c>
      <c r="C686" s="501" t="s">
        <v>394</v>
      </c>
      <c r="D686" s="501"/>
      <c r="E686" s="501"/>
      <c r="F686" s="501"/>
      <c r="G686" s="501"/>
      <c r="H686" s="190" t="s">
        <v>392</v>
      </c>
      <c r="I686" s="201">
        <v>2.06</v>
      </c>
      <c r="J686" s="197">
        <v>1.6068849999999999</v>
      </c>
      <c r="K686" s="215">
        <v>58.259222600000001</v>
      </c>
      <c r="L686" s="198"/>
      <c r="M686" s="199"/>
      <c r="N686" s="200">
        <v>566.14</v>
      </c>
      <c r="O686" s="191"/>
      <c r="P686" s="194">
        <v>32982.879999999997</v>
      </c>
      <c r="Q686" s="278"/>
      <c r="R686" s="278"/>
      <c r="GO686" s="277"/>
      <c r="GP686" s="277"/>
      <c r="GQ686" s="277"/>
      <c r="GR686" s="277"/>
      <c r="GS686" s="277"/>
      <c r="GT686" s="277"/>
      <c r="GU686" s="277"/>
      <c r="GW686" s="157"/>
      <c r="GX686" s="157" t="s">
        <v>394</v>
      </c>
      <c r="GY686" s="157"/>
      <c r="GZ686" s="277"/>
      <c r="HA686" s="157"/>
      <c r="HB686" s="157"/>
      <c r="HC686" s="277"/>
      <c r="HD686" s="277"/>
      <c r="HF686" s="277"/>
    </row>
    <row r="687" spans="1:214" ht="12.75" customHeight="1">
      <c r="A687" s="188"/>
      <c r="B687" s="189" t="s">
        <v>167</v>
      </c>
      <c r="C687" s="501" t="s">
        <v>395</v>
      </c>
      <c r="D687" s="501"/>
      <c r="E687" s="501"/>
      <c r="F687" s="501"/>
      <c r="G687" s="501"/>
      <c r="H687" s="190"/>
      <c r="I687" s="191"/>
      <c r="J687" s="191"/>
      <c r="K687" s="191"/>
      <c r="L687" s="193"/>
      <c r="M687" s="191"/>
      <c r="N687" s="193"/>
      <c r="O687" s="191"/>
      <c r="P687" s="194">
        <v>1202.31</v>
      </c>
      <c r="GO687" s="277"/>
      <c r="GP687" s="277"/>
      <c r="GQ687" s="277"/>
      <c r="GR687" s="277"/>
      <c r="GS687" s="277"/>
      <c r="GT687" s="277"/>
      <c r="GU687" s="277"/>
      <c r="GW687" s="157" t="s">
        <v>395</v>
      </c>
      <c r="GX687" s="157"/>
      <c r="GY687" s="157"/>
      <c r="GZ687" s="277"/>
      <c r="HA687" s="157"/>
      <c r="HB687" s="157"/>
      <c r="HC687" s="277"/>
      <c r="HD687" s="277"/>
      <c r="HF687" s="277"/>
    </row>
    <row r="688" spans="1:214" ht="12.75" customHeight="1">
      <c r="A688" s="188"/>
      <c r="B688" s="189"/>
      <c r="C688" s="501" t="s">
        <v>396</v>
      </c>
      <c r="D688" s="501"/>
      <c r="E688" s="501"/>
      <c r="F688" s="501"/>
      <c r="G688" s="501"/>
      <c r="H688" s="190" t="s">
        <v>392</v>
      </c>
      <c r="I688" s="191"/>
      <c r="J688" s="191"/>
      <c r="K688" s="197">
        <v>1.1312469999999999</v>
      </c>
      <c r="L688" s="193"/>
      <c r="M688" s="191"/>
      <c r="N688" s="193"/>
      <c r="O688" s="191"/>
      <c r="P688" s="216">
        <v>767.56</v>
      </c>
      <c r="GO688" s="277"/>
      <c r="GP688" s="277"/>
      <c r="GQ688" s="277"/>
      <c r="GR688" s="277"/>
      <c r="GS688" s="277"/>
      <c r="GT688" s="277"/>
      <c r="GU688" s="277"/>
      <c r="GW688" s="157" t="s">
        <v>396</v>
      </c>
      <c r="GX688" s="157"/>
      <c r="GY688" s="157"/>
      <c r="GZ688" s="277"/>
      <c r="HA688" s="157"/>
      <c r="HB688" s="157"/>
      <c r="HC688" s="277"/>
      <c r="HD688" s="277"/>
      <c r="HF688" s="277"/>
    </row>
    <row r="689" spans="1:214" ht="12.75" customHeight="1">
      <c r="A689" s="195"/>
      <c r="B689" s="189" t="s">
        <v>397</v>
      </c>
      <c r="C689" s="501" t="s">
        <v>398</v>
      </c>
      <c r="D689" s="501"/>
      <c r="E689" s="501"/>
      <c r="F689" s="501"/>
      <c r="G689" s="501"/>
      <c r="H689" s="190" t="s">
        <v>399</v>
      </c>
      <c r="I689" s="201">
        <v>0.02</v>
      </c>
      <c r="J689" s="197">
        <v>1.6068849999999999</v>
      </c>
      <c r="K689" s="215">
        <v>0.56562349999999995</v>
      </c>
      <c r="L689" s="198"/>
      <c r="M689" s="199"/>
      <c r="N689" s="200">
        <v>1582.31</v>
      </c>
      <c r="O689" s="191"/>
      <c r="P689" s="194">
        <v>894.99</v>
      </c>
      <c r="Q689" s="278"/>
      <c r="R689" s="278"/>
      <c r="GO689" s="277"/>
      <c r="GP689" s="277"/>
      <c r="GQ689" s="277"/>
      <c r="GR689" s="277"/>
      <c r="GS689" s="277"/>
      <c r="GT689" s="277"/>
      <c r="GU689" s="277"/>
      <c r="GW689" s="157"/>
      <c r="GX689" s="157" t="s">
        <v>398</v>
      </c>
      <c r="GY689" s="157"/>
      <c r="GZ689" s="277"/>
      <c r="HA689" s="157"/>
      <c r="HB689" s="157"/>
      <c r="HC689" s="277"/>
      <c r="HD689" s="277"/>
      <c r="HF689" s="277"/>
    </row>
    <row r="690" spans="1:214" ht="12.75" customHeight="1">
      <c r="A690" s="203"/>
      <c r="B690" s="189" t="s">
        <v>400</v>
      </c>
      <c r="C690" s="501" t="s">
        <v>401</v>
      </c>
      <c r="D690" s="501"/>
      <c r="E690" s="501"/>
      <c r="F690" s="501"/>
      <c r="G690" s="501"/>
      <c r="H690" s="190" t="s">
        <v>392</v>
      </c>
      <c r="I690" s="201">
        <v>0.02</v>
      </c>
      <c r="J690" s="197">
        <v>1.6068849999999999</v>
      </c>
      <c r="K690" s="215">
        <v>0.56562349999999995</v>
      </c>
      <c r="L690" s="193"/>
      <c r="M690" s="191"/>
      <c r="N690" s="204">
        <v>777.91</v>
      </c>
      <c r="O690" s="191"/>
      <c r="P690" s="216">
        <v>440</v>
      </c>
      <c r="GO690" s="277"/>
      <c r="GP690" s="277"/>
      <c r="GQ690" s="277"/>
      <c r="GR690" s="277"/>
      <c r="GS690" s="277"/>
      <c r="GT690" s="277"/>
      <c r="GU690" s="277"/>
      <c r="GW690" s="157"/>
      <c r="GX690" s="157"/>
      <c r="GY690" s="157" t="s">
        <v>401</v>
      </c>
      <c r="GZ690" s="277"/>
      <c r="HA690" s="157"/>
      <c r="HB690" s="157"/>
      <c r="HC690" s="277"/>
      <c r="HD690" s="277"/>
      <c r="HF690" s="277"/>
    </row>
    <row r="691" spans="1:214" ht="12.75" customHeight="1">
      <c r="A691" s="195"/>
      <c r="B691" s="189" t="s">
        <v>402</v>
      </c>
      <c r="C691" s="501" t="s">
        <v>403</v>
      </c>
      <c r="D691" s="501"/>
      <c r="E691" s="501"/>
      <c r="F691" s="501"/>
      <c r="G691" s="501"/>
      <c r="H691" s="190" t="s">
        <v>399</v>
      </c>
      <c r="I691" s="201">
        <v>0.02</v>
      </c>
      <c r="J691" s="197">
        <v>1.6068849999999999</v>
      </c>
      <c r="K691" s="215">
        <v>0.56562349999999995</v>
      </c>
      <c r="L691" s="198"/>
      <c r="M691" s="199"/>
      <c r="N691" s="200">
        <v>543.33000000000004</v>
      </c>
      <c r="O691" s="191"/>
      <c r="P691" s="194">
        <v>307.32</v>
      </c>
      <c r="Q691" s="278"/>
      <c r="R691" s="278"/>
      <c r="GO691" s="277"/>
      <c r="GP691" s="277"/>
      <c r="GQ691" s="277"/>
      <c r="GR691" s="277"/>
      <c r="GS691" s="277"/>
      <c r="GT691" s="277"/>
      <c r="GU691" s="277"/>
      <c r="GW691" s="157"/>
      <c r="GX691" s="157" t="s">
        <v>403</v>
      </c>
      <c r="GY691" s="157"/>
      <c r="GZ691" s="277"/>
      <c r="HA691" s="157"/>
      <c r="HB691" s="157"/>
      <c r="HC691" s="277"/>
      <c r="HD691" s="277"/>
      <c r="HF691" s="277"/>
    </row>
    <row r="692" spans="1:214" ht="12.75" customHeight="1">
      <c r="A692" s="203"/>
      <c r="B692" s="189" t="s">
        <v>404</v>
      </c>
      <c r="C692" s="501" t="s">
        <v>405</v>
      </c>
      <c r="D692" s="501"/>
      <c r="E692" s="501"/>
      <c r="F692" s="501"/>
      <c r="G692" s="501"/>
      <c r="H692" s="190" t="s">
        <v>392</v>
      </c>
      <c r="I692" s="201">
        <v>0.02</v>
      </c>
      <c r="J692" s="197">
        <v>1.6068849999999999</v>
      </c>
      <c r="K692" s="215">
        <v>0.56562349999999995</v>
      </c>
      <c r="L692" s="193"/>
      <c r="M692" s="191"/>
      <c r="N692" s="204">
        <v>579.11</v>
      </c>
      <c r="O692" s="191"/>
      <c r="P692" s="216">
        <v>327.56</v>
      </c>
      <c r="GO692" s="277"/>
      <c r="GP692" s="277"/>
      <c r="GQ692" s="277"/>
      <c r="GR692" s="277"/>
      <c r="GS692" s="277"/>
      <c r="GT692" s="277"/>
      <c r="GU692" s="277"/>
      <c r="GW692" s="157"/>
      <c r="GX692" s="157"/>
      <c r="GY692" s="157" t="s">
        <v>405</v>
      </c>
      <c r="GZ692" s="277"/>
      <c r="HA692" s="157"/>
      <c r="HB692" s="157"/>
      <c r="HC692" s="277"/>
      <c r="HD692" s="277"/>
      <c r="HF692" s="277"/>
    </row>
    <row r="693" spans="1:214" ht="12.75" customHeight="1">
      <c r="A693" s="188"/>
      <c r="B693" s="189" t="s">
        <v>180</v>
      </c>
      <c r="C693" s="501" t="s">
        <v>410</v>
      </c>
      <c r="D693" s="501"/>
      <c r="E693" s="501"/>
      <c r="F693" s="501"/>
      <c r="G693" s="501"/>
      <c r="H693" s="190"/>
      <c r="I693" s="191"/>
      <c r="J693" s="191"/>
      <c r="K693" s="191"/>
      <c r="L693" s="193"/>
      <c r="M693" s="191"/>
      <c r="N693" s="193"/>
      <c r="O693" s="191"/>
      <c r="P693" s="194">
        <v>1929.07</v>
      </c>
      <c r="GO693" s="277"/>
      <c r="GP693" s="277"/>
      <c r="GQ693" s="277"/>
      <c r="GR693" s="277"/>
      <c r="GS693" s="277"/>
      <c r="GT693" s="277"/>
      <c r="GU693" s="277"/>
      <c r="GW693" s="157" t="s">
        <v>410</v>
      </c>
      <c r="GX693" s="157"/>
      <c r="GY693" s="157"/>
      <c r="GZ693" s="277"/>
      <c r="HA693" s="157"/>
      <c r="HB693" s="157"/>
      <c r="HC693" s="277"/>
      <c r="HD693" s="277"/>
      <c r="HF693" s="277"/>
    </row>
    <row r="694" spans="1:214" ht="33.75" customHeight="1">
      <c r="A694" s="195"/>
      <c r="B694" s="189" t="s">
        <v>593</v>
      </c>
      <c r="C694" s="501" t="s">
        <v>594</v>
      </c>
      <c r="D694" s="501"/>
      <c r="E694" s="501"/>
      <c r="F694" s="501"/>
      <c r="G694" s="501"/>
      <c r="H694" s="190" t="s">
        <v>595</v>
      </c>
      <c r="I694" s="201">
        <v>13.33</v>
      </c>
      <c r="J694" s="202">
        <v>1.0367</v>
      </c>
      <c r="K694" s="215">
        <v>243.21811360000001</v>
      </c>
      <c r="L694" s="205">
        <v>5.87</v>
      </c>
      <c r="M694" s="206">
        <v>0.87</v>
      </c>
      <c r="N694" s="200">
        <v>5.1100000000000003</v>
      </c>
      <c r="O694" s="191"/>
      <c r="P694" s="194">
        <v>1242.8399999999999</v>
      </c>
      <c r="Q694" s="278"/>
      <c r="R694" s="278"/>
      <c r="GO694" s="277"/>
      <c r="GP694" s="277"/>
      <c r="GQ694" s="277"/>
      <c r="GR694" s="277"/>
      <c r="GS694" s="277"/>
      <c r="GT694" s="277"/>
      <c r="GU694" s="277"/>
      <c r="GW694" s="157"/>
      <c r="GX694" s="157" t="s">
        <v>594</v>
      </c>
      <c r="GY694" s="157"/>
      <c r="GZ694" s="277"/>
      <c r="HA694" s="157"/>
      <c r="HB694" s="157"/>
      <c r="HC694" s="277"/>
      <c r="HD694" s="277"/>
      <c r="HF694" s="277"/>
    </row>
    <row r="695" spans="1:214" ht="22.5" customHeight="1">
      <c r="A695" s="195"/>
      <c r="B695" s="189" t="s">
        <v>1403</v>
      </c>
      <c r="C695" s="501" t="s">
        <v>1404</v>
      </c>
      <c r="D695" s="501"/>
      <c r="E695" s="501"/>
      <c r="F695" s="501"/>
      <c r="G695" s="501"/>
      <c r="H695" s="190" t="s">
        <v>1405</v>
      </c>
      <c r="I695" s="201">
        <v>0.55000000000000004</v>
      </c>
      <c r="J695" s="202">
        <v>1.0367</v>
      </c>
      <c r="K695" s="197">
        <v>10.035256</v>
      </c>
      <c r="L695" s="205">
        <v>37.71</v>
      </c>
      <c r="M695" s="206">
        <v>1.54</v>
      </c>
      <c r="N695" s="200">
        <v>58.07</v>
      </c>
      <c r="O695" s="191"/>
      <c r="P695" s="194">
        <v>582.75</v>
      </c>
      <c r="Q695" s="278"/>
      <c r="R695" s="278"/>
      <c r="GO695" s="277"/>
      <c r="GP695" s="277"/>
      <c r="GQ695" s="277"/>
      <c r="GR695" s="277"/>
      <c r="GS695" s="277"/>
      <c r="GT695" s="277"/>
      <c r="GU695" s="277"/>
      <c r="GW695" s="157"/>
      <c r="GX695" s="157" t="s">
        <v>1404</v>
      </c>
      <c r="GY695" s="157"/>
      <c r="GZ695" s="277"/>
      <c r="HA695" s="157"/>
      <c r="HB695" s="157"/>
      <c r="HC695" s="277"/>
      <c r="HD695" s="277"/>
      <c r="HF695" s="277"/>
    </row>
    <row r="696" spans="1:214" ht="12.75" customHeight="1">
      <c r="A696" s="195"/>
      <c r="B696" s="189" t="s">
        <v>730</v>
      </c>
      <c r="C696" s="501" t="s">
        <v>731</v>
      </c>
      <c r="D696" s="501"/>
      <c r="E696" s="501"/>
      <c r="F696" s="501"/>
      <c r="G696" s="501"/>
      <c r="H696" s="190" t="s">
        <v>413</v>
      </c>
      <c r="I696" s="201">
        <v>0.05</v>
      </c>
      <c r="J696" s="202">
        <v>1.0367</v>
      </c>
      <c r="K696" s="197">
        <v>0.912296</v>
      </c>
      <c r="L696" s="205">
        <v>79.88</v>
      </c>
      <c r="M696" s="206">
        <v>1.42</v>
      </c>
      <c r="N696" s="200">
        <v>113.43</v>
      </c>
      <c r="O696" s="191"/>
      <c r="P696" s="194">
        <v>103.48</v>
      </c>
      <c r="Q696" s="278"/>
      <c r="R696" s="278"/>
      <c r="GO696" s="277"/>
      <c r="GP696" s="277"/>
      <c r="GQ696" s="277"/>
      <c r="GR696" s="277"/>
      <c r="GS696" s="277"/>
      <c r="GT696" s="277"/>
      <c r="GU696" s="277"/>
      <c r="GW696" s="157"/>
      <c r="GX696" s="157" t="s">
        <v>731</v>
      </c>
      <c r="GY696" s="157"/>
      <c r="GZ696" s="277"/>
      <c r="HA696" s="157"/>
      <c r="HB696" s="157"/>
      <c r="HC696" s="277"/>
      <c r="HD696" s="277"/>
      <c r="HF696" s="277"/>
    </row>
    <row r="697" spans="1:214" ht="12.75" customHeight="1">
      <c r="A697" s="210"/>
      <c r="B697" s="187"/>
      <c r="C697" s="500" t="s">
        <v>429</v>
      </c>
      <c r="D697" s="500"/>
      <c r="E697" s="500"/>
      <c r="F697" s="500"/>
      <c r="G697" s="500"/>
      <c r="H697" s="180"/>
      <c r="I697" s="181"/>
      <c r="J697" s="181"/>
      <c r="K697" s="181"/>
      <c r="L697" s="183"/>
      <c r="M697" s="181"/>
      <c r="N697" s="211"/>
      <c r="O697" s="181"/>
      <c r="P697" s="212">
        <v>36881.82</v>
      </c>
      <c r="Q697" s="278"/>
      <c r="R697" s="278"/>
      <c r="GO697" s="277"/>
      <c r="GP697" s="277"/>
      <c r="GQ697" s="277"/>
      <c r="GR697" s="277"/>
      <c r="GS697" s="277"/>
      <c r="GT697" s="277"/>
      <c r="GU697" s="277"/>
      <c r="GW697" s="157"/>
      <c r="GX697" s="157"/>
      <c r="GY697" s="157"/>
      <c r="GZ697" s="277" t="s">
        <v>429</v>
      </c>
      <c r="HA697" s="157"/>
      <c r="HB697" s="157"/>
      <c r="HC697" s="277"/>
      <c r="HD697" s="277"/>
      <c r="HF697" s="277"/>
    </row>
    <row r="698" spans="1:214" ht="12.75" customHeight="1">
      <c r="A698" s="203" t="s">
        <v>1851</v>
      </c>
      <c r="B698" s="189" t="s">
        <v>430</v>
      </c>
      <c r="C698" s="501" t="s">
        <v>431</v>
      </c>
      <c r="D698" s="501"/>
      <c r="E698" s="501"/>
      <c r="F698" s="501"/>
      <c r="G698" s="501"/>
      <c r="H698" s="190" t="s">
        <v>432</v>
      </c>
      <c r="I698" s="209">
        <v>2</v>
      </c>
      <c r="J698" s="191"/>
      <c r="K698" s="209">
        <v>2</v>
      </c>
      <c r="L698" s="193"/>
      <c r="M698" s="191"/>
      <c r="N698" s="193"/>
      <c r="O698" s="202">
        <v>1.0367</v>
      </c>
      <c r="P698" s="216">
        <v>425.59</v>
      </c>
      <c r="GO698" s="277"/>
      <c r="GP698" s="277"/>
      <c r="GQ698" s="277"/>
      <c r="GR698" s="277"/>
      <c r="GS698" s="277"/>
      <c r="GT698" s="277"/>
      <c r="GU698" s="277"/>
      <c r="GW698" s="157"/>
      <c r="GX698" s="157"/>
      <c r="GY698" s="157"/>
      <c r="GZ698" s="277"/>
      <c r="HA698" s="157" t="s">
        <v>431</v>
      </c>
      <c r="HB698" s="157"/>
      <c r="HC698" s="277"/>
      <c r="HD698" s="277"/>
      <c r="HF698" s="277"/>
    </row>
    <row r="699" spans="1:214" ht="12.75" customHeight="1">
      <c r="A699" s="203"/>
      <c r="B699" s="189"/>
      <c r="C699" s="501" t="s">
        <v>433</v>
      </c>
      <c r="D699" s="501"/>
      <c r="E699" s="501"/>
      <c r="F699" s="501"/>
      <c r="G699" s="501"/>
      <c r="H699" s="190"/>
      <c r="I699" s="191"/>
      <c r="J699" s="191"/>
      <c r="K699" s="191"/>
      <c r="L699" s="193"/>
      <c r="M699" s="191"/>
      <c r="N699" s="193"/>
      <c r="O699" s="191"/>
      <c r="P699" s="194">
        <v>33750.44</v>
      </c>
      <c r="GO699" s="277"/>
      <c r="GP699" s="277"/>
      <c r="GQ699" s="277"/>
      <c r="GR699" s="277"/>
      <c r="GS699" s="277"/>
      <c r="GT699" s="277"/>
      <c r="GU699" s="277"/>
      <c r="GW699" s="157"/>
      <c r="GX699" s="157"/>
      <c r="GY699" s="157"/>
      <c r="GZ699" s="277"/>
      <c r="HA699" s="157"/>
      <c r="HB699" s="157" t="s">
        <v>433</v>
      </c>
      <c r="HC699" s="277"/>
      <c r="HD699" s="277"/>
      <c r="HF699" s="277"/>
    </row>
    <row r="700" spans="1:214" ht="12.75" customHeight="1">
      <c r="A700" s="203"/>
      <c r="B700" s="189" t="s">
        <v>603</v>
      </c>
      <c r="C700" s="501" t="s">
        <v>604</v>
      </c>
      <c r="D700" s="501"/>
      <c r="E700" s="501"/>
      <c r="F700" s="501"/>
      <c r="G700" s="501"/>
      <c r="H700" s="190" t="s">
        <v>432</v>
      </c>
      <c r="I700" s="209">
        <v>97</v>
      </c>
      <c r="J700" s="191"/>
      <c r="K700" s="209">
        <v>97</v>
      </c>
      <c r="L700" s="193"/>
      <c r="M700" s="191"/>
      <c r="N700" s="193"/>
      <c r="O700" s="191"/>
      <c r="P700" s="194">
        <v>32737.93</v>
      </c>
      <c r="GO700" s="277"/>
      <c r="GP700" s="277"/>
      <c r="GQ700" s="277"/>
      <c r="GR700" s="277"/>
      <c r="GS700" s="277"/>
      <c r="GT700" s="277"/>
      <c r="GU700" s="277"/>
      <c r="GW700" s="157"/>
      <c r="GX700" s="157"/>
      <c r="GY700" s="157"/>
      <c r="GZ700" s="277"/>
      <c r="HA700" s="157"/>
      <c r="HB700" s="157" t="s">
        <v>604</v>
      </c>
      <c r="HC700" s="277"/>
      <c r="HD700" s="277"/>
      <c r="HF700" s="277"/>
    </row>
    <row r="701" spans="1:214" ht="12.75" customHeight="1">
      <c r="A701" s="203"/>
      <c r="B701" s="189" t="s">
        <v>605</v>
      </c>
      <c r="C701" s="501" t="s">
        <v>606</v>
      </c>
      <c r="D701" s="501"/>
      <c r="E701" s="501"/>
      <c r="F701" s="501"/>
      <c r="G701" s="501"/>
      <c r="H701" s="190" t="s">
        <v>432</v>
      </c>
      <c r="I701" s="209">
        <v>51</v>
      </c>
      <c r="J701" s="191"/>
      <c r="K701" s="209">
        <v>51</v>
      </c>
      <c r="L701" s="193"/>
      <c r="M701" s="191"/>
      <c r="N701" s="193"/>
      <c r="O701" s="191"/>
      <c r="P701" s="194">
        <v>17212.72</v>
      </c>
      <c r="GO701" s="277"/>
      <c r="GP701" s="277"/>
      <c r="GQ701" s="277"/>
      <c r="GR701" s="277"/>
      <c r="GS701" s="277"/>
      <c r="GT701" s="277"/>
      <c r="GU701" s="277"/>
      <c r="GW701" s="157"/>
      <c r="GX701" s="157"/>
      <c r="GY701" s="157"/>
      <c r="GZ701" s="277"/>
      <c r="HA701" s="157"/>
      <c r="HB701" s="157" t="s">
        <v>606</v>
      </c>
      <c r="HC701" s="277"/>
      <c r="HD701" s="277"/>
      <c r="HF701" s="277"/>
    </row>
    <row r="702" spans="1:214" ht="12.75" customHeight="1">
      <c r="A702" s="213"/>
      <c r="B702" s="214"/>
      <c r="C702" s="500" t="s">
        <v>438</v>
      </c>
      <c r="D702" s="500"/>
      <c r="E702" s="500"/>
      <c r="F702" s="500"/>
      <c r="G702" s="500"/>
      <c r="H702" s="180"/>
      <c r="I702" s="181"/>
      <c r="J702" s="181"/>
      <c r="K702" s="181"/>
      <c r="L702" s="183"/>
      <c r="M702" s="181"/>
      <c r="N702" s="211">
        <v>4957.84</v>
      </c>
      <c r="O702" s="181"/>
      <c r="P702" s="212">
        <v>87258.06</v>
      </c>
      <c r="GO702" s="277"/>
      <c r="GP702" s="277"/>
      <c r="GQ702" s="277"/>
      <c r="GR702" s="277"/>
      <c r="GS702" s="277"/>
      <c r="GT702" s="277"/>
      <c r="GU702" s="277"/>
      <c r="GW702" s="157"/>
      <c r="GX702" s="157"/>
      <c r="GY702" s="157"/>
      <c r="GZ702" s="277"/>
      <c r="HA702" s="157"/>
      <c r="HB702" s="157"/>
      <c r="HC702" s="277" t="s">
        <v>438</v>
      </c>
      <c r="HD702" s="277"/>
      <c r="HF702" s="277"/>
    </row>
    <row r="703" spans="1:214" ht="45" customHeight="1">
      <c r="A703" s="178" t="s">
        <v>502</v>
      </c>
      <c r="B703" s="179" t="s">
        <v>1457</v>
      </c>
      <c r="C703" s="498" t="s">
        <v>1458</v>
      </c>
      <c r="D703" s="498"/>
      <c r="E703" s="498"/>
      <c r="F703" s="498"/>
      <c r="G703" s="498"/>
      <c r="H703" s="180" t="s">
        <v>610</v>
      </c>
      <c r="I703" s="181">
        <v>0.4</v>
      </c>
      <c r="J703" s="182">
        <v>1</v>
      </c>
      <c r="K703" s="222">
        <v>0.4</v>
      </c>
      <c r="L703" s="183"/>
      <c r="M703" s="181"/>
      <c r="N703" s="184"/>
      <c r="O703" s="181"/>
      <c r="P703" s="185"/>
      <c r="GO703" s="277"/>
      <c r="GP703" s="277"/>
      <c r="GQ703" s="277" t="s">
        <v>1458</v>
      </c>
      <c r="GR703" s="277"/>
      <c r="GS703" s="277"/>
      <c r="GT703" s="277"/>
      <c r="GU703" s="277"/>
      <c r="GW703" s="157"/>
      <c r="GX703" s="157"/>
      <c r="GY703" s="157"/>
      <c r="GZ703" s="277"/>
      <c r="HA703" s="157"/>
      <c r="HB703" s="157"/>
      <c r="HC703" s="277"/>
      <c r="HD703" s="277"/>
      <c r="HF703" s="277"/>
    </row>
    <row r="704" spans="1:214" ht="56.25" customHeight="1">
      <c r="A704" s="186"/>
      <c r="B704" s="187" t="s">
        <v>386</v>
      </c>
      <c r="C704" s="499" t="s">
        <v>387</v>
      </c>
      <c r="D704" s="499"/>
      <c r="E704" s="499"/>
      <c r="F704" s="499"/>
      <c r="G704" s="499"/>
      <c r="H704" s="499"/>
      <c r="I704" s="499"/>
      <c r="J704" s="499"/>
      <c r="K704" s="499"/>
      <c r="L704" s="499"/>
      <c r="M704" s="499"/>
      <c r="N704" s="499"/>
      <c r="O704" s="499"/>
      <c r="P704" s="499"/>
      <c r="GO704" s="277"/>
      <c r="GP704" s="277"/>
      <c r="GQ704" s="277"/>
      <c r="GR704" s="277"/>
      <c r="GS704" s="277"/>
      <c r="GT704" s="277"/>
      <c r="GU704" s="277"/>
      <c r="GV704" s="140" t="s">
        <v>387</v>
      </c>
      <c r="GW704" s="157"/>
      <c r="GX704" s="157"/>
      <c r="GY704" s="157"/>
      <c r="GZ704" s="277"/>
      <c r="HA704" s="157"/>
      <c r="HB704" s="157"/>
      <c r="HC704" s="277"/>
      <c r="HD704" s="277"/>
      <c r="HF704" s="277"/>
    </row>
    <row r="705" spans="1:214" ht="22.5" customHeight="1">
      <c r="A705" s="186"/>
      <c r="B705" s="187" t="s">
        <v>388</v>
      </c>
      <c r="C705" s="499" t="s">
        <v>389</v>
      </c>
      <c r="D705" s="499"/>
      <c r="E705" s="499"/>
      <c r="F705" s="499"/>
      <c r="G705" s="499"/>
      <c r="H705" s="499"/>
      <c r="I705" s="499"/>
      <c r="J705" s="499"/>
      <c r="K705" s="499"/>
      <c r="L705" s="499"/>
      <c r="M705" s="499"/>
      <c r="N705" s="499"/>
      <c r="O705" s="499"/>
      <c r="P705" s="499"/>
      <c r="GO705" s="277"/>
      <c r="GP705" s="277"/>
      <c r="GQ705" s="277"/>
      <c r="GR705" s="277"/>
      <c r="GS705" s="277"/>
      <c r="GT705" s="277"/>
      <c r="GU705" s="277"/>
      <c r="GV705" s="140" t="s">
        <v>389</v>
      </c>
      <c r="GW705" s="157"/>
      <c r="GX705" s="157"/>
      <c r="GY705" s="157"/>
      <c r="GZ705" s="277"/>
      <c r="HA705" s="157"/>
      <c r="HB705" s="157"/>
      <c r="HC705" s="277"/>
      <c r="HD705" s="277"/>
      <c r="HF705" s="277"/>
    </row>
    <row r="706" spans="1:214" ht="12.75" customHeight="1">
      <c r="A706" s="186"/>
      <c r="B706" s="187"/>
      <c r="C706" s="499" t="s">
        <v>2011</v>
      </c>
      <c r="D706" s="499"/>
      <c r="E706" s="499"/>
      <c r="F706" s="499"/>
      <c r="G706" s="499"/>
      <c r="H706" s="499"/>
      <c r="I706" s="499"/>
      <c r="J706" s="499"/>
      <c r="K706" s="499"/>
      <c r="L706" s="499"/>
      <c r="M706" s="499"/>
      <c r="N706" s="499"/>
      <c r="O706" s="499"/>
      <c r="P706" s="499"/>
      <c r="GO706" s="277"/>
      <c r="GP706" s="277"/>
      <c r="GQ706" s="277"/>
      <c r="GR706" s="277"/>
      <c r="GS706" s="277"/>
      <c r="GT706" s="277"/>
      <c r="GU706" s="277"/>
      <c r="GV706" s="140" t="s">
        <v>2011</v>
      </c>
      <c r="GW706" s="157"/>
      <c r="GX706" s="157"/>
      <c r="GY706" s="157"/>
      <c r="GZ706" s="277"/>
      <c r="HA706" s="157"/>
      <c r="HB706" s="157"/>
      <c r="HC706" s="277"/>
      <c r="HD706" s="277"/>
      <c r="HF706" s="277"/>
    </row>
    <row r="707" spans="1:214" ht="12.75" customHeight="1">
      <c r="A707" s="188"/>
      <c r="B707" s="189" t="s">
        <v>164</v>
      </c>
      <c r="C707" s="501" t="s">
        <v>391</v>
      </c>
      <c r="D707" s="501"/>
      <c r="E707" s="501"/>
      <c r="F707" s="501"/>
      <c r="G707" s="501"/>
      <c r="H707" s="190" t="s">
        <v>392</v>
      </c>
      <c r="I707" s="191"/>
      <c r="J707" s="191"/>
      <c r="K707" s="215">
        <v>5.7590757999999997</v>
      </c>
      <c r="L707" s="193"/>
      <c r="M707" s="191"/>
      <c r="N707" s="193"/>
      <c r="O707" s="191"/>
      <c r="P707" s="194">
        <v>3260.44</v>
      </c>
      <c r="GO707" s="277"/>
      <c r="GP707" s="277"/>
      <c r="GQ707" s="277"/>
      <c r="GR707" s="277"/>
      <c r="GS707" s="277"/>
      <c r="GT707" s="277"/>
      <c r="GU707" s="277"/>
      <c r="GW707" s="157" t="s">
        <v>391</v>
      </c>
      <c r="GX707" s="157"/>
      <c r="GY707" s="157"/>
      <c r="GZ707" s="277"/>
      <c r="HA707" s="157"/>
      <c r="HB707" s="157"/>
      <c r="HC707" s="277"/>
      <c r="HD707" s="277"/>
      <c r="HF707" s="277"/>
    </row>
    <row r="708" spans="1:214" ht="12.75" customHeight="1">
      <c r="A708" s="195"/>
      <c r="B708" s="189" t="s">
        <v>393</v>
      </c>
      <c r="C708" s="501" t="s">
        <v>394</v>
      </c>
      <c r="D708" s="501"/>
      <c r="E708" s="501"/>
      <c r="F708" s="501"/>
      <c r="G708" s="501"/>
      <c r="H708" s="190" t="s">
        <v>392</v>
      </c>
      <c r="I708" s="201">
        <v>8.9600000000000009</v>
      </c>
      <c r="J708" s="197">
        <v>1.6068849999999999</v>
      </c>
      <c r="K708" s="215">
        <v>5.7590757999999997</v>
      </c>
      <c r="L708" s="198"/>
      <c r="M708" s="199"/>
      <c r="N708" s="200">
        <v>566.14</v>
      </c>
      <c r="O708" s="191"/>
      <c r="P708" s="194">
        <v>3260.44</v>
      </c>
      <c r="Q708" s="278"/>
      <c r="R708" s="278"/>
      <c r="GO708" s="277"/>
      <c r="GP708" s="277"/>
      <c r="GQ708" s="277"/>
      <c r="GR708" s="277"/>
      <c r="GS708" s="277"/>
      <c r="GT708" s="277"/>
      <c r="GU708" s="277"/>
      <c r="GW708" s="157"/>
      <c r="GX708" s="157" t="s">
        <v>394</v>
      </c>
      <c r="GY708" s="157"/>
      <c r="GZ708" s="277"/>
      <c r="HA708" s="157"/>
      <c r="HB708" s="157"/>
      <c r="HC708" s="277"/>
      <c r="HD708" s="277"/>
      <c r="HF708" s="277"/>
    </row>
    <row r="709" spans="1:214" ht="12.75" customHeight="1">
      <c r="A709" s="188"/>
      <c r="B709" s="189" t="s">
        <v>167</v>
      </c>
      <c r="C709" s="501" t="s">
        <v>395</v>
      </c>
      <c r="D709" s="501"/>
      <c r="E709" s="501"/>
      <c r="F709" s="501"/>
      <c r="G709" s="501"/>
      <c r="H709" s="190"/>
      <c r="I709" s="191"/>
      <c r="J709" s="191"/>
      <c r="K709" s="191"/>
      <c r="L709" s="193"/>
      <c r="M709" s="191"/>
      <c r="N709" s="193"/>
      <c r="O709" s="191"/>
      <c r="P709" s="216">
        <v>81.97</v>
      </c>
      <c r="GO709" s="277"/>
      <c r="GP709" s="277"/>
      <c r="GQ709" s="277"/>
      <c r="GR709" s="277"/>
      <c r="GS709" s="277"/>
      <c r="GT709" s="277"/>
      <c r="GU709" s="277"/>
      <c r="GW709" s="157" t="s">
        <v>395</v>
      </c>
      <c r="GX709" s="157"/>
      <c r="GY709" s="157"/>
      <c r="GZ709" s="277"/>
      <c r="HA709" s="157"/>
      <c r="HB709" s="157"/>
      <c r="HC709" s="277"/>
      <c r="HD709" s="277"/>
      <c r="HF709" s="277"/>
    </row>
    <row r="710" spans="1:214" ht="12.75" customHeight="1">
      <c r="A710" s="188"/>
      <c r="B710" s="189"/>
      <c r="C710" s="501" t="s">
        <v>396</v>
      </c>
      <c r="D710" s="501"/>
      <c r="E710" s="501"/>
      <c r="F710" s="501"/>
      <c r="G710" s="501"/>
      <c r="H710" s="190" t="s">
        <v>392</v>
      </c>
      <c r="I710" s="191"/>
      <c r="J710" s="191"/>
      <c r="K710" s="215">
        <v>7.7130400000000002E-2</v>
      </c>
      <c r="L710" s="193"/>
      <c r="M710" s="191"/>
      <c r="N710" s="193"/>
      <c r="O710" s="191"/>
      <c r="P710" s="216">
        <v>52.33</v>
      </c>
      <c r="GO710" s="277"/>
      <c r="GP710" s="277"/>
      <c r="GQ710" s="277"/>
      <c r="GR710" s="277"/>
      <c r="GS710" s="277"/>
      <c r="GT710" s="277"/>
      <c r="GU710" s="277"/>
      <c r="GW710" s="157" t="s">
        <v>396</v>
      </c>
      <c r="GX710" s="157"/>
      <c r="GY710" s="157"/>
      <c r="GZ710" s="277"/>
      <c r="HA710" s="157"/>
      <c r="HB710" s="157"/>
      <c r="HC710" s="277"/>
      <c r="HD710" s="277"/>
      <c r="HF710" s="277"/>
    </row>
    <row r="711" spans="1:214" ht="12.75" customHeight="1">
      <c r="A711" s="195"/>
      <c r="B711" s="189" t="s">
        <v>397</v>
      </c>
      <c r="C711" s="501" t="s">
        <v>398</v>
      </c>
      <c r="D711" s="501"/>
      <c r="E711" s="501"/>
      <c r="F711" s="501"/>
      <c r="G711" s="501"/>
      <c r="H711" s="190" t="s">
        <v>399</v>
      </c>
      <c r="I711" s="201">
        <v>0.06</v>
      </c>
      <c r="J711" s="197">
        <v>1.6068849999999999</v>
      </c>
      <c r="K711" s="215">
        <v>3.8565200000000001E-2</v>
      </c>
      <c r="L711" s="198"/>
      <c r="M711" s="199"/>
      <c r="N711" s="200">
        <v>1582.31</v>
      </c>
      <c r="O711" s="191"/>
      <c r="P711" s="194">
        <v>61.02</v>
      </c>
      <c r="Q711" s="278"/>
      <c r="R711" s="278"/>
      <c r="GO711" s="277"/>
      <c r="GP711" s="277"/>
      <c r="GQ711" s="277"/>
      <c r="GR711" s="277"/>
      <c r="GS711" s="277"/>
      <c r="GT711" s="277"/>
      <c r="GU711" s="277"/>
      <c r="GW711" s="157"/>
      <c r="GX711" s="157" t="s">
        <v>398</v>
      </c>
      <c r="GY711" s="157"/>
      <c r="GZ711" s="277"/>
      <c r="HA711" s="157"/>
      <c r="HB711" s="157"/>
      <c r="HC711" s="277"/>
      <c r="HD711" s="277"/>
      <c r="HF711" s="277"/>
    </row>
    <row r="712" spans="1:214" ht="12.75" customHeight="1">
      <c r="A712" s="203"/>
      <c r="B712" s="189" t="s">
        <v>400</v>
      </c>
      <c r="C712" s="501" t="s">
        <v>401</v>
      </c>
      <c r="D712" s="501"/>
      <c r="E712" s="501"/>
      <c r="F712" s="501"/>
      <c r="G712" s="501"/>
      <c r="H712" s="190" t="s">
        <v>392</v>
      </c>
      <c r="I712" s="201">
        <v>0.06</v>
      </c>
      <c r="J712" s="197">
        <v>1.6068849999999999</v>
      </c>
      <c r="K712" s="215">
        <v>3.8565200000000001E-2</v>
      </c>
      <c r="L712" s="193"/>
      <c r="M712" s="191"/>
      <c r="N712" s="204">
        <v>777.91</v>
      </c>
      <c r="O712" s="191"/>
      <c r="P712" s="216">
        <v>30</v>
      </c>
      <c r="GO712" s="277"/>
      <c r="GP712" s="277"/>
      <c r="GQ712" s="277"/>
      <c r="GR712" s="277"/>
      <c r="GS712" s="277"/>
      <c r="GT712" s="277"/>
      <c r="GU712" s="277"/>
      <c r="GW712" s="157"/>
      <c r="GX712" s="157"/>
      <c r="GY712" s="157" t="s">
        <v>401</v>
      </c>
      <c r="GZ712" s="277"/>
      <c r="HA712" s="157"/>
      <c r="HB712" s="157"/>
      <c r="HC712" s="277"/>
      <c r="HD712" s="277"/>
      <c r="HF712" s="277"/>
    </row>
    <row r="713" spans="1:214" ht="12.75" customHeight="1">
      <c r="A713" s="195"/>
      <c r="B713" s="189" t="s">
        <v>402</v>
      </c>
      <c r="C713" s="501" t="s">
        <v>403</v>
      </c>
      <c r="D713" s="501"/>
      <c r="E713" s="501"/>
      <c r="F713" s="501"/>
      <c r="G713" s="501"/>
      <c r="H713" s="190" t="s">
        <v>399</v>
      </c>
      <c r="I713" s="201">
        <v>0.06</v>
      </c>
      <c r="J713" s="197">
        <v>1.6068849999999999</v>
      </c>
      <c r="K713" s="215">
        <v>3.8565200000000001E-2</v>
      </c>
      <c r="L713" s="198"/>
      <c r="M713" s="199"/>
      <c r="N713" s="200">
        <v>543.33000000000004</v>
      </c>
      <c r="O713" s="191"/>
      <c r="P713" s="194">
        <v>20.95</v>
      </c>
      <c r="Q713" s="278"/>
      <c r="R713" s="278"/>
      <c r="GO713" s="277"/>
      <c r="GP713" s="277"/>
      <c r="GQ713" s="277"/>
      <c r="GR713" s="277"/>
      <c r="GS713" s="277"/>
      <c r="GT713" s="277"/>
      <c r="GU713" s="277"/>
      <c r="GW713" s="157"/>
      <c r="GX713" s="157" t="s">
        <v>403</v>
      </c>
      <c r="GY713" s="157"/>
      <c r="GZ713" s="277"/>
      <c r="HA713" s="157"/>
      <c r="HB713" s="157"/>
      <c r="HC713" s="277"/>
      <c r="HD713" s="277"/>
      <c r="HF713" s="277"/>
    </row>
    <row r="714" spans="1:214" ht="12.75" customHeight="1">
      <c r="A714" s="203"/>
      <c r="B714" s="189" t="s">
        <v>404</v>
      </c>
      <c r="C714" s="501" t="s">
        <v>405</v>
      </c>
      <c r="D714" s="501"/>
      <c r="E714" s="501"/>
      <c r="F714" s="501"/>
      <c r="G714" s="501"/>
      <c r="H714" s="190" t="s">
        <v>392</v>
      </c>
      <c r="I714" s="201">
        <v>0.06</v>
      </c>
      <c r="J714" s="197">
        <v>1.6068849999999999</v>
      </c>
      <c r="K714" s="215">
        <v>3.8565200000000001E-2</v>
      </c>
      <c r="L714" s="193"/>
      <c r="M714" s="191"/>
      <c r="N714" s="204">
        <v>579.11</v>
      </c>
      <c r="O714" s="191"/>
      <c r="P714" s="216">
        <v>22.33</v>
      </c>
      <c r="GO714" s="277"/>
      <c r="GP714" s="277"/>
      <c r="GQ714" s="277"/>
      <c r="GR714" s="277"/>
      <c r="GS714" s="277"/>
      <c r="GT714" s="277"/>
      <c r="GU714" s="277"/>
      <c r="GW714" s="157"/>
      <c r="GX714" s="157"/>
      <c r="GY714" s="157" t="s">
        <v>405</v>
      </c>
      <c r="GZ714" s="277"/>
      <c r="HA714" s="157"/>
      <c r="HB714" s="157"/>
      <c r="HC714" s="277"/>
      <c r="HD714" s="277"/>
      <c r="HF714" s="277"/>
    </row>
    <row r="715" spans="1:214" ht="12.75" customHeight="1">
      <c r="A715" s="188"/>
      <c r="B715" s="189" t="s">
        <v>180</v>
      </c>
      <c r="C715" s="501" t="s">
        <v>410</v>
      </c>
      <c r="D715" s="501"/>
      <c r="E715" s="501"/>
      <c r="F715" s="501"/>
      <c r="G715" s="501"/>
      <c r="H715" s="190"/>
      <c r="I715" s="191"/>
      <c r="J715" s="191"/>
      <c r="K715" s="191"/>
      <c r="L715" s="193"/>
      <c r="M715" s="191"/>
      <c r="N715" s="193"/>
      <c r="O715" s="191"/>
      <c r="P715" s="216">
        <v>190.34</v>
      </c>
      <c r="GO715" s="277"/>
      <c r="GP715" s="277"/>
      <c r="GQ715" s="277"/>
      <c r="GR715" s="277"/>
      <c r="GS715" s="277"/>
      <c r="GT715" s="277"/>
      <c r="GU715" s="277"/>
      <c r="GW715" s="157" t="s">
        <v>410</v>
      </c>
      <c r="GX715" s="157"/>
      <c r="GY715" s="157"/>
      <c r="GZ715" s="277"/>
      <c r="HA715" s="157"/>
      <c r="HB715" s="157"/>
      <c r="HC715" s="277"/>
      <c r="HD715" s="277"/>
      <c r="HF715" s="277"/>
    </row>
    <row r="716" spans="1:214" ht="33.75" customHeight="1">
      <c r="A716" s="195"/>
      <c r="B716" s="189" t="s">
        <v>593</v>
      </c>
      <c r="C716" s="501" t="s">
        <v>594</v>
      </c>
      <c r="D716" s="501"/>
      <c r="E716" s="501"/>
      <c r="F716" s="501"/>
      <c r="G716" s="501"/>
      <c r="H716" s="190" t="s">
        <v>595</v>
      </c>
      <c r="I716" s="201">
        <v>26.67</v>
      </c>
      <c r="J716" s="202">
        <v>1.0367</v>
      </c>
      <c r="K716" s="215">
        <v>11.059515599999999</v>
      </c>
      <c r="L716" s="205">
        <v>5.87</v>
      </c>
      <c r="M716" s="206">
        <v>0.87</v>
      </c>
      <c r="N716" s="200">
        <v>5.1100000000000003</v>
      </c>
      <c r="O716" s="191"/>
      <c r="P716" s="194">
        <v>56.51</v>
      </c>
      <c r="Q716" s="278"/>
      <c r="R716" s="278"/>
      <c r="GO716" s="277"/>
      <c r="GP716" s="277"/>
      <c r="GQ716" s="277"/>
      <c r="GR716" s="277"/>
      <c r="GS716" s="277"/>
      <c r="GT716" s="277"/>
      <c r="GU716" s="277"/>
      <c r="GW716" s="157"/>
      <c r="GX716" s="157" t="s">
        <v>594</v>
      </c>
      <c r="GY716" s="157"/>
      <c r="GZ716" s="277"/>
      <c r="HA716" s="157"/>
      <c r="HB716" s="157"/>
      <c r="HC716" s="277"/>
      <c r="HD716" s="277"/>
      <c r="HF716" s="277"/>
    </row>
    <row r="717" spans="1:214" ht="12.75" customHeight="1">
      <c r="A717" s="195"/>
      <c r="B717" s="189" t="s">
        <v>1433</v>
      </c>
      <c r="C717" s="501" t="s">
        <v>1434</v>
      </c>
      <c r="D717" s="501"/>
      <c r="E717" s="501"/>
      <c r="F717" s="501"/>
      <c r="G717" s="501"/>
      <c r="H717" s="190" t="s">
        <v>418</v>
      </c>
      <c r="I717" s="192">
        <v>1.16E-3</v>
      </c>
      <c r="J717" s="202">
        <v>1.0367</v>
      </c>
      <c r="K717" s="197">
        <v>4.8099999999999998E-4</v>
      </c>
      <c r="L717" s="208">
        <v>43821.53</v>
      </c>
      <c r="M717" s="206">
        <v>1.34</v>
      </c>
      <c r="N717" s="200">
        <v>58720.85</v>
      </c>
      <c r="O717" s="191"/>
      <c r="P717" s="194">
        <v>28.24</v>
      </c>
      <c r="Q717" s="278"/>
      <c r="R717" s="278"/>
      <c r="GO717" s="277"/>
      <c r="GP717" s="277"/>
      <c r="GQ717" s="277"/>
      <c r="GR717" s="277"/>
      <c r="GS717" s="277"/>
      <c r="GT717" s="277"/>
      <c r="GU717" s="277"/>
      <c r="GW717" s="157"/>
      <c r="GX717" s="157" t="s">
        <v>1434</v>
      </c>
      <c r="GY717" s="157"/>
      <c r="GZ717" s="277"/>
      <c r="HA717" s="157"/>
      <c r="HB717" s="157"/>
      <c r="HC717" s="277"/>
      <c r="HD717" s="277"/>
      <c r="HF717" s="277"/>
    </row>
    <row r="718" spans="1:214" ht="12.75" customHeight="1">
      <c r="A718" s="195"/>
      <c r="B718" s="189" t="s">
        <v>730</v>
      </c>
      <c r="C718" s="501" t="s">
        <v>731</v>
      </c>
      <c r="D718" s="501"/>
      <c r="E718" s="501"/>
      <c r="F718" s="501"/>
      <c r="G718" s="501"/>
      <c r="H718" s="190" t="s">
        <v>413</v>
      </c>
      <c r="I718" s="201">
        <v>0.02</v>
      </c>
      <c r="J718" s="202">
        <v>1.0367</v>
      </c>
      <c r="K718" s="215">
        <v>8.2935999999999999E-3</v>
      </c>
      <c r="L718" s="205">
        <v>79.88</v>
      </c>
      <c r="M718" s="206">
        <v>1.42</v>
      </c>
      <c r="N718" s="200">
        <v>113.43</v>
      </c>
      <c r="O718" s="191"/>
      <c r="P718" s="194">
        <v>0.94</v>
      </c>
      <c r="Q718" s="278"/>
      <c r="R718" s="278"/>
      <c r="GO718" s="277"/>
      <c r="GP718" s="277"/>
      <c r="GQ718" s="277"/>
      <c r="GR718" s="277"/>
      <c r="GS718" s="277"/>
      <c r="GT718" s="277"/>
      <c r="GU718" s="277"/>
      <c r="GW718" s="157"/>
      <c r="GX718" s="157" t="s">
        <v>731</v>
      </c>
      <c r="GY718" s="157"/>
      <c r="GZ718" s="277"/>
      <c r="HA718" s="157"/>
      <c r="HB718" s="157"/>
      <c r="HC718" s="277"/>
      <c r="HD718" s="277"/>
      <c r="HF718" s="277"/>
    </row>
    <row r="719" spans="1:214" ht="12.75" customHeight="1">
      <c r="A719" s="195"/>
      <c r="B719" s="189" t="s">
        <v>1459</v>
      </c>
      <c r="C719" s="501" t="s">
        <v>1460</v>
      </c>
      <c r="D719" s="501"/>
      <c r="E719" s="501"/>
      <c r="F719" s="501"/>
      <c r="G719" s="501"/>
      <c r="H719" s="190" t="s">
        <v>587</v>
      </c>
      <c r="I719" s="201">
        <v>0.05</v>
      </c>
      <c r="J719" s="202">
        <v>1.0367</v>
      </c>
      <c r="K719" s="197">
        <v>2.0733999999999999E-2</v>
      </c>
      <c r="L719" s="208">
        <v>3141.34</v>
      </c>
      <c r="M719" s="206">
        <v>1.29</v>
      </c>
      <c r="N719" s="200">
        <v>4052.33</v>
      </c>
      <c r="O719" s="191"/>
      <c r="P719" s="194">
        <v>84.02</v>
      </c>
      <c r="Q719" s="278"/>
      <c r="R719" s="278"/>
      <c r="GO719" s="277"/>
      <c r="GP719" s="277"/>
      <c r="GQ719" s="277"/>
      <c r="GR719" s="277"/>
      <c r="GS719" s="277"/>
      <c r="GT719" s="277"/>
      <c r="GU719" s="277"/>
      <c r="GW719" s="157"/>
      <c r="GX719" s="157" t="s">
        <v>1460</v>
      </c>
      <c r="GY719" s="157"/>
      <c r="GZ719" s="277"/>
      <c r="HA719" s="157"/>
      <c r="HB719" s="157"/>
      <c r="HC719" s="277"/>
      <c r="HD719" s="277"/>
      <c r="HF719" s="277"/>
    </row>
    <row r="720" spans="1:214" ht="12.75" customHeight="1">
      <c r="A720" s="195"/>
      <c r="B720" s="189" t="s">
        <v>1461</v>
      </c>
      <c r="C720" s="501" t="s">
        <v>1462</v>
      </c>
      <c r="D720" s="501"/>
      <c r="E720" s="501"/>
      <c r="F720" s="501"/>
      <c r="G720" s="501"/>
      <c r="H720" s="190" t="s">
        <v>1124</v>
      </c>
      <c r="I720" s="202">
        <v>1.2200000000000001E-2</v>
      </c>
      <c r="J720" s="202">
        <v>1.0367</v>
      </c>
      <c r="K720" s="215">
        <v>5.0591000000000004E-3</v>
      </c>
      <c r="L720" s="208">
        <v>3287.8</v>
      </c>
      <c r="M720" s="206">
        <v>1.24</v>
      </c>
      <c r="N720" s="200">
        <v>4076.87</v>
      </c>
      <c r="O720" s="191"/>
      <c r="P720" s="194">
        <v>20.63</v>
      </c>
      <c r="Q720" s="278"/>
      <c r="R720" s="278"/>
      <c r="GO720" s="277"/>
      <c r="GP720" s="277"/>
      <c r="GQ720" s="277"/>
      <c r="GR720" s="277"/>
      <c r="GS720" s="277"/>
      <c r="GT720" s="277"/>
      <c r="GU720" s="277"/>
      <c r="GW720" s="157"/>
      <c r="GX720" s="157" t="s">
        <v>1462</v>
      </c>
      <c r="GY720" s="157"/>
      <c r="GZ720" s="277"/>
      <c r="HA720" s="157"/>
      <c r="HB720" s="157"/>
      <c r="HC720" s="277"/>
      <c r="HD720" s="277"/>
      <c r="HF720" s="277"/>
    </row>
    <row r="721" spans="1:214" ht="12.75" customHeight="1">
      <c r="A721" s="210"/>
      <c r="B721" s="187"/>
      <c r="C721" s="500" t="s">
        <v>429</v>
      </c>
      <c r="D721" s="500"/>
      <c r="E721" s="500"/>
      <c r="F721" s="500"/>
      <c r="G721" s="500"/>
      <c r="H721" s="180"/>
      <c r="I721" s="181"/>
      <c r="J721" s="181"/>
      <c r="K721" s="181"/>
      <c r="L721" s="183"/>
      <c r="M721" s="181"/>
      <c r="N721" s="211"/>
      <c r="O721" s="181"/>
      <c r="P721" s="212">
        <v>3585.08</v>
      </c>
      <c r="Q721" s="278"/>
      <c r="R721" s="278"/>
      <c r="GO721" s="277"/>
      <c r="GP721" s="277"/>
      <c r="GQ721" s="277"/>
      <c r="GR721" s="277"/>
      <c r="GS721" s="277"/>
      <c r="GT721" s="277"/>
      <c r="GU721" s="277"/>
      <c r="GW721" s="157"/>
      <c r="GX721" s="157"/>
      <c r="GY721" s="157"/>
      <c r="GZ721" s="277" t="s">
        <v>429</v>
      </c>
      <c r="HA721" s="157"/>
      <c r="HB721" s="157"/>
      <c r="HC721" s="277"/>
      <c r="HD721" s="277"/>
      <c r="HF721" s="277"/>
    </row>
    <row r="722" spans="1:214" ht="12.75" customHeight="1">
      <c r="A722" s="203" t="s">
        <v>1853</v>
      </c>
      <c r="B722" s="189" t="s">
        <v>430</v>
      </c>
      <c r="C722" s="501" t="s">
        <v>431</v>
      </c>
      <c r="D722" s="501"/>
      <c r="E722" s="501"/>
      <c r="F722" s="501"/>
      <c r="G722" s="501"/>
      <c r="H722" s="190" t="s">
        <v>432</v>
      </c>
      <c r="I722" s="209">
        <v>2</v>
      </c>
      <c r="J722" s="191"/>
      <c r="K722" s="209">
        <v>2</v>
      </c>
      <c r="L722" s="193"/>
      <c r="M722" s="191"/>
      <c r="N722" s="193"/>
      <c r="O722" s="202">
        <v>1.0367</v>
      </c>
      <c r="P722" s="216">
        <v>42.07</v>
      </c>
      <c r="GO722" s="277"/>
      <c r="GP722" s="277"/>
      <c r="GQ722" s="277"/>
      <c r="GR722" s="277"/>
      <c r="GS722" s="277"/>
      <c r="GT722" s="277"/>
      <c r="GU722" s="277"/>
      <c r="GW722" s="157"/>
      <c r="GX722" s="157"/>
      <c r="GY722" s="157"/>
      <c r="GZ722" s="277"/>
      <c r="HA722" s="157" t="s">
        <v>431</v>
      </c>
      <c r="HB722" s="157"/>
      <c r="HC722" s="277"/>
      <c r="HD722" s="277"/>
      <c r="HF722" s="277"/>
    </row>
    <row r="723" spans="1:214" ht="12.75" customHeight="1">
      <c r="A723" s="203"/>
      <c r="B723" s="189"/>
      <c r="C723" s="501" t="s">
        <v>433</v>
      </c>
      <c r="D723" s="501"/>
      <c r="E723" s="501"/>
      <c r="F723" s="501"/>
      <c r="G723" s="501"/>
      <c r="H723" s="190"/>
      <c r="I723" s="191"/>
      <c r="J723" s="191"/>
      <c r="K723" s="191"/>
      <c r="L723" s="193"/>
      <c r="M723" s="191"/>
      <c r="N723" s="193"/>
      <c r="O723" s="191"/>
      <c r="P723" s="194">
        <v>3312.77</v>
      </c>
      <c r="GO723" s="277"/>
      <c r="GP723" s="277"/>
      <c r="GQ723" s="277"/>
      <c r="GR723" s="277"/>
      <c r="GS723" s="277"/>
      <c r="GT723" s="277"/>
      <c r="GU723" s="277"/>
      <c r="GW723" s="157"/>
      <c r="GX723" s="157"/>
      <c r="GY723" s="157"/>
      <c r="GZ723" s="277"/>
      <c r="HA723" s="157"/>
      <c r="HB723" s="157" t="s">
        <v>433</v>
      </c>
      <c r="HC723" s="277"/>
      <c r="HD723" s="277"/>
      <c r="HF723" s="277"/>
    </row>
    <row r="724" spans="1:214" ht="12.75" customHeight="1">
      <c r="A724" s="203"/>
      <c r="B724" s="189" t="s">
        <v>603</v>
      </c>
      <c r="C724" s="501" t="s">
        <v>604</v>
      </c>
      <c r="D724" s="501"/>
      <c r="E724" s="501"/>
      <c r="F724" s="501"/>
      <c r="G724" s="501"/>
      <c r="H724" s="190" t="s">
        <v>432</v>
      </c>
      <c r="I724" s="209">
        <v>97</v>
      </c>
      <c r="J724" s="191"/>
      <c r="K724" s="209">
        <v>97</v>
      </c>
      <c r="L724" s="193"/>
      <c r="M724" s="191"/>
      <c r="N724" s="193"/>
      <c r="O724" s="191"/>
      <c r="P724" s="194">
        <v>3213.39</v>
      </c>
      <c r="GO724" s="277"/>
      <c r="GP724" s="277"/>
      <c r="GQ724" s="277"/>
      <c r="GR724" s="277"/>
      <c r="GS724" s="277"/>
      <c r="GT724" s="277"/>
      <c r="GU724" s="277"/>
      <c r="GW724" s="157"/>
      <c r="GX724" s="157"/>
      <c r="GY724" s="157"/>
      <c r="GZ724" s="277"/>
      <c r="HA724" s="157"/>
      <c r="HB724" s="157" t="s">
        <v>604</v>
      </c>
      <c r="HC724" s="277"/>
      <c r="HD724" s="277"/>
      <c r="HF724" s="277"/>
    </row>
    <row r="725" spans="1:214" ht="12.75" customHeight="1">
      <c r="A725" s="203"/>
      <c r="B725" s="189" t="s">
        <v>605</v>
      </c>
      <c r="C725" s="501" t="s">
        <v>606</v>
      </c>
      <c r="D725" s="501"/>
      <c r="E725" s="501"/>
      <c r="F725" s="501"/>
      <c r="G725" s="501"/>
      <c r="H725" s="190" t="s">
        <v>432</v>
      </c>
      <c r="I725" s="209">
        <v>51</v>
      </c>
      <c r="J725" s="191"/>
      <c r="K725" s="209">
        <v>51</v>
      </c>
      <c r="L725" s="193"/>
      <c r="M725" s="191"/>
      <c r="N725" s="193"/>
      <c r="O725" s="191"/>
      <c r="P725" s="194">
        <v>1689.51</v>
      </c>
      <c r="GO725" s="277"/>
      <c r="GP725" s="277"/>
      <c r="GQ725" s="277"/>
      <c r="GR725" s="277"/>
      <c r="GS725" s="277"/>
      <c r="GT725" s="277"/>
      <c r="GU725" s="277"/>
      <c r="GW725" s="157"/>
      <c r="GX725" s="157"/>
      <c r="GY725" s="157"/>
      <c r="GZ725" s="277"/>
      <c r="HA725" s="157"/>
      <c r="HB725" s="157" t="s">
        <v>606</v>
      </c>
      <c r="HC725" s="277"/>
      <c r="HD725" s="277"/>
      <c r="HF725" s="277"/>
    </row>
    <row r="726" spans="1:214" ht="12.75" customHeight="1">
      <c r="A726" s="213"/>
      <c r="B726" s="214"/>
      <c r="C726" s="500" t="s">
        <v>438</v>
      </c>
      <c r="D726" s="500"/>
      <c r="E726" s="500"/>
      <c r="F726" s="500"/>
      <c r="G726" s="500"/>
      <c r="H726" s="180"/>
      <c r="I726" s="181"/>
      <c r="J726" s="181"/>
      <c r="K726" s="181"/>
      <c r="L726" s="183"/>
      <c r="M726" s="181"/>
      <c r="N726" s="211">
        <v>21325.13</v>
      </c>
      <c r="O726" s="181"/>
      <c r="P726" s="212">
        <v>8530.0499999999993</v>
      </c>
      <c r="GO726" s="277"/>
      <c r="GP726" s="277"/>
      <c r="GQ726" s="277"/>
      <c r="GR726" s="277"/>
      <c r="GS726" s="277"/>
      <c r="GT726" s="277"/>
      <c r="GU726" s="277"/>
      <c r="GW726" s="157"/>
      <c r="GX726" s="157"/>
      <c r="GY726" s="157"/>
      <c r="GZ726" s="277"/>
      <c r="HA726" s="157"/>
      <c r="HB726" s="157"/>
      <c r="HC726" s="277" t="s">
        <v>438</v>
      </c>
      <c r="HD726" s="277"/>
      <c r="HF726" s="277"/>
    </row>
    <row r="727" spans="1:214" ht="12.75" customHeight="1">
      <c r="A727" s="497" t="s">
        <v>2139</v>
      </c>
      <c r="B727" s="497"/>
      <c r="C727" s="497"/>
      <c r="D727" s="497"/>
      <c r="E727" s="497"/>
      <c r="F727" s="497"/>
      <c r="G727" s="497"/>
      <c r="H727" s="497"/>
      <c r="I727" s="497"/>
      <c r="J727" s="497"/>
      <c r="K727" s="497"/>
      <c r="L727" s="497"/>
      <c r="M727" s="497"/>
      <c r="N727" s="497"/>
      <c r="O727" s="497"/>
      <c r="P727" s="497"/>
      <c r="GO727" s="277"/>
      <c r="GP727" s="277" t="s">
        <v>2139</v>
      </c>
      <c r="GQ727" s="277"/>
      <c r="GR727" s="277"/>
      <c r="GS727" s="277"/>
      <c r="GT727" s="277"/>
      <c r="GU727" s="277"/>
      <c r="GW727" s="157"/>
      <c r="GX727" s="157"/>
      <c r="GY727" s="157"/>
      <c r="GZ727" s="277"/>
      <c r="HA727" s="157"/>
      <c r="HB727" s="157"/>
      <c r="HC727" s="277"/>
      <c r="HD727" s="277"/>
      <c r="HF727" s="277"/>
    </row>
    <row r="728" spans="1:214" ht="12.75" customHeight="1">
      <c r="A728" s="178" t="s">
        <v>505</v>
      </c>
      <c r="B728" s="179" t="s">
        <v>1408</v>
      </c>
      <c r="C728" s="498" t="s">
        <v>1409</v>
      </c>
      <c r="D728" s="498"/>
      <c r="E728" s="498"/>
      <c r="F728" s="498"/>
      <c r="G728" s="498"/>
      <c r="H728" s="180" t="s">
        <v>610</v>
      </c>
      <c r="I728" s="181">
        <v>56.8</v>
      </c>
      <c r="J728" s="182">
        <v>1</v>
      </c>
      <c r="K728" s="222">
        <v>56.8</v>
      </c>
      <c r="L728" s="183"/>
      <c r="M728" s="181"/>
      <c r="N728" s="184"/>
      <c r="O728" s="181"/>
      <c r="P728" s="185"/>
      <c r="GO728" s="277"/>
      <c r="GP728" s="277"/>
      <c r="GQ728" s="277" t="s">
        <v>1409</v>
      </c>
      <c r="GR728" s="277"/>
      <c r="GS728" s="277"/>
      <c r="GT728" s="277"/>
      <c r="GU728" s="277"/>
      <c r="GW728" s="157"/>
      <c r="GX728" s="157"/>
      <c r="GY728" s="157"/>
      <c r="GZ728" s="277"/>
      <c r="HA728" s="157"/>
      <c r="HB728" s="157"/>
      <c r="HC728" s="277"/>
      <c r="HD728" s="277"/>
      <c r="HF728" s="277"/>
    </row>
    <row r="729" spans="1:214" ht="56.25" customHeight="1">
      <c r="A729" s="186"/>
      <c r="B729" s="187" t="s">
        <v>386</v>
      </c>
      <c r="C729" s="499" t="s">
        <v>387</v>
      </c>
      <c r="D729" s="499"/>
      <c r="E729" s="499"/>
      <c r="F729" s="499"/>
      <c r="G729" s="499"/>
      <c r="H729" s="499"/>
      <c r="I729" s="499"/>
      <c r="J729" s="499"/>
      <c r="K729" s="499"/>
      <c r="L729" s="499"/>
      <c r="M729" s="499"/>
      <c r="N729" s="499"/>
      <c r="O729" s="499"/>
      <c r="P729" s="499"/>
      <c r="GO729" s="277"/>
      <c r="GP729" s="277"/>
      <c r="GQ729" s="277"/>
      <c r="GR729" s="277"/>
      <c r="GS729" s="277"/>
      <c r="GT729" s="277"/>
      <c r="GU729" s="277"/>
      <c r="GV729" s="140" t="s">
        <v>387</v>
      </c>
      <c r="GW729" s="157"/>
      <c r="GX729" s="157"/>
      <c r="GY729" s="157"/>
      <c r="GZ729" s="277"/>
      <c r="HA729" s="157"/>
      <c r="HB729" s="157"/>
      <c r="HC729" s="277"/>
      <c r="HD729" s="277"/>
      <c r="HF729" s="277"/>
    </row>
    <row r="730" spans="1:214" ht="22.5" customHeight="1">
      <c r="A730" s="186"/>
      <c r="B730" s="187" t="s">
        <v>388</v>
      </c>
      <c r="C730" s="499" t="s">
        <v>389</v>
      </c>
      <c r="D730" s="499"/>
      <c r="E730" s="499"/>
      <c r="F730" s="499"/>
      <c r="G730" s="499"/>
      <c r="H730" s="499"/>
      <c r="I730" s="499"/>
      <c r="J730" s="499"/>
      <c r="K730" s="499"/>
      <c r="L730" s="499"/>
      <c r="M730" s="499"/>
      <c r="N730" s="499"/>
      <c r="O730" s="499"/>
      <c r="P730" s="499"/>
      <c r="GO730" s="277"/>
      <c r="GP730" s="277"/>
      <c r="GQ730" s="277"/>
      <c r="GR730" s="277"/>
      <c r="GS730" s="277"/>
      <c r="GT730" s="277"/>
      <c r="GU730" s="277"/>
      <c r="GV730" s="140" t="s">
        <v>389</v>
      </c>
      <c r="GW730" s="157"/>
      <c r="GX730" s="157"/>
      <c r="GY730" s="157"/>
      <c r="GZ730" s="277"/>
      <c r="HA730" s="157"/>
      <c r="HB730" s="157"/>
      <c r="HC730" s="277"/>
      <c r="HD730" s="277"/>
      <c r="HF730" s="277"/>
    </row>
    <row r="731" spans="1:214" ht="12.75" customHeight="1">
      <c r="A731" s="186"/>
      <c r="B731" s="187"/>
      <c r="C731" s="499" t="s">
        <v>2011</v>
      </c>
      <c r="D731" s="499"/>
      <c r="E731" s="499"/>
      <c r="F731" s="499"/>
      <c r="G731" s="499"/>
      <c r="H731" s="499"/>
      <c r="I731" s="499"/>
      <c r="J731" s="499"/>
      <c r="K731" s="499"/>
      <c r="L731" s="499"/>
      <c r="M731" s="499"/>
      <c r="N731" s="499"/>
      <c r="O731" s="499"/>
      <c r="P731" s="499"/>
      <c r="GO731" s="277"/>
      <c r="GP731" s="277"/>
      <c r="GQ731" s="277"/>
      <c r="GR731" s="277"/>
      <c r="GS731" s="277"/>
      <c r="GT731" s="277"/>
      <c r="GU731" s="277"/>
      <c r="GV731" s="140" t="s">
        <v>2011</v>
      </c>
      <c r="GW731" s="157"/>
      <c r="GX731" s="157"/>
      <c r="GY731" s="157"/>
      <c r="GZ731" s="277"/>
      <c r="HA731" s="157"/>
      <c r="HB731" s="157"/>
      <c r="HC731" s="277"/>
      <c r="HD731" s="277"/>
      <c r="HF731" s="277"/>
    </row>
    <row r="732" spans="1:214" ht="12.75" customHeight="1">
      <c r="A732" s="188"/>
      <c r="B732" s="189" t="s">
        <v>164</v>
      </c>
      <c r="C732" s="501" t="s">
        <v>391</v>
      </c>
      <c r="D732" s="501"/>
      <c r="E732" s="501"/>
      <c r="F732" s="501"/>
      <c r="G732" s="501"/>
      <c r="H732" s="190" t="s">
        <v>392</v>
      </c>
      <c r="I732" s="191"/>
      <c r="J732" s="191"/>
      <c r="K732" s="215">
        <v>188.01840010000001</v>
      </c>
      <c r="L732" s="193"/>
      <c r="M732" s="191"/>
      <c r="N732" s="193"/>
      <c r="O732" s="191"/>
      <c r="P732" s="194">
        <v>106444.74</v>
      </c>
      <c r="GO732" s="277"/>
      <c r="GP732" s="277"/>
      <c r="GQ732" s="277"/>
      <c r="GR732" s="277"/>
      <c r="GS732" s="277"/>
      <c r="GT732" s="277"/>
      <c r="GU732" s="277"/>
      <c r="GW732" s="157" t="s">
        <v>391</v>
      </c>
      <c r="GX732" s="157"/>
      <c r="GY732" s="157"/>
      <c r="GZ732" s="277"/>
      <c r="HA732" s="157"/>
      <c r="HB732" s="157"/>
      <c r="HC732" s="277"/>
      <c r="HD732" s="277"/>
      <c r="HF732" s="277"/>
    </row>
    <row r="733" spans="1:214" ht="12.75" customHeight="1">
      <c r="A733" s="195"/>
      <c r="B733" s="189" t="s">
        <v>393</v>
      </c>
      <c r="C733" s="501" t="s">
        <v>394</v>
      </c>
      <c r="D733" s="501"/>
      <c r="E733" s="501"/>
      <c r="F733" s="501"/>
      <c r="G733" s="501"/>
      <c r="H733" s="190" t="s">
        <v>392</v>
      </c>
      <c r="I733" s="201">
        <v>2.06</v>
      </c>
      <c r="J733" s="197">
        <v>1.6068849999999999</v>
      </c>
      <c r="K733" s="215">
        <v>188.01840010000001</v>
      </c>
      <c r="L733" s="198"/>
      <c r="M733" s="199"/>
      <c r="N733" s="200">
        <v>566.14</v>
      </c>
      <c r="O733" s="191"/>
      <c r="P733" s="194">
        <v>106444.74</v>
      </c>
      <c r="Q733" s="278"/>
      <c r="R733" s="278"/>
      <c r="GO733" s="277"/>
      <c r="GP733" s="277"/>
      <c r="GQ733" s="277"/>
      <c r="GR733" s="277"/>
      <c r="GS733" s="277"/>
      <c r="GT733" s="277"/>
      <c r="GU733" s="277"/>
      <c r="GW733" s="157"/>
      <c r="GX733" s="157" t="s">
        <v>394</v>
      </c>
      <c r="GY733" s="157"/>
      <c r="GZ733" s="277"/>
      <c r="HA733" s="157"/>
      <c r="HB733" s="157"/>
      <c r="HC733" s="277"/>
      <c r="HD733" s="277"/>
      <c r="HF733" s="277"/>
    </row>
    <row r="734" spans="1:214" ht="12.75" customHeight="1">
      <c r="A734" s="188"/>
      <c r="B734" s="189" t="s">
        <v>167</v>
      </c>
      <c r="C734" s="501" t="s">
        <v>395</v>
      </c>
      <c r="D734" s="501"/>
      <c r="E734" s="501"/>
      <c r="F734" s="501"/>
      <c r="G734" s="501"/>
      <c r="H734" s="190"/>
      <c r="I734" s="191"/>
      <c r="J734" s="191"/>
      <c r="K734" s="191"/>
      <c r="L734" s="193"/>
      <c r="M734" s="191"/>
      <c r="N734" s="193"/>
      <c r="O734" s="191"/>
      <c r="P734" s="194">
        <v>3880.19</v>
      </c>
      <c r="GO734" s="277"/>
      <c r="GP734" s="277"/>
      <c r="GQ734" s="277"/>
      <c r="GR734" s="277"/>
      <c r="GS734" s="277"/>
      <c r="GT734" s="277"/>
      <c r="GU734" s="277"/>
      <c r="GW734" s="157" t="s">
        <v>395</v>
      </c>
      <c r="GX734" s="157"/>
      <c r="GY734" s="157"/>
      <c r="GZ734" s="277"/>
      <c r="HA734" s="157"/>
      <c r="HB734" s="157"/>
      <c r="HC734" s="277"/>
      <c r="HD734" s="277"/>
      <c r="HF734" s="277"/>
    </row>
    <row r="735" spans="1:214" ht="12.75" customHeight="1">
      <c r="A735" s="188"/>
      <c r="B735" s="189"/>
      <c r="C735" s="501" t="s">
        <v>396</v>
      </c>
      <c r="D735" s="501"/>
      <c r="E735" s="501"/>
      <c r="F735" s="501"/>
      <c r="G735" s="501"/>
      <c r="H735" s="190" t="s">
        <v>392</v>
      </c>
      <c r="I735" s="191"/>
      <c r="J735" s="191"/>
      <c r="K735" s="215">
        <v>3.6508427999999999</v>
      </c>
      <c r="L735" s="193"/>
      <c r="M735" s="191"/>
      <c r="N735" s="193"/>
      <c r="O735" s="191"/>
      <c r="P735" s="194">
        <v>2477.13</v>
      </c>
      <c r="GO735" s="277"/>
      <c r="GP735" s="277"/>
      <c r="GQ735" s="277"/>
      <c r="GR735" s="277"/>
      <c r="GS735" s="277"/>
      <c r="GT735" s="277"/>
      <c r="GU735" s="277"/>
      <c r="GW735" s="157" t="s">
        <v>396</v>
      </c>
      <c r="GX735" s="157"/>
      <c r="GY735" s="157"/>
      <c r="GZ735" s="277"/>
      <c r="HA735" s="157"/>
      <c r="HB735" s="157"/>
      <c r="HC735" s="277"/>
      <c r="HD735" s="277"/>
      <c r="HF735" s="277"/>
    </row>
    <row r="736" spans="1:214" ht="12.75" customHeight="1">
      <c r="A736" s="195"/>
      <c r="B736" s="189" t="s">
        <v>397</v>
      </c>
      <c r="C736" s="501" t="s">
        <v>398</v>
      </c>
      <c r="D736" s="501"/>
      <c r="E736" s="501"/>
      <c r="F736" s="501"/>
      <c r="G736" s="501"/>
      <c r="H736" s="190" t="s">
        <v>399</v>
      </c>
      <c r="I736" s="201">
        <v>0.02</v>
      </c>
      <c r="J736" s="197">
        <v>1.6068849999999999</v>
      </c>
      <c r="K736" s="215">
        <v>1.8254214</v>
      </c>
      <c r="L736" s="198"/>
      <c r="M736" s="199"/>
      <c r="N736" s="200">
        <v>1582.31</v>
      </c>
      <c r="O736" s="191"/>
      <c r="P736" s="194">
        <v>2888.38</v>
      </c>
      <c r="Q736" s="278"/>
      <c r="R736" s="278"/>
      <c r="GO736" s="277"/>
      <c r="GP736" s="277"/>
      <c r="GQ736" s="277"/>
      <c r="GR736" s="277"/>
      <c r="GS736" s="277"/>
      <c r="GT736" s="277"/>
      <c r="GU736" s="277"/>
      <c r="GW736" s="157"/>
      <c r="GX736" s="157" t="s">
        <v>398</v>
      </c>
      <c r="GY736" s="157"/>
      <c r="GZ736" s="277"/>
      <c r="HA736" s="157"/>
      <c r="HB736" s="157"/>
      <c r="HC736" s="277"/>
      <c r="HD736" s="277"/>
      <c r="HF736" s="277"/>
    </row>
    <row r="737" spans="1:214" ht="12.75" customHeight="1">
      <c r="A737" s="203"/>
      <c r="B737" s="189" t="s">
        <v>400</v>
      </c>
      <c r="C737" s="501" t="s">
        <v>401</v>
      </c>
      <c r="D737" s="501"/>
      <c r="E737" s="501"/>
      <c r="F737" s="501"/>
      <c r="G737" s="501"/>
      <c r="H737" s="190" t="s">
        <v>392</v>
      </c>
      <c r="I737" s="201">
        <v>0.02</v>
      </c>
      <c r="J737" s="197">
        <v>1.6068849999999999</v>
      </c>
      <c r="K737" s="215">
        <v>1.8254214</v>
      </c>
      <c r="L737" s="193"/>
      <c r="M737" s="191"/>
      <c r="N737" s="204">
        <v>777.91</v>
      </c>
      <c r="O737" s="191"/>
      <c r="P737" s="194">
        <v>1420.01</v>
      </c>
      <c r="GO737" s="277"/>
      <c r="GP737" s="277"/>
      <c r="GQ737" s="277"/>
      <c r="GR737" s="277"/>
      <c r="GS737" s="277"/>
      <c r="GT737" s="277"/>
      <c r="GU737" s="277"/>
      <c r="GW737" s="157"/>
      <c r="GX737" s="157"/>
      <c r="GY737" s="157" t="s">
        <v>401</v>
      </c>
      <c r="GZ737" s="277"/>
      <c r="HA737" s="157"/>
      <c r="HB737" s="157"/>
      <c r="HC737" s="277"/>
      <c r="HD737" s="277"/>
      <c r="HF737" s="277"/>
    </row>
    <row r="738" spans="1:214" ht="12.75" customHeight="1">
      <c r="A738" s="195"/>
      <c r="B738" s="189" t="s">
        <v>402</v>
      </c>
      <c r="C738" s="501" t="s">
        <v>403</v>
      </c>
      <c r="D738" s="501"/>
      <c r="E738" s="501"/>
      <c r="F738" s="501"/>
      <c r="G738" s="501"/>
      <c r="H738" s="190" t="s">
        <v>399</v>
      </c>
      <c r="I738" s="201">
        <v>0.02</v>
      </c>
      <c r="J738" s="197">
        <v>1.6068849999999999</v>
      </c>
      <c r="K738" s="215">
        <v>1.8254214</v>
      </c>
      <c r="L738" s="198"/>
      <c r="M738" s="199"/>
      <c r="N738" s="200">
        <v>543.33000000000004</v>
      </c>
      <c r="O738" s="191"/>
      <c r="P738" s="194">
        <v>991.81</v>
      </c>
      <c r="Q738" s="278"/>
      <c r="R738" s="278"/>
      <c r="GO738" s="277"/>
      <c r="GP738" s="277"/>
      <c r="GQ738" s="277"/>
      <c r="GR738" s="277"/>
      <c r="GS738" s="277"/>
      <c r="GT738" s="277"/>
      <c r="GU738" s="277"/>
      <c r="GW738" s="157"/>
      <c r="GX738" s="157" t="s">
        <v>403</v>
      </c>
      <c r="GY738" s="157"/>
      <c r="GZ738" s="277"/>
      <c r="HA738" s="157"/>
      <c r="HB738" s="157"/>
      <c r="HC738" s="277"/>
      <c r="HD738" s="277"/>
      <c r="HF738" s="277"/>
    </row>
    <row r="739" spans="1:214" ht="12.75" customHeight="1">
      <c r="A739" s="203"/>
      <c r="B739" s="189" t="s">
        <v>404</v>
      </c>
      <c r="C739" s="501" t="s">
        <v>405</v>
      </c>
      <c r="D739" s="501"/>
      <c r="E739" s="501"/>
      <c r="F739" s="501"/>
      <c r="G739" s="501"/>
      <c r="H739" s="190" t="s">
        <v>392</v>
      </c>
      <c r="I739" s="201">
        <v>0.02</v>
      </c>
      <c r="J739" s="197">
        <v>1.6068849999999999</v>
      </c>
      <c r="K739" s="215">
        <v>1.8254214</v>
      </c>
      <c r="L739" s="193"/>
      <c r="M739" s="191"/>
      <c r="N739" s="204">
        <v>579.11</v>
      </c>
      <c r="O739" s="191"/>
      <c r="P739" s="194">
        <v>1057.1199999999999</v>
      </c>
      <c r="GO739" s="277"/>
      <c r="GP739" s="277"/>
      <c r="GQ739" s="277"/>
      <c r="GR739" s="277"/>
      <c r="GS739" s="277"/>
      <c r="GT739" s="277"/>
      <c r="GU739" s="277"/>
      <c r="GW739" s="157"/>
      <c r="GX739" s="157"/>
      <c r="GY739" s="157" t="s">
        <v>405</v>
      </c>
      <c r="GZ739" s="277"/>
      <c r="HA739" s="157"/>
      <c r="HB739" s="157"/>
      <c r="HC739" s="277"/>
      <c r="HD739" s="277"/>
      <c r="HF739" s="277"/>
    </row>
    <row r="740" spans="1:214" ht="12.75" customHeight="1">
      <c r="A740" s="188"/>
      <c r="B740" s="189" t="s">
        <v>180</v>
      </c>
      <c r="C740" s="501" t="s">
        <v>410</v>
      </c>
      <c r="D740" s="501"/>
      <c r="E740" s="501"/>
      <c r="F740" s="501"/>
      <c r="G740" s="501"/>
      <c r="H740" s="190"/>
      <c r="I740" s="191"/>
      <c r="J740" s="191"/>
      <c r="K740" s="191"/>
      <c r="L740" s="193"/>
      <c r="M740" s="191"/>
      <c r="N740" s="193"/>
      <c r="O740" s="191"/>
      <c r="P740" s="194">
        <v>6225.64</v>
      </c>
      <c r="GO740" s="277"/>
      <c r="GP740" s="277"/>
      <c r="GQ740" s="277"/>
      <c r="GR740" s="277"/>
      <c r="GS740" s="277"/>
      <c r="GT740" s="277"/>
      <c r="GU740" s="277"/>
      <c r="GW740" s="157" t="s">
        <v>410</v>
      </c>
      <c r="GX740" s="157"/>
      <c r="GY740" s="157"/>
      <c r="GZ740" s="277"/>
      <c r="HA740" s="157"/>
      <c r="HB740" s="157"/>
      <c r="HC740" s="277"/>
      <c r="HD740" s="277"/>
      <c r="HF740" s="277"/>
    </row>
    <row r="741" spans="1:214" ht="33.75" customHeight="1">
      <c r="A741" s="195"/>
      <c r="B741" s="189" t="s">
        <v>593</v>
      </c>
      <c r="C741" s="501" t="s">
        <v>594</v>
      </c>
      <c r="D741" s="501"/>
      <c r="E741" s="501"/>
      <c r="F741" s="501"/>
      <c r="G741" s="501"/>
      <c r="H741" s="190" t="s">
        <v>595</v>
      </c>
      <c r="I741" s="201">
        <v>13.33</v>
      </c>
      <c r="J741" s="202">
        <v>1.0367</v>
      </c>
      <c r="K741" s="215">
        <v>784.93118479999998</v>
      </c>
      <c r="L741" s="205">
        <v>5.87</v>
      </c>
      <c r="M741" s="206">
        <v>0.87</v>
      </c>
      <c r="N741" s="200">
        <v>5.1100000000000003</v>
      </c>
      <c r="O741" s="191"/>
      <c r="P741" s="194">
        <v>4011</v>
      </c>
      <c r="Q741" s="278"/>
      <c r="R741" s="278"/>
      <c r="GO741" s="277"/>
      <c r="GP741" s="277"/>
      <c r="GQ741" s="277"/>
      <c r="GR741" s="277"/>
      <c r="GS741" s="277"/>
      <c r="GT741" s="277"/>
      <c r="GU741" s="277"/>
      <c r="GW741" s="157"/>
      <c r="GX741" s="157" t="s">
        <v>594</v>
      </c>
      <c r="GY741" s="157"/>
      <c r="GZ741" s="277"/>
      <c r="HA741" s="157"/>
      <c r="HB741" s="157"/>
      <c r="HC741" s="277"/>
      <c r="HD741" s="277"/>
      <c r="HF741" s="277"/>
    </row>
    <row r="742" spans="1:214" ht="22.5" customHeight="1">
      <c r="A742" s="195"/>
      <c r="B742" s="189" t="s">
        <v>1403</v>
      </c>
      <c r="C742" s="501" t="s">
        <v>1404</v>
      </c>
      <c r="D742" s="501"/>
      <c r="E742" s="501"/>
      <c r="F742" s="501"/>
      <c r="G742" s="501"/>
      <c r="H742" s="190" t="s">
        <v>1405</v>
      </c>
      <c r="I742" s="201">
        <v>0.55000000000000004</v>
      </c>
      <c r="J742" s="202">
        <v>1.0367</v>
      </c>
      <c r="K742" s="197">
        <v>32.386507999999999</v>
      </c>
      <c r="L742" s="205">
        <v>37.71</v>
      </c>
      <c r="M742" s="206">
        <v>1.54</v>
      </c>
      <c r="N742" s="200">
        <v>58.07</v>
      </c>
      <c r="O742" s="191"/>
      <c r="P742" s="194">
        <v>1880.68</v>
      </c>
      <c r="Q742" s="278"/>
      <c r="R742" s="278"/>
      <c r="GO742" s="277"/>
      <c r="GP742" s="277"/>
      <c r="GQ742" s="277"/>
      <c r="GR742" s="277"/>
      <c r="GS742" s="277"/>
      <c r="GT742" s="277"/>
      <c r="GU742" s="277"/>
      <c r="GW742" s="157"/>
      <c r="GX742" s="157" t="s">
        <v>1404</v>
      </c>
      <c r="GY742" s="157"/>
      <c r="GZ742" s="277"/>
      <c r="HA742" s="157"/>
      <c r="HB742" s="157"/>
      <c r="HC742" s="277"/>
      <c r="HD742" s="277"/>
      <c r="HF742" s="277"/>
    </row>
    <row r="743" spans="1:214" ht="12.75" customHeight="1">
      <c r="A743" s="195"/>
      <c r="B743" s="189" t="s">
        <v>730</v>
      </c>
      <c r="C743" s="501" t="s">
        <v>731</v>
      </c>
      <c r="D743" s="501"/>
      <c r="E743" s="501"/>
      <c r="F743" s="501"/>
      <c r="G743" s="501"/>
      <c r="H743" s="190" t="s">
        <v>413</v>
      </c>
      <c r="I743" s="201">
        <v>0.05</v>
      </c>
      <c r="J743" s="202">
        <v>1.0367</v>
      </c>
      <c r="K743" s="197">
        <v>2.9442279999999998</v>
      </c>
      <c r="L743" s="205">
        <v>79.88</v>
      </c>
      <c r="M743" s="206">
        <v>1.42</v>
      </c>
      <c r="N743" s="200">
        <v>113.43</v>
      </c>
      <c r="O743" s="191"/>
      <c r="P743" s="194">
        <v>333.96</v>
      </c>
      <c r="Q743" s="278"/>
      <c r="R743" s="278"/>
      <c r="GO743" s="277"/>
      <c r="GP743" s="277"/>
      <c r="GQ743" s="277"/>
      <c r="GR743" s="277"/>
      <c r="GS743" s="277"/>
      <c r="GT743" s="277"/>
      <c r="GU743" s="277"/>
      <c r="GW743" s="157"/>
      <c r="GX743" s="157" t="s">
        <v>731</v>
      </c>
      <c r="GY743" s="157"/>
      <c r="GZ743" s="277"/>
      <c r="HA743" s="157"/>
      <c r="HB743" s="157"/>
      <c r="HC743" s="277"/>
      <c r="HD743" s="277"/>
      <c r="HF743" s="277"/>
    </row>
    <row r="744" spans="1:214" ht="12.75" customHeight="1">
      <c r="A744" s="210"/>
      <c r="B744" s="187"/>
      <c r="C744" s="500" t="s">
        <v>429</v>
      </c>
      <c r="D744" s="500"/>
      <c r="E744" s="500"/>
      <c r="F744" s="500"/>
      <c r="G744" s="500"/>
      <c r="H744" s="180"/>
      <c r="I744" s="181"/>
      <c r="J744" s="181"/>
      <c r="K744" s="181"/>
      <c r="L744" s="183"/>
      <c r="M744" s="181"/>
      <c r="N744" s="211"/>
      <c r="O744" s="181"/>
      <c r="P744" s="212">
        <v>119027.7</v>
      </c>
      <c r="Q744" s="278"/>
      <c r="R744" s="278"/>
      <c r="GO744" s="277"/>
      <c r="GP744" s="277"/>
      <c r="GQ744" s="277"/>
      <c r="GR744" s="277"/>
      <c r="GS744" s="277"/>
      <c r="GT744" s="277"/>
      <c r="GU744" s="277"/>
      <c r="GW744" s="157"/>
      <c r="GX744" s="157"/>
      <c r="GY744" s="157"/>
      <c r="GZ744" s="277" t="s">
        <v>429</v>
      </c>
      <c r="HA744" s="157"/>
      <c r="HB744" s="157"/>
      <c r="HC744" s="277"/>
      <c r="HD744" s="277"/>
      <c r="HF744" s="277"/>
    </row>
    <row r="745" spans="1:214" ht="12.75" customHeight="1">
      <c r="A745" s="203" t="s">
        <v>1854</v>
      </c>
      <c r="B745" s="189" t="s">
        <v>430</v>
      </c>
      <c r="C745" s="501" t="s">
        <v>431</v>
      </c>
      <c r="D745" s="501"/>
      <c r="E745" s="501"/>
      <c r="F745" s="501"/>
      <c r="G745" s="501"/>
      <c r="H745" s="190" t="s">
        <v>432</v>
      </c>
      <c r="I745" s="209">
        <v>2</v>
      </c>
      <c r="J745" s="191"/>
      <c r="K745" s="209">
        <v>2</v>
      </c>
      <c r="L745" s="193"/>
      <c r="M745" s="191"/>
      <c r="N745" s="193"/>
      <c r="O745" s="202">
        <v>1.0367</v>
      </c>
      <c r="P745" s="194">
        <v>1373.48</v>
      </c>
      <c r="GO745" s="277"/>
      <c r="GP745" s="277"/>
      <c r="GQ745" s="277"/>
      <c r="GR745" s="277"/>
      <c r="GS745" s="277"/>
      <c r="GT745" s="277"/>
      <c r="GU745" s="277"/>
      <c r="GW745" s="157"/>
      <c r="GX745" s="157"/>
      <c r="GY745" s="157"/>
      <c r="GZ745" s="277"/>
      <c r="HA745" s="157" t="s">
        <v>431</v>
      </c>
      <c r="HB745" s="157"/>
      <c r="HC745" s="277"/>
      <c r="HD745" s="277"/>
      <c r="HF745" s="277"/>
    </row>
    <row r="746" spans="1:214" ht="12.75" customHeight="1">
      <c r="A746" s="203"/>
      <c r="B746" s="189"/>
      <c r="C746" s="501" t="s">
        <v>433</v>
      </c>
      <c r="D746" s="501"/>
      <c r="E746" s="501"/>
      <c r="F746" s="501"/>
      <c r="G746" s="501"/>
      <c r="H746" s="190"/>
      <c r="I746" s="191"/>
      <c r="J746" s="191"/>
      <c r="K746" s="191"/>
      <c r="L746" s="193"/>
      <c r="M746" s="191"/>
      <c r="N746" s="193"/>
      <c r="O746" s="191"/>
      <c r="P746" s="194">
        <v>108921.87</v>
      </c>
      <c r="GO746" s="277"/>
      <c r="GP746" s="277"/>
      <c r="GQ746" s="277"/>
      <c r="GR746" s="277"/>
      <c r="GS746" s="277"/>
      <c r="GT746" s="277"/>
      <c r="GU746" s="277"/>
      <c r="GW746" s="157"/>
      <c r="GX746" s="157"/>
      <c r="GY746" s="157"/>
      <c r="GZ746" s="277"/>
      <c r="HA746" s="157"/>
      <c r="HB746" s="157" t="s">
        <v>433</v>
      </c>
      <c r="HC746" s="277"/>
      <c r="HD746" s="277"/>
      <c r="HF746" s="277"/>
    </row>
    <row r="747" spans="1:214" ht="12.75" customHeight="1">
      <c r="A747" s="203"/>
      <c r="B747" s="189" t="s">
        <v>603</v>
      </c>
      <c r="C747" s="501" t="s">
        <v>604</v>
      </c>
      <c r="D747" s="501"/>
      <c r="E747" s="501"/>
      <c r="F747" s="501"/>
      <c r="G747" s="501"/>
      <c r="H747" s="190" t="s">
        <v>432</v>
      </c>
      <c r="I747" s="209">
        <v>97</v>
      </c>
      <c r="J747" s="191"/>
      <c r="K747" s="209">
        <v>97</v>
      </c>
      <c r="L747" s="193"/>
      <c r="M747" s="191"/>
      <c r="N747" s="193"/>
      <c r="O747" s="191"/>
      <c r="P747" s="194">
        <v>105654.21</v>
      </c>
      <c r="GO747" s="277"/>
      <c r="GP747" s="277"/>
      <c r="GQ747" s="277"/>
      <c r="GR747" s="277"/>
      <c r="GS747" s="277"/>
      <c r="GT747" s="277"/>
      <c r="GU747" s="277"/>
      <c r="GW747" s="157"/>
      <c r="GX747" s="157"/>
      <c r="GY747" s="157"/>
      <c r="GZ747" s="277"/>
      <c r="HA747" s="157"/>
      <c r="HB747" s="157" t="s">
        <v>604</v>
      </c>
      <c r="HC747" s="277"/>
      <c r="HD747" s="277"/>
      <c r="HF747" s="277"/>
    </row>
    <row r="748" spans="1:214" ht="12.75" customHeight="1">
      <c r="A748" s="203"/>
      <c r="B748" s="189" t="s">
        <v>605</v>
      </c>
      <c r="C748" s="501" t="s">
        <v>606</v>
      </c>
      <c r="D748" s="501"/>
      <c r="E748" s="501"/>
      <c r="F748" s="501"/>
      <c r="G748" s="501"/>
      <c r="H748" s="190" t="s">
        <v>432</v>
      </c>
      <c r="I748" s="209">
        <v>51</v>
      </c>
      <c r="J748" s="191"/>
      <c r="K748" s="209">
        <v>51</v>
      </c>
      <c r="L748" s="193"/>
      <c r="M748" s="191"/>
      <c r="N748" s="193"/>
      <c r="O748" s="191"/>
      <c r="P748" s="194">
        <v>55550.15</v>
      </c>
      <c r="GO748" s="277"/>
      <c r="GP748" s="277"/>
      <c r="GQ748" s="277"/>
      <c r="GR748" s="277"/>
      <c r="GS748" s="277"/>
      <c r="GT748" s="277"/>
      <c r="GU748" s="277"/>
      <c r="GW748" s="157"/>
      <c r="GX748" s="157"/>
      <c r="GY748" s="157"/>
      <c r="GZ748" s="277"/>
      <c r="HA748" s="157"/>
      <c r="HB748" s="157" t="s">
        <v>606</v>
      </c>
      <c r="HC748" s="277"/>
      <c r="HD748" s="277"/>
      <c r="HF748" s="277"/>
    </row>
    <row r="749" spans="1:214" ht="12.75" customHeight="1">
      <c r="A749" s="213"/>
      <c r="B749" s="214"/>
      <c r="C749" s="500" t="s">
        <v>438</v>
      </c>
      <c r="D749" s="500"/>
      <c r="E749" s="500"/>
      <c r="F749" s="500"/>
      <c r="G749" s="500"/>
      <c r="H749" s="180"/>
      <c r="I749" s="181"/>
      <c r="J749" s="181"/>
      <c r="K749" s="181"/>
      <c r="L749" s="183"/>
      <c r="M749" s="181"/>
      <c r="N749" s="211">
        <v>4957.84</v>
      </c>
      <c r="O749" s="181"/>
      <c r="P749" s="212">
        <v>281605.53999999998</v>
      </c>
      <c r="GO749" s="277"/>
      <c r="GP749" s="277"/>
      <c r="GQ749" s="277"/>
      <c r="GR749" s="277"/>
      <c r="GS749" s="277"/>
      <c r="GT749" s="277"/>
      <c r="GU749" s="277"/>
      <c r="GW749" s="157"/>
      <c r="GX749" s="157"/>
      <c r="GY749" s="157"/>
      <c r="GZ749" s="277"/>
      <c r="HA749" s="157"/>
      <c r="HB749" s="157"/>
      <c r="HC749" s="277" t="s">
        <v>438</v>
      </c>
      <c r="HD749" s="277"/>
      <c r="HF749" s="277"/>
    </row>
    <row r="750" spans="1:214" ht="45" customHeight="1">
      <c r="A750" s="178" t="s">
        <v>508</v>
      </c>
      <c r="B750" s="179" t="s">
        <v>1457</v>
      </c>
      <c r="C750" s="498" t="s">
        <v>1458</v>
      </c>
      <c r="D750" s="498"/>
      <c r="E750" s="498"/>
      <c r="F750" s="498"/>
      <c r="G750" s="498"/>
      <c r="H750" s="180" t="s">
        <v>610</v>
      </c>
      <c r="I750" s="181">
        <v>0.52</v>
      </c>
      <c r="J750" s="182">
        <v>1</v>
      </c>
      <c r="K750" s="219">
        <v>0.52</v>
      </c>
      <c r="L750" s="183"/>
      <c r="M750" s="181"/>
      <c r="N750" s="184"/>
      <c r="O750" s="181"/>
      <c r="P750" s="185"/>
      <c r="GO750" s="277"/>
      <c r="GP750" s="277"/>
      <c r="GQ750" s="277" t="s">
        <v>1458</v>
      </c>
      <c r="GR750" s="277"/>
      <c r="GS750" s="277"/>
      <c r="GT750" s="277"/>
      <c r="GU750" s="277"/>
      <c r="GW750" s="157"/>
      <c r="GX750" s="157"/>
      <c r="GY750" s="157"/>
      <c r="GZ750" s="277"/>
      <c r="HA750" s="157"/>
      <c r="HB750" s="157"/>
      <c r="HC750" s="277"/>
      <c r="HD750" s="277"/>
      <c r="HF750" s="277"/>
    </row>
    <row r="751" spans="1:214" ht="56.25" customHeight="1">
      <c r="A751" s="186"/>
      <c r="B751" s="187" t="s">
        <v>386</v>
      </c>
      <c r="C751" s="499" t="s">
        <v>387</v>
      </c>
      <c r="D751" s="499"/>
      <c r="E751" s="499"/>
      <c r="F751" s="499"/>
      <c r="G751" s="499"/>
      <c r="H751" s="499"/>
      <c r="I751" s="499"/>
      <c r="J751" s="499"/>
      <c r="K751" s="499"/>
      <c r="L751" s="499"/>
      <c r="M751" s="499"/>
      <c r="N751" s="499"/>
      <c r="O751" s="499"/>
      <c r="P751" s="499"/>
      <c r="GO751" s="277"/>
      <c r="GP751" s="277"/>
      <c r="GQ751" s="277"/>
      <c r="GR751" s="277"/>
      <c r="GS751" s="277"/>
      <c r="GT751" s="277"/>
      <c r="GU751" s="277"/>
      <c r="GV751" s="140" t="s">
        <v>387</v>
      </c>
      <c r="GW751" s="157"/>
      <c r="GX751" s="157"/>
      <c r="GY751" s="157"/>
      <c r="GZ751" s="277"/>
      <c r="HA751" s="157"/>
      <c r="HB751" s="157"/>
      <c r="HC751" s="277"/>
      <c r="HD751" s="277"/>
      <c r="HF751" s="277"/>
    </row>
    <row r="752" spans="1:214" ht="22.5" customHeight="1">
      <c r="A752" s="186"/>
      <c r="B752" s="187" t="s">
        <v>388</v>
      </c>
      <c r="C752" s="499" t="s">
        <v>389</v>
      </c>
      <c r="D752" s="499"/>
      <c r="E752" s="499"/>
      <c r="F752" s="499"/>
      <c r="G752" s="499"/>
      <c r="H752" s="499"/>
      <c r="I752" s="499"/>
      <c r="J752" s="499"/>
      <c r="K752" s="499"/>
      <c r="L752" s="499"/>
      <c r="M752" s="499"/>
      <c r="N752" s="499"/>
      <c r="O752" s="499"/>
      <c r="P752" s="499"/>
      <c r="GO752" s="277"/>
      <c r="GP752" s="277"/>
      <c r="GQ752" s="277"/>
      <c r="GR752" s="277"/>
      <c r="GS752" s="277"/>
      <c r="GT752" s="277"/>
      <c r="GU752" s="277"/>
      <c r="GV752" s="140" t="s">
        <v>389</v>
      </c>
      <c r="GW752" s="157"/>
      <c r="GX752" s="157"/>
      <c r="GY752" s="157"/>
      <c r="GZ752" s="277"/>
      <c r="HA752" s="157"/>
      <c r="HB752" s="157"/>
      <c r="HC752" s="277"/>
      <c r="HD752" s="277"/>
      <c r="HF752" s="277"/>
    </row>
    <row r="753" spans="1:214" ht="12.75" customHeight="1">
      <c r="A753" s="186"/>
      <c r="B753" s="187"/>
      <c r="C753" s="499" t="s">
        <v>2011</v>
      </c>
      <c r="D753" s="499"/>
      <c r="E753" s="499"/>
      <c r="F753" s="499"/>
      <c r="G753" s="499"/>
      <c r="H753" s="499"/>
      <c r="I753" s="499"/>
      <c r="J753" s="499"/>
      <c r="K753" s="499"/>
      <c r="L753" s="499"/>
      <c r="M753" s="499"/>
      <c r="N753" s="499"/>
      <c r="O753" s="499"/>
      <c r="P753" s="499"/>
      <c r="GO753" s="277"/>
      <c r="GP753" s="277"/>
      <c r="GQ753" s="277"/>
      <c r="GR753" s="277"/>
      <c r="GS753" s="277"/>
      <c r="GT753" s="277"/>
      <c r="GU753" s="277"/>
      <c r="GV753" s="140" t="s">
        <v>2011</v>
      </c>
      <c r="GW753" s="157"/>
      <c r="GX753" s="157"/>
      <c r="GY753" s="157"/>
      <c r="GZ753" s="277"/>
      <c r="HA753" s="157"/>
      <c r="HB753" s="157"/>
      <c r="HC753" s="277"/>
      <c r="HD753" s="277"/>
      <c r="HF753" s="277"/>
    </row>
    <row r="754" spans="1:214" ht="12.75" customHeight="1">
      <c r="A754" s="188"/>
      <c r="B754" s="189" t="s">
        <v>164</v>
      </c>
      <c r="C754" s="501" t="s">
        <v>391</v>
      </c>
      <c r="D754" s="501"/>
      <c r="E754" s="501"/>
      <c r="F754" s="501"/>
      <c r="G754" s="501"/>
      <c r="H754" s="190" t="s">
        <v>392</v>
      </c>
      <c r="I754" s="191"/>
      <c r="J754" s="191"/>
      <c r="K754" s="215">
        <v>7.4867986000000002</v>
      </c>
      <c r="L754" s="193"/>
      <c r="M754" s="191"/>
      <c r="N754" s="193"/>
      <c r="O754" s="191"/>
      <c r="P754" s="194">
        <v>4238.58</v>
      </c>
      <c r="GO754" s="277"/>
      <c r="GP754" s="277"/>
      <c r="GQ754" s="277"/>
      <c r="GR754" s="277"/>
      <c r="GS754" s="277"/>
      <c r="GT754" s="277"/>
      <c r="GU754" s="277"/>
      <c r="GW754" s="157" t="s">
        <v>391</v>
      </c>
      <c r="GX754" s="157"/>
      <c r="GY754" s="157"/>
      <c r="GZ754" s="277"/>
      <c r="HA754" s="157"/>
      <c r="HB754" s="157"/>
      <c r="HC754" s="277"/>
      <c r="HD754" s="277"/>
      <c r="HF754" s="277"/>
    </row>
    <row r="755" spans="1:214" ht="12.75" customHeight="1">
      <c r="A755" s="195"/>
      <c r="B755" s="189" t="s">
        <v>393</v>
      </c>
      <c r="C755" s="501" t="s">
        <v>394</v>
      </c>
      <c r="D755" s="501"/>
      <c r="E755" s="501"/>
      <c r="F755" s="501"/>
      <c r="G755" s="501"/>
      <c r="H755" s="190" t="s">
        <v>392</v>
      </c>
      <c r="I755" s="201">
        <v>8.9600000000000009</v>
      </c>
      <c r="J755" s="197">
        <v>1.6068849999999999</v>
      </c>
      <c r="K755" s="215">
        <v>7.4867986000000002</v>
      </c>
      <c r="L755" s="198"/>
      <c r="M755" s="199"/>
      <c r="N755" s="200">
        <v>566.14</v>
      </c>
      <c r="O755" s="191"/>
      <c r="P755" s="194">
        <v>4238.58</v>
      </c>
      <c r="Q755" s="278"/>
      <c r="R755" s="278"/>
      <c r="GO755" s="277"/>
      <c r="GP755" s="277"/>
      <c r="GQ755" s="277"/>
      <c r="GR755" s="277"/>
      <c r="GS755" s="277"/>
      <c r="GT755" s="277"/>
      <c r="GU755" s="277"/>
      <c r="GW755" s="157"/>
      <c r="GX755" s="157" t="s">
        <v>394</v>
      </c>
      <c r="GY755" s="157"/>
      <c r="GZ755" s="277"/>
      <c r="HA755" s="157"/>
      <c r="HB755" s="157"/>
      <c r="HC755" s="277"/>
      <c r="HD755" s="277"/>
      <c r="HF755" s="277"/>
    </row>
    <row r="756" spans="1:214" ht="12.75" customHeight="1">
      <c r="A756" s="188"/>
      <c r="B756" s="189" t="s">
        <v>167</v>
      </c>
      <c r="C756" s="501" t="s">
        <v>395</v>
      </c>
      <c r="D756" s="501"/>
      <c r="E756" s="501"/>
      <c r="F756" s="501"/>
      <c r="G756" s="501"/>
      <c r="H756" s="190"/>
      <c r="I756" s="191"/>
      <c r="J756" s="191"/>
      <c r="K756" s="191"/>
      <c r="L756" s="193"/>
      <c r="M756" s="191"/>
      <c r="N756" s="193"/>
      <c r="O756" s="191"/>
      <c r="P756" s="216">
        <v>106.57</v>
      </c>
      <c r="GO756" s="277"/>
      <c r="GP756" s="277"/>
      <c r="GQ756" s="277"/>
      <c r="GR756" s="277"/>
      <c r="GS756" s="277"/>
      <c r="GT756" s="277"/>
      <c r="GU756" s="277"/>
      <c r="GW756" s="157" t="s">
        <v>395</v>
      </c>
      <c r="GX756" s="157"/>
      <c r="GY756" s="157"/>
      <c r="GZ756" s="277"/>
      <c r="HA756" s="157"/>
      <c r="HB756" s="157"/>
      <c r="HC756" s="277"/>
      <c r="HD756" s="277"/>
      <c r="HF756" s="277"/>
    </row>
    <row r="757" spans="1:214" ht="12.75" customHeight="1">
      <c r="A757" s="188"/>
      <c r="B757" s="189"/>
      <c r="C757" s="501" t="s">
        <v>396</v>
      </c>
      <c r="D757" s="501"/>
      <c r="E757" s="501"/>
      <c r="F757" s="501"/>
      <c r="G757" s="501"/>
      <c r="H757" s="190" t="s">
        <v>392</v>
      </c>
      <c r="I757" s="191"/>
      <c r="J757" s="191"/>
      <c r="K757" s="215">
        <v>0.1002696</v>
      </c>
      <c r="L757" s="193"/>
      <c r="M757" s="191"/>
      <c r="N757" s="193"/>
      <c r="O757" s="191"/>
      <c r="P757" s="216">
        <v>68.03</v>
      </c>
      <c r="GO757" s="277"/>
      <c r="GP757" s="277"/>
      <c r="GQ757" s="277"/>
      <c r="GR757" s="277"/>
      <c r="GS757" s="277"/>
      <c r="GT757" s="277"/>
      <c r="GU757" s="277"/>
      <c r="GW757" s="157" t="s">
        <v>396</v>
      </c>
      <c r="GX757" s="157"/>
      <c r="GY757" s="157"/>
      <c r="GZ757" s="277"/>
      <c r="HA757" s="157"/>
      <c r="HB757" s="157"/>
      <c r="HC757" s="277"/>
      <c r="HD757" s="277"/>
      <c r="HF757" s="277"/>
    </row>
    <row r="758" spans="1:214" ht="12.75" customHeight="1">
      <c r="A758" s="195"/>
      <c r="B758" s="189" t="s">
        <v>397</v>
      </c>
      <c r="C758" s="501" t="s">
        <v>398</v>
      </c>
      <c r="D758" s="501"/>
      <c r="E758" s="501"/>
      <c r="F758" s="501"/>
      <c r="G758" s="501"/>
      <c r="H758" s="190" t="s">
        <v>399</v>
      </c>
      <c r="I758" s="201">
        <v>0.06</v>
      </c>
      <c r="J758" s="197">
        <v>1.6068849999999999</v>
      </c>
      <c r="K758" s="215">
        <v>5.01348E-2</v>
      </c>
      <c r="L758" s="198"/>
      <c r="M758" s="199"/>
      <c r="N758" s="200">
        <v>1582.31</v>
      </c>
      <c r="O758" s="191"/>
      <c r="P758" s="194">
        <v>79.33</v>
      </c>
      <c r="Q758" s="278"/>
      <c r="R758" s="278"/>
      <c r="GO758" s="277"/>
      <c r="GP758" s="277"/>
      <c r="GQ758" s="277"/>
      <c r="GR758" s="277"/>
      <c r="GS758" s="277"/>
      <c r="GT758" s="277"/>
      <c r="GU758" s="277"/>
      <c r="GW758" s="157"/>
      <c r="GX758" s="157" t="s">
        <v>398</v>
      </c>
      <c r="GY758" s="157"/>
      <c r="GZ758" s="277"/>
      <c r="HA758" s="157"/>
      <c r="HB758" s="157"/>
      <c r="HC758" s="277"/>
      <c r="HD758" s="277"/>
      <c r="HF758" s="277"/>
    </row>
    <row r="759" spans="1:214" ht="12.75" customHeight="1">
      <c r="A759" s="203"/>
      <c r="B759" s="189" t="s">
        <v>400</v>
      </c>
      <c r="C759" s="501" t="s">
        <v>401</v>
      </c>
      <c r="D759" s="501"/>
      <c r="E759" s="501"/>
      <c r="F759" s="501"/>
      <c r="G759" s="501"/>
      <c r="H759" s="190" t="s">
        <v>392</v>
      </c>
      <c r="I759" s="201">
        <v>0.06</v>
      </c>
      <c r="J759" s="197">
        <v>1.6068849999999999</v>
      </c>
      <c r="K759" s="215">
        <v>5.01348E-2</v>
      </c>
      <c r="L759" s="193"/>
      <c r="M759" s="191"/>
      <c r="N759" s="204">
        <v>777.91</v>
      </c>
      <c r="O759" s="191"/>
      <c r="P759" s="216">
        <v>39</v>
      </c>
      <c r="GO759" s="277"/>
      <c r="GP759" s="277"/>
      <c r="GQ759" s="277"/>
      <c r="GR759" s="277"/>
      <c r="GS759" s="277"/>
      <c r="GT759" s="277"/>
      <c r="GU759" s="277"/>
      <c r="GW759" s="157"/>
      <c r="GX759" s="157"/>
      <c r="GY759" s="157" t="s">
        <v>401</v>
      </c>
      <c r="GZ759" s="277"/>
      <c r="HA759" s="157"/>
      <c r="HB759" s="157"/>
      <c r="HC759" s="277"/>
      <c r="HD759" s="277"/>
      <c r="HF759" s="277"/>
    </row>
    <row r="760" spans="1:214" ht="12.75" customHeight="1">
      <c r="A760" s="195"/>
      <c r="B760" s="189" t="s">
        <v>402</v>
      </c>
      <c r="C760" s="501" t="s">
        <v>403</v>
      </c>
      <c r="D760" s="501"/>
      <c r="E760" s="501"/>
      <c r="F760" s="501"/>
      <c r="G760" s="501"/>
      <c r="H760" s="190" t="s">
        <v>399</v>
      </c>
      <c r="I760" s="201">
        <v>0.06</v>
      </c>
      <c r="J760" s="197">
        <v>1.6068849999999999</v>
      </c>
      <c r="K760" s="215">
        <v>5.01348E-2</v>
      </c>
      <c r="L760" s="198"/>
      <c r="M760" s="199"/>
      <c r="N760" s="200">
        <v>543.33000000000004</v>
      </c>
      <c r="O760" s="191"/>
      <c r="P760" s="194">
        <v>27.24</v>
      </c>
      <c r="Q760" s="278"/>
      <c r="R760" s="278"/>
      <c r="GO760" s="277"/>
      <c r="GP760" s="277"/>
      <c r="GQ760" s="277"/>
      <c r="GR760" s="277"/>
      <c r="GS760" s="277"/>
      <c r="GT760" s="277"/>
      <c r="GU760" s="277"/>
      <c r="GW760" s="157"/>
      <c r="GX760" s="157" t="s">
        <v>403</v>
      </c>
      <c r="GY760" s="157"/>
      <c r="GZ760" s="277"/>
      <c r="HA760" s="157"/>
      <c r="HB760" s="157"/>
      <c r="HC760" s="277"/>
      <c r="HD760" s="277"/>
      <c r="HF760" s="277"/>
    </row>
    <row r="761" spans="1:214" ht="12.75" customHeight="1">
      <c r="A761" s="203"/>
      <c r="B761" s="189" t="s">
        <v>404</v>
      </c>
      <c r="C761" s="501" t="s">
        <v>405</v>
      </c>
      <c r="D761" s="501"/>
      <c r="E761" s="501"/>
      <c r="F761" s="501"/>
      <c r="G761" s="501"/>
      <c r="H761" s="190" t="s">
        <v>392</v>
      </c>
      <c r="I761" s="201">
        <v>0.06</v>
      </c>
      <c r="J761" s="197">
        <v>1.6068849999999999</v>
      </c>
      <c r="K761" s="215">
        <v>5.01348E-2</v>
      </c>
      <c r="L761" s="193"/>
      <c r="M761" s="191"/>
      <c r="N761" s="204">
        <v>579.11</v>
      </c>
      <c r="O761" s="191"/>
      <c r="P761" s="216">
        <v>29.03</v>
      </c>
      <c r="GO761" s="277"/>
      <c r="GP761" s="277"/>
      <c r="GQ761" s="277"/>
      <c r="GR761" s="277"/>
      <c r="GS761" s="277"/>
      <c r="GT761" s="277"/>
      <c r="GU761" s="277"/>
      <c r="GW761" s="157"/>
      <c r="GX761" s="157"/>
      <c r="GY761" s="157" t="s">
        <v>405</v>
      </c>
      <c r="GZ761" s="277"/>
      <c r="HA761" s="157"/>
      <c r="HB761" s="157"/>
      <c r="HC761" s="277"/>
      <c r="HD761" s="277"/>
      <c r="HF761" s="277"/>
    </row>
    <row r="762" spans="1:214" ht="12.75" customHeight="1">
      <c r="A762" s="188"/>
      <c r="B762" s="189" t="s">
        <v>180</v>
      </c>
      <c r="C762" s="501" t="s">
        <v>410</v>
      </c>
      <c r="D762" s="501"/>
      <c r="E762" s="501"/>
      <c r="F762" s="501"/>
      <c r="G762" s="501"/>
      <c r="H762" s="190"/>
      <c r="I762" s="191"/>
      <c r="J762" s="191"/>
      <c r="K762" s="191"/>
      <c r="L762" s="193"/>
      <c r="M762" s="191"/>
      <c r="N762" s="193"/>
      <c r="O762" s="191"/>
      <c r="P762" s="216">
        <v>247.45</v>
      </c>
      <c r="GO762" s="277"/>
      <c r="GP762" s="277"/>
      <c r="GQ762" s="277"/>
      <c r="GR762" s="277"/>
      <c r="GS762" s="277"/>
      <c r="GT762" s="277"/>
      <c r="GU762" s="277"/>
      <c r="GW762" s="157" t="s">
        <v>410</v>
      </c>
      <c r="GX762" s="157"/>
      <c r="GY762" s="157"/>
      <c r="GZ762" s="277"/>
      <c r="HA762" s="157"/>
      <c r="HB762" s="157"/>
      <c r="HC762" s="277"/>
      <c r="HD762" s="277"/>
      <c r="HF762" s="277"/>
    </row>
    <row r="763" spans="1:214" ht="33.75" customHeight="1">
      <c r="A763" s="195"/>
      <c r="B763" s="189" t="s">
        <v>593</v>
      </c>
      <c r="C763" s="501" t="s">
        <v>594</v>
      </c>
      <c r="D763" s="501"/>
      <c r="E763" s="501"/>
      <c r="F763" s="501"/>
      <c r="G763" s="501"/>
      <c r="H763" s="190" t="s">
        <v>595</v>
      </c>
      <c r="I763" s="201">
        <v>26.67</v>
      </c>
      <c r="J763" s="202">
        <v>1.0367</v>
      </c>
      <c r="K763" s="215">
        <v>14.377370300000001</v>
      </c>
      <c r="L763" s="205">
        <v>5.87</v>
      </c>
      <c r="M763" s="206">
        <v>0.87</v>
      </c>
      <c r="N763" s="200">
        <v>5.1100000000000003</v>
      </c>
      <c r="O763" s="191"/>
      <c r="P763" s="194">
        <v>73.47</v>
      </c>
      <c r="Q763" s="278"/>
      <c r="R763" s="278"/>
      <c r="GO763" s="277"/>
      <c r="GP763" s="277"/>
      <c r="GQ763" s="277"/>
      <c r="GR763" s="277"/>
      <c r="GS763" s="277"/>
      <c r="GT763" s="277"/>
      <c r="GU763" s="277"/>
      <c r="GW763" s="157"/>
      <c r="GX763" s="157" t="s">
        <v>594</v>
      </c>
      <c r="GY763" s="157"/>
      <c r="GZ763" s="277"/>
      <c r="HA763" s="157"/>
      <c r="HB763" s="157"/>
      <c r="HC763" s="277"/>
      <c r="HD763" s="277"/>
      <c r="HF763" s="277"/>
    </row>
    <row r="764" spans="1:214" ht="12.75" customHeight="1">
      <c r="A764" s="195"/>
      <c r="B764" s="189" t="s">
        <v>1433</v>
      </c>
      <c r="C764" s="501" t="s">
        <v>1434</v>
      </c>
      <c r="D764" s="501"/>
      <c r="E764" s="501"/>
      <c r="F764" s="501"/>
      <c r="G764" s="501"/>
      <c r="H764" s="190" t="s">
        <v>418</v>
      </c>
      <c r="I764" s="192">
        <v>1.16E-3</v>
      </c>
      <c r="J764" s="202">
        <v>1.0367</v>
      </c>
      <c r="K764" s="215">
        <v>6.2529999999999997E-4</v>
      </c>
      <c r="L764" s="208">
        <v>43821.53</v>
      </c>
      <c r="M764" s="206">
        <v>1.34</v>
      </c>
      <c r="N764" s="200">
        <v>58720.85</v>
      </c>
      <c r="O764" s="191"/>
      <c r="P764" s="194">
        <v>36.72</v>
      </c>
      <c r="Q764" s="278"/>
      <c r="R764" s="278"/>
      <c r="GO764" s="277"/>
      <c r="GP764" s="277"/>
      <c r="GQ764" s="277"/>
      <c r="GR764" s="277"/>
      <c r="GS764" s="277"/>
      <c r="GT764" s="277"/>
      <c r="GU764" s="277"/>
      <c r="GW764" s="157"/>
      <c r="GX764" s="157" t="s">
        <v>1434</v>
      </c>
      <c r="GY764" s="157"/>
      <c r="GZ764" s="277"/>
      <c r="HA764" s="157"/>
      <c r="HB764" s="157"/>
      <c r="HC764" s="277"/>
      <c r="HD764" s="277"/>
      <c r="HF764" s="277"/>
    </row>
    <row r="765" spans="1:214" ht="12.75" customHeight="1">
      <c r="A765" s="195"/>
      <c r="B765" s="189" t="s">
        <v>730</v>
      </c>
      <c r="C765" s="501" t="s">
        <v>731</v>
      </c>
      <c r="D765" s="501"/>
      <c r="E765" s="501"/>
      <c r="F765" s="501"/>
      <c r="G765" s="501"/>
      <c r="H765" s="190" t="s">
        <v>413</v>
      </c>
      <c r="I765" s="201">
        <v>0.02</v>
      </c>
      <c r="J765" s="202">
        <v>1.0367</v>
      </c>
      <c r="K765" s="215">
        <v>1.07817E-2</v>
      </c>
      <c r="L765" s="205">
        <v>79.88</v>
      </c>
      <c r="M765" s="206">
        <v>1.42</v>
      </c>
      <c r="N765" s="200">
        <v>113.43</v>
      </c>
      <c r="O765" s="191"/>
      <c r="P765" s="194">
        <v>1.22</v>
      </c>
      <c r="Q765" s="278"/>
      <c r="R765" s="278"/>
      <c r="GO765" s="277"/>
      <c r="GP765" s="277"/>
      <c r="GQ765" s="277"/>
      <c r="GR765" s="277"/>
      <c r="GS765" s="277"/>
      <c r="GT765" s="277"/>
      <c r="GU765" s="277"/>
      <c r="GW765" s="157"/>
      <c r="GX765" s="157" t="s">
        <v>731</v>
      </c>
      <c r="GY765" s="157"/>
      <c r="GZ765" s="277"/>
      <c r="HA765" s="157"/>
      <c r="HB765" s="157"/>
      <c r="HC765" s="277"/>
      <c r="HD765" s="277"/>
      <c r="HF765" s="277"/>
    </row>
    <row r="766" spans="1:214" ht="12.75" customHeight="1">
      <c r="A766" s="195"/>
      <c r="B766" s="189" t="s">
        <v>1459</v>
      </c>
      <c r="C766" s="501" t="s">
        <v>1460</v>
      </c>
      <c r="D766" s="501"/>
      <c r="E766" s="501"/>
      <c r="F766" s="501"/>
      <c r="G766" s="501"/>
      <c r="H766" s="190" t="s">
        <v>587</v>
      </c>
      <c r="I766" s="201">
        <v>0.05</v>
      </c>
      <c r="J766" s="202">
        <v>1.0367</v>
      </c>
      <c r="K766" s="215">
        <v>2.6954200000000001E-2</v>
      </c>
      <c r="L766" s="208">
        <v>3141.34</v>
      </c>
      <c r="M766" s="206">
        <v>1.29</v>
      </c>
      <c r="N766" s="200">
        <v>4052.33</v>
      </c>
      <c r="O766" s="191"/>
      <c r="P766" s="194">
        <v>109.23</v>
      </c>
      <c r="Q766" s="278"/>
      <c r="R766" s="278"/>
      <c r="GO766" s="277"/>
      <c r="GP766" s="277"/>
      <c r="GQ766" s="277"/>
      <c r="GR766" s="277"/>
      <c r="GS766" s="277"/>
      <c r="GT766" s="277"/>
      <c r="GU766" s="277"/>
      <c r="GW766" s="157"/>
      <c r="GX766" s="157" t="s">
        <v>1460</v>
      </c>
      <c r="GY766" s="157"/>
      <c r="GZ766" s="277"/>
      <c r="HA766" s="157"/>
      <c r="HB766" s="157"/>
      <c r="HC766" s="277"/>
      <c r="HD766" s="277"/>
      <c r="HF766" s="277"/>
    </row>
    <row r="767" spans="1:214" ht="12.75" customHeight="1">
      <c r="A767" s="195"/>
      <c r="B767" s="189" t="s">
        <v>1461</v>
      </c>
      <c r="C767" s="501" t="s">
        <v>1462</v>
      </c>
      <c r="D767" s="501"/>
      <c r="E767" s="501"/>
      <c r="F767" s="501"/>
      <c r="G767" s="501"/>
      <c r="H767" s="190" t="s">
        <v>1124</v>
      </c>
      <c r="I767" s="202">
        <v>1.2200000000000001E-2</v>
      </c>
      <c r="J767" s="202">
        <v>1.0367</v>
      </c>
      <c r="K767" s="215">
        <v>6.5767999999999998E-3</v>
      </c>
      <c r="L767" s="208">
        <v>3287.8</v>
      </c>
      <c r="M767" s="206">
        <v>1.24</v>
      </c>
      <c r="N767" s="200">
        <v>4076.87</v>
      </c>
      <c r="O767" s="191"/>
      <c r="P767" s="194">
        <v>26.81</v>
      </c>
      <c r="Q767" s="278"/>
      <c r="R767" s="278"/>
      <c r="GO767" s="277"/>
      <c r="GP767" s="277"/>
      <c r="GQ767" s="277"/>
      <c r="GR767" s="277"/>
      <c r="GS767" s="277"/>
      <c r="GT767" s="277"/>
      <c r="GU767" s="277"/>
      <c r="GW767" s="157"/>
      <c r="GX767" s="157" t="s">
        <v>1462</v>
      </c>
      <c r="GY767" s="157"/>
      <c r="GZ767" s="277"/>
      <c r="HA767" s="157"/>
      <c r="HB767" s="157"/>
      <c r="HC767" s="277"/>
      <c r="HD767" s="277"/>
      <c r="HF767" s="277"/>
    </row>
    <row r="768" spans="1:214" ht="12.75" customHeight="1">
      <c r="A768" s="210"/>
      <c r="B768" s="187"/>
      <c r="C768" s="500" t="s">
        <v>429</v>
      </c>
      <c r="D768" s="500"/>
      <c r="E768" s="500"/>
      <c r="F768" s="500"/>
      <c r="G768" s="500"/>
      <c r="H768" s="180"/>
      <c r="I768" s="181"/>
      <c r="J768" s="181"/>
      <c r="K768" s="181"/>
      <c r="L768" s="183"/>
      <c r="M768" s="181"/>
      <c r="N768" s="211"/>
      <c r="O768" s="181"/>
      <c r="P768" s="212">
        <v>4660.63</v>
      </c>
      <c r="Q768" s="278"/>
      <c r="R768" s="278"/>
      <c r="GO768" s="277"/>
      <c r="GP768" s="277"/>
      <c r="GQ768" s="277"/>
      <c r="GR768" s="277"/>
      <c r="GS768" s="277"/>
      <c r="GT768" s="277"/>
      <c r="GU768" s="277"/>
      <c r="GW768" s="157"/>
      <c r="GX768" s="157"/>
      <c r="GY768" s="157"/>
      <c r="GZ768" s="277" t="s">
        <v>429</v>
      </c>
      <c r="HA768" s="157"/>
      <c r="HB768" s="157"/>
      <c r="HC768" s="277"/>
      <c r="HD768" s="277"/>
      <c r="HF768" s="277"/>
    </row>
    <row r="769" spans="1:214" ht="12.75" customHeight="1">
      <c r="A769" s="203" t="s">
        <v>1856</v>
      </c>
      <c r="B769" s="189" t="s">
        <v>430</v>
      </c>
      <c r="C769" s="501" t="s">
        <v>431</v>
      </c>
      <c r="D769" s="501"/>
      <c r="E769" s="501"/>
      <c r="F769" s="501"/>
      <c r="G769" s="501"/>
      <c r="H769" s="190" t="s">
        <v>432</v>
      </c>
      <c r="I769" s="209">
        <v>2</v>
      </c>
      <c r="J769" s="191"/>
      <c r="K769" s="209">
        <v>2</v>
      </c>
      <c r="L769" s="193"/>
      <c r="M769" s="191"/>
      <c r="N769" s="193"/>
      <c r="O769" s="202">
        <v>1.0367</v>
      </c>
      <c r="P769" s="216">
        <v>54.69</v>
      </c>
      <c r="GO769" s="277"/>
      <c r="GP769" s="277"/>
      <c r="GQ769" s="277"/>
      <c r="GR769" s="277"/>
      <c r="GS769" s="277"/>
      <c r="GT769" s="277"/>
      <c r="GU769" s="277"/>
      <c r="GW769" s="157"/>
      <c r="GX769" s="157"/>
      <c r="GY769" s="157"/>
      <c r="GZ769" s="277"/>
      <c r="HA769" s="157" t="s">
        <v>431</v>
      </c>
      <c r="HB769" s="157"/>
      <c r="HC769" s="277"/>
      <c r="HD769" s="277"/>
      <c r="HF769" s="277"/>
    </row>
    <row r="770" spans="1:214" ht="12.75" customHeight="1">
      <c r="A770" s="203"/>
      <c r="B770" s="189"/>
      <c r="C770" s="501" t="s">
        <v>433</v>
      </c>
      <c r="D770" s="501"/>
      <c r="E770" s="501"/>
      <c r="F770" s="501"/>
      <c r="G770" s="501"/>
      <c r="H770" s="190"/>
      <c r="I770" s="191"/>
      <c r="J770" s="191"/>
      <c r="K770" s="191"/>
      <c r="L770" s="193"/>
      <c r="M770" s="191"/>
      <c r="N770" s="193"/>
      <c r="O770" s="191"/>
      <c r="P770" s="194">
        <v>4306.6099999999997</v>
      </c>
      <c r="GO770" s="277"/>
      <c r="GP770" s="277"/>
      <c r="GQ770" s="277"/>
      <c r="GR770" s="277"/>
      <c r="GS770" s="277"/>
      <c r="GT770" s="277"/>
      <c r="GU770" s="277"/>
      <c r="GW770" s="157"/>
      <c r="GX770" s="157"/>
      <c r="GY770" s="157"/>
      <c r="GZ770" s="277"/>
      <c r="HA770" s="157"/>
      <c r="HB770" s="157" t="s">
        <v>433</v>
      </c>
      <c r="HC770" s="277"/>
      <c r="HD770" s="277"/>
      <c r="HF770" s="277"/>
    </row>
    <row r="771" spans="1:214" ht="12.75" customHeight="1">
      <c r="A771" s="203"/>
      <c r="B771" s="189" t="s">
        <v>603</v>
      </c>
      <c r="C771" s="501" t="s">
        <v>604</v>
      </c>
      <c r="D771" s="501"/>
      <c r="E771" s="501"/>
      <c r="F771" s="501"/>
      <c r="G771" s="501"/>
      <c r="H771" s="190" t="s">
        <v>432</v>
      </c>
      <c r="I771" s="209">
        <v>97</v>
      </c>
      <c r="J771" s="191"/>
      <c r="K771" s="209">
        <v>97</v>
      </c>
      <c r="L771" s="193"/>
      <c r="M771" s="191"/>
      <c r="N771" s="193"/>
      <c r="O771" s="191"/>
      <c r="P771" s="194">
        <v>4177.41</v>
      </c>
      <c r="GO771" s="277"/>
      <c r="GP771" s="277"/>
      <c r="GQ771" s="277"/>
      <c r="GR771" s="277"/>
      <c r="GS771" s="277"/>
      <c r="GT771" s="277"/>
      <c r="GU771" s="277"/>
      <c r="GW771" s="157"/>
      <c r="GX771" s="157"/>
      <c r="GY771" s="157"/>
      <c r="GZ771" s="277"/>
      <c r="HA771" s="157"/>
      <c r="HB771" s="157" t="s">
        <v>604</v>
      </c>
      <c r="HC771" s="277"/>
      <c r="HD771" s="277"/>
      <c r="HF771" s="277"/>
    </row>
    <row r="772" spans="1:214" ht="12.75" customHeight="1">
      <c r="A772" s="203"/>
      <c r="B772" s="189" t="s">
        <v>605</v>
      </c>
      <c r="C772" s="501" t="s">
        <v>606</v>
      </c>
      <c r="D772" s="501"/>
      <c r="E772" s="501"/>
      <c r="F772" s="501"/>
      <c r="G772" s="501"/>
      <c r="H772" s="190" t="s">
        <v>432</v>
      </c>
      <c r="I772" s="209">
        <v>51</v>
      </c>
      <c r="J772" s="191"/>
      <c r="K772" s="209">
        <v>51</v>
      </c>
      <c r="L772" s="193"/>
      <c r="M772" s="191"/>
      <c r="N772" s="193"/>
      <c r="O772" s="191"/>
      <c r="P772" s="194">
        <v>2196.37</v>
      </c>
      <c r="GO772" s="277"/>
      <c r="GP772" s="277"/>
      <c r="GQ772" s="277"/>
      <c r="GR772" s="277"/>
      <c r="GS772" s="277"/>
      <c r="GT772" s="277"/>
      <c r="GU772" s="277"/>
      <c r="GW772" s="157"/>
      <c r="GX772" s="157"/>
      <c r="GY772" s="157"/>
      <c r="GZ772" s="277"/>
      <c r="HA772" s="157"/>
      <c r="HB772" s="157" t="s">
        <v>606</v>
      </c>
      <c r="HC772" s="277"/>
      <c r="HD772" s="277"/>
      <c r="HF772" s="277"/>
    </row>
    <row r="773" spans="1:214" ht="12.75" customHeight="1">
      <c r="A773" s="213"/>
      <c r="B773" s="214"/>
      <c r="C773" s="500" t="s">
        <v>438</v>
      </c>
      <c r="D773" s="500"/>
      <c r="E773" s="500"/>
      <c r="F773" s="500"/>
      <c r="G773" s="500"/>
      <c r="H773" s="180"/>
      <c r="I773" s="181"/>
      <c r="J773" s="181"/>
      <c r="K773" s="181"/>
      <c r="L773" s="183"/>
      <c r="M773" s="181"/>
      <c r="N773" s="211">
        <v>21325.19</v>
      </c>
      <c r="O773" s="181"/>
      <c r="P773" s="212">
        <v>11089.1</v>
      </c>
      <c r="GO773" s="277"/>
      <c r="GP773" s="277"/>
      <c r="GQ773" s="277"/>
      <c r="GR773" s="277"/>
      <c r="GS773" s="277"/>
      <c r="GT773" s="277"/>
      <c r="GU773" s="277"/>
      <c r="GW773" s="157"/>
      <c r="GX773" s="157"/>
      <c r="GY773" s="157"/>
      <c r="GZ773" s="277"/>
      <c r="HA773" s="157"/>
      <c r="HB773" s="157"/>
      <c r="HC773" s="277" t="s">
        <v>438</v>
      </c>
      <c r="HD773" s="277"/>
      <c r="HF773" s="277"/>
    </row>
    <row r="774" spans="1:214" ht="12.75" customHeight="1">
      <c r="A774" s="497" t="s">
        <v>2140</v>
      </c>
      <c r="B774" s="497"/>
      <c r="C774" s="497"/>
      <c r="D774" s="497"/>
      <c r="E774" s="497"/>
      <c r="F774" s="497"/>
      <c r="G774" s="497"/>
      <c r="H774" s="497"/>
      <c r="I774" s="497"/>
      <c r="J774" s="497"/>
      <c r="K774" s="497"/>
      <c r="L774" s="497"/>
      <c r="M774" s="497"/>
      <c r="N774" s="497"/>
      <c r="O774" s="497"/>
      <c r="P774" s="497"/>
      <c r="GO774" s="277"/>
      <c r="GP774" s="277" t="s">
        <v>2140</v>
      </c>
      <c r="GQ774" s="277"/>
      <c r="GR774" s="277"/>
      <c r="GS774" s="277"/>
      <c r="GT774" s="277"/>
      <c r="GU774" s="277"/>
      <c r="GW774" s="157"/>
      <c r="GX774" s="157"/>
      <c r="GY774" s="157"/>
      <c r="GZ774" s="277"/>
      <c r="HA774" s="157"/>
      <c r="HB774" s="157"/>
      <c r="HC774" s="277"/>
      <c r="HD774" s="277"/>
      <c r="HF774" s="277"/>
    </row>
    <row r="775" spans="1:214" ht="12.75" customHeight="1">
      <c r="A775" s="178" t="s">
        <v>511</v>
      </c>
      <c r="B775" s="179" t="s">
        <v>1412</v>
      </c>
      <c r="C775" s="498" t="s">
        <v>1413</v>
      </c>
      <c r="D775" s="498"/>
      <c r="E775" s="498"/>
      <c r="F775" s="498"/>
      <c r="G775" s="498"/>
      <c r="H775" s="180" t="s">
        <v>610</v>
      </c>
      <c r="I775" s="181">
        <v>8.8000000000000007</v>
      </c>
      <c r="J775" s="182">
        <v>1</v>
      </c>
      <c r="K775" s="222">
        <v>8.8000000000000007</v>
      </c>
      <c r="L775" s="183"/>
      <c r="M775" s="181"/>
      <c r="N775" s="184"/>
      <c r="O775" s="181"/>
      <c r="P775" s="185"/>
      <c r="GO775" s="277"/>
      <c r="GP775" s="277"/>
      <c r="GQ775" s="277" t="s">
        <v>1413</v>
      </c>
      <c r="GR775" s="277"/>
      <c r="GS775" s="277"/>
      <c r="GT775" s="277"/>
      <c r="GU775" s="277"/>
      <c r="GW775" s="157"/>
      <c r="GX775" s="157"/>
      <c r="GY775" s="157"/>
      <c r="GZ775" s="277"/>
      <c r="HA775" s="157"/>
      <c r="HB775" s="157"/>
      <c r="HC775" s="277"/>
      <c r="HD775" s="277"/>
      <c r="HF775" s="277"/>
    </row>
    <row r="776" spans="1:214" ht="56.25" customHeight="1">
      <c r="A776" s="186"/>
      <c r="B776" s="187" t="s">
        <v>386</v>
      </c>
      <c r="C776" s="499" t="s">
        <v>387</v>
      </c>
      <c r="D776" s="499"/>
      <c r="E776" s="499"/>
      <c r="F776" s="499"/>
      <c r="G776" s="499"/>
      <c r="H776" s="499"/>
      <c r="I776" s="499"/>
      <c r="J776" s="499"/>
      <c r="K776" s="499"/>
      <c r="L776" s="499"/>
      <c r="M776" s="499"/>
      <c r="N776" s="499"/>
      <c r="O776" s="499"/>
      <c r="P776" s="499"/>
      <c r="GO776" s="277"/>
      <c r="GP776" s="277"/>
      <c r="GQ776" s="277"/>
      <c r="GR776" s="277"/>
      <c r="GS776" s="277"/>
      <c r="GT776" s="277"/>
      <c r="GU776" s="277"/>
      <c r="GV776" s="140" t="s">
        <v>387</v>
      </c>
      <c r="GW776" s="157"/>
      <c r="GX776" s="157"/>
      <c r="GY776" s="157"/>
      <c r="GZ776" s="277"/>
      <c r="HA776" s="157"/>
      <c r="HB776" s="157"/>
      <c r="HC776" s="277"/>
      <c r="HD776" s="277"/>
      <c r="HF776" s="277"/>
    </row>
    <row r="777" spans="1:214" ht="22.5" customHeight="1">
      <c r="A777" s="186"/>
      <c r="B777" s="187" t="s">
        <v>388</v>
      </c>
      <c r="C777" s="499" t="s">
        <v>389</v>
      </c>
      <c r="D777" s="499"/>
      <c r="E777" s="499"/>
      <c r="F777" s="499"/>
      <c r="G777" s="499"/>
      <c r="H777" s="499"/>
      <c r="I777" s="499"/>
      <c r="J777" s="499"/>
      <c r="K777" s="499"/>
      <c r="L777" s="499"/>
      <c r="M777" s="499"/>
      <c r="N777" s="499"/>
      <c r="O777" s="499"/>
      <c r="P777" s="499"/>
      <c r="GO777" s="277"/>
      <c r="GP777" s="277"/>
      <c r="GQ777" s="277"/>
      <c r="GR777" s="277"/>
      <c r="GS777" s="277"/>
      <c r="GT777" s="277"/>
      <c r="GU777" s="277"/>
      <c r="GV777" s="140" t="s">
        <v>389</v>
      </c>
      <c r="GW777" s="157"/>
      <c r="GX777" s="157"/>
      <c r="GY777" s="157"/>
      <c r="GZ777" s="277"/>
      <c r="HA777" s="157"/>
      <c r="HB777" s="157"/>
      <c r="HC777" s="277"/>
      <c r="HD777" s="277"/>
      <c r="HF777" s="277"/>
    </row>
    <row r="778" spans="1:214" ht="12.75" customHeight="1">
      <c r="A778" s="186"/>
      <c r="B778" s="187"/>
      <c r="C778" s="499" t="s">
        <v>2011</v>
      </c>
      <c r="D778" s="499"/>
      <c r="E778" s="499"/>
      <c r="F778" s="499"/>
      <c r="G778" s="499"/>
      <c r="H778" s="499"/>
      <c r="I778" s="499"/>
      <c r="J778" s="499"/>
      <c r="K778" s="499"/>
      <c r="L778" s="499"/>
      <c r="M778" s="499"/>
      <c r="N778" s="499"/>
      <c r="O778" s="499"/>
      <c r="P778" s="499"/>
      <c r="GO778" s="277"/>
      <c r="GP778" s="277"/>
      <c r="GQ778" s="277"/>
      <c r="GR778" s="277"/>
      <c r="GS778" s="277"/>
      <c r="GT778" s="277"/>
      <c r="GU778" s="277"/>
      <c r="GV778" s="140" t="s">
        <v>2011</v>
      </c>
      <c r="GW778" s="157"/>
      <c r="GX778" s="157"/>
      <c r="GY778" s="157"/>
      <c r="GZ778" s="277"/>
      <c r="HA778" s="157"/>
      <c r="HB778" s="157"/>
      <c r="HC778" s="277"/>
      <c r="HD778" s="277"/>
      <c r="HF778" s="277"/>
    </row>
    <row r="779" spans="1:214" ht="12.75" customHeight="1">
      <c r="A779" s="188"/>
      <c r="B779" s="189" t="s">
        <v>164</v>
      </c>
      <c r="C779" s="501" t="s">
        <v>391</v>
      </c>
      <c r="D779" s="501"/>
      <c r="E779" s="501"/>
      <c r="F779" s="501"/>
      <c r="G779" s="501"/>
      <c r="H779" s="190" t="s">
        <v>392</v>
      </c>
      <c r="I779" s="191"/>
      <c r="J779" s="191"/>
      <c r="K779" s="215">
        <v>39.876458200000002</v>
      </c>
      <c r="L779" s="193"/>
      <c r="M779" s="191"/>
      <c r="N779" s="193"/>
      <c r="O779" s="191"/>
      <c r="P779" s="194">
        <v>22575.66</v>
      </c>
      <c r="GO779" s="277"/>
      <c r="GP779" s="277"/>
      <c r="GQ779" s="277"/>
      <c r="GR779" s="277"/>
      <c r="GS779" s="277"/>
      <c r="GT779" s="277"/>
      <c r="GU779" s="277"/>
      <c r="GW779" s="157" t="s">
        <v>391</v>
      </c>
      <c r="GX779" s="157"/>
      <c r="GY779" s="157"/>
      <c r="GZ779" s="277"/>
      <c r="HA779" s="157"/>
      <c r="HB779" s="157"/>
      <c r="HC779" s="277"/>
      <c r="HD779" s="277"/>
      <c r="HF779" s="277"/>
    </row>
    <row r="780" spans="1:214" ht="12.75" customHeight="1">
      <c r="A780" s="195"/>
      <c r="B780" s="189" t="s">
        <v>393</v>
      </c>
      <c r="C780" s="501" t="s">
        <v>394</v>
      </c>
      <c r="D780" s="501"/>
      <c r="E780" s="501"/>
      <c r="F780" s="501"/>
      <c r="G780" s="501"/>
      <c r="H780" s="190" t="s">
        <v>392</v>
      </c>
      <c r="I780" s="201">
        <v>2.82</v>
      </c>
      <c r="J780" s="197">
        <v>1.6068849999999999</v>
      </c>
      <c r="K780" s="215">
        <v>39.876458200000002</v>
      </c>
      <c r="L780" s="198"/>
      <c r="M780" s="199"/>
      <c r="N780" s="200">
        <v>566.14</v>
      </c>
      <c r="O780" s="191"/>
      <c r="P780" s="194">
        <v>22575.66</v>
      </c>
      <c r="Q780" s="278"/>
      <c r="R780" s="278"/>
      <c r="GO780" s="277"/>
      <c r="GP780" s="277"/>
      <c r="GQ780" s="277"/>
      <c r="GR780" s="277"/>
      <c r="GS780" s="277"/>
      <c r="GT780" s="277"/>
      <c r="GU780" s="277"/>
      <c r="GW780" s="157"/>
      <c r="GX780" s="157" t="s">
        <v>394</v>
      </c>
      <c r="GY780" s="157"/>
      <c r="GZ780" s="277"/>
      <c r="HA780" s="157"/>
      <c r="HB780" s="157"/>
      <c r="HC780" s="277"/>
      <c r="HD780" s="277"/>
      <c r="HF780" s="277"/>
    </row>
    <row r="781" spans="1:214" ht="12.75" customHeight="1">
      <c r="A781" s="188"/>
      <c r="B781" s="189" t="s">
        <v>167</v>
      </c>
      <c r="C781" s="501" t="s">
        <v>395</v>
      </c>
      <c r="D781" s="501"/>
      <c r="E781" s="501"/>
      <c r="F781" s="501"/>
      <c r="G781" s="501"/>
      <c r="H781" s="190"/>
      <c r="I781" s="191"/>
      <c r="J781" s="191"/>
      <c r="K781" s="191"/>
      <c r="L781" s="193"/>
      <c r="M781" s="191"/>
      <c r="N781" s="193"/>
      <c r="O781" s="191"/>
      <c r="P781" s="194">
        <v>2705.2</v>
      </c>
      <c r="GO781" s="277"/>
      <c r="GP781" s="277"/>
      <c r="GQ781" s="277"/>
      <c r="GR781" s="277"/>
      <c r="GS781" s="277"/>
      <c r="GT781" s="277"/>
      <c r="GU781" s="277"/>
      <c r="GW781" s="157" t="s">
        <v>395</v>
      </c>
      <c r="GX781" s="157"/>
      <c r="GY781" s="157"/>
      <c r="GZ781" s="277"/>
      <c r="HA781" s="157"/>
      <c r="HB781" s="157"/>
      <c r="HC781" s="277"/>
      <c r="HD781" s="277"/>
      <c r="HF781" s="277"/>
    </row>
    <row r="782" spans="1:214" ht="12.75" customHeight="1">
      <c r="A782" s="188"/>
      <c r="B782" s="189"/>
      <c r="C782" s="501" t="s">
        <v>396</v>
      </c>
      <c r="D782" s="501"/>
      <c r="E782" s="501"/>
      <c r="F782" s="501"/>
      <c r="G782" s="501"/>
      <c r="H782" s="190" t="s">
        <v>392</v>
      </c>
      <c r="I782" s="191"/>
      <c r="J782" s="191"/>
      <c r="K782" s="215">
        <v>2.5453058</v>
      </c>
      <c r="L782" s="193"/>
      <c r="M782" s="191"/>
      <c r="N782" s="193"/>
      <c r="O782" s="191"/>
      <c r="P782" s="194">
        <v>1727.02</v>
      </c>
      <c r="GO782" s="277"/>
      <c r="GP782" s="277"/>
      <c r="GQ782" s="277"/>
      <c r="GR782" s="277"/>
      <c r="GS782" s="277"/>
      <c r="GT782" s="277"/>
      <c r="GU782" s="277"/>
      <c r="GW782" s="157" t="s">
        <v>396</v>
      </c>
      <c r="GX782" s="157"/>
      <c r="GY782" s="157"/>
      <c r="GZ782" s="277"/>
      <c r="HA782" s="157"/>
      <c r="HB782" s="157"/>
      <c r="HC782" s="277"/>
      <c r="HD782" s="277"/>
      <c r="HF782" s="277"/>
    </row>
    <row r="783" spans="1:214" ht="12.75" customHeight="1">
      <c r="A783" s="195"/>
      <c r="B783" s="189" t="s">
        <v>397</v>
      </c>
      <c r="C783" s="501" t="s">
        <v>398</v>
      </c>
      <c r="D783" s="501"/>
      <c r="E783" s="501"/>
      <c r="F783" s="501"/>
      <c r="G783" s="501"/>
      <c r="H783" s="190" t="s">
        <v>399</v>
      </c>
      <c r="I783" s="201">
        <v>0.09</v>
      </c>
      <c r="J783" s="197">
        <v>1.6068849999999999</v>
      </c>
      <c r="K783" s="215">
        <v>1.2726529</v>
      </c>
      <c r="L783" s="198"/>
      <c r="M783" s="199"/>
      <c r="N783" s="200">
        <v>1582.31</v>
      </c>
      <c r="O783" s="191"/>
      <c r="P783" s="194">
        <v>2013.73</v>
      </c>
      <c r="Q783" s="278"/>
      <c r="R783" s="278"/>
      <c r="GO783" s="277"/>
      <c r="GP783" s="277"/>
      <c r="GQ783" s="277"/>
      <c r="GR783" s="277"/>
      <c r="GS783" s="277"/>
      <c r="GT783" s="277"/>
      <c r="GU783" s="277"/>
      <c r="GW783" s="157"/>
      <c r="GX783" s="157" t="s">
        <v>398</v>
      </c>
      <c r="GY783" s="157"/>
      <c r="GZ783" s="277"/>
      <c r="HA783" s="157"/>
      <c r="HB783" s="157"/>
      <c r="HC783" s="277"/>
      <c r="HD783" s="277"/>
      <c r="HF783" s="277"/>
    </row>
    <row r="784" spans="1:214" ht="12.75" customHeight="1">
      <c r="A784" s="203"/>
      <c r="B784" s="189" t="s">
        <v>400</v>
      </c>
      <c r="C784" s="501" t="s">
        <v>401</v>
      </c>
      <c r="D784" s="501"/>
      <c r="E784" s="501"/>
      <c r="F784" s="501"/>
      <c r="G784" s="501"/>
      <c r="H784" s="190" t="s">
        <v>392</v>
      </c>
      <c r="I784" s="201">
        <v>0.09</v>
      </c>
      <c r="J784" s="197">
        <v>1.6068849999999999</v>
      </c>
      <c r="K784" s="215">
        <v>1.2726529</v>
      </c>
      <c r="L784" s="193"/>
      <c r="M784" s="191"/>
      <c r="N784" s="204">
        <v>777.91</v>
      </c>
      <c r="O784" s="191"/>
      <c r="P784" s="216">
        <v>990.01</v>
      </c>
      <c r="GO784" s="277"/>
      <c r="GP784" s="277"/>
      <c r="GQ784" s="277"/>
      <c r="GR784" s="277"/>
      <c r="GS784" s="277"/>
      <c r="GT784" s="277"/>
      <c r="GU784" s="277"/>
      <c r="GW784" s="157"/>
      <c r="GX784" s="157"/>
      <c r="GY784" s="157" t="s">
        <v>401</v>
      </c>
      <c r="GZ784" s="277"/>
      <c r="HA784" s="157"/>
      <c r="HB784" s="157"/>
      <c r="HC784" s="277"/>
      <c r="HD784" s="277"/>
      <c r="HF784" s="277"/>
    </row>
    <row r="785" spans="1:214" ht="12.75" customHeight="1">
      <c r="A785" s="195"/>
      <c r="B785" s="189" t="s">
        <v>402</v>
      </c>
      <c r="C785" s="501" t="s">
        <v>403</v>
      </c>
      <c r="D785" s="501"/>
      <c r="E785" s="501"/>
      <c r="F785" s="501"/>
      <c r="G785" s="501"/>
      <c r="H785" s="190" t="s">
        <v>399</v>
      </c>
      <c r="I785" s="201">
        <v>0.09</v>
      </c>
      <c r="J785" s="197">
        <v>1.6068849999999999</v>
      </c>
      <c r="K785" s="215">
        <v>1.2726529</v>
      </c>
      <c r="L785" s="198"/>
      <c r="M785" s="199"/>
      <c r="N785" s="200">
        <v>543.33000000000004</v>
      </c>
      <c r="O785" s="191"/>
      <c r="P785" s="194">
        <v>691.47</v>
      </c>
      <c r="Q785" s="278"/>
      <c r="R785" s="278"/>
      <c r="GO785" s="277"/>
      <c r="GP785" s="277"/>
      <c r="GQ785" s="277"/>
      <c r="GR785" s="277"/>
      <c r="GS785" s="277"/>
      <c r="GT785" s="277"/>
      <c r="GU785" s="277"/>
      <c r="GW785" s="157"/>
      <c r="GX785" s="157" t="s">
        <v>403</v>
      </c>
      <c r="GY785" s="157"/>
      <c r="GZ785" s="277"/>
      <c r="HA785" s="157"/>
      <c r="HB785" s="157"/>
      <c r="HC785" s="277"/>
      <c r="HD785" s="277"/>
      <c r="HF785" s="277"/>
    </row>
    <row r="786" spans="1:214" ht="12.75" customHeight="1">
      <c r="A786" s="203"/>
      <c r="B786" s="189" t="s">
        <v>404</v>
      </c>
      <c r="C786" s="501" t="s">
        <v>405</v>
      </c>
      <c r="D786" s="501"/>
      <c r="E786" s="501"/>
      <c r="F786" s="501"/>
      <c r="G786" s="501"/>
      <c r="H786" s="190" t="s">
        <v>392</v>
      </c>
      <c r="I786" s="201">
        <v>0.09</v>
      </c>
      <c r="J786" s="197">
        <v>1.6068849999999999</v>
      </c>
      <c r="K786" s="215">
        <v>1.2726529</v>
      </c>
      <c r="L786" s="193"/>
      <c r="M786" s="191"/>
      <c r="N786" s="204">
        <v>579.11</v>
      </c>
      <c r="O786" s="191"/>
      <c r="P786" s="216">
        <v>737.01</v>
      </c>
      <c r="GO786" s="277"/>
      <c r="GP786" s="277"/>
      <c r="GQ786" s="277"/>
      <c r="GR786" s="277"/>
      <c r="GS786" s="277"/>
      <c r="GT786" s="277"/>
      <c r="GU786" s="277"/>
      <c r="GW786" s="157"/>
      <c r="GX786" s="157"/>
      <c r="GY786" s="157" t="s">
        <v>405</v>
      </c>
      <c r="GZ786" s="277"/>
      <c r="HA786" s="157"/>
      <c r="HB786" s="157"/>
      <c r="HC786" s="277"/>
      <c r="HD786" s="277"/>
      <c r="HF786" s="277"/>
    </row>
    <row r="787" spans="1:214" ht="12.75" customHeight="1">
      <c r="A787" s="188"/>
      <c r="B787" s="189" t="s">
        <v>180</v>
      </c>
      <c r="C787" s="501" t="s">
        <v>410</v>
      </c>
      <c r="D787" s="501"/>
      <c r="E787" s="501"/>
      <c r="F787" s="501"/>
      <c r="G787" s="501"/>
      <c r="H787" s="190"/>
      <c r="I787" s="191"/>
      <c r="J787" s="191"/>
      <c r="K787" s="191"/>
      <c r="L787" s="193"/>
      <c r="M787" s="191"/>
      <c r="N787" s="193"/>
      <c r="O787" s="191"/>
      <c r="P787" s="216">
        <v>991.02</v>
      </c>
      <c r="GO787" s="277"/>
      <c r="GP787" s="277"/>
      <c r="GQ787" s="277"/>
      <c r="GR787" s="277"/>
      <c r="GS787" s="277"/>
      <c r="GT787" s="277"/>
      <c r="GU787" s="277"/>
      <c r="GW787" s="157" t="s">
        <v>410</v>
      </c>
      <c r="GX787" s="157"/>
      <c r="GY787" s="157"/>
      <c r="GZ787" s="277"/>
      <c r="HA787" s="157"/>
      <c r="HB787" s="157"/>
      <c r="HC787" s="277"/>
      <c r="HD787" s="277"/>
      <c r="HF787" s="277"/>
    </row>
    <row r="788" spans="1:214" ht="33.75" customHeight="1">
      <c r="A788" s="195"/>
      <c r="B788" s="189" t="s">
        <v>593</v>
      </c>
      <c r="C788" s="501" t="s">
        <v>594</v>
      </c>
      <c r="D788" s="501"/>
      <c r="E788" s="501"/>
      <c r="F788" s="501"/>
      <c r="G788" s="501"/>
      <c r="H788" s="190" t="s">
        <v>595</v>
      </c>
      <c r="I788" s="201">
        <v>13.33</v>
      </c>
      <c r="J788" s="202">
        <v>1.0367</v>
      </c>
      <c r="K788" s="215">
        <v>121.6090568</v>
      </c>
      <c r="L788" s="205">
        <v>5.87</v>
      </c>
      <c r="M788" s="206">
        <v>0.87</v>
      </c>
      <c r="N788" s="200">
        <v>5.1100000000000003</v>
      </c>
      <c r="O788" s="191"/>
      <c r="P788" s="194">
        <v>621.41999999999996</v>
      </c>
      <c r="Q788" s="278"/>
      <c r="R788" s="278"/>
      <c r="GO788" s="277"/>
      <c r="GP788" s="277"/>
      <c r="GQ788" s="277"/>
      <c r="GR788" s="277"/>
      <c r="GS788" s="277"/>
      <c r="GT788" s="277"/>
      <c r="GU788" s="277"/>
      <c r="GW788" s="157"/>
      <c r="GX788" s="157" t="s">
        <v>594</v>
      </c>
      <c r="GY788" s="157"/>
      <c r="GZ788" s="277"/>
      <c r="HA788" s="157"/>
      <c r="HB788" s="157"/>
      <c r="HC788" s="277"/>
      <c r="HD788" s="277"/>
      <c r="HF788" s="277"/>
    </row>
    <row r="789" spans="1:214" ht="22.5" customHeight="1">
      <c r="A789" s="195"/>
      <c r="B789" s="189" t="s">
        <v>1403</v>
      </c>
      <c r="C789" s="501" t="s">
        <v>1404</v>
      </c>
      <c r="D789" s="501"/>
      <c r="E789" s="501"/>
      <c r="F789" s="501"/>
      <c r="G789" s="501"/>
      <c r="H789" s="190" t="s">
        <v>1405</v>
      </c>
      <c r="I789" s="196">
        <v>0.6</v>
      </c>
      <c r="J789" s="202">
        <v>1.0367</v>
      </c>
      <c r="K789" s="197">
        <v>5.473776</v>
      </c>
      <c r="L789" s="205">
        <v>37.71</v>
      </c>
      <c r="M789" s="206">
        <v>1.54</v>
      </c>
      <c r="N789" s="200">
        <v>58.07</v>
      </c>
      <c r="O789" s="191"/>
      <c r="P789" s="194">
        <v>317.86</v>
      </c>
      <c r="Q789" s="278"/>
      <c r="R789" s="278"/>
      <c r="GO789" s="277"/>
      <c r="GP789" s="277"/>
      <c r="GQ789" s="277"/>
      <c r="GR789" s="277"/>
      <c r="GS789" s="277"/>
      <c r="GT789" s="277"/>
      <c r="GU789" s="277"/>
      <c r="GW789" s="157"/>
      <c r="GX789" s="157" t="s">
        <v>1404</v>
      </c>
      <c r="GY789" s="157"/>
      <c r="GZ789" s="277"/>
      <c r="HA789" s="157"/>
      <c r="HB789" s="157"/>
      <c r="HC789" s="277"/>
      <c r="HD789" s="277"/>
      <c r="HF789" s="277"/>
    </row>
    <row r="790" spans="1:214" ht="12.75" customHeight="1">
      <c r="A790" s="195"/>
      <c r="B790" s="189" t="s">
        <v>730</v>
      </c>
      <c r="C790" s="501" t="s">
        <v>731</v>
      </c>
      <c r="D790" s="501"/>
      <c r="E790" s="501"/>
      <c r="F790" s="501"/>
      <c r="G790" s="501"/>
      <c r="H790" s="190" t="s">
        <v>413</v>
      </c>
      <c r="I790" s="201">
        <v>0.05</v>
      </c>
      <c r="J790" s="202">
        <v>1.0367</v>
      </c>
      <c r="K790" s="197">
        <v>0.456148</v>
      </c>
      <c r="L790" s="205">
        <v>79.88</v>
      </c>
      <c r="M790" s="206">
        <v>1.42</v>
      </c>
      <c r="N790" s="200">
        <v>113.43</v>
      </c>
      <c r="O790" s="191"/>
      <c r="P790" s="194">
        <v>51.74</v>
      </c>
      <c r="Q790" s="278"/>
      <c r="R790" s="278"/>
      <c r="GO790" s="277"/>
      <c r="GP790" s="277"/>
      <c r="GQ790" s="277"/>
      <c r="GR790" s="277"/>
      <c r="GS790" s="277"/>
      <c r="GT790" s="277"/>
      <c r="GU790" s="277"/>
      <c r="GW790" s="157"/>
      <c r="GX790" s="157" t="s">
        <v>731</v>
      </c>
      <c r="GY790" s="157"/>
      <c r="GZ790" s="277"/>
      <c r="HA790" s="157"/>
      <c r="HB790" s="157"/>
      <c r="HC790" s="277"/>
      <c r="HD790" s="277"/>
      <c r="HF790" s="277"/>
    </row>
    <row r="791" spans="1:214" ht="12.75" customHeight="1">
      <c r="A791" s="210"/>
      <c r="B791" s="187"/>
      <c r="C791" s="500" t="s">
        <v>429</v>
      </c>
      <c r="D791" s="500"/>
      <c r="E791" s="500"/>
      <c r="F791" s="500"/>
      <c r="G791" s="500"/>
      <c r="H791" s="180"/>
      <c r="I791" s="181"/>
      <c r="J791" s="181"/>
      <c r="K791" s="181"/>
      <c r="L791" s="183"/>
      <c r="M791" s="181"/>
      <c r="N791" s="211"/>
      <c r="O791" s="181"/>
      <c r="P791" s="212">
        <v>27998.9</v>
      </c>
      <c r="Q791" s="278"/>
      <c r="R791" s="278"/>
      <c r="GO791" s="277"/>
      <c r="GP791" s="277"/>
      <c r="GQ791" s="277"/>
      <c r="GR791" s="277"/>
      <c r="GS791" s="277"/>
      <c r="GT791" s="277"/>
      <c r="GU791" s="277"/>
      <c r="GW791" s="157"/>
      <c r="GX791" s="157"/>
      <c r="GY791" s="157"/>
      <c r="GZ791" s="277" t="s">
        <v>429</v>
      </c>
      <c r="HA791" s="157"/>
      <c r="HB791" s="157"/>
      <c r="HC791" s="277"/>
      <c r="HD791" s="277"/>
      <c r="HF791" s="277"/>
    </row>
    <row r="792" spans="1:214" ht="12.75" customHeight="1">
      <c r="A792" s="203" t="s">
        <v>1863</v>
      </c>
      <c r="B792" s="189" t="s">
        <v>430</v>
      </c>
      <c r="C792" s="501" t="s">
        <v>431</v>
      </c>
      <c r="D792" s="501"/>
      <c r="E792" s="501"/>
      <c r="F792" s="501"/>
      <c r="G792" s="501"/>
      <c r="H792" s="190" t="s">
        <v>432</v>
      </c>
      <c r="I792" s="209">
        <v>2</v>
      </c>
      <c r="J792" s="191"/>
      <c r="K792" s="209">
        <v>2</v>
      </c>
      <c r="L792" s="193"/>
      <c r="M792" s="191"/>
      <c r="N792" s="193"/>
      <c r="O792" s="202">
        <v>1.0367</v>
      </c>
      <c r="P792" s="216">
        <v>291.3</v>
      </c>
      <c r="GO792" s="277"/>
      <c r="GP792" s="277"/>
      <c r="GQ792" s="277"/>
      <c r="GR792" s="277"/>
      <c r="GS792" s="277"/>
      <c r="GT792" s="277"/>
      <c r="GU792" s="277"/>
      <c r="GW792" s="157"/>
      <c r="GX792" s="157"/>
      <c r="GY792" s="157"/>
      <c r="GZ792" s="277"/>
      <c r="HA792" s="157" t="s">
        <v>431</v>
      </c>
      <c r="HB792" s="157"/>
      <c r="HC792" s="277"/>
      <c r="HD792" s="277"/>
      <c r="HF792" s="277"/>
    </row>
    <row r="793" spans="1:214" ht="12.75" customHeight="1">
      <c r="A793" s="203"/>
      <c r="B793" s="189"/>
      <c r="C793" s="501" t="s">
        <v>433</v>
      </c>
      <c r="D793" s="501"/>
      <c r="E793" s="501"/>
      <c r="F793" s="501"/>
      <c r="G793" s="501"/>
      <c r="H793" s="190"/>
      <c r="I793" s="191"/>
      <c r="J793" s="191"/>
      <c r="K793" s="191"/>
      <c r="L793" s="193"/>
      <c r="M793" s="191"/>
      <c r="N793" s="193"/>
      <c r="O793" s="191"/>
      <c r="P793" s="194">
        <v>24302.68</v>
      </c>
      <c r="GO793" s="277"/>
      <c r="GP793" s="277"/>
      <c r="GQ793" s="277"/>
      <c r="GR793" s="277"/>
      <c r="GS793" s="277"/>
      <c r="GT793" s="277"/>
      <c r="GU793" s="277"/>
      <c r="GW793" s="157"/>
      <c r="GX793" s="157"/>
      <c r="GY793" s="157"/>
      <c r="GZ793" s="277"/>
      <c r="HA793" s="157"/>
      <c r="HB793" s="157" t="s">
        <v>433</v>
      </c>
      <c r="HC793" s="277"/>
      <c r="HD793" s="277"/>
      <c r="HF793" s="277"/>
    </row>
    <row r="794" spans="1:214" ht="12.75" customHeight="1">
      <c r="A794" s="203"/>
      <c r="B794" s="189" t="s">
        <v>603</v>
      </c>
      <c r="C794" s="501" t="s">
        <v>604</v>
      </c>
      <c r="D794" s="501"/>
      <c r="E794" s="501"/>
      <c r="F794" s="501"/>
      <c r="G794" s="501"/>
      <c r="H794" s="190" t="s">
        <v>432</v>
      </c>
      <c r="I794" s="209">
        <v>97</v>
      </c>
      <c r="J794" s="191"/>
      <c r="K794" s="209">
        <v>97</v>
      </c>
      <c r="L794" s="193"/>
      <c r="M794" s="191"/>
      <c r="N794" s="193"/>
      <c r="O794" s="191"/>
      <c r="P794" s="194">
        <v>23573.599999999999</v>
      </c>
      <c r="GO794" s="277"/>
      <c r="GP794" s="277"/>
      <c r="GQ794" s="277"/>
      <c r="GR794" s="277"/>
      <c r="GS794" s="277"/>
      <c r="GT794" s="277"/>
      <c r="GU794" s="277"/>
      <c r="GW794" s="157"/>
      <c r="GX794" s="157"/>
      <c r="GY794" s="157"/>
      <c r="GZ794" s="277"/>
      <c r="HA794" s="157"/>
      <c r="HB794" s="157" t="s">
        <v>604</v>
      </c>
      <c r="HC794" s="277"/>
      <c r="HD794" s="277"/>
      <c r="HF794" s="277"/>
    </row>
    <row r="795" spans="1:214" ht="12.75" customHeight="1">
      <c r="A795" s="203"/>
      <c r="B795" s="189" t="s">
        <v>605</v>
      </c>
      <c r="C795" s="501" t="s">
        <v>606</v>
      </c>
      <c r="D795" s="501"/>
      <c r="E795" s="501"/>
      <c r="F795" s="501"/>
      <c r="G795" s="501"/>
      <c r="H795" s="190" t="s">
        <v>432</v>
      </c>
      <c r="I795" s="209">
        <v>51</v>
      </c>
      <c r="J795" s="191"/>
      <c r="K795" s="209">
        <v>51</v>
      </c>
      <c r="L795" s="193"/>
      <c r="M795" s="191"/>
      <c r="N795" s="193"/>
      <c r="O795" s="191"/>
      <c r="P795" s="194">
        <v>12394.37</v>
      </c>
      <c r="GO795" s="277"/>
      <c r="GP795" s="277"/>
      <c r="GQ795" s="277"/>
      <c r="GR795" s="277"/>
      <c r="GS795" s="277"/>
      <c r="GT795" s="277"/>
      <c r="GU795" s="277"/>
      <c r="GW795" s="157"/>
      <c r="GX795" s="157"/>
      <c r="GY795" s="157"/>
      <c r="GZ795" s="277"/>
      <c r="HA795" s="157"/>
      <c r="HB795" s="157" t="s">
        <v>606</v>
      </c>
      <c r="HC795" s="277"/>
      <c r="HD795" s="277"/>
      <c r="HF795" s="277"/>
    </row>
    <row r="796" spans="1:214" ht="12.75" customHeight="1">
      <c r="A796" s="213"/>
      <c r="B796" s="214"/>
      <c r="C796" s="500" t="s">
        <v>438</v>
      </c>
      <c r="D796" s="500"/>
      <c r="E796" s="500"/>
      <c r="F796" s="500"/>
      <c r="G796" s="500"/>
      <c r="H796" s="180"/>
      <c r="I796" s="181"/>
      <c r="J796" s="181"/>
      <c r="K796" s="181"/>
      <c r="L796" s="183"/>
      <c r="M796" s="181"/>
      <c r="N796" s="211">
        <v>7302.06</v>
      </c>
      <c r="O796" s="181"/>
      <c r="P796" s="212">
        <v>64258.17</v>
      </c>
      <c r="GO796" s="277"/>
      <c r="GP796" s="277"/>
      <c r="GQ796" s="277"/>
      <c r="GR796" s="277"/>
      <c r="GS796" s="277"/>
      <c r="GT796" s="277"/>
      <c r="GU796" s="277"/>
      <c r="GW796" s="157"/>
      <c r="GX796" s="157"/>
      <c r="GY796" s="157"/>
      <c r="GZ796" s="277"/>
      <c r="HA796" s="157"/>
      <c r="HB796" s="157"/>
      <c r="HC796" s="277" t="s">
        <v>438</v>
      </c>
      <c r="HD796" s="277"/>
      <c r="HF796" s="277"/>
    </row>
    <row r="797" spans="1:214" ht="45" customHeight="1">
      <c r="A797" s="178" t="s">
        <v>514</v>
      </c>
      <c r="B797" s="179" t="s">
        <v>1465</v>
      </c>
      <c r="C797" s="498" t="s">
        <v>1466</v>
      </c>
      <c r="D797" s="498"/>
      <c r="E797" s="498"/>
      <c r="F797" s="498"/>
      <c r="G797" s="498"/>
      <c r="H797" s="180" t="s">
        <v>610</v>
      </c>
      <c r="I797" s="181">
        <v>0.2</v>
      </c>
      <c r="J797" s="182">
        <v>1</v>
      </c>
      <c r="K797" s="222">
        <v>0.2</v>
      </c>
      <c r="L797" s="183"/>
      <c r="M797" s="181"/>
      <c r="N797" s="184"/>
      <c r="O797" s="181"/>
      <c r="P797" s="185"/>
      <c r="GO797" s="277"/>
      <c r="GP797" s="277"/>
      <c r="GQ797" s="277" t="s">
        <v>1466</v>
      </c>
      <c r="GR797" s="277"/>
      <c r="GS797" s="277"/>
      <c r="GT797" s="277"/>
      <c r="GU797" s="277"/>
      <c r="GW797" s="157"/>
      <c r="GX797" s="157"/>
      <c r="GY797" s="157"/>
      <c r="GZ797" s="277"/>
      <c r="HA797" s="157"/>
      <c r="HB797" s="157"/>
      <c r="HC797" s="277"/>
      <c r="HD797" s="277"/>
      <c r="HF797" s="277"/>
    </row>
    <row r="798" spans="1:214" ht="56.25" customHeight="1">
      <c r="A798" s="186"/>
      <c r="B798" s="187" t="s">
        <v>386</v>
      </c>
      <c r="C798" s="499" t="s">
        <v>387</v>
      </c>
      <c r="D798" s="499"/>
      <c r="E798" s="499"/>
      <c r="F798" s="499"/>
      <c r="G798" s="499"/>
      <c r="H798" s="499"/>
      <c r="I798" s="499"/>
      <c r="J798" s="499"/>
      <c r="K798" s="499"/>
      <c r="L798" s="499"/>
      <c r="M798" s="499"/>
      <c r="N798" s="499"/>
      <c r="O798" s="499"/>
      <c r="P798" s="499"/>
      <c r="GO798" s="277"/>
      <c r="GP798" s="277"/>
      <c r="GQ798" s="277"/>
      <c r="GR798" s="277"/>
      <c r="GS798" s="277"/>
      <c r="GT798" s="277"/>
      <c r="GU798" s="277"/>
      <c r="GV798" s="140" t="s">
        <v>387</v>
      </c>
      <c r="GW798" s="157"/>
      <c r="GX798" s="157"/>
      <c r="GY798" s="157"/>
      <c r="GZ798" s="277"/>
      <c r="HA798" s="157"/>
      <c r="HB798" s="157"/>
      <c r="HC798" s="277"/>
      <c r="HD798" s="277"/>
      <c r="HF798" s="277"/>
    </row>
    <row r="799" spans="1:214" ht="22.5" customHeight="1">
      <c r="A799" s="186"/>
      <c r="B799" s="187" t="s">
        <v>388</v>
      </c>
      <c r="C799" s="499" t="s">
        <v>389</v>
      </c>
      <c r="D799" s="499"/>
      <c r="E799" s="499"/>
      <c r="F799" s="499"/>
      <c r="G799" s="499"/>
      <c r="H799" s="499"/>
      <c r="I799" s="499"/>
      <c r="J799" s="499"/>
      <c r="K799" s="499"/>
      <c r="L799" s="499"/>
      <c r="M799" s="499"/>
      <c r="N799" s="499"/>
      <c r="O799" s="499"/>
      <c r="P799" s="499"/>
      <c r="GO799" s="277"/>
      <c r="GP799" s="277"/>
      <c r="GQ799" s="277"/>
      <c r="GR799" s="277"/>
      <c r="GS799" s="277"/>
      <c r="GT799" s="277"/>
      <c r="GU799" s="277"/>
      <c r="GV799" s="140" t="s">
        <v>389</v>
      </c>
      <c r="GW799" s="157"/>
      <c r="GX799" s="157"/>
      <c r="GY799" s="157"/>
      <c r="GZ799" s="277"/>
      <c r="HA799" s="157"/>
      <c r="HB799" s="157"/>
      <c r="HC799" s="277"/>
      <c r="HD799" s="277"/>
      <c r="HF799" s="277"/>
    </row>
    <row r="800" spans="1:214" ht="12.75" customHeight="1">
      <c r="A800" s="186"/>
      <c r="B800" s="187"/>
      <c r="C800" s="499" t="s">
        <v>2011</v>
      </c>
      <c r="D800" s="499"/>
      <c r="E800" s="499"/>
      <c r="F800" s="499"/>
      <c r="G800" s="499"/>
      <c r="H800" s="499"/>
      <c r="I800" s="499"/>
      <c r="J800" s="499"/>
      <c r="K800" s="499"/>
      <c r="L800" s="499"/>
      <c r="M800" s="499"/>
      <c r="N800" s="499"/>
      <c r="O800" s="499"/>
      <c r="P800" s="499"/>
      <c r="GO800" s="277"/>
      <c r="GP800" s="277"/>
      <c r="GQ800" s="277"/>
      <c r="GR800" s="277"/>
      <c r="GS800" s="277"/>
      <c r="GT800" s="277"/>
      <c r="GU800" s="277"/>
      <c r="GV800" s="140" t="s">
        <v>2011</v>
      </c>
      <c r="GW800" s="157"/>
      <c r="GX800" s="157"/>
      <c r="GY800" s="157"/>
      <c r="GZ800" s="277"/>
      <c r="HA800" s="157"/>
      <c r="HB800" s="157"/>
      <c r="HC800" s="277"/>
      <c r="HD800" s="277"/>
      <c r="HF800" s="277"/>
    </row>
    <row r="801" spans="1:214" ht="12.75" customHeight="1">
      <c r="A801" s="188"/>
      <c r="B801" s="189" t="s">
        <v>164</v>
      </c>
      <c r="C801" s="501" t="s">
        <v>391</v>
      </c>
      <c r="D801" s="501"/>
      <c r="E801" s="501"/>
      <c r="F801" s="501"/>
      <c r="G801" s="501"/>
      <c r="H801" s="190" t="s">
        <v>392</v>
      </c>
      <c r="I801" s="191"/>
      <c r="J801" s="191"/>
      <c r="K801" s="215">
        <v>3.7536833999999999</v>
      </c>
      <c r="L801" s="193"/>
      <c r="M801" s="191"/>
      <c r="N801" s="193"/>
      <c r="O801" s="191"/>
      <c r="P801" s="194">
        <v>2125.11</v>
      </c>
      <c r="GO801" s="277"/>
      <c r="GP801" s="277"/>
      <c r="GQ801" s="277"/>
      <c r="GR801" s="277"/>
      <c r="GS801" s="277"/>
      <c r="GT801" s="277"/>
      <c r="GU801" s="277"/>
      <c r="GW801" s="157" t="s">
        <v>391</v>
      </c>
      <c r="GX801" s="157"/>
      <c r="GY801" s="157"/>
      <c r="GZ801" s="277"/>
      <c r="HA801" s="157"/>
      <c r="HB801" s="157"/>
      <c r="HC801" s="277"/>
      <c r="HD801" s="277"/>
      <c r="HF801" s="277"/>
    </row>
    <row r="802" spans="1:214" ht="12.75" customHeight="1">
      <c r="A802" s="195"/>
      <c r="B802" s="189" t="s">
        <v>393</v>
      </c>
      <c r="C802" s="501" t="s">
        <v>394</v>
      </c>
      <c r="D802" s="501"/>
      <c r="E802" s="501"/>
      <c r="F802" s="501"/>
      <c r="G802" s="501"/>
      <c r="H802" s="190" t="s">
        <v>392</v>
      </c>
      <c r="I802" s="201">
        <v>11.68</v>
      </c>
      <c r="J802" s="197">
        <v>1.6068849999999999</v>
      </c>
      <c r="K802" s="215">
        <v>3.7536833999999999</v>
      </c>
      <c r="L802" s="198"/>
      <c r="M802" s="199"/>
      <c r="N802" s="200">
        <v>566.14</v>
      </c>
      <c r="O802" s="191"/>
      <c r="P802" s="194">
        <v>2125.11</v>
      </c>
      <c r="Q802" s="278"/>
      <c r="R802" s="278"/>
      <c r="GO802" s="277"/>
      <c r="GP802" s="277"/>
      <c r="GQ802" s="277"/>
      <c r="GR802" s="277"/>
      <c r="GS802" s="277"/>
      <c r="GT802" s="277"/>
      <c r="GU802" s="277"/>
      <c r="GW802" s="157"/>
      <c r="GX802" s="157" t="s">
        <v>394</v>
      </c>
      <c r="GY802" s="157"/>
      <c r="GZ802" s="277"/>
      <c r="HA802" s="157"/>
      <c r="HB802" s="157"/>
      <c r="HC802" s="277"/>
      <c r="HD802" s="277"/>
      <c r="HF802" s="277"/>
    </row>
    <row r="803" spans="1:214" ht="12.75" customHeight="1">
      <c r="A803" s="188"/>
      <c r="B803" s="189" t="s">
        <v>167</v>
      </c>
      <c r="C803" s="501" t="s">
        <v>395</v>
      </c>
      <c r="D803" s="501"/>
      <c r="E803" s="501"/>
      <c r="F803" s="501"/>
      <c r="G803" s="501"/>
      <c r="H803" s="190"/>
      <c r="I803" s="191"/>
      <c r="J803" s="191"/>
      <c r="K803" s="191"/>
      <c r="L803" s="193"/>
      <c r="M803" s="191"/>
      <c r="N803" s="193"/>
      <c r="O803" s="191"/>
      <c r="P803" s="216">
        <v>75.150000000000006</v>
      </c>
      <c r="GO803" s="277"/>
      <c r="GP803" s="277"/>
      <c r="GQ803" s="277"/>
      <c r="GR803" s="277"/>
      <c r="GS803" s="277"/>
      <c r="GT803" s="277"/>
      <c r="GU803" s="277"/>
      <c r="GW803" s="157" t="s">
        <v>395</v>
      </c>
      <c r="GX803" s="157"/>
      <c r="GY803" s="157"/>
      <c r="GZ803" s="277"/>
      <c r="HA803" s="157"/>
      <c r="HB803" s="157"/>
      <c r="HC803" s="277"/>
      <c r="HD803" s="277"/>
      <c r="HF803" s="277"/>
    </row>
    <row r="804" spans="1:214" ht="12.75" customHeight="1">
      <c r="A804" s="188"/>
      <c r="B804" s="189"/>
      <c r="C804" s="501" t="s">
        <v>396</v>
      </c>
      <c r="D804" s="501"/>
      <c r="E804" s="501"/>
      <c r="F804" s="501"/>
      <c r="G804" s="501"/>
      <c r="H804" s="190" t="s">
        <v>392</v>
      </c>
      <c r="I804" s="191"/>
      <c r="J804" s="191"/>
      <c r="K804" s="197">
        <v>7.0703000000000002E-2</v>
      </c>
      <c r="L804" s="193"/>
      <c r="M804" s="191"/>
      <c r="N804" s="193"/>
      <c r="O804" s="191"/>
      <c r="P804" s="216">
        <v>47.97</v>
      </c>
      <c r="GO804" s="277"/>
      <c r="GP804" s="277"/>
      <c r="GQ804" s="277"/>
      <c r="GR804" s="277"/>
      <c r="GS804" s="277"/>
      <c r="GT804" s="277"/>
      <c r="GU804" s="277"/>
      <c r="GW804" s="157" t="s">
        <v>396</v>
      </c>
      <c r="GX804" s="157"/>
      <c r="GY804" s="157"/>
      <c r="GZ804" s="277"/>
      <c r="HA804" s="157"/>
      <c r="HB804" s="157"/>
      <c r="HC804" s="277"/>
      <c r="HD804" s="277"/>
      <c r="HF804" s="277"/>
    </row>
    <row r="805" spans="1:214" ht="12.75" customHeight="1">
      <c r="A805" s="195"/>
      <c r="B805" s="189" t="s">
        <v>397</v>
      </c>
      <c r="C805" s="501" t="s">
        <v>398</v>
      </c>
      <c r="D805" s="501"/>
      <c r="E805" s="501"/>
      <c r="F805" s="501"/>
      <c r="G805" s="501"/>
      <c r="H805" s="190" t="s">
        <v>399</v>
      </c>
      <c r="I805" s="201">
        <v>0.11</v>
      </c>
      <c r="J805" s="197">
        <v>1.6068849999999999</v>
      </c>
      <c r="K805" s="215">
        <v>3.5351500000000001E-2</v>
      </c>
      <c r="L805" s="198"/>
      <c r="M805" s="199"/>
      <c r="N805" s="200">
        <v>1582.31</v>
      </c>
      <c r="O805" s="191"/>
      <c r="P805" s="194">
        <v>55.94</v>
      </c>
      <c r="Q805" s="278"/>
      <c r="R805" s="278"/>
      <c r="GO805" s="277"/>
      <c r="GP805" s="277"/>
      <c r="GQ805" s="277"/>
      <c r="GR805" s="277"/>
      <c r="GS805" s="277"/>
      <c r="GT805" s="277"/>
      <c r="GU805" s="277"/>
      <c r="GW805" s="157"/>
      <c r="GX805" s="157" t="s">
        <v>398</v>
      </c>
      <c r="GY805" s="157"/>
      <c r="GZ805" s="277"/>
      <c r="HA805" s="157"/>
      <c r="HB805" s="157"/>
      <c r="HC805" s="277"/>
      <c r="HD805" s="277"/>
      <c r="HF805" s="277"/>
    </row>
    <row r="806" spans="1:214" ht="12.75" customHeight="1">
      <c r="A806" s="203"/>
      <c r="B806" s="189" t="s">
        <v>400</v>
      </c>
      <c r="C806" s="501" t="s">
        <v>401</v>
      </c>
      <c r="D806" s="501"/>
      <c r="E806" s="501"/>
      <c r="F806" s="501"/>
      <c r="G806" s="501"/>
      <c r="H806" s="190" t="s">
        <v>392</v>
      </c>
      <c r="I806" s="201">
        <v>0.11</v>
      </c>
      <c r="J806" s="197">
        <v>1.6068849999999999</v>
      </c>
      <c r="K806" s="215">
        <v>3.5351500000000001E-2</v>
      </c>
      <c r="L806" s="193"/>
      <c r="M806" s="191"/>
      <c r="N806" s="204">
        <v>777.91</v>
      </c>
      <c r="O806" s="191"/>
      <c r="P806" s="216">
        <v>27.5</v>
      </c>
      <c r="GO806" s="277"/>
      <c r="GP806" s="277"/>
      <c r="GQ806" s="277"/>
      <c r="GR806" s="277"/>
      <c r="GS806" s="277"/>
      <c r="GT806" s="277"/>
      <c r="GU806" s="277"/>
      <c r="GW806" s="157"/>
      <c r="GX806" s="157"/>
      <c r="GY806" s="157" t="s">
        <v>401</v>
      </c>
      <c r="GZ806" s="277"/>
      <c r="HA806" s="157"/>
      <c r="HB806" s="157"/>
      <c r="HC806" s="277"/>
      <c r="HD806" s="277"/>
      <c r="HF806" s="277"/>
    </row>
    <row r="807" spans="1:214" ht="12.75" customHeight="1">
      <c r="A807" s="195"/>
      <c r="B807" s="189" t="s">
        <v>402</v>
      </c>
      <c r="C807" s="501" t="s">
        <v>403</v>
      </c>
      <c r="D807" s="501"/>
      <c r="E807" s="501"/>
      <c r="F807" s="501"/>
      <c r="G807" s="501"/>
      <c r="H807" s="190" t="s">
        <v>399</v>
      </c>
      <c r="I807" s="201">
        <v>0.11</v>
      </c>
      <c r="J807" s="197">
        <v>1.6068849999999999</v>
      </c>
      <c r="K807" s="215">
        <v>3.5351500000000001E-2</v>
      </c>
      <c r="L807" s="198"/>
      <c r="M807" s="199"/>
      <c r="N807" s="200">
        <v>543.33000000000004</v>
      </c>
      <c r="O807" s="191"/>
      <c r="P807" s="194">
        <v>19.21</v>
      </c>
      <c r="Q807" s="278"/>
      <c r="R807" s="278"/>
      <c r="GO807" s="277"/>
      <c r="GP807" s="277"/>
      <c r="GQ807" s="277"/>
      <c r="GR807" s="277"/>
      <c r="GS807" s="277"/>
      <c r="GT807" s="277"/>
      <c r="GU807" s="277"/>
      <c r="GW807" s="157"/>
      <c r="GX807" s="157" t="s">
        <v>403</v>
      </c>
      <c r="GY807" s="157"/>
      <c r="GZ807" s="277"/>
      <c r="HA807" s="157"/>
      <c r="HB807" s="157"/>
      <c r="HC807" s="277"/>
      <c r="HD807" s="277"/>
      <c r="HF807" s="277"/>
    </row>
    <row r="808" spans="1:214" ht="12.75" customHeight="1">
      <c r="A808" s="203"/>
      <c r="B808" s="189" t="s">
        <v>404</v>
      </c>
      <c r="C808" s="501" t="s">
        <v>405</v>
      </c>
      <c r="D808" s="501"/>
      <c r="E808" s="501"/>
      <c r="F808" s="501"/>
      <c r="G808" s="501"/>
      <c r="H808" s="190" t="s">
        <v>392</v>
      </c>
      <c r="I808" s="201">
        <v>0.11</v>
      </c>
      <c r="J808" s="197">
        <v>1.6068849999999999</v>
      </c>
      <c r="K808" s="215">
        <v>3.5351500000000001E-2</v>
      </c>
      <c r="L808" s="193"/>
      <c r="M808" s="191"/>
      <c r="N808" s="204">
        <v>579.11</v>
      </c>
      <c r="O808" s="191"/>
      <c r="P808" s="216">
        <v>20.47</v>
      </c>
      <c r="GO808" s="277"/>
      <c r="GP808" s="277"/>
      <c r="GQ808" s="277"/>
      <c r="GR808" s="277"/>
      <c r="GS808" s="277"/>
      <c r="GT808" s="277"/>
      <c r="GU808" s="277"/>
      <c r="GW808" s="157"/>
      <c r="GX808" s="157"/>
      <c r="GY808" s="157" t="s">
        <v>405</v>
      </c>
      <c r="GZ808" s="277"/>
      <c r="HA808" s="157"/>
      <c r="HB808" s="157"/>
      <c r="HC808" s="277"/>
      <c r="HD808" s="277"/>
      <c r="HF808" s="277"/>
    </row>
    <row r="809" spans="1:214" ht="12.75" customHeight="1">
      <c r="A809" s="188"/>
      <c r="B809" s="189" t="s">
        <v>180</v>
      </c>
      <c r="C809" s="501" t="s">
        <v>410</v>
      </c>
      <c r="D809" s="501"/>
      <c r="E809" s="501"/>
      <c r="F809" s="501"/>
      <c r="G809" s="501"/>
      <c r="H809" s="190"/>
      <c r="I809" s="191"/>
      <c r="J809" s="191"/>
      <c r="K809" s="191"/>
      <c r="L809" s="193"/>
      <c r="M809" s="191"/>
      <c r="N809" s="193"/>
      <c r="O809" s="191"/>
      <c r="P809" s="216">
        <v>119.35</v>
      </c>
      <c r="GO809" s="277"/>
      <c r="GP809" s="277"/>
      <c r="GQ809" s="277"/>
      <c r="GR809" s="277"/>
      <c r="GS809" s="277"/>
      <c r="GT809" s="277"/>
      <c r="GU809" s="277"/>
      <c r="GW809" s="157" t="s">
        <v>410</v>
      </c>
      <c r="GX809" s="157"/>
      <c r="GY809" s="157"/>
      <c r="GZ809" s="277"/>
      <c r="HA809" s="157"/>
      <c r="HB809" s="157"/>
      <c r="HC809" s="277"/>
      <c r="HD809" s="277"/>
      <c r="HF809" s="277"/>
    </row>
    <row r="810" spans="1:214" ht="33.75" customHeight="1">
      <c r="A810" s="195"/>
      <c r="B810" s="189" t="s">
        <v>593</v>
      </c>
      <c r="C810" s="501" t="s">
        <v>594</v>
      </c>
      <c r="D810" s="501"/>
      <c r="E810" s="501"/>
      <c r="F810" s="501"/>
      <c r="G810" s="501"/>
      <c r="H810" s="190" t="s">
        <v>595</v>
      </c>
      <c r="I810" s="201">
        <v>33.33</v>
      </c>
      <c r="J810" s="202">
        <v>1.0367</v>
      </c>
      <c r="K810" s="215">
        <v>6.9106421999999998</v>
      </c>
      <c r="L810" s="205">
        <v>5.87</v>
      </c>
      <c r="M810" s="206">
        <v>0.87</v>
      </c>
      <c r="N810" s="200">
        <v>5.1100000000000003</v>
      </c>
      <c r="O810" s="191"/>
      <c r="P810" s="194">
        <v>35.31</v>
      </c>
      <c r="Q810" s="278"/>
      <c r="R810" s="278"/>
      <c r="GO810" s="277"/>
      <c r="GP810" s="277"/>
      <c r="GQ810" s="277"/>
      <c r="GR810" s="277"/>
      <c r="GS810" s="277"/>
      <c r="GT810" s="277"/>
      <c r="GU810" s="277"/>
      <c r="GW810" s="157"/>
      <c r="GX810" s="157" t="s">
        <v>594</v>
      </c>
      <c r="GY810" s="157"/>
      <c r="GZ810" s="277"/>
      <c r="HA810" s="157"/>
      <c r="HB810" s="157"/>
      <c r="HC810" s="277"/>
      <c r="HD810" s="277"/>
      <c r="HF810" s="277"/>
    </row>
    <row r="811" spans="1:214" ht="12.75" customHeight="1">
      <c r="A811" s="195"/>
      <c r="B811" s="189" t="s">
        <v>1433</v>
      </c>
      <c r="C811" s="501" t="s">
        <v>1434</v>
      </c>
      <c r="D811" s="501"/>
      <c r="E811" s="501"/>
      <c r="F811" s="501"/>
      <c r="G811" s="501"/>
      <c r="H811" s="190" t="s">
        <v>418</v>
      </c>
      <c r="I811" s="192">
        <v>1.2600000000000001E-3</v>
      </c>
      <c r="J811" s="202">
        <v>1.0367</v>
      </c>
      <c r="K811" s="215">
        <v>2.6120000000000001E-4</v>
      </c>
      <c r="L811" s="208">
        <v>43821.53</v>
      </c>
      <c r="M811" s="206">
        <v>1.34</v>
      </c>
      <c r="N811" s="200">
        <v>58720.85</v>
      </c>
      <c r="O811" s="191"/>
      <c r="P811" s="194">
        <v>15.34</v>
      </c>
      <c r="Q811" s="278"/>
      <c r="R811" s="278"/>
      <c r="GO811" s="277"/>
      <c r="GP811" s="277"/>
      <c r="GQ811" s="277"/>
      <c r="GR811" s="277"/>
      <c r="GS811" s="277"/>
      <c r="GT811" s="277"/>
      <c r="GU811" s="277"/>
      <c r="GW811" s="157"/>
      <c r="GX811" s="157" t="s">
        <v>1434</v>
      </c>
      <c r="GY811" s="157"/>
      <c r="GZ811" s="277"/>
      <c r="HA811" s="157"/>
      <c r="HB811" s="157"/>
      <c r="HC811" s="277"/>
      <c r="HD811" s="277"/>
      <c r="HF811" s="277"/>
    </row>
    <row r="812" spans="1:214" ht="12.75" customHeight="1">
      <c r="A812" s="195"/>
      <c r="B812" s="189" t="s">
        <v>730</v>
      </c>
      <c r="C812" s="501" t="s">
        <v>731</v>
      </c>
      <c r="D812" s="501"/>
      <c r="E812" s="501"/>
      <c r="F812" s="501"/>
      <c r="G812" s="501"/>
      <c r="H812" s="190" t="s">
        <v>413</v>
      </c>
      <c r="I812" s="201">
        <v>0.02</v>
      </c>
      <c r="J812" s="202">
        <v>1.0367</v>
      </c>
      <c r="K812" s="215">
        <v>4.1468E-3</v>
      </c>
      <c r="L812" s="205">
        <v>79.88</v>
      </c>
      <c r="M812" s="206">
        <v>1.42</v>
      </c>
      <c r="N812" s="200">
        <v>113.43</v>
      </c>
      <c r="O812" s="191"/>
      <c r="P812" s="194">
        <v>0.47</v>
      </c>
      <c r="Q812" s="278"/>
      <c r="R812" s="278"/>
      <c r="GO812" s="277"/>
      <c r="GP812" s="277"/>
      <c r="GQ812" s="277"/>
      <c r="GR812" s="277"/>
      <c r="GS812" s="277"/>
      <c r="GT812" s="277"/>
      <c r="GU812" s="277"/>
      <c r="GW812" s="157"/>
      <c r="GX812" s="157" t="s">
        <v>731</v>
      </c>
      <c r="GY812" s="157"/>
      <c r="GZ812" s="277"/>
      <c r="HA812" s="157"/>
      <c r="HB812" s="157"/>
      <c r="HC812" s="277"/>
      <c r="HD812" s="277"/>
      <c r="HF812" s="277"/>
    </row>
    <row r="813" spans="1:214" ht="12.75" customHeight="1">
      <c r="A813" s="195"/>
      <c r="B813" s="189" t="s">
        <v>1467</v>
      </c>
      <c r="C813" s="501" t="s">
        <v>1468</v>
      </c>
      <c r="D813" s="501"/>
      <c r="E813" s="501"/>
      <c r="F813" s="501"/>
      <c r="G813" s="501"/>
      <c r="H813" s="190" t="s">
        <v>587</v>
      </c>
      <c r="I813" s="201">
        <v>0.05</v>
      </c>
      <c r="J813" s="202">
        <v>1.0367</v>
      </c>
      <c r="K813" s="197">
        <v>1.0366999999999999E-2</v>
      </c>
      <c r="L813" s="208">
        <v>4133.67</v>
      </c>
      <c r="M813" s="206">
        <v>1.29</v>
      </c>
      <c r="N813" s="200">
        <v>5332.43</v>
      </c>
      <c r="O813" s="191"/>
      <c r="P813" s="194">
        <v>55.28</v>
      </c>
      <c r="Q813" s="278"/>
      <c r="R813" s="278"/>
      <c r="GO813" s="277"/>
      <c r="GP813" s="277"/>
      <c r="GQ813" s="277"/>
      <c r="GR813" s="277"/>
      <c r="GS813" s="277"/>
      <c r="GT813" s="277"/>
      <c r="GU813" s="277"/>
      <c r="GW813" s="157"/>
      <c r="GX813" s="157" t="s">
        <v>1468</v>
      </c>
      <c r="GY813" s="157"/>
      <c r="GZ813" s="277"/>
      <c r="HA813" s="157"/>
      <c r="HB813" s="157"/>
      <c r="HC813" s="277"/>
      <c r="HD813" s="277"/>
      <c r="HF813" s="277"/>
    </row>
    <row r="814" spans="1:214" ht="12.75" customHeight="1">
      <c r="A814" s="195"/>
      <c r="B814" s="189" t="s">
        <v>1469</v>
      </c>
      <c r="C814" s="501" t="s">
        <v>1470</v>
      </c>
      <c r="D814" s="501"/>
      <c r="E814" s="501"/>
      <c r="F814" s="501"/>
      <c r="G814" s="501"/>
      <c r="H814" s="190" t="s">
        <v>1124</v>
      </c>
      <c r="I814" s="202">
        <v>1.2200000000000001E-2</v>
      </c>
      <c r="J814" s="202">
        <v>1.0367</v>
      </c>
      <c r="K814" s="215">
        <v>2.5295000000000001E-3</v>
      </c>
      <c r="L814" s="208">
        <v>4130.12</v>
      </c>
      <c r="M814" s="206">
        <v>1.24</v>
      </c>
      <c r="N814" s="200">
        <v>5121.3500000000004</v>
      </c>
      <c r="O814" s="191"/>
      <c r="P814" s="194">
        <v>12.95</v>
      </c>
      <c r="Q814" s="278"/>
      <c r="R814" s="278"/>
      <c r="GO814" s="277"/>
      <c r="GP814" s="277"/>
      <c r="GQ814" s="277"/>
      <c r="GR814" s="277"/>
      <c r="GS814" s="277"/>
      <c r="GT814" s="277"/>
      <c r="GU814" s="277"/>
      <c r="GW814" s="157"/>
      <c r="GX814" s="157" t="s">
        <v>1470</v>
      </c>
      <c r="GY814" s="157"/>
      <c r="GZ814" s="277"/>
      <c r="HA814" s="157"/>
      <c r="HB814" s="157"/>
      <c r="HC814" s="277"/>
      <c r="HD814" s="277"/>
      <c r="HF814" s="277"/>
    </row>
    <row r="815" spans="1:214" ht="12.75" customHeight="1">
      <c r="A815" s="210"/>
      <c r="B815" s="187"/>
      <c r="C815" s="500" t="s">
        <v>429</v>
      </c>
      <c r="D815" s="500"/>
      <c r="E815" s="500"/>
      <c r="F815" s="500"/>
      <c r="G815" s="500"/>
      <c r="H815" s="180"/>
      <c r="I815" s="181"/>
      <c r="J815" s="181"/>
      <c r="K815" s="181"/>
      <c r="L815" s="183"/>
      <c r="M815" s="181"/>
      <c r="N815" s="211"/>
      <c r="O815" s="181"/>
      <c r="P815" s="212">
        <v>2367.58</v>
      </c>
      <c r="Q815" s="278"/>
      <c r="R815" s="278"/>
      <c r="GO815" s="277"/>
      <c r="GP815" s="277"/>
      <c r="GQ815" s="277"/>
      <c r="GR815" s="277"/>
      <c r="GS815" s="277"/>
      <c r="GT815" s="277"/>
      <c r="GU815" s="277"/>
      <c r="GW815" s="157"/>
      <c r="GX815" s="157"/>
      <c r="GY815" s="157"/>
      <c r="GZ815" s="277" t="s">
        <v>429</v>
      </c>
      <c r="HA815" s="157"/>
      <c r="HB815" s="157"/>
      <c r="HC815" s="277"/>
      <c r="HD815" s="277"/>
      <c r="HF815" s="277"/>
    </row>
    <row r="816" spans="1:214" ht="12.75" customHeight="1">
      <c r="A816" s="203" t="s">
        <v>1870</v>
      </c>
      <c r="B816" s="189" t="s">
        <v>430</v>
      </c>
      <c r="C816" s="501" t="s">
        <v>431</v>
      </c>
      <c r="D816" s="501"/>
      <c r="E816" s="501"/>
      <c r="F816" s="501"/>
      <c r="G816" s="501"/>
      <c r="H816" s="190" t="s">
        <v>432</v>
      </c>
      <c r="I816" s="209">
        <v>2</v>
      </c>
      <c r="J816" s="191"/>
      <c r="K816" s="209">
        <v>2</v>
      </c>
      <c r="L816" s="193"/>
      <c r="M816" s="191"/>
      <c r="N816" s="193"/>
      <c r="O816" s="202">
        <v>1.0367</v>
      </c>
      <c r="P816" s="216">
        <v>27.42</v>
      </c>
      <c r="GO816" s="277"/>
      <c r="GP816" s="277"/>
      <c r="GQ816" s="277"/>
      <c r="GR816" s="277"/>
      <c r="GS816" s="277"/>
      <c r="GT816" s="277"/>
      <c r="GU816" s="277"/>
      <c r="GW816" s="157"/>
      <c r="GX816" s="157"/>
      <c r="GY816" s="157"/>
      <c r="GZ816" s="277"/>
      <c r="HA816" s="157" t="s">
        <v>431</v>
      </c>
      <c r="HB816" s="157"/>
      <c r="HC816" s="277"/>
      <c r="HD816" s="277"/>
      <c r="HF816" s="277"/>
    </row>
    <row r="817" spans="1:214" ht="12.75" customHeight="1">
      <c r="A817" s="203"/>
      <c r="B817" s="189"/>
      <c r="C817" s="501" t="s">
        <v>433</v>
      </c>
      <c r="D817" s="501"/>
      <c r="E817" s="501"/>
      <c r="F817" s="501"/>
      <c r="G817" s="501"/>
      <c r="H817" s="190"/>
      <c r="I817" s="191"/>
      <c r="J817" s="191"/>
      <c r="K817" s="191"/>
      <c r="L817" s="193"/>
      <c r="M817" s="191"/>
      <c r="N817" s="193"/>
      <c r="O817" s="191"/>
      <c r="P817" s="194">
        <v>2173.08</v>
      </c>
      <c r="GO817" s="277"/>
      <c r="GP817" s="277"/>
      <c r="GQ817" s="277"/>
      <c r="GR817" s="277"/>
      <c r="GS817" s="277"/>
      <c r="GT817" s="277"/>
      <c r="GU817" s="277"/>
      <c r="GW817" s="157"/>
      <c r="GX817" s="157"/>
      <c r="GY817" s="157"/>
      <c r="GZ817" s="277"/>
      <c r="HA817" s="157"/>
      <c r="HB817" s="157" t="s">
        <v>433</v>
      </c>
      <c r="HC817" s="277"/>
      <c r="HD817" s="277"/>
      <c r="HF817" s="277"/>
    </row>
    <row r="818" spans="1:214" ht="12.75" customHeight="1">
      <c r="A818" s="203"/>
      <c r="B818" s="189" t="s">
        <v>603</v>
      </c>
      <c r="C818" s="501" t="s">
        <v>604</v>
      </c>
      <c r="D818" s="501"/>
      <c r="E818" s="501"/>
      <c r="F818" s="501"/>
      <c r="G818" s="501"/>
      <c r="H818" s="190" t="s">
        <v>432</v>
      </c>
      <c r="I818" s="209">
        <v>97</v>
      </c>
      <c r="J818" s="191"/>
      <c r="K818" s="209">
        <v>97</v>
      </c>
      <c r="L818" s="193"/>
      <c r="M818" s="191"/>
      <c r="N818" s="193"/>
      <c r="O818" s="191"/>
      <c r="P818" s="194">
        <v>2107.89</v>
      </c>
      <c r="GO818" s="277"/>
      <c r="GP818" s="277"/>
      <c r="GQ818" s="277"/>
      <c r="GR818" s="277"/>
      <c r="GS818" s="277"/>
      <c r="GT818" s="277"/>
      <c r="GU818" s="277"/>
      <c r="GW818" s="157"/>
      <c r="GX818" s="157"/>
      <c r="GY818" s="157"/>
      <c r="GZ818" s="277"/>
      <c r="HA818" s="157"/>
      <c r="HB818" s="157" t="s">
        <v>604</v>
      </c>
      <c r="HC818" s="277"/>
      <c r="HD818" s="277"/>
      <c r="HF818" s="277"/>
    </row>
    <row r="819" spans="1:214" ht="12.75" customHeight="1">
      <c r="A819" s="203"/>
      <c r="B819" s="189" t="s">
        <v>605</v>
      </c>
      <c r="C819" s="501" t="s">
        <v>606</v>
      </c>
      <c r="D819" s="501"/>
      <c r="E819" s="501"/>
      <c r="F819" s="501"/>
      <c r="G819" s="501"/>
      <c r="H819" s="190" t="s">
        <v>432</v>
      </c>
      <c r="I819" s="209">
        <v>51</v>
      </c>
      <c r="J819" s="191"/>
      <c r="K819" s="209">
        <v>51</v>
      </c>
      <c r="L819" s="193"/>
      <c r="M819" s="191"/>
      <c r="N819" s="193"/>
      <c r="O819" s="191"/>
      <c r="P819" s="194">
        <v>1108.27</v>
      </c>
      <c r="GO819" s="277"/>
      <c r="GP819" s="277"/>
      <c r="GQ819" s="277"/>
      <c r="GR819" s="277"/>
      <c r="GS819" s="277"/>
      <c r="GT819" s="277"/>
      <c r="GU819" s="277"/>
      <c r="GW819" s="157"/>
      <c r="GX819" s="157"/>
      <c r="GY819" s="157"/>
      <c r="GZ819" s="277"/>
      <c r="HA819" s="157"/>
      <c r="HB819" s="157" t="s">
        <v>606</v>
      </c>
      <c r="HC819" s="277"/>
      <c r="HD819" s="277"/>
      <c r="HF819" s="277"/>
    </row>
    <row r="820" spans="1:214" ht="12.75" customHeight="1">
      <c r="A820" s="213"/>
      <c r="B820" s="214"/>
      <c r="C820" s="500" t="s">
        <v>438</v>
      </c>
      <c r="D820" s="500"/>
      <c r="E820" s="500"/>
      <c r="F820" s="500"/>
      <c r="G820" s="500"/>
      <c r="H820" s="180"/>
      <c r="I820" s="181"/>
      <c r="J820" s="181"/>
      <c r="K820" s="181"/>
      <c r="L820" s="183"/>
      <c r="M820" s="181"/>
      <c r="N820" s="211">
        <v>28055.8</v>
      </c>
      <c r="O820" s="181"/>
      <c r="P820" s="212">
        <v>5611.16</v>
      </c>
      <c r="GO820" s="277"/>
      <c r="GP820" s="277"/>
      <c r="GQ820" s="277"/>
      <c r="GR820" s="277"/>
      <c r="GS820" s="277"/>
      <c r="GT820" s="277"/>
      <c r="GU820" s="277"/>
      <c r="GW820" s="157"/>
      <c r="GX820" s="157"/>
      <c r="GY820" s="157"/>
      <c r="GZ820" s="277"/>
      <c r="HA820" s="157"/>
      <c r="HB820" s="157"/>
      <c r="HC820" s="277" t="s">
        <v>438</v>
      </c>
      <c r="HD820" s="277"/>
      <c r="HF820" s="277"/>
    </row>
    <row r="821" spans="1:214" ht="12.75" customHeight="1">
      <c r="A821" s="497" t="s">
        <v>2141</v>
      </c>
      <c r="B821" s="497"/>
      <c r="C821" s="497"/>
      <c r="D821" s="497"/>
      <c r="E821" s="497"/>
      <c r="F821" s="497"/>
      <c r="G821" s="497"/>
      <c r="H821" s="497"/>
      <c r="I821" s="497"/>
      <c r="J821" s="497"/>
      <c r="K821" s="497"/>
      <c r="L821" s="497"/>
      <c r="M821" s="497"/>
      <c r="N821" s="497"/>
      <c r="O821" s="497"/>
      <c r="P821" s="497"/>
      <c r="GO821" s="277"/>
      <c r="GP821" s="277" t="s">
        <v>2141</v>
      </c>
      <c r="GQ821" s="277"/>
      <c r="GR821" s="277"/>
      <c r="GS821" s="277"/>
      <c r="GT821" s="277"/>
      <c r="GU821" s="277"/>
      <c r="GW821" s="157"/>
      <c r="GX821" s="157"/>
      <c r="GY821" s="157"/>
      <c r="GZ821" s="277"/>
      <c r="HA821" s="157"/>
      <c r="HB821" s="157"/>
      <c r="HC821" s="277"/>
      <c r="HD821" s="277"/>
      <c r="HF821" s="277"/>
    </row>
    <row r="822" spans="1:214" ht="12.75" customHeight="1">
      <c r="A822" s="178" t="s">
        <v>517</v>
      </c>
      <c r="B822" s="179" t="s">
        <v>1412</v>
      </c>
      <c r="C822" s="498" t="s">
        <v>1413</v>
      </c>
      <c r="D822" s="498"/>
      <c r="E822" s="498"/>
      <c r="F822" s="498"/>
      <c r="G822" s="498"/>
      <c r="H822" s="180" t="s">
        <v>610</v>
      </c>
      <c r="I822" s="181">
        <v>40</v>
      </c>
      <c r="J822" s="182">
        <v>1</v>
      </c>
      <c r="K822" s="182">
        <v>40</v>
      </c>
      <c r="L822" s="183"/>
      <c r="M822" s="181"/>
      <c r="N822" s="184"/>
      <c r="O822" s="181"/>
      <c r="P822" s="185"/>
      <c r="GO822" s="277"/>
      <c r="GP822" s="277"/>
      <c r="GQ822" s="277" t="s">
        <v>1413</v>
      </c>
      <c r="GR822" s="277"/>
      <c r="GS822" s="277"/>
      <c r="GT822" s="277"/>
      <c r="GU822" s="277"/>
      <c r="GW822" s="157"/>
      <c r="GX822" s="157"/>
      <c r="GY822" s="157"/>
      <c r="GZ822" s="277"/>
      <c r="HA822" s="157"/>
      <c r="HB822" s="157"/>
      <c r="HC822" s="277"/>
      <c r="HD822" s="277"/>
      <c r="HF822" s="277"/>
    </row>
    <row r="823" spans="1:214" ht="56.25" customHeight="1">
      <c r="A823" s="186"/>
      <c r="B823" s="187" t="s">
        <v>386</v>
      </c>
      <c r="C823" s="499" t="s">
        <v>387</v>
      </c>
      <c r="D823" s="499"/>
      <c r="E823" s="499"/>
      <c r="F823" s="499"/>
      <c r="G823" s="499"/>
      <c r="H823" s="499"/>
      <c r="I823" s="499"/>
      <c r="J823" s="499"/>
      <c r="K823" s="499"/>
      <c r="L823" s="499"/>
      <c r="M823" s="499"/>
      <c r="N823" s="499"/>
      <c r="O823" s="499"/>
      <c r="P823" s="499"/>
      <c r="GO823" s="277"/>
      <c r="GP823" s="277"/>
      <c r="GQ823" s="277"/>
      <c r="GR823" s="277"/>
      <c r="GS823" s="277"/>
      <c r="GT823" s="277"/>
      <c r="GU823" s="277"/>
      <c r="GV823" s="140" t="s">
        <v>387</v>
      </c>
      <c r="GW823" s="157"/>
      <c r="GX823" s="157"/>
      <c r="GY823" s="157"/>
      <c r="GZ823" s="277"/>
      <c r="HA823" s="157"/>
      <c r="HB823" s="157"/>
      <c r="HC823" s="277"/>
      <c r="HD823" s="277"/>
      <c r="HF823" s="277"/>
    </row>
    <row r="824" spans="1:214" ht="22.5" customHeight="1">
      <c r="A824" s="186"/>
      <c r="B824" s="187" t="s">
        <v>388</v>
      </c>
      <c r="C824" s="499" t="s">
        <v>389</v>
      </c>
      <c r="D824" s="499"/>
      <c r="E824" s="499"/>
      <c r="F824" s="499"/>
      <c r="G824" s="499"/>
      <c r="H824" s="499"/>
      <c r="I824" s="499"/>
      <c r="J824" s="499"/>
      <c r="K824" s="499"/>
      <c r="L824" s="499"/>
      <c r="M824" s="499"/>
      <c r="N824" s="499"/>
      <c r="O824" s="499"/>
      <c r="P824" s="499"/>
      <c r="GO824" s="277"/>
      <c r="GP824" s="277"/>
      <c r="GQ824" s="277"/>
      <c r="GR824" s="277"/>
      <c r="GS824" s="277"/>
      <c r="GT824" s="277"/>
      <c r="GU824" s="277"/>
      <c r="GV824" s="140" t="s">
        <v>389</v>
      </c>
      <c r="GW824" s="157"/>
      <c r="GX824" s="157"/>
      <c r="GY824" s="157"/>
      <c r="GZ824" s="277"/>
      <c r="HA824" s="157"/>
      <c r="HB824" s="157"/>
      <c r="HC824" s="277"/>
      <c r="HD824" s="277"/>
      <c r="HF824" s="277"/>
    </row>
    <row r="825" spans="1:214" ht="12.75" customHeight="1">
      <c r="A825" s="186"/>
      <c r="B825" s="187"/>
      <c r="C825" s="499" t="s">
        <v>2011</v>
      </c>
      <c r="D825" s="499"/>
      <c r="E825" s="499"/>
      <c r="F825" s="499"/>
      <c r="G825" s="499"/>
      <c r="H825" s="499"/>
      <c r="I825" s="499"/>
      <c r="J825" s="499"/>
      <c r="K825" s="499"/>
      <c r="L825" s="499"/>
      <c r="M825" s="499"/>
      <c r="N825" s="499"/>
      <c r="O825" s="499"/>
      <c r="P825" s="499"/>
      <c r="GO825" s="277"/>
      <c r="GP825" s="277"/>
      <c r="GQ825" s="277"/>
      <c r="GR825" s="277"/>
      <c r="GS825" s="277"/>
      <c r="GT825" s="277"/>
      <c r="GU825" s="277"/>
      <c r="GV825" s="140" t="s">
        <v>2011</v>
      </c>
      <c r="GW825" s="157"/>
      <c r="GX825" s="157"/>
      <c r="GY825" s="157"/>
      <c r="GZ825" s="277"/>
      <c r="HA825" s="157"/>
      <c r="HB825" s="157"/>
      <c r="HC825" s="277"/>
      <c r="HD825" s="277"/>
      <c r="HF825" s="277"/>
    </row>
    <row r="826" spans="1:214" ht="12.75" customHeight="1">
      <c r="A826" s="188"/>
      <c r="B826" s="189" t="s">
        <v>164</v>
      </c>
      <c r="C826" s="501" t="s">
        <v>391</v>
      </c>
      <c r="D826" s="501"/>
      <c r="E826" s="501"/>
      <c r="F826" s="501"/>
      <c r="G826" s="501"/>
      <c r="H826" s="190" t="s">
        <v>392</v>
      </c>
      <c r="I826" s="191"/>
      <c r="J826" s="191"/>
      <c r="K826" s="197">
        <v>181.25662800000001</v>
      </c>
      <c r="L826" s="193"/>
      <c r="M826" s="191"/>
      <c r="N826" s="193"/>
      <c r="O826" s="191"/>
      <c r="P826" s="194">
        <v>102616.63</v>
      </c>
      <c r="GO826" s="277"/>
      <c r="GP826" s="277"/>
      <c r="GQ826" s="277"/>
      <c r="GR826" s="277"/>
      <c r="GS826" s="277"/>
      <c r="GT826" s="277"/>
      <c r="GU826" s="277"/>
      <c r="GW826" s="157" t="s">
        <v>391</v>
      </c>
      <c r="GX826" s="157"/>
      <c r="GY826" s="157"/>
      <c r="GZ826" s="277"/>
      <c r="HA826" s="157"/>
      <c r="HB826" s="157"/>
      <c r="HC826" s="277"/>
      <c r="HD826" s="277"/>
      <c r="HF826" s="277"/>
    </row>
    <row r="827" spans="1:214" ht="12.75" customHeight="1">
      <c r="A827" s="195"/>
      <c r="B827" s="189" t="s">
        <v>393</v>
      </c>
      <c r="C827" s="501" t="s">
        <v>394</v>
      </c>
      <c r="D827" s="501"/>
      <c r="E827" s="501"/>
      <c r="F827" s="501"/>
      <c r="G827" s="501"/>
      <c r="H827" s="190" t="s">
        <v>392</v>
      </c>
      <c r="I827" s="201">
        <v>2.82</v>
      </c>
      <c r="J827" s="197">
        <v>1.6068849999999999</v>
      </c>
      <c r="K827" s="197">
        <v>181.25662800000001</v>
      </c>
      <c r="L827" s="198"/>
      <c r="M827" s="199"/>
      <c r="N827" s="200">
        <v>566.14</v>
      </c>
      <c r="O827" s="191"/>
      <c r="P827" s="194">
        <v>102616.63</v>
      </c>
      <c r="Q827" s="278"/>
      <c r="R827" s="278"/>
      <c r="GO827" s="277"/>
      <c r="GP827" s="277"/>
      <c r="GQ827" s="277"/>
      <c r="GR827" s="277"/>
      <c r="GS827" s="277"/>
      <c r="GT827" s="277"/>
      <c r="GU827" s="277"/>
      <c r="GW827" s="157"/>
      <c r="GX827" s="157" t="s">
        <v>394</v>
      </c>
      <c r="GY827" s="157"/>
      <c r="GZ827" s="277"/>
      <c r="HA827" s="157"/>
      <c r="HB827" s="157"/>
      <c r="HC827" s="277"/>
      <c r="HD827" s="277"/>
      <c r="HF827" s="277"/>
    </row>
    <row r="828" spans="1:214" ht="12.75" customHeight="1">
      <c r="A828" s="188"/>
      <c r="B828" s="189" t="s">
        <v>167</v>
      </c>
      <c r="C828" s="501" t="s">
        <v>395</v>
      </c>
      <c r="D828" s="501"/>
      <c r="E828" s="501"/>
      <c r="F828" s="501"/>
      <c r="G828" s="501"/>
      <c r="H828" s="190"/>
      <c r="I828" s="191"/>
      <c r="J828" s="191"/>
      <c r="K828" s="191"/>
      <c r="L828" s="193"/>
      <c r="M828" s="191"/>
      <c r="N828" s="193"/>
      <c r="O828" s="191"/>
      <c r="P828" s="194">
        <v>12296.37</v>
      </c>
      <c r="GO828" s="277"/>
      <c r="GP828" s="277"/>
      <c r="GQ828" s="277"/>
      <c r="GR828" s="277"/>
      <c r="GS828" s="277"/>
      <c r="GT828" s="277"/>
      <c r="GU828" s="277"/>
      <c r="GW828" s="157" t="s">
        <v>395</v>
      </c>
      <c r="GX828" s="157"/>
      <c r="GY828" s="157"/>
      <c r="GZ828" s="277"/>
      <c r="HA828" s="157"/>
      <c r="HB828" s="157"/>
      <c r="HC828" s="277"/>
      <c r="HD828" s="277"/>
      <c r="HF828" s="277"/>
    </row>
    <row r="829" spans="1:214" ht="12.75" customHeight="1">
      <c r="A829" s="188"/>
      <c r="B829" s="189"/>
      <c r="C829" s="501" t="s">
        <v>396</v>
      </c>
      <c r="D829" s="501"/>
      <c r="E829" s="501"/>
      <c r="F829" s="501"/>
      <c r="G829" s="501"/>
      <c r="H829" s="190" t="s">
        <v>392</v>
      </c>
      <c r="I829" s="191"/>
      <c r="J829" s="191"/>
      <c r="K829" s="197">
        <v>11.569572000000001</v>
      </c>
      <c r="L829" s="193"/>
      <c r="M829" s="191"/>
      <c r="N829" s="193"/>
      <c r="O829" s="191"/>
      <c r="P829" s="194">
        <v>7850.07</v>
      </c>
      <c r="GO829" s="277"/>
      <c r="GP829" s="277"/>
      <c r="GQ829" s="277"/>
      <c r="GR829" s="277"/>
      <c r="GS829" s="277"/>
      <c r="GT829" s="277"/>
      <c r="GU829" s="277"/>
      <c r="GW829" s="157" t="s">
        <v>396</v>
      </c>
      <c r="GX829" s="157"/>
      <c r="GY829" s="157"/>
      <c r="GZ829" s="277"/>
      <c r="HA829" s="157"/>
      <c r="HB829" s="157"/>
      <c r="HC829" s="277"/>
      <c r="HD829" s="277"/>
      <c r="HF829" s="277"/>
    </row>
    <row r="830" spans="1:214" ht="12.75" customHeight="1">
      <c r="A830" s="195"/>
      <c r="B830" s="189" t="s">
        <v>397</v>
      </c>
      <c r="C830" s="501" t="s">
        <v>398</v>
      </c>
      <c r="D830" s="501"/>
      <c r="E830" s="501"/>
      <c r="F830" s="501"/>
      <c r="G830" s="501"/>
      <c r="H830" s="190" t="s">
        <v>399</v>
      </c>
      <c r="I830" s="201">
        <v>0.09</v>
      </c>
      <c r="J830" s="197">
        <v>1.6068849999999999</v>
      </c>
      <c r="K830" s="197">
        <v>5.7847860000000004</v>
      </c>
      <c r="L830" s="198"/>
      <c r="M830" s="199"/>
      <c r="N830" s="200">
        <v>1582.31</v>
      </c>
      <c r="O830" s="191"/>
      <c r="P830" s="194">
        <v>9153.32</v>
      </c>
      <c r="Q830" s="278"/>
      <c r="R830" s="278"/>
      <c r="GO830" s="277"/>
      <c r="GP830" s="277"/>
      <c r="GQ830" s="277"/>
      <c r="GR830" s="277"/>
      <c r="GS830" s="277"/>
      <c r="GT830" s="277"/>
      <c r="GU830" s="277"/>
      <c r="GW830" s="157"/>
      <c r="GX830" s="157" t="s">
        <v>398</v>
      </c>
      <c r="GY830" s="157"/>
      <c r="GZ830" s="277"/>
      <c r="HA830" s="157"/>
      <c r="HB830" s="157"/>
      <c r="HC830" s="277"/>
      <c r="HD830" s="277"/>
      <c r="HF830" s="277"/>
    </row>
    <row r="831" spans="1:214" ht="12.75" customHeight="1">
      <c r="A831" s="203"/>
      <c r="B831" s="189" t="s">
        <v>400</v>
      </c>
      <c r="C831" s="501" t="s">
        <v>401</v>
      </c>
      <c r="D831" s="501"/>
      <c r="E831" s="501"/>
      <c r="F831" s="501"/>
      <c r="G831" s="501"/>
      <c r="H831" s="190" t="s">
        <v>392</v>
      </c>
      <c r="I831" s="201">
        <v>0.09</v>
      </c>
      <c r="J831" s="197">
        <v>1.6068849999999999</v>
      </c>
      <c r="K831" s="197">
        <v>5.7847860000000004</v>
      </c>
      <c r="L831" s="193"/>
      <c r="M831" s="191"/>
      <c r="N831" s="204">
        <v>777.91</v>
      </c>
      <c r="O831" s="191"/>
      <c r="P831" s="194">
        <v>4500.04</v>
      </c>
      <c r="GO831" s="277"/>
      <c r="GP831" s="277"/>
      <c r="GQ831" s="277"/>
      <c r="GR831" s="277"/>
      <c r="GS831" s="277"/>
      <c r="GT831" s="277"/>
      <c r="GU831" s="277"/>
      <c r="GW831" s="157"/>
      <c r="GX831" s="157"/>
      <c r="GY831" s="157" t="s">
        <v>401</v>
      </c>
      <c r="GZ831" s="277"/>
      <c r="HA831" s="157"/>
      <c r="HB831" s="157"/>
      <c r="HC831" s="277"/>
      <c r="HD831" s="277"/>
      <c r="HF831" s="277"/>
    </row>
    <row r="832" spans="1:214" ht="12.75" customHeight="1">
      <c r="A832" s="195"/>
      <c r="B832" s="189" t="s">
        <v>402</v>
      </c>
      <c r="C832" s="501" t="s">
        <v>403</v>
      </c>
      <c r="D832" s="501"/>
      <c r="E832" s="501"/>
      <c r="F832" s="501"/>
      <c r="G832" s="501"/>
      <c r="H832" s="190" t="s">
        <v>399</v>
      </c>
      <c r="I832" s="201">
        <v>0.09</v>
      </c>
      <c r="J832" s="197">
        <v>1.6068849999999999</v>
      </c>
      <c r="K832" s="197">
        <v>5.7847860000000004</v>
      </c>
      <c r="L832" s="198"/>
      <c r="M832" s="199"/>
      <c r="N832" s="200">
        <v>543.33000000000004</v>
      </c>
      <c r="O832" s="191"/>
      <c r="P832" s="194">
        <v>3143.05</v>
      </c>
      <c r="Q832" s="278"/>
      <c r="R832" s="278"/>
      <c r="GO832" s="277"/>
      <c r="GP832" s="277"/>
      <c r="GQ832" s="277"/>
      <c r="GR832" s="277"/>
      <c r="GS832" s="277"/>
      <c r="GT832" s="277"/>
      <c r="GU832" s="277"/>
      <c r="GW832" s="157"/>
      <c r="GX832" s="157" t="s">
        <v>403</v>
      </c>
      <c r="GY832" s="157"/>
      <c r="GZ832" s="277"/>
      <c r="HA832" s="157"/>
      <c r="HB832" s="157"/>
      <c r="HC832" s="277"/>
      <c r="HD832" s="277"/>
      <c r="HF832" s="277"/>
    </row>
    <row r="833" spans="1:214" ht="12.75" customHeight="1">
      <c r="A833" s="203"/>
      <c r="B833" s="189" t="s">
        <v>404</v>
      </c>
      <c r="C833" s="501" t="s">
        <v>405</v>
      </c>
      <c r="D833" s="501"/>
      <c r="E833" s="501"/>
      <c r="F833" s="501"/>
      <c r="G833" s="501"/>
      <c r="H833" s="190" t="s">
        <v>392</v>
      </c>
      <c r="I833" s="201">
        <v>0.09</v>
      </c>
      <c r="J833" s="197">
        <v>1.6068849999999999</v>
      </c>
      <c r="K833" s="197">
        <v>5.7847860000000004</v>
      </c>
      <c r="L833" s="193"/>
      <c r="M833" s="191"/>
      <c r="N833" s="204">
        <v>579.11</v>
      </c>
      <c r="O833" s="191"/>
      <c r="P833" s="194">
        <v>3350.03</v>
      </c>
      <c r="GO833" s="277"/>
      <c r="GP833" s="277"/>
      <c r="GQ833" s="277"/>
      <c r="GR833" s="277"/>
      <c r="GS833" s="277"/>
      <c r="GT833" s="277"/>
      <c r="GU833" s="277"/>
      <c r="GW833" s="157"/>
      <c r="GX833" s="157"/>
      <c r="GY833" s="157" t="s">
        <v>405</v>
      </c>
      <c r="GZ833" s="277"/>
      <c r="HA833" s="157"/>
      <c r="HB833" s="157"/>
      <c r="HC833" s="277"/>
      <c r="HD833" s="277"/>
      <c r="HF833" s="277"/>
    </row>
    <row r="834" spans="1:214" ht="12.75" customHeight="1">
      <c r="A834" s="188"/>
      <c r="B834" s="189" t="s">
        <v>180</v>
      </c>
      <c r="C834" s="501" t="s">
        <v>410</v>
      </c>
      <c r="D834" s="501"/>
      <c r="E834" s="501"/>
      <c r="F834" s="501"/>
      <c r="G834" s="501"/>
      <c r="H834" s="190"/>
      <c r="I834" s="191"/>
      <c r="J834" s="191"/>
      <c r="K834" s="191"/>
      <c r="L834" s="193"/>
      <c r="M834" s="191"/>
      <c r="N834" s="193"/>
      <c r="O834" s="191"/>
      <c r="P834" s="194">
        <v>4504.67</v>
      </c>
      <c r="GO834" s="277"/>
      <c r="GP834" s="277"/>
      <c r="GQ834" s="277"/>
      <c r="GR834" s="277"/>
      <c r="GS834" s="277"/>
      <c r="GT834" s="277"/>
      <c r="GU834" s="277"/>
      <c r="GW834" s="157" t="s">
        <v>410</v>
      </c>
      <c r="GX834" s="157"/>
      <c r="GY834" s="157"/>
      <c r="GZ834" s="277"/>
      <c r="HA834" s="157"/>
      <c r="HB834" s="157"/>
      <c r="HC834" s="277"/>
      <c r="HD834" s="277"/>
      <c r="HF834" s="277"/>
    </row>
    <row r="835" spans="1:214" ht="33.75" customHeight="1">
      <c r="A835" s="195"/>
      <c r="B835" s="189" t="s">
        <v>593</v>
      </c>
      <c r="C835" s="501" t="s">
        <v>594</v>
      </c>
      <c r="D835" s="501"/>
      <c r="E835" s="501"/>
      <c r="F835" s="501"/>
      <c r="G835" s="501"/>
      <c r="H835" s="190" t="s">
        <v>595</v>
      </c>
      <c r="I835" s="201">
        <v>13.33</v>
      </c>
      <c r="J835" s="202">
        <v>1.0367</v>
      </c>
      <c r="K835" s="192">
        <v>552.76844000000006</v>
      </c>
      <c r="L835" s="205">
        <v>5.87</v>
      </c>
      <c r="M835" s="206">
        <v>0.87</v>
      </c>
      <c r="N835" s="200">
        <v>5.1100000000000003</v>
      </c>
      <c r="O835" s="191"/>
      <c r="P835" s="194">
        <v>2824.65</v>
      </c>
      <c r="Q835" s="278"/>
      <c r="R835" s="278"/>
      <c r="GO835" s="277"/>
      <c r="GP835" s="277"/>
      <c r="GQ835" s="277"/>
      <c r="GR835" s="277"/>
      <c r="GS835" s="277"/>
      <c r="GT835" s="277"/>
      <c r="GU835" s="277"/>
      <c r="GW835" s="157"/>
      <c r="GX835" s="157" t="s">
        <v>594</v>
      </c>
      <c r="GY835" s="157"/>
      <c r="GZ835" s="277"/>
      <c r="HA835" s="157"/>
      <c r="HB835" s="157"/>
      <c r="HC835" s="277"/>
      <c r="HD835" s="277"/>
      <c r="HF835" s="277"/>
    </row>
    <row r="836" spans="1:214" ht="22.5" customHeight="1">
      <c r="A836" s="195"/>
      <c r="B836" s="189" t="s">
        <v>1403</v>
      </c>
      <c r="C836" s="501" t="s">
        <v>1404</v>
      </c>
      <c r="D836" s="501"/>
      <c r="E836" s="501"/>
      <c r="F836" s="501"/>
      <c r="G836" s="501"/>
      <c r="H836" s="190" t="s">
        <v>1405</v>
      </c>
      <c r="I836" s="196">
        <v>0.6</v>
      </c>
      <c r="J836" s="202">
        <v>1.0367</v>
      </c>
      <c r="K836" s="202">
        <v>24.880800000000001</v>
      </c>
      <c r="L836" s="205">
        <v>37.71</v>
      </c>
      <c r="M836" s="206">
        <v>1.54</v>
      </c>
      <c r="N836" s="200">
        <v>58.07</v>
      </c>
      <c r="O836" s="191"/>
      <c r="P836" s="194">
        <v>1444.83</v>
      </c>
      <c r="Q836" s="278"/>
      <c r="R836" s="278"/>
      <c r="GO836" s="277"/>
      <c r="GP836" s="277"/>
      <c r="GQ836" s="277"/>
      <c r="GR836" s="277"/>
      <c r="GS836" s="277"/>
      <c r="GT836" s="277"/>
      <c r="GU836" s="277"/>
      <c r="GW836" s="157"/>
      <c r="GX836" s="157" t="s">
        <v>1404</v>
      </c>
      <c r="GY836" s="157"/>
      <c r="GZ836" s="277"/>
      <c r="HA836" s="157"/>
      <c r="HB836" s="157"/>
      <c r="HC836" s="277"/>
      <c r="HD836" s="277"/>
      <c r="HF836" s="277"/>
    </row>
    <row r="837" spans="1:214" ht="12.75" customHeight="1">
      <c r="A837" s="195"/>
      <c r="B837" s="189" t="s">
        <v>730</v>
      </c>
      <c r="C837" s="501" t="s">
        <v>731</v>
      </c>
      <c r="D837" s="501"/>
      <c r="E837" s="501"/>
      <c r="F837" s="501"/>
      <c r="G837" s="501"/>
      <c r="H837" s="190" t="s">
        <v>413</v>
      </c>
      <c r="I837" s="201">
        <v>0.05</v>
      </c>
      <c r="J837" s="202">
        <v>1.0367</v>
      </c>
      <c r="K837" s="202">
        <v>2.0733999999999999</v>
      </c>
      <c r="L837" s="205">
        <v>79.88</v>
      </c>
      <c r="M837" s="206">
        <v>1.42</v>
      </c>
      <c r="N837" s="200">
        <v>113.43</v>
      </c>
      <c r="O837" s="191"/>
      <c r="P837" s="194">
        <v>235.19</v>
      </c>
      <c r="Q837" s="278"/>
      <c r="R837" s="278"/>
      <c r="GO837" s="277"/>
      <c r="GP837" s="277"/>
      <c r="GQ837" s="277"/>
      <c r="GR837" s="277"/>
      <c r="GS837" s="277"/>
      <c r="GT837" s="277"/>
      <c r="GU837" s="277"/>
      <c r="GW837" s="157"/>
      <c r="GX837" s="157" t="s">
        <v>731</v>
      </c>
      <c r="GY837" s="157"/>
      <c r="GZ837" s="277"/>
      <c r="HA837" s="157"/>
      <c r="HB837" s="157"/>
      <c r="HC837" s="277"/>
      <c r="HD837" s="277"/>
      <c r="HF837" s="277"/>
    </row>
    <row r="838" spans="1:214" ht="12.75" customHeight="1">
      <c r="A838" s="210"/>
      <c r="B838" s="187"/>
      <c r="C838" s="500" t="s">
        <v>429</v>
      </c>
      <c r="D838" s="500"/>
      <c r="E838" s="500"/>
      <c r="F838" s="500"/>
      <c r="G838" s="500"/>
      <c r="H838" s="180"/>
      <c r="I838" s="181"/>
      <c r="J838" s="181"/>
      <c r="K838" s="181"/>
      <c r="L838" s="183"/>
      <c r="M838" s="181"/>
      <c r="N838" s="211"/>
      <c r="O838" s="181"/>
      <c r="P838" s="212">
        <v>127267.74</v>
      </c>
      <c r="Q838" s="278"/>
      <c r="R838" s="278"/>
      <c r="GO838" s="277"/>
      <c r="GP838" s="277"/>
      <c r="GQ838" s="277"/>
      <c r="GR838" s="277"/>
      <c r="GS838" s="277"/>
      <c r="GT838" s="277"/>
      <c r="GU838" s="277"/>
      <c r="GW838" s="157"/>
      <c r="GX838" s="157"/>
      <c r="GY838" s="157"/>
      <c r="GZ838" s="277" t="s">
        <v>429</v>
      </c>
      <c r="HA838" s="157"/>
      <c r="HB838" s="157"/>
      <c r="HC838" s="277"/>
      <c r="HD838" s="277"/>
      <c r="HF838" s="277"/>
    </row>
    <row r="839" spans="1:214" ht="12.75" customHeight="1">
      <c r="A839" s="203" t="s">
        <v>1874</v>
      </c>
      <c r="B839" s="189" t="s">
        <v>430</v>
      </c>
      <c r="C839" s="501" t="s">
        <v>431</v>
      </c>
      <c r="D839" s="501"/>
      <c r="E839" s="501"/>
      <c r="F839" s="501"/>
      <c r="G839" s="501"/>
      <c r="H839" s="190" t="s">
        <v>432</v>
      </c>
      <c r="I839" s="209">
        <v>2</v>
      </c>
      <c r="J839" s="191"/>
      <c r="K839" s="209">
        <v>2</v>
      </c>
      <c r="L839" s="193"/>
      <c r="M839" s="191"/>
      <c r="N839" s="193"/>
      <c r="O839" s="202">
        <v>1.0367</v>
      </c>
      <c r="P839" s="194">
        <v>1324.09</v>
      </c>
      <c r="GO839" s="277"/>
      <c r="GP839" s="277"/>
      <c r="GQ839" s="277"/>
      <c r="GR839" s="277"/>
      <c r="GS839" s="277"/>
      <c r="GT839" s="277"/>
      <c r="GU839" s="277"/>
      <c r="GW839" s="157"/>
      <c r="GX839" s="157"/>
      <c r="GY839" s="157"/>
      <c r="GZ839" s="277"/>
      <c r="HA839" s="157" t="s">
        <v>431</v>
      </c>
      <c r="HB839" s="157"/>
      <c r="HC839" s="277"/>
      <c r="HD839" s="277"/>
      <c r="HF839" s="277"/>
    </row>
    <row r="840" spans="1:214" ht="12.75" customHeight="1">
      <c r="A840" s="203"/>
      <c r="B840" s="189"/>
      <c r="C840" s="501" t="s">
        <v>433</v>
      </c>
      <c r="D840" s="501"/>
      <c r="E840" s="501"/>
      <c r="F840" s="501"/>
      <c r="G840" s="501"/>
      <c r="H840" s="190"/>
      <c r="I840" s="191"/>
      <c r="J840" s="191"/>
      <c r="K840" s="191"/>
      <c r="L840" s="193"/>
      <c r="M840" s="191"/>
      <c r="N840" s="193"/>
      <c r="O840" s="191"/>
      <c r="P840" s="194">
        <v>110466.7</v>
      </c>
      <c r="GO840" s="277"/>
      <c r="GP840" s="277"/>
      <c r="GQ840" s="277"/>
      <c r="GR840" s="277"/>
      <c r="GS840" s="277"/>
      <c r="GT840" s="277"/>
      <c r="GU840" s="277"/>
      <c r="GW840" s="157"/>
      <c r="GX840" s="157"/>
      <c r="GY840" s="157"/>
      <c r="GZ840" s="277"/>
      <c r="HA840" s="157"/>
      <c r="HB840" s="157" t="s">
        <v>433</v>
      </c>
      <c r="HC840" s="277"/>
      <c r="HD840" s="277"/>
      <c r="HF840" s="277"/>
    </row>
    <row r="841" spans="1:214" ht="12.75" customHeight="1">
      <c r="A841" s="203"/>
      <c r="B841" s="189" t="s">
        <v>603</v>
      </c>
      <c r="C841" s="501" t="s">
        <v>604</v>
      </c>
      <c r="D841" s="501"/>
      <c r="E841" s="501"/>
      <c r="F841" s="501"/>
      <c r="G841" s="501"/>
      <c r="H841" s="190" t="s">
        <v>432</v>
      </c>
      <c r="I841" s="209">
        <v>97</v>
      </c>
      <c r="J841" s="191"/>
      <c r="K841" s="209">
        <v>97</v>
      </c>
      <c r="L841" s="193"/>
      <c r="M841" s="191"/>
      <c r="N841" s="193"/>
      <c r="O841" s="191"/>
      <c r="P841" s="194">
        <v>107152.7</v>
      </c>
      <c r="GO841" s="277"/>
      <c r="GP841" s="277"/>
      <c r="GQ841" s="277"/>
      <c r="GR841" s="277"/>
      <c r="GS841" s="277"/>
      <c r="GT841" s="277"/>
      <c r="GU841" s="277"/>
      <c r="GW841" s="157"/>
      <c r="GX841" s="157"/>
      <c r="GY841" s="157"/>
      <c r="GZ841" s="277"/>
      <c r="HA841" s="157"/>
      <c r="HB841" s="157" t="s">
        <v>604</v>
      </c>
      <c r="HC841" s="277"/>
      <c r="HD841" s="277"/>
      <c r="HF841" s="277"/>
    </row>
    <row r="842" spans="1:214" ht="12.75" customHeight="1">
      <c r="A842" s="203"/>
      <c r="B842" s="189" t="s">
        <v>605</v>
      </c>
      <c r="C842" s="501" t="s">
        <v>606</v>
      </c>
      <c r="D842" s="501"/>
      <c r="E842" s="501"/>
      <c r="F842" s="501"/>
      <c r="G842" s="501"/>
      <c r="H842" s="190" t="s">
        <v>432</v>
      </c>
      <c r="I842" s="209">
        <v>51</v>
      </c>
      <c r="J842" s="191"/>
      <c r="K842" s="209">
        <v>51</v>
      </c>
      <c r="L842" s="193"/>
      <c r="M842" s="191"/>
      <c r="N842" s="193"/>
      <c r="O842" s="191"/>
      <c r="P842" s="194">
        <v>56338.02</v>
      </c>
      <c r="GO842" s="277"/>
      <c r="GP842" s="277"/>
      <c r="GQ842" s="277"/>
      <c r="GR842" s="277"/>
      <c r="GS842" s="277"/>
      <c r="GT842" s="277"/>
      <c r="GU842" s="277"/>
      <c r="GW842" s="157"/>
      <c r="GX842" s="157"/>
      <c r="GY842" s="157"/>
      <c r="GZ842" s="277"/>
      <c r="HA842" s="157"/>
      <c r="HB842" s="157" t="s">
        <v>606</v>
      </c>
      <c r="HC842" s="277"/>
      <c r="HD842" s="277"/>
      <c r="HF842" s="277"/>
    </row>
    <row r="843" spans="1:214" ht="12.75" customHeight="1">
      <c r="A843" s="213"/>
      <c r="B843" s="214"/>
      <c r="C843" s="500" t="s">
        <v>438</v>
      </c>
      <c r="D843" s="500"/>
      <c r="E843" s="500"/>
      <c r="F843" s="500"/>
      <c r="G843" s="500"/>
      <c r="H843" s="180"/>
      <c r="I843" s="181"/>
      <c r="J843" s="181"/>
      <c r="K843" s="181"/>
      <c r="L843" s="183"/>
      <c r="M843" s="181"/>
      <c r="N843" s="211">
        <v>7302.06</v>
      </c>
      <c r="O843" s="181"/>
      <c r="P843" s="212">
        <v>292082.55</v>
      </c>
      <c r="GO843" s="277"/>
      <c r="GP843" s="277"/>
      <c r="GQ843" s="277"/>
      <c r="GR843" s="277"/>
      <c r="GS843" s="277"/>
      <c r="GT843" s="277"/>
      <c r="GU843" s="277"/>
      <c r="GW843" s="157"/>
      <c r="GX843" s="157"/>
      <c r="GY843" s="157"/>
      <c r="GZ843" s="277"/>
      <c r="HA843" s="157"/>
      <c r="HB843" s="157"/>
      <c r="HC843" s="277" t="s">
        <v>438</v>
      </c>
      <c r="HD843" s="277"/>
      <c r="HF843" s="277"/>
    </row>
    <row r="844" spans="1:214" ht="45" customHeight="1">
      <c r="A844" s="178" t="s">
        <v>520</v>
      </c>
      <c r="B844" s="179" t="s">
        <v>1465</v>
      </c>
      <c r="C844" s="498" t="s">
        <v>1466</v>
      </c>
      <c r="D844" s="498"/>
      <c r="E844" s="498"/>
      <c r="F844" s="498"/>
      <c r="G844" s="498"/>
      <c r="H844" s="180" t="s">
        <v>610</v>
      </c>
      <c r="I844" s="181">
        <v>0.04</v>
      </c>
      <c r="J844" s="182">
        <v>1</v>
      </c>
      <c r="K844" s="219">
        <v>0.04</v>
      </c>
      <c r="L844" s="183"/>
      <c r="M844" s="181"/>
      <c r="N844" s="184"/>
      <c r="O844" s="181"/>
      <c r="P844" s="185"/>
      <c r="GO844" s="277"/>
      <c r="GP844" s="277"/>
      <c r="GQ844" s="277" t="s">
        <v>1466</v>
      </c>
      <c r="GR844" s="277"/>
      <c r="GS844" s="277"/>
      <c r="GT844" s="277"/>
      <c r="GU844" s="277"/>
      <c r="GW844" s="157"/>
      <c r="GX844" s="157"/>
      <c r="GY844" s="157"/>
      <c r="GZ844" s="277"/>
      <c r="HA844" s="157"/>
      <c r="HB844" s="157"/>
      <c r="HC844" s="277"/>
      <c r="HD844" s="277"/>
      <c r="HF844" s="277"/>
    </row>
    <row r="845" spans="1:214" ht="56.25" customHeight="1">
      <c r="A845" s="186"/>
      <c r="B845" s="187" t="s">
        <v>386</v>
      </c>
      <c r="C845" s="499" t="s">
        <v>387</v>
      </c>
      <c r="D845" s="499"/>
      <c r="E845" s="499"/>
      <c r="F845" s="499"/>
      <c r="G845" s="499"/>
      <c r="H845" s="499"/>
      <c r="I845" s="499"/>
      <c r="J845" s="499"/>
      <c r="K845" s="499"/>
      <c r="L845" s="499"/>
      <c r="M845" s="499"/>
      <c r="N845" s="499"/>
      <c r="O845" s="499"/>
      <c r="P845" s="499"/>
      <c r="GO845" s="277"/>
      <c r="GP845" s="277"/>
      <c r="GQ845" s="277"/>
      <c r="GR845" s="277"/>
      <c r="GS845" s="277"/>
      <c r="GT845" s="277"/>
      <c r="GU845" s="277"/>
      <c r="GV845" s="140" t="s">
        <v>387</v>
      </c>
      <c r="GW845" s="157"/>
      <c r="GX845" s="157"/>
      <c r="GY845" s="157"/>
      <c r="GZ845" s="277"/>
      <c r="HA845" s="157"/>
      <c r="HB845" s="157"/>
      <c r="HC845" s="277"/>
      <c r="HD845" s="277"/>
      <c r="HF845" s="277"/>
    </row>
    <row r="846" spans="1:214" ht="22.5" customHeight="1">
      <c r="A846" s="186"/>
      <c r="B846" s="187" t="s">
        <v>388</v>
      </c>
      <c r="C846" s="499" t="s">
        <v>389</v>
      </c>
      <c r="D846" s="499"/>
      <c r="E846" s="499"/>
      <c r="F846" s="499"/>
      <c r="G846" s="499"/>
      <c r="H846" s="499"/>
      <c r="I846" s="499"/>
      <c r="J846" s="499"/>
      <c r="K846" s="499"/>
      <c r="L846" s="499"/>
      <c r="M846" s="499"/>
      <c r="N846" s="499"/>
      <c r="O846" s="499"/>
      <c r="P846" s="499"/>
      <c r="GO846" s="277"/>
      <c r="GP846" s="277"/>
      <c r="GQ846" s="277"/>
      <c r="GR846" s="277"/>
      <c r="GS846" s="277"/>
      <c r="GT846" s="277"/>
      <c r="GU846" s="277"/>
      <c r="GV846" s="140" t="s">
        <v>389</v>
      </c>
      <c r="GW846" s="157"/>
      <c r="GX846" s="157"/>
      <c r="GY846" s="157"/>
      <c r="GZ846" s="277"/>
      <c r="HA846" s="157"/>
      <c r="HB846" s="157"/>
      <c r="HC846" s="277"/>
      <c r="HD846" s="277"/>
      <c r="HF846" s="277"/>
    </row>
    <row r="847" spans="1:214" ht="12.75" customHeight="1">
      <c r="A847" s="186"/>
      <c r="B847" s="187"/>
      <c r="C847" s="499" t="s">
        <v>2011</v>
      </c>
      <c r="D847" s="499"/>
      <c r="E847" s="499"/>
      <c r="F847" s="499"/>
      <c r="G847" s="499"/>
      <c r="H847" s="499"/>
      <c r="I847" s="499"/>
      <c r="J847" s="499"/>
      <c r="K847" s="499"/>
      <c r="L847" s="499"/>
      <c r="M847" s="499"/>
      <c r="N847" s="499"/>
      <c r="O847" s="499"/>
      <c r="P847" s="499"/>
      <c r="GO847" s="277"/>
      <c r="GP847" s="277"/>
      <c r="GQ847" s="277"/>
      <c r="GR847" s="277"/>
      <c r="GS847" s="277"/>
      <c r="GT847" s="277"/>
      <c r="GU847" s="277"/>
      <c r="GV847" s="140" t="s">
        <v>2011</v>
      </c>
      <c r="GW847" s="157"/>
      <c r="GX847" s="157"/>
      <c r="GY847" s="157"/>
      <c r="GZ847" s="277"/>
      <c r="HA847" s="157"/>
      <c r="HB847" s="157"/>
      <c r="HC847" s="277"/>
      <c r="HD847" s="277"/>
      <c r="HF847" s="277"/>
    </row>
    <row r="848" spans="1:214" ht="12.75" customHeight="1">
      <c r="A848" s="188"/>
      <c r="B848" s="189" t="s">
        <v>164</v>
      </c>
      <c r="C848" s="501" t="s">
        <v>391</v>
      </c>
      <c r="D848" s="501"/>
      <c r="E848" s="501"/>
      <c r="F848" s="501"/>
      <c r="G848" s="501"/>
      <c r="H848" s="190" t="s">
        <v>392</v>
      </c>
      <c r="I848" s="191"/>
      <c r="J848" s="191"/>
      <c r="K848" s="215">
        <v>0.75073670000000003</v>
      </c>
      <c r="L848" s="193"/>
      <c r="M848" s="191"/>
      <c r="N848" s="193"/>
      <c r="O848" s="191"/>
      <c r="P848" s="216">
        <v>425.02</v>
      </c>
      <c r="GO848" s="277"/>
      <c r="GP848" s="277"/>
      <c r="GQ848" s="277"/>
      <c r="GR848" s="277"/>
      <c r="GS848" s="277"/>
      <c r="GT848" s="277"/>
      <c r="GU848" s="277"/>
      <c r="GW848" s="157" t="s">
        <v>391</v>
      </c>
      <c r="GX848" s="157"/>
      <c r="GY848" s="157"/>
      <c r="GZ848" s="277"/>
      <c r="HA848" s="157"/>
      <c r="HB848" s="157"/>
      <c r="HC848" s="277"/>
      <c r="HD848" s="277"/>
      <c r="HF848" s="277"/>
    </row>
    <row r="849" spans="1:214" ht="12.75" customHeight="1">
      <c r="A849" s="195"/>
      <c r="B849" s="189" t="s">
        <v>393</v>
      </c>
      <c r="C849" s="501" t="s">
        <v>394</v>
      </c>
      <c r="D849" s="501"/>
      <c r="E849" s="501"/>
      <c r="F849" s="501"/>
      <c r="G849" s="501"/>
      <c r="H849" s="190" t="s">
        <v>392</v>
      </c>
      <c r="I849" s="201">
        <v>11.68</v>
      </c>
      <c r="J849" s="197">
        <v>1.6068849999999999</v>
      </c>
      <c r="K849" s="215">
        <v>0.75073670000000003</v>
      </c>
      <c r="L849" s="198"/>
      <c r="M849" s="199"/>
      <c r="N849" s="200">
        <v>566.14</v>
      </c>
      <c r="O849" s="191"/>
      <c r="P849" s="194">
        <v>425.02</v>
      </c>
      <c r="Q849" s="278"/>
      <c r="R849" s="278"/>
      <c r="GO849" s="277"/>
      <c r="GP849" s="277"/>
      <c r="GQ849" s="277"/>
      <c r="GR849" s="277"/>
      <c r="GS849" s="277"/>
      <c r="GT849" s="277"/>
      <c r="GU849" s="277"/>
      <c r="GW849" s="157"/>
      <c r="GX849" s="157" t="s">
        <v>394</v>
      </c>
      <c r="GY849" s="157"/>
      <c r="GZ849" s="277"/>
      <c r="HA849" s="157"/>
      <c r="HB849" s="157"/>
      <c r="HC849" s="277"/>
      <c r="HD849" s="277"/>
      <c r="HF849" s="277"/>
    </row>
    <row r="850" spans="1:214" ht="12.75" customHeight="1">
      <c r="A850" s="188"/>
      <c r="B850" s="189" t="s">
        <v>167</v>
      </c>
      <c r="C850" s="501" t="s">
        <v>395</v>
      </c>
      <c r="D850" s="501"/>
      <c r="E850" s="501"/>
      <c r="F850" s="501"/>
      <c r="G850" s="501"/>
      <c r="H850" s="190"/>
      <c r="I850" s="191"/>
      <c r="J850" s="191"/>
      <c r="K850" s="191"/>
      <c r="L850" s="193"/>
      <c r="M850" s="191"/>
      <c r="N850" s="193"/>
      <c r="O850" s="191"/>
      <c r="P850" s="216">
        <v>15.03</v>
      </c>
      <c r="GO850" s="277"/>
      <c r="GP850" s="277"/>
      <c r="GQ850" s="277"/>
      <c r="GR850" s="277"/>
      <c r="GS850" s="277"/>
      <c r="GT850" s="277"/>
      <c r="GU850" s="277"/>
      <c r="GW850" s="157" t="s">
        <v>395</v>
      </c>
      <c r="GX850" s="157"/>
      <c r="GY850" s="157"/>
      <c r="GZ850" s="277"/>
      <c r="HA850" s="157"/>
      <c r="HB850" s="157"/>
      <c r="HC850" s="277"/>
      <c r="HD850" s="277"/>
      <c r="HF850" s="277"/>
    </row>
    <row r="851" spans="1:214" ht="12.75" customHeight="1">
      <c r="A851" s="188"/>
      <c r="B851" s="189"/>
      <c r="C851" s="501" t="s">
        <v>396</v>
      </c>
      <c r="D851" s="501"/>
      <c r="E851" s="501"/>
      <c r="F851" s="501"/>
      <c r="G851" s="501"/>
      <c r="H851" s="190" t="s">
        <v>392</v>
      </c>
      <c r="I851" s="191"/>
      <c r="J851" s="191"/>
      <c r="K851" s="215">
        <v>1.41406E-2</v>
      </c>
      <c r="L851" s="193"/>
      <c r="M851" s="191"/>
      <c r="N851" s="193"/>
      <c r="O851" s="191"/>
      <c r="P851" s="216">
        <v>9.59</v>
      </c>
      <c r="GO851" s="277"/>
      <c r="GP851" s="277"/>
      <c r="GQ851" s="277"/>
      <c r="GR851" s="277"/>
      <c r="GS851" s="277"/>
      <c r="GT851" s="277"/>
      <c r="GU851" s="277"/>
      <c r="GW851" s="157" t="s">
        <v>396</v>
      </c>
      <c r="GX851" s="157"/>
      <c r="GY851" s="157"/>
      <c r="GZ851" s="277"/>
      <c r="HA851" s="157"/>
      <c r="HB851" s="157"/>
      <c r="HC851" s="277"/>
      <c r="HD851" s="277"/>
      <c r="HF851" s="277"/>
    </row>
    <row r="852" spans="1:214" ht="12.75" customHeight="1">
      <c r="A852" s="195"/>
      <c r="B852" s="189" t="s">
        <v>397</v>
      </c>
      <c r="C852" s="501" t="s">
        <v>398</v>
      </c>
      <c r="D852" s="501"/>
      <c r="E852" s="501"/>
      <c r="F852" s="501"/>
      <c r="G852" s="501"/>
      <c r="H852" s="190" t="s">
        <v>399</v>
      </c>
      <c r="I852" s="201">
        <v>0.11</v>
      </c>
      <c r="J852" s="197">
        <v>1.6068849999999999</v>
      </c>
      <c r="K852" s="215">
        <v>7.0702999999999998E-3</v>
      </c>
      <c r="L852" s="198"/>
      <c r="M852" s="199"/>
      <c r="N852" s="200">
        <v>1582.31</v>
      </c>
      <c r="O852" s="191"/>
      <c r="P852" s="194">
        <v>11.19</v>
      </c>
      <c r="Q852" s="278"/>
      <c r="R852" s="278"/>
      <c r="GO852" s="277"/>
      <c r="GP852" s="277"/>
      <c r="GQ852" s="277"/>
      <c r="GR852" s="277"/>
      <c r="GS852" s="277"/>
      <c r="GT852" s="277"/>
      <c r="GU852" s="277"/>
      <c r="GW852" s="157"/>
      <c r="GX852" s="157" t="s">
        <v>398</v>
      </c>
      <c r="GY852" s="157"/>
      <c r="GZ852" s="277"/>
      <c r="HA852" s="157"/>
      <c r="HB852" s="157"/>
      <c r="HC852" s="277"/>
      <c r="HD852" s="277"/>
      <c r="HF852" s="277"/>
    </row>
    <row r="853" spans="1:214" ht="12.75" customHeight="1">
      <c r="A853" s="203"/>
      <c r="B853" s="189" t="s">
        <v>400</v>
      </c>
      <c r="C853" s="501" t="s">
        <v>401</v>
      </c>
      <c r="D853" s="501"/>
      <c r="E853" s="501"/>
      <c r="F853" s="501"/>
      <c r="G853" s="501"/>
      <c r="H853" s="190" t="s">
        <v>392</v>
      </c>
      <c r="I853" s="201">
        <v>0.11</v>
      </c>
      <c r="J853" s="197">
        <v>1.6068849999999999</v>
      </c>
      <c r="K853" s="215">
        <v>7.0702999999999998E-3</v>
      </c>
      <c r="L853" s="193"/>
      <c r="M853" s="191"/>
      <c r="N853" s="204">
        <v>777.91</v>
      </c>
      <c r="O853" s="191"/>
      <c r="P853" s="216">
        <v>5.5</v>
      </c>
      <c r="GO853" s="277"/>
      <c r="GP853" s="277"/>
      <c r="GQ853" s="277"/>
      <c r="GR853" s="277"/>
      <c r="GS853" s="277"/>
      <c r="GT853" s="277"/>
      <c r="GU853" s="277"/>
      <c r="GW853" s="157"/>
      <c r="GX853" s="157"/>
      <c r="GY853" s="157" t="s">
        <v>401</v>
      </c>
      <c r="GZ853" s="277"/>
      <c r="HA853" s="157"/>
      <c r="HB853" s="157"/>
      <c r="HC853" s="277"/>
      <c r="HD853" s="277"/>
      <c r="HF853" s="277"/>
    </row>
    <row r="854" spans="1:214" ht="12.75" customHeight="1">
      <c r="A854" s="195"/>
      <c r="B854" s="189" t="s">
        <v>402</v>
      </c>
      <c r="C854" s="501" t="s">
        <v>403</v>
      </c>
      <c r="D854" s="501"/>
      <c r="E854" s="501"/>
      <c r="F854" s="501"/>
      <c r="G854" s="501"/>
      <c r="H854" s="190" t="s">
        <v>399</v>
      </c>
      <c r="I854" s="201">
        <v>0.11</v>
      </c>
      <c r="J854" s="197">
        <v>1.6068849999999999</v>
      </c>
      <c r="K854" s="215">
        <v>7.0702999999999998E-3</v>
      </c>
      <c r="L854" s="198"/>
      <c r="M854" s="199"/>
      <c r="N854" s="200">
        <v>543.33000000000004</v>
      </c>
      <c r="O854" s="191"/>
      <c r="P854" s="194">
        <v>3.84</v>
      </c>
      <c r="Q854" s="278"/>
      <c r="R854" s="278"/>
      <c r="GO854" s="277"/>
      <c r="GP854" s="277"/>
      <c r="GQ854" s="277"/>
      <c r="GR854" s="277"/>
      <c r="GS854" s="277"/>
      <c r="GT854" s="277"/>
      <c r="GU854" s="277"/>
      <c r="GW854" s="157"/>
      <c r="GX854" s="157" t="s">
        <v>403</v>
      </c>
      <c r="GY854" s="157"/>
      <c r="GZ854" s="277"/>
      <c r="HA854" s="157"/>
      <c r="HB854" s="157"/>
      <c r="HC854" s="277"/>
      <c r="HD854" s="277"/>
      <c r="HF854" s="277"/>
    </row>
    <row r="855" spans="1:214" ht="12.75" customHeight="1">
      <c r="A855" s="203"/>
      <c r="B855" s="189" t="s">
        <v>404</v>
      </c>
      <c r="C855" s="501" t="s">
        <v>405</v>
      </c>
      <c r="D855" s="501"/>
      <c r="E855" s="501"/>
      <c r="F855" s="501"/>
      <c r="G855" s="501"/>
      <c r="H855" s="190" t="s">
        <v>392</v>
      </c>
      <c r="I855" s="201">
        <v>0.11</v>
      </c>
      <c r="J855" s="197">
        <v>1.6068849999999999</v>
      </c>
      <c r="K855" s="215">
        <v>7.0702999999999998E-3</v>
      </c>
      <c r="L855" s="193"/>
      <c r="M855" s="191"/>
      <c r="N855" s="204">
        <v>579.11</v>
      </c>
      <c r="O855" s="191"/>
      <c r="P855" s="216">
        <v>4.09</v>
      </c>
      <c r="GO855" s="277"/>
      <c r="GP855" s="277"/>
      <c r="GQ855" s="277"/>
      <c r="GR855" s="277"/>
      <c r="GS855" s="277"/>
      <c r="GT855" s="277"/>
      <c r="GU855" s="277"/>
      <c r="GW855" s="157"/>
      <c r="GX855" s="157"/>
      <c r="GY855" s="157" t="s">
        <v>405</v>
      </c>
      <c r="GZ855" s="277"/>
      <c r="HA855" s="157"/>
      <c r="HB855" s="157"/>
      <c r="HC855" s="277"/>
      <c r="HD855" s="277"/>
      <c r="HF855" s="277"/>
    </row>
    <row r="856" spans="1:214" ht="12.75" customHeight="1">
      <c r="A856" s="188"/>
      <c r="B856" s="189" t="s">
        <v>180</v>
      </c>
      <c r="C856" s="501" t="s">
        <v>410</v>
      </c>
      <c r="D856" s="501"/>
      <c r="E856" s="501"/>
      <c r="F856" s="501"/>
      <c r="G856" s="501"/>
      <c r="H856" s="190"/>
      <c r="I856" s="191"/>
      <c r="J856" s="191"/>
      <c r="K856" s="191"/>
      <c r="L856" s="193"/>
      <c r="M856" s="191"/>
      <c r="N856" s="193"/>
      <c r="O856" s="191"/>
      <c r="P856" s="216">
        <v>23.87</v>
      </c>
      <c r="GO856" s="277"/>
      <c r="GP856" s="277"/>
      <c r="GQ856" s="277"/>
      <c r="GR856" s="277"/>
      <c r="GS856" s="277"/>
      <c r="GT856" s="277"/>
      <c r="GU856" s="277"/>
      <c r="GW856" s="157" t="s">
        <v>410</v>
      </c>
      <c r="GX856" s="157"/>
      <c r="GY856" s="157"/>
      <c r="GZ856" s="277"/>
      <c r="HA856" s="157"/>
      <c r="HB856" s="157"/>
      <c r="HC856" s="277"/>
      <c r="HD856" s="277"/>
      <c r="HF856" s="277"/>
    </row>
    <row r="857" spans="1:214" ht="33.75" customHeight="1">
      <c r="A857" s="195"/>
      <c r="B857" s="189" t="s">
        <v>593</v>
      </c>
      <c r="C857" s="501" t="s">
        <v>594</v>
      </c>
      <c r="D857" s="501"/>
      <c r="E857" s="501"/>
      <c r="F857" s="501"/>
      <c r="G857" s="501"/>
      <c r="H857" s="190" t="s">
        <v>595</v>
      </c>
      <c r="I857" s="201">
        <v>33.33</v>
      </c>
      <c r="J857" s="202">
        <v>1.0367</v>
      </c>
      <c r="K857" s="215">
        <v>1.3821284</v>
      </c>
      <c r="L857" s="205">
        <v>5.87</v>
      </c>
      <c r="M857" s="206">
        <v>0.87</v>
      </c>
      <c r="N857" s="200">
        <v>5.1100000000000003</v>
      </c>
      <c r="O857" s="191"/>
      <c r="P857" s="194">
        <v>7.06</v>
      </c>
      <c r="Q857" s="278"/>
      <c r="R857" s="278"/>
      <c r="GO857" s="277"/>
      <c r="GP857" s="277"/>
      <c r="GQ857" s="277"/>
      <c r="GR857" s="277"/>
      <c r="GS857" s="277"/>
      <c r="GT857" s="277"/>
      <c r="GU857" s="277"/>
      <c r="GW857" s="157"/>
      <c r="GX857" s="157" t="s">
        <v>594</v>
      </c>
      <c r="GY857" s="157"/>
      <c r="GZ857" s="277"/>
      <c r="HA857" s="157"/>
      <c r="HB857" s="157"/>
      <c r="HC857" s="277"/>
      <c r="HD857" s="277"/>
      <c r="HF857" s="277"/>
    </row>
    <row r="858" spans="1:214" ht="12.75" customHeight="1">
      <c r="A858" s="195"/>
      <c r="B858" s="189" t="s">
        <v>1433</v>
      </c>
      <c r="C858" s="501" t="s">
        <v>1434</v>
      </c>
      <c r="D858" s="501"/>
      <c r="E858" s="501"/>
      <c r="F858" s="501"/>
      <c r="G858" s="501"/>
      <c r="H858" s="190" t="s">
        <v>418</v>
      </c>
      <c r="I858" s="192">
        <v>1.2600000000000001E-3</v>
      </c>
      <c r="J858" s="202">
        <v>1.0367</v>
      </c>
      <c r="K858" s="215">
        <v>5.2200000000000002E-5</v>
      </c>
      <c r="L858" s="208">
        <v>43821.53</v>
      </c>
      <c r="M858" s="206">
        <v>1.34</v>
      </c>
      <c r="N858" s="200">
        <v>58720.85</v>
      </c>
      <c r="O858" s="191"/>
      <c r="P858" s="194">
        <v>3.07</v>
      </c>
      <c r="Q858" s="278"/>
      <c r="R858" s="278"/>
      <c r="GO858" s="277"/>
      <c r="GP858" s="277"/>
      <c r="GQ858" s="277"/>
      <c r="GR858" s="277"/>
      <c r="GS858" s="277"/>
      <c r="GT858" s="277"/>
      <c r="GU858" s="277"/>
      <c r="GW858" s="157"/>
      <c r="GX858" s="157" t="s">
        <v>1434</v>
      </c>
      <c r="GY858" s="157"/>
      <c r="GZ858" s="277"/>
      <c r="HA858" s="157"/>
      <c r="HB858" s="157"/>
      <c r="HC858" s="277"/>
      <c r="HD858" s="277"/>
      <c r="HF858" s="277"/>
    </row>
    <row r="859" spans="1:214" ht="12.75" customHeight="1">
      <c r="A859" s="195"/>
      <c r="B859" s="189" t="s">
        <v>730</v>
      </c>
      <c r="C859" s="501" t="s">
        <v>731</v>
      </c>
      <c r="D859" s="501"/>
      <c r="E859" s="501"/>
      <c r="F859" s="501"/>
      <c r="G859" s="501"/>
      <c r="H859" s="190" t="s">
        <v>413</v>
      </c>
      <c r="I859" s="201">
        <v>0.02</v>
      </c>
      <c r="J859" s="202">
        <v>1.0367</v>
      </c>
      <c r="K859" s="215">
        <v>8.2939999999999999E-4</v>
      </c>
      <c r="L859" s="205">
        <v>79.88</v>
      </c>
      <c r="M859" s="206">
        <v>1.42</v>
      </c>
      <c r="N859" s="200">
        <v>113.43</v>
      </c>
      <c r="O859" s="191"/>
      <c r="P859" s="194">
        <v>0.09</v>
      </c>
      <c r="Q859" s="278"/>
      <c r="R859" s="278"/>
      <c r="GO859" s="277"/>
      <c r="GP859" s="277"/>
      <c r="GQ859" s="277"/>
      <c r="GR859" s="277"/>
      <c r="GS859" s="277"/>
      <c r="GT859" s="277"/>
      <c r="GU859" s="277"/>
      <c r="GW859" s="157"/>
      <c r="GX859" s="157" t="s">
        <v>731</v>
      </c>
      <c r="GY859" s="157"/>
      <c r="GZ859" s="277"/>
      <c r="HA859" s="157"/>
      <c r="HB859" s="157"/>
      <c r="HC859" s="277"/>
      <c r="HD859" s="277"/>
      <c r="HF859" s="277"/>
    </row>
    <row r="860" spans="1:214" ht="12.75" customHeight="1">
      <c r="A860" s="195"/>
      <c r="B860" s="189" t="s">
        <v>1467</v>
      </c>
      <c r="C860" s="501" t="s">
        <v>1468</v>
      </c>
      <c r="D860" s="501"/>
      <c r="E860" s="501"/>
      <c r="F860" s="501"/>
      <c r="G860" s="501"/>
      <c r="H860" s="190" t="s">
        <v>587</v>
      </c>
      <c r="I860" s="201">
        <v>0.05</v>
      </c>
      <c r="J860" s="202">
        <v>1.0367</v>
      </c>
      <c r="K860" s="215">
        <v>2.0734E-3</v>
      </c>
      <c r="L860" s="208">
        <v>4133.67</v>
      </c>
      <c r="M860" s="206">
        <v>1.29</v>
      </c>
      <c r="N860" s="200">
        <v>5332.43</v>
      </c>
      <c r="O860" s="191"/>
      <c r="P860" s="194">
        <v>11.06</v>
      </c>
      <c r="Q860" s="278"/>
      <c r="R860" s="278"/>
      <c r="GO860" s="277"/>
      <c r="GP860" s="277"/>
      <c r="GQ860" s="277"/>
      <c r="GR860" s="277"/>
      <c r="GS860" s="277"/>
      <c r="GT860" s="277"/>
      <c r="GU860" s="277"/>
      <c r="GW860" s="157"/>
      <c r="GX860" s="157" t="s">
        <v>1468</v>
      </c>
      <c r="GY860" s="157"/>
      <c r="GZ860" s="277"/>
      <c r="HA860" s="157"/>
      <c r="HB860" s="157"/>
      <c r="HC860" s="277"/>
      <c r="HD860" s="277"/>
      <c r="HF860" s="277"/>
    </row>
    <row r="861" spans="1:214" ht="12.75" customHeight="1">
      <c r="A861" s="195"/>
      <c r="B861" s="189" t="s">
        <v>1469</v>
      </c>
      <c r="C861" s="501" t="s">
        <v>1470</v>
      </c>
      <c r="D861" s="501"/>
      <c r="E861" s="501"/>
      <c r="F861" s="501"/>
      <c r="G861" s="501"/>
      <c r="H861" s="190" t="s">
        <v>1124</v>
      </c>
      <c r="I861" s="202">
        <v>1.2200000000000001E-2</v>
      </c>
      <c r="J861" s="202">
        <v>1.0367</v>
      </c>
      <c r="K861" s="215">
        <v>5.0589999999999999E-4</v>
      </c>
      <c r="L861" s="208">
        <v>4130.12</v>
      </c>
      <c r="M861" s="206">
        <v>1.24</v>
      </c>
      <c r="N861" s="200">
        <v>5121.3500000000004</v>
      </c>
      <c r="O861" s="191"/>
      <c r="P861" s="194">
        <v>2.59</v>
      </c>
      <c r="Q861" s="278"/>
      <c r="R861" s="278"/>
      <c r="GO861" s="277"/>
      <c r="GP861" s="277"/>
      <c r="GQ861" s="277"/>
      <c r="GR861" s="277"/>
      <c r="GS861" s="277"/>
      <c r="GT861" s="277"/>
      <c r="GU861" s="277"/>
      <c r="GW861" s="157"/>
      <c r="GX861" s="157" t="s">
        <v>1470</v>
      </c>
      <c r="GY861" s="157"/>
      <c r="GZ861" s="277"/>
      <c r="HA861" s="157"/>
      <c r="HB861" s="157"/>
      <c r="HC861" s="277"/>
      <c r="HD861" s="277"/>
      <c r="HF861" s="277"/>
    </row>
    <row r="862" spans="1:214" ht="12.75" customHeight="1">
      <c r="A862" s="210"/>
      <c r="B862" s="187"/>
      <c r="C862" s="500" t="s">
        <v>429</v>
      </c>
      <c r="D862" s="500"/>
      <c r="E862" s="500"/>
      <c r="F862" s="500"/>
      <c r="G862" s="500"/>
      <c r="H862" s="180"/>
      <c r="I862" s="181"/>
      <c r="J862" s="181"/>
      <c r="K862" s="181"/>
      <c r="L862" s="183"/>
      <c r="M862" s="181"/>
      <c r="N862" s="211"/>
      <c r="O862" s="181"/>
      <c r="P862" s="212">
        <v>473.51</v>
      </c>
      <c r="Q862" s="278"/>
      <c r="R862" s="278"/>
      <c r="GO862" s="277"/>
      <c r="GP862" s="277"/>
      <c r="GQ862" s="277"/>
      <c r="GR862" s="277"/>
      <c r="GS862" s="277"/>
      <c r="GT862" s="277"/>
      <c r="GU862" s="277"/>
      <c r="GW862" s="157"/>
      <c r="GX862" s="157"/>
      <c r="GY862" s="157"/>
      <c r="GZ862" s="277" t="s">
        <v>429</v>
      </c>
      <c r="HA862" s="157"/>
      <c r="HB862" s="157"/>
      <c r="HC862" s="277"/>
      <c r="HD862" s="277"/>
      <c r="HF862" s="277"/>
    </row>
    <row r="863" spans="1:214" ht="12.75" customHeight="1">
      <c r="A863" s="203" t="s">
        <v>1876</v>
      </c>
      <c r="B863" s="189" t="s">
        <v>430</v>
      </c>
      <c r="C863" s="501" t="s">
        <v>431</v>
      </c>
      <c r="D863" s="501"/>
      <c r="E863" s="501"/>
      <c r="F863" s="501"/>
      <c r="G863" s="501"/>
      <c r="H863" s="190" t="s">
        <v>432</v>
      </c>
      <c r="I863" s="209">
        <v>2</v>
      </c>
      <c r="J863" s="191"/>
      <c r="K863" s="209">
        <v>2</v>
      </c>
      <c r="L863" s="193"/>
      <c r="M863" s="191"/>
      <c r="N863" s="193"/>
      <c r="O863" s="202">
        <v>1.0367</v>
      </c>
      <c r="P863" s="216">
        <v>5.48</v>
      </c>
      <c r="GO863" s="277"/>
      <c r="GP863" s="277"/>
      <c r="GQ863" s="277"/>
      <c r="GR863" s="277"/>
      <c r="GS863" s="277"/>
      <c r="GT863" s="277"/>
      <c r="GU863" s="277"/>
      <c r="GW863" s="157"/>
      <c r="GX863" s="157"/>
      <c r="GY863" s="157"/>
      <c r="GZ863" s="277"/>
      <c r="HA863" s="157" t="s">
        <v>431</v>
      </c>
      <c r="HB863" s="157"/>
      <c r="HC863" s="277"/>
      <c r="HD863" s="277"/>
      <c r="HF863" s="277"/>
    </row>
    <row r="864" spans="1:214" ht="12.75" customHeight="1">
      <c r="A864" s="203"/>
      <c r="B864" s="189"/>
      <c r="C864" s="501" t="s">
        <v>433</v>
      </c>
      <c r="D864" s="501"/>
      <c r="E864" s="501"/>
      <c r="F864" s="501"/>
      <c r="G864" s="501"/>
      <c r="H864" s="190"/>
      <c r="I864" s="191"/>
      <c r="J864" s="191"/>
      <c r="K864" s="191"/>
      <c r="L864" s="193"/>
      <c r="M864" s="191"/>
      <c r="N864" s="193"/>
      <c r="O864" s="191"/>
      <c r="P864" s="216">
        <v>434.61</v>
      </c>
      <c r="GO864" s="277"/>
      <c r="GP864" s="277"/>
      <c r="GQ864" s="277"/>
      <c r="GR864" s="277"/>
      <c r="GS864" s="277"/>
      <c r="GT864" s="277"/>
      <c r="GU864" s="277"/>
      <c r="GW864" s="157"/>
      <c r="GX864" s="157"/>
      <c r="GY864" s="157"/>
      <c r="GZ864" s="277"/>
      <c r="HA864" s="157"/>
      <c r="HB864" s="157" t="s">
        <v>433</v>
      </c>
      <c r="HC864" s="277"/>
      <c r="HD864" s="277"/>
      <c r="HF864" s="277"/>
    </row>
    <row r="865" spans="1:214" ht="12.75" customHeight="1">
      <c r="A865" s="203"/>
      <c r="B865" s="189" t="s">
        <v>603</v>
      </c>
      <c r="C865" s="501" t="s">
        <v>604</v>
      </c>
      <c r="D865" s="501"/>
      <c r="E865" s="501"/>
      <c r="F865" s="501"/>
      <c r="G865" s="501"/>
      <c r="H865" s="190" t="s">
        <v>432</v>
      </c>
      <c r="I865" s="209">
        <v>97</v>
      </c>
      <c r="J865" s="191"/>
      <c r="K865" s="209">
        <v>97</v>
      </c>
      <c r="L865" s="193"/>
      <c r="M865" s="191"/>
      <c r="N865" s="193"/>
      <c r="O865" s="191"/>
      <c r="P865" s="216">
        <v>421.57</v>
      </c>
      <c r="GO865" s="277"/>
      <c r="GP865" s="277"/>
      <c r="GQ865" s="277"/>
      <c r="GR865" s="277"/>
      <c r="GS865" s="277"/>
      <c r="GT865" s="277"/>
      <c r="GU865" s="277"/>
      <c r="GW865" s="157"/>
      <c r="GX865" s="157"/>
      <c r="GY865" s="157"/>
      <c r="GZ865" s="277"/>
      <c r="HA865" s="157"/>
      <c r="HB865" s="157" t="s">
        <v>604</v>
      </c>
      <c r="HC865" s="277"/>
      <c r="HD865" s="277"/>
      <c r="HF865" s="277"/>
    </row>
    <row r="866" spans="1:214" ht="12.75" customHeight="1">
      <c r="A866" s="203"/>
      <c r="B866" s="189" t="s">
        <v>605</v>
      </c>
      <c r="C866" s="501" t="s">
        <v>606</v>
      </c>
      <c r="D866" s="501"/>
      <c r="E866" s="501"/>
      <c r="F866" s="501"/>
      <c r="G866" s="501"/>
      <c r="H866" s="190" t="s">
        <v>432</v>
      </c>
      <c r="I866" s="209">
        <v>51</v>
      </c>
      <c r="J866" s="191"/>
      <c r="K866" s="209">
        <v>51</v>
      </c>
      <c r="L866" s="193"/>
      <c r="M866" s="191"/>
      <c r="N866" s="193"/>
      <c r="O866" s="191"/>
      <c r="P866" s="216">
        <v>221.65</v>
      </c>
      <c r="GO866" s="277"/>
      <c r="GP866" s="277"/>
      <c r="GQ866" s="277"/>
      <c r="GR866" s="277"/>
      <c r="GS866" s="277"/>
      <c r="GT866" s="277"/>
      <c r="GU866" s="277"/>
      <c r="GW866" s="157"/>
      <c r="GX866" s="157"/>
      <c r="GY866" s="157"/>
      <c r="GZ866" s="277"/>
      <c r="HA866" s="157"/>
      <c r="HB866" s="157" t="s">
        <v>606</v>
      </c>
      <c r="HC866" s="277"/>
      <c r="HD866" s="277"/>
      <c r="HF866" s="277"/>
    </row>
    <row r="867" spans="1:214" ht="12.75" customHeight="1">
      <c r="A867" s="213"/>
      <c r="B867" s="214"/>
      <c r="C867" s="500" t="s">
        <v>438</v>
      </c>
      <c r="D867" s="500"/>
      <c r="E867" s="500"/>
      <c r="F867" s="500"/>
      <c r="G867" s="500"/>
      <c r="H867" s="180"/>
      <c r="I867" s="181"/>
      <c r="J867" s="181"/>
      <c r="K867" s="181"/>
      <c r="L867" s="183"/>
      <c r="M867" s="181"/>
      <c r="N867" s="211">
        <v>28055.25</v>
      </c>
      <c r="O867" s="181"/>
      <c r="P867" s="212">
        <v>1122.21</v>
      </c>
      <c r="GO867" s="277"/>
      <c r="GP867" s="277"/>
      <c r="GQ867" s="277"/>
      <c r="GR867" s="277"/>
      <c r="GS867" s="277"/>
      <c r="GT867" s="277"/>
      <c r="GU867" s="277"/>
      <c r="GW867" s="157"/>
      <c r="GX867" s="157"/>
      <c r="GY867" s="157"/>
      <c r="GZ867" s="277"/>
      <c r="HA867" s="157"/>
      <c r="HB867" s="157"/>
      <c r="HC867" s="277" t="s">
        <v>438</v>
      </c>
      <c r="HD867" s="277"/>
      <c r="HF867" s="277"/>
    </row>
    <row r="868" spans="1:214" ht="12.75" customHeight="1">
      <c r="A868" s="497" t="s">
        <v>2142</v>
      </c>
      <c r="B868" s="497"/>
      <c r="C868" s="497"/>
      <c r="D868" s="497"/>
      <c r="E868" s="497"/>
      <c r="F868" s="497"/>
      <c r="G868" s="497"/>
      <c r="H868" s="497"/>
      <c r="I868" s="497"/>
      <c r="J868" s="497"/>
      <c r="K868" s="497"/>
      <c r="L868" s="497"/>
      <c r="M868" s="497"/>
      <c r="N868" s="497"/>
      <c r="O868" s="497"/>
      <c r="P868" s="497"/>
      <c r="GO868" s="277"/>
      <c r="GP868" s="277" t="s">
        <v>2142</v>
      </c>
      <c r="GQ868" s="277"/>
      <c r="GR868" s="277"/>
      <c r="GS868" s="277"/>
      <c r="GT868" s="277"/>
      <c r="GU868" s="277"/>
      <c r="GW868" s="157"/>
      <c r="GX868" s="157"/>
      <c r="GY868" s="157"/>
      <c r="GZ868" s="277"/>
      <c r="HA868" s="157"/>
      <c r="HB868" s="157"/>
      <c r="HC868" s="277"/>
      <c r="HD868" s="277"/>
      <c r="HF868" s="277"/>
    </row>
    <row r="869" spans="1:214" ht="12.75" customHeight="1">
      <c r="A869" s="178" t="s">
        <v>523</v>
      </c>
      <c r="B869" s="179" t="s">
        <v>1408</v>
      </c>
      <c r="C869" s="498" t="s">
        <v>1409</v>
      </c>
      <c r="D869" s="498"/>
      <c r="E869" s="498"/>
      <c r="F869" s="498"/>
      <c r="G869" s="498"/>
      <c r="H869" s="180" t="s">
        <v>610</v>
      </c>
      <c r="I869" s="181">
        <v>0.71</v>
      </c>
      <c r="J869" s="182">
        <v>1</v>
      </c>
      <c r="K869" s="219">
        <v>0.71</v>
      </c>
      <c r="L869" s="183"/>
      <c r="M869" s="181"/>
      <c r="N869" s="184"/>
      <c r="O869" s="181"/>
      <c r="P869" s="185"/>
      <c r="GO869" s="277"/>
      <c r="GP869" s="277"/>
      <c r="GQ869" s="277" t="s">
        <v>1409</v>
      </c>
      <c r="GR869" s="277"/>
      <c r="GS869" s="277"/>
      <c r="GT869" s="277"/>
      <c r="GU869" s="277"/>
      <c r="GW869" s="157"/>
      <c r="GX869" s="157"/>
      <c r="GY869" s="157"/>
      <c r="GZ869" s="277"/>
      <c r="HA869" s="157"/>
      <c r="HB869" s="157"/>
      <c r="HC869" s="277"/>
      <c r="HD869" s="277"/>
      <c r="HF869" s="277"/>
    </row>
    <row r="870" spans="1:214" ht="56.25" customHeight="1">
      <c r="A870" s="186"/>
      <c r="B870" s="187" t="s">
        <v>386</v>
      </c>
      <c r="C870" s="499" t="s">
        <v>387</v>
      </c>
      <c r="D870" s="499"/>
      <c r="E870" s="499"/>
      <c r="F870" s="499"/>
      <c r="G870" s="499"/>
      <c r="H870" s="499"/>
      <c r="I870" s="499"/>
      <c r="J870" s="499"/>
      <c r="K870" s="499"/>
      <c r="L870" s="499"/>
      <c r="M870" s="499"/>
      <c r="N870" s="499"/>
      <c r="O870" s="499"/>
      <c r="P870" s="499"/>
      <c r="GO870" s="277"/>
      <c r="GP870" s="277"/>
      <c r="GQ870" s="277"/>
      <c r="GR870" s="277"/>
      <c r="GS870" s="277"/>
      <c r="GT870" s="277"/>
      <c r="GU870" s="277"/>
      <c r="GV870" s="140" t="s">
        <v>387</v>
      </c>
      <c r="GW870" s="157"/>
      <c r="GX870" s="157"/>
      <c r="GY870" s="157"/>
      <c r="GZ870" s="277"/>
      <c r="HA870" s="157"/>
      <c r="HB870" s="157"/>
      <c r="HC870" s="277"/>
      <c r="HD870" s="277"/>
      <c r="HF870" s="277"/>
    </row>
    <row r="871" spans="1:214" ht="22.5" customHeight="1">
      <c r="A871" s="186"/>
      <c r="B871" s="187" t="s">
        <v>388</v>
      </c>
      <c r="C871" s="499" t="s">
        <v>389</v>
      </c>
      <c r="D871" s="499"/>
      <c r="E871" s="499"/>
      <c r="F871" s="499"/>
      <c r="G871" s="499"/>
      <c r="H871" s="499"/>
      <c r="I871" s="499"/>
      <c r="J871" s="499"/>
      <c r="K871" s="499"/>
      <c r="L871" s="499"/>
      <c r="M871" s="499"/>
      <c r="N871" s="499"/>
      <c r="O871" s="499"/>
      <c r="P871" s="499"/>
      <c r="GO871" s="277"/>
      <c r="GP871" s="277"/>
      <c r="GQ871" s="277"/>
      <c r="GR871" s="277"/>
      <c r="GS871" s="277"/>
      <c r="GT871" s="277"/>
      <c r="GU871" s="277"/>
      <c r="GV871" s="140" t="s">
        <v>389</v>
      </c>
      <c r="GW871" s="157"/>
      <c r="GX871" s="157"/>
      <c r="GY871" s="157"/>
      <c r="GZ871" s="277"/>
      <c r="HA871" s="157"/>
      <c r="HB871" s="157"/>
      <c r="HC871" s="277"/>
      <c r="HD871" s="277"/>
      <c r="HF871" s="277"/>
    </row>
    <row r="872" spans="1:214" ht="12.75" customHeight="1">
      <c r="A872" s="186"/>
      <c r="B872" s="187"/>
      <c r="C872" s="499" t="s">
        <v>2011</v>
      </c>
      <c r="D872" s="499"/>
      <c r="E872" s="499"/>
      <c r="F872" s="499"/>
      <c r="G872" s="499"/>
      <c r="H872" s="499"/>
      <c r="I872" s="499"/>
      <c r="J872" s="499"/>
      <c r="K872" s="499"/>
      <c r="L872" s="499"/>
      <c r="M872" s="499"/>
      <c r="N872" s="499"/>
      <c r="O872" s="499"/>
      <c r="P872" s="499"/>
      <c r="GO872" s="277"/>
      <c r="GP872" s="277"/>
      <c r="GQ872" s="277"/>
      <c r="GR872" s="277"/>
      <c r="GS872" s="277"/>
      <c r="GT872" s="277"/>
      <c r="GU872" s="277"/>
      <c r="GV872" s="140" t="s">
        <v>2011</v>
      </c>
      <c r="GW872" s="157"/>
      <c r="GX872" s="157"/>
      <c r="GY872" s="157"/>
      <c r="GZ872" s="277"/>
      <c r="HA872" s="157"/>
      <c r="HB872" s="157"/>
      <c r="HC872" s="277"/>
      <c r="HD872" s="277"/>
      <c r="HF872" s="277"/>
    </row>
    <row r="873" spans="1:214" ht="12.75" customHeight="1">
      <c r="A873" s="188"/>
      <c r="B873" s="189" t="s">
        <v>164</v>
      </c>
      <c r="C873" s="501" t="s">
        <v>391</v>
      </c>
      <c r="D873" s="501"/>
      <c r="E873" s="501"/>
      <c r="F873" s="501"/>
      <c r="G873" s="501"/>
      <c r="H873" s="190" t="s">
        <v>392</v>
      </c>
      <c r="I873" s="191"/>
      <c r="J873" s="191"/>
      <c r="K873" s="192">
        <v>2.3502299999999998</v>
      </c>
      <c r="L873" s="193"/>
      <c r="M873" s="191"/>
      <c r="N873" s="193"/>
      <c r="O873" s="191"/>
      <c r="P873" s="194">
        <v>1330.56</v>
      </c>
      <c r="GO873" s="277"/>
      <c r="GP873" s="277"/>
      <c r="GQ873" s="277"/>
      <c r="GR873" s="277"/>
      <c r="GS873" s="277"/>
      <c r="GT873" s="277"/>
      <c r="GU873" s="277"/>
      <c r="GW873" s="157" t="s">
        <v>391</v>
      </c>
      <c r="GX873" s="157"/>
      <c r="GY873" s="157"/>
      <c r="GZ873" s="277"/>
      <c r="HA873" s="157"/>
      <c r="HB873" s="157"/>
      <c r="HC873" s="277"/>
      <c r="HD873" s="277"/>
      <c r="HF873" s="277"/>
    </row>
    <row r="874" spans="1:214" ht="12.75" customHeight="1">
      <c r="A874" s="195"/>
      <c r="B874" s="189" t="s">
        <v>393</v>
      </c>
      <c r="C874" s="501" t="s">
        <v>394</v>
      </c>
      <c r="D874" s="501"/>
      <c r="E874" s="501"/>
      <c r="F874" s="501"/>
      <c r="G874" s="501"/>
      <c r="H874" s="190" t="s">
        <v>392</v>
      </c>
      <c r="I874" s="201">
        <v>2.06</v>
      </c>
      <c r="J874" s="197">
        <v>1.6068849999999999</v>
      </c>
      <c r="K874" s="192">
        <v>2.3502299999999998</v>
      </c>
      <c r="L874" s="198"/>
      <c r="M874" s="199"/>
      <c r="N874" s="200">
        <v>566.14</v>
      </c>
      <c r="O874" s="191"/>
      <c r="P874" s="194">
        <v>1330.56</v>
      </c>
      <c r="Q874" s="278"/>
      <c r="R874" s="278"/>
      <c r="GO874" s="277"/>
      <c r="GP874" s="277"/>
      <c r="GQ874" s="277"/>
      <c r="GR874" s="277"/>
      <c r="GS874" s="277"/>
      <c r="GT874" s="277"/>
      <c r="GU874" s="277"/>
      <c r="GW874" s="157"/>
      <c r="GX874" s="157" t="s">
        <v>394</v>
      </c>
      <c r="GY874" s="157"/>
      <c r="GZ874" s="277"/>
      <c r="HA874" s="157"/>
      <c r="HB874" s="157"/>
      <c r="HC874" s="277"/>
      <c r="HD874" s="277"/>
      <c r="HF874" s="277"/>
    </row>
    <row r="875" spans="1:214" ht="12.75" customHeight="1">
      <c r="A875" s="188"/>
      <c r="B875" s="189" t="s">
        <v>167</v>
      </c>
      <c r="C875" s="501" t="s">
        <v>395</v>
      </c>
      <c r="D875" s="501"/>
      <c r="E875" s="501"/>
      <c r="F875" s="501"/>
      <c r="G875" s="501"/>
      <c r="H875" s="190"/>
      <c r="I875" s="191"/>
      <c r="J875" s="191"/>
      <c r="K875" s="191"/>
      <c r="L875" s="193"/>
      <c r="M875" s="191"/>
      <c r="N875" s="193"/>
      <c r="O875" s="191"/>
      <c r="P875" s="216">
        <v>48.5</v>
      </c>
      <c r="GO875" s="277"/>
      <c r="GP875" s="277"/>
      <c r="GQ875" s="277"/>
      <c r="GR875" s="277"/>
      <c r="GS875" s="277"/>
      <c r="GT875" s="277"/>
      <c r="GU875" s="277"/>
      <c r="GW875" s="157" t="s">
        <v>395</v>
      </c>
      <c r="GX875" s="157"/>
      <c r="GY875" s="157"/>
      <c r="GZ875" s="277"/>
      <c r="HA875" s="157"/>
      <c r="HB875" s="157"/>
      <c r="HC875" s="277"/>
      <c r="HD875" s="277"/>
      <c r="HF875" s="277"/>
    </row>
    <row r="876" spans="1:214" ht="12.75" customHeight="1">
      <c r="A876" s="188"/>
      <c r="B876" s="189"/>
      <c r="C876" s="501" t="s">
        <v>396</v>
      </c>
      <c r="D876" s="501"/>
      <c r="E876" s="501"/>
      <c r="F876" s="501"/>
      <c r="G876" s="501"/>
      <c r="H876" s="190" t="s">
        <v>392</v>
      </c>
      <c r="I876" s="191"/>
      <c r="J876" s="191"/>
      <c r="K876" s="215">
        <v>4.5635599999999998E-2</v>
      </c>
      <c r="L876" s="193"/>
      <c r="M876" s="191"/>
      <c r="N876" s="193"/>
      <c r="O876" s="191"/>
      <c r="P876" s="216">
        <v>30.96</v>
      </c>
      <c r="GO876" s="277"/>
      <c r="GP876" s="277"/>
      <c r="GQ876" s="277"/>
      <c r="GR876" s="277"/>
      <c r="GS876" s="277"/>
      <c r="GT876" s="277"/>
      <c r="GU876" s="277"/>
      <c r="GW876" s="157" t="s">
        <v>396</v>
      </c>
      <c r="GX876" s="157"/>
      <c r="GY876" s="157"/>
      <c r="GZ876" s="277"/>
      <c r="HA876" s="157"/>
      <c r="HB876" s="157"/>
      <c r="HC876" s="277"/>
      <c r="HD876" s="277"/>
      <c r="HF876" s="277"/>
    </row>
    <row r="877" spans="1:214" ht="12.75" customHeight="1">
      <c r="A877" s="195"/>
      <c r="B877" s="189" t="s">
        <v>397</v>
      </c>
      <c r="C877" s="501" t="s">
        <v>398</v>
      </c>
      <c r="D877" s="501"/>
      <c r="E877" s="501"/>
      <c r="F877" s="501"/>
      <c r="G877" s="501"/>
      <c r="H877" s="190" t="s">
        <v>399</v>
      </c>
      <c r="I877" s="201">
        <v>0.02</v>
      </c>
      <c r="J877" s="197">
        <v>1.6068849999999999</v>
      </c>
      <c r="K877" s="215">
        <v>2.2817799999999999E-2</v>
      </c>
      <c r="L877" s="198"/>
      <c r="M877" s="199"/>
      <c r="N877" s="200">
        <v>1582.31</v>
      </c>
      <c r="O877" s="191"/>
      <c r="P877" s="194">
        <v>36.1</v>
      </c>
      <c r="Q877" s="278"/>
      <c r="R877" s="278"/>
      <c r="GO877" s="277"/>
      <c r="GP877" s="277"/>
      <c r="GQ877" s="277"/>
      <c r="GR877" s="277"/>
      <c r="GS877" s="277"/>
      <c r="GT877" s="277"/>
      <c r="GU877" s="277"/>
      <c r="GW877" s="157"/>
      <c r="GX877" s="157" t="s">
        <v>398</v>
      </c>
      <c r="GY877" s="157"/>
      <c r="GZ877" s="277"/>
      <c r="HA877" s="157"/>
      <c r="HB877" s="157"/>
      <c r="HC877" s="277"/>
      <c r="HD877" s="277"/>
      <c r="HF877" s="277"/>
    </row>
    <row r="878" spans="1:214" ht="12.75" customHeight="1">
      <c r="A878" s="203"/>
      <c r="B878" s="189" t="s">
        <v>400</v>
      </c>
      <c r="C878" s="501" t="s">
        <v>401</v>
      </c>
      <c r="D878" s="501"/>
      <c r="E878" s="501"/>
      <c r="F878" s="501"/>
      <c r="G878" s="501"/>
      <c r="H878" s="190" t="s">
        <v>392</v>
      </c>
      <c r="I878" s="201">
        <v>0.02</v>
      </c>
      <c r="J878" s="197">
        <v>1.6068849999999999</v>
      </c>
      <c r="K878" s="215">
        <v>2.2817799999999999E-2</v>
      </c>
      <c r="L878" s="193"/>
      <c r="M878" s="191"/>
      <c r="N878" s="204">
        <v>777.91</v>
      </c>
      <c r="O878" s="191"/>
      <c r="P878" s="216">
        <v>17.75</v>
      </c>
      <c r="GO878" s="277"/>
      <c r="GP878" s="277"/>
      <c r="GQ878" s="277"/>
      <c r="GR878" s="277"/>
      <c r="GS878" s="277"/>
      <c r="GT878" s="277"/>
      <c r="GU878" s="277"/>
      <c r="GW878" s="157"/>
      <c r="GX878" s="157"/>
      <c r="GY878" s="157" t="s">
        <v>401</v>
      </c>
      <c r="GZ878" s="277"/>
      <c r="HA878" s="157"/>
      <c r="HB878" s="157"/>
      <c r="HC878" s="277"/>
      <c r="HD878" s="277"/>
      <c r="HF878" s="277"/>
    </row>
    <row r="879" spans="1:214" ht="12.75" customHeight="1">
      <c r="A879" s="195"/>
      <c r="B879" s="189" t="s">
        <v>402</v>
      </c>
      <c r="C879" s="501" t="s">
        <v>403</v>
      </c>
      <c r="D879" s="501"/>
      <c r="E879" s="501"/>
      <c r="F879" s="501"/>
      <c r="G879" s="501"/>
      <c r="H879" s="190" t="s">
        <v>399</v>
      </c>
      <c r="I879" s="201">
        <v>0.02</v>
      </c>
      <c r="J879" s="197">
        <v>1.6068849999999999</v>
      </c>
      <c r="K879" s="215">
        <v>2.2817799999999999E-2</v>
      </c>
      <c r="L879" s="198"/>
      <c r="M879" s="199"/>
      <c r="N879" s="200">
        <v>543.33000000000004</v>
      </c>
      <c r="O879" s="191"/>
      <c r="P879" s="194">
        <v>12.4</v>
      </c>
      <c r="Q879" s="278"/>
      <c r="R879" s="278"/>
      <c r="GO879" s="277"/>
      <c r="GP879" s="277"/>
      <c r="GQ879" s="277"/>
      <c r="GR879" s="277"/>
      <c r="GS879" s="277"/>
      <c r="GT879" s="277"/>
      <c r="GU879" s="277"/>
      <c r="GW879" s="157"/>
      <c r="GX879" s="157" t="s">
        <v>403</v>
      </c>
      <c r="GY879" s="157"/>
      <c r="GZ879" s="277"/>
      <c r="HA879" s="157"/>
      <c r="HB879" s="157"/>
      <c r="HC879" s="277"/>
      <c r="HD879" s="277"/>
      <c r="HF879" s="277"/>
    </row>
    <row r="880" spans="1:214" ht="12.75" customHeight="1">
      <c r="A880" s="203"/>
      <c r="B880" s="189" t="s">
        <v>404</v>
      </c>
      <c r="C880" s="501" t="s">
        <v>405</v>
      </c>
      <c r="D880" s="501"/>
      <c r="E880" s="501"/>
      <c r="F880" s="501"/>
      <c r="G880" s="501"/>
      <c r="H880" s="190" t="s">
        <v>392</v>
      </c>
      <c r="I880" s="201">
        <v>0.02</v>
      </c>
      <c r="J880" s="197">
        <v>1.6068849999999999</v>
      </c>
      <c r="K880" s="215">
        <v>2.2817799999999999E-2</v>
      </c>
      <c r="L880" s="193"/>
      <c r="M880" s="191"/>
      <c r="N880" s="204">
        <v>579.11</v>
      </c>
      <c r="O880" s="191"/>
      <c r="P880" s="216">
        <v>13.21</v>
      </c>
      <c r="GO880" s="277"/>
      <c r="GP880" s="277"/>
      <c r="GQ880" s="277"/>
      <c r="GR880" s="277"/>
      <c r="GS880" s="277"/>
      <c r="GT880" s="277"/>
      <c r="GU880" s="277"/>
      <c r="GW880" s="157"/>
      <c r="GX880" s="157"/>
      <c r="GY880" s="157" t="s">
        <v>405</v>
      </c>
      <c r="GZ880" s="277"/>
      <c r="HA880" s="157"/>
      <c r="HB880" s="157"/>
      <c r="HC880" s="277"/>
      <c r="HD880" s="277"/>
      <c r="HF880" s="277"/>
    </row>
    <row r="881" spans="1:214" ht="12.75" customHeight="1">
      <c r="A881" s="188"/>
      <c r="B881" s="189" t="s">
        <v>180</v>
      </c>
      <c r="C881" s="501" t="s">
        <v>410</v>
      </c>
      <c r="D881" s="501"/>
      <c r="E881" s="501"/>
      <c r="F881" s="501"/>
      <c r="G881" s="501"/>
      <c r="H881" s="190"/>
      <c r="I881" s="191"/>
      <c r="J881" s="191"/>
      <c r="K881" s="191"/>
      <c r="L881" s="193"/>
      <c r="M881" s="191"/>
      <c r="N881" s="193"/>
      <c r="O881" s="191"/>
      <c r="P881" s="216">
        <v>77.819999999999993</v>
      </c>
      <c r="GO881" s="277"/>
      <c r="GP881" s="277"/>
      <c r="GQ881" s="277"/>
      <c r="GR881" s="277"/>
      <c r="GS881" s="277"/>
      <c r="GT881" s="277"/>
      <c r="GU881" s="277"/>
      <c r="GW881" s="157" t="s">
        <v>410</v>
      </c>
      <c r="GX881" s="157"/>
      <c r="GY881" s="157"/>
      <c r="GZ881" s="277"/>
      <c r="HA881" s="157"/>
      <c r="HB881" s="157"/>
      <c r="HC881" s="277"/>
      <c r="HD881" s="277"/>
      <c r="HF881" s="277"/>
    </row>
    <row r="882" spans="1:214" ht="33.75" customHeight="1">
      <c r="A882" s="195"/>
      <c r="B882" s="189" t="s">
        <v>593</v>
      </c>
      <c r="C882" s="501" t="s">
        <v>594</v>
      </c>
      <c r="D882" s="501"/>
      <c r="E882" s="501"/>
      <c r="F882" s="501"/>
      <c r="G882" s="501"/>
      <c r="H882" s="190" t="s">
        <v>595</v>
      </c>
      <c r="I882" s="201">
        <v>13.33</v>
      </c>
      <c r="J882" s="202">
        <v>1.0367</v>
      </c>
      <c r="K882" s="215">
        <v>9.8116398</v>
      </c>
      <c r="L882" s="205">
        <v>5.87</v>
      </c>
      <c r="M882" s="206">
        <v>0.87</v>
      </c>
      <c r="N882" s="200">
        <v>5.1100000000000003</v>
      </c>
      <c r="O882" s="191"/>
      <c r="P882" s="194">
        <v>50.14</v>
      </c>
      <c r="Q882" s="278"/>
      <c r="R882" s="278"/>
      <c r="GO882" s="277"/>
      <c r="GP882" s="277"/>
      <c r="GQ882" s="277"/>
      <c r="GR882" s="277"/>
      <c r="GS882" s="277"/>
      <c r="GT882" s="277"/>
      <c r="GU882" s="277"/>
      <c r="GW882" s="157"/>
      <c r="GX882" s="157" t="s">
        <v>594</v>
      </c>
      <c r="GY882" s="157"/>
      <c r="GZ882" s="277"/>
      <c r="HA882" s="157"/>
      <c r="HB882" s="157"/>
      <c r="HC882" s="277"/>
      <c r="HD882" s="277"/>
      <c r="HF882" s="277"/>
    </row>
    <row r="883" spans="1:214" ht="22.5" customHeight="1">
      <c r="A883" s="195"/>
      <c r="B883" s="189" t="s">
        <v>1403</v>
      </c>
      <c r="C883" s="501" t="s">
        <v>1404</v>
      </c>
      <c r="D883" s="501"/>
      <c r="E883" s="501"/>
      <c r="F883" s="501"/>
      <c r="G883" s="501"/>
      <c r="H883" s="190" t="s">
        <v>1405</v>
      </c>
      <c r="I883" s="201">
        <v>0.55000000000000004</v>
      </c>
      <c r="J883" s="202">
        <v>1.0367</v>
      </c>
      <c r="K883" s="215">
        <v>0.40483140000000001</v>
      </c>
      <c r="L883" s="205">
        <v>37.71</v>
      </c>
      <c r="M883" s="206">
        <v>1.54</v>
      </c>
      <c r="N883" s="200">
        <v>58.07</v>
      </c>
      <c r="O883" s="191"/>
      <c r="P883" s="194">
        <v>23.51</v>
      </c>
      <c r="Q883" s="278"/>
      <c r="R883" s="278"/>
      <c r="GO883" s="277"/>
      <c r="GP883" s="277"/>
      <c r="GQ883" s="277"/>
      <c r="GR883" s="277"/>
      <c r="GS883" s="277"/>
      <c r="GT883" s="277"/>
      <c r="GU883" s="277"/>
      <c r="GW883" s="157"/>
      <c r="GX883" s="157" t="s">
        <v>1404</v>
      </c>
      <c r="GY883" s="157"/>
      <c r="GZ883" s="277"/>
      <c r="HA883" s="157"/>
      <c r="HB883" s="157"/>
      <c r="HC883" s="277"/>
      <c r="HD883" s="277"/>
      <c r="HF883" s="277"/>
    </row>
    <row r="884" spans="1:214" ht="12.75" customHeight="1">
      <c r="A884" s="195"/>
      <c r="B884" s="189" t="s">
        <v>730</v>
      </c>
      <c r="C884" s="501" t="s">
        <v>731</v>
      </c>
      <c r="D884" s="501"/>
      <c r="E884" s="501"/>
      <c r="F884" s="501"/>
      <c r="G884" s="501"/>
      <c r="H884" s="190" t="s">
        <v>413</v>
      </c>
      <c r="I884" s="201">
        <v>0.05</v>
      </c>
      <c r="J884" s="202">
        <v>1.0367</v>
      </c>
      <c r="K884" s="215">
        <v>3.68029E-2</v>
      </c>
      <c r="L884" s="205">
        <v>79.88</v>
      </c>
      <c r="M884" s="206">
        <v>1.42</v>
      </c>
      <c r="N884" s="200">
        <v>113.43</v>
      </c>
      <c r="O884" s="191"/>
      <c r="P884" s="194">
        <v>4.17</v>
      </c>
      <c r="Q884" s="278"/>
      <c r="R884" s="278"/>
      <c r="GO884" s="277"/>
      <c r="GP884" s="277"/>
      <c r="GQ884" s="277"/>
      <c r="GR884" s="277"/>
      <c r="GS884" s="277"/>
      <c r="GT884" s="277"/>
      <c r="GU884" s="277"/>
      <c r="GW884" s="157"/>
      <c r="GX884" s="157" t="s">
        <v>731</v>
      </c>
      <c r="GY884" s="157"/>
      <c r="GZ884" s="277"/>
      <c r="HA884" s="157"/>
      <c r="HB884" s="157"/>
      <c r="HC884" s="277"/>
      <c r="HD884" s="277"/>
      <c r="HF884" s="277"/>
    </row>
    <row r="885" spans="1:214" ht="12.75" customHeight="1">
      <c r="A885" s="210"/>
      <c r="B885" s="187"/>
      <c r="C885" s="500" t="s">
        <v>429</v>
      </c>
      <c r="D885" s="500"/>
      <c r="E885" s="500"/>
      <c r="F885" s="500"/>
      <c r="G885" s="500"/>
      <c r="H885" s="180"/>
      <c r="I885" s="181"/>
      <c r="J885" s="181"/>
      <c r="K885" s="181"/>
      <c r="L885" s="183"/>
      <c r="M885" s="181"/>
      <c r="N885" s="211"/>
      <c r="O885" s="181"/>
      <c r="P885" s="212">
        <v>1487.84</v>
      </c>
      <c r="Q885" s="278"/>
      <c r="R885" s="278"/>
      <c r="GO885" s="277"/>
      <c r="GP885" s="277"/>
      <c r="GQ885" s="277"/>
      <c r="GR885" s="277"/>
      <c r="GS885" s="277"/>
      <c r="GT885" s="277"/>
      <c r="GU885" s="277"/>
      <c r="GW885" s="157"/>
      <c r="GX885" s="157"/>
      <c r="GY885" s="157"/>
      <c r="GZ885" s="277" t="s">
        <v>429</v>
      </c>
      <c r="HA885" s="157"/>
      <c r="HB885" s="157"/>
      <c r="HC885" s="277"/>
      <c r="HD885" s="277"/>
      <c r="HF885" s="277"/>
    </row>
    <row r="886" spans="1:214" ht="12.75" customHeight="1">
      <c r="A886" s="203" t="s">
        <v>1878</v>
      </c>
      <c r="B886" s="189" t="s">
        <v>430</v>
      </c>
      <c r="C886" s="501" t="s">
        <v>431</v>
      </c>
      <c r="D886" s="501"/>
      <c r="E886" s="501"/>
      <c r="F886" s="501"/>
      <c r="G886" s="501"/>
      <c r="H886" s="190" t="s">
        <v>432</v>
      </c>
      <c r="I886" s="209">
        <v>2</v>
      </c>
      <c r="J886" s="191"/>
      <c r="K886" s="209">
        <v>2</v>
      </c>
      <c r="L886" s="193"/>
      <c r="M886" s="191"/>
      <c r="N886" s="193"/>
      <c r="O886" s="202">
        <v>1.0367</v>
      </c>
      <c r="P886" s="216">
        <v>17.170000000000002</v>
      </c>
      <c r="GO886" s="277"/>
      <c r="GP886" s="277"/>
      <c r="GQ886" s="277"/>
      <c r="GR886" s="277"/>
      <c r="GS886" s="277"/>
      <c r="GT886" s="277"/>
      <c r="GU886" s="277"/>
      <c r="GW886" s="157"/>
      <c r="GX886" s="157"/>
      <c r="GY886" s="157"/>
      <c r="GZ886" s="277"/>
      <c r="HA886" s="157" t="s">
        <v>431</v>
      </c>
      <c r="HB886" s="157"/>
      <c r="HC886" s="277"/>
      <c r="HD886" s="277"/>
      <c r="HF886" s="277"/>
    </row>
    <row r="887" spans="1:214" ht="12.75" customHeight="1">
      <c r="A887" s="203"/>
      <c r="B887" s="189"/>
      <c r="C887" s="501" t="s">
        <v>433</v>
      </c>
      <c r="D887" s="501"/>
      <c r="E887" s="501"/>
      <c r="F887" s="501"/>
      <c r="G887" s="501"/>
      <c r="H887" s="190"/>
      <c r="I887" s="191"/>
      <c r="J887" s="191"/>
      <c r="K887" s="191"/>
      <c r="L887" s="193"/>
      <c r="M887" s="191"/>
      <c r="N887" s="193"/>
      <c r="O887" s="191"/>
      <c r="P887" s="194">
        <v>1361.52</v>
      </c>
      <c r="GO887" s="277"/>
      <c r="GP887" s="277"/>
      <c r="GQ887" s="277"/>
      <c r="GR887" s="277"/>
      <c r="GS887" s="277"/>
      <c r="GT887" s="277"/>
      <c r="GU887" s="277"/>
      <c r="GW887" s="157"/>
      <c r="GX887" s="157"/>
      <c r="GY887" s="157"/>
      <c r="GZ887" s="277"/>
      <c r="HA887" s="157"/>
      <c r="HB887" s="157" t="s">
        <v>433</v>
      </c>
      <c r="HC887" s="277"/>
      <c r="HD887" s="277"/>
      <c r="HF887" s="277"/>
    </row>
    <row r="888" spans="1:214" ht="12.75" customHeight="1">
      <c r="A888" s="203"/>
      <c r="B888" s="189" t="s">
        <v>603</v>
      </c>
      <c r="C888" s="501" t="s">
        <v>604</v>
      </c>
      <c r="D888" s="501"/>
      <c r="E888" s="501"/>
      <c r="F888" s="501"/>
      <c r="G888" s="501"/>
      <c r="H888" s="190" t="s">
        <v>432</v>
      </c>
      <c r="I888" s="209">
        <v>97</v>
      </c>
      <c r="J888" s="191"/>
      <c r="K888" s="209">
        <v>97</v>
      </c>
      <c r="L888" s="193"/>
      <c r="M888" s="191"/>
      <c r="N888" s="193"/>
      <c r="O888" s="191"/>
      <c r="P888" s="194">
        <v>1320.67</v>
      </c>
      <c r="GO888" s="277"/>
      <c r="GP888" s="277"/>
      <c r="GQ888" s="277"/>
      <c r="GR888" s="277"/>
      <c r="GS888" s="277"/>
      <c r="GT888" s="277"/>
      <c r="GU888" s="277"/>
      <c r="GW888" s="157"/>
      <c r="GX888" s="157"/>
      <c r="GY888" s="157"/>
      <c r="GZ888" s="277"/>
      <c r="HA888" s="157"/>
      <c r="HB888" s="157" t="s">
        <v>604</v>
      </c>
      <c r="HC888" s="277"/>
      <c r="HD888" s="277"/>
      <c r="HF888" s="277"/>
    </row>
    <row r="889" spans="1:214" ht="12.75" customHeight="1">
      <c r="A889" s="203"/>
      <c r="B889" s="189" t="s">
        <v>605</v>
      </c>
      <c r="C889" s="501" t="s">
        <v>606</v>
      </c>
      <c r="D889" s="501"/>
      <c r="E889" s="501"/>
      <c r="F889" s="501"/>
      <c r="G889" s="501"/>
      <c r="H889" s="190" t="s">
        <v>432</v>
      </c>
      <c r="I889" s="209">
        <v>51</v>
      </c>
      <c r="J889" s="191"/>
      <c r="K889" s="209">
        <v>51</v>
      </c>
      <c r="L889" s="193"/>
      <c r="M889" s="191"/>
      <c r="N889" s="193"/>
      <c r="O889" s="191"/>
      <c r="P889" s="216">
        <v>694.38</v>
      </c>
      <c r="GO889" s="277"/>
      <c r="GP889" s="277"/>
      <c r="GQ889" s="277"/>
      <c r="GR889" s="277"/>
      <c r="GS889" s="277"/>
      <c r="GT889" s="277"/>
      <c r="GU889" s="277"/>
      <c r="GW889" s="157"/>
      <c r="GX889" s="157"/>
      <c r="GY889" s="157"/>
      <c r="GZ889" s="277"/>
      <c r="HA889" s="157"/>
      <c r="HB889" s="157" t="s">
        <v>606</v>
      </c>
      <c r="HC889" s="277"/>
      <c r="HD889" s="277"/>
      <c r="HF889" s="277"/>
    </row>
    <row r="890" spans="1:214" ht="12.75" customHeight="1">
      <c r="A890" s="213"/>
      <c r="B890" s="214"/>
      <c r="C890" s="500" t="s">
        <v>438</v>
      </c>
      <c r="D890" s="500"/>
      <c r="E890" s="500"/>
      <c r="F890" s="500"/>
      <c r="G890" s="500"/>
      <c r="H890" s="180"/>
      <c r="I890" s="181"/>
      <c r="J890" s="181"/>
      <c r="K890" s="181"/>
      <c r="L890" s="183"/>
      <c r="M890" s="181"/>
      <c r="N890" s="211">
        <v>4957.83</v>
      </c>
      <c r="O890" s="181"/>
      <c r="P890" s="212">
        <v>3520.06</v>
      </c>
      <c r="GO890" s="277"/>
      <c r="GP890" s="277"/>
      <c r="GQ890" s="277"/>
      <c r="GR890" s="277"/>
      <c r="GS890" s="277"/>
      <c r="GT890" s="277"/>
      <c r="GU890" s="277"/>
      <c r="GW890" s="157"/>
      <c r="GX890" s="157"/>
      <c r="GY890" s="157"/>
      <c r="GZ890" s="277"/>
      <c r="HA890" s="157"/>
      <c r="HB890" s="157"/>
      <c r="HC890" s="277" t="s">
        <v>438</v>
      </c>
      <c r="HD890" s="277"/>
      <c r="HF890" s="277"/>
    </row>
    <row r="891" spans="1:214" ht="45" customHeight="1">
      <c r="A891" s="178" t="s">
        <v>526</v>
      </c>
      <c r="B891" s="179" t="s">
        <v>1457</v>
      </c>
      <c r="C891" s="498" t="s">
        <v>1458</v>
      </c>
      <c r="D891" s="498"/>
      <c r="E891" s="498"/>
      <c r="F891" s="498"/>
      <c r="G891" s="498"/>
      <c r="H891" s="180" t="s">
        <v>610</v>
      </c>
      <c r="I891" s="181">
        <v>0.1</v>
      </c>
      <c r="J891" s="182">
        <v>1</v>
      </c>
      <c r="K891" s="222">
        <v>0.1</v>
      </c>
      <c r="L891" s="183"/>
      <c r="M891" s="181"/>
      <c r="N891" s="184"/>
      <c r="O891" s="181"/>
      <c r="P891" s="185"/>
      <c r="GO891" s="277"/>
      <c r="GP891" s="277"/>
      <c r="GQ891" s="277" t="s">
        <v>1458</v>
      </c>
      <c r="GR891" s="277"/>
      <c r="GS891" s="277"/>
      <c r="GT891" s="277"/>
      <c r="GU891" s="277"/>
      <c r="GW891" s="157"/>
      <c r="GX891" s="157"/>
      <c r="GY891" s="157"/>
      <c r="GZ891" s="277"/>
      <c r="HA891" s="157"/>
      <c r="HB891" s="157"/>
      <c r="HC891" s="277"/>
      <c r="HD891" s="277"/>
      <c r="HF891" s="277"/>
    </row>
    <row r="892" spans="1:214" ht="56.25" customHeight="1">
      <c r="A892" s="186"/>
      <c r="B892" s="187" t="s">
        <v>386</v>
      </c>
      <c r="C892" s="499" t="s">
        <v>387</v>
      </c>
      <c r="D892" s="499"/>
      <c r="E892" s="499"/>
      <c r="F892" s="499"/>
      <c r="G892" s="499"/>
      <c r="H892" s="499"/>
      <c r="I892" s="499"/>
      <c r="J892" s="499"/>
      <c r="K892" s="499"/>
      <c r="L892" s="499"/>
      <c r="M892" s="499"/>
      <c r="N892" s="499"/>
      <c r="O892" s="499"/>
      <c r="P892" s="499"/>
      <c r="GO892" s="277"/>
      <c r="GP892" s="277"/>
      <c r="GQ892" s="277"/>
      <c r="GR892" s="277"/>
      <c r="GS892" s="277"/>
      <c r="GT892" s="277"/>
      <c r="GU892" s="277"/>
      <c r="GV892" s="140" t="s">
        <v>387</v>
      </c>
      <c r="GW892" s="157"/>
      <c r="GX892" s="157"/>
      <c r="GY892" s="157"/>
      <c r="GZ892" s="277"/>
      <c r="HA892" s="157"/>
      <c r="HB892" s="157"/>
      <c r="HC892" s="277"/>
      <c r="HD892" s="277"/>
      <c r="HF892" s="277"/>
    </row>
    <row r="893" spans="1:214" ht="22.5" customHeight="1">
      <c r="A893" s="186"/>
      <c r="B893" s="187" t="s">
        <v>388</v>
      </c>
      <c r="C893" s="499" t="s">
        <v>389</v>
      </c>
      <c r="D893" s="499"/>
      <c r="E893" s="499"/>
      <c r="F893" s="499"/>
      <c r="G893" s="499"/>
      <c r="H893" s="499"/>
      <c r="I893" s="499"/>
      <c r="J893" s="499"/>
      <c r="K893" s="499"/>
      <c r="L893" s="499"/>
      <c r="M893" s="499"/>
      <c r="N893" s="499"/>
      <c r="O893" s="499"/>
      <c r="P893" s="499"/>
      <c r="GO893" s="277"/>
      <c r="GP893" s="277"/>
      <c r="GQ893" s="277"/>
      <c r="GR893" s="277"/>
      <c r="GS893" s="277"/>
      <c r="GT893" s="277"/>
      <c r="GU893" s="277"/>
      <c r="GV893" s="140" t="s">
        <v>389</v>
      </c>
      <c r="GW893" s="157"/>
      <c r="GX893" s="157"/>
      <c r="GY893" s="157"/>
      <c r="GZ893" s="277"/>
      <c r="HA893" s="157"/>
      <c r="HB893" s="157"/>
      <c r="HC893" s="277"/>
      <c r="HD893" s="277"/>
      <c r="HF893" s="277"/>
    </row>
    <row r="894" spans="1:214" ht="12.75" customHeight="1">
      <c r="A894" s="186"/>
      <c r="B894" s="187"/>
      <c r="C894" s="499" t="s">
        <v>2011</v>
      </c>
      <c r="D894" s="499"/>
      <c r="E894" s="499"/>
      <c r="F894" s="499"/>
      <c r="G894" s="499"/>
      <c r="H894" s="499"/>
      <c r="I894" s="499"/>
      <c r="J894" s="499"/>
      <c r="K894" s="499"/>
      <c r="L894" s="499"/>
      <c r="M894" s="499"/>
      <c r="N894" s="499"/>
      <c r="O894" s="499"/>
      <c r="P894" s="499"/>
      <c r="GO894" s="277"/>
      <c r="GP894" s="277"/>
      <c r="GQ894" s="277"/>
      <c r="GR894" s="277"/>
      <c r="GS894" s="277"/>
      <c r="GT894" s="277"/>
      <c r="GU894" s="277"/>
      <c r="GV894" s="140" t="s">
        <v>2011</v>
      </c>
      <c r="GW894" s="157"/>
      <c r="GX894" s="157"/>
      <c r="GY894" s="157"/>
      <c r="GZ894" s="277"/>
      <c r="HA894" s="157"/>
      <c r="HB894" s="157"/>
      <c r="HC894" s="277"/>
      <c r="HD894" s="277"/>
      <c r="HF894" s="277"/>
    </row>
    <row r="895" spans="1:214" ht="12.75" customHeight="1">
      <c r="A895" s="188"/>
      <c r="B895" s="189" t="s">
        <v>164</v>
      </c>
      <c r="C895" s="501" t="s">
        <v>391</v>
      </c>
      <c r="D895" s="501"/>
      <c r="E895" s="501"/>
      <c r="F895" s="501"/>
      <c r="G895" s="501"/>
      <c r="H895" s="190" t="s">
        <v>392</v>
      </c>
      <c r="I895" s="191"/>
      <c r="J895" s="191"/>
      <c r="K895" s="197">
        <v>1.4397690000000001</v>
      </c>
      <c r="L895" s="193"/>
      <c r="M895" s="191"/>
      <c r="N895" s="193"/>
      <c r="O895" s="191"/>
      <c r="P895" s="216">
        <v>815.11</v>
      </c>
      <c r="GO895" s="277"/>
      <c r="GP895" s="277"/>
      <c r="GQ895" s="277"/>
      <c r="GR895" s="277"/>
      <c r="GS895" s="277"/>
      <c r="GT895" s="277"/>
      <c r="GU895" s="277"/>
      <c r="GW895" s="157" t="s">
        <v>391</v>
      </c>
      <c r="GX895" s="157"/>
      <c r="GY895" s="157"/>
      <c r="GZ895" s="277"/>
      <c r="HA895" s="157"/>
      <c r="HB895" s="157"/>
      <c r="HC895" s="277"/>
      <c r="HD895" s="277"/>
      <c r="HF895" s="277"/>
    </row>
    <row r="896" spans="1:214" ht="12.75" customHeight="1">
      <c r="A896" s="195"/>
      <c r="B896" s="189" t="s">
        <v>393</v>
      </c>
      <c r="C896" s="501" t="s">
        <v>394</v>
      </c>
      <c r="D896" s="501"/>
      <c r="E896" s="501"/>
      <c r="F896" s="501"/>
      <c r="G896" s="501"/>
      <c r="H896" s="190" t="s">
        <v>392</v>
      </c>
      <c r="I896" s="201">
        <v>8.9600000000000009</v>
      </c>
      <c r="J896" s="197">
        <v>1.6068849999999999</v>
      </c>
      <c r="K896" s="197">
        <v>1.4397690000000001</v>
      </c>
      <c r="L896" s="198"/>
      <c r="M896" s="199"/>
      <c r="N896" s="200">
        <v>566.14</v>
      </c>
      <c r="O896" s="191"/>
      <c r="P896" s="194">
        <v>815.11</v>
      </c>
      <c r="Q896" s="278"/>
      <c r="R896" s="278"/>
      <c r="GO896" s="277"/>
      <c r="GP896" s="277"/>
      <c r="GQ896" s="277"/>
      <c r="GR896" s="277"/>
      <c r="GS896" s="277"/>
      <c r="GT896" s="277"/>
      <c r="GU896" s="277"/>
      <c r="GW896" s="157"/>
      <c r="GX896" s="157" t="s">
        <v>394</v>
      </c>
      <c r="GY896" s="157"/>
      <c r="GZ896" s="277"/>
      <c r="HA896" s="157"/>
      <c r="HB896" s="157"/>
      <c r="HC896" s="277"/>
      <c r="HD896" s="277"/>
      <c r="HF896" s="277"/>
    </row>
    <row r="897" spans="1:214" ht="12.75" customHeight="1">
      <c r="A897" s="188"/>
      <c r="B897" s="189" t="s">
        <v>167</v>
      </c>
      <c r="C897" s="501" t="s">
        <v>395</v>
      </c>
      <c r="D897" s="501"/>
      <c r="E897" s="501"/>
      <c r="F897" s="501"/>
      <c r="G897" s="501"/>
      <c r="H897" s="190"/>
      <c r="I897" s="191"/>
      <c r="J897" s="191"/>
      <c r="K897" s="191"/>
      <c r="L897" s="193"/>
      <c r="M897" s="191"/>
      <c r="N897" s="193"/>
      <c r="O897" s="191"/>
      <c r="P897" s="216">
        <v>20.5</v>
      </c>
      <c r="GO897" s="277"/>
      <c r="GP897" s="277"/>
      <c r="GQ897" s="277"/>
      <c r="GR897" s="277"/>
      <c r="GS897" s="277"/>
      <c r="GT897" s="277"/>
      <c r="GU897" s="277"/>
      <c r="GW897" s="157" t="s">
        <v>395</v>
      </c>
      <c r="GX897" s="157"/>
      <c r="GY897" s="157"/>
      <c r="GZ897" s="277"/>
      <c r="HA897" s="157"/>
      <c r="HB897" s="157"/>
      <c r="HC897" s="277"/>
      <c r="HD897" s="277"/>
      <c r="HF897" s="277"/>
    </row>
    <row r="898" spans="1:214" ht="12.75" customHeight="1">
      <c r="A898" s="188"/>
      <c r="B898" s="189"/>
      <c r="C898" s="501" t="s">
        <v>396</v>
      </c>
      <c r="D898" s="501"/>
      <c r="E898" s="501"/>
      <c r="F898" s="501"/>
      <c r="G898" s="501"/>
      <c r="H898" s="190" t="s">
        <v>392</v>
      </c>
      <c r="I898" s="191"/>
      <c r="J898" s="191"/>
      <c r="K898" s="215">
        <v>1.92826E-2</v>
      </c>
      <c r="L898" s="193"/>
      <c r="M898" s="191"/>
      <c r="N898" s="193"/>
      <c r="O898" s="191"/>
      <c r="P898" s="216">
        <v>13.08</v>
      </c>
      <c r="GO898" s="277"/>
      <c r="GP898" s="277"/>
      <c r="GQ898" s="277"/>
      <c r="GR898" s="277"/>
      <c r="GS898" s="277"/>
      <c r="GT898" s="277"/>
      <c r="GU898" s="277"/>
      <c r="GW898" s="157" t="s">
        <v>396</v>
      </c>
      <c r="GX898" s="157"/>
      <c r="GY898" s="157"/>
      <c r="GZ898" s="277"/>
      <c r="HA898" s="157"/>
      <c r="HB898" s="157"/>
      <c r="HC898" s="277"/>
      <c r="HD898" s="277"/>
      <c r="HF898" s="277"/>
    </row>
    <row r="899" spans="1:214" ht="12.75" customHeight="1">
      <c r="A899" s="195"/>
      <c r="B899" s="189" t="s">
        <v>397</v>
      </c>
      <c r="C899" s="501" t="s">
        <v>398</v>
      </c>
      <c r="D899" s="501"/>
      <c r="E899" s="501"/>
      <c r="F899" s="501"/>
      <c r="G899" s="501"/>
      <c r="H899" s="190" t="s">
        <v>399</v>
      </c>
      <c r="I899" s="201">
        <v>0.06</v>
      </c>
      <c r="J899" s="197">
        <v>1.6068849999999999</v>
      </c>
      <c r="K899" s="215">
        <v>9.6413000000000002E-3</v>
      </c>
      <c r="L899" s="198"/>
      <c r="M899" s="199"/>
      <c r="N899" s="200">
        <v>1582.31</v>
      </c>
      <c r="O899" s="191"/>
      <c r="P899" s="194">
        <v>15.26</v>
      </c>
      <c r="Q899" s="278"/>
      <c r="R899" s="278"/>
      <c r="GO899" s="277"/>
      <c r="GP899" s="277"/>
      <c r="GQ899" s="277"/>
      <c r="GR899" s="277"/>
      <c r="GS899" s="277"/>
      <c r="GT899" s="277"/>
      <c r="GU899" s="277"/>
      <c r="GW899" s="157"/>
      <c r="GX899" s="157" t="s">
        <v>398</v>
      </c>
      <c r="GY899" s="157"/>
      <c r="GZ899" s="277"/>
      <c r="HA899" s="157"/>
      <c r="HB899" s="157"/>
      <c r="HC899" s="277"/>
      <c r="HD899" s="277"/>
      <c r="HF899" s="277"/>
    </row>
    <row r="900" spans="1:214" ht="12.75" customHeight="1">
      <c r="A900" s="203"/>
      <c r="B900" s="189" t="s">
        <v>400</v>
      </c>
      <c r="C900" s="501" t="s">
        <v>401</v>
      </c>
      <c r="D900" s="501"/>
      <c r="E900" s="501"/>
      <c r="F900" s="501"/>
      <c r="G900" s="501"/>
      <c r="H900" s="190" t="s">
        <v>392</v>
      </c>
      <c r="I900" s="201">
        <v>0.06</v>
      </c>
      <c r="J900" s="197">
        <v>1.6068849999999999</v>
      </c>
      <c r="K900" s="215">
        <v>9.6413000000000002E-3</v>
      </c>
      <c r="L900" s="193"/>
      <c r="M900" s="191"/>
      <c r="N900" s="204">
        <v>777.91</v>
      </c>
      <c r="O900" s="191"/>
      <c r="P900" s="216">
        <v>7.5</v>
      </c>
      <c r="GO900" s="277"/>
      <c r="GP900" s="277"/>
      <c r="GQ900" s="277"/>
      <c r="GR900" s="277"/>
      <c r="GS900" s="277"/>
      <c r="GT900" s="277"/>
      <c r="GU900" s="277"/>
      <c r="GW900" s="157"/>
      <c r="GX900" s="157"/>
      <c r="GY900" s="157" t="s">
        <v>401</v>
      </c>
      <c r="GZ900" s="277"/>
      <c r="HA900" s="157"/>
      <c r="HB900" s="157"/>
      <c r="HC900" s="277"/>
      <c r="HD900" s="277"/>
      <c r="HF900" s="277"/>
    </row>
    <row r="901" spans="1:214" ht="12.75" customHeight="1">
      <c r="A901" s="195"/>
      <c r="B901" s="189" t="s">
        <v>402</v>
      </c>
      <c r="C901" s="501" t="s">
        <v>403</v>
      </c>
      <c r="D901" s="501"/>
      <c r="E901" s="501"/>
      <c r="F901" s="501"/>
      <c r="G901" s="501"/>
      <c r="H901" s="190" t="s">
        <v>399</v>
      </c>
      <c r="I901" s="201">
        <v>0.06</v>
      </c>
      <c r="J901" s="197">
        <v>1.6068849999999999</v>
      </c>
      <c r="K901" s="215">
        <v>9.6413000000000002E-3</v>
      </c>
      <c r="L901" s="198"/>
      <c r="M901" s="199"/>
      <c r="N901" s="200">
        <v>543.33000000000004</v>
      </c>
      <c r="O901" s="191"/>
      <c r="P901" s="194">
        <v>5.24</v>
      </c>
      <c r="Q901" s="278"/>
      <c r="R901" s="278"/>
      <c r="GO901" s="277"/>
      <c r="GP901" s="277"/>
      <c r="GQ901" s="277"/>
      <c r="GR901" s="277"/>
      <c r="GS901" s="277"/>
      <c r="GT901" s="277"/>
      <c r="GU901" s="277"/>
      <c r="GW901" s="157"/>
      <c r="GX901" s="157" t="s">
        <v>403</v>
      </c>
      <c r="GY901" s="157"/>
      <c r="GZ901" s="277"/>
      <c r="HA901" s="157"/>
      <c r="HB901" s="157"/>
      <c r="HC901" s="277"/>
      <c r="HD901" s="277"/>
      <c r="HF901" s="277"/>
    </row>
    <row r="902" spans="1:214" ht="12.75" customHeight="1">
      <c r="A902" s="203"/>
      <c r="B902" s="189" t="s">
        <v>404</v>
      </c>
      <c r="C902" s="501" t="s">
        <v>405</v>
      </c>
      <c r="D902" s="501"/>
      <c r="E902" s="501"/>
      <c r="F902" s="501"/>
      <c r="G902" s="501"/>
      <c r="H902" s="190" t="s">
        <v>392</v>
      </c>
      <c r="I902" s="201">
        <v>0.06</v>
      </c>
      <c r="J902" s="197">
        <v>1.6068849999999999</v>
      </c>
      <c r="K902" s="215">
        <v>9.6413000000000002E-3</v>
      </c>
      <c r="L902" s="193"/>
      <c r="M902" s="191"/>
      <c r="N902" s="204">
        <v>579.11</v>
      </c>
      <c r="O902" s="191"/>
      <c r="P902" s="216">
        <v>5.58</v>
      </c>
      <c r="GO902" s="277"/>
      <c r="GP902" s="277"/>
      <c r="GQ902" s="277"/>
      <c r="GR902" s="277"/>
      <c r="GS902" s="277"/>
      <c r="GT902" s="277"/>
      <c r="GU902" s="277"/>
      <c r="GW902" s="157"/>
      <c r="GX902" s="157"/>
      <c r="GY902" s="157" t="s">
        <v>405</v>
      </c>
      <c r="GZ902" s="277"/>
      <c r="HA902" s="157"/>
      <c r="HB902" s="157"/>
      <c r="HC902" s="277"/>
      <c r="HD902" s="277"/>
      <c r="HF902" s="277"/>
    </row>
    <row r="903" spans="1:214" ht="12.75" customHeight="1">
      <c r="A903" s="188"/>
      <c r="B903" s="189" t="s">
        <v>180</v>
      </c>
      <c r="C903" s="501" t="s">
        <v>410</v>
      </c>
      <c r="D903" s="501"/>
      <c r="E903" s="501"/>
      <c r="F903" s="501"/>
      <c r="G903" s="501"/>
      <c r="H903" s="190"/>
      <c r="I903" s="191"/>
      <c r="J903" s="191"/>
      <c r="K903" s="191"/>
      <c r="L903" s="193"/>
      <c r="M903" s="191"/>
      <c r="N903" s="193"/>
      <c r="O903" s="191"/>
      <c r="P903" s="216">
        <v>47.6</v>
      </c>
      <c r="GO903" s="277"/>
      <c r="GP903" s="277"/>
      <c r="GQ903" s="277"/>
      <c r="GR903" s="277"/>
      <c r="GS903" s="277"/>
      <c r="GT903" s="277"/>
      <c r="GU903" s="277"/>
      <c r="GW903" s="157" t="s">
        <v>410</v>
      </c>
      <c r="GX903" s="157"/>
      <c r="GY903" s="157"/>
      <c r="GZ903" s="277"/>
      <c r="HA903" s="157"/>
      <c r="HB903" s="157"/>
      <c r="HC903" s="277"/>
      <c r="HD903" s="277"/>
      <c r="HF903" s="277"/>
    </row>
    <row r="904" spans="1:214" ht="33.75" customHeight="1">
      <c r="A904" s="195"/>
      <c r="B904" s="189" t="s">
        <v>593</v>
      </c>
      <c r="C904" s="501" t="s">
        <v>594</v>
      </c>
      <c r="D904" s="501"/>
      <c r="E904" s="501"/>
      <c r="F904" s="501"/>
      <c r="G904" s="501"/>
      <c r="H904" s="190" t="s">
        <v>595</v>
      </c>
      <c r="I904" s="201">
        <v>26.67</v>
      </c>
      <c r="J904" s="202">
        <v>1.0367</v>
      </c>
      <c r="K904" s="215">
        <v>2.7648788999999998</v>
      </c>
      <c r="L904" s="205">
        <v>5.87</v>
      </c>
      <c r="M904" s="206">
        <v>0.87</v>
      </c>
      <c r="N904" s="200">
        <v>5.1100000000000003</v>
      </c>
      <c r="O904" s="191"/>
      <c r="P904" s="194">
        <v>14.13</v>
      </c>
      <c r="Q904" s="278"/>
      <c r="R904" s="278"/>
      <c r="GO904" s="277"/>
      <c r="GP904" s="277"/>
      <c r="GQ904" s="277"/>
      <c r="GR904" s="277"/>
      <c r="GS904" s="277"/>
      <c r="GT904" s="277"/>
      <c r="GU904" s="277"/>
      <c r="GW904" s="157"/>
      <c r="GX904" s="157" t="s">
        <v>594</v>
      </c>
      <c r="GY904" s="157"/>
      <c r="GZ904" s="277"/>
      <c r="HA904" s="157"/>
      <c r="HB904" s="157"/>
      <c r="HC904" s="277"/>
      <c r="HD904" s="277"/>
      <c r="HF904" s="277"/>
    </row>
    <row r="905" spans="1:214" ht="12.75" customHeight="1">
      <c r="A905" s="195"/>
      <c r="B905" s="189" t="s">
        <v>1433</v>
      </c>
      <c r="C905" s="501" t="s">
        <v>1434</v>
      </c>
      <c r="D905" s="501"/>
      <c r="E905" s="501"/>
      <c r="F905" s="501"/>
      <c r="G905" s="501"/>
      <c r="H905" s="190" t="s">
        <v>418</v>
      </c>
      <c r="I905" s="192">
        <v>1.16E-3</v>
      </c>
      <c r="J905" s="202">
        <v>1.0367</v>
      </c>
      <c r="K905" s="215">
        <v>1.203E-4</v>
      </c>
      <c r="L905" s="208">
        <v>43821.53</v>
      </c>
      <c r="M905" s="206">
        <v>1.34</v>
      </c>
      <c r="N905" s="200">
        <v>58720.85</v>
      </c>
      <c r="O905" s="191"/>
      <c r="P905" s="194">
        <v>7.06</v>
      </c>
      <c r="Q905" s="278"/>
      <c r="R905" s="278"/>
      <c r="GO905" s="277"/>
      <c r="GP905" s="277"/>
      <c r="GQ905" s="277"/>
      <c r="GR905" s="277"/>
      <c r="GS905" s="277"/>
      <c r="GT905" s="277"/>
      <c r="GU905" s="277"/>
      <c r="GW905" s="157"/>
      <c r="GX905" s="157" t="s">
        <v>1434</v>
      </c>
      <c r="GY905" s="157"/>
      <c r="GZ905" s="277"/>
      <c r="HA905" s="157"/>
      <c r="HB905" s="157"/>
      <c r="HC905" s="277"/>
      <c r="HD905" s="277"/>
      <c r="HF905" s="277"/>
    </row>
    <row r="906" spans="1:214" ht="12.75" customHeight="1">
      <c r="A906" s="195"/>
      <c r="B906" s="189" t="s">
        <v>730</v>
      </c>
      <c r="C906" s="501" t="s">
        <v>731</v>
      </c>
      <c r="D906" s="501"/>
      <c r="E906" s="501"/>
      <c r="F906" s="501"/>
      <c r="G906" s="501"/>
      <c r="H906" s="190" t="s">
        <v>413</v>
      </c>
      <c r="I906" s="201">
        <v>0.02</v>
      </c>
      <c r="J906" s="202">
        <v>1.0367</v>
      </c>
      <c r="K906" s="215">
        <v>2.0734E-3</v>
      </c>
      <c r="L906" s="205">
        <v>79.88</v>
      </c>
      <c r="M906" s="206">
        <v>1.42</v>
      </c>
      <c r="N906" s="200">
        <v>113.43</v>
      </c>
      <c r="O906" s="191"/>
      <c r="P906" s="194">
        <v>0.24</v>
      </c>
      <c r="Q906" s="278"/>
      <c r="R906" s="278"/>
      <c r="GO906" s="277"/>
      <c r="GP906" s="277"/>
      <c r="GQ906" s="277"/>
      <c r="GR906" s="277"/>
      <c r="GS906" s="277"/>
      <c r="GT906" s="277"/>
      <c r="GU906" s="277"/>
      <c r="GW906" s="157"/>
      <c r="GX906" s="157" t="s">
        <v>731</v>
      </c>
      <c r="GY906" s="157"/>
      <c r="GZ906" s="277"/>
      <c r="HA906" s="157"/>
      <c r="HB906" s="157"/>
      <c r="HC906" s="277"/>
      <c r="HD906" s="277"/>
      <c r="HF906" s="277"/>
    </row>
    <row r="907" spans="1:214" ht="12.75" customHeight="1">
      <c r="A907" s="195"/>
      <c r="B907" s="189" t="s">
        <v>1459</v>
      </c>
      <c r="C907" s="501" t="s">
        <v>1460</v>
      </c>
      <c r="D907" s="501"/>
      <c r="E907" s="501"/>
      <c r="F907" s="501"/>
      <c r="G907" s="501"/>
      <c r="H907" s="190" t="s">
        <v>587</v>
      </c>
      <c r="I907" s="201">
        <v>0.05</v>
      </c>
      <c r="J907" s="202">
        <v>1.0367</v>
      </c>
      <c r="K907" s="215">
        <v>5.1834999999999997E-3</v>
      </c>
      <c r="L907" s="208">
        <v>3141.34</v>
      </c>
      <c r="M907" s="206">
        <v>1.29</v>
      </c>
      <c r="N907" s="200">
        <v>4052.33</v>
      </c>
      <c r="O907" s="191"/>
      <c r="P907" s="194">
        <v>21.01</v>
      </c>
      <c r="Q907" s="278"/>
      <c r="R907" s="278"/>
      <c r="GO907" s="277"/>
      <c r="GP907" s="277"/>
      <c r="GQ907" s="277"/>
      <c r="GR907" s="277"/>
      <c r="GS907" s="277"/>
      <c r="GT907" s="277"/>
      <c r="GU907" s="277"/>
      <c r="GW907" s="157"/>
      <c r="GX907" s="157" t="s">
        <v>1460</v>
      </c>
      <c r="GY907" s="157"/>
      <c r="GZ907" s="277"/>
      <c r="HA907" s="157"/>
      <c r="HB907" s="157"/>
      <c r="HC907" s="277"/>
      <c r="HD907" s="277"/>
      <c r="HF907" s="277"/>
    </row>
    <row r="908" spans="1:214" ht="12.75" customHeight="1">
      <c r="A908" s="195"/>
      <c r="B908" s="189" t="s">
        <v>1461</v>
      </c>
      <c r="C908" s="501" t="s">
        <v>1462</v>
      </c>
      <c r="D908" s="501"/>
      <c r="E908" s="501"/>
      <c r="F908" s="501"/>
      <c r="G908" s="501"/>
      <c r="H908" s="190" t="s">
        <v>1124</v>
      </c>
      <c r="I908" s="202">
        <v>1.2200000000000001E-2</v>
      </c>
      <c r="J908" s="202">
        <v>1.0367</v>
      </c>
      <c r="K908" s="215">
        <v>1.2648E-3</v>
      </c>
      <c r="L908" s="208">
        <v>3287.8</v>
      </c>
      <c r="M908" s="206">
        <v>1.24</v>
      </c>
      <c r="N908" s="200">
        <v>4076.87</v>
      </c>
      <c r="O908" s="191"/>
      <c r="P908" s="194">
        <v>5.16</v>
      </c>
      <c r="Q908" s="278"/>
      <c r="R908" s="278"/>
      <c r="GO908" s="277"/>
      <c r="GP908" s="277"/>
      <c r="GQ908" s="277"/>
      <c r="GR908" s="277"/>
      <c r="GS908" s="277"/>
      <c r="GT908" s="277"/>
      <c r="GU908" s="277"/>
      <c r="GW908" s="157"/>
      <c r="GX908" s="157" t="s">
        <v>1462</v>
      </c>
      <c r="GY908" s="157"/>
      <c r="GZ908" s="277"/>
      <c r="HA908" s="157"/>
      <c r="HB908" s="157"/>
      <c r="HC908" s="277"/>
      <c r="HD908" s="277"/>
      <c r="HF908" s="277"/>
    </row>
    <row r="909" spans="1:214" ht="12.75" customHeight="1">
      <c r="A909" s="210"/>
      <c r="B909" s="187"/>
      <c r="C909" s="500" t="s">
        <v>429</v>
      </c>
      <c r="D909" s="500"/>
      <c r="E909" s="500"/>
      <c r="F909" s="500"/>
      <c r="G909" s="500"/>
      <c r="H909" s="180"/>
      <c r="I909" s="181"/>
      <c r="J909" s="181"/>
      <c r="K909" s="181"/>
      <c r="L909" s="183"/>
      <c r="M909" s="181"/>
      <c r="N909" s="211"/>
      <c r="O909" s="181"/>
      <c r="P909" s="212">
        <v>896.29</v>
      </c>
      <c r="Q909" s="278"/>
      <c r="R909" s="278"/>
      <c r="GO909" s="277"/>
      <c r="GP909" s="277"/>
      <c r="GQ909" s="277"/>
      <c r="GR909" s="277"/>
      <c r="GS909" s="277"/>
      <c r="GT909" s="277"/>
      <c r="GU909" s="277"/>
      <c r="GW909" s="157"/>
      <c r="GX909" s="157"/>
      <c r="GY909" s="157"/>
      <c r="GZ909" s="277" t="s">
        <v>429</v>
      </c>
      <c r="HA909" s="157"/>
      <c r="HB909" s="157"/>
      <c r="HC909" s="277"/>
      <c r="HD909" s="277"/>
      <c r="HF909" s="277"/>
    </row>
    <row r="910" spans="1:214" ht="12.75" customHeight="1">
      <c r="A910" s="203" t="s">
        <v>1881</v>
      </c>
      <c r="B910" s="189" t="s">
        <v>430</v>
      </c>
      <c r="C910" s="501" t="s">
        <v>431</v>
      </c>
      <c r="D910" s="501"/>
      <c r="E910" s="501"/>
      <c r="F910" s="501"/>
      <c r="G910" s="501"/>
      <c r="H910" s="190" t="s">
        <v>432</v>
      </c>
      <c r="I910" s="209">
        <v>2</v>
      </c>
      <c r="J910" s="191"/>
      <c r="K910" s="209">
        <v>2</v>
      </c>
      <c r="L910" s="193"/>
      <c r="M910" s="191"/>
      <c r="N910" s="193"/>
      <c r="O910" s="202">
        <v>1.0367</v>
      </c>
      <c r="P910" s="216">
        <v>10.52</v>
      </c>
      <c r="GO910" s="277"/>
      <c r="GP910" s="277"/>
      <c r="GQ910" s="277"/>
      <c r="GR910" s="277"/>
      <c r="GS910" s="277"/>
      <c r="GT910" s="277"/>
      <c r="GU910" s="277"/>
      <c r="GW910" s="157"/>
      <c r="GX910" s="157"/>
      <c r="GY910" s="157"/>
      <c r="GZ910" s="277"/>
      <c r="HA910" s="157" t="s">
        <v>431</v>
      </c>
      <c r="HB910" s="157"/>
      <c r="HC910" s="277"/>
      <c r="HD910" s="277"/>
      <c r="HF910" s="277"/>
    </row>
    <row r="911" spans="1:214" ht="12.75" customHeight="1">
      <c r="A911" s="203"/>
      <c r="B911" s="189"/>
      <c r="C911" s="501" t="s">
        <v>433</v>
      </c>
      <c r="D911" s="501"/>
      <c r="E911" s="501"/>
      <c r="F911" s="501"/>
      <c r="G911" s="501"/>
      <c r="H911" s="190"/>
      <c r="I911" s="191"/>
      <c r="J911" s="191"/>
      <c r="K911" s="191"/>
      <c r="L911" s="193"/>
      <c r="M911" s="191"/>
      <c r="N911" s="193"/>
      <c r="O911" s="191"/>
      <c r="P911" s="216">
        <v>828.19</v>
      </c>
      <c r="GO911" s="277"/>
      <c r="GP911" s="277"/>
      <c r="GQ911" s="277"/>
      <c r="GR911" s="277"/>
      <c r="GS911" s="277"/>
      <c r="GT911" s="277"/>
      <c r="GU911" s="277"/>
      <c r="GW911" s="157"/>
      <c r="GX911" s="157"/>
      <c r="GY911" s="157"/>
      <c r="GZ911" s="277"/>
      <c r="HA911" s="157"/>
      <c r="HB911" s="157" t="s">
        <v>433</v>
      </c>
      <c r="HC911" s="277"/>
      <c r="HD911" s="277"/>
      <c r="HF911" s="277"/>
    </row>
    <row r="912" spans="1:214" ht="12.75" customHeight="1">
      <c r="A912" s="203"/>
      <c r="B912" s="189" t="s">
        <v>603</v>
      </c>
      <c r="C912" s="501" t="s">
        <v>604</v>
      </c>
      <c r="D912" s="501"/>
      <c r="E912" s="501"/>
      <c r="F912" s="501"/>
      <c r="G912" s="501"/>
      <c r="H912" s="190" t="s">
        <v>432</v>
      </c>
      <c r="I912" s="209">
        <v>97</v>
      </c>
      <c r="J912" s="191"/>
      <c r="K912" s="209">
        <v>97</v>
      </c>
      <c r="L912" s="193"/>
      <c r="M912" s="191"/>
      <c r="N912" s="193"/>
      <c r="O912" s="191"/>
      <c r="P912" s="216">
        <v>803.34</v>
      </c>
      <c r="GO912" s="277"/>
      <c r="GP912" s="277"/>
      <c r="GQ912" s="277"/>
      <c r="GR912" s="277"/>
      <c r="GS912" s="277"/>
      <c r="GT912" s="277"/>
      <c r="GU912" s="277"/>
      <c r="GW912" s="157"/>
      <c r="GX912" s="157"/>
      <c r="GY912" s="157"/>
      <c r="GZ912" s="277"/>
      <c r="HA912" s="157"/>
      <c r="HB912" s="157" t="s">
        <v>604</v>
      </c>
      <c r="HC912" s="277"/>
      <c r="HD912" s="277"/>
      <c r="HF912" s="277"/>
    </row>
    <row r="913" spans="1:214" ht="12.75" customHeight="1">
      <c r="A913" s="203"/>
      <c r="B913" s="189" t="s">
        <v>605</v>
      </c>
      <c r="C913" s="501" t="s">
        <v>606</v>
      </c>
      <c r="D913" s="501"/>
      <c r="E913" s="501"/>
      <c r="F913" s="501"/>
      <c r="G913" s="501"/>
      <c r="H913" s="190" t="s">
        <v>432</v>
      </c>
      <c r="I913" s="209">
        <v>51</v>
      </c>
      <c r="J913" s="191"/>
      <c r="K913" s="209">
        <v>51</v>
      </c>
      <c r="L913" s="193"/>
      <c r="M913" s="191"/>
      <c r="N913" s="193"/>
      <c r="O913" s="191"/>
      <c r="P913" s="216">
        <v>422.38</v>
      </c>
      <c r="GO913" s="277"/>
      <c r="GP913" s="277"/>
      <c r="GQ913" s="277"/>
      <c r="GR913" s="277"/>
      <c r="GS913" s="277"/>
      <c r="GT913" s="277"/>
      <c r="GU913" s="277"/>
      <c r="GW913" s="157"/>
      <c r="GX913" s="157"/>
      <c r="GY913" s="157"/>
      <c r="GZ913" s="277"/>
      <c r="HA913" s="157"/>
      <c r="HB913" s="157" t="s">
        <v>606</v>
      </c>
      <c r="HC913" s="277"/>
      <c r="HD913" s="277"/>
      <c r="HF913" s="277"/>
    </row>
    <row r="914" spans="1:214" ht="12.75" customHeight="1">
      <c r="A914" s="213"/>
      <c r="B914" s="214"/>
      <c r="C914" s="500" t="s">
        <v>438</v>
      </c>
      <c r="D914" s="500"/>
      <c r="E914" s="500"/>
      <c r="F914" s="500"/>
      <c r="G914" s="500"/>
      <c r="H914" s="180"/>
      <c r="I914" s="181"/>
      <c r="J914" s="181"/>
      <c r="K914" s="181"/>
      <c r="L914" s="183"/>
      <c r="M914" s="181"/>
      <c r="N914" s="211">
        <v>21325.3</v>
      </c>
      <c r="O914" s="181"/>
      <c r="P914" s="212">
        <v>2132.5300000000002</v>
      </c>
      <c r="GO914" s="277"/>
      <c r="GP914" s="277"/>
      <c r="GQ914" s="277"/>
      <c r="GR914" s="277"/>
      <c r="GS914" s="277"/>
      <c r="GT914" s="277"/>
      <c r="GU914" s="277"/>
      <c r="GW914" s="157"/>
      <c r="GX914" s="157"/>
      <c r="GY914" s="157"/>
      <c r="GZ914" s="277"/>
      <c r="HA914" s="157"/>
      <c r="HB914" s="157"/>
      <c r="HC914" s="277" t="s">
        <v>438</v>
      </c>
      <c r="HD914" s="277"/>
      <c r="HF914" s="277"/>
    </row>
    <row r="915" spans="1:214" ht="12.75" customHeight="1">
      <c r="A915" s="497" t="s">
        <v>2143</v>
      </c>
      <c r="B915" s="497"/>
      <c r="C915" s="497"/>
      <c r="D915" s="497"/>
      <c r="E915" s="497"/>
      <c r="F915" s="497"/>
      <c r="G915" s="497"/>
      <c r="H915" s="497"/>
      <c r="I915" s="497"/>
      <c r="J915" s="497"/>
      <c r="K915" s="497"/>
      <c r="L915" s="497"/>
      <c r="M915" s="497"/>
      <c r="N915" s="497"/>
      <c r="O915" s="497"/>
      <c r="P915" s="497"/>
      <c r="GO915" s="277"/>
      <c r="GP915" s="277" t="s">
        <v>2143</v>
      </c>
      <c r="GQ915" s="277"/>
      <c r="GR915" s="277"/>
      <c r="GS915" s="277"/>
      <c r="GT915" s="277"/>
      <c r="GU915" s="277"/>
      <c r="GW915" s="157"/>
      <c r="GX915" s="157"/>
      <c r="GY915" s="157"/>
      <c r="GZ915" s="277"/>
      <c r="HA915" s="157"/>
      <c r="HB915" s="157"/>
      <c r="HC915" s="277"/>
      <c r="HD915" s="277"/>
      <c r="HF915" s="277"/>
    </row>
    <row r="916" spans="1:214" ht="12.75" customHeight="1">
      <c r="A916" s="178" t="s">
        <v>529</v>
      </c>
      <c r="B916" s="179" t="s">
        <v>1408</v>
      </c>
      <c r="C916" s="498" t="s">
        <v>1409</v>
      </c>
      <c r="D916" s="498"/>
      <c r="E916" s="498"/>
      <c r="F916" s="498"/>
      <c r="G916" s="498"/>
      <c r="H916" s="180" t="s">
        <v>610</v>
      </c>
      <c r="I916" s="181">
        <v>1.21</v>
      </c>
      <c r="J916" s="182">
        <v>1</v>
      </c>
      <c r="K916" s="219">
        <v>1.21</v>
      </c>
      <c r="L916" s="183"/>
      <c r="M916" s="181"/>
      <c r="N916" s="184"/>
      <c r="O916" s="181"/>
      <c r="P916" s="185"/>
      <c r="GO916" s="277"/>
      <c r="GP916" s="277"/>
      <c r="GQ916" s="277" t="s">
        <v>1409</v>
      </c>
      <c r="GR916" s="277"/>
      <c r="GS916" s="277"/>
      <c r="GT916" s="277"/>
      <c r="GU916" s="277"/>
      <c r="GW916" s="157"/>
      <c r="GX916" s="157"/>
      <c r="GY916" s="157"/>
      <c r="GZ916" s="277"/>
      <c r="HA916" s="157"/>
      <c r="HB916" s="157"/>
      <c r="HC916" s="277"/>
      <c r="HD916" s="277"/>
      <c r="HF916" s="277"/>
    </row>
    <row r="917" spans="1:214" ht="56.25" customHeight="1">
      <c r="A917" s="186"/>
      <c r="B917" s="187" t="s">
        <v>386</v>
      </c>
      <c r="C917" s="499" t="s">
        <v>387</v>
      </c>
      <c r="D917" s="499"/>
      <c r="E917" s="499"/>
      <c r="F917" s="499"/>
      <c r="G917" s="499"/>
      <c r="H917" s="499"/>
      <c r="I917" s="499"/>
      <c r="J917" s="499"/>
      <c r="K917" s="499"/>
      <c r="L917" s="499"/>
      <c r="M917" s="499"/>
      <c r="N917" s="499"/>
      <c r="O917" s="499"/>
      <c r="P917" s="499"/>
      <c r="GO917" s="277"/>
      <c r="GP917" s="277"/>
      <c r="GQ917" s="277"/>
      <c r="GR917" s="277"/>
      <c r="GS917" s="277"/>
      <c r="GT917" s="277"/>
      <c r="GU917" s="277"/>
      <c r="GV917" s="140" t="s">
        <v>387</v>
      </c>
      <c r="GW917" s="157"/>
      <c r="GX917" s="157"/>
      <c r="GY917" s="157"/>
      <c r="GZ917" s="277"/>
      <c r="HA917" s="157"/>
      <c r="HB917" s="157"/>
      <c r="HC917" s="277"/>
      <c r="HD917" s="277"/>
      <c r="HF917" s="277"/>
    </row>
    <row r="918" spans="1:214" ht="22.5" customHeight="1">
      <c r="A918" s="186"/>
      <c r="B918" s="187" t="s">
        <v>388</v>
      </c>
      <c r="C918" s="499" t="s">
        <v>389</v>
      </c>
      <c r="D918" s="499"/>
      <c r="E918" s="499"/>
      <c r="F918" s="499"/>
      <c r="G918" s="499"/>
      <c r="H918" s="499"/>
      <c r="I918" s="499"/>
      <c r="J918" s="499"/>
      <c r="K918" s="499"/>
      <c r="L918" s="499"/>
      <c r="M918" s="499"/>
      <c r="N918" s="499"/>
      <c r="O918" s="499"/>
      <c r="P918" s="499"/>
      <c r="GO918" s="277"/>
      <c r="GP918" s="277"/>
      <c r="GQ918" s="277"/>
      <c r="GR918" s="277"/>
      <c r="GS918" s="277"/>
      <c r="GT918" s="277"/>
      <c r="GU918" s="277"/>
      <c r="GV918" s="140" t="s">
        <v>389</v>
      </c>
      <c r="GW918" s="157"/>
      <c r="GX918" s="157"/>
      <c r="GY918" s="157"/>
      <c r="GZ918" s="277"/>
      <c r="HA918" s="157"/>
      <c r="HB918" s="157"/>
      <c r="HC918" s="277"/>
      <c r="HD918" s="277"/>
      <c r="HF918" s="277"/>
    </row>
    <row r="919" spans="1:214" ht="12.75" customHeight="1">
      <c r="A919" s="186"/>
      <c r="B919" s="187"/>
      <c r="C919" s="499" t="s">
        <v>2011</v>
      </c>
      <c r="D919" s="499"/>
      <c r="E919" s="499"/>
      <c r="F919" s="499"/>
      <c r="G919" s="499"/>
      <c r="H919" s="499"/>
      <c r="I919" s="499"/>
      <c r="J919" s="499"/>
      <c r="K919" s="499"/>
      <c r="L919" s="499"/>
      <c r="M919" s="499"/>
      <c r="N919" s="499"/>
      <c r="O919" s="499"/>
      <c r="P919" s="499"/>
      <c r="GO919" s="277"/>
      <c r="GP919" s="277"/>
      <c r="GQ919" s="277"/>
      <c r="GR919" s="277"/>
      <c r="GS919" s="277"/>
      <c r="GT919" s="277"/>
      <c r="GU919" s="277"/>
      <c r="GV919" s="140" t="s">
        <v>2011</v>
      </c>
      <c r="GW919" s="157"/>
      <c r="GX919" s="157"/>
      <c r="GY919" s="157"/>
      <c r="GZ919" s="277"/>
      <c r="HA919" s="157"/>
      <c r="HB919" s="157"/>
      <c r="HC919" s="277"/>
      <c r="HD919" s="277"/>
      <c r="HF919" s="277"/>
    </row>
    <row r="920" spans="1:214" ht="12.75" customHeight="1">
      <c r="A920" s="188"/>
      <c r="B920" s="189" t="s">
        <v>164</v>
      </c>
      <c r="C920" s="501" t="s">
        <v>391</v>
      </c>
      <c r="D920" s="501"/>
      <c r="E920" s="501"/>
      <c r="F920" s="501"/>
      <c r="G920" s="501"/>
      <c r="H920" s="190" t="s">
        <v>392</v>
      </c>
      <c r="I920" s="191"/>
      <c r="J920" s="191"/>
      <c r="K920" s="215">
        <v>4.0053216000000003</v>
      </c>
      <c r="L920" s="193"/>
      <c r="M920" s="191"/>
      <c r="N920" s="193"/>
      <c r="O920" s="191"/>
      <c r="P920" s="194">
        <v>2267.5700000000002</v>
      </c>
      <c r="GO920" s="277"/>
      <c r="GP920" s="277"/>
      <c r="GQ920" s="277"/>
      <c r="GR920" s="277"/>
      <c r="GS920" s="277"/>
      <c r="GT920" s="277"/>
      <c r="GU920" s="277"/>
      <c r="GW920" s="157" t="s">
        <v>391</v>
      </c>
      <c r="GX920" s="157"/>
      <c r="GY920" s="157"/>
      <c r="GZ920" s="277"/>
      <c r="HA920" s="157"/>
      <c r="HB920" s="157"/>
      <c r="HC920" s="277"/>
      <c r="HD920" s="277"/>
      <c r="HF920" s="277"/>
    </row>
    <row r="921" spans="1:214" ht="12.75" customHeight="1">
      <c r="A921" s="195"/>
      <c r="B921" s="189" t="s">
        <v>393</v>
      </c>
      <c r="C921" s="501" t="s">
        <v>394</v>
      </c>
      <c r="D921" s="501"/>
      <c r="E921" s="501"/>
      <c r="F921" s="501"/>
      <c r="G921" s="501"/>
      <c r="H921" s="190" t="s">
        <v>392</v>
      </c>
      <c r="I921" s="201">
        <v>2.06</v>
      </c>
      <c r="J921" s="197">
        <v>1.6068849999999999</v>
      </c>
      <c r="K921" s="215">
        <v>4.0053216000000003</v>
      </c>
      <c r="L921" s="198"/>
      <c r="M921" s="199"/>
      <c r="N921" s="200">
        <v>566.14</v>
      </c>
      <c r="O921" s="191"/>
      <c r="P921" s="194">
        <v>2267.5700000000002</v>
      </c>
      <c r="Q921" s="278"/>
      <c r="R921" s="278"/>
      <c r="GO921" s="277"/>
      <c r="GP921" s="277"/>
      <c r="GQ921" s="277"/>
      <c r="GR921" s="277"/>
      <c r="GS921" s="277"/>
      <c r="GT921" s="277"/>
      <c r="GU921" s="277"/>
      <c r="GW921" s="157"/>
      <c r="GX921" s="157" t="s">
        <v>394</v>
      </c>
      <c r="GY921" s="157"/>
      <c r="GZ921" s="277"/>
      <c r="HA921" s="157"/>
      <c r="HB921" s="157"/>
      <c r="HC921" s="277"/>
      <c r="HD921" s="277"/>
      <c r="HF921" s="277"/>
    </row>
    <row r="922" spans="1:214" ht="12.75" customHeight="1">
      <c r="A922" s="188"/>
      <c r="B922" s="189" t="s">
        <v>167</v>
      </c>
      <c r="C922" s="501" t="s">
        <v>395</v>
      </c>
      <c r="D922" s="501"/>
      <c r="E922" s="501"/>
      <c r="F922" s="501"/>
      <c r="G922" s="501"/>
      <c r="H922" s="190"/>
      <c r="I922" s="191"/>
      <c r="J922" s="191"/>
      <c r="K922" s="191"/>
      <c r="L922" s="193"/>
      <c r="M922" s="191"/>
      <c r="N922" s="193"/>
      <c r="O922" s="191"/>
      <c r="P922" s="216">
        <v>82.66</v>
      </c>
      <c r="GO922" s="277"/>
      <c r="GP922" s="277"/>
      <c r="GQ922" s="277"/>
      <c r="GR922" s="277"/>
      <c r="GS922" s="277"/>
      <c r="GT922" s="277"/>
      <c r="GU922" s="277"/>
      <c r="GW922" s="157" t="s">
        <v>395</v>
      </c>
      <c r="GX922" s="157"/>
      <c r="GY922" s="157"/>
      <c r="GZ922" s="277"/>
      <c r="HA922" s="157"/>
      <c r="HB922" s="157"/>
      <c r="HC922" s="277"/>
      <c r="HD922" s="277"/>
      <c r="HF922" s="277"/>
    </row>
    <row r="923" spans="1:214" ht="12.75" customHeight="1">
      <c r="A923" s="188"/>
      <c r="B923" s="189"/>
      <c r="C923" s="501" t="s">
        <v>396</v>
      </c>
      <c r="D923" s="501"/>
      <c r="E923" s="501"/>
      <c r="F923" s="501"/>
      <c r="G923" s="501"/>
      <c r="H923" s="190" t="s">
        <v>392</v>
      </c>
      <c r="I923" s="191"/>
      <c r="J923" s="191"/>
      <c r="K923" s="215">
        <v>7.7773200000000001E-2</v>
      </c>
      <c r="L923" s="193"/>
      <c r="M923" s="191"/>
      <c r="N923" s="193"/>
      <c r="O923" s="191"/>
      <c r="P923" s="216">
        <v>52.77</v>
      </c>
      <c r="GO923" s="277"/>
      <c r="GP923" s="277"/>
      <c r="GQ923" s="277"/>
      <c r="GR923" s="277"/>
      <c r="GS923" s="277"/>
      <c r="GT923" s="277"/>
      <c r="GU923" s="277"/>
      <c r="GW923" s="157" t="s">
        <v>396</v>
      </c>
      <c r="GX923" s="157"/>
      <c r="GY923" s="157"/>
      <c r="GZ923" s="277"/>
      <c r="HA923" s="157"/>
      <c r="HB923" s="157"/>
      <c r="HC923" s="277"/>
      <c r="HD923" s="277"/>
      <c r="HF923" s="277"/>
    </row>
    <row r="924" spans="1:214" ht="12.75" customHeight="1">
      <c r="A924" s="195"/>
      <c r="B924" s="189" t="s">
        <v>397</v>
      </c>
      <c r="C924" s="501" t="s">
        <v>398</v>
      </c>
      <c r="D924" s="501"/>
      <c r="E924" s="501"/>
      <c r="F924" s="501"/>
      <c r="G924" s="501"/>
      <c r="H924" s="190" t="s">
        <v>399</v>
      </c>
      <c r="I924" s="201">
        <v>0.02</v>
      </c>
      <c r="J924" s="197">
        <v>1.6068849999999999</v>
      </c>
      <c r="K924" s="215">
        <v>3.88866E-2</v>
      </c>
      <c r="L924" s="198"/>
      <c r="M924" s="199"/>
      <c r="N924" s="200">
        <v>1582.31</v>
      </c>
      <c r="O924" s="191"/>
      <c r="P924" s="194">
        <v>61.53</v>
      </c>
      <c r="Q924" s="278"/>
      <c r="R924" s="278"/>
      <c r="GO924" s="277"/>
      <c r="GP924" s="277"/>
      <c r="GQ924" s="277"/>
      <c r="GR924" s="277"/>
      <c r="GS924" s="277"/>
      <c r="GT924" s="277"/>
      <c r="GU924" s="277"/>
      <c r="GW924" s="157"/>
      <c r="GX924" s="157" t="s">
        <v>398</v>
      </c>
      <c r="GY924" s="157"/>
      <c r="GZ924" s="277"/>
      <c r="HA924" s="157"/>
      <c r="HB924" s="157"/>
      <c r="HC924" s="277"/>
      <c r="HD924" s="277"/>
      <c r="HF924" s="277"/>
    </row>
    <row r="925" spans="1:214" ht="12.75" customHeight="1">
      <c r="A925" s="203"/>
      <c r="B925" s="189" t="s">
        <v>400</v>
      </c>
      <c r="C925" s="501" t="s">
        <v>401</v>
      </c>
      <c r="D925" s="501"/>
      <c r="E925" s="501"/>
      <c r="F925" s="501"/>
      <c r="G925" s="501"/>
      <c r="H925" s="190" t="s">
        <v>392</v>
      </c>
      <c r="I925" s="201">
        <v>0.02</v>
      </c>
      <c r="J925" s="197">
        <v>1.6068849999999999</v>
      </c>
      <c r="K925" s="215">
        <v>3.88866E-2</v>
      </c>
      <c r="L925" s="193"/>
      <c r="M925" s="191"/>
      <c r="N925" s="204">
        <v>777.91</v>
      </c>
      <c r="O925" s="191"/>
      <c r="P925" s="216">
        <v>30.25</v>
      </c>
      <c r="GO925" s="277"/>
      <c r="GP925" s="277"/>
      <c r="GQ925" s="277"/>
      <c r="GR925" s="277"/>
      <c r="GS925" s="277"/>
      <c r="GT925" s="277"/>
      <c r="GU925" s="277"/>
      <c r="GW925" s="157"/>
      <c r="GX925" s="157"/>
      <c r="GY925" s="157" t="s">
        <v>401</v>
      </c>
      <c r="GZ925" s="277"/>
      <c r="HA925" s="157"/>
      <c r="HB925" s="157"/>
      <c r="HC925" s="277"/>
      <c r="HD925" s="277"/>
      <c r="HF925" s="277"/>
    </row>
    <row r="926" spans="1:214" ht="12.75" customHeight="1">
      <c r="A926" s="195"/>
      <c r="B926" s="189" t="s">
        <v>402</v>
      </c>
      <c r="C926" s="501" t="s">
        <v>403</v>
      </c>
      <c r="D926" s="501"/>
      <c r="E926" s="501"/>
      <c r="F926" s="501"/>
      <c r="G926" s="501"/>
      <c r="H926" s="190" t="s">
        <v>399</v>
      </c>
      <c r="I926" s="201">
        <v>0.02</v>
      </c>
      <c r="J926" s="197">
        <v>1.6068849999999999</v>
      </c>
      <c r="K926" s="215">
        <v>3.88866E-2</v>
      </c>
      <c r="L926" s="198"/>
      <c r="M926" s="199"/>
      <c r="N926" s="200">
        <v>543.33000000000004</v>
      </c>
      <c r="O926" s="191"/>
      <c r="P926" s="194">
        <v>21.13</v>
      </c>
      <c r="Q926" s="278"/>
      <c r="R926" s="278"/>
      <c r="GO926" s="277"/>
      <c r="GP926" s="277"/>
      <c r="GQ926" s="277"/>
      <c r="GR926" s="277"/>
      <c r="GS926" s="277"/>
      <c r="GT926" s="277"/>
      <c r="GU926" s="277"/>
      <c r="GW926" s="157"/>
      <c r="GX926" s="157" t="s">
        <v>403</v>
      </c>
      <c r="GY926" s="157"/>
      <c r="GZ926" s="277"/>
      <c r="HA926" s="157"/>
      <c r="HB926" s="157"/>
      <c r="HC926" s="277"/>
      <c r="HD926" s="277"/>
      <c r="HF926" s="277"/>
    </row>
    <row r="927" spans="1:214" ht="12.75" customHeight="1">
      <c r="A927" s="203"/>
      <c r="B927" s="189" t="s">
        <v>404</v>
      </c>
      <c r="C927" s="501" t="s">
        <v>405</v>
      </c>
      <c r="D927" s="501"/>
      <c r="E927" s="501"/>
      <c r="F927" s="501"/>
      <c r="G927" s="501"/>
      <c r="H927" s="190" t="s">
        <v>392</v>
      </c>
      <c r="I927" s="201">
        <v>0.02</v>
      </c>
      <c r="J927" s="197">
        <v>1.6068849999999999</v>
      </c>
      <c r="K927" s="215">
        <v>3.88866E-2</v>
      </c>
      <c r="L927" s="193"/>
      <c r="M927" s="191"/>
      <c r="N927" s="204">
        <v>579.11</v>
      </c>
      <c r="O927" s="191"/>
      <c r="P927" s="216">
        <v>22.52</v>
      </c>
      <c r="GO927" s="277"/>
      <c r="GP927" s="277"/>
      <c r="GQ927" s="277"/>
      <c r="GR927" s="277"/>
      <c r="GS927" s="277"/>
      <c r="GT927" s="277"/>
      <c r="GU927" s="277"/>
      <c r="GW927" s="157"/>
      <c r="GX927" s="157"/>
      <c r="GY927" s="157" t="s">
        <v>405</v>
      </c>
      <c r="GZ927" s="277"/>
      <c r="HA927" s="157"/>
      <c r="HB927" s="157"/>
      <c r="HC927" s="277"/>
      <c r="HD927" s="277"/>
      <c r="HF927" s="277"/>
    </row>
    <row r="928" spans="1:214" ht="12.75" customHeight="1">
      <c r="A928" s="188"/>
      <c r="B928" s="189" t="s">
        <v>180</v>
      </c>
      <c r="C928" s="501" t="s">
        <v>410</v>
      </c>
      <c r="D928" s="501"/>
      <c r="E928" s="501"/>
      <c r="F928" s="501"/>
      <c r="G928" s="501"/>
      <c r="H928" s="190"/>
      <c r="I928" s="191"/>
      <c r="J928" s="191"/>
      <c r="K928" s="191"/>
      <c r="L928" s="193"/>
      <c r="M928" s="191"/>
      <c r="N928" s="193"/>
      <c r="O928" s="191"/>
      <c r="P928" s="216">
        <v>132.62</v>
      </c>
      <c r="GO928" s="277"/>
      <c r="GP928" s="277"/>
      <c r="GQ928" s="277"/>
      <c r="GR928" s="277"/>
      <c r="GS928" s="277"/>
      <c r="GT928" s="277"/>
      <c r="GU928" s="277"/>
      <c r="GW928" s="157" t="s">
        <v>410</v>
      </c>
      <c r="GX928" s="157"/>
      <c r="GY928" s="157"/>
      <c r="GZ928" s="277"/>
      <c r="HA928" s="157"/>
      <c r="HB928" s="157"/>
      <c r="HC928" s="277"/>
      <c r="HD928" s="277"/>
      <c r="HF928" s="277"/>
    </row>
    <row r="929" spans="1:214" ht="33.75" customHeight="1">
      <c r="A929" s="195"/>
      <c r="B929" s="189" t="s">
        <v>593</v>
      </c>
      <c r="C929" s="501" t="s">
        <v>594</v>
      </c>
      <c r="D929" s="501"/>
      <c r="E929" s="501"/>
      <c r="F929" s="501"/>
      <c r="G929" s="501"/>
      <c r="H929" s="190" t="s">
        <v>595</v>
      </c>
      <c r="I929" s="201">
        <v>13.33</v>
      </c>
      <c r="J929" s="202">
        <v>1.0367</v>
      </c>
      <c r="K929" s="215">
        <v>16.7212453</v>
      </c>
      <c r="L929" s="205">
        <v>5.87</v>
      </c>
      <c r="M929" s="206">
        <v>0.87</v>
      </c>
      <c r="N929" s="200">
        <v>5.1100000000000003</v>
      </c>
      <c r="O929" s="191"/>
      <c r="P929" s="194">
        <v>85.45</v>
      </c>
      <c r="Q929" s="278"/>
      <c r="R929" s="278"/>
      <c r="GO929" s="277"/>
      <c r="GP929" s="277"/>
      <c r="GQ929" s="277"/>
      <c r="GR929" s="277"/>
      <c r="GS929" s="277"/>
      <c r="GT929" s="277"/>
      <c r="GU929" s="277"/>
      <c r="GW929" s="157"/>
      <c r="GX929" s="157" t="s">
        <v>594</v>
      </c>
      <c r="GY929" s="157"/>
      <c r="GZ929" s="277"/>
      <c r="HA929" s="157"/>
      <c r="HB929" s="157"/>
      <c r="HC929" s="277"/>
      <c r="HD929" s="277"/>
      <c r="HF929" s="277"/>
    </row>
    <row r="930" spans="1:214" ht="22.5" customHeight="1">
      <c r="A930" s="195"/>
      <c r="B930" s="189" t="s">
        <v>1403</v>
      </c>
      <c r="C930" s="501" t="s">
        <v>1404</v>
      </c>
      <c r="D930" s="501"/>
      <c r="E930" s="501"/>
      <c r="F930" s="501"/>
      <c r="G930" s="501"/>
      <c r="H930" s="190" t="s">
        <v>1405</v>
      </c>
      <c r="I930" s="201">
        <v>0.55000000000000004</v>
      </c>
      <c r="J930" s="202">
        <v>1.0367</v>
      </c>
      <c r="K930" s="215">
        <v>0.68992390000000003</v>
      </c>
      <c r="L930" s="205">
        <v>37.71</v>
      </c>
      <c r="M930" s="206">
        <v>1.54</v>
      </c>
      <c r="N930" s="200">
        <v>58.07</v>
      </c>
      <c r="O930" s="191"/>
      <c r="P930" s="194">
        <v>40.06</v>
      </c>
      <c r="Q930" s="278"/>
      <c r="R930" s="278"/>
      <c r="GO930" s="277"/>
      <c r="GP930" s="277"/>
      <c r="GQ930" s="277"/>
      <c r="GR930" s="277"/>
      <c r="GS930" s="277"/>
      <c r="GT930" s="277"/>
      <c r="GU930" s="277"/>
      <c r="GW930" s="157"/>
      <c r="GX930" s="157" t="s">
        <v>1404</v>
      </c>
      <c r="GY930" s="157"/>
      <c r="GZ930" s="277"/>
      <c r="HA930" s="157"/>
      <c r="HB930" s="157"/>
      <c r="HC930" s="277"/>
      <c r="HD930" s="277"/>
      <c r="HF930" s="277"/>
    </row>
    <row r="931" spans="1:214" ht="12.75" customHeight="1">
      <c r="A931" s="195"/>
      <c r="B931" s="189" t="s">
        <v>730</v>
      </c>
      <c r="C931" s="501" t="s">
        <v>731</v>
      </c>
      <c r="D931" s="501"/>
      <c r="E931" s="501"/>
      <c r="F931" s="501"/>
      <c r="G931" s="501"/>
      <c r="H931" s="190" t="s">
        <v>413</v>
      </c>
      <c r="I931" s="201">
        <v>0.05</v>
      </c>
      <c r="J931" s="202">
        <v>1.0367</v>
      </c>
      <c r="K931" s="215">
        <v>6.2720399999999996E-2</v>
      </c>
      <c r="L931" s="205">
        <v>79.88</v>
      </c>
      <c r="M931" s="206">
        <v>1.42</v>
      </c>
      <c r="N931" s="200">
        <v>113.43</v>
      </c>
      <c r="O931" s="191"/>
      <c r="P931" s="194">
        <v>7.11</v>
      </c>
      <c r="Q931" s="278"/>
      <c r="R931" s="278"/>
      <c r="GO931" s="277"/>
      <c r="GP931" s="277"/>
      <c r="GQ931" s="277"/>
      <c r="GR931" s="277"/>
      <c r="GS931" s="277"/>
      <c r="GT931" s="277"/>
      <c r="GU931" s="277"/>
      <c r="GW931" s="157"/>
      <c r="GX931" s="157" t="s">
        <v>731</v>
      </c>
      <c r="GY931" s="157"/>
      <c r="GZ931" s="277"/>
      <c r="HA931" s="157"/>
      <c r="HB931" s="157"/>
      <c r="HC931" s="277"/>
      <c r="HD931" s="277"/>
      <c r="HF931" s="277"/>
    </row>
    <row r="932" spans="1:214" ht="12.75" customHeight="1">
      <c r="A932" s="210"/>
      <c r="B932" s="187"/>
      <c r="C932" s="500" t="s">
        <v>429</v>
      </c>
      <c r="D932" s="500"/>
      <c r="E932" s="500"/>
      <c r="F932" s="500"/>
      <c r="G932" s="500"/>
      <c r="H932" s="180"/>
      <c r="I932" s="181"/>
      <c r="J932" s="181"/>
      <c r="K932" s="181"/>
      <c r="L932" s="183"/>
      <c r="M932" s="181"/>
      <c r="N932" s="211"/>
      <c r="O932" s="181"/>
      <c r="P932" s="212">
        <v>2535.62</v>
      </c>
      <c r="Q932" s="278"/>
      <c r="R932" s="278"/>
      <c r="GO932" s="277"/>
      <c r="GP932" s="277"/>
      <c r="GQ932" s="277"/>
      <c r="GR932" s="277"/>
      <c r="GS932" s="277"/>
      <c r="GT932" s="277"/>
      <c r="GU932" s="277"/>
      <c r="GW932" s="157"/>
      <c r="GX932" s="157"/>
      <c r="GY932" s="157"/>
      <c r="GZ932" s="277" t="s">
        <v>429</v>
      </c>
      <c r="HA932" s="157"/>
      <c r="HB932" s="157"/>
      <c r="HC932" s="277"/>
      <c r="HD932" s="277"/>
      <c r="HF932" s="277"/>
    </row>
    <row r="933" spans="1:214" ht="12.75" customHeight="1">
      <c r="A933" s="203" t="s">
        <v>1883</v>
      </c>
      <c r="B933" s="189" t="s">
        <v>430</v>
      </c>
      <c r="C933" s="501" t="s">
        <v>431</v>
      </c>
      <c r="D933" s="501"/>
      <c r="E933" s="501"/>
      <c r="F933" s="501"/>
      <c r="G933" s="501"/>
      <c r="H933" s="190" t="s">
        <v>432</v>
      </c>
      <c r="I933" s="209">
        <v>2</v>
      </c>
      <c r="J933" s="191"/>
      <c r="K933" s="209">
        <v>2</v>
      </c>
      <c r="L933" s="193"/>
      <c r="M933" s="191"/>
      <c r="N933" s="193"/>
      <c r="O933" s="202">
        <v>1.0367</v>
      </c>
      <c r="P933" s="216">
        <v>29.26</v>
      </c>
      <c r="GO933" s="277"/>
      <c r="GP933" s="277"/>
      <c r="GQ933" s="277"/>
      <c r="GR933" s="277"/>
      <c r="GS933" s="277"/>
      <c r="GT933" s="277"/>
      <c r="GU933" s="277"/>
      <c r="GW933" s="157"/>
      <c r="GX933" s="157"/>
      <c r="GY933" s="157"/>
      <c r="GZ933" s="277"/>
      <c r="HA933" s="157" t="s">
        <v>431</v>
      </c>
      <c r="HB933" s="157"/>
      <c r="HC933" s="277"/>
      <c r="HD933" s="277"/>
      <c r="HF933" s="277"/>
    </row>
    <row r="934" spans="1:214" ht="12.75" customHeight="1">
      <c r="A934" s="203"/>
      <c r="B934" s="189"/>
      <c r="C934" s="501" t="s">
        <v>433</v>
      </c>
      <c r="D934" s="501"/>
      <c r="E934" s="501"/>
      <c r="F934" s="501"/>
      <c r="G934" s="501"/>
      <c r="H934" s="190"/>
      <c r="I934" s="191"/>
      <c r="J934" s="191"/>
      <c r="K934" s="191"/>
      <c r="L934" s="193"/>
      <c r="M934" s="191"/>
      <c r="N934" s="193"/>
      <c r="O934" s="191"/>
      <c r="P934" s="194">
        <v>2320.34</v>
      </c>
      <c r="GO934" s="277"/>
      <c r="GP934" s="277"/>
      <c r="GQ934" s="277"/>
      <c r="GR934" s="277"/>
      <c r="GS934" s="277"/>
      <c r="GT934" s="277"/>
      <c r="GU934" s="277"/>
      <c r="GW934" s="157"/>
      <c r="GX934" s="157"/>
      <c r="GY934" s="157"/>
      <c r="GZ934" s="277"/>
      <c r="HA934" s="157"/>
      <c r="HB934" s="157" t="s">
        <v>433</v>
      </c>
      <c r="HC934" s="277"/>
      <c r="HD934" s="277"/>
      <c r="HF934" s="277"/>
    </row>
    <row r="935" spans="1:214" ht="12.75" customHeight="1">
      <c r="A935" s="203"/>
      <c r="B935" s="189" t="s">
        <v>603</v>
      </c>
      <c r="C935" s="501" t="s">
        <v>604</v>
      </c>
      <c r="D935" s="501"/>
      <c r="E935" s="501"/>
      <c r="F935" s="501"/>
      <c r="G935" s="501"/>
      <c r="H935" s="190" t="s">
        <v>432</v>
      </c>
      <c r="I935" s="209">
        <v>97</v>
      </c>
      <c r="J935" s="191"/>
      <c r="K935" s="209">
        <v>97</v>
      </c>
      <c r="L935" s="193"/>
      <c r="M935" s="191"/>
      <c r="N935" s="193"/>
      <c r="O935" s="191"/>
      <c r="P935" s="194">
        <v>2250.73</v>
      </c>
      <c r="GO935" s="277"/>
      <c r="GP935" s="277"/>
      <c r="GQ935" s="277"/>
      <c r="GR935" s="277"/>
      <c r="GS935" s="277"/>
      <c r="GT935" s="277"/>
      <c r="GU935" s="277"/>
      <c r="GW935" s="157"/>
      <c r="GX935" s="157"/>
      <c r="GY935" s="157"/>
      <c r="GZ935" s="277"/>
      <c r="HA935" s="157"/>
      <c r="HB935" s="157" t="s">
        <v>604</v>
      </c>
      <c r="HC935" s="277"/>
      <c r="HD935" s="277"/>
      <c r="HF935" s="277"/>
    </row>
    <row r="936" spans="1:214" ht="12.75" customHeight="1">
      <c r="A936" s="203"/>
      <c r="B936" s="189" t="s">
        <v>605</v>
      </c>
      <c r="C936" s="501" t="s">
        <v>606</v>
      </c>
      <c r="D936" s="501"/>
      <c r="E936" s="501"/>
      <c r="F936" s="501"/>
      <c r="G936" s="501"/>
      <c r="H936" s="190" t="s">
        <v>432</v>
      </c>
      <c r="I936" s="209">
        <v>51</v>
      </c>
      <c r="J936" s="191"/>
      <c r="K936" s="209">
        <v>51</v>
      </c>
      <c r="L936" s="193"/>
      <c r="M936" s="191"/>
      <c r="N936" s="193"/>
      <c r="O936" s="191"/>
      <c r="P936" s="194">
        <v>1183.3699999999999</v>
      </c>
      <c r="GO936" s="277"/>
      <c r="GP936" s="277"/>
      <c r="GQ936" s="277"/>
      <c r="GR936" s="277"/>
      <c r="GS936" s="277"/>
      <c r="GT936" s="277"/>
      <c r="GU936" s="277"/>
      <c r="GW936" s="157"/>
      <c r="GX936" s="157"/>
      <c r="GY936" s="157"/>
      <c r="GZ936" s="277"/>
      <c r="HA936" s="157"/>
      <c r="HB936" s="157" t="s">
        <v>606</v>
      </c>
      <c r="HC936" s="277"/>
      <c r="HD936" s="277"/>
      <c r="HF936" s="277"/>
    </row>
    <row r="937" spans="1:214" ht="12.75" customHeight="1">
      <c r="A937" s="213"/>
      <c r="B937" s="214"/>
      <c r="C937" s="500" t="s">
        <v>438</v>
      </c>
      <c r="D937" s="500"/>
      <c r="E937" s="500"/>
      <c r="F937" s="500"/>
      <c r="G937" s="500"/>
      <c r="H937" s="180"/>
      <c r="I937" s="181"/>
      <c r="J937" s="181"/>
      <c r="K937" s="181"/>
      <c r="L937" s="183"/>
      <c r="M937" s="181"/>
      <c r="N937" s="211">
        <v>4957.83</v>
      </c>
      <c r="O937" s="181"/>
      <c r="P937" s="212">
        <v>5998.98</v>
      </c>
      <c r="GO937" s="277"/>
      <c r="GP937" s="277"/>
      <c r="GQ937" s="277"/>
      <c r="GR937" s="277"/>
      <c r="GS937" s="277"/>
      <c r="GT937" s="277"/>
      <c r="GU937" s="277"/>
      <c r="GW937" s="157"/>
      <c r="GX937" s="157"/>
      <c r="GY937" s="157"/>
      <c r="GZ937" s="277"/>
      <c r="HA937" s="157"/>
      <c r="HB937" s="157"/>
      <c r="HC937" s="277" t="s">
        <v>438</v>
      </c>
      <c r="HD937" s="277"/>
      <c r="HF937" s="277"/>
    </row>
    <row r="938" spans="1:214" ht="45" customHeight="1">
      <c r="A938" s="178" t="s">
        <v>532</v>
      </c>
      <c r="B938" s="179" t="s">
        <v>1457</v>
      </c>
      <c r="C938" s="498" t="s">
        <v>1458</v>
      </c>
      <c r="D938" s="498"/>
      <c r="E938" s="498"/>
      <c r="F938" s="498"/>
      <c r="G938" s="498"/>
      <c r="H938" s="180" t="s">
        <v>610</v>
      </c>
      <c r="I938" s="181">
        <v>0.1</v>
      </c>
      <c r="J938" s="182">
        <v>1</v>
      </c>
      <c r="K938" s="222">
        <v>0.1</v>
      </c>
      <c r="L938" s="183"/>
      <c r="M938" s="181"/>
      <c r="N938" s="184"/>
      <c r="O938" s="181"/>
      <c r="P938" s="185"/>
      <c r="GO938" s="277"/>
      <c r="GP938" s="277"/>
      <c r="GQ938" s="277" t="s">
        <v>1458</v>
      </c>
      <c r="GR938" s="277"/>
      <c r="GS938" s="277"/>
      <c r="GT938" s="277"/>
      <c r="GU938" s="277"/>
      <c r="GW938" s="157"/>
      <c r="GX938" s="157"/>
      <c r="GY938" s="157"/>
      <c r="GZ938" s="277"/>
      <c r="HA938" s="157"/>
      <c r="HB938" s="157"/>
      <c r="HC938" s="277"/>
      <c r="HD938" s="277"/>
      <c r="HF938" s="277"/>
    </row>
    <row r="939" spans="1:214" ht="56.25" customHeight="1">
      <c r="A939" s="186"/>
      <c r="B939" s="187" t="s">
        <v>386</v>
      </c>
      <c r="C939" s="499" t="s">
        <v>387</v>
      </c>
      <c r="D939" s="499"/>
      <c r="E939" s="499"/>
      <c r="F939" s="499"/>
      <c r="G939" s="499"/>
      <c r="H939" s="499"/>
      <c r="I939" s="499"/>
      <c r="J939" s="499"/>
      <c r="K939" s="499"/>
      <c r="L939" s="499"/>
      <c r="M939" s="499"/>
      <c r="N939" s="499"/>
      <c r="O939" s="499"/>
      <c r="P939" s="499"/>
      <c r="GO939" s="277"/>
      <c r="GP939" s="277"/>
      <c r="GQ939" s="277"/>
      <c r="GR939" s="277"/>
      <c r="GS939" s="277"/>
      <c r="GT939" s="277"/>
      <c r="GU939" s="277"/>
      <c r="GV939" s="140" t="s">
        <v>387</v>
      </c>
      <c r="GW939" s="157"/>
      <c r="GX939" s="157"/>
      <c r="GY939" s="157"/>
      <c r="GZ939" s="277"/>
      <c r="HA939" s="157"/>
      <c r="HB939" s="157"/>
      <c r="HC939" s="277"/>
      <c r="HD939" s="277"/>
      <c r="HF939" s="277"/>
    </row>
    <row r="940" spans="1:214" ht="22.5" customHeight="1">
      <c r="A940" s="186"/>
      <c r="B940" s="187" t="s">
        <v>388</v>
      </c>
      <c r="C940" s="499" t="s">
        <v>389</v>
      </c>
      <c r="D940" s="499"/>
      <c r="E940" s="499"/>
      <c r="F940" s="499"/>
      <c r="G940" s="499"/>
      <c r="H940" s="499"/>
      <c r="I940" s="499"/>
      <c r="J940" s="499"/>
      <c r="K940" s="499"/>
      <c r="L940" s="499"/>
      <c r="M940" s="499"/>
      <c r="N940" s="499"/>
      <c r="O940" s="499"/>
      <c r="P940" s="499"/>
      <c r="GO940" s="277"/>
      <c r="GP940" s="277"/>
      <c r="GQ940" s="277"/>
      <c r="GR940" s="277"/>
      <c r="GS940" s="277"/>
      <c r="GT940" s="277"/>
      <c r="GU940" s="277"/>
      <c r="GV940" s="140" t="s">
        <v>389</v>
      </c>
      <c r="GW940" s="157"/>
      <c r="GX940" s="157"/>
      <c r="GY940" s="157"/>
      <c r="GZ940" s="277"/>
      <c r="HA940" s="157"/>
      <c r="HB940" s="157"/>
      <c r="HC940" s="277"/>
      <c r="HD940" s="277"/>
      <c r="HF940" s="277"/>
    </row>
    <row r="941" spans="1:214" ht="12.75" customHeight="1">
      <c r="A941" s="186"/>
      <c r="B941" s="187"/>
      <c r="C941" s="499" t="s">
        <v>2011</v>
      </c>
      <c r="D941" s="499"/>
      <c r="E941" s="499"/>
      <c r="F941" s="499"/>
      <c r="G941" s="499"/>
      <c r="H941" s="499"/>
      <c r="I941" s="499"/>
      <c r="J941" s="499"/>
      <c r="K941" s="499"/>
      <c r="L941" s="499"/>
      <c r="M941" s="499"/>
      <c r="N941" s="499"/>
      <c r="O941" s="499"/>
      <c r="P941" s="499"/>
      <c r="GO941" s="277"/>
      <c r="GP941" s="277"/>
      <c r="GQ941" s="277"/>
      <c r="GR941" s="277"/>
      <c r="GS941" s="277"/>
      <c r="GT941" s="277"/>
      <c r="GU941" s="277"/>
      <c r="GV941" s="140" t="s">
        <v>2011</v>
      </c>
      <c r="GW941" s="157"/>
      <c r="GX941" s="157"/>
      <c r="GY941" s="157"/>
      <c r="GZ941" s="277"/>
      <c r="HA941" s="157"/>
      <c r="HB941" s="157"/>
      <c r="HC941" s="277"/>
      <c r="HD941" s="277"/>
      <c r="HF941" s="277"/>
    </row>
    <row r="942" spans="1:214" ht="12.75" customHeight="1">
      <c r="A942" s="188"/>
      <c r="B942" s="189" t="s">
        <v>164</v>
      </c>
      <c r="C942" s="501" t="s">
        <v>391</v>
      </c>
      <c r="D942" s="501"/>
      <c r="E942" s="501"/>
      <c r="F942" s="501"/>
      <c r="G942" s="501"/>
      <c r="H942" s="190" t="s">
        <v>392</v>
      </c>
      <c r="I942" s="191"/>
      <c r="J942" s="191"/>
      <c r="K942" s="197">
        <v>1.4397690000000001</v>
      </c>
      <c r="L942" s="193"/>
      <c r="M942" s="191"/>
      <c r="N942" s="193"/>
      <c r="O942" s="191"/>
      <c r="P942" s="216">
        <v>815.11</v>
      </c>
      <c r="GO942" s="277"/>
      <c r="GP942" s="277"/>
      <c r="GQ942" s="277"/>
      <c r="GR942" s="277"/>
      <c r="GS942" s="277"/>
      <c r="GT942" s="277"/>
      <c r="GU942" s="277"/>
      <c r="GW942" s="157" t="s">
        <v>391</v>
      </c>
      <c r="GX942" s="157"/>
      <c r="GY942" s="157"/>
      <c r="GZ942" s="277"/>
      <c r="HA942" s="157"/>
      <c r="HB942" s="157"/>
      <c r="HC942" s="277"/>
      <c r="HD942" s="277"/>
      <c r="HF942" s="277"/>
    </row>
    <row r="943" spans="1:214" ht="12.75" customHeight="1">
      <c r="A943" s="195"/>
      <c r="B943" s="189" t="s">
        <v>393</v>
      </c>
      <c r="C943" s="501" t="s">
        <v>394</v>
      </c>
      <c r="D943" s="501"/>
      <c r="E943" s="501"/>
      <c r="F943" s="501"/>
      <c r="G943" s="501"/>
      <c r="H943" s="190" t="s">
        <v>392</v>
      </c>
      <c r="I943" s="201">
        <v>8.9600000000000009</v>
      </c>
      <c r="J943" s="197">
        <v>1.6068849999999999</v>
      </c>
      <c r="K943" s="197">
        <v>1.4397690000000001</v>
      </c>
      <c r="L943" s="198"/>
      <c r="M943" s="199"/>
      <c r="N943" s="200">
        <v>566.14</v>
      </c>
      <c r="O943" s="191"/>
      <c r="P943" s="194">
        <v>815.11</v>
      </c>
      <c r="Q943" s="278"/>
      <c r="R943" s="278"/>
      <c r="GO943" s="277"/>
      <c r="GP943" s="277"/>
      <c r="GQ943" s="277"/>
      <c r="GR943" s="277"/>
      <c r="GS943" s="277"/>
      <c r="GT943" s="277"/>
      <c r="GU943" s="277"/>
      <c r="GW943" s="157"/>
      <c r="GX943" s="157" t="s">
        <v>394</v>
      </c>
      <c r="GY943" s="157"/>
      <c r="GZ943" s="277"/>
      <c r="HA943" s="157"/>
      <c r="HB943" s="157"/>
      <c r="HC943" s="277"/>
      <c r="HD943" s="277"/>
      <c r="HF943" s="277"/>
    </row>
    <row r="944" spans="1:214" ht="12.75" customHeight="1">
      <c r="A944" s="188"/>
      <c r="B944" s="189" t="s">
        <v>167</v>
      </c>
      <c r="C944" s="501" t="s">
        <v>395</v>
      </c>
      <c r="D944" s="501"/>
      <c r="E944" s="501"/>
      <c r="F944" s="501"/>
      <c r="G944" s="501"/>
      <c r="H944" s="190"/>
      <c r="I944" s="191"/>
      <c r="J944" s="191"/>
      <c r="K944" s="191"/>
      <c r="L944" s="193"/>
      <c r="M944" s="191"/>
      <c r="N944" s="193"/>
      <c r="O944" s="191"/>
      <c r="P944" s="216">
        <v>20.5</v>
      </c>
      <c r="GO944" s="277"/>
      <c r="GP944" s="277"/>
      <c r="GQ944" s="277"/>
      <c r="GR944" s="277"/>
      <c r="GS944" s="277"/>
      <c r="GT944" s="277"/>
      <c r="GU944" s="277"/>
      <c r="GW944" s="157" t="s">
        <v>395</v>
      </c>
      <c r="GX944" s="157"/>
      <c r="GY944" s="157"/>
      <c r="GZ944" s="277"/>
      <c r="HA944" s="157"/>
      <c r="HB944" s="157"/>
      <c r="HC944" s="277"/>
      <c r="HD944" s="277"/>
      <c r="HF944" s="277"/>
    </row>
    <row r="945" spans="1:214" ht="12.75" customHeight="1">
      <c r="A945" s="188"/>
      <c r="B945" s="189"/>
      <c r="C945" s="501" t="s">
        <v>396</v>
      </c>
      <c r="D945" s="501"/>
      <c r="E945" s="501"/>
      <c r="F945" s="501"/>
      <c r="G945" s="501"/>
      <c r="H945" s="190" t="s">
        <v>392</v>
      </c>
      <c r="I945" s="191"/>
      <c r="J945" s="191"/>
      <c r="K945" s="215">
        <v>1.92826E-2</v>
      </c>
      <c r="L945" s="193"/>
      <c r="M945" s="191"/>
      <c r="N945" s="193"/>
      <c r="O945" s="191"/>
      <c r="P945" s="216">
        <v>13.08</v>
      </c>
      <c r="GO945" s="277"/>
      <c r="GP945" s="277"/>
      <c r="GQ945" s="277"/>
      <c r="GR945" s="277"/>
      <c r="GS945" s="277"/>
      <c r="GT945" s="277"/>
      <c r="GU945" s="277"/>
      <c r="GW945" s="157" t="s">
        <v>396</v>
      </c>
      <c r="GX945" s="157"/>
      <c r="GY945" s="157"/>
      <c r="GZ945" s="277"/>
      <c r="HA945" s="157"/>
      <c r="HB945" s="157"/>
      <c r="HC945" s="277"/>
      <c r="HD945" s="277"/>
      <c r="HF945" s="277"/>
    </row>
    <row r="946" spans="1:214" ht="12.75" customHeight="1">
      <c r="A946" s="195"/>
      <c r="B946" s="189" t="s">
        <v>397</v>
      </c>
      <c r="C946" s="501" t="s">
        <v>398</v>
      </c>
      <c r="D946" s="501"/>
      <c r="E946" s="501"/>
      <c r="F946" s="501"/>
      <c r="G946" s="501"/>
      <c r="H946" s="190" t="s">
        <v>399</v>
      </c>
      <c r="I946" s="201">
        <v>0.06</v>
      </c>
      <c r="J946" s="197">
        <v>1.6068849999999999</v>
      </c>
      <c r="K946" s="215">
        <v>9.6413000000000002E-3</v>
      </c>
      <c r="L946" s="198"/>
      <c r="M946" s="199"/>
      <c r="N946" s="200">
        <v>1582.31</v>
      </c>
      <c r="O946" s="191"/>
      <c r="P946" s="194">
        <v>15.26</v>
      </c>
      <c r="Q946" s="278"/>
      <c r="R946" s="278"/>
      <c r="GO946" s="277"/>
      <c r="GP946" s="277"/>
      <c r="GQ946" s="277"/>
      <c r="GR946" s="277"/>
      <c r="GS946" s="277"/>
      <c r="GT946" s="277"/>
      <c r="GU946" s="277"/>
      <c r="GW946" s="157"/>
      <c r="GX946" s="157" t="s">
        <v>398</v>
      </c>
      <c r="GY946" s="157"/>
      <c r="GZ946" s="277"/>
      <c r="HA946" s="157"/>
      <c r="HB946" s="157"/>
      <c r="HC946" s="277"/>
      <c r="HD946" s="277"/>
      <c r="HF946" s="277"/>
    </row>
    <row r="947" spans="1:214" ht="12.75" customHeight="1">
      <c r="A947" s="203"/>
      <c r="B947" s="189" t="s">
        <v>400</v>
      </c>
      <c r="C947" s="501" t="s">
        <v>401</v>
      </c>
      <c r="D947" s="501"/>
      <c r="E947" s="501"/>
      <c r="F947" s="501"/>
      <c r="G947" s="501"/>
      <c r="H947" s="190" t="s">
        <v>392</v>
      </c>
      <c r="I947" s="201">
        <v>0.06</v>
      </c>
      <c r="J947" s="197">
        <v>1.6068849999999999</v>
      </c>
      <c r="K947" s="215">
        <v>9.6413000000000002E-3</v>
      </c>
      <c r="L947" s="193"/>
      <c r="M947" s="191"/>
      <c r="N947" s="204">
        <v>777.91</v>
      </c>
      <c r="O947" s="191"/>
      <c r="P947" s="216">
        <v>7.5</v>
      </c>
      <c r="GO947" s="277"/>
      <c r="GP947" s="277"/>
      <c r="GQ947" s="277"/>
      <c r="GR947" s="277"/>
      <c r="GS947" s="277"/>
      <c r="GT947" s="277"/>
      <c r="GU947" s="277"/>
      <c r="GW947" s="157"/>
      <c r="GX947" s="157"/>
      <c r="GY947" s="157" t="s">
        <v>401</v>
      </c>
      <c r="GZ947" s="277"/>
      <c r="HA947" s="157"/>
      <c r="HB947" s="157"/>
      <c r="HC947" s="277"/>
      <c r="HD947" s="277"/>
      <c r="HF947" s="277"/>
    </row>
    <row r="948" spans="1:214" ht="12.75" customHeight="1">
      <c r="A948" s="195"/>
      <c r="B948" s="189" t="s">
        <v>402</v>
      </c>
      <c r="C948" s="501" t="s">
        <v>403</v>
      </c>
      <c r="D948" s="501"/>
      <c r="E948" s="501"/>
      <c r="F948" s="501"/>
      <c r="G948" s="501"/>
      <c r="H948" s="190" t="s">
        <v>399</v>
      </c>
      <c r="I948" s="201">
        <v>0.06</v>
      </c>
      <c r="J948" s="197">
        <v>1.6068849999999999</v>
      </c>
      <c r="K948" s="215">
        <v>9.6413000000000002E-3</v>
      </c>
      <c r="L948" s="198"/>
      <c r="M948" s="199"/>
      <c r="N948" s="200">
        <v>543.33000000000004</v>
      </c>
      <c r="O948" s="191"/>
      <c r="P948" s="194">
        <v>5.24</v>
      </c>
      <c r="Q948" s="278"/>
      <c r="R948" s="278"/>
      <c r="GO948" s="277"/>
      <c r="GP948" s="277"/>
      <c r="GQ948" s="277"/>
      <c r="GR948" s="277"/>
      <c r="GS948" s="277"/>
      <c r="GT948" s="277"/>
      <c r="GU948" s="277"/>
      <c r="GW948" s="157"/>
      <c r="GX948" s="157" t="s">
        <v>403</v>
      </c>
      <c r="GY948" s="157"/>
      <c r="GZ948" s="277"/>
      <c r="HA948" s="157"/>
      <c r="HB948" s="157"/>
      <c r="HC948" s="277"/>
      <c r="HD948" s="277"/>
      <c r="HF948" s="277"/>
    </row>
    <row r="949" spans="1:214" ht="12.75" customHeight="1">
      <c r="A949" s="203"/>
      <c r="B949" s="189" t="s">
        <v>404</v>
      </c>
      <c r="C949" s="501" t="s">
        <v>405</v>
      </c>
      <c r="D949" s="501"/>
      <c r="E949" s="501"/>
      <c r="F949" s="501"/>
      <c r="G949" s="501"/>
      <c r="H949" s="190" t="s">
        <v>392</v>
      </c>
      <c r="I949" s="201">
        <v>0.06</v>
      </c>
      <c r="J949" s="197">
        <v>1.6068849999999999</v>
      </c>
      <c r="K949" s="215">
        <v>9.6413000000000002E-3</v>
      </c>
      <c r="L949" s="193"/>
      <c r="M949" s="191"/>
      <c r="N949" s="204">
        <v>579.11</v>
      </c>
      <c r="O949" s="191"/>
      <c r="P949" s="216">
        <v>5.58</v>
      </c>
      <c r="GO949" s="277"/>
      <c r="GP949" s="277"/>
      <c r="GQ949" s="277"/>
      <c r="GR949" s="277"/>
      <c r="GS949" s="277"/>
      <c r="GT949" s="277"/>
      <c r="GU949" s="277"/>
      <c r="GW949" s="157"/>
      <c r="GX949" s="157"/>
      <c r="GY949" s="157" t="s">
        <v>405</v>
      </c>
      <c r="GZ949" s="277"/>
      <c r="HA949" s="157"/>
      <c r="HB949" s="157"/>
      <c r="HC949" s="277"/>
      <c r="HD949" s="277"/>
      <c r="HF949" s="277"/>
    </row>
    <row r="950" spans="1:214" ht="12.75" customHeight="1">
      <c r="A950" s="188"/>
      <c r="B950" s="189" t="s">
        <v>180</v>
      </c>
      <c r="C950" s="501" t="s">
        <v>410</v>
      </c>
      <c r="D950" s="501"/>
      <c r="E950" s="501"/>
      <c r="F950" s="501"/>
      <c r="G950" s="501"/>
      <c r="H950" s="190"/>
      <c r="I950" s="191"/>
      <c r="J950" s="191"/>
      <c r="K950" s="191"/>
      <c r="L950" s="193"/>
      <c r="M950" s="191"/>
      <c r="N950" s="193"/>
      <c r="O950" s="191"/>
      <c r="P950" s="216">
        <v>47.6</v>
      </c>
      <c r="GO950" s="277"/>
      <c r="GP950" s="277"/>
      <c r="GQ950" s="277"/>
      <c r="GR950" s="277"/>
      <c r="GS950" s="277"/>
      <c r="GT950" s="277"/>
      <c r="GU950" s="277"/>
      <c r="GW950" s="157" t="s">
        <v>410</v>
      </c>
      <c r="GX950" s="157"/>
      <c r="GY950" s="157"/>
      <c r="GZ950" s="277"/>
      <c r="HA950" s="157"/>
      <c r="HB950" s="157"/>
      <c r="HC950" s="277"/>
      <c r="HD950" s="277"/>
      <c r="HF950" s="277"/>
    </row>
    <row r="951" spans="1:214" ht="33.75" customHeight="1">
      <c r="A951" s="195"/>
      <c r="B951" s="189" t="s">
        <v>593</v>
      </c>
      <c r="C951" s="501" t="s">
        <v>594</v>
      </c>
      <c r="D951" s="501"/>
      <c r="E951" s="501"/>
      <c r="F951" s="501"/>
      <c r="G951" s="501"/>
      <c r="H951" s="190" t="s">
        <v>595</v>
      </c>
      <c r="I951" s="201">
        <v>26.67</v>
      </c>
      <c r="J951" s="202">
        <v>1.0367</v>
      </c>
      <c r="K951" s="215">
        <v>2.7648788999999998</v>
      </c>
      <c r="L951" s="205">
        <v>5.87</v>
      </c>
      <c r="M951" s="206">
        <v>0.87</v>
      </c>
      <c r="N951" s="200">
        <v>5.1100000000000003</v>
      </c>
      <c r="O951" s="191"/>
      <c r="P951" s="194">
        <v>14.13</v>
      </c>
      <c r="Q951" s="278"/>
      <c r="R951" s="278"/>
      <c r="GO951" s="277"/>
      <c r="GP951" s="277"/>
      <c r="GQ951" s="277"/>
      <c r="GR951" s="277"/>
      <c r="GS951" s="277"/>
      <c r="GT951" s="277"/>
      <c r="GU951" s="277"/>
      <c r="GW951" s="157"/>
      <c r="GX951" s="157" t="s">
        <v>594</v>
      </c>
      <c r="GY951" s="157"/>
      <c r="GZ951" s="277"/>
      <c r="HA951" s="157"/>
      <c r="HB951" s="157"/>
      <c r="HC951" s="277"/>
      <c r="HD951" s="277"/>
      <c r="HF951" s="277"/>
    </row>
    <row r="952" spans="1:214" ht="12.75" customHeight="1">
      <c r="A952" s="195"/>
      <c r="B952" s="189" t="s">
        <v>1433</v>
      </c>
      <c r="C952" s="501" t="s">
        <v>1434</v>
      </c>
      <c r="D952" s="501"/>
      <c r="E952" s="501"/>
      <c r="F952" s="501"/>
      <c r="G952" s="501"/>
      <c r="H952" s="190" t="s">
        <v>418</v>
      </c>
      <c r="I952" s="192">
        <v>1.16E-3</v>
      </c>
      <c r="J952" s="202">
        <v>1.0367</v>
      </c>
      <c r="K952" s="215">
        <v>1.203E-4</v>
      </c>
      <c r="L952" s="208">
        <v>43821.53</v>
      </c>
      <c r="M952" s="206">
        <v>1.34</v>
      </c>
      <c r="N952" s="200">
        <v>58720.85</v>
      </c>
      <c r="O952" s="191"/>
      <c r="P952" s="194">
        <v>7.06</v>
      </c>
      <c r="Q952" s="278"/>
      <c r="R952" s="278"/>
      <c r="GO952" s="277"/>
      <c r="GP952" s="277"/>
      <c r="GQ952" s="277"/>
      <c r="GR952" s="277"/>
      <c r="GS952" s="277"/>
      <c r="GT952" s="277"/>
      <c r="GU952" s="277"/>
      <c r="GW952" s="157"/>
      <c r="GX952" s="157" t="s">
        <v>1434</v>
      </c>
      <c r="GY952" s="157"/>
      <c r="GZ952" s="277"/>
      <c r="HA952" s="157"/>
      <c r="HB952" s="157"/>
      <c r="HC952" s="277"/>
      <c r="HD952" s="277"/>
      <c r="HF952" s="277"/>
    </row>
    <row r="953" spans="1:214" ht="12.75" customHeight="1">
      <c r="A953" s="195"/>
      <c r="B953" s="189" t="s">
        <v>730</v>
      </c>
      <c r="C953" s="501" t="s">
        <v>731</v>
      </c>
      <c r="D953" s="501"/>
      <c r="E953" s="501"/>
      <c r="F953" s="501"/>
      <c r="G953" s="501"/>
      <c r="H953" s="190" t="s">
        <v>413</v>
      </c>
      <c r="I953" s="201">
        <v>0.02</v>
      </c>
      <c r="J953" s="202">
        <v>1.0367</v>
      </c>
      <c r="K953" s="215">
        <v>2.0734E-3</v>
      </c>
      <c r="L953" s="205">
        <v>79.88</v>
      </c>
      <c r="M953" s="206">
        <v>1.42</v>
      </c>
      <c r="N953" s="200">
        <v>113.43</v>
      </c>
      <c r="O953" s="191"/>
      <c r="P953" s="194">
        <v>0.24</v>
      </c>
      <c r="Q953" s="278"/>
      <c r="R953" s="278"/>
      <c r="GO953" s="277"/>
      <c r="GP953" s="277"/>
      <c r="GQ953" s="277"/>
      <c r="GR953" s="277"/>
      <c r="GS953" s="277"/>
      <c r="GT953" s="277"/>
      <c r="GU953" s="277"/>
      <c r="GW953" s="157"/>
      <c r="GX953" s="157" t="s">
        <v>731</v>
      </c>
      <c r="GY953" s="157"/>
      <c r="GZ953" s="277"/>
      <c r="HA953" s="157"/>
      <c r="HB953" s="157"/>
      <c r="HC953" s="277"/>
      <c r="HD953" s="277"/>
      <c r="HF953" s="277"/>
    </row>
    <row r="954" spans="1:214" ht="12.75" customHeight="1">
      <c r="A954" s="195"/>
      <c r="B954" s="189" t="s">
        <v>1459</v>
      </c>
      <c r="C954" s="501" t="s">
        <v>1460</v>
      </c>
      <c r="D954" s="501"/>
      <c r="E954" s="501"/>
      <c r="F954" s="501"/>
      <c r="G954" s="501"/>
      <c r="H954" s="190" t="s">
        <v>587</v>
      </c>
      <c r="I954" s="201">
        <v>0.05</v>
      </c>
      <c r="J954" s="202">
        <v>1.0367</v>
      </c>
      <c r="K954" s="215">
        <v>5.1834999999999997E-3</v>
      </c>
      <c r="L954" s="208">
        <v>3141.34</v>
      </c>
      <c r="M954" s="206">
        <v>1.29</v>
      </c>
      <c r="N954" s="200">
        <v>4052.33</v>
      </c>
      <c r="O954" s="191"/>
      <c r="P954" s="194">
        <v>21.01</v>
      </c>
      <c r="Q954" s="278"/>
      <c r="R954" s="278"/>
      <c r="GO954" s="277"/>
      <c r="GP954" s="277"/>
      <c r="GQ954" s="277"/>
      <c r="GR954" s="277"/>
      <c r="GS954" s="277"/>
      <c r="GT954" s="277"/>
      <c r="GU954" s="277"/>
      <c r="GW954" s="157"/>
      <c r="GX954" s="157" t="s">
        <v>1460</v>
      </c>
      <c r="GY954" s="157"/>
      <c r="GZ954" s="277"/>
      <c r="HA954" s="157"/>
      <c r="HB954" s="157"/>
      <c r="HC954" s="277"/>
      <c r="HD954" s="277"/>
      <c r="HF954" s="277"/>
    </row>
    <row r="955" spans="1:214" ht="12.75" customHeight="1">
      <c r="A955" s="195"/>
      <c r="B955" s="189" t="s">
        <v>1461</v>
      </c>
      <c r="C955" s="501" t="s">
        <v>1462</v>
      </c>
      <c r="D955" s="501"/>
      <c r="E955" s="501"/>
      <c r="F955" s="501"/>
      <c r="G955" s="501"/>
      <c r="H955" s="190" t="s">
        <v>1124</v>
      </c>
      <c r="I955" s="202">
        <v>1.2200000000000001E-2</v>
      </c>
      <c r="J955" s="202">
        <v>1.0367</v>
      </c>
      <c r="K955" s="215">
        <v>1.2648E-3</v>
      </c>
      <c r="L955" s="208">
        <v>3287.8</v>
      </c>
      <c r="M955" s="206">
        <v>1.24</v>
      </c>
      <c r="N955" s="200">
        <v>4076.87</v>
      </c>
      <c r="O955" s="191"/>
      <c r="P955" s="194">
        <v>5.16</v>
      </c>
      <c r="Q955" s="278"/>
      <c r="R955" s="278"/>
      <c r="GO955" s="277"/>
      <c r="GP955" s="277"/>
      <c r="GQ955" s="277"/>
      <c r="GR955" s="277"/>
      <c r="GS955" s="277"/>
      <c r="GT955" s="277"/>
      <c r="GU955" s="277"/>
      <c r="GW955" s="157"/>
      <c r="GX955" s="157" t="s">
        <v>1462</v>
      </c>
      <c r="GY955" s="157"/>
      <c r="GZ955" s="277"/>
      <c r="HA955" s="157"/>
      <c r="HB955" s="157"/>
      <c r="HC955" s="277"/>
      <c r="HD955" s="277"/>
      <c r="HF955" s="277"/>
    </row>
    <row r="956" spans="1:214" ht="12.75" customHeight="1">
      <c r="A956" s="210"/>
      <c r="B956" s="187"/>
      <c r="C956" s="500" t="s">
        <v>429</v>
      </c>
      <c r="D956" s="500"/>
      <c r="E956" s="500"/>
      <c r="F956" s="500"/>
      <c r="G956" s="500"/>
      <c r="H956" s="180"/>
      <c r="I956" s="181"/>
      <c r="J956" s="181"/>
      <c r="K956" s="181"/>
      <c r="L956" s="183"/>
      <c r="M956" s="181"/>
      <c r="N956" s="211"/>
      <c r="O956" s="181"/>
      <c r="P956" s="212">
        <v>896.29</v>
      </c>
      <c r="Q956" s="278"/>
      <c r="R956" s="278"/>
      <c r="GO956" s="277"/>
      <c r="GP956" s="277"/>
      <c r="GQ956" s="277"/>
      <c r="GR956" s="277"/>
      <c r="GS956" s="277"/>
      <c r="GT956" s="277"/>
      <c r="GU956" s="277"/>
      <c r="GW956" s="157"/>
      <c r="GX956" s="157"/>
      <c r="GY956" s="157"/>
      <c r="GZ956" s="277" t="s">
        <v>429</v>
      </c>
      <c r="HA956" s="157"/>
      <c r="HB956" s="157"/>
      <c r="HC956" s="277"/>
      <c r="HD956" s="277"/>
      <c r="HF956" s="277"/>
    </row>
    <row r="957" spans="1:214" ht="12.75" customHeight="1">
      <c r="A957" s="203" t="s">
        <v>1884</v>
      </c>
      <c r="B957" s="189" t="s">
        <v>430</v>
      </c>
      <c r="C957" s="501" t="s">
        <v>431</v>
      </c>
      <c r="D957" s="501"/>
      <c r="E957" s="501"/>
      <c r="F957" s="501"/>
      <c r="G957" s="501"/>
      <c r="H957" s="190" t="s">
        <v>432</v>
      </c>
      <c r="I957" s="209">
        <v>2</v>
      </c>
      <c r="J957" s="191"/>
      <c r="K957" s="209">
        <v>2</v>
      </c>
      <c r="L957" s="193"/>
      <c r="M957" s="191"/>
      <c r="N957" s="193"/>
      <c r="O957" s="202">
        <v>1.0367</v>
      </c>
      <c r="P957" s="216">
        <v>10.52</v>
      </c>
      <c r="GO957" s="277"/>
      <c r="GP957" s="277"/>
      <c r="GQ957" s="277"/>
      <c r="GR957" s="277"/>
      <c r="GS957" s="277"/>
      <c r="GT957" s="277"/>
      <c r="GU957" s="277"/>
      <c r="GW957" s="157"/>
      <c r="GX957" s="157"/>
      <c r="GY957" s="157"/>
      <c r="GZ957" s="277"/>
      <c r="HA957" s="157" t="s">
        <v>431</v>
      </c>
      <c r="HB957" s="157"/>
      <c r="HC957" s="277"/>
      <c r="HD957" s="277"/>
      <c r="HF957" s="277"/>
    </row>
    <row r="958" spans="1:214" ht="12.75" customHeight="1">
      <c r="A958" s="203"/>
      <c r="B958" s="189"/>
      <c r="C958" s="501" t="s">
        <v>433</v>
      </c>
      <c r="D958" s="501"/>
      <c r="E958" s="501"/>
      <c r="F958" s="501"/>
      <c r="G958" s="501"/>
      <c r="H958" s="190"/>
      <c r="I958" s="191"/>
      <c r="J958" s="191"/>
      <c r="K958" s="191"/>
      <c r="L958" s="193"/>
      <c r="M958" s="191"/>
      <c r="N958" s="193"/>
      <c r="O958" s="191"/>
      <c r="P958" s="216">
        <v>828.19</v>
      </c>
      <c r="GO958" s="277"/>
      <c r="GP958" s="277"/>
      <c r="GQ958" s="277"/>
      <c r="GR958" s="277"/>
      <c r="GS958" s="277"/>
      <c r="GT958" s="277"/>
      <c r="GU958" s="277"/>
      <c r="GW958" s="157"/>
      <c r="GX958" s="157"/>
      <c r="GY958" s="157"/>
      <c r="GZ958" s="277"/>
      <c r="HA958" s="157"/>
      <c r="HB958" s="157" t="s">
        <v>433</v>
      </c>
      <c r="HC958" s="277"/>
      <c r="HD958" s="277"/>
      <c r="HF958" s="277"/>
    </row>
    <row r="959" spans="1:214" ht="12.75" customHeight="1">
      <c r="A959" s="203"/>
      <c r="B959" s="189" t="s">
        <v>603</v>
      </c>
      <c r="C959" s="501" t="s">
        <v>604</v>
      </c>
      <c r="D959" s="501"/>
      <c r="E959" s="501"/>
      <c r="F959" s="501"/>
      <c r="G959" s="501"/>
      <c r="H959" s="190" t="s">
        <v>432</v>
      </c>
      <c r="I959" s="209">
        <v>97</v>
      </c>
      <c r="J959" s="191"/>
      <c r="K959" s="209">
        <v>97</v>
      </c>
      <c r="L959" s="193"/>
      <c r="M959" s="191"/>
      <c r="N959" s="193"/>
      <c r="O959" s="191"/>
      <c r="P959" s="216">
        <v>803.34</v>
      </c>
      <c r="GO959" s="277"/>
      <c r="GP959" s="277"/>
      <c r="GQ959" s="277"/>
      <c r="GR959" s="277"/>
      <c r="GS959" s="277"/>
      <c r="GT959" s="277"/>
      <c r="GU959" s="277"/>
      <c r="GW959" s="157"/>
      <c r="GX959" s="157"/>
      <c r="GY959" s="157"/>
      <c r="GZ959" s="277"/>
      <c r="HA959" s="157"/>
      <c r="HB959" s="157" t="s">
        <v>604</v>
      </c>
      <c r="HC959" s="277"/>
      <c r="HD959" s="277"/>
      <c r="HF959" s="277"/>
    </row>
    <row r="960" spans="1:214" ht="12.75" customHeight="1">
      <c r="A960" s="203"/>
      <c r="B960" s="189" t="s">
        <v>605</v>
      </c>
      <c r="C960" s="501" t="s">
        <v>606</v>
      </c>
      <c r="D960" s="501"/>
      <c r="E960" s="501"/>
      <c r="F960" s="501"/>
      <c r="G960" s="501"/>
      <c r="H960" s="190" t="s">
        <v>432</v>
      </c>
      <c r="I960" s="209">
        <v>51</v>
      </c>
      <c r="J960" s="191"/>
      <c r="K960" s="209">
        <v>51</v>
      </c>
      <c r="L960" s="193"/>
      <c r="M960" s="191"/>
      <c r="N960" s="193"/>
      <c r="O960" s="191"/>
      <c r="P960" s="216">
        <v>422.38</v>
      </c>
      <c r="GO960" s="277"/>
      <c r="GP960" s="277"/>
      <c r="GQ960" s="277"/>
      <c r="GR960" s="277"/>
      <c r="GS960" s="277"/>
      <c r="GT960" s="277"/>
      <c r="GU960" s="277"/>
      <c r="GW960" s="157"/>
      <c r="GX960" s="157"/>
      <c r="GY960" s="157"/>
      <c r="GZ960" s="277"/>
      <c r="HA960" s="157"/>
      <c r="HB960" s="157" t="s">
        <v>606</v>
      </c>
      <c r="HC960" s="277"/>
      <c r="HD960" s="277"/>
      <c r="HF960" s="277"/>
    </row>
    <row r="961" spans="1:214" ht="12.75" customHeight="1">
      <c r="A961" s="213"/>
      <c r="B961" s="214"/>
      <c r="C961" s="500" t="s">
        <v>438</v>
      </c>
      <c r="D961" s="500"/>
      <c r="E961" s="500"/>
      <c r="F961" s="500"/>
      <c r="G961" s="500"/>
      <c r="H961" s="180"/>
      <c r="I961" s="181"/>
      <c r="J961" s="181"/>
      <c r="K961" s="181"/>
      <c r="L961" s="183"/>
      <c r="M961" s="181"/>
      <c r="N961" s="211">
        <v>21325.3</v>
      </c>
      <c r="O961" s="181"/>
      <c r="P961" s="212">
        <v>2132.5300000000002</v>
      </c>
      <c r="GO961" s="277"/>
      <c r="GP961" s="277"/>
      <c r="GQ961" s="277"/>
      <c r="GR961" s="277"/>
      <c r="GS961" s="277"/>
      <c r="GT961" s="277"/>
      <c r="GU961" s="277"/>
      <c r="GW961" s="157"/>
      <c r="GX961" s="157"/>
      <c r="GY961" s="157"/>
      <c r="GZ961" s="277"/>
      <c r="HA961" s="157"/>
      <c r="HB961" s="157"/>
      <c r="HC961" s="277" t="s">
        <v>438</v>
      </c>
      <c r="HD961" s="277"/>
      <c r="HF961" s="277"/>
    </row>
    <row r="962" spans="1:214" ht="12.75" customHeight="1">
      <c r="A962" s="497" t="s">
        <v>2144</v>
      </c>
      <c r="B962" s="497"/>
      <c r="C962" s="497"/>
      <c r="D962" s="497"/>
      <c r="E962" s="497"/>
      <c r="F962" s="497"/>
      <c r="G962" s="497"/>
      <c r="H962" s="497"/>
      <c r="I962" s="497"/>
      <c r="J962" s="497"/>
      <c r="K962" s="497"/>
      <c r="L962" s="497"/>
      <c r="M962" s="497"/>
      <c r="N962" s="497"/>
      <c r="O962" s="497"/>
      <c r="P962" s="497"/>
      <c r="GO962" s="277"/>
      <c r="GP962" s="277" t="s">
        <v>2144</v>
      </c>
      <c r="GQ962" s="277"/>
      <c r="GR962" s="277"/>
      <c r="GS962" s="277"/>
      <c r="GT962" s="277"/>
      <c r="GU962" s="277"/>
      <c r="GW962" s="157"/>
      <c r="GX962" s="157"/>
      <c r="GY962" s="157"/>
      <c r="GZ962" s="277"/>
      <c r="HA962" s="157"/>
      <c r="HB962" s="157"/>
      <c r="HC962" s="277"/>
      <c r="HD962" s="277"/>
      <c r="HF962" s="277"/>
    </row>
    <row r="963" spans="1:214" ht="12.75" customHeight="1">
      <c r="A963" s="178" t="s">
        <v>535</v>
      </c>
      <c r="B963" s="179" t="s">
        <v>1408</v>
      </c>
      <c r="C963" s="498" t="s">
        <v>1409</v>
      </c>
      <c r="D963" s="498"/>
      <c r="E963" s="498"/>
      <c r="F963" s="498"/>
      <c r="G963" s="498"/>
      <c r="H963" s="180" t="s">
        <v>610</v>
      </c>
      <c r="I963" s="181">
        <v>32.06</v>
      </c>
      <c r="J963" s="182">
        <v>1</v>
      </c>
      <c r="K963" s="219">
        <v>32.06</v>
      </c>
      <c r="L963" s="183"/>
      <c r="M963" s="181"/>
      <c r="N963" s="184"/>
      <c r="O963" s="181"/>
      <c r="P963" s="185"/>
      <c r="GO963" s="277"/>
      <c r="GP963" s="277"/>
      <c r="GQ963" s="277" t="s">
        <v>1409</v>
      </c>
      <c r="GR963" s="277"/>
      <c r="GS963" s="277"/>
      <c r="GT963" s="277"/>
      <c r="GU963" s="277"/>
      <c r="GW963" s="157"/>
      <c r="GX963" s="157"/>
      <c r="GY963" s="157"/>
      <c r="GZ963" s="277"/>
      <c r="HA963" s="157"/>
      <c r="HB963" s="157"/>
      <c r="HC963" s="277"/>
      <c r="HD963" s="277"/>
      <c r="HF963" s="277"/>
    </row>
    <row r="964" spans="1:214" ht="56.25" customHeight="1">
      <c r="A964" s="186"/>
      <c r="B964" s="187" t="s">
        <v>386</v>
      </c>
      <c r="C964" s="499" t="s">
        <v>387</v>
      </c>
      <c r="D964" s="499"/>
      <c r="E964" s="499"/>
      <c r="F964" s="499"/>
      <c r="G964" s="499"/>
      <c r="H964" s="499"/>
      <c r="I964" s="499"/>
      <c r="J964" s="499"/>
      <c r="K964" s="499"/>
      <c r="L964" s="499"/>
      <c r="M964" s="499"/>
      <c r="N964" s="499"/>
      <c r="O964" s="499"/>
      <c r="P964" s="499"/>
      <c r="GO964" s="277"/>
      <c r="GP964" s="277"/>
      <c r="GQ964" s="277"/>
      <c r="GR964" s="277"/>
      <c r="GS964" s="277"/>
      <c r="GT964" s="277"/>
      <c r="GU964" s="277"/>
      <c r="GV964" s="140" t="s">
        <v>387</v>
      </c>
      <c r="GW964" s="157"/>
      <c r="GX964" s="157"/>
      <c r="GY964" s="157"/>
      <c r="GZ964" s="277"/>
      <c r="HA964" s="157"/>
      <c r="HB964" s="157"/>
      <c r="HC964" s="277"/>
      <c r="HD964" s="277"/>
      <c r="HF964" s="277"/>
    </row>
    <row r="965" spans="1:214" ht="22.5" customHeight="1">
      <c r="A965" s="186"/>
      <c r="B965" s="187" t="s">
        <v>388</v>
      </c>
      <c r="C965" s="499" t="s">
        <v>389</v>
      </c>
      <c r="D965" s="499"/>
      <c r="E965" s="499"/>
      <c r="F965" s="499"/>
      <c r="G965" s="499"/>
      <c r="H965" s="499"/>
      <c r="I965" s="499"/>
      <c r="J965" s="499"/>
      <c r="K965" s="499"/>
      <c r="L965" s="499"/>
      <c r="M965" s="499"/>
      <c r="N965" s="499"/>
      <c r="O965" s="499"/>
      <c r="P965" s="499"/>
      <c r="GO965" s="277"/>
      <c r="GP965" s="277"/>
      <c r="GQ965" s="277"/>
      <c r="GR965" s="277"/>
      <c r="GS965" s="277"/>
      <c r="GT965" s="277"/>
      <c r="GU965" s="277"/>
      <c r="GV965" s="140" t="s">
        <v>389</v>
      </c>
      <c r="GW965" s="157"/>
      <c r="GX965" s="157"/>
      <c r="GY965" s="157"/>
      <c r="GZ965" s="277"/>
      <c r="HA965" s="157"/>
      <c r="HB965" s="157"/>
      <c r="HC965" s="277"/>
      <c r="HD965" s="277"/>
      <c r="HF965" s="277"/>
    </row>
    <row r="966" spans="1:214" ht="12.75" customHeight="1">
      <c r="A966" s="186"/>
      <c r="B966" s="187"/>
      <c r="C966" s="499" t="s">
        <v>2011</v>
      </c>
      <c r="D966" s="499"/>
      <c r="E966" s="499"/>
      <c r="F966" s="499"/>
      <c r="G966" s="499"/>
      <c r="H966" s="499"/>
      <c r="I966" s="499"/>
      <c r="J966" s="499"/>
      <c r="K966" s="499"/>
      <c r="L966" s="499"/>
      <c r="M966" s="499"/>
      <c r="N966" s="499"/>
      <c r="O966" s="499"/>
      <c r="P966" s="499"/>
      <c r="GO966" s="277"/>
      <c r="GP966" s="277"/>
      <c r="GQ966" s="277"/>
      <c r="GR966" s="277"/>
      <c r="GS966" s="277"/>
      <c r="GT966" s="277"/>
      <c r="GU966" s="277"/>
      <c r="GV966" s="140" t="s">
        <v>2011</v>
      </c>
      <c r="GW966" s="157"/>
      <c r="GX966" s="157"/>
      <c r="GY966" s="157"/>
      <c r="GZ966" s="277"/>
      <c r="HA966" s="157"/>
      <c r="HB966" s="157"/>
      <c r="HC966" s="277"/>
      <c r="HD966" s="277"/>
      <c r="HF966" s="277"/>
    </row>
    <row r="967" spans="1:214" ht="12.75" customHeight="1">
      <c r="A967" s="188"/>
      <c r="B967" s="189" t="s">
        <v>164</v>
      </c>
      <c r="C967" s="501" t="s">
        <v>391</v>
      </c>
      <c r="D967" s="501"/>
      <c r="E967" s="501"/>
      <c r="F967" s="501"/>
      <c r="G967" s="501"/>
      <c r="H967" s="190" t="s">
        <v>392</v>
      </c>
      <c r="I967" s="191"/>
      <c r="J967" s="191"/>
      <c r="K967" s="215">
        <v>106.1244702</v>
      </c>
      <c r="L967" s="193"/>
      <c r="M967" s="191"/>
      <c r="N967" s="193"/>
      <c r="O967" s="191"/>
      <c r="P967" s="194">
        <v>60081.31</v>
      </c>
      <c r="GO967" s="277"/>
      <c r="GP967" s="277"/>
      <c r="GQ967" s="277"/>
      <c r="GR967" s="277"/>
      <c r="GS967" s="277"/>
      <c r="GT967" s="277"/>
      <c r="GU967" s="277"/>
      <c r="GW967" s="157" t="s">
        <v>391</v>
      </c>
      <c r="GX967" s="157"/>
      <c r="GY967" s="157"/>
      <c r="GZ967" s="277"/>
      <c r="HA967" s="157"/>
      <c r="HB967" s="157"/>
      <c r="HC967" s="277"/>
      <c r="HD967" s="277"/>
      <c r="HF967" s="277"/>
    </row>
    <row r="968" spans="1:214" ht="12.75" customHeight="1">
      <c r="A968" s="195"/>
      <c r="B968" s="189" t="s">
        <v>393</v>
      </c>
      <c r="C968" s="501" t="s">
        <v>394</v>
      </c>
      <c r="D968" s="501"/>
      <c r="E968" s="501"/>
      <c r="F968" s="501"/>
      <c r="G968" s="501"/>
      <c r="H968" s="190" t="s">
        <v>392</v>
      </c>
      <c r="I968" s="201">
        <v>2.06</v>
      </c>
      <c r="J968" s="197">
        <v>1.6068849999999999</v>
      </c>
      <c r="K968" s="215">
        <v>106.1244702</v>
      </c>
      <c r="L968" s="198"/>
      <c r="M968" s="199"/>
      <c r="N968" s="200">
        <v>566.14</v>
      </c>
      <c r="O968" s="191"/>
      <c r="P968" s="194">
        <v>60081.31</v>
      </c>
      <c r="Q968" s="278"/>
      <c r="R968" s="278"/>
      <c r="GO968" s="277"/>
      <c r="GP968" s="277"/>
      <c r="GQ968" s="277"/>
      <c r="GR968" s="277"/>
      <c r="GS968" s="277"/>
      <c r="GT968" s="277"/>
      <c r="GU968" s="277"/>
      <c r="GW968" s="157"/>
      <c r="GX968" s="157" t="s">
        <v>394</v>
      </c>
      <c r="GY968" s="157"/>
      <c r="GZ968" s="277"/>
      <c r="HA968" s="157"/>
      <c r="HB968" s="157"/>
      <c r="HC968" s="277"/>
      <c r="HD968" s="277"/>
      <c r="HF968" s="277"/>
    </row>
    <row r="969" spans="1:214" ht="12.75" customHeight="1">
      <c r="A969" s="188"/>
      <c r="B969" s="189" t="s">
        <v>167</v>
      </c>
      <c r="C969" s="501" t="s">
        <v>395</v>
      </c>
      <c r="D969" s="501"/>
      <c r="E969" s="501"/>
      <c r="F969" s="501"/>
      <c r="G969" s="501"/>
      <c r="H969" s="190"/>
      <c r="I969" s="191"/>
      <c r="J969" s="191"/>
      <c r="K969" s="191"/>
      <c r="L969" s="193"/>
      <c r="M969" s="191"/>
      <c r="N969" s="193"/>
      <c r="O969" s="191"/>
      <c r="P969" s="194">
        <v>2190.12</v>
      </c>
      <c r="GO969" s="277"/>
      <c r="GP969" s="277"/>
      <c r="GQ969" s="277"/>
      <c r="GR969" s="277"/>
      <c r="GS969" s="277"/>
      <c r="GT969" s="277"/>
      <c r="GU969" s="277"/>
      <c r="GW969" s="157" t="s">
        <v>395</v>
      </c>
      <c r="GX969" s="157"/>
      <c r="GY969" s="157"/>
      <c r="GZ969" s="277"/>
      <c r="HA969" s="157"/>
      <c r="HB969" s="157"/>
      <c r="HC969" s="277"/>
      <c r="HD969" s="277"/>
      <c r="HF969" s="277"/>
    </row>
    <row r="970" spans="1:214" ht="12.75" customHeight="1">
      <c r="A970" s="188"/>
      <c r="B970" s="189"/>
      <c r="C970" s="501" t="s">
        <v>396</v>
      </c>
      <c r="D970" s="501"/>
      <c r="E970" s="501"/>
      <c r="F970" s="501"/>
      <c r="G970" s="501"/>
      <c r="H970" s="190" t="s">
        <v>392</v>
      </c>
      <c r="I970" s="191"/>
      <c r="J970" s="191"/>
      <c r="K970" s="215">
        <v>2.0606694000000001</v>
      </c>
      <c r="L970" s="193"/>
      <c r="M970" s="191"/>
      <c r="N970" s="193"/>
      <c r="O970" s="191"/>
      <c r="P970" s="194">
        <v>1398.19</v>
      </c>
      <c r="GO970" s="277"/>
      <c r="GP970" s="277"/>
      <c r="GQ970" s="277"/>
      <c r="GR970" s="277"/>
      <c r="GS970" s="277"/>
      <c r="GT970" s="277"/>
      <c r="GU970" s="277"/>
      <c r="GW970" s="157" t="s">
        <v>396</v>
      </c>
      <c r="GX970" s="157"/>
      <c r="GY970" s="157"/>
      <c r="GZ970" s="277"/>
      <c r="HA970" s="157"/>
      <c r="HB970" s="157"/>
      <c r="HC970" s="277"/>
      <c r="HD970" s="277"/>
      <c r="HF970" s="277"/>
    </row>
    <row r="971" spans="1:214" ht="12.75" customHeight="1">
      <c r="A971" s="195"/>
      <c r="B971" s="189" t="s">
        <v>397</v>
      </c>
      <c r="C971" s="501" t="s">
        <v>398</v>
      </c>
      <c r="D971" s="501"/>
      <c r="E971" s="501"/>
      <c r="F971" s="501"/>
      <c r="G971" s="501"/>
      <c r="H971" s="190" t="s">
        <v>399</v>
      </c>
      <c r="I971" s="201">
        <v>0.02</v>
      </c>
      <c r="J971" s="197">
        <v>1.6068849999999999</v>
      </c>
      <c r="K971" s="215">
        <v>1.0303347</v>
      </c>
      <c r="L971" s="198"/>
      <c r="M971" s="199"/>
      <c r="N971" s="200">
        <v>1582.31</v>
      </c>
      <c r="O971" s="191"/>
      <c r="P971" s="194">
        <v>1630.31</v>
      </c>
      <c r="Q971" s="278"/>
      <c r="R971" s="278"/>
      <c r="GO971" s="277"/>
      <c r="GP971" s="277"/>
      <c r="GQ971" s="277"/>
      <c r="GR971" s="277"/>
      <c r="GS971" s="277"/>
      <c r="GT971" s="277"/>
      <c r="GU971" s="277"/>
      <c r="GW971" s="157"/>
      <c r="GX971" s="157" t="s">
        <v>398</v>
      </c>
      <c r="GY971" s="157"/>
      <c r="GZ971" s="277"/>
      <c r="HA971" s="157"/>
      <c r="HB971" s="157"/>
      <c r="HC971" s="277"/>
      <c r="HD971" s="277"/>
      <c r="HF971" s="277"/>
    </row>
    <row r="972" spans="1:214" ht="12.75" customHeight="1">
      <c r="A972" s="203"/>
      <c r="B972" s="189" t="s">
        <v>400</v>
      </c>
      <c r="C972" s="501" t="s">
        <v>401</v>
      </c>
      <c r="D972" s="501"/>
      <c r="E972" s="501"/>
      <c r="F972" s="501"/>
      <c r="G972" s="501"/>
      <c r="H972" s="190" t="s">
        <v>392</v>
      </c>
      <c r="I972" s="201">
        <v>0.02</v>
      </c>
      <c r="J972" s="197">
        <v>1.6068849999999999</v>
      </c>
      <c r="K972" s="215">
        <v>1.0303347</v>
      </c>
      <c r="L972" s="193"/>
      <c r="M972" s="191"/>
      <c r="N972" s="204">
        <v>777.91</v>
      </c>
      <c r="O972" s="191"/>
      <c r="P972" s="216">
        <v>801.51</v>
      </c>
      <c r="GO972" s="277"/>
      <c r="GP972" s="277"/>
      <c r="GQ972" s="277"/>
      <c r="GR972" s="277"/>
      <c r="GS972" s="277"/>
      <c r="GT972" s="277"/>
      <c r="GU972" s="277"/>
      <c r="GW972" s="157"/>
      <c r="GX972" s="157"/>
      <c r="GY972" s="157" t="s">
        <v>401</v>
      </c>
      <c r="GZ972" s="277"/>
      <c r="HA972" s="157"/>
      <c r="HB972" s="157"/>
      <c r="HC972" s="277"/>
      <c r="HD972" s="277"/>
      <c r="HF972" s="277"/>
    </row>
    <row r="973" spans="1:214" ht="12.75" customHeight="1">
      <c r="A973" s="195"/>
      <c r="B973" s="189" t="s">
        <v>402</v>
      </c>
      <c r="C973" s="501" t="s">
        <v>403</v>
      </c>
      <c r="D973" s="501"/>
      <c r="E973" s="501"/>
      <c r="F973" s="501"/>
      <c r="G973" s="501"/>
      <c r="H973" s="190" t="s">
        <v>399</v>
      </c>
      <c r="I973" s="201">
        <v>0.02</v>
      </c>
      <c r="J973" s="197">
        <v>1.6068849999999999</v>
      </c>
      <c r="K973" s="215">
        <v>1.0303347</v>
      </c>
      <c r="L973" s="198"/>
      <c r="M973" s="199"/>
      <c r="N973" s="200">
        <v>543.33000000000004</v>
      </c>
      <c r="O973" s="191"/>
      <c r="P973" s="194">
        <v>559.80999999999995</v>
      </c>
      <c r="Q973" s="278"/>
      <c r="R973" s="278"/>
      <c r="GO973" s="277"/>
      <c r="GP973" s="277"/>
      <c r="GQ973" s="277"/>
      <c r="GR973" s="277"/>
      <c r="GS973" s="277"/>
      <c r="GT973" s="277"/>
      <c r="GU973" s="277"/>
      <c r="GW973" s="157"/>
      <c r="GX973" s="157" t="s">
        <v>403</v>
      </c>
      <c r="GY973" s="157"/>
      <c r="GZ973" s="277"/>
      <c r="HA973" s="157"/>
      <c r="HB973" s="157"/>
      <c r="HC973" s="277"/>
      <c r="HD973" s="277"/>
      <c r="HF973" s="277"/>
    </row>
    <row r="974" spans="1:214" ht="12.75" customHeight="1">
      <c r="A974" s="203"/>
      <c r="B974" s="189" t="s">
        <v>404</v>
      </c>
      <c r="C974" s="501" t="s">
        <v>405</v>
      </c>
      <c r="D974" s="501"/>
      <c r="E974" s="501"/>
      <c r="F974" s="501"/>
      <c r="G974" s="501"/>
      <c r="H974" s="190" t="s">
        <v>392</v>
      </c>
      <c r="I974" s="201">
        <v>0.02</v>
      </c>
      <c r="J974" s="197">
        <v>1.6068849999999999</v>
      </c>
      <c r="K974" s="215">
        <v>1.0303347</v>
      </c>
      <c r="L974" s="193"/>
      <c r="M974" s="191"/>
      <c r="N974" s="204">
        <v>579.11</v>
      </c>
      <c r="O974" s="191"/>
      <c r="P974" s="216">
        <v>596.67999999999995</v>
      </c>
      <c r="GO974" s="277"/>
      <c r="GP974" s="277"/>
      <c r="GQ974" s="277"/>
      <c r="GR974" s="277"/>
      <c r="GS974" s="277"/>
      <c r="GT974" s="277"/>
      <c r="GU974" s="277"/>
      <c r="GW974" s="157"/>
      <c r="GX974" s="157"/>
      <c r="GY974" s="157" t="s">
        <v>405</v>
      </c>
      <c r="GZ974" s="277"/>
      <c r="HA974" s="157"/>
      <c r="HB974" s="157"/>
      <c r="HC974" s="277"/>
      <c r="HD974" s="277"/>
      <c r="HF974" s="277"/>
    </row>
    <row r="975" spans="1:214" ht="12.75" customHeight="1">
      <c r="A975" s="188"/>
      <c r="B975" s="189" t="s">
        <v>180</v>
      </c>
      <c r="C975" s="501" t="s">
        <v>410</v>
      </c>
      <c r="D975" s="501"/>
      <c r="E975" s="501"/>
      <c r="F975" s="501"/>
      <c r="G975" s="501"/>
      <c r="H975" s="190"/>
      <c r="I975" s="191"/>
      <c r="J975" s="191"/>
      <c r="K975" s="191"/>
      <c r="L975" s="193"/>
      <c r="M975" s="191"/>
      <c r="N975" s="193"/>
      <c r="O975" s="191"/>
      <c r="P975" s="194">
        <v>3513.98</v>
      </c>
      <c r="GO975" s="277"/>
      <c r="GP975" s="277"/>
      <c r="GQ975" s="277"/>
      <c r="GR975" s="277"/>
      <c r="GS975" s="277"/>
      <c r="GT975" s="277"/>
      <c r="GU975" s="277"/>
      <c r="GW975" s="157" t="s">
        <v>410</v>
      </c>
      <c r="GX975" s="157"/>
      <c r="GY975" s="157"/>
      <c r="GZ975" s="277"/>
      <c r="HA975" s="157"/>
      <c r="HB975" s="157"/>
      <c r="HC975" s="277"/>
      <c r="HD975" s="277"/>
      <c r="HF975" s="277"/>
    </row>
    <row r="976" spans="1:214" ht="33.75" customHeight="1">
      <c r="A976" s="195"/>
      <c r="B976" s="189" t="s">
        <v>593</v>
      </c>
      <c r="C976" s="501" t="s">
        <v>594</v>
      </c>
      <c r="D976" s="501"/>
      <c r="E976" s="501"/>
      <c r="F976" s="501"/>
      <c r="G976" s="501"/>
      <c r="H976" s="190" t="s">
        <v>595</v>
      </c>
      <c r="I976" s="201">
        <v>13.33</v>
      </c>
      <c r="J976" s="202">
        <v>1.0367</v>
      </c>
      <c r="K976" s="215">
        <v>443.04390469999998</v>
      </c>
      <c r="L976" s="205">
        <v>5.87</v>
      </c>
      <c r="M976" s="206">
        <v>0.87</v>
      </c>
      <c r="N976" s="200">
        <v>5.1100000000000003</v>
      </c>
      <c r="O976" s="191"/>
      <c r="P976" s="194">
        <v>2263.9499999999998</v>
      </c>
      <c r="Q976" s="278"/>
      <c r="R976" s="278"/>
      <c r="GO976" s="277"/>
      <c r="GP976" s="277"/>
      <c r="GQ976" s="277"/>
      <c r="GR976" s="277"/>
      <c r="GS976" s="277"/>
      <c r="GT976" s="277"/>
      <c r="GU976" s="277"/>
      <c r="GW976" s="157"/>
      <c r="GX976" s="157" t="s">
        <v>594</v>
      </c>
      <c r="GY976" s="157"/>
      <c r="GZ976" s="277"/>
      <c r="HA976" s="157"/>
      <c r="HB976" s="157"/>
      <c r="HC976" s="277"/>
      <c r="HD976" s="277"/>
      <c r="HF976" s="277"/>
    </row>
    <row r="977" spans="1:214" ht="22.5" customHeight="1">
      <c r="A977" s="195"/>
      <c r="B977" s="189" t="s">
        <v>1403</v>
      </c>
      <c r="C977" s="501" t="s">
        <v>1404</v>
      </c>
      <c r="D977" s="501"/>
      <c r="E977" s="501"/>
      <c r="F977" s="501"/>
      <c r="G977" s="501"/>
      <c r="H977" s="190" t="s">
        <v>1405</v>
      </c>
      <c r="I977" s="201">
        <v>0.55000000000000004</v>
      </c>
      <c r="J977" s="202">
        <v>1.0367</v>
      </c>
      <c r="K977" s="215">
        <v>18.280131099999998</v>
      </c>
      <c r="L977" s="205">
        <v>37.71</v>
      </c>
      <c r="M977" s="206">
        <v>1.54</v>
      </c>
      <c r="N977" s="200">
        <v>58.07</v>
      </c>
      <c r="O977" s="191"/>
      <c r="P977" s="194">
        <v>1061.53</v>
      </c>
      <c r="Q977" s="278"/>
      <c r="R977" s="278"/>
      <c r="GO977" s="277"/>
      <c r="GP977" s="277"/>
      <c r="GQ977" s="277"/>
      <c r="GR977" s="277"/>
      <c r="GS977" s="277"/>
      <c r="GT977" s="277"/>
      <c r="GU977" s="277"/>
      <c r="GW977" s="157"/>
      <c r="GX977" s="157" t="s">
        <v>1404</v>
      </c>
      <c r="GY977" s="157"/>
      <c r="GZ977" s="277"/>
      <c r="HA977" s="157"/>
      <c r="HB977" s="157"/>
      <c r="HC977" s="277"/>
      <c r="HD977" s="277"/>
      <c r="HF977" s="277"/>
    </row>
    <row r="978" spans="1:214" ht="12.75" customHeight="1">
      <c r="A978" s="195"/>
      <c r="B978" s="189" t="s">
        <v>730</v>
      </c>
      <c r="C978" s="501" t="s">
        <v>731</v>
      </c>
      <c r="D978" s="501"/>
      <c r="E978" s="501"/>
      <c r="F978" s="501"/>
      <c r="G978" s="501"/>
      <c r="H978" s="190" t="s">
        <v>413</v>
      </c>
      <c r="I978" s="201">
        <v>0.05</v>
      </c>
      <c r="J978" s="202">
        <v>1.0367</v>
      </c>
      <c r="K978" s="215">
        <v>1.6618301</v>
      </c>
      <c r="L978" s="205">
        <v>79.88</v>
      </c>
      <c r="M978" s="206">
        <v>1.42</v>
      </c>
      <c r="N978" s="200">
        <v>113.43</v>
      </c>
      <c r="O978" s="191"/>
      <c r="P978" s="194">
        <v>188.5</v>
      </c>
      <c r="Q978" s="278"/>
      <c r="R978" s="278"/>
      <c r="GO978" s="277"/>
      <c r="GP978" s="277"/>
      <c r="GQ978" s="277"/>
      <c r="GR978" s="277"/>
      <c r="GS978" s="277"/>
      <c r="GT978" s="277"/>
      <c r="GU978" s="277"/>
      <c r="GW978" s="157"/>
      <c r="GX978" s="157" t="s">
        <v>731</v>
      </c>
      <c r="GY978" s="157"/>
      <c r="GZ978" s="277"/>
      <c r="HA978" s="157"/>
      <c r="HB978" s="157"/>
      <c r="HC978" s="277"/>
      <c r="HD978" s="277"/>
      <c r="HF978" s="277"/>
    </row>
    <row r="979" spans="1:214" ht="12.75" customHeight="1">
      <c r="A979" s="210"/>
      <c r="B979" s="187"/>
      <c r="C979" s="500" t="s">
        <v>429</v>
      </c>
      <c r="D979" s="500"/>
      <c r="E979" s="500"/>
      <c r="F979" s="500"/>
      <c r="G979" s="500"/>
      <c r="H979" s="180"/>
      <c r="I979" s="181"/>
      <c r="J979" s="181"/>
      <c r="K979" s="181"/>
      <c r="L979" s="183"/>
      <c r="M979" s="181"/>
      <c r="N979" s="211"/>
      <c r="O979" s="181"/>
      <c r="P979" s="212">
        <v>67183.600000000006</v>
      </c>
      <c r="Q979" s="278"/>
      <c r="R979" s="278"/>
      <c r="GO979" s="277"/>
      <c r="GP979" s="277"/>
      <c r="GQ979" s="277"/>
      <c r="GR979" s="277"/>
      <c r="GS979" s="277"/>
      <c r="GT979" s="277"/>
      <c r="GU979" s="277"/>
      <c r="GW979" s="157"/>
      <c r="GX979" s="157"/>
      <c r="GY979" s="157"/>
      <c r="GZ979" s="277" t="s">
        <v>429</v>
      </c>
      <c r="HA979" s="157"/>
      <c r="HB979" s="157"/>
      <c r="HC979" s="277"/>
      <c r="HD979" s="277"/>
      <c r="HF979" s="277"/>
    </row>
    <row r="980" spans="1:214" ht="12.75" customHeight="1">
      <c r="A980" s="203" t="s">
        <v>1886</v>
      </c>
      <c r="B980" s="189" t="s">
        <v>430</v>
      </c>
      <c r="C980" s="501" t="s">
        <v>431</v>
      </c>
      <c r="D980" s="501"/>
      <c r="E980" s="501"/>
      <c r="F980" s="501"/>
      <c r="G980" s="501"/>
      <c r="H980" s="190" t="s">
        <v>432</v>
      </c>
      <c r="I980" s="209">
        <v>2</v>
      </c>
      <c r="J980" s="191"/>
      <c r="K980" s="209">
        <v>2</v>
      </c>
      <c r="L980" s="193"/>
      <c r="M980" s="191"/>
      <c r="N980" s="193"/>
      <c r="O980" s="202">
        <v>1.0367</v>
      </c>
      <c r="P980" s="216">
        <v>775.24</v>
      </c>
      <c r="GO980" s="277"/>
      <c r="GP980" s="277"/>
      <c r="GQ980" s="277"/>
      <c r="GR980" s="277"/>
      <c r="GS980" s="277"/>
      <c r="GT980" s="277"/>
      <c r="GU980" s="277"/>
      <c r="GW980" s="157"/>
      <c r="GX980" s="157"/>
      <c r="GY980" s="157"/>
      <c r="GZ980" s="277"/>
      <c r="HA980" s="157" t="s">
        <v>431</v>
      </c>
      <c r="HB980" s="157"/>
      <c r="HC980" s="277"/>
      <c r="HD980" s="277"/>
      <c r="HF980" s="277"/>
    </row>
    <row r="981" spans="1:214" ht="12.75" customHeight="1">
      <c r="A981" s="203"/>
      <c r="B981" s="189"/>
      <c r="C981" s="501" t="s">
        <v>433</v>
      </c>
      <c r="D981" s="501"/>
      <c r="E981" s="501"/>
      <c r="F981" s="501"/>
      <c r="G981" s="501"/>
      <c r="H981" s="190"/>
      <c r="I981" s="191"/>
      <c r="J981" s="191"/>
      <c r="K981" s="191"/>
      <c r="L981" s="193"/>
      <c r="M981" s="191"/>
      <c r="N981" s="193"/>
      <c r="O981" s="191"/>
      <c r="P981" s="194">
        <v>61479.5</v>
      </c>
      <c r="GO981" s="277"/>
      <c r="GP981" s="277"/>
      <c r="GQ981" s="277"/>
      <c r="GR981" s="277"/>
      <c r="GS981" s="277"/>
      <c r="GT981" s="277"/>
      <c r="GU981" s="277"/>
      <c r="GW981" s="157"/>
      <c r="GX981" s="157"/>
      <c r="GY981" s="157"/>
      <c r="GZ981" s="277"/>
      <c r="HA981" s="157"/>
      <c r="HB981" s="157" t="s">
        <v>433</v>
      </c>
      <c r="HC981" s="277"/>
      <c r="HD981" s="277"/>
      <c r="HF981" s="277"/>
    </row>
    <row r="982" spans="1:214" ht="12.75" customHeight="1">
      <c r="A982" s="203"/>
      <c r="B982" s="189" t="s">
        <v>603</v>
      </c>
      <c r="C982" s="501" t="s">
        <v>604</v>
      </c>
      <c r="D982" s="501"/>
      <c r="E982" s="501"/>
      <c r="F982" s="501"/>
      <c r="G982" s="501"/>
      <c r="H982" s="190" t="s">
        <v>432</v>
      </c>
      <c r="I982" s="209">
        <v>97</v>
      </c>
      <c r="J982" s="191"/>
      <c r="K982" s="209">
        <v>97</v>
      </c>
      <c r="L982" s="193"/>
      <c r="M982" s="191"/>
      <c r="N982" s="193"/>
      <c r="O982" s="191"/>
      <c r="P982" s="194">
        <v>59635.12</v>
      </c>
      <c r="GO982" s="277"/>
      <c r="GP982" s="277"/>
      <c r="GQ982" s="277"/>
      <c r="GR982" s="277"/>
      <c r="GS982" s="277"/>
      <c r="GT982" s="277"/>
      <c r="GU982" s="277"/>
      <c r="GW982" s="157"/>
      <c r="GX982" s="157"/>
      <c r="GY982" s="157"/>
      <c r="GZ982" s="277"/>
      <c r="HA982" s="157"/>
      <c r="HB982" s="157" t="s">
        <v>604</v>
      </c>
      <c r="HC982" s="277"/>
      <c r="HD982" s="277"/>
      <c r="HF982" s="277"/>
    </row>
    <row r="983" spans="1:214" ht="12.75" customHeight="1">
      <c r="A983" s="203"/>
      <c r="B983" s="189" t="s">
        <v>605</v>
      </c>
      <c r="C983" s="501" t="s">
        <v>606</v>
      </c>
      <c r="D983" s="501"/>
      <c r="E983" s="501"/>
      <c r="F983" s="501"/>
      <c r="G983" s="501"/>
      <c r="H983" s="190" t="s">
        <v>432</v>
      </c>
      <c r="I983" s="209">
        <v>51</v>
      </c>
      <c r="J983" s="191"/>
      <c r="K983" s="209">
        <v>51</v>
      </c>
      <c r="L983" s="193"/>
      <c r="M983" s="191"/>
      <c r="N983" s="193"/>
      <c r="O983" s="191"/>
      <c r="P983" s="194">
        <v>31354.55</v>
      </c>
      <c r="GO983" s="277"/>
      <c r="GP983" s="277"/>
      <c r="GQ983" s="277"/>
      <c r="GR983" s="277"/>
      <c r="GS983" s="277"/>
      <c r="GT983" s="277"/>
      <c r="GU983" s="277"/>
      <c r="GW983" s="157"/>
      <c r="GX983" s="157"/>
      <c r="GY983" s="157"/>
      <c r="GZ983" s="277"/>
      <c r="HA983" s="157"/>
      <c r="HB983" s="157" t="s">
        <v>606</v>
      </c>
      <c r="HC983" s="277"/>
      <c r="HD983" s="277"/>
      <c r="HF983" s="277"/>
    </row>
    <row r="984" spans="1:214" ht="12.75" customHeight="1">
      <c r="A984" s="213"/>
      <c r="B984" s="214"/>
      <c r="C984" s="500" t="s">
        <v>438</v>
      </c>
      <c r="D984" s="500"/>
      <c r="E984" s="500"/>
      <c r="F984" s="500"/>
      <c r="G984" s="500"/>
      <c r="H984" s="180"/>
      <c r="I984" s="181"/>
      <c r="J984" s="181"/>
      <c r="K984" s="181"/>
      <c r="L984" s="183"/>
      <c r="M984" s="181"/>
      <c r="N984" s="211">
        <v>4957.84</v>
      </c>
      <c r="O984" s="181"/>
      <c r="P984" s="212">
        <v>158948.51</v>
      </c>
      <c r="GO984" s="277"/>
      <c r="GP984" s="277"/>
      <c r="GQ984" s="277"/>
      <c r="GR984" s="277"/>
      <c r="GS984" s="277"/>
      <c r="GT984" s="277"/>
      <c r="GU984" s="277"/>
      <c r="GW984" s="157"/>
      <c r="GX984" s="157"/>
      <c r="GY984" s="157"/>
      <c r="GZ984" s="277"/>
      <c r="HA984" s="157"/>
      <c r="HB984" s="157"/>
      <c r="HC984" s="277" t="s">
        <v>438</v>
      </c>
      <c r="HD984" s="277"/>
      <c r="HF984" s="277"/>
    </row>
    <row r="985" spans="1:214" ht="22.5" customHeight="1">
      <c r="A985" s="178" t="s">
        <v>538</v>
      </c>
      <c r="B985" s="179" t="s">
        <v>2145</v>
      </c>
      <c r="C985" s="498" t="s">
        <v>2146</v>
      </c>
      <c r="D985" s="498"/>
      <c r="E985" s="498"/>
      <c r="F985" s="498"/>
      <c r="G985" s="498"/>
      <c r="H985" s="180" t="s">
        <v>2147</v>
      </c>
      <c r="I985" s="181">
        <v>8</v>
      </c>
      <c r="J985" s="182">
        <v>1</v>
      </c>
      <c r="K985" s="182">
        <v>8</v>
      </c>
      <c r="L985" s="183"/>
      <c r="M985" s="181"/>
      <c r="N985" s="184"/>
      <c r="O985" s="181"/>
      <c r="P985" s="185"/>
      <c r="GO985" s="277"/>
      <c r="GP985" s="277"/>
      <c r="GQ985" s="277" t="s">
        <v>2146</v>
      </c>
      <c r="GR985" s="277"/>
      <c r="GS985" s="277"/>
      <c r="GT985" s="277"/>
      <c r="GU985" s="277"/>
      <c r="GW985" s="157"/>
      <c r="GX985" s="157"/>
      <c r="GY985" s="157"/>
      <c r="GZ985" s="277"/>
      <c r="HA985" s="157"/>
      <c r="HB985" s="157"/>
      <c r="HC985" s="277"/>
      <c r="HD985" s="277"/>
      <c r="HF985" s="277"/>
    </row>
    <row r="986" spans="1:214" ht="56.25" customHeight="1">
      <c r="A986" s="186"/>
      <c r="B986" s="187" t="s">
        <v>386</v>
      </c>
      <c r="C986" s="499" t="s">
        <v>387</v>
      </c>
      <c r="D986" s="499"/>
      <c r="E986" s="499"/>
      <c r="F986" s="499"/>
      <c r="G986" s="499"/>
      <c r="H986" s="499"/>
      <c r="I986" s="499"/>
      <c r="J986" s="499"/>
      <c r="K986" s="499"/>
      <c r="L986" s="499"/>
      <c r="M986" s="499"/>
      <c r="N986" s="499"/>
      <c r="O986" s="499"/>
      <c r="P986" s="499"/>
      <c r="GO986" s="277"/>
      <c r="GP986" s="277"/>
      <c r="GQ986" s="277"/>
      <c r="GR986" s="277"/>
      <c r="GS986" s="277"/>
      <c r="GT986" s="277"/>
      <c r="GU986" s="277"/>
      <c r="GV986" s="140" t="s">
        <v>387</v>
      </c>
      <c r="GW986" s="157"/>
      <c r="GX986" s="157"/>
      <c r="GY986" s="157"/>
      <c r="GZ986" s="277"/>
      <c r="HA986" s="157"/>
      <c r="HB986" s="157"/>
      <c r="HC986" s="277"/>
      <c r="HD986" s="277"/>
      <c r="HF986" s="277"/>
    </row>
    <row r="987" spans="1:214" ht="22.5" customHeight="1">
      <c r="A987" s="186"/>
      <c r="B987" s="187" t="s">
        <v>388</v>
      </c>
      <c r="C987" s="499" t="s">
        <v>389</v>
      </c>
      <c r="D987" s="499"/>
      <c r="E987" s="499"/>
      <c r="F987" s="499"/>
      <c r="G987" s="499"/>
      <c r="H987" s="499"/>
      <c r="I987" s="499"/>
      <c r="J987" s="499"/>
      <c r="K987" s="499"/>
      <c r="L987" s="499"/>
      <c r="M987" s="499"/>
      <c r="N987" s="499"/>
      <c r="O987" s="499"/>
      <c r="P987" s="499"/>
      <c r="GO987" s="277"/>
      <c r="GP987" s="277"/>
      <c r="GQ987" s="277"/>
      <c r="GR987" s="277"/>
      <c r="GS987" s="277"/>
      <c r="GT987" s="277"/>
      <c r="GU987" s="277"/>
      <c r="GV987" s="140" t="s">
        <v>389</v>
      </c>
      <c r="GW987" s="157"/>
      <c r="GX987" s="157"/>
      <c r="GY987" s="157"/>
      <c r="GZ987" s="277"/>
      <c r="HA987" s="157"/>
      <c r="HB987" s="157"/>
      <c r="HC987" s="277"/>
      <c r="HD987" s="277"/>
      <c r="HF987" s="277"/>
    </row>
    <row r="988" spans="1:214" ht="12.75" customHeight="1">
      <c r="A988" s="186"/>
      <c r="B988" s="187"/>
      <c r="C988" s="499" t="s">
        <v>2011</v>
      </c>
      <c r="D988" s="499"/>
      <c r="E988" s="499"/>
      <c r="F988" s="499"/>
      <c r="G988" s="499"/>
      <c r="H988" s="499"/>
      <c r="I988" s="499"/>
      <c r="J988" s="499"/>
      <c r="K988" s="499"/>
      <c r="L988" s="499"/>
      <c r="M988" s="499"/>
      <c r="N988" s="499"/>
      <c r="O988" s="499"/>
      <c r="P988" s="499"/>
      <c r="GO988" s="277"/>
      <c r="GP988" s="277"/>
      <c r="GQ988" s="277"/>
      <c r="GR988" s="277"/>
      <c r="GS988" s="277"/>
      <c r="GT988" s="277"/>
      <c r="GU988" s="277"/>
      <c r="GV988" s="140" t="s">
        <v>2011</v>
      </c>
      <c r="GW988" s="157"/>
      <c r="GX988" s="157"/>
      <c r="GY988" s="157"/>
      <c r="GZ988" s="277"/>
      <c r="HA988" s="157"/>
      <c r="HB988" s="157"/>
      <c r="HC988" s="277"/>
      <c r="HD988" s="277"/>
      <c r="HF988" s="277"/>
    </row>
    <row r="989" spans="1:214" ht="12.75" customHeight="1">
      <c r="A989" s="188"/>
      <c r="B989" s="189" t="s">
        <v>164</v>
      </c>
      <c r="C989" s="501" t="s">
        <v>391</v>
      </c>
      <c r="D989" s="501"/>
      <c r="E989" s="501"/>
      <c r="F989" s="501"/>
      <c r="G989" s="501"/>
      <c r="H989" s="190" t="s">
        <v>392</v>
      </c>
      <c r="I989" s="191"/>
      <c r="J989" s="191"/>
      <c r="K989" s="215">
        <v>8.0987004000000002</v>
      </c>
      <c r="L989" s="193"/>
      <c r="M989" s="191"/>
      <c r="N989" s="193"/>
      <c r="O989" s="191"/>
      <c r="P989" s="194">
        <v>6856.52</v>
      </c>
      <c r="GO989" s="277"/>
      <c r="GP989" s="277"/>
      <c r="GQ989" s="277"/>
      <c r="GR989" s="277"/>
      <c r="GS989" s="277"/>
      <c r="GT989" s="277"/>
      <c r="GU989" s="277"/>
      <c r="GW989" s="157" t="s">
        <v>391</v>
      </c>
      <c r="GX989" s="157"/>
      <c r="GY989" s="157"/>
      <c r="GZ989" s="277"/>
      <c r="HA989" s="157"/>
      <c r="HB989" s="157"/>
      <c r="HC989" s="277"/>
      <c r="HD989" s="277"/>
      <c r="HF989" s="277"/>
    </row>
    <row r="990" spans="1:214" ht="12.75" customHeight="1">
      <c r="A990" s="195"/>
      <c r="B990" s="189" t="s">
        <v>2148</v>
      </c>
      <c r="C990" s="501" t="s">
        <v>2149</v>
      </c>
      <c r="D990" s="501"/>
      <c r="E990" s="501"/>
      <c r="F990" s="501"/>
      <c r="G990" s="501"/>
      <c r="H990" s="190" t="s">
        <v>392</v>
      </c>
      <c r="I990" s="201">
        <v>0.63</v>
      </c>
      <c r="J990" s="197">
        <v>1.6068849999999999</v>
      </c>
      <c r="K990" s="215">
        <v>8.0987004000000002</v>
      </c>
      <c r="L990" s="198"/>
      <c r="M990" s="199"/>
      <c r="N990" s="200">
        <v>846.62</v>
      </c>
      <c r="O990" s="191"/>
      <c r="P990" s="194">
        <v>6856.52</v>
      </c>
      <c r="Q990" s="278"/>
      <c r="R990" s="278"/>
      <c r="GO990" s="277"/>
      <c r="GP990" s="277"/>
      <c r="GQ990" s="277"/>
      <c r="GR990" s="277"/>
      <c r="GS990" s="277"/>
      <c r="GT990" s="277"/>
      <c r="GU990" s="277"/>
      <c r="GW990" s="157"/>
      <c r="GX990" s="157" t="s">
        <v>2149</v>
      </c>
      <c r="GY990" s="157"/>
      <c r="GZ990" s="277"/>
      <c r="HA990" s="157"/>
      <c r="HB990" s="157"/>
      <c r="HC990" s="277"/>
      <c r="HD990" s="277"/>
      <c r="HF990" s="277"/>
    </row>
    <row r="991" spans="1:214" ht="12.75" customHeight="1">
      <c r="A991" s="188"/>
      <c r="B991" s="189" t="s">
        <v>180</v>
      </c>
      <c r="C991" s="501" t="s">
        <v>410</v>
      </c>
      <c r="D991" s="501"/>
      <c r="E991" s="501"/>
      <c r="F991" s="501"/>
      <c r="G991" s="501"/>
      <c r="H991" s="190"/>
      <c r="I991" s="191"/>
      <c r="J991" s="191"/>
      <c r="K991" s="191"/>
      <c r="L991" s="193"/>
      <c r="M991" s="191"/>
      <c r="N991" s="193"/>
      <c r="O991" s="191"/>
      <c r="P991" s="216">
        <v>113.25</v>
      </c>
      <c r="GO991" s="277"/>
      <c r="GP991" s="277"/>
      <c r="GQ991" s="277"/>
      <c r="GR991" s="277"/>
      <c r="GS991" s="277"/>
      <c r="GT991" s="277"/>
      <c r="GU991" s="277"/>
      <c r="GW991" s="157" t="s">
        <v>410</v>
      </c>
      <c r="GX991" s="157"/>
      <c r="GY991" s="157"/>
      <c r="GZ991" s="277"/>
      <c r="HA991" s="157"/>
      <c r="HB991" s="157"/>
      <c r="HC991" s="277"/>
      <c r="HD991" s="277"/>
      <c r="HF991" s="277"/>
    </row>
    <row r="992" spans="1:214" ht="12.75" customHeight="1">
      <c r="A992" s="195"/>
      <c r="B992" s="189" t="s">
        <v>648</v>
      </c>
      <c r="C992" s="501" t="s">
        <v>649</v>
      </c>
      <c r="D992" s="501"/>
      <c r="E992" s="501"/>
      <c r="F992" s="501"/>
      <c r="G992" s="501"/>
      <c r="H992" s="190" t="s">
        <v>413</v>
      </c>
      <c r="I992" s="207">
        <v>1.6E-2</v>
      </c>
      <c r="J992" s="202">
        <v>1.0367</v>
      </c>
      <c r="K992" s="215">
        <v>0.1326976</v>
      </c>
      <c r="L992" s="205">
        <v>596.80999999999995</v>
      </c>
      <c r="M992" s="206">
        <v>1.43</v>
      </c>
      <c r="N992" s="200">
        <v>853.44</v>
      </c>
      <c r="O992" s="191"/>
      <c r="P992" s="194">
        <v>113.25</v>
      </c>
      <c r="Q992" s="278"/>
      <c r="R992" s="278"/>
      <c r="GO992" s="277"/>
      <c r="GP992" s="277"/>
      <c r="GQ992" s="277"/>
      <c r="GR992" s="277"/>
      <c r="GS992" s="277"/>
      <c r="GT992" s="277"/>
      <c r="GU992" s="277"/>
      <c r="GW992" s="157"/>
      <c r="GX992" s="157" t="s">
        <v>649</v>
      </c>
      <c r="GY992" s="157"/>
      <c r="GZ992" s="277"/>
      <c r="HA992" s="157"/>
      <c r="HB992" s="157"/>
      <c r="HC992" s="277"/>
      <c r="HD992" s="277"/>
      <c r="HF992" s="277"/>
    </row>
    <row r="993" spans="1:214" ht="12.75" customHeight="1">
      <c r="A993" s="210"/>
      <c r="B993" s="187"/>
      <c r="C993" s="500" t="s">
        <v>429</v>
      </c>
      <c r="D993" s="500"/>
      <c r="E993" s="500"/>
      <c r="F993" s="500"/>
      <c r="G993" s="500"/>
      <c r="H993" s="180"/>
      <c r="I993" s="181"/>
      <c r="J993" s="181"/>
      <c r="K993" s="181"/>
      <c r="L993" s="183"/>
      <c r="M993" s="181"/>
      <c r="N993" s="211"/>
      <c r="O993" s="181"/>
      <c r="P993" s="212">
        <v>6969.77</v>
      </c>
      <c r="Q993" s="278"/>
      <c r="R993" s="278"/>
      <c r="GO993" s="277"/>
      <c r="GP993" s="277"/>
      <c r="GQ993" s="277"/>
      <c r="GR993" s="277"/>
      <c r="GS993" s="277"/>
      <c r="GT993" s="277"/>
      <c r="GU993" s="277"/>
      <c r="GW993" s="157"/>
      <c r="GX993" s="157"/>
      <c r="GY993" s="157"/>
      <c r="GZ993" s="277" t="s">
        <v>429</v>
      </c>
      <c r="HA993" s="157"/>
      <c r="HB993" s="157"/>
      <c r="HC993" s="277"/>
      <c r="HD993" s="277"/>
      <c r="HF993" s="277"/>
    </row>
    <row r="994" spans="1:214" ht="12.75" customHeight="1">
      <c r="A994" s="203" t="s">
        <v>1888</v>
      </c>
      <c r="B994" s="189" t="s">
        <v>430</v>
      </c>
      <c r="C994" s="501" t="s">
        <v>431</v>
      </c>
      <c r="D994" s="501"/>
      <c r="E994" s="501"/>
      <c r="F994" s="501"/>
      <c r="G994" s="501"/>
      <c r="H994" s="190" t="s">
        <v>432</v>
      </c>
      <c r="I994" s="209">
        <v>2</v>
      </c>
      <c r="J994" s="191"/>
      <c r="K994" s="209">
        <v>2</v>
      </c>
      <c r="L994" s="193"/>
      <c r="M994" s="191"/>
      <c r="N994" s="193"/>
      <c r="O994" s="202">
        <v>1.0367</v>
      </c>
      <c r="P994" s="216">
        <v>88.47</v>
      </c>
      <c r="GO994" s="277"/>
      <c r="GP994" s="277"/>
      <c r="GQ994" s="277"/>
      <c r="GR994" s="277"/>
      <c r="GS994" s="277"/>
      <c r="GT994" s="277"/>
      <c r="GU994" s="277"/>
      <c r="GW994" s="157"/>
      <c r="GX994" s="157"/>
      <c r="GY994" s="157"/>
      <c r="GZ994" s="277"/>
      <c r="HA994" s="157" t="s">
        <v>431</v>
      </c>
      <c r="HB994" s="157"/>
      <c r="HC994" s="277"/>
      <c r="HD994" s="277"/>
      <c r="HF994" s="277"/>
    </row>
    <row r="995" spans="1:214" ht="12.75" customHeight="1">
      <c r="A995" s="203"/>
      <c r="B995" s="189"/>
      <c r="C995" s="501" t="s">
        <v>433</v>
      </c>
      <c r="D995" s="501"/>
      <c r="E995" s="501"/>
      <c r="F995" s="501"/>
      <c r="G995" s="501"/>
      <c r="H995" s="190"/>
      <c r="I995" s="191"/>
      <c r="J995" s="191"/>
      <c r="K995" s="191"/>
      <c r="L995" s="193"/>
      <c r="M995" s="191"/>
      <c r="N995" s="193"/>
      <c r="O995" s="191"/>
      <c r="P995" s="194">
        <v>6856.52</v>
      </c>
      <c r="GO995" s="277"/>
      <c r="GP995" s="277"/>
      <c r="GQ995" s="277"/>
      <c r="GR995" s="277"/>
      <c r="GS995" s="277"/>
      <c r="GT995" s="277"/>
      <c r="GU995" s="277"/>
      <c r="GW995" s="157"/>
      <c r="GX995" s="157"/>
      <c r="GY995" s="157"/>
      <c r="GZ995" s="277"/>
      <c r="HA995" s="157"/>
      <c r="HB995" s="157" t="s">
        <v>433</v>
      </c>
      <c r="HC995" s="277"/>
      <c r="HD995" s="277"/>
      <c r="HF995" s="277"/>
    </row>
    <row r="996" spans="1:214" ht="12.75" customHeight="1">
      <c r="A996" s="203"/>
      <c r="B996" s="189" t="s">
        <v>653</v>
      </c>
      <c r="C996" s="501" t="s">
        <v>654</v>
      </c>
      <c r="D996" s="501"/>
      <c r="E996" s="501"/>
      <c r="F996" s="501"/>
      <c r="G996" s="501"/>
      <c r="H996" s="190" t="s">
        <v>432</v>
      </c>
      <c r="I996" s="209">
        <v>90</v>
      </c>
      <c r="J996" s="191"/>
      <c r="K996" s="209">
        <v>90</v>
      </c>
      <c r="L996" s="193"/>
      <c r="M996" s="191"/>
      <c r="N996" s="193"/>
      <c r="O996" s="191"/>
      <c r="P996" s="194">
        <v>6170.87</v>
      </c>
      <c r="GO996" s="277"/>
      <c r="GP996" s="277"/>
      <c r="GQ996" s="277"/>
      <c r="GR996" s="277"/>
      <c r="GS996" s="277"/>
      <c r="GT996" s="277"/>
      <c r="GU996" s="277"/>
      <c r="GW996" s="157"/>
      <c r="GX996" s="157"/>
      <c r="GY996" s="157"/>
      <c r="GZ996" s="277"/>
      <c r="HA996" s="157"/>
      <c r="HB996" s="157" t="s">
        <v>654</v>
      </c>
      <c r="HC996" s="277"/>
      <c r="HD996" s="277"/>
      <c r="HF996" s="277"/>
    </row>
    <row r="997" spans="1:214" ht="12.75" customHeight="1">
      <c r="A997" s="203"/>
      <c r="B997" s="189" t="s">
        <v>655</v>
      </c>
      <c r="C997" s="501" t="s">
        <v>656</v>
      </c>
      <c r="D997" s="501"/>
      <c r="E997" s="501"/>
      <c r="F997" s="501"/>
      <c r="G997" s="501"/>
      <c r="H997" s="190" t="s">
        <v>432</v>
      </c>
      <c r="I997" s="209">
        <v>46</v>
      </c>
      <c r="J997" s="191"/>
      <c r="K997" s="209">
        <v>46</v>
      </c>
      <c r="L997" s="193"/>
      <c r="M997" s="191"/>
      <c r="N997" s="193"/>
      <c r="O997" s="191"/>
      <c r="P997" s="194">
        <v>3154</v>
      </c>
      <c r="GO997" s="277"/>
      <c r="GP997" s="277"/>
      <c r="GQ997" s="277"/>
      <c r="GR997" s="277"/>
      <c r="GS997" s="277"/>
      <c r="GT997" s="277"/>
      <c r="GU997" s="277"/>
      <c r="GW997" s="157"/>
      <c r="GX997" s="157"/>
      <c r="GY997" s="157"/>
      <c r="GZ997" s="277"/>
      <c r="HA997" s="157"/>
      <c r="HB997" s="157" t="s">
        <v>656</v>
      </c>
      <c r="HC997" s="277"/>
      <c r="HD997" s="277"/>
      <c r="HF997" s="277"/>
    </row>
    <row r="998" spans="1:214" ht="12.75" customHeight="1">
      <c r="A998" s="213"/>
      <c r="B998" s="214"/>
      <c r="C998" s="500" t="s">
        <v>438</v>
      </c>
      <c r="D998" s="500"/>
      <c r="E998" s="500"/>
      <c r="F998" s="500"/>
      <c r="G998" s="500"/>
      <c r="H998" s="180"/>
      <c r="I998" s="181"/>
      <c r="J998" s="181"/>
      <c r="K998" s="181"/>
      <c r="L998" s="183"/>
      <c r="M998" s="181"/>
      <c r="N998" s="211">
        <v>2047.89</v>
      </c>
      <c r="O998" s="181"/>
      <c r="P998" s="212">
        <v>16383.11</v>
      </c>
      <c r="GO998" s="277"/>
      <c r="GP998" s="277"/>
      <c r="GQ998" s="277"/>
      <c r="GR998" s="277"/>
      <c r="GS998" s="277"/>
      <c r="GT998" s="277"/>
      <c r="GU998" s="277"/>
      <c r="GW998" s="157"/>
      <c r="GX998" s="157"/>
      <c r="GY998" s="157"/>
      <c r="GZ998" s="277"/>
      <c r="HA998" s="157"/>
      <c r="HB998" s="157"/>
      <c r="HC998" s="277" t="s">
        <v>438</v>
      </c>
      <c r="HD998" s="277"/>
      <c r="HF998" s="277"/>
    </row>
    <row r="999" spans="1:214" ht="33.75" customHeight="1">
      <c r="A999" s="178" t="s">
        <v>541</v>
      </c>
      <c r="B999" s="179" t="s">
        <v>2150</v>
      </c>
      <c r="C999" s="498" t="s">
        <v>2151</v>
      </c>
      <c r="D999" s="498"/>
      <c r="E999" s="498"/>
      <c r="F999" s="498"/>
      <c r="G999" s="498"/>
      <c r="H999" s="180" t="s">
        <v>2152</v>
      </c>
      <c r="I999" s="181">
        <v>4</v>
      </c>
      <c r="J999" s="182">
        <v>1</v>
      </c>
      <c r="K999" s="182">
        <v>4</v>
      </c>
      <c r="L999" s="183"/>
      <c r="M999" s="181"/>
      <c r="N999" s="184"/>
      <c r="O999" s="181"/>
      <c r="P999" s="185"/>
      <c r="GO999" s="277"/>
      <c r="GP999" s="277"/>
      <c r="GQ999" s="277" t="s">
        <v>2151</v>
      </c>
      <c r="GR999" s="277"/>
      <c r="GS999" s="277"/>
      <c r="GT999" s="277"/>
      <c r="GU999" s="277"/>
      <c r="GW999" s="157"/>
      <c r="GX999" s="157"/>
      <c r="GY999" s="157"/>
      <c r="GZ999" s="277"/>
      <c r="HA999" s="157"/>
      <c r="HB999" s="157"/>
      <c r="HC999" s="277"/>
      <c r="HD999" s="277"/>
      <c r="HF999" s="277"/>
    </row>
    <row r="1000" spans="1:214" ht="56.25" customHeight="1">
      <c r="A1000" s="186"/>
      <c r="B1000" s="187" t="s">
        <v>386</v>
      </c>
      <c r="C1000" s="499" t="s">
        <v>387</v>
      </c>
      <c r="D1000" s="499"/>
      <c r="E1000" s="499"/>
      <c r="F1000" s="499"/>
      <c r="G1000" s="499"/>
      <c r="H1000" s="499"/>
      <c r="I1000" s="499"/>
      <c r="J1000" s="499"/>
      <c r="K1000" s="499"/>
      <c r="L1000" s="499"/>
      <c r="M1000" s="499"/>
      <c r="N1000" s="499"/>
      <c r="O1000" s="499"/>
      <c r="P1000" s="499"/>
      <c r="GO1000" s="277"/>
      <c r="GP1000" s="277"/>
      <c r="GQ1000" s="277"/>
      <c r="GR1000" s="277"/>
      <c r="GS1000" s="277"/>
      <c r="GT1000" s="277"/>
      <c r="GU1000" s="277"/>
      <c r="GV1000" s="140" t="s">
        <v>387</v>
      </c>
      <c r="GW1000" s="157"/>
      <c r="GX1000" s="157"/>
      <c r="GY1000" s="157"/>
      <c r="GZ1000" s="277"/>
      <c r="HA1000" s="157"/>
      <c r="HB1000" s="157"/>
      <c r="HC1000" s="277"/>
      <c r="HD1000" s="277"/>
      <c r="HF1000" s="277"/>
    </row>
    <row r="1001" spans="1:214" ht="22.5" customHeight="1">
      <c r="A1001" s="186"/>
      <c r="B1001" s="187" t="s">
        <v>388</v>
      </c>
      <c r="C1001" s="499" t="s">
        <v>389</v>
      </c>
      <c r="D1001" s="499"/>
      <c r="E1001" s="499"/>
      <c r="F1001" s="499"/>
      <c r="G1001" s="499"/>
      <c r="H1001" s="499"/>
      <c r="I1001" s="499"/>
      <c r="J1001" s="499"/>
      <c r="K1001" s="499"/>
      <c r="L1001" s="499"/>
      <c r="M1001" s="499"/>
      <c r="N1001" s="499"/>
      <c r="O1001" s="499"/>
      <c r="P1001" s="499"/>
      <c r="GO1001" s="277"/>
      <c r="GP1001" s="277"/>
      <c r="GQ1001" s="277"/>
      <c r="GR1001" s="277"/>
      <c r="GS1001" s="277"/>
      <c r="GT1001" s="277"/>
      <c r="GU1001" s="277"/>
      <c r="GV1001" s="140" t="s">
        <v>389</v>
      </c>
      <c r="GW1001" s="157"/>
      <c r="GX1001" s="157"/>
      <c r="GY1001" s="157"/>
      <c r="GZ1001" s="277"/>
      <c r="HA1001" s="157"/>
      <c r="HB1001" s="157"/>
      <c r="HC1001" s="277"/>
      <c r="HD1001" s="277"/>
      <c r="HF1001" s="277"/>
    </row>
    <row r="1002" spans="1:214" ht="12.75" customHeight="1">
      <c r="A1002" s="186"/>
      <c r="B1002" s="187"/>
      <c r="C1002" s="499" t="s">
        <v>2011</v>
      </c>
      <c r="D1002" s="499"/>
      <c r="E1002" s="499"/>
      <c r="F1002" s="499"/>
      <c r="G1002" s="499"/>
      <c r="H1002" s="499"/>
      <c r="I1002" s="499"/>
      <c r="J1002" s="499"/>
      <c r="K1002" s="499"/>
      <c r="L1002" s="499"/>
      <c r="M1002" s="499"/>
      <c r="N1002" s="499"/>
      <c r="O1002" s="499"/>
      <c r="P1002" s="499"/>
      <c r="GO1002" s="277"/>
      <c r="GP1002" s="277"/>
      <c r="GQ1002" s="277"/>
      <c r="GR1002" s="277"/>
      <c r="GS1002" s="277"/>
      <c r="GT1002" s="277"/>
      <c r="GU1002" s="277"/>
      <c r="GV1002" s="140" t="s">
        <v>2011</v>
      </c>
      <c r="GW1002" s="157"/>
      <c r="GX1002" s="157"/>
      <c r="GY1002" s="157"/>
      <c r="GZ1002" s="277"/>
      <c r="HA1002" s="157"/>
      <c r="HB1002" s="157"/>
      <c r="HC1002" s="277"/>
      <c r="HD1002" s="277"/>
      <c r="HF1002" s="277"/>
    </row>
    <row r="1003" spans="1:214" ht="12.75" customHeight="1">
      <c r="A1003" s="188"/>
      <c r="B1003" s="189" t="s">
        <v>164</v>
      </c>
      <c r="C1003" s="501" t="s">
        <v>391</v>
      </c>
      <c r="D1003" s="501"/>
      <c r="E1003" s="501"/>
      <c r="F1003" s="501"/>
      <c r="G1003" s="501"/>
      <c r="H1003" s="190" t="s">
        <v>392</v>
      </c>
      <c r="I1003" s="191"/>
      <c r="J1003" s="191"/>
      <c r="K1003" s="215">
        <v>4.0493502000000001</v>
      </c>
      <c r="L1003" s="193"/>
      <c r="M1003" s="191"/>
      <c r="N1003" s="193"/>
      <c r="O1003" s="191"/>
      <c r="P1003" s="194">
        <v>3150.03</v>
      </c>
      <c r="GO1003" s="277"/>
      <c r="GP1003" s="277"/>
      <c r="GQ1003" s="277"/>
      <c r="GR1003" s="277"/>
      <c r="GS1003" s="277"/>
      <c r="GT1003" s="277"/>
      <c r="GU1003" s="277"/>
      <c r="GW1003" s="157" t="s">
        <v>391</v>
      </c>
      <c r="GX1003" s="157"/>
      <c r="GY1003" s="157"/>
      <c r="GZ1003" s="277"/>
      <c r="HA1003" s="157"/>
      <c r="HB1003" s="157"/>
      <c r="HC1003" s="277"/>
      <c r="HD1003" s="277"/>
      <c r="HF1003" s="277"/>
    </row>
    <row r="1004" spans="1:214" ht="12.75" customHeight="1">
      <c r="A1004" s="195"/>
      <c r="B1004" s="189" t="s">
        <v>2153</v>
      </c>
      <c r="C1004" s="501" t="s">
        <v>2154</v>
      </c>
      <c r="D1004" s="501"/>
      <c r="E1004" s="501"/>
      <c r="F1004" s="501"/>
      <c r="G1004" s="501"/>
      <c r="H1004" s="190" t="s">
        <v>392</v>
      </c>
      <c r="I1004" s="201">
        <v>0.63</v>
      </c>
      <c r="J1004" s="197">
        <v>1.6068849999999999</v>
      </c>
      <c r="K1004" s="215">
        <v>4.0493502000000001</v>
      </c>
      <c r="L1004" s="198"/>
      <c r="M1004" s="199"/>
      <c r="N1004" s="200">
        <v>777.91</v>
      </c>
      <c r="O1004" s="191"/>
      <c r="P1004" s="194">
        <v>3150.03</v>
      </c>
      <c r="Q1004" s="278"/>
      <c r="R1004" s="278"/>
      <c r="GO1004" s="277"/>
      <c r="GP1004" s="277"/>
      <c r="GQ1004" s="277"/>
      <c r="GR1004" s="277"/>
      <c r="GS1004" s="277"/>
      <c r="GT1004" s="277"/>
      <c r="GU1004" s="277"/>
      <c r="GW1004" s="157"/>
      <c r="GX1004" s="157" t="s">
        <v>2154</v>
      </c>
      <c r="GY1004" s="157"/>
      <c r="GZ1004" s="277"/>
      <c r="HA1004" s="157"/>
      <c r="HB1004" s="157"/>
      <c r="HC1004" s="277"/>
      <c r="HD1004" s="277"/>
      <c r="HF1004" s="277"/>
    </row>
    <row r="1005" spans="1:214" ht="12.75" customHeight="1">
      <c r="A1005" s="188"/>
      <c r="B1005" s="189" t="s">
        <v>167</v>
      </c>
      <c r="C1005" s="501" t="s">
        <v>395</v>
      </c>
      <c r="D1005" s="501"/>
      <c r="E1005" s="501"/>
      <c r="F1005" s="501"/>
      <c r="G1005" s="501"/>
      <c r="H1005" s="190"/>
      <c r="I1005" s="191"/>
      <c r="J1005" s="191"/>
      <c r="K1005" s="191"/>
      <c r="L1005" s="193"/>
      <c r="M1005" s="191"/>
      <c r="N1005" s="193"/>
      <c r="O1005" s="191"/>
      <c r="P1005" s="216">
        <v>329.16</v>
      </c>
      <c r="GO1005" s="277"/>
      <c r="GP1005" s="277"/>
      <c r="GQ1005" s="277"/>
      <c r="GR1005" s="277"/>
      <c r="GS1005" s="277"/>
      <c r="GT1005" s="277"/>
      <c r="GU1005" s="277"/>
      <c r="GW1005" s="157" t="s">
        <v>395</v>
      </c>
      <c r="GX1005" s="157"/>
      <c r="GY1005" s="157"/>
      <c r="GZ1005" s="277"/>
      <c r="HA1005" s="157"/>
      <c r="HB1005" s="157"/>
      <c r="HC1005" s="277"/>
      <c r="HD1005" s="277"/>
      <c r="HF1005" s="277"/>
    </row>
    <row r="1006" spans="1:214" ht="22.5" customHeight="1">
      <c r="A1006" s="195"/>
      <c r="B1006" s="189" t="s">
        <v>644</v>
      </c>
      <c r="C1006" s="501" t="s">
        <v>645</v>
      </c>
      <c r="D1006" s="501"/>
      <c r="E1006" s="501"/>
      <c r="F1006" s="501"/>
      <c r="G1006" s="501"/>
      <c r="H1006" s="190" t="s">
        <v>399</v>
      </c>
      <c r="I1006" s="201">
        <v>0.24</v>
      </c>
      <c r="J1006" s="197">
        <v>1.6068849999999999</v>
      </c>
      <c r="K1006" s="215">
        <v>1.5426096</v>
      </c>
      <c r="L1006" s="205">
        <v>32.6</v>
      </c>
      <c r="M1006" s="206">
        <v>1.41</v>
      </c>
      <c r="N1006" s="200">
        <v>45.97</v>
      </c>
      <c r="O1006" s="191"/>
      <c r="P1006" s="194">
        <v>70.91</v>
      </c>
      <c r="Q1006" s="278"/>
      <c r="R1006" s="278"/>
      <c r="GO1006" s="277"/>
      <c r="GP1006" s="277"/>
      <c r="GQ1006" s="277"/>
      <c r="GR1006" s="277"/>
      <c r="GS1006" s="277"/>
      <c r="GT1006" s="277"/>
      <c r="GU1006" s="277"/>
      <c r="GW1006" s="157"/>
      <c r="GX1006" s="157" t="s">
        <v>645</v>
      </c>
      <c r="GY1006" s="157"/>
      <c r="GZ1006" s="277"/>
      <c r="HA1006" s="157"/>
      <c r="HB1006" s="157"/>
      <c r="HC1006" s="277"/>
      <c r="HD1006" s="277"/>
      <c r="HF1006" s="277"/>
    </row>
    <row r="1007" spans="1:214" ht="22.5" customHeight="1">
      <c r="A1007" s="195"/>
      <c r="B1007" s="189" t="s">
        <v>646</v>
      </c>
      <c r="C1007" s="501" t="s">
        <v>647</v>
      </c>
      <c r="D1007" s="501"/>
      <c r="E1007" s="501"/>
      <c r="F1007" s="501"/>
      <c r="G1007" s="501"/>
      <c r="H1007" s="190" t="s">
        <v>399</v>
      </c>
      <c r="I1007" s="201">
        <v>0.43</v>
      </c>
      <c r="J1007" s="197">
        <v>1.6068849999999999</v>
      </c>
      <c r="K1007" s="215">
        <v>2.7638422</v>
      </c>
      <c r="L1007" s="205">
        <v>75.97</v>
      </c>
      <c r="M1007" s="206">
        <v>1.23</v>
      </c>
      <c r="N1007" s="200">
        <v>93.44</v>
      </c>
      <c r="O1007" s="191"/>
      <c r="P1007" s="194">
        <v>258.25</v>
      </c>
      <c r="Q1007" s="278"/>
      <c r="R1007" s="278"/>
      <c r="GO1007" s="277"/>
      <c r="GP1007" s="277"/>
      <c r="GQ1007" s="277"/>
      <c r="GR1007" s="277"/>
      <c r="GS1007" s="277"/>
      <c r="GT1007" s="277"/>
      <c r="GU1007" s="277"/>
      <c r="GW1007" s="157"/>
      <c r="GX1007" s="157" t="s">
        <v>647</v>
      </c>
      <c r="GY1007" s="157"/>
      <c r="GZ1007" s="277"/>
      <c r="HA1007" s="157"/>
      <c r="HB1007" s="157"/>
      <c r="HC1007" s="277"/>
      <c r="HD1007" s="277"/>
      <c r="HF1007" s="277"/>
    </row>
    <row r="1008" spans="1:214" ht="12.75" customHeight="1">
      <c r="A1008" s="210"/>
      <c r="B1008" s="187"/>
      <c r="C1008" s="500" t="s">
        <v>429</v>
      </c>
      <c r="D1008" s="500"/>
      <c r="E1008" s="500"/>
      <c r="F1008" s="500"/>
      <c r="G1008" s="500"/>
      <c r="H1008" s="180"/>
      <c r="I1008" s="181"/>
      <c r="J1008" s="181"/>
      <c r="K1008" s="181"/>
      <c r="L1008" s="183"/>
      <c r="M1008" s="181"/>
      <c r="N1008" s="211"/>
      <c r="O1008" s="181"/>
      <c r="P1008" s="212">
        <v>3479.19</v>
      </c>
      <c r="Q1008" s="278"/>
      <c r="R1008" s="278"/>
      <c r="GO1008" s="277"/>
      <c r="GP1008" s="277"/>
      <c r="GQ1008" s="277"/>
      <c r="GR1008" s="277"/>
      <c r="GS1008" s="277"/>
      <c r="GT1008" s="277"/>
      <c r="GU1008" s="277"/>
      <c r="GW1008" s="157"/>
      <c r="GX1008" s="157"/>
      <c r="GY1008" s="157"/>
      <c r="GZ1008" s="277" t="s">
        <v>429</v>
      </c>
      <c r="HA1008" s="157"/>
      <c r="HB1008" s="157"/>
      <c r="HC1008" s="277"/>
      <c r="HD1008" s="277"/>
      <c r="HF1008" s="277"/>
    </row>
    <row r="1009" spans="1:214" ht="12.75" customHeight="1">
      <c r="A1009" s="203" t="s">
        <v>1889</v>
      </c>
      <c r="B1009" s="189" t="s">
        <v>430</v>
      </c>
      <c r="C1009" s="501" t="s">
        <v>431</v>
      </c>
      <c r="D1009" s="501"/>
      <c r="E1009" s="501"/>
      <c r="F1009" s="501"/>
      <c r="G1009" s="501"/>
      <c r="H1009" s="190" t="s">
        <v>432</v>
      </c>
      <c r="I1009" s="209">
        <v>2</v>
      </c>
      <c r="J1009" s="191"/>
      <c r="K1009" s="209">
        <v>2</v>
      </c>
      <c r="L1009" s="193"/>
      <c r="M1009" s="191"/>
      <c r="N1009" s="193"/>
      <c r="O1009" s="202">
        <v>1.0367</v>
      </c>
      <c r="P1009" s="216">
        <v>40.65</v>
      </c>
      <c r="GO1009" s="277"/>
      <c r="GP1009" s="277"/>
      <c r="GQ1009" s="277"/>
      <c r="GR1009" s="277"/>
      <c r="GS1009" s="277"/>
      <c r="GT1009" s="277"/>
      <c r="GU1009" s="277"/>
      <c r="GW1009" s="157"/>
      <c r="GX1009" s="157"/>
      <c r="GY1009" s="157"/>
      <c r="GZ1009" s="277"/>
      <c r="HA1009" s="157" t="s">
        <v>431</v>
      </c>
      <c r="HB1009" s="157"/>
      <c r="HC1009" s="277"/>
      <c r="HD1009" s="277"/>
      <c r="HF1009" s="277"/>
    </row>
    <row r="1010" spans="1:214" ht="12.75" customHeight="1">
      <c r="A1010" s="203"/>
      <c r="B1010" s="189"/>
      <c r="C1010" s="501" t="s">
        <v>433</v>
      </c>
      <c r="D1010" s="501"/>
      <c r="E1010" s="501"/>
      <c r="F1010" s="501"/>
      <c r="G1010" s="501"/>
      <c r="H1010" s="190"/>
      <c r="I1010" s="191"/>
      <c r="J1010" s="191"/>
      <c r="K1010" s="191"/>
      <c r="L1010" s="193"/>
      <c r="M1010" s="191"/>
      <c r="N1010" s="193"/>
      <c r="O1010" s="191"/>
      <c r="P1010" s="194">
        <v>3150.03</v>
      </c>
      <c r="GO1010" s="277"/>
      <c r="GP1010" s="277"/>
      <c r="GQ1010" s="277"/>
      <c r="GR1010" s="277"/>
      <c r="GS1010" s="277"/>
      <c r="GT1010" s="277"/>
      <c r="GU1010" s="277"/>
      <c r="GW1010" s="157"/>
      <c r="GX1010" s="157"/>
      <c r="GY1010" s="157"/>
      <c r="GZ1010" s="277"/>
      <c r="HA1010" s="157"/>
      <c r="HB1010" s="157" t="s">
        <v>433</v>
      </c>
      <c r="HC1010" s="277"/>
      <c r="HD1010" s="277"/>
      <c r="HF1010" s="277"/>
    </row>
    <row r="1011" spans="1:214" ht="12.75" customHeight="1">
      <c r="A1011" s="203"/>
      <c r="B1011" s="189" t="s">
        <v>653</v>
      </c>
      <c r="C1011" s="501" t="s">
        <v>654</v>
      </c>
      <c r="D1011" s="501"/>
      <c r="E1011" s="501"/>
      <c r="F1011" s="501"/>
      <c r="G1011" s="501"/>
      <c r="H1011" s="190" t="s">
        <v>432</v>
      </c>
      <c r="I1011" s="209">
        <v>90</v>
      </c>
      <c r="J1011" s="191"/>
      <c r="K1011" s="209">
        <v>90</v>
      </c>
      <c r="L1011" s="193"/>
      <c r="M1011" s="191"/>
      <c r="N1011" s="193"/>
      <c r="O1011" s="191"/>
      <c r="P1011" s="194">
        <v>2835.03</v>
      </c>
      <c r="GO1011" s="277"/>
      <c r="GP1011" s="277"/>
      <c r="GQ1011" s="277"/>
      <c r="GR1011" s="277"/>
      <c r="GS1011" s="277"/>
      <c r="GT1011" s="277"/>
      <c r="GU1011" s="277"/>
      <c r="GW1011" s="157"/>
      <c r="GX1011" s="157"/>
      <c r="GY1011" s="157"/>
      <c r="GZ1011" s="277"/>
      <c r="HA1011" s="157"/>
      <c r="HB1011" s="157" t="s">
        <v>654</v>
      </c>
      <c r="HC1011" s="277"/>
      <c r="HD1011" s="277"/>
      <c r="HF1011" s="277"/>
    </row>
    <row r="1012" spans="1:214" ht="12.75" customHeight="1">
      <c r="A1012" s="203"/>
      <c r="B1012" s="189" t="s">
        <v>655</v>
      </c>
      <c r="C1012" s="501" t="s">
        <v>656</v>
      </c>
      <c r="D1012" s="501"/>
      <c r="E1012" s="501"/>
      <c r="F1012" s="501"/>
      <c r="G1012" s="501"/>
      <c r="H1012" s="190" t="s">
        <v>432</v>
      </c>
      <c r="I1012" s="209">
        <v>46</v>
      </c>
      <c r="J1012" s="191"/>
      <c r="K1012" s="209">
        <v>46</v>
      </c>
      <c r="L1012" s="193"/>
      <c r="M1012" s="191"/>
      <c r="N1012" s="193"/>
      <c r="O1012" s="191"/>
      <c r="P1012" s="194">
        <v>1449.01</v>
      </c>
      <c r="GO1012" s="277"/>
      <c r="GP1012" s="277"/>
      <c r="GQ1012" s="277"/>
      <c r="GR1012" s="277"/>
      <c r="GS1012" s="277"/>
      <c r="GT1012" s="277"/>
      <c r="GU1012" s="277"/>
      <c r="GW1012" s="157"/>
      <c r="GX1012" s="157"/>
      <c r="GY1012" s="157"/>
      <c r="GZ1012" s="277"/>
      <c r="HA1012" s="157"/>
      <c r="HB1012" s="157" t="s">
        <v>656</v>
      </c>
      <c r="HC1012" s="277"/>
      <c r="HD1012" s="277"/>
      <c r="HF1012" s="277"/>
    </row>
    <row r="1013" spans="1:214" ht="12.75" customHeight="1">
      <c r="A1013" s="213"/>
      <c r="B1013" s="214"/>
      <c r="C1013" s="500" t="s">
        <v>438</v>
      </c>
      <c r="D1013" s="500"/>
      <c r="E1013" s="500"/>
      <c r="F1013" s="500"/>
      <c r="G1013" s="500"/>
      <c r="H1013" s="180"/>
      <c r="I1013" s="181"/>
      <c r="J1013" s="181"/>
      <c r="K1013" s="181"/>
      <c r="L1013" s="183"/>
      <c r="M1013" s="181"/>
      <c r="N1013" s="211">
        <v>1950.97</v>
      </c>
      <c r="O1013" s="181"/>
      <c r="P1013" s="212">
        <v>7803.88</v>
      </c>
      <c r="GO1013" s="277"/>
      <c r="GP1013" s="277"/>
      <c r="GQ1013" s="277"/>
      <c r="GR1013" s="277"/>
      <c r="GS1013" s="277"/>
      <c r="GT1013" s="277"/>
      <c r="GU1013" s="277"/>
      <c r="GW1013" s="157"/>
      <c r="GX1013" s="157"/>
      <c r="GY1013" s="157"/>
      <c r="GZ1013" s="277"/>
      <c r="HA1013" s="157"/>
      <c r="HB1013" s="157"/>
      <c r="HC1013" s="277" t="s">
        <v>438</v>
      </c>
      <c r="HD1013" s="277"/>
      <c r="HF1013" s="277"/>
    </row>
    <row r="1014" spans="1:214" ht="12.75" customHeight="1">
      <c r="A1014" s="178" t="s">
        <v>544</v>
      </c>
      <c r="B1014" s="179" t="s">
        <v>2155</v>
      </c>
      <c r="C1014" s="498" t="s">
        <v>2156</v>
      </c>
      <c r="D1014" s="498"/>
      <c r="E1014" s="498"/>
      <c r="F1014" s="498"/>
      <c r="G1014" s="498"/>
      <c r="H1014" s="180" t="s">
        <v>2157</v>
      </c>
      <c r="I1014" s="181">
        <v>32</v>
      </c>
      <c r="J1014" s="182">
        <v>1</v>
      </c>
      <c r="K1014" s="182">
        <v>32</v>
      </c>
      <c r="L1014" s="183"/>
      <c r="M1014" s="181"/>
      <c r="N1014" s="184"/>
      <c r="O1014" s="181"/>
      <c r="P1014" s="185"/>
      <c r="GO1014" s="277"/>
      <c r="GP1014" s="277"/>
      <c r="GQ1014" s="277" t="s">
        <v>2156</v>
      </c>
      <c r="GR1014" s="277"/>
      <c r="GS1014" s="277"/>
      <c r="GT1014" s="277"/>
      <c r="GU1014" s="277"/>
      <c r="GW1014" s="157"/>
      <c r="GX1014" s="157"/>
      <c r="GY1014" s="157"/>
      <c r="GZ1014" s="277"/>
      <c r="HA1014" s="157"/>
      <c r="HB1014" s="157"/>
      <c r="HC1014" s="277"/>
      <c r="HD1014" s="277"/>
      <c r="HF1014" s="277"/>
    </row>
    <row r="1015" spans="1:214" ht="56.25" customHeight="1">
      <c r="A1015" s="186"/>
      <c r="B1015" s="187" t="s">
        <v>386</v>
      </c>
      <c r="C1015" s="499" t="s">
        <v>387</v>
      </c>
      <c r="D1015" s="499"/>
      <c r="E1015" s="499"/>
      <c r="F1015" s="499"/>
      <c r="G1015" s="499"/>
      <c r="H1015" s="499"/>
      <c r="I1015" s="499"/>
      <c r="J1015" s="499"/>
      <c r="K1015" s="499"/>
      <c r="L1015" s="499"/>
      <c r="M1015" s="499"/>
      <c r="N1015" s="499"/>
      <c r="O1015" s="499"/>
      <c r="P1015" s="499"/>
      <c r="GO1015" s="277"/>
      <c r="GP1015" s="277"/>
      <c r="GQ1015" s="277"/>
      <c r="GR1015" s="277"/>
      <c r="GS1015" s="277"/>
      <c r="GT1015" s="277"/>
      <c r="GU1015" s="277"/>
      <c r="GV1015" s="140" t="s">
        <v>387</v>
      </c>
      <c r="GW1015" s="157"/>
      <c r="GX1015" s="157"/>
      <c r="GY1015" s="157"/>
      <c r="GZ1015" s="277"/>
      <c r="HA1015" s="157"/>
      <c r="HB1015" s="157"/>
      <c r="HC1015" s="277"/>
      <c r="HD1015" s="277"/>
      <c r="HF1015" s="277"/>
    </row>
    <row r="1016" spans="1:214" ht="22.5" customHeight="1">
      <c r="A1016" s="186"/>
      <c r="B1016" s="187" t="s">
        <v>388</v>
      </c>
      <c r="C1016" s="499" t="s">
        <v>389</v>
      </c>
      <c r="D1016" s="499"/>
      <c r="E1016" s="499"/>
      <c r="F1016" s="499"/>
      <c r="G1016" s="499"/>
      <c r="H1016" s="499"/>
      <c r="I1016" s="499"/>
      <c r="J1016" s="499"/>
      <c r="K1016" s="499"/>
      <c r="L1016" s="499"/>
      <c r="M1016" s="499"/>
      <c r="N1016" s="499"/>
      <c r="O1016" s="499"/>
      <c r="P1016" s="499"/>
      <c r="GO1016" s="277"/>
      <c r="GP1016" s="277"/>
      <c r="GQ1016" s="277"/>
      <c r="GR1016" s="277"/>
      <c r="GS1016" s="277"/>
      <c r="GT1016" s="277"/>
      <c r="GU1016" s="277"/>
      <c r="GV1016" s="140" t="s">
        <v>389</v>
      </c>
      <c r="GW1016" s="157"/>
      <c r="GX1016" s="157"/>
      <c r="GY1016" s="157"/>
      <c r="GZ1016" s="277"/>
      <c r="HA1016" s="157"/>
      <c r="HB1016" s="157"/>
      <c r="HC1016" s="277"/>
      <c r="HD1016" s="277"/>
      <c r="HF1016" s="277"/>
    </row>
    <row r="1017" spans="1:214" ht="12.75" customHeight="1">
      <c r="A1017" s="186"/>
      <c r="B1017" s="187"/>
      <c r="C1017" s="499" t="s">
        <v>2011</v>
      </c>
      <c r="D1017" s="499"/>
      <c r="E1017" s="499"/>
      <c r="F1017" s="499"/>
      <c r="G1017" s="499"/>
      <c r="H1017" s="499"/>
      <c r="I1017" s="499"/>
      <c r="J1017" s="499"/>
      <c r="K1017" s="499"/>
      <c r="L1017" s="499"/>
      <c r="M1017" s="499"/>
      <c r="N1017" s="499"/>
      <c r="O1017" s="499"/>
      <c r="P1017" s="499"/>
      <c r="GO1017" s="277"/>
      <c r="GP1017" s="277"/>
      <c r="GQ1017" s="277"/>
      <c r="GR1017" s="277"/>
      <c r="GS1017" s="277"/>
      <c r="GT1017" s="277"/>
      <c r="GU1017" s="277"/>
      <c r="GV1017" s="140" t="s">
        <v>2011</v>
      </c>
      <c r="GW1017" s="157"/>
      <c r="GX1017" s="157"/>
      <c r="GY1017" s="157"/>
      <c r="GZ1017" s="277"/>
      <c r="HA1017" s="157"/>
      <c r="HB1017" s="157"/>
      <c r="HC1017" s="277"/>
      <c r="HD1017" s="277"/>
      <c r="HF1017" s="277"/>
    </row>
    <row r="1018" spans="1:214" ht="12.75" customHeight="1">
      <c r="A1018" s="188"/>
      <c r="B1018" s="189" t="s">
        <v>164</v>
      </c>
      <c r="C1018" s="501" t="s">
        <v>391</v>
      </c>
      <c r="D1018" s="501"/>
      <c r="E1018" s="501"/>
      <c r="F1018" s="501"/>
      <c r="G1018" s="501"/>
      <c r="H1018" s="190" t="s">
        <v>392</v>
      </c>
      <c r="I1018" s="191"/>
      <c r="J1018" s="191"/>
      <c r="K1018" s="215">
        <v>11.3124704</v>
      </c>
      <c r="L1018" s="193"/>
      <c r="M1018" s="191"/>
      <c r="N1018" s="193"/>
      <c r="O1018" s="191"/>
      <c r="P1018" s="194">
        <v>9577.36</v>
      </c>
      <c r="GO1018" s="277"/>
      <c r="GP1018" s="277"/>
      <c r="GQ1018" s="277"/>
      <c r="GR1018" s="277"/>
      <c r="GS1018" s="277"/>
      <c r="GT1018" s="277"/>
      <c r="GU1018" s="277"/>
      <c r="GW1018" s="157" t="s">
        <v>391</v>
      </c>
      <c r="GX1018" s="157"/>
      <c r="GY1018" s="157"/>
      <c r="GZ1018" s="277"/>
      <c r="HA1018" s="157"/>
      <c r="HB1018" s="157"/>
      <c r="HC1018" s="277"/>
      <c r="HD1018" s="277"/>
      <c r="HF1018" s="277"/>
    </row>
    <row r="1019" spans="1:214" ht="12.75" customHeight="1">
      <c r="A1019" s="195"/>
      <c r="B1019" s="189" t="s">
        <v>2148</v>
      </c>
      <c r="C1019" s="501" t="s">
        <v>2149</v>
      </c>
      <c r="D1019" s="501"/>
      <c r="E1019" s="501"/>
      <c r="F1019" s="501"/>
      <c r="G1019" s="501"/>
      <c r="H1019" s="190" t="s">
        <v>392</v>
      </c>
      <c r="I1019" s="201">
        <v>0.22</v>
      </c>
      <c r="J1019" s="197">
        <v>1.6068849999999999</v>
      </c>
      <c r="K1019" s="215">
        <v>11.3124704</v>
      </c>
      <c r="L1019" s="198"/>
      <c r="M1019" s="199"/>
      <c r="N1019" s="200">
        <v>846.62</v>
      </c>
      <c r="O1019" s="191"/>
      <c r="P1019" s="194">
        <v>9577.36</v>
      </c>
      <c r="Q1019" s="278"/>
      <c r="R1019" s="278"/>
      <c r="GO1019" s="277"/>
      <c r="GP1019" s="277"/>
      <c r="GQ1019" s="277"/>
      <c r="GR1019" s="277"/>
      <c r="GS1019" s="277"/>
      <c r="GT1019" s="277"/>
      <c r="GU1019" s="277"/>
      <c r="GW1019" s="157"/>
      <c r="GX1019" s="157" t="s">
        <v>2149</v>
      </c>
      <c r="GY1019" s="157"/>
      <c r="GZ1019" s="277"/>
      <c r="HA1019" s="157"/>
      <c r="HB1019" s="157"/>
      <c r="HC1019" s="277"/>
      <c r="HD1019" s="277"/>
      <c r="HF1019" s="277"/>
    </row>
    <row r="1020" spans="1:214" ht="12.75" customHeight="1">
      <c r="A1020" s="188"/>
      <c r="B1020" s="189" t="s">
        <v>167</v>
      </c>
      <c r="C1020" s="501" t="s">
        <v>395</v>
      </c>
      <c r="D1020" s="501"/>
      <c r="E1020" s="501"/>
      <c r="F1020" s="501"/>
      <c r="G1020" s="501"/>
      <c r="H1020" s="190"/>
      <c r="I1020" s="191"/>
      <c r="J1020" s="191"/>
      <c r="K1020" s="191"/>
      <c r="L1020" s="193"/>
      <c r="M1020" s="191"/>
      <c r="N1020" s="193"/>
      <c r="O1020" s="191"/>
      <c r="P1020" s="216">
        <v>359.19</v>
      </c>
      <c r="GO1020" s="277"/>
      <c r="GP1020" s="277"/>
      <c r="GQ1020" s="277"/>
      <c r="GR1020" s="277"/>
      <c r="GS1020" s="277"/>
      <c r="GT1020" s="277"/>
      <c r="GU1020" s="277"/>
      <c r="GW1020" s="157" t="s">
        <v>395</v>
      </c>
      <c r="GX1020" s="157"/>
      <c r="GY1020" s="157"/>
      <c r="GZ1020" s="277"/>
      <c r="HA1020" s="157"/>
      <c r="HB1020" s="157"/>
      <c r="HC1020" s="277"/>
      <c r="HD1020" s="277"/>
      <c r="HF1020" s="277"/>
    </row>
    <row r="1021" spans="1:214" ht="22.5" customHeight="1">
      <c r="A1021" s="195"/>
      <c r="B1021" s="189" t="s">
        <v>644</v>
      </c>
      <c r="C1021" s="501" t="s">
        <v>645</v>
      </c>
      <c r="D1021" s="501"/>
      <c r="E1021" s="501"/>
      <c r="F1021" s="501"/>
      <c r="G1021" s="501"/>
      <c r="H1021" s="190" t="s">
        <v>399</v>
      </c>
      <c r="I1021" s="201">
        <v>0.03</v>
      </c>
      <c r="J1021" s="197">
        <v>1.6068849999999999</v>
      </c>
      <c r="K1021" s="215">
        <v>1.5426096</v>
      </c>
      <c r="L1021" s="205">
        <v>32.6</v>
      </c>
      <c r="M1021" s="206">
        <v>1.41</v>
      </c>
      <c r="N1021" s="200">
        <v>45.97</v>
      </c>
      <c r="O1021" s="191"/>
      <c r="P1021" s="194">
        <v>70.91</v>
      </c>
      <c r="Q1021" s="278"/>
      <c r="R1021" s="278"/>
      <c r="GO1021" s="277"/>
      <c r="GP1021" s="277"/>
      <c r="GQ1021" s="277"/>
      <c r="GR1021" s="277"/>
      <c r="GS1021" s="277"/>
      <c r="GT1021" s="277"/>
      <c r="GU1021" s="277"/>
      <c r="GW1021" s="157"/>
      <c r="GX1021" s="157" t="s">
        <v>645</v>
      </c>
      <c r="GY1021" s="157"/>
      <c r="GZ1021" s="277"/>
      <c r="HA1021" s="157"/>
      <c r="HB1021" s="157"/>
      <c r="HC1021" s="277"/>
      <c r="HD1021" s="277"/>
      <c r="HF1021" s="277"/>
    </row>
    <row r="1022" spans="1:214" ht="22.5" customHeight="1">
      <c r="A1022" s="195"/>
      <c r="B1022" s="189" t="s">
        <v>646</v>
      </c>
      <c r="C1022" s="501" t="s">
        <v>647</v>
      </c>
      <c r="D1022" s="501"/>
      <c r="E1022" s="501"/>
      <c r="F1022" s="501"/>
      <c r="G1022" s="501"/>
      <c r="H1022" s="190" t="s">
        <v>399</v>
      </c>
      <c r="I1022" s="201">
        <v>0.06</v>
      </c>
      <c r="J1022" s="197">
        <v>1.6068849999999999</v>
      </c>
      <c r="K1022" s="215">
        <v>3.0852192000000001</v>
      </c>
      <c r="L1022" s="205">
        <v>75.97</v>
      </c>
      <c r="M1022" s="206">
        <v>1.23</v>
      </c>
      <c r="N1022" s="200">
        <v>93.44</v>
      </c>
      <c r="O1022" s="191"/>
      <c r="P1022" s="194">
        <v>288.27999999999997</v>
      </c>
      <c r="Q1022" s="278"/>
      <c r="R1022" s="278"/>
      <c r="GO1022" s="277"/>
      <c r="GP1022" s="277"/>
      <c r="GQ1022" s="277"/>
      <c r="GR1022" s="277"/>
      <c r="GS1022" s="277"/>
      <c r="GT1022" s="277"/>
      <c r="GU1022" s="277"/>
      <c r="GW1022" s="157"/>
      <c r="GX1022" s="157" t="s">
        <v>647</v>
      </c>
      <c r="GY1022" s="157"/>
      <c r="GZ1022" s="277"/>
      <c r="HA1022" s="157"/>
      <c r="HB1022" s="157"/>
      <c r="HC1022" s="277"/>
      <c r="HD1022" s="277"/>
      <c r="HF1022" s="277"/>
    </row>
    <row r="1023" spans="1:214" ht="12.75" customHeight="1">
      <c r="A1023" s="188"/>
      <c r="B1023" s="189" t="s">
        <v>180</v>
      </c>
      <c r="C1023" s="501" t="s">
        <v>410</v>
      </c>
      <c r="D1023" s="501"/>
      <c r="E1023" s="501"/>
      <c r="F1023" s="501"/>
      <c r="G1023" s="501"/>
      <c r="H1023" s="190"/>
      <c r="I1023" s="191"/>
      <c r="J1023" s="191"/>
      <c r="K1023" s="191"/>
      <c r="L1023" s="193"/>
      <c r="M1023" s="191"/>
      <c r="N1023" s="193"/>
      <c r="O1023" s="191"/>
      <c r="P1023" s="216">
        <v>291.58</v>
      </c>
      <c r="GO1023" s="277"/>
      <c r="GP1023" s="277"/>
      <c r="GQ1023" s="277"/>
      <c r="GR1023" s="277"/>
      <c r="GS1023" s="277"/>
      <c r="GT1023" s="277"/>
      <c r="GU1023" s="277"/>
      <c r="GW1023" s="157" t="s">
        <v>410</v>
      </c>
      <c r="GX1023" s="157"/>
      <c r="GY1023" s="157"/>
      <c r="GZ1023" s="277"/>
      <c r="HA1023" s="157"/>
      <c r="HB1023" s="157"/>
      <c r="HC1023" s="277"/>
      <c r="HD1023" s="277"/>
      <c r="HF1023" s="277"/>
    </row>
    <row r="1024" spans="1:214" ht="12.75" customHeight="1">
      <c r="A1024" s="195"/>
      <c r="B1024" s="189" t="s">
        <v>648</v>
      </c>
      <c r="C1024" s="501" t="s">
        <v>649</v>
      </c>
      <c r="D1024" s="501"/>
      <c r="E1024" s="501"/>
      <c r="F1024" s="501"/>
      <c r="G1024" s="501"/>
      <c r="H1024" s="190" t="s">
        <v>413</v>
      </c>
      <c r="I1024" s="207">
        <v>4.0000000000000001E-3</v>
      </c>
      <c r="J1024" s="202">
        <v>1.0367</v>
      </c>
      <c r="K1024" s="215">
        <v>0.1326976</v>
      </c>
      <c r="L1024" s="205">
        <v>596.80999999999995</v>
      </c>
      <c r="M1024" s="206">
        <v>1.43</v>
      </c>
      <c r="N1024" s="200">
        <v>853.44</v>
      </c>
      <c r="O1024" s="191"/>
      <c r="P1024" s="194">
        <v>113.25</v>
      </c>
      <c r="Q1024" s="278"/>
      <c r="R1024" s="278"/>
      <c r="GO1024" s="277"/>
      <c r="GP1024" s="277"/>
      <c r="GQ1024" s="277"/>
      <c r="GR1024" s="277"/>
      <c r="GS1024" s="277"/>
      <c r="GT1024" s="277"/>
      <c r="GU1024" s="277"/>
      <c r="GW1024" s="157"/>
      <c r="GX1024" s="157" t="s">
        <v>649</v>
      </c>
      <c r="GY1024" s="157"/>
      <c r="GZ1024" s="277"/>
      <c r="HA1024" s="157"/>
      <c r="HB1024" s="157"/>
      <c r="HC1024" s="277"/>
      <c r="HD1024" s="277"/>
      <c r="HF1024" s="277"/>
    </row>
    <row r="1025" spans="1:214" ht="12.75" customHeight="1">
      <c r="A1025" s="195"/>
      <c r="B1025" s="189" t="s">
        <v>650</v>
      </c>
      <c r="C1025" s="501" t="s">
        <v>651</v>
      </c>
      <c r="D1025" s="501"/>
      <c r="E1025" s="501"/>
      <c r="F1025" s="501"/>
      <c r="G1025" s="501"/>
      <c r="H1025" s="190" t="s">
        <v>142</v>
      </c>
      <c r="I1025" s="209">
        <v>1</v>
      </c>
      <c r="J1025" s="202">
        <v>1.0367</v>
      </c>
      <c r="K1025" s="202">
        <v>33.174399999999999</v>
      </c>
      <c r="L1025" s="205">
        <v>0.64</v>
      </c>
      <c r="M1025" s="220">
        <v>1.6</v>
      </c>
      <c r="N1025" s="200">
        <v>1.02</v>
      </c>
      <c r="O1025" s="191"/>
      <c r="P1025" s="194">
        <v>33.840000000000003</v>
      </c>
      <c r="Q1025" s="278"/>
      <c r="R1025" s="278"/>
      <c r="GO1025" s="277"/>
      <c r="GP1025" s="277"/>
      <c r="GQ1025" s="277"/>
      <c r="GR1025" s="277"/>
      <c r="GS1025" s="277"/>
      <c r="GT1025" s="277"/>
      <c r="GU1025" s="277"/>
      <c r="GW1025" s="157"/>
      <c r="GX1025" s="157" t="s">
        <v>651</v>
      </c>
      <c r="GY1025" s="157"/>
      <c r="GZ1025" s="277"/>
      <c r="HA1025" s="157"/>
      <c r="HB1025" s="157"/>
      <c r="HC1025" s="277"/>
      <c r="HD1025" s="277"/>
      <c r="HF1025" s="277"/>
    </row>
    <row r="1026" spans="1:214" ht="22.5" customHeight="1">
      <c r="A1026" s="195"/>
      <c r="B1026" s="189" t="s">
        <v>2158</v>
      </c>
      <c r="C1026" s="501" t="s">
        <v>1123</v>
      </c>
      <c r="D1026" s="501"/>
      <c r="E1026" s="501"/>
      <c r="F1026" s="501"/>
      <c r="G1026" s="501"/>
      <c r="H1026" s="190" t="s">
        <v>1124</v>
      </c>
      <c r="I1026" s="207">
        <v>1E-3</v>
      </c>
      <c r="J1026" s="202">
        <v>1.0367</v>
      </c>
      <c r="K1026" s="215">
        <v>3.31744E-2</v>
      </c>
      <c r="L1026" s="208">
        <v>3156.07</v>
      </c>
      <c r="M1026" s="206">
        <v>1.38</v>
      </c>
      <c r="N1026" s="200">
        <v>4355.38</v>
      </c>
      <c r="O1026" s="191"/>
      <c r="P1026" s="194">
        <v>144.49</v>
      </c>
      <c r="Q1026" s="278"/>
      <c r="R1026" s="278"/>
      <c r="GO1026" s="277"/>
      <c r="GP1026" s="277"/>
      <c r="GQ1026" s="277"/>
      <c r="GR1026" s="277"/>
      <c r="GS1026" s="277"/>
      <c r="GT1026" s="277"/>
      <c r="GU1026" s="277"/>
      <c r="GW1026" s="157"/>
      <c r="GX1026" s="157" t="s">
        <v>1123</v>
      </c>
      <c r="GY1026" s="157"/>
      <c r="GZ1026" s="277"/>
      <c r="HA1026" s="157"/>
      <c r="HB1026" s="157"/>
      <c r="HC1026" s="277"/>
      <c r="HD1026" s="277"/>
      <c r="HF1026" s="277"/>
    </row>
    <row r="1027" spans="1:214" ht="12.75" customHeight="1">
      <c r="A1027" s="210"/>
      <c r="B1027" s="187"/>
      <c r="C1027" s="500" t="s">
        <v>429</v>
      </c>
      <c r="D1027" s="500"/>
      <c r="E1027" s="500"/>
      <c r="F1027" s="500"/>
      <c r="G1027" s="500"/>
      <c r="H1027" s="180"/>
      <c r="I1027" s="181"/>
      <c r="J1027" s="181"/>
      <c r="K1027" s="181"/>
      <c r="L1027" s="183"/>
      <c r="M1027" s="181"/>
      <c r="N1027" s="211"/>
      <c r="O1027" s="181"/>
      <c r="P1027" s="212">
        <v>10228.129999999999</v>
      </c>
      <c r="Q1027" s="278"/>
      <c r="R1027" s="278"/>
      <c r="GO1027" s="277"/>
      <c r="GP1027" s="277"/>
      <c r="GQ1027" s="277"/>
      <c r="GR1027" s="277"/>
      <c r="GS1027" s="277"/>
      <c r="GT1027" s="277"/>
      <c r="GU1027" s="277"/>
      <c r="GW1027" s="157"/>
      <c r="GX1027" s="157"/>
      <c r="GY1027" s="157"/>
      <c r="GZ1027" s="277" t="s">
        <v>429</v>
      </c>
      <c r="HA1027" s="157"/>
      <c r="HB1027" s="157"/>
      <c r="HC1027" s="277"/>
      <c r="HD1027" s="277"/>
      <c r="HF1027" s="277"/>
    </row>
    <row r="1028" spans="1:214" ht="12.75" customHeight="1">
      <c r="A1028" s="203" t="s">
        <v>1891</v>
      </c>
      <c r="B1028" s="189" t="s">
        <v>430</v>
      </c>
      <c r="C1028" s="501" t="s">
        <v>431</v>
      </c>
      <c r="D1028" s="501"/>
      <c r="E1028" s="501"/>
      <c r="F1028" s="501"/>
      <c r="G1028" s="501"/>
      <c r="H1028" s="190" t="s">
        <v>432</v>
      </c>
      <c r="I1028" s="209">
        <v>2</v>
      </c>
      <c r="J1028" s="191"/>
      <c r="K1028" s="209">
        <v>2</v>
      </c>
      <c r="L1028" s="193"/>
      <c r="M1028" s="191"/>
      <c r="N1028" s="193"/>
      <c r="O1028" s="202">
        <v>1.0367</v>
      </c>
      <c r="P1028" s="216">
        <v>123.58</v>
      </c>
      <c r="GO1028" s="277"/>
      <c r="GP1028" s="277"/>
      <c r="GQ1028" s="277"/>
      <c r="GR1028" s="277"/>
      <c r="GS1028" s="277"/>
      <c r="GT1028" s="277"/>
      <c r="GU1028" s="277"/>
      <c r="GW1028" s="157"/>
      <c r="GX1028" s="157"/>
      <c r="GY1028" s="157"/>
      <c r="GZ1028" s="277"/>
      <c r="HA1028" s="157" t="s">
        <v>431</v>
      </c>
      <c r="HB1028" s="157"/>
      <c r="HC1028" s="277"/>
      <c r="HD1028" s="277"/>
      <c r="HF1028" s="277"/>
    </row>
    <row r="1029" spans="1:214" ht="12.75" customHeight="1">
      <c r="A1029" s="203"/>
      <c r="B1029" s="189"/>
      <c r="C1029" s="501" t="s">
        <v>433</v>
      </c>
      <c r="D1029" s="501"/>
      <c r="E1029" s="501"/>
      <c r="F1029" s="501"/>
      <c r="G1029" s="501"/>
      <c r="H1029" s="190"/>
      <c r="I1029" s="191"/>
      <c r="J1029" s="191"/>
      <c r="K1029" s="191"/>
      <c r="L1029" s="193"/>
      <c r="M1029" s="191"/>
      <c r="N1029" s="193"/>
      <c r="O1029" s="191"/>
      <c r="P1029" s="194">
        <v>9577.36</v>
      </c>
      <c r="GO1029" s="277"/>
      <c r="GP1029" s="277"/>
      <c r="GQ1029" s="277"/>
      <c r="GR1029" s="277"/>
      <c r="GS1029" s="277"/>
      <c r="GT1029" s="277"/>
      <c r="GU1029" s="277"/>
      <c r="GW1029" s="157"/>
      <c r="GX1029" s="157"/>
      <c r="GY1029" s="157"/>
      <c r="GZ1029" s="277"/>
      <c r="HA1029" s="157"/>
      <c r="HB1029" s="157" t="s">
        <v>433</v>
      </c>
      <c r="HC1029" s="277"/>
      <c r="HD1029" s="277"/>
      <c r="HF1029" s="277"/>
    </row>
    <row r="1030" spans="1:214" ht="12.75" customHeight="1">
      <c r="A1030" s="203"/>
      <c r="B1030" s="189" t="s">
        <v>653</v>
      </c>
      <c r="C1030" s="501" t="s">
        <v>654</v>
      </c>
      <c r="D1030" s="501"/>
      <c r="E1030" s="501"/>
      <c r="F1030" s="501"/>
      <c r="G1030" s="501"/>
      <c r="H1030" s="190" t="s">
        <v>432</v>
      </c>
      <c r="I1030" s="209">
        <v>90</v>
      </c>
      <c r="J1030" s="191"/>
      <c r="K1030" s="209">
        <v>90</v>
      </c>
      <c r="L1030" s="193"/>
      <c r="M1030" s="191"/>
      <c r="N1030" s="193"/>
      <c r="O1030" s="191"/>
      <c r="P1030" s="194">
        <v>8619.6200000000008</v>
      </c>
      <c r="GO1030" s="277"/>
      <c r="GP1030" s="277"/>
      <c r="GQ1030" s="277"/>
      <c r="GR1030" s="277"/>
      <c r="GS1030" s="277"/>
      <c r="GT1030" s="277"/>
      <c r="GU1030" s="277"/>
      <c r="GW1030" s="157"/>
      <c r="GX1030" s="157"/>
      <c r="GY1030" s="157"/>
      <c r="GZ1030" s="277"/>
      <c r="HA1030" s="157"/>
      <c r="HB1030" s="157" t="s">
        <v>654</v>
      </c>
      <c r="HC1030" s="277"/>
      <c r="HD1030" s="277"/>
      <c r="HF1030" s="277"/>
    </row>
    <row r="1031" spans="1:214" ht="12.75" customHeight="1">
      <c r="A1031" s="203"/>
      <c r="B1031" s="189" t="s">
        <v>655</v>
      </c>
      <c r="C1031" s="501" t="s">
        <v>656</v>
      </c>
      <c r="D1031" s="501"/>
      <c r="E1031" s="501"/>
      <c r="F1031" s="501"/>
      <c r="G1031" s="501"/>
      <c r="H1031" s="190" t="s">
        <v>432</v>
      </c>
      <c r="I1031" s="209">
        <v>46</v>
      </c>
      <c r="J1031" s="191"/>
      <c r="K1031" s="209">
        <v>46</v>
      </c>
      <c r="L1031" s="193"/>
      <c r="M1031" s="191"/>
      <c r="N1031" s="193"/>
      <c r="O1031" s="191"/>
      <c r="P1031" s="194">
        <v>4405.59</v>
      </c>
      <c r="GO1031" s="277"/>
      <c r="GP1031" s="277"/>
      <c r="GQ1031" s="277"/>
      <c r="GR1031" s="277"/>
      <c r="GS1031" s="277"/>
      <c r="GT1031" s="277"/>
      <c r="GU1031" s="277"/>
      <c r="GW1031" s="157"/>
      <c r="GX1031" s="157"/>
      <c r="GY1031" s="157"/>
      <c r="GZ1031" s="277"/>
      <c r="HA1031" s="157"/>
      <c r="HB1031" s="157" t="s">
        <v>656</v>
      </c>
      <c r="HC1031" s="277"/>
      <c r="HD1031" s="277"/>
      <c r="HF1031" s="277"/>
    </row>
    <row r="1032" spans="1:214" ht="12.75" customHeight="1">
      <c r="A1032" s="213"/>
      <c r="B1032" s="214"/>
      <c r="C1032" s="500" t="s">
        <v>438</v>
      </c>
      <c r="D1032" s="500"/>
      <c r="E1032" s="500"/>
      <c r="F1032" s="500"/>
      <c r="G1032" s="500"/>
      <c r="H1032" s="180"/>
      <c r="I1032" s="181"/>
      <c r="J1032" s="181"/>
      <c r="K1032" s="181"/>
      <c r="L1032" s="183"/>
      <c r="M1032" s="181"/>
      <c r="N1032" s="218">
        <v>730.53</v>
      </c>
      <c r="O1032" s="181"/>
      <c r="P1032" s="212">
        <v>23376.92</v>
      </c>
      <c r="GO1032" s="277"/>
      <c r="GP1032" s="277"/>
      <c r="GQ1032" s="277"/>
      <c r="GR1032" s="277"/>
      <c r="GS1032" s="277"/>
      <c r="GT1032" s="277"/>
      <c r="GU1032" s="277"/>
      <c r="GW1032" s="157"/>
      <c r="GX1032" s="157"/>
      <c r="GY1032" s="157"/>
      <c r="GZ1032" s="277"/>
      <c r="HA1032" s="157"/>
      <c r="HB1032" s="157"/>
      <c r="HC1032" s="277" t="s">
        <v>438</v>
      </c>
      <c r="HD1032" s="277"/>
      <c r="HF1032" s="277"/>
    </row>
    <row r="1033" spans="1:214" ht="22.5" customHeight="1">
      <c r="A1033" s="178" t="s">
        <v>547</v>
      </c>
      <c r="B1033" s="179" t="s">
        <v>1493</v>
      </c>
      <c r="C1033" s="498" t="s">
        <v>1494</v>
      </c>
      <c r="D1033" s="498"/>
      <c r="E1033" s="498"/>
      <c r="F1033" s="498"/>
      <c r="G1033" s="498"/>
      <c r="H1033" s="180" t="s">
        <v>1495</v>
      </c>
      <c r="I1033" s="181">
        <v>0.44</v>
      </c>
      <c r="J1033" s="182">
        <v>1</v>
      </c>
      <c r="K1033" s="219">
        <v>0.44</v>
      </c>
      <c r="L1033" s="183"/>
      <c r="M1033" s="181"/>
      <c r="N1033" s="184"/>
      <c r="O1033" s="181"/>
      <c r="P1033" s="185"/>
      <c r="GO1033" s="277"/>
      <c r="GP1033" s="277"/>
      <c r="GQ1033" s="277" t="s">
        <v>1494</v>
      </c>
      <c r="GR1033" s="277"/>
      <c r="GS1033" s="277"/>
      <c r="GT1033" s="277"/>
      <c r="GU1033" s="277"/>
      <c r="GW1033" s="157"/>
      <c r="GX1033" s="157"/>
      <c r="GY1033" s="157"/>
      <c r="GZ1033" s="277"/>
      <c r="HA1033" s="157"/>
      <c r="HB1033" s="157"/>
      <c r="HC1033" s="277"/>
      <c r="HD1033" s="277"/>
      <c r="HF1033" s="277"/>
    </row>
    <row r="1034" spans="1:214" ht="56.25" customHeight="1">
      <c r="A1034" s="186"/>
      <c r="B1034" s="187" t="s">
        <v>386</v>
      </c>
      <c r="C1034" s="499" t="s">
        <v>387</v>
      </c>
      <c r="D1034" s="499"/>
      <c r="E1034" s="499"/>
      <c r="F1034" s="499"/>
      <c r="G1034" s="499"/>
      <c r="H1034" s="499"/>
      <c r="I1034" s="499"/>
      <c r="J1034" s="499"/>
      <c r="K1034" s="499"/>
      <c r="L1034" s="499"/>
      <c r="M1034" s="499"/>
      <c r="N1034" s="499"/>
      <c r="O1034" s="499"/>
      <c r="P1034" s="499"/>
      <c r="GO1034" s="277"/>
      <c r="GP1034" s="277"/>
      <c r="GQ1034" s="277"/>
      <c r="GR1034" s="277"/>
      <c r="GS1034" s="277"/>
      <c r="GT1034" s="277"/>
      <c r="GU1034" s="277"/>
      <c r="GV1034" s="140" t="s">
        <v>387</v>
      </c>
      <c r="GW1034" s="157"/>
      <c r="GX1034" s="157"/>
      <c r="GY1034" s="157"/>
      <c r="GZ1034" s="277"/>
      <c r="HA1034" s="157"/>
      <c r="HB1034" s="157"/>
      <c r="HC1034" s="277"/>
      <c r="HD1034" s="277"/>
      <c r="HF1034" s="277"/>
    </row>
    <row r="1035" spans="1:214" ht="22.5" customHeight="1">
      <c r="A1035" s="186"/>
      <c r="B1035" s="187" t="s">
        <v>388</v>
      </c>
      <c r="C1035" s="499" t="s">
        <v>389</v>
      </c>
      <c r="D1035" s="499"/>
      <c r="E1035" s="499"/>
      <c r="F1035" s="499"/>
      <c r="G1035" s="499"/>
      <c r="H1035" s="499"/>
      <c r="I1035" s="499"/>
      <c r="J1035" s="499"/>
      <c r="K1035" s="499"/>
      <c r="L1035" s="499"/>
      <c r="M1035" s="499"/>
      <c r="N1035" s="499"/>
      <c r="O1035" s="499"/>
      <c r="P1035" s="499"/>
      <c r="GO1035" s="277"/>
      <c r="GP1035" s="277"/>
      <c r="GQ1035" s="277"/>
      <c r="GR1035" s="277"/>
      <c r="GS1035" s="277"/>
      <c r="GT1035" s="277"/>
      <c r="GU1035" s="277"/>
      <c r="GV1035" s="140" t="s">
        <v>389</v>
      </c>
      <c r="GW1035" s="157"/>
      <c r="GX1035" s="157"/>
      <c r="GY1035" s="157"/>
      <c r="GZ1035" s="277"/>
      <c r="HA1035" s="157"/>
      <c r="HB1035" s="157"/>
      <c r="HC1035" s="277"/>
      <c r="HD1035" s="277"/>
      <c r="HF1035" s="277"/>
    </row>
    <row r="1036" spans="1:214" ht="12.75" customHeight="1">
      <c r="A1036" s="186"/>
      <c r="B1036" s="187"/>
      <c r="C1036" s="499" t="s">
        <v>2011</v>
      </c>
      <c r="D1036" s="499"/>
      <c r="E1036" s="499"/>
      <c r="F1036" s="499"/>
      <c r="G1036" s="499"/>
      <c r="H1036" s="499"/>
      <c r="I1036" s="499"/>
      <c r="J1036" s="499"/>
      <c r="K1036" s="499"/>
      <c r="L1036" s="499"/>
      <c r="M1036" s="499"/>
      <c r="N1036" s="499"/>
      <c r="O1036" s="499"/>
      <c r="P1036" s="499"/>
      <c r="GO1036" s="277"/>
      <c r="GP1036" s="277"/>
      <c r="GQ1036" s="277"/>
      <c r="GR1036" s="277"/>
      <c r="GS1036" s="277"/>
      <c r="GT1036" s="277"/>
      <c r="GU1036" s="277"/>
      <c r="GV1036" s="140" t="s">
        <v>2011</v>
      </c>
      <c r="GW1036" s="157"/>
      <c r="GX1036" s="157"/>
      <c r="GY1036" s="157"/>
      <c r="GZ1036" s="277"/>
      <c r="HA1036" s="157"/>
      <c r="HB1036" s="157"/>
      <c r="HC1036" s="277"/>
      <c r="HD1036" s="277"/>
      <c r="HF1036" s="277"/>
    </row>
    <row r="1037" spans="1:214" ht="12.75" customHeight="1">
      <c r="A1037" s="188"/>
      <c r="B1037" s="189" t="s">
        <v>164</v>
      </c>
      <c r="C1037" s="501" t="s">
        <v>391</v>
      </c>
      <c r="D1037" s="501"/>
      <c r="E1037" s="501"/>
      <c r="F1037" s="501"/>
      <c r="G1037" s="501"/>
      <c r="H1037" s="190" t="s">
        <v>392</v>
      </c>
      <c r="I1037" s="191"/>
      <c r="J1037" s="191"/>
      <c r="K1037" s="197">
        <v>10.605441000000001</v>
      </c>
      <c r="L1037" s="193"/>
      <c r="M1037" s="191"/>
      <c r="N1037" s="193"/>
      <c r="O1037" s="191"/>
      <c r="P1037" s="194">
        <v>6599.98</v>
      </c>
      <c r="GO1037" s="277"/>
      <c r="GP1037" s="277"/>
      <c r="GQ1037" s="277"/>
      <c r="GR1037" s="277"/>
      <c r="GS1037" s="277"/>
      <c r="GT1037" s="277"/>
      <c r="GU1037" s="277"/>
      <c r="GW1037" s="157" t="s">
        <v>391</v>
      </c>
      <c r="GX1037" s="157"/>
      <c r="GY1037" s="157"/>
      <c r="GZ1037" s="277"/>
      <c r="HA1037" s="157"/>
      <c r="HB1037" s="157"/>
      <c r="HC1037" s="277"/>
      <c r="HD1037" s="277"/>
      <c r="HF1037" s="277"/>
    </row>
    <row r="1038" spans="1:214" ht="12.75" customHeight="1">
      <c r="A1038" s="195"/>
      <c r="B1038" s="189" t="s">
        <v>1496</v>
      </c>
      <c r="C1038" s="501" t="s">
        <v>1497</v>
      </c>
      <c r="D1038" s="501"/>
      <c r="E1038" s="501"/>
      <c r="F1038" s="501"/>
      <c r="G1038" s="501"/>
      <c r="H1038" s="190" t="s">
        <v>392</v>
      </c>
      <c r="I1038" s="209">
        <v>15</v>
      </c>
      <c r="J1038" s="197">
        <v>1.6068849999999999</v>
      </c>
      <c r="K1038" s="197">
        <v>10.605441000000001</v>
      </c>
      <c r="L1038" s="198"/>
      <c r="M1038" s="199"/>
      <c r="N1038" s="200">
        <v>622.32000000000005</v>
      </c>
      <c r="O1038" s="191"/>
      <c r="P1038" s="194">
        <v>6599.98</v>
      </c>
      <c r="Q1038" s="278"/>
      <c r="R1038" s="278"/>
      <c r="GO1038" s="277"/>
      <c r="GP1038" s="277"/>
      <c r="GQ1038" s="277"/>
      <c r="GR1038" s="277"/>
      <c r="GS1038" s="277"/>
      <c r="GT1038" s="277"/>
      <c r="GU1038" s="277"/>
      <c r="GW1038" s="157"/>
      <c r="GX1038" s="157" t="s">
        <v>1497</v>
      </c>
      <c r="GY1038" s="157"/>
      <c r="GZ1038" s="277"/>
      <c r="HA1038" s="157"/>
      <c r="HB1038" s="157"/>
      <c r="HC1038" s="277"/>
      <c r="HD1038" s="277"/>
      <c r="HF1038" s="277"/>
    </row>
    <row r="1039" spans="1:214" ht="12.75" customHeight="1">
      <c r="A1039" s="188"/>
      <c r="B1039" s="189" t="s">
        <v>167</v>
      </c>
      <c r="C1039" s="501" t="s">
        <v>395</v>
      </c>
      <c r="D1039" s="501"/>
      <c r="E1039" s="501"/>
      <c r="F1039" s="501"/>
      <c r="G1039" s="501"/>
      <c r="H1039" s="190"/>
      <c r="I1039" s="191"/>
      <c r="J1039" s="191"/>
      <c r="K1039" s="191"/>
      <c r="L1039" s="193"/>
      <c r="M1039" s="191"/>
      <c r="N1039" s="193"/>
      <c r="O1039" s="191"/>
      <c r="P1039" s="194">
        <v>2512.42</v>
      </c>
      <c r="GO1039" s="277"/>
      <c r="GP1039" s="277"/>
      <c r="GQ1039" s="277"/>
      <c r="GR1039" s="277"/>
      <c r="GS1039" s="277"/>
      <c r="GT1039" s="277"/>
      <c r="GU1039" s="277"/>
      <c r="GW1039" s="157" t="s">
        <v>395</v>
      </c>
      <c r="GX1039" s="157"/>
      <c r="GY1039" s="157"/>
      <c r="GZ1039" s="277"/>
      <c r="HA1039" s="157"/>
      <c r="HB1039" s="157"/>
      <c r="HC1039" s="277"/>
      <c r="HD1039" s="277"/>
      <c r="HF1039" s="277"/>
    </row>
    <row r="1040" spans="1:214" ht="12.75" customHeight="1">
      <c r="A1040" s="188"/>
      <c r="B1040" s="189"/>
      <c r="C1040" s="501" t="s">
        <v>396</v>
      </c>
      <c r="D1040" s="501"/>
      <c r="E1040" s="501"/>
      <c r="F1040" s="501"/>
      <c r="G1040" s="501"/>
      <c r="H1040" s="190" t="s">
        <v>392</v>
      </c>
      <c r="I1040" s="191"/>
      <c r="J1040" s="191"/>
      <c r="K1040" s="215">
        <v>2.0857367</v>
      </c>
      <c r="L1040" s="193"/>
      <c r="M1040" s="191"/>
      <c r="N1040" s="193"/>
      <c r="O1040" s="191"/>
      <c r="P1040" s="194">
        <v>1388.14</v>
      </c>
      <c r="GO1040" s="277"/>
      <c r="GP1040" s="277"/>
      <c r="GQ1040" s="277"/>
      <c r="GR1040" s="277"/>
      <c r="GS1040" s="277"/>
      <c r="GT1040" s="277"/>
      <c r="GU1040" s="277"/>
      <c r="GW1040" s="157" t="s">
        <v>396</v>
      </c>
      <c r="GX1040" s="157"/>
      <c r="GY1040" s="157"/>
      <c r="GZ1040" s="277"/>
      <c r="HA1040" s="157"/>
      <c r="HB1040" s="157"/>
      <c r="HC1040" s="277"/>
      <c r="HD1040" s="277"/>
      <c r="HF1040" s="277"/>
    </row>
    <row r="1041" spans="1:214" ht="22.5" customHeight="1">
      <c r="A1041" s="195"/>
      <c r="B1041" s="189" t="s">
        <v>1498</v>
      </c>
      <c r="C1041" s="501" t="s">
        <v>1499</v>
      </c>
      <c r="D1041" s="501"/>
      <c r="E1041" s="501"/>
      <c r="F1041" s="501"/>
      <c r="G1041" s="501"/>
      <c r="H1041" s="190" t="s">
        <v>399</v>
      </c>
      <c r="I1041" s="201">
        <v>2.95</v>
      </c>
      <c r="J1041" s="197">
        <v>1.6068849999999999</v>
      </c>
      <c r="K1041" s="215">
        <v>2.0857367</v>
      </c>
      <c r="L1041" s="205">
        <v>995.51</v>
      </c>
      <c r="M1041" s="206">
        <v>1.21</v>
      </c>
      <c r="N1041" s="200">
        <v>1204.57</v>
      </c>
      <c r="O1041" s="191"/>
      <c r="P1041" s="194">
        <v>2512.42</v>
      </c>
      <c r="Q1041" s="278"/>
      <c r="R1041" s="278"/>
      <c r="GO1041" s="277"/>
      <c r="GP1041" s="277"/>
      <c r="GQ1041" s="277"/>
      <c r="GR1041" s="277"/>
      <c r="GS1041" s="277"/>
      <c r="GT1041" s="277"/>
      <c r="GU1041" s="277"/>
      <c r="GW1041" s="157"/>
      <c r="GX1041" s="157" t="s">
        <v>1499</v>
      </c>
      <c r="GY1041" s="157"/>
      <c r="GZ1041" s="277"/>
      <c r="HA1041" s="157"/>
      <c r="HB1041" s="157"/>
      <c r="HC1041" s="277"/>
      <c r="HD1041" s="277"/>
      <c r="HF1041" s="277"/>
    </row>
    <row r="1042" spans="1:214" ht="12.75" customHeight="1">
      <c r="A1042" s="203"/>
      <c r="B1042" s="189" t="s">
        <v>1500</v>
      </c>
      <c r="C1042" s="501" t="s">
        <v>1501</v>
      </c>
      <c r="D1042" s="501"/>
      <c r="E1042" s="501"/>
      <c r="F1042" s="501"/>
      <c r="G1042" s="501"/>
      <c r="H1042" s="190" t="s">
        <v>392</v>
      </c>
      <c r="I1042" s="201">
        <v>2.95</v>
      </c>
      <c r="J1042" s="197">
        <v>1.6068849999999999</v>
      </c>
      <c r="K1042" s="215">
        <v>2.0857367</v>
      </c>
      <c r="L1042" s="193"/>
      <c r="M1042" s="191"/>
      <c r="N1042" s="204">
        <v>665.54</v>
      </c>
      <c r="O1042" s="191"/>
      <c r="P1042" s="194">
        <v>1388.14</v>
      </c>
      <c r="GO1042" s="277"/>
      <c r="GP1042" s="277"/>
      <c r="GQ1042" s="277"/>
      <c r="GR1042" s="277"/>
      <c r="GS1042" s="277"/>
      <c r="GT1042" s="277"/>
      <c r="GU1042" s="277"/>
      <c r="GW1042" s="157"/>
      <c r="GX1042" s="157"/>
      <c r="GY1042" s="157" t="s">
        <v>1501</v>
      </c>
      <c r="GZ1042" s="277"/>
      <c r="HA1042" s="157"/>
      <c r="HB1042" s="157"/>
      <c r="HC1042" s="277"/>
      <c r="HD1042" s="277"/>
      <c r="HF1042" s="277"/>
    </row>
    <row r="1043" spans="1:214" ht="12.75" customHeight="1">
      <c r="A1043" s="188"/>
      <c r="B1043" s="189" t="s">
        <v>180</v>
      </c>
      <c r="C1043" s="501" t="s">
        <v>410</v>
      </c>
      <c r="D1043" s="501"/>
      <c r="E1043" s="501"/>
      <c r="F1043" s="501"/>
      <c r="G1043" s="501"/>
      <c r="H1043" s="190"/>
      <c r="I1043" s="191"/>
      <c r="J1043" s="191"/>
      <c r="K1043" s="191"/>
      <c r="L1043" s="193"/>
      <c r="M1043" s="191"/>
      <c r="N1043" s="193"/>
      <c r="O1043" s="191"/>
      <c r="P1043" s="216">
        <v>32.69</v>
      </c>
      <c r="GO1043" s="277"/>
      <c r="GP1043" s="277"/>
      <c r="GQ1043" s="277"/>
      <c r="GR1043" s="277"/>
      <c r="GS1043" s="277"/>
      <c r="GT1043" s="277"/>
      <c r="GU1043" s="277"/>
      <c r="GW1043" s="157" t="s">
        <v>410</v>
      </c>
      <c r="GX1043" s="157"/>
      <c r="GY1043" s="157"/>
      <c r="GZ1043" s="277"/>
      <c r="HA1043" s="157"/>
      <c r="HB1043" s="157"/>
      <c r="HC1043" s="277"/>
      <c r="HD1043" s="277"/>
      <c r="HF1043" s="277"/>
    </row>
    <row r="1044" spans="1:214" ht="22.5" customHeight="1">
      <c r="A1044" s="195"/>
      <c r="B1044" s="189" t="s">
        <v>1502</v>
      </c>
      <c r="C1044" s="501" t="s">
        <v>1503</v>
      </c>
      <c r="D1044" s="501"/>
      <c r="E1044" s="501"/>
      <c r="F1044" s="501"/>
      <c r="G1044" s="501"/>
      <c r="H1044" s="190" t="s">
        <v>413</v>
      </c>
      <c r="I1044" s="207">
        <v>1E-3</v>
      </c>
      <c r="J1044" s="202">
        <v>1.0367</v>
      </c>
      <c r="K1044" s="215">
        <v>4.5609999999999997E-4</v>
      </c>
      <c r="L1044" s="205">
        <v>675.01</v>
      </c>
      <c r="M1044" s="206">
        <v>1.54</v>
      </c>
      <c r="N1044" s="200">
        <v>1039.52</v>
      </c>
      <c r="O1044" s="191"/>
      <c r="P1044" s="194">
        <v>0.47</v>
      </c>
      <c r="Q1044" s="278"/>
      <c r="R1044" s="278"/>
      <c r="GO1044" s="277"/>
      <c r="GP1044" s="277"/>
      <c r="GQ1044" s="277"/>
      <c r="GR1044" s="277"/>
      <c r="GS1044" s="277"/>
      <c r="GT1044" s="277"/>
      <c r="GU1044" s="277"/>
      <c r="GW1044" s="157"/>
      <c r="GX1044" s="157" t="s">
        <v>1503</v>
      </c>
      <c r="GY1044" s="157"/>
      <c r="GZ1044" s="277"/>
      <c r="HA1044" s="157"/>
      <c r="HB1044" s="157"/>
      <c r="HC1044" s="277"/>
      <c r="HD1044" s="277"/>
      <c r="HF1044" s="277"/>
    </row>
    <row r="1045" spans="1:214" ht="33.75" customHeight="1">
      <c r="A1045" s="195"/>
      <c r="B1045" s="189" t="s">
        <v>593</v>
      </c>
      <c r="C1045" s="501" t="s">
        <v>594</v>
      </c>
      <c r="D1045" s="501"/>
      <c r="E1045" s="501"/>
      <c r="F1045" s="501"/>
      <c r="G1045" s="501"/>
      <c r="H1045" s="190" t="s">
        <v>595</v>
      </c>
      <c r="I1045" s="201">
        <v>0.83</v>
      </c>
      <c r="J1045" s="202">
        <v>1.0367</v>
      </c>
      <c r="K1045" s="215">
        <v>0.37860280000000002</v>
      </c>
      <c r="L1045" s="205">
        <v>5.87</v>
      </c>
      <c r="M1045" s="206">
        <v>0.87</v>
      </c>
      <c r="N1045" s="200">
        <v>5.1100000000000003</v>
      </c>
      <c r="O1045" s="191"/>
      <c r="P1045" s="194">
        <v>1.93</v>
      </c>
      <c r="Q1045" s="278"/>
      <c r="R1045" s="278"/>
      <c r="GO1045" s="277"/>
      <c r="GP1045" s="277"/>
      <c r="GQ1045" s="277"/>
      <c r="GR1045" s="277"/>
      <c r="GS1045" s="277"/>
      <c r="GT1045" s="277"/>
      <c r="GU1045" s="277"/>
      <c r="GW1045" s="157"/>
      <c r="GX1045" s="157" t="s">
        <v>594</v>
      </c>
      <c r="GY1045" s="157"/>
      <c r="GZ1045" s="277"/>
      <c r="HA1045" s="157"/>
      <c r="HB1045" s="157"/>
      <c r="HC1045" s="277"/>
      <c r="HD1045" s="277"/>
      <c r="HF1045" s="277"/>
    </row>
    <row r="1046" spans="1:214" ht="12.75" customHeight="1">
      <c r="A1046" s="195"/>
      <c r="B1046" s="189" t="s">
        <v>1504</v>
      </c>
      <c r="C1046" s="501" t="s">
        <v>1505</v>
      </c>
      <c r="D1046" s="501"/>
      <c r="E1046" s="501"/>
      <c r="F1046" s="501"/>
      <c r="G1046" s="501"/>
      <c r="H1046" s="190" t="s">
        <v>418</v>
      </c>
      <c r="I1046" s="207">
        <v>1E-3</v>
      </c>
      <c r="J1046" s="202">
        <v>1.0367</v>
      </c>
      <c r="K1046" s="215">
        <v>4.5609999999999997E-4</v>
      </c>
      <c r="L1046" s="208">
        <v>79053.06</v>
      </c>
      <c r="M1046" s="206">
        <v>0.84</v>
      </c>
      <c r="N1046" s="200">
        <v>66404.570000000007</v>
      </c>
      <c r="O1046" s="191"/>
      <c r="P1046" s="194">
        <v>30.29</v>
      </c>
      <c r="Q1046" s="278"/>
      <c r="R1046" s="278"/>
      <c r="GO1046" s="277"/>
      <c r="GP1046" s="277"/>
      <c r="GQ1046" s="277"/>
      <c r="GR1046" s="277"/>
      <c r="GS1046" s="277"/>
      <c r="GT1046" s="277"/>
      <c r="GU1046" s="277"/>
      <c r="GW1046" s="157"/>
      <c r="GX1046" s="157" t="s">
        <v>1505</v>
      </c>
      <c r="GY1046" s="157"/>
      <c r="GZ1046" s="277"/>
      <c r="HA1046" s="157"/>
      <c r="HB1046" s="157"/>
      <c r="HC1046" s="277"/>
      <c r="HD1046" s="277"/>
      <c r="HF1046" s="277"/>
    </row>
    <row r="1047" spans="1:214" ht="12.75" customHeight="1">
      <c r="A1047" s="210"/>
      <c r="B1047" s="187"/>
      <c r="C1047" s="500" t="s">
        <v>429</v>
      </c>
      <c r="D1047" s="500"/>
      <c r="E1047" s="500"/>
      <c r="F1047" s="500"/>
      <c r="G1047" s="500"/>
      <c r="H1047" s="180"/>
      <c r="I1047" s="181"/>
      <c r="J1047" s="181"/>
      <c r="K1047" s="181"/>
      <c r="L1047" s="183"/>
      <c r="M1047" s="181"/>
      <c r="N1047" s="211"/>
      <c r="O1047" s="181"/>
      <c r="P1047" s="212">
        <v>10533.23</v>
      </c>
      <c r="Q1047" s="278"/>
      <c r="R1047" s="278"/>
      <c r="GO1047" s="277"/>
      <c r="GP1047" s="277"/>
      <c r="GQ1047" s="277"/>
      <c r="GR1047" s="277"/>
      <c r="GS1047" s="277"/>
      <c r="GT1047" s="277"/>
      <c r="GU1047" s="277"/>
      <c r="GW1047" s="157"/>
      <c r="GX1047" s="157"/>
      <c r="GY1047" s="157"/>
      <c r="GZ1047" s="277" t="s">
        <v>429</v>
      </c>
      <c r="HA1047" s="157"/>
      <c r="HB1047" s="157"/>
      <c r="HC1047" s="277"/>
      <c r="HD1047" s="277"/>
      <c r="HF1047" s="277"/>
    </row>
    <row r="1048" spans="1:214" ht="12.75" customHeight="1">
      <c r="A1048" s="203" t="s">
        <v>1893</v>
      </c>
      <c r="B1048" s="189" t="s">
        <v>430</v>
      </c>
      <c r="C1048" s="501" t="s">
        <v>431</v>
      </c>
      <c r="D1048" s="501"/>
      <c r="E1048" s="501"/>
      <c r="F1048" s="501"/>
      <c r="G1048" s="501"/>
      <c r="H1048" s="190" t="s">
        <v>432</v>
      </c>
      <c r="I1048" s="209">
        <v>2</v>
      </c>
      <c r="J1048" s="191"/>
      <c r="K1048" s="209">
        <v>2</v>
      </c>
      <c r="L1048" s="193"/>
      <c r="M1048" s="191"/>
      <c r="N1048" s="193"/>
      <c r="O1048" s="202">
        <v>1.0367</v>
      </c>
      <c r="P1048" s="216">
        <v>85.16</v>
      </c>
      <c r="GO1048" s="277"/>
      <c r="GP1048" s="277"/>
      <c r="GQ1048" s="277"/>
      <c r="GR1048" s="277"/>
      <c r="GS1048" s="277"/>
      <c r="GT1048" s="277"/>
      <c r="GU1048" s="277"/>
      <c r="GW1048" s="157"/>
      <c r="GX1048" s="157"/>
      <c r="GY1048" s="157"/>
      <c r="GZ1048" s="277"/>
      <c r="HA1048" s="157" t="s">
        <v>431</v>
      </c>
      <c r="HB1048" s="157"/>
      <c r="HC1048" s="277"/>
      <c r="HD1048" s="277"/>
      <c r="HF1048" s="277"/>
    </row>
    <row r="1049" spans="1:214" ht="12.75" customHeight="1">
      <c r="A1049" s="203"/>
      <c r="B1049" s="189"/>
      <c r="C1049" s="501" t="s">
        <v>433</v>
      </c>
      <c r="D1049" s="501"/>
      <c r="E1049" s="501"/>
      <c r="F1049" s="501"/>
      <c r="G1049" s="501"/>
      <c r="H1049" s="190"/>
      <c r="I1049" s="191"/>
      <c r="J1049" s="191"/>
      <c r="K1049" s="191"/>
      <c r="L1049" s="193"/>
      <c r="M1049" s="191"/>
      <c r="N1049" s="193"/>
      <c r="O1049" s="191"/>
      <c r="P1049" s="194">
        <v>7988.12</v>
      </c>
      <c r="GO1049" s="277"/>
      <c r="GP1049" s="277"/>
      <c r="GQ1049" s="277"/>
      <c r="GR1049" s="277"/>
      <c r="GS1049" s="277"/>
      <c r="GT1049" s="277"/>
      <c r="GU1049" s="277"/>
      <c r="GW1049" s="157"/>
      <c r="GX1049" s="157"/>
      <c r="GY1049" s="157"/>
      <c r="GZ1049" s="277"/>
      <c r="HA1049" s="157"/>
      <c r="HB1049" s="157" t="s">
        <v>433</v>
      </c>
      <c r="HC1049" s="277"/>
      <c r="HD1049" s="277"/>
      <c r="HF1049" s="277"/>
    </row>
    <row r="1050" spans="1:214" ht="12.75" customHeight="1">
      <c r="A1050" s="203"/>
      <c r="B1050" s="189" t="s">
        <v>653</v>
      </c>
      <c r="C1050" s="501" t="s">
        <v>654</v>
      </c>
      <c r="D1050" s="501"/>
      <c r="E1050" s="501"/>
      <c r="F1050" s="501"/>
      <c r="G1050" s="501"/>
      <c r="H1050" s="190" t="s">
        <v>432</v>
      </c>
      <c r="I1050" s="209">
        <v>90</v>
      </c>
      <c r="J1050" s="191"/>
      <c r="K1050" s="209">
        <v>90</v>
      </c>
      <c r="L1050" s="193"/>
      <c r="M1050" s="191"/>
      <c r="N1050" s="193"/>
      <c r="O1050" s="191"/>
      <c r="P1050" s="194">
        <v>7189.31</v>
      </c>
      <c r="GO1050" s="277"/>
      <c r="GP1050" s="277"/>
      <c r="GQ1050" s="277"/>
      <c r="GR1050" s="277"/>
      <c r="GS1050" s="277"/>
      <c r="GT1050" s="277"/>
      <c r="GU1050" s="277"/>
      <c r="GW1050" s="157"/>
      <c r="GX1050" s="157"/>
      <c r="GY1050" s="157"/>
      <c r="GZ1050" s="277"/>
      <c r="HA1050" s="157"/>
      <c r="HB1050" s="157" t="s">
        <v>654</v>
      </c>
      <c r="HC1050" s="277"/>
      <c r="HD1050" s="277"/>
      <c r="HF1050" s="277"/>
    </row>
    <row r="1051" spans="1:214" ht="12.75" customHeight="1">
      <c r="A1051" s="203"/>
      <c r="B1051" s="189" t="s">
        <v>655</v>
      </c>
      <c r="C1051" s="501" t="s">
        <v>656</v>
      </c>
      <c r="D1051" s="501"/>
      <c r="E1051" s="501"/>
      <c r="F1051" s="501"/>
      <c r="G1051" s="501"/>
      <c r="H1051" s="190" t="s">
        <v>432</v>
      </c>
      <c r="I1051" s="209">
        <v>46</v>
      </c>
      <c r="J1051" s="191"/>
      <c r="K1051" s="209">
        <v>46</v>
      </c>
      <c r="L1051" s="193"/>
      <c r="M1051" s="191"/>
      <c r="N1051" s="193"/>
      <c r="O1051" s="191"/>
      <c r="P1051" s="194">
        <v>3674.54</v>
      </c>
      <c r="GO1051" s="277"/>
      <c r="GP1051" s="277"/>
      <c r="GQ1051" s="277"/>
      <c r="GR1051" s="277"/>
      <c r="GS1051" s="277"/>
      <c r="GT1051" s="277"/>
      <c r="GU1051" s="277"/>
      <c r="GW1051" s="157"/>
      <c r="GX1051" s="157"/>
      <c r="GY1051" s="157"/>
      <c r="GZ1051" s="277"/>
      <c r="HA1051" s="157"/>
      <c r="HB1051" s="157" t="s">
        <v>656</v>
      </c>
      <c r="HC1051" s="277"/>
      <c r="HD1051" s="277"/>
      <c r="HF1051" s="277"/>
    </row>
    <row r="1052" spans="1:214" ht="12.75" customHeight="1">
      <c r="A1052" s="213"/>
      <c r="B1052" s="214"/>
      <c r="C1052" s="500" t="s">
        <v>438</v>
      </c>
      <c r="D1052" s="500"/>
      <c r="E1052" s="500"/>
      <c r="F1052" s="500"/>
      <c r="G1052" s="500"/>
      <c r="H1052" s="180"/>
      <c r="I1052" s="181"/>
      <c r="J1052" s="181"/>
      <c r="K1052" s="181"/>
      <c r="L1052" s="183"/>
      <c r="M1052" s="181"/>
      <c r="N1052" s="211">
        <v>48823.27</v>
      </c>
      <c r="O1052" s="181"/>
      <c r="P1052" s="212">
        <v>21482.240000000002</v>
      </c>
      <c r="GO1052" s="277"/>
      <c r="GP1052" s="277"/>
      <c r="GQ1052" s="277"/>
      <c r="GR1052" s="277"/>
      <c r="GS1052" s="277"/>
      <c r="GT1052" s="277"/>
      <c r="GU1052" s="277"/>
      <c r="GW1052" s="157"/>
      <c r="GX1052" s="157"/>
      <c r="GY1052" s="157"/>
      <c r="GZ1052" s="277"/>
      <c r="HA1052" s="157"/>
      <c r="HB1052" s="157"/>
      <c r="HC1052" s="277" t="s">
        <v>438</v>
      </c>
      <c r="HD1052" s="277"/>
      <c r="HF1052" s="277"/>
    </row>
    <row r="1053" spans="1:214" ht="12.75" customHeight="1">
      <c r="A1053" s="497" t="s">
        <v>2159</v>
      </c>
      <c r="B1053" s="497"/>
      <c r="C1053" s="497"/>
      <c r="D1053" s="497"/>
      <c r="E1053" s="497"/>
      <c r="F1053" s="497"/>
      <c r="G1053" s="497"/>
      <c r="H1053" s="497"/>
      <c r="I1053" s="497"/>
      <c r="J1053" s="497"/>
      <c r="K1053" s="497"/>
      <c r="L1053" s="497"/>
      <c r="M1053" s="497"/>
      <c r="N1053" s="497"/>
      <c r="O1053" s="497"/>
      <c r="P1053" s="497"/>
      <c r="GO1053" s="277"/>
      <c r="GP1053" s="277" t="s">
        <v>2159</v>
      </c>
      <c r="GQ1053" s="277"/>
      <c r="GR1053" s="277"/>
      <c r="GS1053" s="277"/>
      <c r="GT1053" s="277"/>
      <c r="GU1053" s="277"/>
      <c r="GW1053" s="157"/>
      <c r="GX1053" s="157"/>
      <c r="GY1053" s="157"/>
      <c r="GZ1053" s="277"/>
      <c r="HA1053" s="157"/>
      <c r="HB1053" s="157"/>
      <c r="HC1053" s="277"/>
      <c r="HD1053" s="277"/>
      <c r="HF1053" s="277"/>
    </row>
    <row r="1054" spans="1:214" ht="22.5" customHeight="1">
      <c r="A1054" s="178" t="s">
        <v>550</v>
      </c>
      <c r="B1054" s="179" t="s">
        <v>1610</v>
      </c>
      <c r="C1054" s="498" t="s">
        <v>1611</v>
      </c>
      <c r="D1054" s="498"/>
      <c r="E1054" s="498"/>
      <c r="F1054" s="498"/>
      <c r="G1054" s="498"/>
      <c r="H1054" s="180" t="s">
        <v>587</v>
      </c>
      <c r="I1054" s="181">
        <v>2.42</v>
      </c>
      <c r="J1054" s="182">
        <v>1</v>
      </c>
      <c r="K1054" s="219">
        <v>2.42</v>
      </c>
      <c r="L1054" s="183"/>
      <c r="M1054" s="181"/>
      <c r="N1054" s="184"/>
      <c r="O1054" s="181"/>
      <c r="P1054" s="185"/>
      <c r="GO1054" s="277"/>
      <c r="GP1054" s="277"/>
      <c r="GQ1054" s="277" t="s">
        <v>1611</v>
      </c>
      <c r="GR1054" s="277"/>
      <c r="GS1054" s="277"/>
      <c r="GT1054" s="277"/>
      <c r="GU1054" s="277"/>
      <c r="GW1054" s="157"/>
      <c r="GX1054" s="157"/>
      <c r="GY1054" s="157"/>
      <c r="GZ1054" s="277"/>
      <c r="HA1054" s="157"/>
      <c r="HB1054" s="157"/>
      <c r="HC1054" s="277"/>
      <c r="HD1054" s="277"/>
      <c r="HF1054" s="277"/>
    </row>
    <row r="1055" spans="1:214" ht="56.25" customHeight="1">
      <c r="A1055" s="186"/>
      <c r="B1055" s="187" t="s">
        <v>386</v>
      </c>
      <c r="C1055" s="499" t="s">
        <v>387</v>
      </c>
      <c r="D1055" s="499"/>
      <c r="E1055" s="499"/>
      <c r="F1055" s="499"/>
      <c r="G1055" s="499"/>
      <c r="H1055" s="499"/>
      <c r="I1055" s="499"/>
      <c r="J1055" s="499"/>
      <c r="K1055" s="499"/>
      <c r="L1055" s="499"/>
      <c r="M1055" s="499"/>
      <c r="N1055" s="499"/>
      <c r="O1055" s="499"/>
      <c r="P1055" s="499"/>
      <c r="GO1055" s="277"/>
      <c r="GP1055" s="277"/>
      <c r="GQ1055" s="277"/>
      <c r="GR1055" s="277"/>
      <c r="GS1055" s="277"/>
      <c r="GT1055" s="277"/>
      <c r="GU1055" s="277"/>
      <c r="GV1055" s="140" t="s">
        <v>387</v>
      </c>
      <c r="GW1055" s="157"/>
      <c r="GX1055" s="157"/>
      <c r="GY1055" s="157"/>
      <c r="GZ1055" s="277"/>
      <c r="HA1055" s="157"/>
      <c r="HB1055" s="157"/>
      <c r="HC1055" s="277"/>
      <c r="HD1055" s="277"/>
      <c r="HF1055" s="277"/>
    </row>
    <row r="1056" spans="1:214" ht="22.5" customHeight="1">
      <c r="A1056" s="186"/>
      <c r="B1056" s="187" t="s">
        <v>388</v>
      </c>
      <c r="C1056" s="499" t="s">
        <v>389</v>
      </c>
      <c r="D1056" s="499"/>
      <c r="E1056" s="499"/>
      <c r="F1056" s="499"/>
      <c r="G1056" s="499"/>
      <c r="H1056" s="499"/>
      <c r="I1056" s="499"/>
      <c r="J1056" s="499"/>
      <c r="K1056" s="499"/>
      <c r="L1056" s="499"/>
      <c r="M1056" s="499"/>
      <c r="N1056" s="499"/>
      <c r="O1056" s="499"/>
      <c r="P1056" s="499"/>
      <c r="GO1056" s="277"/>
      <c r="GP1056" s="277"/>
      <c r="GQ1056" s="277"/>
      <c r="GR1056" s="277"/>
      <c r="GS1056" s="277"/>
      <c r="GT1056" s="277"/>
      <c r="GU1056" s="277"/>
      <c r="GV1056" s="140" t="s">
        <v>389</v>
      </c>
      <c r="GW1056" s="157"/>
      <c r="GX1056" s="157"/>
      <c r="GY1056" s="157"/>
      <c r="GZ1056" s="277"/>
      <c r="HA1056" s="157"/>
      <c r="HB1056" s="157"/>
      <c r="HC1056" s="277"/>
      <c r="HD1056" s="277"/>
      <c r="HF1056" s="277"/>
    </row>
    <row r="1057" spans="1:214" ht="12.75" customHeight="1">
      <c r="A1057" s="186"/>
      <c r="B1057" s="187"/>
      <c r="C1057" s="499" t="s">
        <v>2011</v>
      </c>
      <c r="D1057" s="499"/>
      <c r="E1057" s="499"/>
      <c r="F1057" s="499"/>
      <c r="G1057" s="499"/>
      <c r="H1057" s="499"/>
      <c r="I1057" s="499"/>
      <c r="J1057" s="499"/>
      <c r="K1057" s="499"/>
      <c r="L1057" s="499"/>
      <c r="M1057" s="499"/>
      <c r="N1057" s="499"/>
      <c r="O1057" s="499"/>
      <c r="P1057" s="499"/>
      <c r="GO1057" s="277"/>
      <c r="GP1057" s="277"/>
      <c r="GQ1057" s="277"/>
      <c r="GR1057" s="277"/>
      <c r="GS1057" s="277"/>
      <c r="GT1057" s="277"/>
      <c r="GU1057" s="277"/>
      <c r="GV1057" s="140" t="s">
        <v>2011</v>
      </c>
      <c r="GW1057" s="157"/>
      <c r="GX1057" s="157"/>
      <c r="GY1057" s="157"/>
      <c r="GZ1057" s="277"/>
      <c r="HA1057" s="157"/>
      <c r="HB1057" s="157"/>
      <c r="HC1057" s="277"/>
      <c r="HD1057" s="277"/>
      <c r="HF1057" s="277"/>
    </row>
    <row r="1058" spans="1:214" ht="12.75" customHeight="1">
      <c r="A1058" s="188"/>
      <c r="B1058" s="189" t="s">
        <v>164</v>
      </c>
      <c r="C1058" s="501" t="s">
        <v>391</v>
      </c>
      <c r="D1058" s="501"/>
      <c r="E1058" s="501"/>
      <c r="F1058" s="501"/>
      <c r="G1058" s="501"/>
      <c r="H1058" s="190" t="s">
        <v>392</v>
      </c>
      <c r="I1058" s="191"/>
      <c r="J1058" s="191"/>
      <c r="K1058" s="215">
        <v>60.079823300000001</v>
      </c>
      <c r="L1058" s="193"/>
      <c r="M1058" s="191"/>
      <c r="N1058" s="193"/>
      <c r="O1058" s="191"/>
      <c r="P1058" s="194">
        <v>35831.01</v>
      </c>
      <c r="GO1058" s="277"/>
      <c r="GP1058" s="277"/>
      <c r="GQ1058" s="277"/>
      <c r="GR1058" s="277"/>
      <c r="GS1058" s="277"/>
      <c r="GT1058" s="277"/>
      <c r="GU1058" s="277"/>
      <c r="GW1058" s="157" t="s">
        <v>391</v>
      </c>
      <c r="GX1058" s="157"/>
      <c r="GY1058" s="157"/>
      <c r="GZ1058" s="277"/>
      <c r="HA1058" s="157"/>
      <c r="HB1058" s="157"/>
      <c r="HC1058" s="277"/>
      <c r="HD1058" s="277"/>
      <c r="HF1058" s="277"/>
    </row>
    <row r="1059" spans="1:214" ht="12.75" customHeight="1">
      <c r="A1059" s="195"/>
      <c r="B1059" s="189" t="s">
        <v>588</v>
      </c>
      <c r="C1059" s="501" t="s">
        <v>589</v>
      </c>
      <c r="D1059" s="501"/>
      <c r="E1059" s="501"/>
      <c r="F1059" s="501"/>
      <c r="G1059" s="501"/>
      <c r="H1059" s="190" t="s">
        <v>392</v>
      </c>
      <c r="I1059" s="201">
        <v>15.45</v>
      </c>
      <c r="J1059" s="197">
        <v>1.6068849999999999</v>
      </c>
      <c r="K1059" s="215">
        <v>60.079823300000001</v>
      </c>
      <c r="L1059" s="198"/>
      <c r="M1059" s="199"/>
      <c r="N1059" s="200">
        <v>596.39</v>
      </c>
      <c r="O1059" s="191"/>
      <c r="P1059" s="194">
        <v>35831.01</v>
      </c>
      <c r="Q1059" s="278"/>
      <c r="R1059" s="278"/>
      <c r="GO1059" s="277"/>
      <c r="GP1059" s="277"/>
      <c r="GQ1059" s="277"/>
      <c r="GR1059" s="277"/>
      <c r="GS1059" s="277"/>
      <c r="GT1059" s="277"/>
      <c r="GU1059" s="277"/>
      <c r="GW1059" s="157"/>
      <c r="GX1059" s="157" t="s">
        <v>589</v>
      </c>
      <c r="GY1059" s="157"/>
      <c r="GZ1059" s="277"/>
      <c r="HA1059" s="157"/>
      <c r="HB1059" s="157"/>
      <c r="HC1059" s="277"/>
      <c r="HD1059" s="277"/>
      <c r="HF1059" s="277"/>
    </row>
    <row r="1060" spans="1:214" ht="12.75" customHeight="1">
      <c r="A1060" s="188"/>
      <c r="B1060" s="189" t="s">
        <v>167</v>
      </c>
      <c r="C1060" s="501" t="s">
        <v>395</v>
      </c>
      <c r="D1060" s="501"/>
      <c r="E1060" s="501"/>
      <c r="F1060" s="501"/>
      <c r="G1060" s="501"/>
      <c r="H1060" s="190"/>
      <c r="I1060" s="191"/>
      <c r="J1060" s="191"/>
      <c r="K1060" s="191"/>
      <c r="L1060" s="193"/>
      <c r="M1060" s="191"/>
      <c r="N1060" s="193"/>
      <c r="O1060" s="191"/>
      <c r="P1060" s="216">
        <v>82.66</v>
      </c>
      <c r="GO1060" s="277"/>
      <c r="GP1060" s="277"/>
      <c r="GQ1060" s="277"/>
      <c r="GR1060" s="277"/>
      <c r="GS1060" s="277"/>
      <c r="GT1060" s="277"/>
      <c r="GU1060" s="277"/>
      <c r="GW1060" s="157" t="s">
        <v>395</v>
      </c>
      <c r="GX1060" s="157"/>
      <c r="GY1060" s="157"/>
      <c r="GZ1060" s="277"/>
      <c r="HA1060" s="157"/>
      <c r="HB1060" s="157"/>
      <c r="HC1060" s="277"/>
      <c r="HD1060" s="277"/>
      <c r="HF1060" s="277"/>
    </row>
    <row r="1061" spans="1:214" ht="12.75" customHeight="1">
      <c r="A1061" s="188"/>
      <c r="B1061" s="189"/>
      <c r="C1061" s="501" t="s">
        <v>396</v>
      </c>
      <c r="D1061" s="501"/>
      <c r="E1061" s="501"/>
      <c r="F1061" s="501"/>
      <c r="G1061" s="501"/>
      <c r="H1061" s="190" t="s">
        <v>392</v>
      </c>
      <c r="I1061" s="191"/>
      <c r="J1061" s="191"/>
      <c r="K1061" s="215">
        <v>7.7773200000000001E-2</v>
      </c>
      <c r="L1061" s="193"/>
      <c r="M1061" s="191"/>
      <c r="N1061" s="193"/>
      <c r="O1061" s="191"/>
      <c r="P1061" s="216">
        <v>52.77</v>
      </c>
      <c r="GO1061" s="277"/>
      <c r="GP1061" s="277"/>
      <c r="GQ1061" s="277"/>
      <c r="GR1061" s="277"/>
      <c r="GS1061" s="277"/>
      <c r="GT1061" s="277"/>
      <c r="GU1061" s="277"/>
      <c r="GW1061" s="157" t="s">
        <v>396</v>
      </c>
      <c r="GX1061" s="157"/>
      <c r="GY1061" s="157"/>
      <c r="GZ1061" s="277"/>
      <c r="HA1061" s="157"/>
      <c r="HB1061" s="157"/>
      <c r="HC1061" s="277"/>
      <c r="HD1061" s="277"/>
      <c r="HF1061" s="277"/>
    </row>
    <row r="1062" spans="1:214" ht="12.75" customHeight="1">
      <c r="A1062" s="195"/>
      <c r="B1062" s="189" t="s">
        <v>397</v>
      </c>
      <c r="C1062" s="501" t="s">
        <v>398</v>
      </c>
      <c r="D1062" s="501"/>
      <c r="E1062" s="501"/>
      <c r="F1062" s="501"/>
      <c r="G1062" s="501"/>
      <c r="H1062" s="190" t="s">
        <v>399</v>
      </c>
      <c r="I1062" s="201">
        <v>0.01</v>
      </c>
      <c r="J1062" s="197">
        <v>1.6068849999999999</v>
      </c>
      <c r="K1062" s="215">
        <v>3.88866E-2</v>
      </c>
      <c r="L1062" s="198"/>
      <c r="M1062" s="199"/>
      <c r="N1062" s="200">
        <v>1582.31</v>
      </c>
      <c r="O1062" s="191"/>
      <c r="P1062" s="194">
        <v>61.53</v>
      </c>
      <c r="Q1062" s="278"/>
      <c r="R1062" s="278"/>
      <c r="GO1062" s="277"/>
      <c r="GP1062" s="277"/>
      <c r="GQ1062" s="277"/>
      <c r="GR1062" s="277"/>
      <c r="GS1062" s="277"/>
      <c r="GT1062" s="277"/>
      <c r="GU1062" s="277"/>
      <c r="GW1062" s="157"/>
      <c r="GX1062" s="157" t="s">
        <v>398</v>
      </c>
      <c r="GY1062" s="157"/>
      <c r="GZ1062" s="277"/>
      <c r="HA1062" s="157"/>
      <c r="HB1062" s="157"/>
      <c r="HC1062" s="277"/>
      <c r="HD1062" s="277"/>
      <c r="HF1062" s="277"/>
    </row>
    <row r="1063" spans="1:214" ht="12.75" customHeight="1">
      <c r="A1063" s="203"/>
      <c r="B1063" s="189" t="s">
        <v>400</v>
      </c>
      <c r="C1063" s="501" t="s">
        <v>401</v>
      </c>
      <c r="D1063" s="501"/>
      <c r="E1063" s="501"/>
      <c r="F1063" s="501"/>
      <c r="G1063" s="501"/>
      <c r="H1063" s="190" t="s">
        <v>392</v>
      </c>
      <c r="I1063" s="201">
        <v>0.01</v>
      </c>
      <c r="J1063" s="197">
        <v>1.6068849999999999</v>
      </c>
      <c r="K1063" s="215">
        <v>3.88866E-2</v>
      </c>
      <c r="L1063" s="193"/>
      <c r="M1063" s="191"/>
      <c r="N1063" s="204">
        <v>777.91</v>
      </c>
      <c r="O1063" s="191"/>
      <c r="P1063" s="216">
        <v>30.25</v>
      </c>
      <c r="GO1063" s="277"/>
      <c r="GP1063" s="277"/>
      <c r="GQ1063" s="277"/>
      <c r="GR1063" s="277"/>
      <c r="GS1063" s="277"/>
      <c r="GT1063" s="277"/>
      <c r="GU1063" s="277"/>
      <c r="GW1063" s="157"/>
      <c r="GX1063" s="157"/>
      <c r="GY1063" s="157" t="s">
        <v>401</v>
      </c>
      <c r="GZ1063" s="277"/>
      <c r="HA1063" s="157"/>
      <c r="HB1063" s="157"/>
      <c r="HC1063" s="277"/>
      <c r="HD1063" s="277"/>
      <c r="HF1063" s="277"/>
    </row>
    <row r="1064" spans="1:214" ht="12.75" customHeight="1">
      <c r="A1064" s="195"/>
      <c r="B1064" s="189" t="s">
        <v>402</v>
      </c>
      <c r="C1064" s="501" t="s">
        <v>403</v>
      </c>
      <c r="D1064" s="501"/>
      <c r="E1064" s="501"/>
      <c r="F1064" s="501"/>
      <c r="G1064" s="501"/>
      <c r="H1064" s="190" t="s">
        <v>399</v>
      </c>
      <c r="I1064" s="201">
        <v>0.01</v>
      </c>
      <c r="J1064" s="197">
        <v>1.6068849999999999</v>
      </c>
      <c r="K1064" s="215">
        <v>3.88866E-2</v>
      </c>
      <c r="L1064" s="198"/>
      <c r="M1064" s="199"/>
      <c r="N1064" s="200">
        <v>543.33000000000004</v>
      </c>
      <c r="O1064" s="191"/>
      <c r="P1064" s="194">
        <v>21.13</v>
      </c>
      <c r="Q1064" s="278"/>
      <c r="R1064" s="278"/>
      <c r="GO1064" s="277"/>
      <c r="GP1064" s="277"/>
      <c r="GQ1064" s="277"/>
      <c r="GR1064" s="277"/>
      <c r="GS1064" s="277"/>
      <c r="GT1064" s="277"/>
      <c r="GU1064" s="277"/>
      <c r="GW1064" s="157"/>
      <c r="GX1064" s="157" t="s">
        <v>403</v>
      </c>
      <c r="GY1064" s="157"/>
      <c r="GZ1064" s="277"/>
      <c r="HA1064" s="157"/>
      <c r="HB1064" s="157"/>
      <c r="HC1064" s="277"/>
      <c r="HD1064" s="277"/>
      <c r="HF1064" s="277"/>
    </row>
    <row r="1065" spans="1:214" ht="12.75" customHeight="1">
      <c r="A1065" s="203"/>
      <c r="B1065" s="189" t="s">
        <v>404</v>
      </c>
      <c r="C1065" s="501" t="s">
        <v>405</v>
      </c>
      <c r="D1065" s="501"/>
      <c r="E1065" s="501"/>
      <c r="F1065" s="501"/>
      <c r="G1065" s="501"/>
      <c r="H1065" s="190" t="s">
        <v>392</v>
      </c>
      <c r="I1065" s="201">
        <v>0.01</v>
      </c>
      <c r="J1065" s="197">
        <v>1.6068849999999999</v>
      </c>
      <c r="K1065" s="215">
        <v>3.88866E-2</v>
      </c>
      <c r="L1065" s="193"/>
      <c r="M1065" s="191"/>
      <c r="N1065" s="204">
        <v>579.11</v>
      </c>
      <c r="O1065" s="191"/>
      <c r="P1065" s="216">
        <v>22.52</v>
      </c>
      <c r="GO1065" s="277"/>
      <c r="GP1065" s="277"/>
      <c r="GQ1065" s="277"/>
      <c r="GR1065" s="277"/>
      <c r="GS1065" s="277"/>
      <c r="GT1065" s="277"/>
      <c r="GU1065" s="277"/>
      <c r="GW1065" s="157"/>
      <c r="GX1065" s="157"/>
      <c r="GY1065" s="157" t="s">
        <v>405</v>
      </c>
      <c r="GZ1065" s="277"/>
      <c r="HA1065" s="157"/>
      <c r="HB1065" s="157"/>
      <c r="HC1065" s="277"/>
      <c r="HD1065" s="277"/>
      <c r="HF1065" s="277"/>
    </row>
    <row r="1066" spans="1:214" ht="12.75" customHeight="1">
      <c r="A1066" s="188"/>
      <c r="B1066" s="189" t="s">
        <v>180</v>
      </c>
      <c r="C1066" s="501" t="s">
        <v>410</v>
      </c>
      <c r="D1066" s="501"/>
      <c r="E1066" s="501"/>
      <c r="F1066" s="501"/>
      <c r="G1066" s="501"/>
      <c r="H1066" s="190"/>
      <c r="I1066" s="191"/>
      <c r="J1066" s="191"/>
      <c r="K1066" s="191"/>
      <c r="L1066" s="193"/>
      <c r="M1066" s="191"/>
      <c r="N1066" s="193"/>
      <c r="O1066" s="191"/>
      <c r="P1066" s="194">
        <v>2550.75</v>
      </c>
      <c r="GO1066" s="277"/>
      <c r="GP1066" s="277"/>
      <c r="GQ1066" s="277"/>
      <c r="GR1066" s="277"/>
      <c r="GS1066" s="277"/>
      <c r="GT1066" s="277"/>
      <c r="GU1066" s="277"/>
      <c r="GW1066" s="157" t="s">
        <v>410</v>
      </c>
      <c r="GX1066" s="157"/>
      <c r="GY1066" s="157"/>
      <c r="GZ1066" s="277"/>
      <c r="HA1066" s="157"/>
      <c r="HB1066" s="157"/>
      <c r="HC1066" s="277"/>
      <c r="HD1066" s="277"/>
      <c r="HF1066" s="277"/>
    </row>
    <row r="1067" spans="1:214" ht="12.75" customHeight="1">
      <c r="A1067" s="195"/>
      <c r="B1067" s="189" t="s">
        <v>1612</v>
      </c>
      <c r="C1067" s="501" t="s">
        <v>1613</v>
      </c>
      <c r="D1067" s="501"/>
      <c r="E1067" s="501"/>
      <c r="F1067" s="501"/>
      <c r="G1067" s="501"/>
      <c r="H1067" s="190" t="s">
        <v>413</v>
      </c>
      <c r="I1067" s="196">
        <v>0.1</v>
      </c>
      <c r="J1067" s="202">
        <v>1.0367</v>
      </c>
      <c r="K1067" s="215">
        <v>0.25088139999999998</v>
      </c>
      <c r="L1067" s="205">
        <v>150.04</v>
      </c>
      <c r="M1067" s="206">
        <v>1.59</v>
      </c>
      <c r="N1067" s="200">
        <v>238.56</v>
      </c>
      <c r="O1067" s="191"/>
      <c r="P1067" s="194">
        <v>59.85</v>
      </c>
      <c r="Q1067" s="278"/>
      <c r="R1067" s="278"/>
      <c r="GO1067" s="277"/>
      <c r="GP1067" s="277"/>
      <c r="GQ1067" s="277"/>
      <c r="GR1067" s="277"/>
      <c r="GS1067" s="277"/>
      <c r="GT1067" s="277"/>
      <c r="GU1067" s="277"/>
      <c r="GW1067" s="157"/>
      <c r="GX1067" s="157" t="s">
        <v>1613</v>
      </c>
      <c r="GY1067" s="157"/>
      <c r="GZ1067" s="277"/>
      <c r="HA1067" s="157"/>
      <c r="HB1067" s="157"/>
      <c r="HC1067" s="277"/>
      <c r="HD1067" s="277"/>
      <c r="HF1067" s="277"/>
    </row>
    <row r="1068" spans="1:214" ht="12.75" customHeight="1">
      <c r="A1068" s="195"/>
      <c r="B1068" s="189" t="s">
        <v>1614</v>
      </c>
      <c r="C1068" s="501" t="s">
        <v>1615</v>
      </c>
      <c r="D1068" s="501"/>
      <c r="E1068" s="501"/>
      <c r="F1068" s="501"/>
      <c r="G1068" s="501"/>
      <c r="H1068" s="190" t="s">
        <v>413</v>
      </c>
      <c r="I1068" s="201">
        <v>0.02</v>
      </c>
      <c r="J1068" s="202">
        <v>1.0367</v>
      </c>
      <c r="K1068" s="215">
        <v>5.01763E-2</v>
      </c>
      <c r="L1068" s="205">
        <v>187.38</v>
      </c>
      <c r="M1068" s="206">
        <v>0.87</v>
      </c>
      <c r="N1068" s="200">
        <v>163.02000000000001</v>
      </c>
      <c r="O1068" s="191"/>
      <c r="P1068" s="194">
        <v>8.18</v>
      </c>
      <c r="Q1068" s="278"/>
      <c r="R1068" s="278"/>
      <c r="GO1068" s="277"/>
      <c r="GP1068" s="277"/>
      <c r="GQ1068" s="277"/>
      <c r="GR1068" s="277"/>
      <c r="GS1068" s="277"/>
      <c r="GT1068" s="277"/>
      <c r="GU1068" s="277"/>
      <c r="GW1068" s="157"/>
      <c r="GX1068" s="157" t="s">
        <v>1615</v>
      </c>
      <c r="GY1068" s="157"/>
      <c r="GZ1068" s="277"/>
      <c r="HA1068" s="157"/>
      <c r="HB1068" s="157"/>
      <c r="HC1068" s="277"/>
      <c r="HD1068" s="277"/>
      <c r="HF1068" s="277"/>
    </row>
    <row r="1069" spans="1:214" ht="33.75" customHeight="1">
      <c r="A1069" s="195"/>
      <c r="B1069" s="189" t="s">
        <v>593</v>
      </c>
      <c r="C1069" s="501" t="s">
        <v>594</v>
      </c>
      <c r="D1069" s="501"/>
      <c r="E1069" s="501"/>
      <c r="F1069" s="501"/>
      <c r="G1069" s="501"/>
      <c r="H1069" s="190" t="s">
        <v>595</v>
      </c>
      <c r="I1069" s="201">
        <v>16.670000000000002</v>
      </c>
      <c r="J1069" s="202">
        <v>1.0367</v>
      </c>
      <c r="K1069" s="215">
        <v>41.821929400000002</v>
      </c>
      <c r="L1069" s="205">
        <v>5.87</v>
      </c>
      <c r="M1069" s="206">
        <v>0.87</v>
      </c>
      <c r="N1069" s="200">
        <v>5.1100000000000003</v>
      </c>
      <c r="O1069" s="191"/>
      <c r="P1069" s="194">
        <v>213.71</v>
      </c>
      <c r="Q1069" s="278"/>
      <c r="R1069" s="278"/>
      <c r="GO1069" s="277"/>
      <c r="GP1069" s="277"/>
      <c r="GQ1069" s="277"/>
      <c r="GR1069" s="277"/>
      <c r="GS1069" s="277"/>
      <c r="GT1069" s="277"/>
      <c r="GU1069" s="277"/>
      <c r="GW1069" s="157"/>
      <c r="GX1069" s="157" t="s">
        <v>594</v>
      </c>
      <c r="GY1069" s="157"/>
      <c r="GZ1069" s="277"/>
      <c r="HA1069" s="157"/>
      <c r="HB1069" s="157"/>
      <c r="HC1069" s="277"/>
      <c r="HD1069" s="277"/>
      <c r="HF1069" s="277"/>
    </row>
    <row r="1070" spans="1:214" ht="22.5" customHeight="1">
      <c r="A1070" s="195"/>
      <c r="B1070" s="189" t="s">
        <v>1403</v>
      </c>
      <c r="C1070" s="501" t="s">
        <v>1404</v>
      </c>
      <c r="D1070" s="501"/>
      <c r="E1070" s="501"/>
      <c r="F1070" s="501"/>
      <c r="G1070" s="501"/>
      <c r="H1070" s="190" t="s">
        <v>1405</v>
      </c>
      <c r="I1070" s="209">
        <v>1</v>
      </c>
      <c r="J1070" s="202">
        <v>1.0367</v>
      </c>
      <c r="K1070" s="197">
        <v>2.5088140000000001</v>
      </c>
      <c r="L1070" s="205">
        <v>37.71</v>
      </c>
      <c r="M1070" s="206">
        <v>1.54</v>
      </c>
      <c r="N1070" s="200">
        <v>58.07</v>
      </c>
      <c r="O1070" s="191"/>
      <c r="P1070" s="194">
        <v>145.69</v>
      </c>
      <c r="Q1070" s="278"/>
      <c r="R1070" s="278"/>
      <c r="GO1070" s="277"/>
      <c r="GP1070" s="277"/>
      <c r="GQ1070" s="277"/>
      <c r="GR1070" s="277"/>
      <c r="GS1070" s="277"/>
      <c r="GT1070" s="277"/>
      <c r="GU1070" s="277"/>
      <c r="GW1070" s="157"/>
      <c r="GX1070" s="157" t="s">
        <v>1404</v>
      </c>
      <c r="GY1070" s="157"/>
      <c r="GZ1070" s="277"/>
      <c r="HA1070" s="157"/>
      <c r="HB1070" s="157"/>
      <c r="HC1070" s="277"/>
      <c r="HD1070" s="277"/>
      <c r="HF1070" s="277"/>
    </row>
    <row r="1071" spans="1:214" ht="12.75" customHeight="1">
      <c r="A1071" s="195"/>
      <c r="B1071" s="189" t="s">
        <v>1616</v>
      </c>
      <c r="C1071" s="501" t="s">
        <v>1617</v>
      </c>
      <c r="D1071" s="501"/>
      <c r="E1071" s="501"/>
      <c r="F1071" s="501"/>
      <c r="G1071" s="501"/>
      <c r="H1071" s="190" t="s">
        <v>413</v>
      </c>
      <c r="I1071" s="201">
        <v>0.01</v>
      </c>
      <c r="J1071" s="202">
        <v>1.0367</v>
      </c>
      <c r="K1071" s="215">
        <v>2.5088099999999999E-2</v>
      </c>
      <c r="L1071" s="205">
        <v>395.65</v>
      </c>
      <c r="M1071" s="220">
        <v>1.6</v>
      </c>
      <c r="N1071" s="200">
        <v>633.04</v>
      </c>
      <c r="O1071" s="191"/>
      <c r="P1071" s="194">
        <v>15.88</v>
      </c>
      <c r="Q1071" s="278"/>
      <c r="R1071" s="278"/>
      <c r="GO1071" s="277"/>
      <c r="GP1071" s="277"/>
      <c r="GQ1071" s="277"/>
      <c r="GR1071" s="277"/>
      <c r="GS1071" s="277"/>
      <c r="GT1071" s="277"/>
      <c r="GU1071" s="277"/>
      <c r="GW1071" s="157"/>
      <c r="GX1071" s="157" t="s">
        <v>1617</v>
      </c>
      <c r="GY1071" s="157"/>
      <c r="GZ1071" s="277"/>
      <c r="HA1071" s="157"/>
      <c r="HB1071" s="157"/>
      <c r="HC1071" s="277"/>
      <c r="HD1071" s="277"/>
      <c r="HF1071" s="277"/>
    </row>
    <row r="1072" spans="1:214" ht="12.75" customHeight="1">
      <c r="A1072" s="195"/>
      <c r="B1072" s="189" t="s">
        <v>1572</v>
      </c>
      <c r="C1072" s="501" t="s">
        <v>1573</v>
      </c>
      <c r="D1072" s="501"/>
      <c r="E1072" s="501"/>
      <c r="F1072" s="501"/>
      <c r="G1072" s="501"/>
      <c r="H1072" s="190" t="s">
        <v>413</v>
      </c>
      <c r="I1072" s="201">
        <v>0.08</v>
      </c>
      <c r="J1072" s="202">
        <v>1.0367</v>
      </c>
      <c r="K1072" s="215">
        <v>0.2007051</v>
      </c>
      <c r="L1072" s="205">
        <v>931.11</v>
      </c>
      <c r="M1072" s="206">
        <v>1.61</v>
      </c>
      <c r="N1072" s="200">
        <v>1499.09</v>
      </c>
      <c r="O1072" s="191"/>
      <c r="P1072" s="194">
        <v>300.88</v>
      </c>
      <c r="Q1072" s="278"/>
      <c r="R1072" s="278"/>
      <c r="GO1072" s="277"/>
      <c r="GP1072" s="277"/>
      <c r="GQ1072" s="277"/>
      <c r="GR1072" s="277"/>
      <c r="GS1072" s="277"/>
      <c r="GT1072" s="277"/>
      <c r="GU1072" s="277"/>
      <c r="GW1072" s="157"/>
      <c r="GX1072" s="157" t="s">
        <v>1573</v>
      </c>
      <c r="GY1072" s="157"/>
      <c r="GZ1072" s="277"/>
      <c r="HA1072" s="157"/>
      <c r="HB1072" s="157"/>
      <c r="HC1072" s="277"/>
      <c r="HD1072" s="277"/>
      <c r="HF1072" s="277"/>
    </row>
    <row r="1073" spans="1:214" ht="12.75" customHeight="1">
      <c r="A1073" s="195"/>
      <c r="B1073" s="189" t="s">
        <v>1618</v>
      </c>
      <c r="C1073" s="501" t="s">
        <v>1619</v>
      </c>
      <c r="D1073" s="501"/>
      <c r="E1073" s="501"/>
      <c r="F1073" s="501"/>
      <c r="G1073" s="501"/>
      <c r="H1073" s="190" t="s">
        <v>418</v>
      </c>
      <c r="I1073" s="202">
        <v>1E-4</v>
      </c>
      <c r="J1073" s="202">
        <v>1.0367</v>
      </c>
      <c r="K1073" s="215">
        <v>2.5090000000000003E-4</v>
      </c>
      <c r="L1073" s="208">
        <v>308849.7</v>
      </c>
      <c r="M1073" s="206">
        <v>1.22</v>
      </c>
      <c r="N1073" s="200">
        <v>376796.63</v>
      </c>
      <c r="O1073" s="191"/>
      <c r="P1073" s="194">
        <v>94.54</v>
      </c>
      <c r="Q1073" s="278"/>
      <c r="R1073" s="278"/>
      <c r="GO1073" s="277"/>
      <c r="GP1073" s="277"/>
      <c r="GQ1073" s="277"/>
      <c r="GR1073" s="277"/>
      <c r="GS1073" s="277"/>
      <c r="GT1073" s="277"/>
      <c r="GU1073" s="277"/>
      <c r="GW1073" s="157"/>
      <c r="GX1073" s="157" t="s">
        <v>1619</v>
      </c>
      <c r="GY1073" s="157"/>
      <c r="GZ1073" s="277"/>
      <c r="HA1073" s="157"/>
      <c r="HB1073" s="157"/>
      <c r="HC1073" s="277"/>
      <c r="HD1073" s="277"/>
      <c r="HF1073" s="277"/>
    </row>
    <row r="1074" spans="1:214" ht="12.75" customHeight="1">
      <c r="A1074" s="195"/>
      <c r="B1074" s="189" t="s">
        <v>1620</v>
      </c>
      <c r="C1074" s="501" t="s">
        <v>1621</v>
      </c>
      <c r="D1074" s="501"/>
      <c r="E1074" s="501"/>
      <c r="F1074" s="501"/>
      <c r="G1074" s="501"/>
      <c r="H1074" s="190" t="s">
        <v>587</v>
      </c>
      <c r="I1074" s="201">
        <v>1.02</v>
      </c>
      <c r="J1074" s="202">
        <v>1.0367</v>
      </c>
      <c r="K1074" s="215">
        <v>2.5589903000000001</v>
      </c>
      <c r="L1074" s="205">
        <v>655.9</v>
      </c>
      <c r="M1074" s="206">
        <v>1.02</v>
      </c>
      <c r="N1074" s="200">
        <v>669.02</v>
      </c>
      <c r="O1074" s="191"/>
      <c r="P1074" s="194">
        <v>1712.02</v>
      </c>
      <c r="Q1074" s="278"/>
      <c r="R1074" s="278"/>
      <c r="GO1074" s="277"/>
      <c r="GP1074" s="277"/>
      <c r="GQ1074" s="277"/>
      <c r="GR1074" s="277"/>
      <c r="GS1074" s="277"/>
      <c r="GT1074" s="277"/>
      <c r="GU1074" s="277"/>
      <c r="GW1074" s="157"/>
      <c r="GX1074" s="157" t="s">
        <v>1621</v>
      </c>
      <c r="GY1074" s="157"/>
      <c r="GZ1074" s="277"/>
      <c r="HA1074" s="157"/>
      <c r="HB1074" s="157"/>
      <c r="HC1074" s="277"/>
      <c r="HD1074" s="277"/>
      <c r="HF1074" s="277"/>
    </row>
    <row r="1075" spans="1:214" ht="12.75" customHeight="1">
      <c r="A1075" s="210"/>
      <c r="B1075" s="187"/>
      <c r="C1075" s="500" t="s">
        <v>429</v>
      </c>
      <c r="D1075" s="500"/>
      <c r="E1075" s="500"/>
      <c r="F1075" s="500"/>
      <c r="G1075" s="500"/>
      <c r="H1075" s="180"/>
      <c r="I1075" s="181"/>
      <c r="J1075" s="181"/>
      <c r="K1075" s="181"/>
      <c r="L1075" s="183"/>
      <c r="M1075" s="181"/>
      <c r="N1075" s="211"/>
      <c r="O1075" s="181"/>
      <c r="P1075" s="212">
        <v>38517.19</v>
      </c>
      <c r="Q1075" s="278"/>
      <c r="R1075" s="278"/>
      <c r="GO1075" s="277"/>
      <c r="GP1075" s="277"/>
      <c r="GQ1075" s="277"/>
      <c r="GR1075" s="277"/>
      <c r="GS1075" s="277"/>
      <c r="GT1075" s="277"/>
      <c r="GU1075" s="277"/>
      <c r="GW1075" s="157"/>
      <c r="GX1075" s="157"/>
      <c r="GY1075" s="157"/>
      <c r="GZ1075" s="277" t="s">
        <v>429</v>
      </c>
      <c r="HA1075" s="157"/>
      <c r="HB1075" s="157"/>
      <c r="HC1075" s="277"/>
      <c r="HD1075" s="277"/>
      <c r="HF1075" s="277"/>
    </row>
    <row r="1076" spans="1:214" ht="12.75" customHeight="1">
      <c r="A1076" s="203" t="s">
        <v>1900</v>
      </c>
      <c r="B1076" s="189" t="s">
        <v>430</v>
      </c>
      <c r="C1076" s="501" t="s">
        <v>431</v>
      </c>
      <c r="D1076" s="501"/>
      <c r="E1076" s="501"/>
      <c r="F1076" s="501"/>
      <c r="G1076" s="501"/>
      <c r="H1076" s="190" t="s">
        <v>432</v>
      </c>
      <c r="I1076" s="209">
        <v>2</v>
      </c>
      <c r="J1076" s="191"/>
      <c r="K1076" s="209">
        <v>2</v>
      </c>
      <c r="L1076" s="193"/>
      <c r="M1076" s="191"/>
      <c r="N1076" s="193"/>
      <c r="O1076" s="202">
        <v>1.0367</v>
      </c>
      <c r="P1076" s="216">
        <v>462.34</v>
      </c>
      <c r="GO1076" s="277"/>
      <c r="GP1076" s="277"/>
      <c r="GQ1076" s="277"/>
      <c r="GR1076" s="277"/>
      <c r="GS1076" s="277"/>
      <c r="GT1076" s="277"/>
      <c r="GU1076" s="277"/>
      <c r="GW1076" s="157"/>
      <c r="GX1076" s="157"/>
      <c r="GY1076" s="157"/>
      <c r="GZ1076" s="277"/>
      <c r="HA1076" s="157" t="s">
        <v>431</v>
      </c>
      <c r="HB1076" s="157"/>
      <c r="HC1076" s="277"/>
      <c r="HD1076" s="277"/>
      <c r="HF1076" s="277"/>
    </row>
    <row r="1077" spans="1:214" ht="12.75" customHeight="1">
      <c r="A1077" s="203"/>
      <c r="B1077" s="189"/>
      <c r="C1077" s="501" t="s">
        <v>433</v>
      </c>
      <c r="D1077" s="501"/>
      <c r="E1077" s="501"/>
      <c r="F1077" s="501"/>
      <c r="G1077" s="501"/>
      <c r="H1077" s="190"/>
      <c r="I1077" s="191"/>
      <c r="J1077" s="191"/>
      <c r="K1077" s="191"/>
      <c r="L1077" s="193"/>
      <c r="M1077" s="191"/>
      <c r="N1077" s="193"/>
      <c r="O1077" s="191"/>
      <c r="P1077" s="194">
        <v>35883.78</v>
      </c>
      <c r="GO1077" s="277"/>
      <c r="GP1077" s="277"/>
      <c r="GQ1077" s="277"/>
      <c r="GR1077" s="277"/>
      <c r="GS1077" s="277"/>
      <c r="GT1077" s="277"/>
      <c r="GU1077" s="277"/>
      <c r="GW1077" s="157"/>
      <c r="GX1077" s="157"/>
      <c r="GY1077" s="157"/>
      <c r="GZ1077" s="277"/>
      <c r="HA1077" s="157"/>
      <c r="HB1077" s="157" t="s">
        <v>433</v>
      </c>
      <c r="HC1077" s="277"/>
      <c r="HD1077" s="277"/>
      <c r="HF1077" s="277"/>
    </row>
    <row r="1078" spans="1:214" ht="12.75" customHeight="1">
      <c r="A1078" s="203"/>
      <c r="B1078" s="189" t="s">
        <v>603</v>
      </c>
      <c r="C1078" s="501" t="s">
        <v>604</v>
      </c>
      <c r="D1078" s="501"/>
      <c r="E1078" s="501"/>
      <c r="F1078" s="501"/>
      <c r="G1078" s="501"/>
      <c r="H1078" s="190" t="s">
        <v>432</v>
      </c>
      <c r="I1078" s="209">
        <v>97</v>
      </c>
      <c r="J1078" s="191"/>
      <c r="K1078" s="209">
        <v>97</v>
      </c>
      <c r="L1078" s="193"/>
      <c r="M1078" s="191"/>
      <c r="N1078" s="193"/>
      <c r="O1078" s="191"/>
      <c r="P1078" s="194">
        <v>34807.269999999997</v>
      </c>
      <c r="GO1078" s="277"/>
      <c r="GP1078" s="277"/>
      <c r="GQ1078" s="277"/>
      <c r="GR1078" s="277"/>
      <c r="GS1078" s="277"/>
      <c r="GT1078" s="277"/>
      <c r="GU1078" s="277"/>
      <c r="GW1078" s="157"/>
      <c r="GX1078" s="157"/>
      <c r="GY1078" s="157"/>
      <c r="GZ1078" s="277"/>
      <c r="HA1078" s="157"/>
      <c r="HB1078" s="157" t="s">
        <v>604</v>
      </c>
      <c r="HC1078" s="277"/>
      <c r="HD1078" s="277"/>
      <c r="HF1078" s="277"/>
    </row>
    <row r="1079" spans="1:214" ht="12.75" customHeight="1">
      <c r="A1079" s="203"/>
      <c r="B1079" s="189" t="s">
        <v>605</v>
      </c>
      <c r="C1079" s="501" t="s">
        <v>606</v>
      </c>
      <c r="D1079" s="501"/>
      <c r="E1079" s="501"/>
      <c r="F1079" s="501"/>
      <c r="G1079" s="501"/>
      <c r="H1079" s="190" t="s">
        <v>432</v>
      </c>
      <c r="I1079" s="209">
        <v>51</v>
      </c>
      <c r="J1079" s="191"/>
      <c r="K1079" s="209">
        <v>51</v>
      </c>
      <c r="L1079" s="193"/>
      <c r="M1079" s="191"/>
      <c r="N1079" s="193"/>
      <c r="O1079" s="191"/>
      <c r="P1079" s="194">
        <v>18300.73</v>
      </c>
      <c r="GO1079" s="277"/>
      <c r="GP1079" s="277"/>
      <c r="GQ1079" s="277"/>
      <c r="GR1079" s="277"/>
      <c r="GS1079" s="277"/>
      <c r="GT1079" s="277"/>
      <c r="GU1079" s="277"/>
      <c r="GW1079" s="157"/>
      <c r="GX1079" s="157"/>
      <c r="GY1079" s="157"/>
      <c r="GZ1079" s="277"/>
      <c r="HA1079" s="157"/>
      <c r="HB1079" s="157" t="s">
        <v>606</v>
      </c>
      <c r="HC1079" s="277"/>
      <c r="HD1079" s="277"/>
      <c r="HF1079" s="277"/>
    </row>
    <row r="1080" spans="1:214" ht="12.75" customHeight="1">
      <c r="A1080" s="213"/>
      <c r="B1080" s="214"/>
      <c r="C1080" s="500" t="s">
        <v>438</v>
      </c>
      <c r="D1080" s="500"/>
      <c r="E1080" s="500"/>
      <c r="F1080" s="500"/>
      <c r="G1080" s="500"/>
      <c r="H1080" s="180"/>
      <c r="I1080" s="181"/>
      <c r="J1080" s="181"/>
      <c r="K1080" s="181"/>
      <c r="L1080" s="183"/>
      <c r="M1080" s="181"/>
      <c r="N1080" s="211">
        <v>38052.699999999997</v>
      </c>
      <c r="O1080" s="181"/>
      <c r="P1080" s="212">
        <v>92087.53</v>
      </c>
      <c r="GO1080" s="277"/>
      <c r="GP1080" s="277"/>
      <c r="GQ1080" s="277"/>
      <c r="GR1080" s="277"/>
      <c r="GS1080" s="277"/>
      <c r="GT1080" s="277"/>
      <c r="GU1080" s="277"/>
      <c r="GW1080" s="157"/>
      <c r="GX1080" s="157"/>
      <c r="GY1080" s="157"/>
      <c r="GZ1080" s="277"/>
      <c r="HA1080" s="157"/>
      <c r="HB1080" s="157"/>
      <c r="HC1080" s="277" t="s">
        <v>438</v>
      </c>
      <c r="HD1080" s="277"/>
      <c r="HF1080" s="277"/>
    </row>
    <row r="1081" spans="1:214" ht="22.5" customHeight="1">
      <c r="A1081" s="178" t="s">
        <v>553</v>
      </c>
      <c r="B1081" s="179" t="s">
        <v>1624</v>
      </c>
      <c r="C1081" s="498" t="s">
        <v>1625</v>
      </c>
      <c r="D1081" s="498"/>
      <c r="E1081" s="498"/>
      <c r="F1081" s="498"/>
      <c r="G1081" s="498"/>
      <c r="H1081" s="180" t="s">
        <v>587</v>
      </c>
      <c r="I1081" s="181">
        <v>1.7</v>
      </c>
      <c r="J1081" s="182">
        <v>1</v>
      </c>
      <c r="K1081" s="222">
        <v>1.7</v>
      </c>
      <c r="L1081" s="183"/>
      <c r="M1081" s="181"/>
      <c r="N1081" s="184"/>
      <c r="O1081" s="181"/>
      <c r="P1081" s="185"/>
      <c r="GO1081" s="277"/>
      <c r="GP1081" s="277"/>
      <c r="GQ1081" s="277" t="s">
        <v>1625</v>
      </c>
      <c r="GR1081" s="277"/>
      <c r="GS1081" s="277"/>
      <c r="GT1081" s="277"/>
      <c r="GU1081" s="277"/>
      <c r="GW1081" s="157"/>
      <c r="GX1081" s="157"/>
      <c r="GY1081" s="157"/>
      <c r="GZ1081" s="277"/>
      <c r="HA1081" s="157"/>
      <c r="HB1081" s="157"/>
      <c r="HC1081" s="277"/>
      <c r="HD1081" s="277"/>
      <c r="HF1081" s="277"/>
    </row>
    <row r="1082" spans="1:214" ht="56.25" customHeight="1">
      <c r="A1082" s="186"/>
      <c r="B1082" s="187" t="s">
        <v>386</v>
      </c>
      <c r="C1082" s="499" t="s">
        <v>387</v>
      </c>
      <c r="D1082" s="499"/>
      <c r="E1082" s="499"/>
      <c r="F1082" s="499"/>
      <c r="G1082" s="499"/>
      <c r="H1082" s="499"/>
      <c r="I1082" s="499"/>
      <c r="J1082" s="499"/>
      <c r="K1082" s="499"/>
      <c r="L1082" s="499"/>
      <c r="M1082" s="499"/>
      <c r="N1082" s="499"/>
      <c r="O1082" s="499"/>
      <c r="P1082" s="499"/>
      <c r="GO1082" s="277"/>
      <c r="GP1082" s="277"/>
      <c r="GQ1082" s="277"/>
      <c r="GR1082" s="277"/>
      <c r="GS1082" s="277"/>
      <c r="GT1082" s="277"/>
      <c r="GU1082" s="277"/>
      <c r="GV1082" s="140" t="s">
        <v>387</v>
      </c>
      <c r="GW1082" s="157"/>
      <c r="GX1082" s="157"/>
      <c r="GY1082" s="157"/>
      <c r="GZ1082" s="277"/>
      <c r="HA1082" s="157"/>
      <c r="HB1082" s="157"/>
      <c r="HC1082" s="277"/>
      <c r="HD1082" s="277"/>
      <c r="HF1082" s="277"/>
    </row>
    <row r="1083" spans="1:214" ht="22.5" customHeight="1">
      <c r="A1083" s="186"/>
      <c r="B1083" s="187" t="s">
        <v>388</v>
      </c>
      <c r="C1083" s="499" t="s">
        <v>389</v>
      </c>
      <c r="D1083" s="499"/>
      <c r="E1083" s="499"/>
      <c r="F1083" s="499"/>
      <c r="G1083" s="499"/>
      <c r="H1083" s="499"/>
      <c r="I1083" s="499"/>
      <c r="J1083" s="499"/>
      <c r="K1083" s="499"/>
      <c r="L1083" s="499"/>
      <c r="M1083" s="499"/>
      <c r="N1083" s="499"/>
      <c r="O1083" s="499"/>
      <c r="P1083" s="499"/>
      <c r="GO1083" s="277"/>
      <c r="GP1083" s="277"/>
      <c r="GQ1083" s="277"/>
      <c r="GR1083" s="277"/>
      <c r="GS1083" s="277"/>
      <c r="GT1083" s="277"/>
      <c r="GU1083" s="277"/>
      <c r="GV1083" s="140" t="s">
        <v>389</v>
      </c>
      <c r="GW1083" s="157"/>
      <c r="GX1083" s="157"/>
      <c r="GY1083" s="157"/>
      <c r="GZ1083" s="277"/>
      <c r="HA1083" s="157"/>
      <c r="HB1083" s="157"/>
      <c r="HC1083" s="277"/>
      <c r="HD1083" s="277"/>
      <c r="HF1083" s="277"/>
    </row>
    <row r="1084" spans="1:214" ht="12.75" customHeight="1">
      <c r="A1084" s="186"/>
      <c r="B1084" s="187"/>
      <c r="C1084" s="499" t="s">
        <v>2011</v>
      </c>
      <c r="D1084" s="499"/>
      <c r="E1084" s="499"/>
      <c r="F1084" s="499"/>
      <c r="G1084" s="499"/>
      <c r="H1084" s="499"/>
      <c r="I1084" s="499"/>
      <c r="J1084" s="499"/>
      <c r="K1084" s="499"/>
      <c r="L1084" s="499"/>
      <c r="M1084" s="499"/>
      <c r="N1084" s="499"/>
      <c r="O1084" s="499"/>
      <c r="P1084" s="499"/>
      <c r="GO1084" s="277"/>
      <c r="GP1084" s="277"/>
      <c r="GQ1084" s="277"/>
      <c r="GR1084" s="277"/>
      <c r="GS1084" s="277"/>
      <c r="GT1084" s="277"/>
      <c r="GU1084" s="277"/>
      <c r="GV1084" s="140" t="s">
        <v>2011</v>
      </c>
      <c r="GW1084" s="157"/>
      <c r="GX1084" s="157"/>
      <c r="GY1084" s="157"/>
      <c r="GZ1084" s="277"/>
      <c r="HA1084" s="157"/>
      <c r="HB1084" s="157"/>
      <c r="HC1084" s="277"/>
      <c r="HD1084" s="277"/>
      <c r="HF1084" s="277"/>
    </row>
    <row r="1085" spans="1:214" ht="12.75" customHeight="1">
      <c r="A1085" s="188"/>
      <c r="B1085" s="189" t="s">
        <v>164</v>
      </c>
      <c r="C1085" s="501" t="s">
        <v>391</v>
      </c>
      <c r="D1085" s="501"/>
      <c r="E1085" s="501"/>
      <c r="F1085" s="501"/>
      <c r="G1085" s="501"/>
      <c r="H1085" s="190" t="s">
        <v>392</v>
      </c>
      <c r="I1085" s="191"/>
      <c r="J1085" s="191"/>
      <c r="K1085" s="215">
        <v>81.596013400000004</v>
      </c>
      <c r="L1085" s="193"/>
      <c r="M1085" s="191"/>
      <c r="N1085" s="193"/>
      <c r="O1085" s="191"/>
      <c r="P1085" s="194">
        <v>48663.05</v>
      </c>
      <c r="GO1085" s="277"/>
      <c r="GP1085" s="277"/>
      <c r="GQ1085" s="277"/>
      <c r="GR1085" s="277"/>
      <c r="GS1085" s="277"/>
      <c r="GT1085" s="277"/>
      <c r="GU1085" s="277"/>
      <c r="GW1085" s="157" t="s">
        <v>391</v>
      </c>
      <c r="GX1085" s="157"/>
      <c r="GY1085" s="157"/>
      <c r="GZ1085" s="277"/>
      <c r="HA1085" s="157"/>
      <c r="HB1085" s="157"/>
      <c r="HC1085" s="277"/>
      <c r="HD1085" s="277"/>
      <c r="HF1085" s="277"/>
    </row>
    <row r="1086" spans="1:214" ht="12.75" customHeight="1">
      <c r="A1086" s="195"/>
      <c r="B1086" s="189" t="s">
        <v>588</v>
      </c>
      <c r="C1086" s="501" t="s">
        <v>589</v>
      </c>
      <c r="D1086" s="501"/>
      <c r="E1086" s="501"/>
      <c r="F1086" s="501"/>
      <c r="G1086" s="501"/>
      <c r="H1086" s="190" t="s">
        <v>392</v>
      </c>
      <c r="I1086" s="201">
        <v>29.87</v>
      </c>
      <c r="J1086" s="197">
        <v>1.6068849999999999</v>
      </c>
      <c r="K1086" s="215">
        <v>81.596013400000004</v>
      </c>
      <c r="L1086" s="198"/>
      <c r="M1086" s="199"/>
      <c r="N1086" s="200">
        <v>596.39</v>
      </c>
      <c r="O1086" s="191"/>
      <c r="P1086" s="194">
        <v>48663.05</v>
      </c>
      <c r="Q1086" s="278"/>
      <c r="R1086" s="278"/>
      <c r="GO1086" s="277"/>
      <c r="GP1086" s="277"/>
      <c r="GQ1086" s="277"/>
      <c r="GR1086" s="277"/>
      <c r="GS1086" s="277"/>
      <c r="GT1086" s="277"/>
      <c r="GU1086" s="277"/>
      <c r="GW1086" s="157"/>
      <c r="GX1086" s="157" t="s">
        <v>589</v>
      </c>
      <c r="GY1086" s="157"/>
      <c r="GZ1086" s="277"/>
      <c r="HA1086" s="157"/>
      <c r="HB1086" s="157"/>
      <c r="HC1086" s="277"/>
      <c r="HD1086" s="277"/>
      <c r="HF1086" s="277"/>
    </row>
    <row r="1087" spans="1:214" ht="12.75" customHeight="1">
      <c r="A1087" s="188"/>
      <c r="B1087" s="189" t="s">
        <v>167</v>
      </c>
      <c r="C1087" s="501" t="s">
        <v>395</v>
      </c>
      <c r="D1087" s="501"/>
      <c r="E1087" s="501"/>
      <c r="F1087" s="501"/>
      <c r="G1087" s="501"/>
      <c r="H1087" s="190"/>
      <c r="I1087" s="191"/>
      <c r="J1087" s="191"/>
      <c r="K1087" s="191"/>
      <c r="L1087" s="193"/>
      <c r="M1087" s="191"/>
      <c r="N1087" s="193"/>
      <c r="O1087" s="191"/>
      <c r="P1087" s="216">
        <v>528.80999999999995</v>
      </c>
      <c r="GO1087" s="277"/>
      <c r="GP1087" s="277"/>
      <c r="GQ1087" s="277"/>
      <c r="GR1087" s="277"/>
      <c r="GS1087" s="277"/>
      <c r="GT1087" s="277"/>
      <c r="GU1087" s="277"/>
      <c r="GW1087" s="157" t="s">
        <v>395</v>
      </c>
      <c r="GX1087" s="157"/>
      <c r="GY1087" s="157"/>
      <c r="GZ1087" s="277"/>
      <c r="HA1087" s="157"/>
      <c r="HB1087" s="157"/>
      <c r="HC1087" s="277"/>
      <c r="HD1087" s="277"/>
      <c r="HF1087" s="277"/>
    </row>
    <row r="1088" spans="1:214" ht="12.75" customHeight="1">
      <c r="A1088" s="188"/>
      <c r="B1088" s="189"/>
      <c r="C1088" s="501" t="s">
        <v>396</v>
      </c>
      <c r="D1088" s="501"/>
      <c r="E1088" s="501"/>
      <c r="F1088" s="501"/>
      <c r="G1088" s="501"/>
      <c r="H1088" s="190" t="s">
        <v>392</v>
      </c>
      <c r="I1088" s="191"/>
      <c r="J1088" s="191"/>
      <c r="K1088" s="197">
        <v>5.4634000000000002E-2</v>
      </c>
      <c r="L1088" s="193"/>
      <c r="M1088" s="191"/>
      <c r="N1088" s="193"/>
      <c r="O1088" s="191"/>
      <c r="P1088" s="216">
        <v>37.07</v>
      </c>
      <c r="GO1088" s="277"/>
      <c r="GP1088" s="277"/>
      <c r="GQ1088" s="277"/>
      <c r="GR1088" s="277"/>
      <c r="GS1088" s="277"/>
      <c r="GT1088" s="277"/>
      <c r="GU1088" s="277"/>
      <c r="GW1088" s="157" t="s">
        <v>396</v>
      </c>
      <c r="GX1088" s="157"/>
      <c r="GY1088" s="157"/>
      <c r="GZ1088" s="277"/>
      <c r="HA1088" s="157"/>
      <c r="HB1088" s="157"/>
      <c r="HC1088" s="277"/>
      <c r="HD1088" s="277"/>
      <c r="HF1088" s="277"/>
    </row>
    <row r="1089" spans="1:214" ht="12.75" customHeight="1">
      <c r="A1089" s="195"/>
      <c r="B1089" s="189" t="s">
        <v>397</v>
      </c>
      <c r="C1089" s="501" t="s">
        <v>398</v>
      </c>
      <c r="D1089" s="501"/>
      <c r="E1089" s="501"/>
      <c r="F1089" s="501"/>
      <c r="G1089" s="501"/>
      <c r="H1089" s="190" t="s">
        <v>399</v>
      </c>
      <c r="I1089" s="201">
        <v>0.01</v>
      </c>
      <c r="J1089" s="197">
        <v>1.6068849999999999</v>
      </c>
      <c r="K1089" s="197">
        <v>2.7317000000000001E-2</v>
      </c>
      <c r="L1089" s="198"/>
      <c r="M1089" s="199"/>
      <c r="N1089" s="200">
        <v>1582.31</v>
      </c>
      <c r="O1089" s="191"/>
      <c r="P1089" s="194">
        <v>43.22</v>
      </c>
      <c r="Q1089" s="278"/>
      <c r="R1089" s="278"/>
      <c r="GO1089" s="277"/>
      <c r="GP1089" s="277"/>
      <c r="GQ1089" s="277"/>
      <c r="GR1089" s="277"/>
      <c r="GS1089" s="277"/>
      <c r="GT1089" s="277"/>
      <c r="GU1089" s="277"/>
      <c r="GW1089" s="157"/>
      <c r="GX1089" s="157" t="s">
        <v>398</v>
      </c>
      <c r="GY1089" s="157"/>
      <c r="GZ1089" s="277"/>
      <c r="HA1089" s="157"/>
      <c r="HB1089" s="157"/>
      <c r="HC1089" s="277"/>
      <c r="HD1089" s="277"/>
      <c r="HF1089" s="277"/>
    </row>
    <row r="1090" spans="1:214" ht="12.75" customHeight="1">
      <c r="A1090" s="203"/>
      <c r="B1090" s="189" t="s">
        <v>400</v>
      </c>
      <c r="C1090" s="501" t="s">
        <v>401</v>
      </c>
      <c r="D1090" s="501"/>
      <c r="E1090" s="501"/>
      <c r="F1090" s="501"/>
      <c r="G1090" s="501"/>
      <c r="H1090" s="190" t="s">
        <v>392</v>
      </c>
      <c r="I1090" s="201">
        <v>0.01</v>
      </c>
      <c r="J1090" s="197">
        <v>1.6068849999999999</v>
      </c>
      <c r="K1090" s="197">
        <v>2.7317000000000001E-2</v>
      </c>
      <c r="L1090" s="193"/>
      <c r="M1090" s="191"/>
      <c r="N1090" s="204">
        <v>777.91</v>
      </c>
      <c r="O1090" s="191"/>
      <c r="P1090" s="216">
        <v>21.25</v>
      </c>
      <c r="GO1090" s="277"/>
      <c r="GP1090" s="277"/>
      <c r="GQ1090" s="277"/>
      <c r="GR1090" s="277"/>
      <c r="GS1090" s="277"/>
      <c r="GT1090" s="277"/>
      <c r="GU1090" s="277"/>
      <c r="GW1090" s="157"/>
      <c r="GX1090" s="157"/>
      <c r="GY1090" s="157" t="s">
        <v>401</v>
      </c>
      <c r="GZ1090" s="277"/>
      <c r="HA1090" s="157"/>
      <c r="HB1090" s="157"/>
      <c r="HC1090" s="277"/>
      <c r="HD1090" s="277"/>
      <c r="HF1090" s="277"/>
    </row>
    <row r="1091" spans="1:214" ht="12.75" customHeight="1">
      <c r="A1091" s="195"/>
      <c r="B1091" s="189" t="s">
        <v>402</v>
      </c>
      <c r="C1091" s="501" t="s">
        <v>403</v>
      </c>
      <c r="D1091" s="501"/>
      <c r="E1091" s="501"/>
      <c r="F1091" s="501"/>
      <c r="G1091" s="501"/>
      <c r="H1091" s="190" t="s">
        <v>399</v>
      </c>
      <c r="I1091" s="201">
        <v>0.01</v>
      </c>
      <c r="J1091" s="197">
        <v>1.6068849999999999</v>
      </c>
      <c r="K1091" s="197">
        <v>2.7317000000000001E-2</v>
      </c>
      <c r="L1091" s="198"/>
      <c r="M1091" s="199"/>
      <c r="N1091" s="200">
        <v>543.33000000000004</v>
      </c>
      <c r="O1091" s="191"/>
      <c r="P1091" s="194">
        <v>14.84</v>
      </c>
      <c r="Q1091" s="278"/>
      <c r="R1091" s="278"/>
      <c r="GO1091" s="277"/>
      <c r="GP1091" s="277"/>
      <c r="GQ1091" s="277"/>
      <c r="GR1091" s="277"/>
      <c r="GS1091" s="277"/>
      <c r="GT1091" s="277"/>
      <c r="GU1091" s="277"/>
      <c r="GW1091" s="157"/>
      <c r="GX1091" s="157" t="s">
        <v>403</v>
      </c>
      <c r="GY1091" s="157"/>
      <c r="GZ1091" s="277"/>
      <c r="HA1091" s="157"/>
      <c r="HB1091" s="157"/>
      <c r="HC1091" s="277"/>
      <c r="HD1091" s="277"/>
      <c r="HF1091" s="277"/>
    </row>
    <row r="1092" spans="1:214" ht="12.75" customHeight="1">
      <c r="A1092" s="203"/>
      <c r="B1092" s="189" t="s">
        <v>404</v>
      </c>
      <c r="C1092" s="501" t="s">
        <v>405</v>
      </c>
      <c r="D1092" s="501"/>
      <c r="E1092" s="501"/>
      <c r="F1092" s="501"/>
      <c r="G1092" s="501"/>
      <c r="H1092" s="190" t="s">
        <v>392</v>
      </c>
      <c r="I1092" s="201">
        <v>0.01</v>
      </c>
      <c r="J1092" s="197">
        <v>1.6068849999999999</v>
      </c>
      <c r="K1092" s="197">
        <v>2.7317000000000001E-2</v>
      </c>
      <c r="L1092" s="193"/>
      <c r="M1092" s="191"/>
      <c r="N1092" s="204">
        <v>579.11</v>
      </c>
      <c r="O1092" s="191"/>
      <c r="P1092" s="216">
        <v>15.82</v>
      </c>
      <c r="GO1092" s="277"/>
      <c r="GP1092" s="277"/>
      <c r="GQ1092" s="277"/>
      <c r="GR1092" s="277"/>
      <c r="GS1092" s="277"/>
      <c r="GT1092" s="277"/>
      <c r="GU1092" s="277"/>
      <c r="GW1092" s="157"/>
      <c r="GX1092" s="157"/>
      <c r="GY1092" s="157" t="s">
        <v>405</v>
      </c>
      <c r="GZ1092" s="277"/>
      <c r="HA1092" s="157"/>
      <c r="HB1092" s="157"/>
      <c r="HC1092" s="277"/>
      <c r="HD1092" s="277"/>
      <c r="HF1092" s="277"/>
    </row>
    <row r="1093" spans="1:214" ht="12.75" customHeight="1">
      <c r="A1093" s="195"/>
      <c r="B1093" s="189" t="s">
        <v>1626</v>
      </c>
      <c r="C1093" s="501" t="s">
        <v>1627</v>
      </c>
      <c r="D1093" s="501"/>
      <c r="E1093" s="501"/>
      <c r="F1093" s="501"/>
      <c r="G1093" s="501"/>
      <c r="H1093" s="190" t="s">
        <v>399</v>
      </c>
      <c r="I1093" s="201">
        <v>10.54</v>
      </c>
      <c r="J1093" s="197">
        <v>1.6068849999999999</v>
      </c>
      <c r="K1093" s="215">
        <v>28.792165399999998</v>
      </c>
      <c r="L1093" s="198"/>
      <c r="M1093" s="199"/>
      <c r="N1093" s="200">
        <v>16.350000000000001</v>
      </c>
      <c r="O1093" s="191"/>
      <c r="P1093" s="194">
        <v>470.75</v>
      </c>
      <c r="Q1093" s="278"/>
      <c r="R1093" s="278"/>
      <c r="GO1093" s="277"/>
      <c r="GP1093" s="277"/>
      <c r="GQ1093" s="277"/>
      <c r="GR1093" s="277"/>
      <c r="GS1093" s="277"/>
      <c r="GT1093" s="277"/>
      <c r="GU1093" s="277"/>
      <c r="GW1093" s="157"/>
      <c r="GX1093" s="157" t="s">
        <v>1627</v>
      </c>
      <c r="GY1093" s="157"/>
      <c r="GZ1093" s="277"/>
      <c r="HA1093" s="157"/>
      <c r="HB1093" s="157"/>
      <c r="HC1093" s="277"/>
      <c r="HD1093" s="277"/>
      <c r="HF1093" s="277"/>
    </row>
    <row r="1094" spans="1:214" ht="12.75" customHeight="1">
      <c r="A1094" s="188"/>
      <c r="B1094" s="189" t="s">
        <v>180</v>
      </c>
      <c r="C1094" s="501" t="s">
        <v>410</v>
      </c>
      <c r="D1094" s="501"/>
      <c r="E1094" s="501"/>
      <c r="F1094" s="501"/>
      <c r="G1094" s="501"/>
      <c r="H1094" s="190"/>
      <c r="I1094" s="191"/>
      <c r="J1094" s="191"/>
      <c r="K1094" s="191"/>
      <c r="L1094" s="193"/>
      <c r="M1094" s="191"/>
      <c r="N1094" s="193"/>
      <c r="O1094" s="191"/>
      <c r="P1094" s="194">
        <v>2225.7600000000002</v>
      </c>
      <c r="GO1094" s="277"/>
      <c r="GP1094" s="277"/>
      <c r="GQ1094" s="277"/>
      <c r="GR1094" s="277"/>
      <c r="GS1094" s="277"/>
      <c r="GT1094" s="277"/>
      <c r="GU1094" s="277"/>
      <c r="GW1094" s="157" t="s">
        <v>410</v>
      </c>
      <c r="GX1094" s="157"/>
      <c r="GY1094" s="157"/>
      <c r="GZ1094" s="277"/>
      <c r="HA1094" s="157"/>
      <c r="HB1094" s="157"/>
      <c r="HC1094" s="277"/>
      <c r="HD1094" s="277"/>
      <c r="HF1094" s="277"/>
    </row>
    <row r="1095" spans="1:214" ht="12.75" customHeight="1">
      <c r="A1095" s="195"/>
      <c r="B1095" s="189" t="s">
        <v>1612</v>
      </c>
      <c r="C1095" s="501" t="s">
        <v>1613</v>
      </c>
      <c r="D1095" s="501"/>
      <c r="E1095" s="501"/>
      <c r="F1095" s="501"/>
      <c r="G1095" s="501"/>
      <c r="H1095" s="190" t="s">
        <v>413</v>
      </c>
      <c r="I1095" s="196">
        <v>0.1</v>
      </c>
      <c r="J1095" s="202">
        <v>1.0367</v>
      </c>
      <c r="K1095" s="197">
        <v>0.17623900000000001</v>
      </c>
      <c r="L1095" s="205">
        <v>150.04</v>
      </c>
      <c r="M1095" s="206">
        <v>1.59</v>
      </c>
      <c r="N1095" s="200">
        <v>238.56</v>
      </c>
      <c r="O1095" s="191"/>
      <c r="P1095" s="194">
        <v>42.04</v>
      </c>
      <c r="Q1095" s="278"/>
      <c r="R1095" s="278"/>
      <c r="GO1095" s="277"/>
      <c r="GP1095" s="277"/>
      <c r="GQ1095" s="277"/>
      <c r="GR1095" s="277"/>
      <c r="GS1095" s="277"/>
      <c r="GT1095" s="277"/>
      <c r="GU1095" s="277"/>
      <c r="GW1095" s="157"/>
      <c r="GX1095" s="157" t="s">
        <v>1613</v>
      </c>
      <c r="GY1095" s="157"/>
      <c r="GZ1095" s="277"/>
      <c r="HA1095" s="157"/>
      <c r="HB1095" s="157"/>
      <c r="HC1095" s="277"/>
      <c r="HD1095" s="277"/>
      <c r="HF1095" s="277"/>
    </row>
    <row r="1096" spans="1:214" ht="12.75" customHeight="1">
      <c r="A1096" s="195"/>
      <c r="B1096" s="189" t="s">
        <v>1614</v>
      </c>
      <c r="C1096" s="501" t="s">
        <v>1615</v>
      </c>
      <c r="D1096" s="501"/>
      <c r="E1096" s="501"/>
      <c r="F1096" s="501"/>
      <c r="G1096" s="501"/>
      <c r="H1096" s="190" t="s">
        <v>413</v>
      </c>
      <c r="I1096" s="201">
        <v>0.05</v>
      </c>
      <c r="J1096" s="202">
        <v>1.0367</v>
      </c>
      <c r="K1096" s="215">
        <v>8.8119500000000003E-2</v>
      </c>
      <c r="L1096" s="205">
        <v>187.38</v>
      </c>
      <c r="M1096" s="206">
        <v>0.87</v>
      </c>
      <c r="N1096" s="200">
        <v>163.02000000000001</v>
      </c>
      <c r="O1096" s="191"/>
      <c r="P1096" s="194">
        <v>14.37</v>
      </c>
      <c r="Q1096" s="278"/>
      <c r="R1096" s="278"/>
      <c r="GO1096" s="277"/>
      <c r="GP1096" s="277"/>
      <c r="GQ1096" s="277"/>
      <c r="GR1096" s="277"/>
      <c r="GS1096" s="277"/>
      <c r="GT1096" s="277"/>
      <c r="GU1096" s="277"/>
      <c r="GW1096" s="157"/>
      <c r="GX1096" s="157" t="s">
        <v>1615</v>
      </c>
      <c r="GY1096" s="157"/>
      <c r="GZ1096" s="277"/>
      <c r="HA1096" s="157"/>
      <c r="HB1096" s="157"/>
      <c r="HC1096" s="277"/>
      <c r="HD1096" s="277"/>
      <c r="HF1096" s="277"/>
    </row>
    <row r="1097" spans="1:214" ht="33.75" customHeight="1">
      <c r="A1097" s="195"/>
      <c r="B1097" s="189" t="s">
        <v>593</v>
      </c>
      <c r="C1097" s="501" t="s">
        <v>594</v>
      </c>
      <c r="D1097" s="501"/>
      <c r="E1097" s="501"/>
      <c r="F1097" s="501"/>
      <c r="G1097" s="501"/>
      <c r="H1097" s="190" t="s">
        <v>595</v>
      </c>
      <c r="I1097" s="201">
        <v>33.33</v>
      </c>
      <c r="J1097" s="202">
        <v>1.0367</v>
      </c>
      <c r="K1097" s="215">
        <v>58.740458699999998</v>
      </c>
      <c r="L1097" s="205">
        <v>5.87</v>
      </c>
      <c r="M1097" s="206">
        <v>0.87</v>
      </c>
      <c r="N1097" s="200">
        <v>5.1100000000000003</v>
      </c>
      <c r="O1097" s="191"/>
      <c r="P1097" s="194">
        <v>300.16000000000003</v>
      </c>
      <c r="Q1097" s="278"/>
      <c r="R1097" s="278"/>
      <c r="GO1097" s="277"/>
      <c r="GP1097" s="277"/>
      <c r="GQ1097" s="277"/>
      <c r="GR1097" s="277"/>
      <c r="GS1097" s="277"/>
      <c r="GT1097" s="277"/>
      <c r="GU1097" s="277"/>
      <c r="GW1097" s="157"/>
      <c r="GX1097" s="157" t="s">
        <v>594</v>
      </c>
      <c r="GY1097" s="157"/>
      <c r="GZ1097" s="277"/>
      <c r="HA1097" s="157"/>
      <c r="HB1097" s="157"/>
      <c r="HC1097" s="277"/>
      <c r="HD1097" s="277"/>
      <c r="HF1097" s="277"/>
    </row>
    <row r="1098" spans="1:214" ht="22.5" customHeight="1">
      <c r="A1098" s="195"/>
      <c r="B1098" s="189" t="s">
        <v>1403</v>
      </c>
      <c r="C1098" s="501" t="s">
        <v>1404</v>
      </c>
      <c r="D1098" s="501"/>
      <c r="E1098" s="501"/>
      <c r="F1098" s="501"/>
      <c r="G1098" s="501"/>
      <c r="H1098" s="190" t="s">
        <v>1405</v>
      </c>
      <c r="I1098" s="209">
        <v>1</v>
      </c>
      <c r="J1098" s="202">
        <v>1.0367</v>
      </c>
      <c r="K1098" s="192">
        <v>1.7623899999999999</v>
      </c>
      <c r="L1098" s="205">
        <v>37.71</v>
      </c>
      <c r="M1098" s="206">
        <v>1.54</v>
      </c>
      <c r="N1098" s="200">
        <v>58.07</v>
      </c>
      <c r="O1098" s="191"/>
      <c r="P1098" s="194">
        <v>102.34</v>
      </c>
      <c r="Q1098" s="278"/>
      <c r="R1098" s="278"/>
      <c r="GO1098" s="277"/>
      <c r="GP1098" s="277"/>
      <c r="GQ1098" s="277"/>
      <c r="GR1098" s="277"/>
      <c r="GS1098" s="277"/>
      <c r="GT1098" s="277"/>
      <c r="GU1098" s="277"/>
      <c r="GW1098" s="157"/>
      <c r="GX1098" s="157" t="s">
        <v>1404</v>
      </c>
      <c r="GY1098" s="157"/>
      <c r="GZ1098" s="277"/>
      <c r="HA1098" s="157"/>
      <c r="HB1098" s="157"/>
      <c r="HC1098" s="277"/>
      <c r="HD1098" s="277"/>
      <c r="HF1098" s="277"/>
    </row>
    <row r="1099" spans="1:214" ht="12.75" customHeight="1">
      <c r="A1099" s="195"/>
      <c r="B1099" s="189" t="s">
        <v>703</v>
      </c>
      <c r="C1099" s="501" t="s">
        <v>704</v>
      </c>
      <c r="D1099" s="501"/>
      <c r="E1099" s="501"/>
      <c r="F1099" s="501"/>
      <c r="G1099" s="501"/>
      <c r="H1099" s="190" t="s">
        <v>413</v>
      </c>
      <c r="I1099" s="201">
        <v>1.24</v>
      </c>
      <c r="J1099" s="202">
        <v>1.0367</v>
      </c>
      <c r="K1099" s="215">
        <v>2.1853636000000001</v>
      </c>
      <c r="L1099" s="205">
        <v>174.93</v>
      </c>
      <c r="M1099" s="206">
        <v>1.07</v>
      </c>
      <c r="N1099" s="200">
        <v>187.18</v>
      </c>
      <c r="O1099" s="191"/>
      <c r="P1099" s="194">
        <v>409.06</v>
      </c>
      <c r="Q1099" s="278"/>
      <c r="R1099" s="278"/>
      <c r="GO1099" s="277"/>
      <c r="GP1099" s="277"/>
      <c r="GQ1099" s="277"/>
      <c r="GR1099" s="277"/>
      <c r="GS1099" s="277"/>
      <c r="GT1099" s="277"/>
      <c r="GU1099" s="277"/>
      <c r="GW1099" s="157"/>
      <c r="GX1099" s="157" t="s">
        <v>704</v>
      </c>
      <c r="GY1099" s="157"/>
      <c r="GZ1099" s="277"/>
      <c r="HA1099" s="157"/>
      <c r="HB1099" s="157"/>
      <c r="HC1099" s="277"/>
      <c r="HD1099" s="277"/>
      <c r="HF1099" s="277"/>
    </row>
    <row r="1100" spans="1:214" ht="12.75" customHeight="1">
      <c r="A1100" s="195"/>
      <c r="B1100" s="189" t="s">
        <v>1616</v>
      </c>
      <c r="C1100" s="501" t="s">
        <v>1617</v>
      </c>
      <c r="D1100" s="501"/>
      <c r="E1100" s="501"/>
      <c r="F1100" s="501"/>
      <c r="G1100" s="501"/>
      <c r="H1100" s="190" t="s">
        <v>413</v>
      </c>
      <c r="I1100" s="201">
        <v>0.02</v>
      </c>
      <c r="J1100" s="202">
        <v>1.0367</v>
      </c>
      <c r="K1100" s="215">
        <v>3.5247800000000003E-2</v>
      </c>
      <c r="L1100" s="205">
        <v>395.65</v>
      </c>
      <c r="M1100" s="220">
        <v>1.6</v>
      </c>
      <c r="N1100" s="200">
        <v>633.04</v>
      </c>
      <c r="O1100" s="191"/>
      <c r="P1100" s="194">
        <v>22.31</v>
      </c>
      <c r="Q1100" s="278"/>
      <c r="R1100" s="278"/>
      <c r="GO1100" s="277"/>
      <c r="GP1100" s="277"/>
      <c r="GQ1100" s="277"/>
      <c r="GR1100" s="277"/>
      <c r="GS1100" s="277"/>
      <c r="GT1100" s="277"/>
      <c r="GU1100" s="277"/>
      <c r="GW1100" s="157"/>
      <c r="GX1100" s="157" t="s">
        <v>1617</v>
      </c>
      <c r="GY1100" s="157"/>
      <c r="GZ1100" s="277"/>
      <c r="HA1100" s="157"/>
      <c r="HB1100" s="157"/>
      <c r="HC1100" s="277"/>
      <c r="HD1100" s="277"/>
      <c r="HF1100" s="277"/>
    </row>
    <row r="1101" spans="1:214" ht="12.75" customHeight="1">
      <c r="A1101" s="195"/>
      <c r="B1101" s="189" t="s">
        <v>1618</v>
      </c>
      <c r="C1101" s="501" t="s">
        <v>1619</v>
      </c>
      <c r="D1101" s="501"/>
      <c r="E1101" s="501"/>
      <c r="F1101" s="501"/>
      <c r="G1101" s="501"/>
      <c r="H1101" s="190" t="s">
        <v>418</v>
      </c>
      <c r="I1101" s="202">
        <v>2.0000000000000001E-4</v>
      </c>
      <c r="J1101" s="202">
        <v>1.0367</v>
      </c>
      <c r="K1101" s="215">
        <v>3.525E-4</v>
      </c>
      <c r="L1101" s="208">
        <v>308849.7</v>
      </c>
      <c r="M1101" s="206">
        <v>1.22</v>
      </c>
      <c r="N1101" s="200">
        <v>376796.63</v>
      </c>
      <c r="O1101" s="191"/>
      <c r="P1101" s="194">
        <v>132.82</v>
      </c>
      <c r="Q1101" s="278"/>
      <c r="R1101" s="278"/>
      <c r="GO1101" s="277"/>
      <c r="GP1101" s="277"/>
      <c r="GQ1101" s="277"/>
      <c r="GR1101" s="277"/>
      <c r="GS1101" s="277"/>
      <c r="GT1101" s="277"/>
      <c r="GU1101" s="277"/>
      <c r="GW1101" s="157"/>
      <c r="GX1101" s="157" t="s">
        <v>1619</v>
      </c>
      <c r="GY1101" s="157"/>
      <c r="GZ1101" s="277"/>
      <c r="HA1101" s="157"/>
      <c r="HB1101" s="157"/>
      <c r="HC1101" s="277"/>
      <c r="HD1101" s="277"/>
      <c r="HF1101" s="277"/>
    </row>
    <row r="1102" spans="1:214" ht="12.75" customHeight="1">
      <c r="A1102" s="195"/>
      <c r="B1102" s="189" t="s">
        <v>1620</v>
      </c>
      <c r="C1102" s="501" t="s">
        <v>1621</v>
      </c>
      <c r="D1102" s="501"/>
      <c r="E1102" s="501"/>
      <c r="F1102" s="501"/>
      <c r="G1102" s="501"/>
      <c r="H1102" s="190" t="s">
        <v>587</v>
      </c>
      <c r="I1102" s="201">
        <v>1.02</v>
      </c>
      <c r="J1102" s="202">
        <v>1.0367</v>
      </c>
      <c r="K1102" s="215">
        <v>1.7976378</v>
      </c>
      <c r="L1102" s="205">
        <v>655.9</v>
      </c>
      <c r="M1102" s="206">
        <v>1.02</v>
      </c>
      <c r="N1102" s="200">
        <v>669.02</v>
      </c>
      <c r="O1102" s="191"/>
      <c r="P1102" s="194">
        <v>1202.6600000000001</v>
      </c>
      <c r="Q1102" s="278"/>
      <c r="R1102" s="278"/>
      <c r="GO1102" s="277"/>
      <c r="GP1102" s="277"/>
      <c r="GQ1102" s="277"/>
      <c r="GR1102" s="277"/>
      <c r="GS1102" s="277"/>
      <c r="GT1102" s="277"/>
      <c r="GU1102" s="277"/>
      <c r="GW1102" s="157"/>
      <c r="GX1102" s="157" t="s">
        <v>1621</v>
      </c>
      <c r="GY1102" s="157"/>
      <c r="GZ1102" s="277"/>
      <c r="HA1102" s="157"/>
      <c r="HB1102" s="157"/>
      <c r="HC1102" s="277"/>
      <c r="HD1102" s="277"/>
      <c r="HF1102" s="277"/>
    </row>
    <row r="1103" spans="1:214" ht="12.75" customHeight="1">
      <c r="A1103" s="210"/>
      <c r="B1103" s="187"/>
      <c r="C1103" s="500" t="s">
        <v>429</v>
      </c>
      <c r="D1103" s="500"/>
      <c r="E1103" s="500"/>
      <c r="F1103" s="500"/>
      <c r="G1103" s="500"/>
      <c r="H1103" s="180"/>
      <c r="I1103" s="181"/>
      <c r="J1103" s="181"/>
      <c r="K1103" s="181"/>
      <c r="L1103" s="183"/>
      <c r="M1103" s="181"/>
      <c r="N1103" s="211"/>
      <c r="O1103" s="181"/>
      <c r="P1103" s="212">
        <v>51454.69</v>
      </c>
      <c r="Q1103" s="278"/>
      <c r="R1103" s="278"/>
      <c r="GO1103" s="277"/>
      <c r="GP1103" s="277"/>
      <c r="GQ1103" s="277"/>
      <c r="GR1103" s="277"/>
      <c r="GS1103" s="277"/>
      <c r="GT1103" s="277"/>
      <c r="GU1103" s="277"/>
      <c r="GW1103" s="157"/>
      <c r="GX1103" s="157"/>
      <c r="GY1103" s="157"/>
      <c r="GZ1103" s="277" t="s">
        <v>429</v>
      </c>
      <c r="HA1103" s="157"/>
      <c r="HB1103" s="157"/>
      <c r="HC1103" s="277"/>
      <c r="HD1103" s="277"/>
      <c r="HF1103" s="277"/>
    </row>
    <row r="1104" spans="1:214" ht="12.75" customHeight="1">
      <c r="A1104" s="203" t="s">
        <v>1903</v>
      </c>
      <c r="B1104" s="189" t="s">
        <v>430</v>
      </c>
      <c r="C1104" s="501" t="s">
        <v>431</v>
      </c>
      <c r="D1104" s="501"/>
      <c r="E1104" s="501"/>
      <c r="F1104" s="501"/>
      <c r="G1104" s="501"/>
      <c r="H1104" s="190" t="s">
        <v>432</v>
      </c>
      <c r="I1104" s="209">
        <v>2</v>
      </c>
      <c r="J1104" s="191"/>
      <c r="K1104" s="209">
        <v>2</v>
      </c>
      <c r="L1104" s="193"/>
      <c r="M1104" s="191"/>
      <c r="N1104" s="193"/>
      <c r="O1104" s="202">
        <v>1.0367</v>
      </c>
      <c r="P1104" s="216">
        <v>627.91</v>
      </c>
      <c r="GO1104" s="277"/>
      <c r="GP1104" s="277"/>
      <c r="GQ1104" s="277"/>
      <c r="GR1104" s="277"/>
      <c r="GS1104" s="277"/>
      <c r="GT1104" s="277"/>
      <c r="GU1104" s="277"/>
      <c r="GW1104" s="157"/>
      <c r="GX1104" s="157"/>
      <c r="GY1104" s="157"/>
      <c r="GZ1104" s="277"/>
      <c r="HA1104" s="157" t="s">
        <v>431</v>
      </c>
      <c r="HB1104" s="157"/>
      <c r="HC1104" s="277"/>
      <c r="HD1104" s="277"/>
      <c r="HF1104" s="277"/>
    </row>
    <row r="1105" spans="1:214" ht="12.75" customHeight="1">
      <c r="A1105" s="203"/>
      <c r="B1105" s="189"/>
      <c r="C1105" s="501" t="s">
        <v>433</v>
      </c>
      <c r="D1105" s="501"/>
      <c r="E1105" s="501"/>
      <c r="F1105" s="501"/>
      <c r="G1105" s="501"/>
      <c r="H1105" s="190"/>
      <c r="I1105" s="191"/>
      <c r="J1105" s="191"/>
      <c r="K1105" s="191"/>
      <c r="L1105" s="193"/>
      <c r="M1105" s="191"/>
      <c r="N1105" s="193"/>
      <c r="O1105" s="191"/>
      <c r="P1105" s="194">
        <v>48700.12</v>
      </c>
      <c r="GO1105" s="277"/>
      <c r="GP1105" s="277"/>
      <c r="GQ1105" s="277"/>
      <c r="GR1105" s="277"/>
      <c r="GS1105" s="277"/>
      <c r="GT1105" s="277"/>
      <c r="GU1105" s="277"/>
      <c r="GW1105" s="157"/>
      <c r="GX1105" s="157"/>
      <c r="GY1105" s="157"/>
      <c r="GZ1105" s="277"/>
      <c r="HA1105" s="157"/>
      <c r="HB1105" s="157" t="s">
        <v>433</v>
      </c>
      <c r="HC1105" s="277"/>
      <c r="HD1105" s="277"/>
      <c r="HF1105" s="277"/>
    </row>
    <row r="1106" spans="1:214" ht="12.75" customHeight="1">
      <c r="A1106" s="203"/>
      <c r="B1106" s="189" t="s">
        <v>603</v>
      </c>
      <c r="C1106" s="501" t="s">
        <v>604</v>
      </c>
      <c r="D1106" s="501"/>
      <c r="E1106" s="501"/>
      <c r="F1106" s="501"/>
      <c r="G1106" s="501"/>
      <c r="H1106" s="190" t="s">
        <v>432</v>
      </c>
      <c r="I1106" s="209">
        <v>97</v>
      </c>
      <c r="J1106" s="191"/>
      <c r="K1106" s="209">
        <v>97</v>
      </c>
      <c r="L1106" s="193"/>
      <c r="M1106" s="191"/>
      <c r="N1106" s="193"/>
      <c r="O1106" s="191"/>
      <c r="P1106" s="194">
        <v>47239.12</v>
      </c>
      <c r="GO1106" s="277"/>
      <c r="GP1106" s="277"/>
      <c r="GQ1106" s="277"/>
      <c r="GR1106" s="277"/>
      <c r="GS1106" s="277"/>
      <c r="GT1106" s="277"/>
      <c r="GU1106" s="277"/>
      <c r="GW1106" s="157"/>
      <c r="GX1106" s="157"/>
      <c r="GY1106" s="157"/>
      <c r="GZ1106" s="277"/>
      <c r="HA1106" s="157"/>
      <c r="HB1106" s="157" t="s">
        <v>604</v>
      </c>
      <c r="HC1106" s="277"/>
      <c r="HD1106" s="277"/>
      <c r="HF1106" s="277"/>
    </row>
    <row r="1107" spans="1:214" ht="12.75" customHeight="1">
      <c r="A1107" s="203"/>
      <c r="B1107" s="189" t="s">
        <v>605</v>
      </c>
      <c r="C1107" s="501" t="s">
        <v>606</v>
      </c>
      <c r="D1107" s="501"/>
      <c r="E1107" s="501"/>
      <c r="F1107" s="501"/>
      <c r="G1107" s="501"/>
      <c r="H1107" s="190" t="s">
        <v>432</v>
      </c>
      <c r="I1107" s="209">
        <v>51</v>
      </c>
      <c r="J1107" s="191"/>
      <c r="K1107" s="209">
        <v>51</v>
      </c>
      <c r="L1107" s="193"/>
      <c r="M1107" s="191"/>
      <c r="N1107" s="193"/>
      <c r="O1107" s="191"/>
      <c r="P1107" s="194">
        <v>24837.06</v>
      </c>
      <c r="GO1107" s="277"/>
      <c r="GP1107" s="277"/>
      <c r="GQ1107" s="277"/>
      <c r="GR1107" s="277"/>
      <c r="GS1107" s="277"/>
      <c r="GT1107" s="277"/>
      <c r="GU1107" s="277"/>
      <c r="GW1107" s="157"/>
      <c r="GX1107" s="157"/>
      <c r="GY1107" s="157"/>
      <c r="GZ1107" s="277"/>
      <c r="HA1107" s="157"/>
      <c r="HB1107" s="157" t="s">
        <v>606</v>
      </c>
      <c r="HC1107" s="277"/>
      <c r="HD1107" s="277"/>
      <c r="HF1107" s="277"/>
    </row>
    <row r="1108" spans="1:214" ht="12.75" customHeight="1">
      <c r="A1108" s="213"/>
      <c r="B1108" s="214"/>
      <c r="C1108" s="500" t="s">
        <v>438</v>
      </c>
      <c r="D1108" s="500"/>
      <c r="E1108" s="500"/>
      <c r="F1108" s="500"/>
      <c r="G1108" s="500"/>
      <c r="H1108" s="180"/>
      <c r="I1108" s="181"/>
      <c r="J1108" s="181"/>
      <c r="K1108" s="181"/>
      <c r="L1108" s="183"/>
      <c r="M1108" s="181"/>
      <c r="N1108" s="211">
        <v>73034.58</v>
      </c>
      <c r="O1108" s="181"/>
      <c r="P1108" s="212">
        <v>124158.78</v>
      </c>
      <c r="GO1108" s="277"/>
      <c r="GP1108" s="277"/>
      <c r="GQ1108" s="277"/>
      <c r="GR1108" s="277"/>
      <c r="GS1108" s="277"/>
      <c r="GT1108" s="277"/>
      <c r="GU1108" s="277"/>
      <c r="GW1108" s="157"/>
      <c r="GX1108" s="157"/>
      <c r="GY1108" s="157"/>
      <c r="GZ1108" s="277"/>
      <c r="HA1108" s="157"/>
      <c r="HB1108" s="157"/>
      <c r="HC1108" s="277" t="s">
        <v>438</v>
      </c>
      <c r="HD1108" s="277"/>
      <c r="HF1108" s="277"/>
    </row>
    <row r="1109" spans="1:214" ht="22.5" customHeight="1">
      <c r="A1109" s="178" t="s">
        <v>556</v>
      </c>
      <c r="B1109" s="179" t="s">
        <v>2160</v>
      </c>
      <c r="C1109" s="498" t="s">
        <v>2161</v>
      </c>
      <c r="D1109" s="498"/>
      <c r="E1109" s="498"/>
      <c r="F1109" s="498"/>
      <c r="G1109" s="498"/>
      <c r="H1109" s="180" t="s">
        <v>587</v>
      </c>
      <c r="I1109" s="181">
        <v>8.6199999999999992</v>
      </c>
      <c r="J1109" s="182">
        <v>1</v>
      </c>
      <c r="K1109" s="219">
        <v>8.6199999999999992</v>
      </c>
      <c r="L1109" s="183"/>
      <c r="M1109" s="181"/>
      <c r="N1109" s="184"/>
      <c r="O1109" s="181"/>
      <c r="P1109" s="185"/>
      <c r="GO1109" s="277"/>
      <c r="GP1109" s="277"/>
      <c r="GQ1109" s="277" t="s">
        <v>2161</v>
      </c>
      <c r="GR1109" s="277"/>
      <c r="GS1109" s="277"/>
      <c r="GT1109" s="277"/>
      <c r="GU1109" s="277"/>
      <c r="GW1109" s="157"/>
      <c r="GX1109" s="157"/>
      <c r="GY1109" s="157"/>
      <c r="GZ1109" s="277"/>
      <c r="HA1109" s="157"/>
      <c r="HB1109" s="157"/>
      <c r="HC1109" s="277"/>
      <c r="HD1109" s="277"/>
      <c r="HF1109" s="277"/>
    </row>
    <row r="1110" spans="1:214" ht="56.25" customHeight="1">
      <c r="A1110" s="186"/>
      <c r="B1110" s="187" t="s">
        <v>386</v>
      </c>
      <c r="C1110" s="499" t="s">
        <v>387</v>
      </c>
      <c r="D1110" s="499"/>
      <c r="E1110" s="499"/>
      <c r="F1110" s="499"/>
      <c r="G1110" s="499"/>
      <c r="H1110" s="499"/>
      <c r="I1110" s="499"/>
      <c r="J1110" s="499"/>
      <c r="K1110" s="499"/>
      <c r="L1110" s="499"/>
      <c r="M1110" s="499"/>
      <c r="N1110" s="499"/>
      <c r="O1110" s="499"/>
      <c r="P1110" s="499"/>
      <c r="GO1110" s="277"/>
      <c r="GP1110" s="277"/>
      <c r="GQ1110" s="277"/>
      <c r="GR1110" s="277"/>
      <c r="GS1110" s="277"/>
      <c r="GT1110" s="277"/>
      <c r="GU1110" s="277"/>
      <c r="GV1110" s="140" t="s">
        <v>387</v>
      </c>
      <c r="GW1110" s="157"/>
      <c r="GX1110" s="157"/>
      <c r="GY1110" s="157"/>
      <c r="GZ1110" s="277"/>
      <c r="HA1110" s="157"/>
      <c r="HB1110" s="157"/>
      <c r="HC1110" s="277"/>
      <c r="HD1110" s="277"/>
      <c r="HF1110" s="277"/>
    </row>
    <row r="1111" spans="1:214" ht="22.5" customHeight="1">
      <c r="A1111" s="186"/>
      <c r="B1111" s="187" t="s">
        <v>388</v>
      </c>
      <c r="C1111" s="499" t="s">
        <v>389</v>
      </c>
      <c r="D1111" s="499"/>
      <c r="E1111" s="499"/>
      <c r="F1111" s="499"/>
      <c r="G1111" s="499"/>
      <c r="H1111" s="499"/>
      <c r="I1111" s="499"/>
      <c r="J1111" s="499"/>
      <c r="K1111" s="499"/>
      <c r="L1111" s="499"/>
      <c r="M1111" s="499"/>
      <c r="N1111" s="499"/>
      <c r="O1111" s="499"/>
      <c r="P1111" s="499"/>
      <c r="GO1111" s="277"/>
      <c r="GP1111" s="277"/>
      <c r="GQ1111" s="277"/>
      <c r="GR1111" s="277"/>
      <c r="GS1111" s="277"/>
      <c r="GT1111" s="277"/>
      <c r="GU1111" s="277"/>
      <c r="GV1111" s="140" t="s">
        <v>389</v>
      </c>
      <c r="GW1111" s="157"/>
      <c r="GX1111" s="157"/>
      <c r="GY1111" s="157"/>
      <c r="GZ1111" s="277"/>
      <c r="HA1111" s="157"/>
      <c r="HB1111" s="157"/>
      <c r="HC1111" s="277"/>
      <c r="HD1111" s="277"/>
      <c r="HF1111" s="277"/>
    </row>
    <row r="1112" spans="1:214" ht="12.75" customHeight="1">
      <c r="A1112" s="186"/>
      <c r="B1112" s="187"/>
      <c r="C1112" s="499" t="s">
        <v>2011</v>
      </c>
      <c r="D1112" s="499"/>
      <c r="E1112" s="499"/>
      <c r="F1112" s="499"/>
      <c r="G1112" s="499"/>
      <c r="H1112" s="499"/>
      <c r="I1112" s="499"/>
      <c r="J1112" s="499"/>
      <c r="K1112" s="499"/>
      <c r="L1112" s="499"/>
      <c r="M1112" s="499"/>
      <c r="N1112" s="499"/>
      <c r="O1112" s="499"/>
      <c r="P1112" s="499"/>
      <c r="GO1112" s="277"/>
      <c r="GP1112" s="277"/>
      <c r="GQ1112" s="277"/>
      <c r="GR1112" s="277"/>
      <c r="GS1112" s="277"/>
      <c r="GT1112" s="277"/>
      <c r="GU1112" s="277"/>
      <c r="GV1112" s="140" t="s">
        <v>2011</v>
      </c>
      <c r="GW1112" s="157"/>
      <c r="GX1112" s="157"/>
      <c r="GY1112" s="157"/>
      <c r="GZ1112" s="277"/>
      <c r="HA1112" s="157"/>
      <c r="HB1112" s="157"/>
      <c r="HC1112" s="277"/>
      <c r="HD1112" s="277"/>
      <c r="HF1112" s="277"/>
    </row>
    <row r="1113" spans="1:214" ht="12.75" customHeight="1">
      <c r="A1113" s="188"/>
      <c r="B1113" s="189" t="s">
        <v>164</v>
      </c>
      <c r="C1113" s="501" t="s">
        <v>391</v>
      </c>
      <c r="D1113" s="501"/>
      <c r="E1113" s="501"/>
      <c r="F1113" s="501"/>
      <c r="G1113" s="501"/>
      <c r="H1113" s="190" t="s">
        <v>392</v>
      </c>
      <c r="I1113" s="191"/>
      <c r="J1113" s="191"/>
      <c r="K1113" s="197">
        <v>463.88166799999999</v>
      </c>
      <c r="L1113" s="193"/>
      <c r="M1113" s="191"/>
      <c r="N1113" s="193"/>
      <c r="O1113" s="191"/>
      <c r="P1113" s="194">
        <v>276654.39</v>
      </c>
      <c r="GO1113" s="277"/>
      <c r="GP1113" s="277"/>
      <c r="GQ1113" s="277"/>
      <c r="GR1113" s="277"/>
      <c r="GS1113" s="277"/>
      <c r="GT1113" s="277"/>
      <c r="GU1113" s="277"/>
      <c r="GW1113" s="157" t="s">
        <v>391</v>
      </c>
      <c r="GX1113" s="157"/>
      <c r="GY1113" s="157"/>
      <c r="GZ1113" s="277"/>
      <c r="HA1113" s="157"/>
      <c r="HB1113" s="157"/>
      <c r="HC1113" s="277"/>
      <c r="HD1113" s="277"/>
      <c r="HF1113" s="277"/>
    </row>
    <row r="1114" spans="1:214" ht="12.75" customHeight="1">
      <c r="A1114" s="195"/>
      <c r="B1114" s="189" t="s">
        <v>588</v>
      </c>
      <c r="C1114" s="501" t="s">
        <v>589</v>
      </c>
      <c r="D1114" s="501"/>
      <c r="E1114" s="501"/>
      <c r="F1114" s="501"/>
      <c r="G1114" s="501"/>
      <c r="H1114" s="190" t="s">
        <v>392</v>
      </c>
      <c r="I1114" s="201">
        <v>33.49</v>
      </c>
      <c r="J1114" s="197">
        <v>1.6068849999999999</v>
      </c>
      <c r="K1114" s="197">
        <v>463.88166799999999</v>
      </c>
      <c r="L1114" s="198"/>
      <c r="M1114" s="199"/>
      <c r="N1114" s="200">
        <v>596.39</v>
      </c>
      <c r="O1114" s="191"/>
      <c r="P1114" s="194">
        <v>276654.39</v>
      </c>
      <c r="Q1114" s="278"/>
      <c r="R1114" s="278"/>
      <c r="GO1114" s="277"/>
      <c r="GP1114" s="277"/>
      <c r="GQ1114" s="277"/>
      <c r="GR1114" s="277"/>
      <c r="GS1114" s="277"/>
      <c r="GT1114" s="277"/>
      <c r="GU1114" s="277"/>
      <c r="GW1114" s="157"/>
      <c r="GX1114" s="157" t="s">
        <v>589</v>
      </c>
      <c r="GY1114" s="157"/>
      <c r="GZ1114" s="277"/>
      <c r="HA1114" s="157"/>
      <c r="HB1114" s="157"/>
      <c r="HC1114" s="277"/>
      <c r="HD1114" s="277"/>
      <c r="HF1114" s="277"/>
    </row>
    <row r="1115" spans="1:214" ht="12.75" customHeight="1">
      <c r="A1115" s="188"/>
      <c r="B1115" s="189" t="s">
        <v>167</v>
      </c>
      <c r="C1115" s="501" t="s">
        <v>395</v>
      </c>
      <c r="D1115" s="501"/>
      <c r="E1115" s="501"/>
      <c r="F1115" s="501"/>
      <c r="G1115" s="501"/>
      <c r="H1115" s="190"/>
      <c r="I1115" s="191"/>
      <c r="J1115" s="191"/>
      <c r="K1115" s="191"/>
      <c r="L1115" s="193"/>
      <c r="M1115" s="191"/>
      <c r="N1115" s="193"/>
      <c r="O1115" s="191"/>
      <c r="P1115" s="194">
        <v>3388.02</v>
      </c>
      <c r="GO1115" s="277"/>
      <c r="GP1115" s="277"/>
      <c r="GQ1115" s="277"/>
      <c r="GR1115" s="277"/>
      <c r="GS1115" s="277"/>
      <c r="GT1115" s="277"/>
      <c r="GU1115" s="277"/>
      <c r="GW1115" s="157" t="s">
        <v>395</v>
      </c>
      <c r="GX1115" s="157"/>
      <c r="GY1115" s="157"/>
      <c r="GZ1115" s="277"/>
      <c r="HA1115" s="157"/>
      <c r="HB1115" s="157"/>
      <c r="HC1115" s="277"/>
      <c r="HD1115" s="277"/>
      <c r="HF1115" s="277"/>
    </row>
    <row r="1116" spans="1:214" ht="12.75" customHeight="1">
      <c r="A1116" s="188"/>
      <c r="B1116" s="189"/>
      <c r="C1116" s="501" t="s">
        <v>396</v>
      </c>
      <c r="D1116" s="501"/>
      <c r="E1116" s="501"/>
      <c r="F1116" s="501"/>
      <c r="G1116" s="501"/>
      <c r="H1116" s="190" t="s">
        <v>392</v>
      </c>
      <c r="I1116" s="191"/>
      <c r="J1116" s="191"/>
      <c r="K1116" s="197">
        <v>0.55405400000000005</v>
      </c>
      <c r="L1116" s="193"/>
      <c r="M1116" s="191"/>
      <c r="N1116" s="193"/>
      <c r="O1116" s="191"/>
      <c r="P1116" s="216">
        <v>375.93</v>
      </c>
      <c r="GO1116" s="277"/>
      <c r="GP1116" s="277"/>
      <c r="GQ1116" s="277"/>
      <c r="GR1116" s="277"/>
      <c r="GS1116" s="277"/>
      <c r="GT1116" s="277"/>
      <c r="GU1116" s="277"/>
      <c r="GW1116" s="157" t="s">
        <v>396</v>
      </c>
      <c r="GX1116" s="157"/>
      <c r="GY1116" s="157"/>
      <c r="GZ1116" s="277"/>
      <c r="HA1116" s="157"/>
      <c r="HB1116" s="157"/>
      <c r="HC1116" s="277"/>
      <c r="HD1116" s="277"/>
      <c r="HF1116" s="277"/>
    </row>
    <row r="1117" spans="1:214" ht="12.75" customHeight="1">
      <c r="A1117" s="195"/>
      <c r="B1117" s="189" t="s">
        <v>397</v>
      </c>
      <c r="C1117" s="501" t="s">
        <v>398</v>
      </c>
      <c r="D1117" s="501"/>
      <c r="E1117" s="501"/>
      <c r="F1117" s="501"/>
      <c r="G1117" s="501"/>
      <c r="H1117" s="190" t="s">
        <v>399</v>
      </c>
      <c r="I1117" s="201">
        <v>0.02</v>
      </c>
      <c r="J1117" s="197">
        <v>1.6068849999999999</v>
      </c>
      <c r="K1117" s="197">
        <v>0.27702700000000002</v>
      </c>
      <c r="L1117" s="198"/>
      <c r="M1117" s="199"/>
      <c r="N1117" s="200">
        <v>1582.31</v>
      </c>
      <c r="O1117" s="191"/>
      <c r="P1117" s="194">
        <v>438.34</v>
      </c>
      <c r="Q1117" s="278"/>
      <c r="R1117" s="278"/>
      <c r="GO1117" s="277"/>
      <c r="GP1117" s="277"/>
      <c r="GQ1117" s="277"/>
      <c r="GR1117" s="277"/>
      <c r="GS1117" s="277"/>
      <c r="GT1117" s="277"/>
      <c r="GU1117" s="277"/>
      <c r="GW1117" s="157"/>
      <c r="GX1117" s="157" t="s">
        <v>398</v>
      </c>
      <c r="GY1117" s="157"/>
      <c r="GZ1117" s="277"/>
      <c r="HA1117" s="157"/>
      <c r="HB1117" s="157"/>
      <c r="HC1117" s="277"/>
      <c r="HD1117" s="277"/>
      <c r="HF1117" s="277"/>
    </row>
    <row r="1118" spans="1:214" ht="12.75" customHeight="1">
      <c r="A1118" s="203"/>
      <c r="B1118" s="189" t="s">
        <v>400</v>
      </c>
      <c r="C1118" s="501" t="s">
        <v>401</v>
      </c>
      <c r="D1118" s="501"/>
      <c r="E1118" s="501"/>
      <c r="F1118" s="501"/>
      <c r="G1118" s="501"/>
      <c r="H1118" s="190" t="s">
        <v>392</v>
      </c>
      <c r="I1118" s="201">
        <v>0.02</v>
      </c>
      <c r="J1118" s="197">
        <v>1.6068849999999999</v>
      </c>
      <c r="K1118" s="197">
        <v>0.27702700000000002</v>
      </c>
      <c r="L1118" s="193"/>
      <c r="M1118" s="191"/>
      <c r="N1118" s="204">
        <v>777.91</v>
      </c>
      <c r="O1118" s="191"/>
      <c r="P1118" s="216">
        <v>215.5</v>
      </c>
      <c r="GO1118" s="277"/>
      <c r="GP1118" s="277"/>
      <c r="GQ1118" s="277"/>
      <c r="GR1118" s="277"/>
      <c r="GS1118" s="277"/>
      <c r="GT1118" s="277"/>
      <c r="GU1118" s="277"/>
      <c r="GW1118" s="157"/>
      <c r="GX1118" s="157"/>
      <c r="GY1118" s="157" t="s">
        <v>401</v>
      </c>
      <c r="GZ1118" s="277"/>
      <c r="HA1118" s="157"/>
      <c r="HB1118" s="157"/>
      <c r="HC1118" s="277"/>
      <c r="HD1118" s="277"/>
      <c r="HF1118" s="277"/>
    </row>
    <row r="1119" spans="1:214" ht="12.75" customHeight="1">
      <c r="A1119" s="195"/>
      <c r="B1119" s="189" t="s">
        <v>402</v>
      </c>
      <c r="C1119" s="501" t="s">
        <v>403</v>
      </c>
      <c r="D1119" s="501"/>
      <c r="E1119" s="501"/>
      <c r="F1119" s="501"/>
      <c r="G1119" s="501"/>
      <c r="H1119" s="190" t="s">
        <v>399</v>
      </c>
      <c r="I1119" s="201">
        <v>0.02</v>
      </c>
      <c r="J1119" s="197">
        <v>1.6068849999999999</v>
      </c>
      <c r="K1119" s="197">
        <v>0.27702700000000002</v>
      </c>
      <c r="L1119" s="198"/>
      <c r="M1119" s="199"/>
      <c r="N1119" s="200">
        <v>543.33000000000004</v>
      </c>
      <c r="O1119" s="191"/>
      <c r="P1119" s="194">
        <v>150.52000000000001</v>
      </c>
      <c r="Q1119" s="278"/>
      <c r="R1119" s="278"/>
      <c r="GO1119" s="277"/>
      <c r="GP1119" s="277"/>
      <c r="GQ1119" s="277"/>
      <c r="GR1119" s="277"/>
      <c r="GS1119" s="277"/>
      <c r="GT1119" s="277"/>
      <c r="GU1119" s="277"/>
      <c r="GW1119" s="157"/>
      <c r="GX1119" s="157" t="s">
        <v>403</v>
      </c>
      <c r="GY1119" s="157"/>
      <c r="GZ1119" s="277"/>
      <c r="HA1119" s="157"/>
      <c r="HB1119" s="157"/>
      <c r="HC1119" s="277"/>
      <c r="HD1119" s="277"/>
      <c r="HF1119" s="277"/>
    </row>
    <row r="1120" spans="1:214" ht="12.75" customHeight="1">
      <c r="A1120" s="203"/>
      <c r="B1120" s="189" t="s">
        <v>404</v>
      </c>
      <c r="C1120" s="501" t="s">
        <v>405</v>
      </c>
      <c r="D1120" s="501"/>
      <c r="E1120" s="501"/>
      <c r="F1120" s="501"/>
      <c r="G1120" s="501"/>
      <c r="H1120" s="190" t="s">
        <v>392</v>
      </c>
      <c r="I1120" s="201">
        <v>0.02</v>
      </c>
      <c r="J1120" s="197">
        <v>1.6068849999999999</v>
      </c>
      <c r="K1120" s="197">
        <v>0.27702700000000002</v>
      </c>
      <c r="L1120" s="193"/>
      <c r="M1120" s="191"/>
      <c r="N1120" s="204">
        <v>579.11</v>
      </c>
      <c r="O1120" s="191"/>
      <c r="P1120" s="216">
        <v>160.43</v>
      </c>
      <c r="GO1120" s="277"/>
      <c r="GP1120" s="277"/>
      <c r="GQ1120" s="277"/>
      <c r="GR1120" s="277"/>
      <c r="GS1120" s="277"/>
      <c r="GT1120" s="277"/>
      <c r="GU1120" s="277"/>
      <c r="GW1120" s="157"/>
      <c r="GX1120" s="157"/>
      <c r="GY1120" s="157" t="s">
        <v>405</v>
      </c>
      <c r="GZ1120" s="277"/>
      <c r="HA1120" s="157"/>
      <c r="HB1120" s="157"/>
      <c r="HC1120" s="277"/>
      <c r="HD1120" s="277"/>
      <c r="HF1120" s="277"/>
    </row>
    <row r="1121" spans="1:214" ht="12.75" customHeight="1">
      <c r="A1121" s="195"/>
      <c r="B1121" s="189" t="s">
        <v>1626</v>
      </c>
      <c r="C1121" s="501" t="s">
        <v>1627</v>
      </c>
      <c r="D1121" s="501"/>
      <c r="E1121" s="501"/>
      <c r="F1121" s="501"/>
      <c r="G1121" s="501"/>
      <c r="H1121" s="190" t="s">
        <v>399</v>
      </c>
      <c r="I1121" s="201">
        <v>12.36</v>
      </c>
      <c r="J1121" s="197">
        <v>1.6068849999999999</v>
      </c>
      <c r="K1121" s="215">
        <v>171.20266989999999</v>
      </c>
      <c r="L1121" s="198"/>
      <c r="M1121" s="199"/>
      <c r="N1121" s="200">
        <v>16.350000000000001</v>
      </c>
      <c r="O1121" s="191"/>
      <c r="P1121" s="194">
        <v>2799.16</v>
      </c>
      <c r="Q1121" s="278"/>
      <c r="R1121" s="278"/>
      <c r="GO1121" s="277"/>
      <c r="GP1121" s="277"/>
      <c r="GQ1121" s="277"/>
      <c r="GR1121" s="277"/>
      <c r="GS1121" s="277"/>
      <c r="GT1121" s="277"/>
      <c r="GU1121" s="277"/>
      <c r="GW1121" s="157"/>
      <c r="GX1121" s="157" t="s">
        <v>1627</v>
      </c>
      <c r="GY1121" s="157"/>
      <c r="GZ1121" s="277"/>
      <c r="HA1121" s="157"/>
      <c r="HB1121" s="157"/>
      <c r="HC1121" s="277"/>
      <c r="HD1121" s="277"/>
      <c r="HF1121" s="277"/>
    </row>
    <row r="1122" spans="1:214" ht="12.75" customHeight="1">
      <c r="A1122" s="188"/>
      <c r="B1122" s="189" t="s">
        <v>180</v>
      </c>
      <c r="C1122" s="501" t="s">
        <v>410</v>
      </c>
      <c r="D1122" s="501"/>
      <c r="E1122" s="501"/>
      <c r="F1122" s="501"/>
      <c r="G1122" s="501"/>
      <c r="H1122" s="190"/>
      <c r="I1122" s="191"/>
      <c r="J1122" s="191"/>
      <c r="K1122" s="191"/>
      <c r="L1122" s="193"/>
      <c r="M1122" s="191"/>
      <c r="N1122" s="193"/>
      <c r="O1122" s="191"/>
      <c r="P1122" s="194">
        <v>20013.66</v>
      </c>
      <c r="GO1122" s="277"/>
      <c r="GP1122" s="277"/>
      <c r="GQ1122" s="277"/>
      <c r="GR1122" s="277"/>
      <c r="GS1122" s="277"/>
      <c r="GT1122" s="277"/>
      <c r="GU1122" s="277"/>
      <c r="GW1122" s="157" t="s">
        <v>410</v>
      </c>
      <c r="GX1122" s="157"/>
      <c r="GY1122" s="157"/>
      <c r="GZ1122" s="277"/>
      <c r="HA1122" s="157"/>
      <c r="HB1122" s="157"/>
      <c r="HC1122" s="277"/>
      <c r="HD1122" s="277"/>
      <c r="HF1122" s="277"/>
    </row>
    <row r="1123" spans="1:214" ht="12.75" customHeight="1">
      <c r="A1123" s="195"/>
      <c r="B1123" s="189" t="s">
        <v>1612</v>
      </c>
      <c r="C1123" s="501" t="s">
        <v>1613</v>
      </c>
      <c r="D1123" s="501"/>
      <c r="E1123" s="501"/>
      <c r="F1123" s="501"/>
      <c r="G1123" s="501"/>
      <c r="H1123" s="190" t="s">
        <v>413</v>
      </c>
      <c r="I1123" s="201">
        <v>0.15</v>
      </c>
      <c r="J1123" s="202">
        <v>1.0367</v>
      </c>
      <c r="K1123" s="215">
        <v>1.3404531</v>
      </c>
      <c r="L1123" s="205">
        <v>150.04</v>
      </c>
      <c r="M1123" s="206">
        <v>1.59</v>
      </c>
      <c r="N1123" s="200">
        <v>238.56</v>
      </c>
      <c r="O1123" s="191"/>
      <c r="P1123" s="194">
        <v>319.77999999999997</v>
      </c>
      <c r="Q1123" s="278"/>
      <c r="R1123" s="278"/>
      <c r="GO1123" s="277"/>
      <c r="GP1123" s="277"/>
      <c r="GQ1123" s="277"/>
      <c r="GR1123" s="277"/>
      <c r="GS1123" s="277"/>
      <c r="GT1123" s="277"/>
      <c r="GU1123" s="277"/>
      <c r="GW1123" s="157"/>
      <c r="GX1123" s="157" t="s">
        <v>1613</v>
      </c>
      <c r="GY1123" s="157"/>
      <c r="GZ1123" s="277"/>
      <c r="HA1123" s="157"/>
      <c r="HB1123" s="157"/>
      <c r="HC1123" s="277"/>
      <c r="HD1123" s="277"/>
      <c r="HF1123" s="277"/>
    </row>
    <row r="1124" spans="1:214" ht="12.75" customHeight="1">
      <c r="A1124" s="195"/>
      <c r="B1124" s="189" t="s">
        <v>1614</v>
      </c>
      <c r="C1124" s="501" t="s">
        <v>1615</v>
      </c>
      <c r="D1124" s="501"/>
      <c r="E1124" s="501"/>
      <c r="F1124" s="501"/>
      <c r="G1124" s="501"/>
      <c r="H1124" s="190" t="s">
        <v>413</v>
      </c>
      <c r="I1124" s="201">
        <v>0.06</v>
      </c>
      <c r="J1124" s="202">
        <v>1.0367</v>
      </c>
      <c r="K1124" s="215">
        <v>0.53618120000000002</v>
      </c>
      <c r="L1124" s="205">
        <v>187.38</v>
      </c>
      <c r="M1124" s="206">
        <v>0.87</v>
      </c>
      <c r="N1124" s="200">
        <v>163.02000000000001</v>
      </c>
      <c r="O1124" s="191"/>
      <c r="P1124" s="194">
        <v>87.41</v>
      </c>
      <c r="Q1124" s="278"/>
      <c r="R1124" s="278"/>
      <c r="GO1124" s="277"/>
      <c r="GP1124" s="277"/>
      <c r="GQ1124" s="277"/>
      <c r="GR1124" s="277"/>
      <c r="GS1124" s="277"/>
      <c r="GT1124" s="277"/>
      <c r="GU1124" s="277"/>
      <c r="GW1124" s="157"/>
      <c r="GX1124" s="157" t="s">
        <v>1615</v>
      </c>
      <c r="GY1124" s="157"/>
      <c r="GZ1124" s="277"/>
      <c r="HA1124" s="157"/>
      <c r="HB1124" s="157"/>
      <c r="HC1124" s="277"/>
      <c r="HD1124" s="277"/>
      <c r="HF1124" s="277"/>
    </row>
    <row r="1125" spans="1:214" ht="33.75" customHeight="1">
      <c r="A1125" s="195"/>
      <c r="B1125" s="189" t="s">
        <v>593</v>
      </c>
      <c r="C1125" s="501" t="s">
        <v>594</v>
      </c>
      <c r="D1125" s="501"/>
      <c r="E1125" s="501"/>
      <c r="F1125" s="501"/>
      <c r="G1125" s="501"/>
      <c r="H1125" s="190" t="s">
        <v>595</v>
      </c>
      <c r="I1125" s="209">
        <v>50</v>
      </c>
      <c r="J1125" s="202">
        <v>1.0367</v>
      </c>
      <c r="K1125" s="202">
        <v>446.8177</v>
      </c>
      <c r="L1125" s="205">
        <v>5.87</v>
      </c>
      <c r="M1125" s="206">
        <v>0.87</v>
      </c>
      <c r="N1125" s="200">
        <v>5.1100000000000003</v>
      </c>
      <c r="O1125" s="191"/>
      <c r="P1125" s="194">
        <v>2283.2399999999998</v>
      </c>
      <c r="Q1125" s="278"/>
      <c r="R1125" s="278"/>
      <c r="GO1125" s="277"/>
      <c r="GP1125" s="277"/>
      <c r="GQ1125" s="277"/>
      <c r="GR1125" s="277"/>
      <c r="GS1125" s="277"/>
      <c r="GT1125" s="277"/>
      <c r="GU1125" s="277"/>
      <c r="GW1125" s="157"/>
      <c r="GX1125" s="157" t="s">
        <v>594</v>
      </c>
      <c r="GY1125" s="157"/>
      <c r="GZ1125" s="277"/>
      <c r="HA1125" s="157"/>
      <c r="HB1125" s="157"/>
      <c r="HC1125" s="277"/>
      <c r="HD1125" s="277"/>
      <c r="HF1125" s="277"/>
    </row>
    <row r="1126" spans="1:214" ht="22.5" customHeight="1">
      <c r="A1126" s="195"/>
      <c r="B1126" s="189" t="s">
        <v>1403</v>
      </c>
      <c r="C1126" s="501" t="s">
        <v>1404</v>
      </c>
      <c r="D1126" s="501"/>
      <c r="E1126" s="501"/>
      <c r="F1126" s="501"/>
      <c r="G1126" s="501"/>
      <c r="H1126" s="190" t="s">
        <v>1405</v>
      </c>
      <c r="I1126" s="196">
        <v>1.5</v>
      </c>
      <c r="J1126" s="202">
        <v>1.0367</v>
      </c>
      <c r="K1126" s="197">
        <v>13.404531</v>
      </c>
      <c r="L1126" s="205">
        <v>37.71</v>
      </c>
      <c r="M1126" s="206">
        <v>1.54</v>
      </c>
      <c r="N1126" s="200">
        <v>58.07</v>
      </c>
      <c r="O1126" s="191"/>
      <c r="P1126" s="194">
        <v>778.4</v>
      </c>
      <c r="Q1126" s="278"/>
      <c r="R1126" s="278"/>
      <c r="GO1126" s="277"/>
      <c r="GP1126" s="277"/>
      <c r="GQ1126" s="277"/>
      <c r="GR1126" s="277"/>
      <c r="GS1126" s="277"/>
      <c r="GT1126" s="277"/>
      <c r="GU1126" s="277"/>
      <c r="GW1126" s="157"/>
      <c r="GX1126" s="157" t="s">
        <v>1404</v>
      </c>
      <c r="GY1126" s="157"/>
      <c r="GZ1126" s="277"/>
      <c r="HA1126" s="157"/>
      <c r="HB1126" s="157"/>
      <c r="HC1126" s="277"/>
      <c r="HD1126" s="277"/>
      <c r="HF1126" s="277"/>
    </row>
    <row r="1127" spans="1:214" ht="12.75" customHeight="1">
      <c r="A1127" s="195"/>
      <c r="B1127" s="189" t="s">
        <v>703</v>
      </c>
      <c r="C1127" s="501" t="s">
        <v>704</v>
      </c>
      <c r="D1127" s="501"/>
      <c r="E1127" s="501"/>
      <c r="F1127" s="501"/>
      <c r="G1127" s="501"/>
      <c r="H1127" s="190" t="s">
        <v>413</v>
      </c>
      <c r="I1127" s="201">
        <v>5.54</v>
      </c>
      <c r="J1127" s="202">
        <v>1.0367</v>
      </c>
      <c r="K1127" s="215">
        <v>49.507401199999997</v>
      </c>
      <c r="L1127" s="205">
        <v>174.93</v>
      </c>
      <c r="M1127" s="206">
        <v>1.07</v>
      </c>
      <c r="N1127" s="200">
        <v>187.18</v>
      </c>
      <c r="O1127" s="191"/>
      <c r="P1127" s="194">
        <v>9266.7999999999993</v>
      </c>
      <c r="Q1127" s="278"/>
      <c r="R1127" s="278"/>
      <c r="GO1127" s="277"/>
      <c r="GP1127" s="277"/>
      <c r="GQ1127" s="277"/>
      <c r="GR1127" s="277"/>
      <c r="GS1127" s="277"/>
      <c r="GT1127" s="277"/>
      <c r="GU1127" s="277"/>
      <c r="GW1127" s="157"/>
      <c r="GX1127" s="157" t="s">
        <v>704</v>
      </c>
      <c r="GY1127" s="157"/>
      <c r="GZ1127" s="277"/>
      <c r="HA1127" s="157"/>
      <c r="HB1127" s="157"/>
      <c r="HC1127" s="277"/>
      <c r="HD1127" s="277"/>
      <c r="HF1127" s="277"/>
    </row>
    <row r="1128" spans="1:214" ht="12.75" customHeight="1">
      <c r="A1128" s="195"/>
      <c r="B1128" s="189" t="s">
        <v>1616</v>
      </c>
      <c r="C1128" s="501" t="s">
        <v>1617</v>
      </c>
      <c r="D1128" s="501"/>
      <c r="E1128" s="501"/>
      <c r="F1128" s="501"/>
      <c r="G1128" s="501"/>
      <c r="H1128" s="190" t="s">
        <v>413</v>
      </c>
      <c r="I1128" s="201">
        <v>0.03</v>
      </c>
      <c r="J1128" s="202">
        <v>1.0367</v>
      </c>
      <c r="K1128" s="215">
        <v>0.26809060000000001</v>
      </c>
      <c r="L1128" s="205">
        <v>395.65</v>
      </c>
      <c r="M1128" s="220">
        <v>1.6</v>
      </c>
      <c r="N1128" s="200">
        <v>633.04</v>
      </c>
      <c r="O1128" s="191"/>
      <c r="P1128" s="194">
        <v>169.71</v>
      </c>
      <c r="Q1128" s="278"/>
      <c r="R1128" s="278"/>
      <c r="GO1128" s="277"/>
      <c r="GP1128" s="277"/>
      <c r="GQ1128" s="277"/>
      <c r="GR1128" s="277"/>
      <c r="GS1128" s="277"/>
      <c r="GT1128" s="277"/>
      <c r="GU1128" s="277"/>
      <c r="GW1128" s="157"/>
      <c r="GX1128" s="157" t="s">
        <v>1617</v>
      </c>
      <c r="GY1128" s="157"/>
      <c r="GZ1128" s="277"/>
      <c r="HA1128" s="157"/>
      <c r="HB1128" s="157"/>
      <c r="HC1128" s="277"/>
      <c r="HD1128" s="277"/>
      <c r="HF1128" s="277"/>
    </row>
    <row r="1129" spans="1:214" ht="12.75" customHeight="1">
      <c r="A1129" s="195"/>
      <c r="B1129" s="189" t="s">
        <v>1618</v>
      </c>
      <c r="C1129" s="501" t="s">
        <v>1619</v>
      </c>
      <c r="D1129" s="501"/>
      <c r="E1129" s="501"/>
      <c r="F1129" s="501"/>
      <c r="G1129" s="501"/>
      <c r="H1129" s="190" t="s">
        <v>418</v>
      </c>
      <c r="I1129" s="202">
        <v>2.9999999999999997E-4</v>
      </c>
      <c r="J1129" s="202">
        <v>1.0367</v>
      </c>
      <c r="K1129" s="215">
        <v>2.6808999999999999E-3</v>
      </c>
      <c r="L1129" s="208">
        <v>308849.7</v>
      </c>
      <c r="M1129" s="206">
        <v>1.22</v>
      </c>
      <c r="N1129" s="200">
        <v>376796.63</v>
      </c>
      <c r="O1129" s="191"/>
      <c r="P1129" s="194">
        <v>1010.15</v>
      </c>
      <c r="Q1129" s="278"/>
      <c r="R1129" s="278"/>
      <c r="GO1129" s="277"/>
      <c r="GP1129" s="277"/>
      <c r="GQ1129" s="277"/>
      <c r="GR1129" s="277"/>
      <c r="GS1129" s="277"/>
      <c r="GT1129" s="277"/>
      <c r="GU1129" s="277"/>
      <c r="GW1129" s="157"/>
      <c r="GX1129" s="157" t="s">
        <v>1619</v>
      </c>
      <c r="GY1129" s="157"/>
      <c r="GZ1129" s="277"/>
      <c r="HA1129" s="157"/>
      <c r="HB1129" s="157"/>
      <c r="HC1129" s="277"/>
      <c r="HD1129" s="277"/>
      <c r="HF1129" s="277"/>
    </row>
    <row r="1130" spans="1:214" ht="12.75" customHeight="1">
      <c r="A1130" s="195"/>
      <c r="B1130" s="189" t="s">
        <v>1620</v>
      </c>
      <c r="C1130" s="501" t="s">
        <v>1621</v>
      </c>
      <c r="D1130" s="501"/>
      <c r="E1130" s="501"/>
      <c r="F1130" s="501"/>
      <c r="G1130" s="501"/>
      <c r="H1130" s="190" t="s">
        <v>587</v>
      </c>
      <c r="I1130" s="201">
        <v>1.02</v>
      </c>
      <c r="J1130" s="202">
        <v>1.0367</v>
      </c>
      <c r="K1130" s="215">
        <v>9.1150810999999994</v>
      </c>
      <c r="L1130" s="205">
        <v>655.9</v>
      </c>
      <c r="M1130" s="206">
        <v>1.02</v>
      </c>
      <c r="N1130" s="200">
        <v>669.02</v>
      </c>
      <c r="O1130" s="191"/>
      <c r="P1130" s="194">
        <v>6098.17</v>
      </c>
      <c r="Q1130" s="278"/>
      <c r="R1130" s="278"/>
      <c r="GO1130" s="277"/>
      <c r="GP1130" s="277"/>
      <c r="GQ1130" s="277"/>
      <c r="GR1130" s="277"/>
      <c r="GS1130" s="277"/>
      <c r="GT1130" s="277"/>
      <c r="GU1130" s="277"/>
      <c r="GW1130" s="157"/>
      <c r="GX1130" s="157" t="s">
        <v>1621</v>
      </c>
      <c r="GY1130" s="157"/>
      <c r="GZ1130" s="277"/>
      <c r="HA1130" s="157"/>
      <c r="HB1130" s="157"/>
      <c r="HC1130" s="277"/>
      <c r="HD1130" s="277"/>
      <c r="HF1130" s="277"/>
    </row>
    <row r="1131" spans="1:214" ht="12.75" customHeight="1">
      <c r="A1131" s="210"/>
      <c r="B1131" s="187"/>
      <c r="C1131" s="500" t="s">
        <v>429</v>
      </c>
      <c r="D1131" s="500"/>
      <c r="E1131" s="500"/>
      <c r="F1131" s="500"/>
      <c r="G1131" s="500"/>
      <c r="H1131" s="180"/>
      <c r="I1131" s="181"/>
      <c r="J1131" s="181"/>
      <c r="K1131" s="181"/>
      <c r="L1131" s="183"/>
      <c r="M1131" s="181"/>
      <c r="N1131" s="211"/>
      <c r="O1131" s="181"/>
      <c r="P1131" s="212">
        <v>300432</v>
      </c>
      <c r="Q1131" s="278"/>
      <c r="R1131" s="278"/>
      <c r="GO1131" s="277"/>
      <c r="GP1131" s="277"/>
      <c r="GQ1131" s="277"/>
      <c r="GR1131" s="277"/>
      <c r="GS1131" s="277"/>
      <c r="GT1131" s="277"/>
      <c r="GU1131" s="277"/>
      <c r="GW1131" s="157"/>
      <c r="GX1131" s="157"/>
      <c r="GY1131" s="157"/>
      <c r="GZ1131" s="277" t="s">
        <v>429</v>
      </c>
      <c r="HA1131" s="157"/>
      <c r="HB1131" s="157"/>
      <c r="HC1131" s="277"/>
      <c r="HD1131" s="277"/>
      <c r="HF1131" s="277"/>
    </row>
    <row r="1132" spans="1:214" ht="12.75" customHeight="1">
      <c r="A1132" s="203" t="s">
        <v>1905</v>
      </c>
      <c r="B1132" s="189" t="s">
        <v>430</v>
      </c>
      <c r="C1132" s="501" t="s">
        <v>431</v>
      </c>
      <c r="D1132" s="501"/>
      <c r="E1132" s="501"/>
      <c r="F1132" s="501"/>
      <c r="G1132" s="501"/>
      <c r="H1132" s="190" t="s">
        <v>432</v>
      </c>
      <c r="I1132" s="209">
        <v>2</v>
      </c>
      <c r="J1132" s="191"/>
      <c r="K1132" s="209">
        <v>2</v>
      </c>
      <c r="L1132" s="193"/>
      <c r="M1132" s="191"/>
      <c r="N1132" s="193"/>
      <c r="O1132" s="202">
        <v>1.0367</v>
      </c>
      <c r="P1132" s="194">
        <v>3569.73</v>
      </c>
      <c r="GO1132" s="277"/>
      <c r="GP1132" s="277"/>
      <c r="GQ1132" s="277"/>
      <c r="GR1132" s="277"/>
      <c r="GS1132" s="277"/>
      <c r="GT1132" s="277"/>
      <c r="GU1132" s="277"/>
      <c r="GW1132" s="157"/>
      <c r="GX1132" s="157"/>
      <c r="GY1132" s="157"/>
      <c r="GZ1132" s="277"/>
      <c r="HA1132" s="157" t="s">
        <v>431</v>
      </c>
      <c r="HB1132" s="157"/>
      <c r="HC1132" s="277"/>
      <c r="HD1132" s="277"/>
      <c r="HF1132" s="277"/>
    </row>
    <row r="1133" spans="1:214" ht="12.75" customHeight="1">
      <c r="A1133" s="203"/>
      <c r="B1133" s="189"/>
      <c r="C1133" s="501" t="s">
        <v>433</v>
      </c>
      <c r="D1133" s="501"/>
      <c r="E1133" s="501"/>
      <c r="F1133" s="501"/>
      <c r="G1133" s="501"/>
      <c r="H1133" s="190"/>
      <c r="I1133" s="191"/>
      <c r="J1133" s="191"/>
      <c r="K1133" s="191"/>
      <c r="L1133" s="193"/>
      <c r="M1133" s="191"/>
      <c r="N1133" s="193"/>
      <c r="O1133" s="191"/>
      <c r="P1133" s="194">
        <v>277030.32</v>
      </c>
      <c r="GO1133" s="277"/>
      <c r="GP1133" s="277"/>
      <c r="GQ1133" s="277"/>
      <c r="GR1133" s="277"/>
      <c r="GS1133" s="277"/>
      <c r="GT1133" s="277"/>
      <c r="GU1133" s="277"/>
      <c r="GW1133" s="157"/>
      <c r="GX1133" s="157"/>
      <c r="GY1133" s="157"/>
      <c r="GZ1133" s="277"/>
      <c r="HA1133" s="157"/>
      <c r="HB1133" s="157" t="s">
        <v>433</v>
      </c>
      <c r="HC1133" s="277"/>
      <c r="HD1133" s="277"/>
      <c r="HF1133" s="277"/>
    </row>
    <row r="1134" spans="1:214" ht="12.75" customHeight="1">
      <c r="A1134" s="203"/>
      <c r="B1134" s="189" t="s">
        <v>603</v>
      </c>
      <c r="C1134" s="501" t="s">
        <v>604</v>
      </c>
      <c r="D1134" s="501"/>
      <c r="E1134" s="501"/>
      <c r="F1134" s="501"/>
      <c r="G1134" s="501"/>
      <c r="H1134" s="190" t="s">
        <v>432</v>
      </c>
      <c r="I1134" s="209">
        <v>97</v>
      </c>
      <c r="J1134" s="191"/>
      <c r="K1134" s="209">
        <v>97</v>
      </c>
      <c r="L1134" s="193"/>
      <c r="M1134" s="191"/>
      <c r="N1134" s="193"/>
      <c r="O1134" s="191"/>
      <c r="P1134" s="194">
        <v>268719.40999999997</v>
      </c>
      <c r="GO1134" s="277"/>
      <c r="GP1134" s="277"/>
      <c r="GQ1134" s="277"/>
      <c r="GR1134" s="277"/>
      <c r="GS1134" s="277"/>
      <c r="GT1134" s="277"/>
      <c r="GU1134" s="277"/>
      <c r="GW1134" s="157"/>
      <c r="GX1134" s="157"/>
      <c r="GY1134" s="157"/>
      <c r="GZ1134" s="277"/>
      <c r="HA1134" s="157"/>
      <c r="HB1134" s="157" t="s">
        <v>604</v>
      </c>
      <c r="HC1134" s="277"/>
      <c r="HD1134" s="277"/>
      <c r="HF1134" s="277"/>
    </row>
    <row r="1135" spans="1:214" ht="12.75" customHeight="1">
      <c r="A1135" s="203"/>
      <c r="B1135" s="189" t="s">
        <v>605</v>
      </c>
      <c r="C1135" s="501" t="s">
        <v>606</v>
      </c>
      <c r="D1135" s="501"/>
      <c r="E1135" s="501"/>
      <c r="F1135" s="501"/>
      <c r="G1135" s="501"/>
      <c r="H1135" s="190" t="s">
        <v>432</v>
      </c>
      <c r="I1135" s="209">
        <v>51</v>
      </c>
      <c r="J1135" s="191"/>
      <c r="K1135" s="209">
        <v>51</v>
      </c>
      <c r="L1135" s="193"/>
      <c r="M1135" s="191"/>
      <c r="N1135" s="193"/>
      <c r="O1135" s="191"/>
      <c r="P1135" s="194">
        <v>141285.46</v>
      </c>
      <c r="GO1135" s="277"/>
      <c r="GP1135" s="277"/>
      <c r="GQ1135" s="277"/>
      <c r="GR1135" s="277"/>
      <c r="GS1135" s="277"/>
      <c r="GT1135" s="277"/>
      <c r="GU1135" s="277"/>
      <c r="GW1135" s="157"/>
      <c r="GX1135" s="157"/>
      <c r="GY1135" s="157"/>
      <c r="GZ1135" s="277"/>
      <c r="HA1135" s="157"/>
      <c r="HB1135" s="157" t="s">
        <v>606</v>
      </c>
      <c r="HC1135" s="277"/>
      <c r="HD1135" s="277"/>
      <c r="HF1135" s="277"/>
    </row>
    <row r="1136" spans="1:214" ht="12.75" customHeight="1">
      <c r="A1136" s="213"/>
      <c r="B1136" s="214"/>
      <c r="C1136" s="500" t="s">
        <v>438</v>
      </c>
      <c r="D1136" s="500"/>
      <c r="E1136" s="500"/>
      <c r="F1136" s="500"/>
      <c r="G1136" s="500"/>
      <c r="H1136" s="180"/>
      <c r="I1136" s="181"/>
      <c r="J1136" s="181"/>
      <c r="K1136" s="181"/>
      <c r="L1136" s="183"/>
      <c r="M1136" s="181"/>
      <c r="N1136" s="211">
        <v>82831.39</v>
      </c>
      <c r="O1136" s="181"/>
      <c r="P1136" s="212">
        <v>714006.6</v>
      </c>
      <c r="GO1136" s="277"/>
      <c r="GP1136" s="277"/>
      <c r="GQ1136" s="277"/>
      <c r="GR1136" s="277"/>
      <c r="GS1136" s="277"/>
      <c r="GT1136" s="277"/>
      <c r="GU1136" s="277"/>
      <c r="GW1136" s="157"/>
      <c r="GX1136" s="157"/>
      <c r="GY1136" s="157"/>
      <c r="GZ1136" s="277"/>
      <c r="HA1136" s="157"/>
      <c r="HB1136" s="157"/>
      <c r="HC1136" s="277" t="s">
        <v>438</v>
      </c>
      <c r="HD1136" s="277"/>
      <c r="HF1136" s="277"/>
    </row>
    <row r="1137" spans="1:214" ht="22.5" customHeight="1">
      <c r="A1137" s="178" t="s">
        <v>559</v>
      </c>
      <c r="B1137" s="179" t="s">
        <v>2162</v>
      </c>
      <c r="C1137" s="498" t="s">
        <v>2163</v>
      </c>
      <c r="D1137" s="498"/>
      <c r="E1137" s="498"/>
      <c r="F1137" s="498"/>
      <c r="G1137" s="498"/>
      <c r="H1137" s="180" t="s">
        <v>587</v>
      </c>
      <c r="I1137" s="181">
        <v>1.34</v>
      </c>
      <c r="J1137" s="182">
        <v>1</v>
      </c>
      <c r="K1137" s="219">
        <v>1.34</v>
      </c>
      <c r="L1137" s="183"/>
      <c r="M1137" s="181"/>
      <c r="N1137" s="184"/>
      <c r="O1137" s="181"/>
      <c r="P1137" s="185"/>
      <c r="GO1137" s="277"/>
      <c r="GP1137" s="277"/>
      <c r="GQ1137" s="277" t="s">
        <v>2163</v>
      </c>
      <c r="GR1137" s="277"/>
      <c r="GS1137" s="277"/>
      <c r="GT1137" s="277"/>
      <c r="GU1137" s="277"/>
      <c r="GW1137" s="157"/>
      <c r="GX1137" s="157"/>
      <c r="GY1137" s="157"/>
      <c r="GZ1137" s="277"/>
      <c r="HA1137" s="157"/>
      <c r="HB1137" s="157"/>
      <c r="HC1137" s="277"/>
      <c r="HD1137" s="277"/>
      <c r="HF1137" s="277"/>
    </row>
    <row r="1138" spans="1:214" ht="56.25" customHeight="1">
      <c r="A1138" s="186"/>
      <c r="B1138" s="187" t="s">
        <v>386</v>
      </c>
      <c r="C1138" s="499" t="s">
        <v>387</v>
      </c>
      <c r="D1138" s="499"/>
      <c r="E1138" s="499"/>
      <c r="F1138" s="499"/>
      <c r="G1138" s="499"/>
      <c r="H1138" s="499"/>
      <c r="I1138" s="499"/>
      <c r="J1138" s="499"/>
      <c r="K1138" s="499"/>
      <c r="L1138" s="499"/>
      <c r="M1138" s="499"/>
      <c r="N1138" s="499"/>
      <c r="O1138" s="499"/>
      <c r="P1138" s="499"/>
      <c r="GO1138" s="277"/>
      <c r="GP1138" s="277"/>
      <c r="GQ1138" s="277"/>
      <c r="GR1138" s="277"/>
      <c r="GS1138" s="277"/>
      <c r="GT1138" s="277"/>
      <c r="GU1138" s="277"/>
      <c r="GV1138" s="140" t="s">
        <v>387</v>
      </c>
      <c r="GW1138" s="157"/>
      <c r="GX1138" s="157"/>
      <c r="GY1138" s="157"/>
      <c r="GZ1138" s="277"/>
      <c r="HA1138" s="157"/>
      <c r="HB1138" s="157"/>
      <c r="HC1138" s="277"/>
      <c r="HD1138" s="277"/>
      <c r="HF1138" s="277"/>
    </row>
    <row r="1139" spans="1:214" ht="22.5" customHeight="1">
      <c r="A1139" s="186"/>
      <c r="B1139" s="187" t="s">
        <v>388</v>
      </c>
      <c r="C1139" s="499" t="s">
        <v>389</v>
      </c>
      <c r="D1139" s="499"/>
      <c r="E1139" s="499"/>
      <c r="F1139" s="499"/>
      <c r="G1139" s="499"/>
      <c r="H1139" s="499"/>
      <c r="I1139" s="499"/>
      <c r="J1139" s="499"/>
      <c r="K1139" s="499"/>
      <c r="L1139" s="499"/>
      <c r="M1139" s="499"/>
      <c r="N1139" s="499"/>
      <c r="O1139" s="499"/>
      <c r="P1139" s="499"/>
      <c r="GO1139" s="277"/>
      <c r="GP1139" s="277"/>
      <c r="GQ1139" s="277"/>
      <c r="GR1139" s="277"/>
      <c r="GS1139" s="277"/>
      <c r="GT1139" s="277"/>
      <c r="GU1139" s="277"/>
      <c r="GV1139" s="140" t="s">
        <v>389</v>
      </c>
      <c r="GW1139" s="157"/>
      <c r="GX1139" s="157"/>
      <c r="GY1139" s="157"/>
      <c r="GZ1139" s="277"/>
      <c r="HA1139" s="157"/>
      <c r="HB1139" s="157"/>
      <c r="HC1139" s="277"/>
      <c r="HD1139" s="277"/>
      <c r="HF1139" s="277"/>
    </row>
    <row r="1140" spans="1:214" ht="12.75" customHeight="1">
      <c r="A1140" s="186"/>
      <c r="B1140" s="187"/>
      <c r="C1140" s="499" t="s">
        <v>2011</v>
      </c>
      <c r="D1140" s="499"/>
      <c r="E1140" s="499"/>
      <c r="F1140" s="499"/>
      <c r="G1140" s="499"/>
      <c r="H1140" s="499"/>
      <c r="I1140" s="499"/>
      <c r="J1140" s="499"/>
      <c r="K1140" s="499"/>
      <c r="L1140" s="499"/>
      <c r="M1140" s="499"/>
      <c r="N1140" s="499"/>
      <c r="O1140" s="499"/>
      <c r="P1140" s="499"/>
      <c r="GO1140" s="277"/>
      <c r="GP1140" s="277"/>
      <c r="GQ1140" s="277"/>
      <c r="GR1140" s="277"/>
      <c r="GS1140" s="277"/>
      <c r="GT1140" s="277"/>
      <c r="GU1140" s="277"/>
      <c r="GV1140" s="140" t="s">
        <v>2011</v>
      </c>
      <c r="GW1140" s="157"/>
      <c r="GX1140" s="157"/>
      <c r="GY1140" s="157"/>
      <c r="GZ1140" s="277"/>
      <c r="HA1140" s="157"/>
      <c r="HB1140" s="157"/>
      <c r="HC1140" s="277"/>
      <c r="HD1140" s="277"/>
      <c r="HF1140" s="277"/>
    </row>
    <row r="1141" spans="1:214" ht="12.75" customHeight="1">
      <c r="A1141" s="188"/>
      <c r="B1141" s="189" t="s">
        <v>164</v>
      </c>
      <c r="C1141" s="501" t="s">
        <v>391</v>
      </c>
      <c r="D1141" s="501"/>
      <c r="E1141" s="501"/>
      <c r="F1141" s="501"/>
      <c r="G1141" s="501"/>
      <c r="H1141" s="190" t="s">
        <v>392</v>
      </c>
      <c r="I1141" s="191"/>
      <c r="J1141" s="191"/>
      <c r="K1141" s="215">
        <v>86.495084399999996</v>
      </c>
      <c r="L1141" s="193"/>
      <c r="M1141" s="191"/>
      <c r="N1141" s="193"/>
      <c r="O1141" s="191"/>
      <c r="P1141" s="194">
        <v>51584.800000000003</v>
      </c>
      <c r="GO1141" s="277"/>
      <c r="GP1141" s="277"/>
      <c r="GQ1141" s="277"/>
      <c r="GR1141" s="277"/>
      <c r="GS1141" s="277"/>
      <c r="GT1141" s="277"/>
      <c r="GU1141" s="277"/>
      <c r="GW1141" s="157" t="s">
        <v>391</v>
      </c>
      <c r="GX1141" s="157"/>
      <c r="GY1141" s="157"/>
      <c r="GZ1141" s="277"/>
      <c r="HA1141" s="157"/>
      <c r="HB1141" s="157"/>
      <c r="HC1141" s="277"/>
      <c r="HD1141" s="277"/>
      <c r="HF1141" s="277"/>
    </row>
    <row r="1142" spans="1:214" ht="12.75" customHeight="1">
      <c r="A1142" s="195"/>
      <c r="B1142" s="189" t="s">
        <v>588</v>
      </c>
      <c r="C1142" s="501" t="s">
        <v>589</v>
      </c>
      <c r="D1142" s="501"/>
      <c r="E1142" s="501"/>
      <c r="F1142" s="501"/>
      <c r="G1142" s="501"/>
      <c r="H1142" s="190" t="s">
        <v>392</v>
      </c>
      <c r="I1142" s="201">
        <v>40.17</v>
      </c>
      <c r="J1142" s="197">
        <v>1.6068849999999999</v>
      </c>
      <c r="K1142" s="215">
        <v>86.495084399999996</v>
      </c>
      <c r="L1142" s="198"/>
      <c r="M1142" s="199"/>
      <c r="N1142" s="200">
        <v>596.39</v>
      </c>
      <c r="O1142" s="191"/>
      <c r="P1142" s="194">
        <v>51584.800000000003</v>
      </c>
      <c r="Q1142" s="278"/>
      <c r="R1142" s="278"/>
      <c r="GO1142" s="277"/>
      <c r="GP1142" s="277"/>
      <c r="GQ1142" s="277"/>
      <c r="GR1142" s="277"/>
      <c r="GS1142" s="277"/>
      <c r="GT1142" s="277"/>
      <c r="GU1142" s="277"/>
      <c r="GW1142" s="157"/>
      <c r="GX1142" s="157" t="s">
        <v>589</v>
      </c>
      <c r="GY1142" s="157"/>
      <c r="GZ1142" s="277"/>
      <c r="HA1142" s="157"/>
      <c r="HB1142" s="157"/>
      <c r="HC1142" s="277"/>
      <c r="HD1142" s="277"/>
      <c r="HF1142" s="277"/>
    </row>
    <row r="1143" spans="1:214" ht="12.75" customHeight="1">
      <c r="A1143" s="188"/>
      <c r="B1143" s="189" t="s">
        <v>167</v>
      </c>
      <c r="C1143" s="501" t="s">
        <v>395</v>
      </c>
      <c r="D1143" s="501"/>
      <c r="E1143" s="501"/>
      <c r="F1143" s="501"/>
      <c r="G1143" s="501"/>
      <c r="H1143" s="190"/>
      <c r="I1143" s="191"/>
      <c r="J1143" s="191"/>
      <c r="K1143" s="191"/>
      <c r="L1143" s="193"/>
      <c r="M1143" s="191"/>
      <c r="N1143" s="193"/>
      <c r="O1143" s="191"/>
      <c r="P1143" s="216">
        <v>719.96</v>
      </c>
      <c r="GO1143" s="277"/>
      <c r="GP1143" s="277"/>
      <c r="GQ1143" s="277"/>
      <c r="GR1143" s="277"/>
      <c r="GS1143" s="277"/>
      <c r="GT1143" s="277"/>
      <c r="GU1143" s="277"/>
      <c r="GW1143" s="157" t="s">
        <v>395</v>
      </c>
      <c r="GX1143" s="157"/>
      <c r="GY1143" s="157"/>
      <c r="GZ1143" s="277"/>
      <c r="HA1143" s="157"/>
      <c r="HB1143" s="157"/>
      <c r="HC1143" s="277"/>
      <c r="HD1143" s="277"/>
      <c r="HF1143" s="277"/>
    </row>
    <row r="1144" spans="1:214" ht="12.75" customHeight="1">
      <c r="A1144" s="188"/>
      <c r="B1144" s="189"/>
      <c r="C1144" s="501" t="s">
        <v>396</v>
      </c>
      <c r="D1144" s="501"/>
      <c r="E1144" s="501"/>
      <c r="F1144" s="501"/>
      <c r="G1144" s="501"/>
      <c r="H1144" s="190" t="s">
        <v>392</v>
      </c>
      <c r="I1144" s="191"/>
      <c r="J1144" s="191"/>
      <c r="K1144" s="215">
        <v>0.12919359999999999</v>
      </c>
      <c r="L1144" s="193"/>
      <c r="M1144" s="191"/>
      <c r="N1144" s="193"/>
      <c r="O1144" s="191"/>
      <c r="P1144" s="216">
        <v>87.66</v>
      </c>
      <c r="GO1144" s="277"/>
      <c r="GP1144" s="277"/>
      <c r="GQ1144" s="277"/>
      <c r="GR1144" s="277"/>
      <c r="GS1144" s="277"/>
      <c r="GT1144" s="277"/>
      <c r="GU1144" s="277"/>
      <c r="GW1144" s="157" t="s">
        <v>396</v>
      </c>
      <c r="GX1144" s="157"/>
      <c r="GY1144" s="157"/>
      <c r="GZ1144" s="277"/>
      <c r="HA1144" s="157"/>
      <c r="HB1144" s="157"/>
      <c r="HC1144" s="277"/>
      <c r="HD1144" s="277"/>
      <c r="HF1144" s="277"/>
    </row>
    <row r="1145" spans="1:214" ht="12.75" customHeight="1">
      <c r="A1145" s="195"/>
      <c r="B1145" s="189" t="s">
        <v>397</v>
      </c>
      <c r="C1145" s="501" t="s">
        <v>398</v>
      </c>
      <c r="D1145" s="501"/>
      <c r="E1145" s="501"/>
      <c r="F1145" s="501"/>
      <c r="G1145" s="501"/>
      <c r="H1145" s="190" t="s">
        <v>399</v>
      </c>
      <c r="I1145" s="201">
        <v>0.03</v>
      </c>
      <c r="J1145" s="197">
        <v>1.6068849999999999</v>
      </c>
      <c r="K1145" s="215">
        <v>6.4596799999999996E-2</v>
      </c>
      <c r="L1145" s="198"/>
      <c r="M1145" s="199"/>
      <c r="N1145" s="200">
        <v>1582.31</v>
      </c>
      <c r="O1145" s="191"/>
      <c r="P1145" s="194">
        <v>102.21</v>
      </c>
      <c r="Q1145" s="278"/>
      <c r="R1145" s="278"/>
      <c r="GO1145" s="277"/>
      <c r="GP1145" s="277"/>
      <c r="GQ1145" s="277"/>
      <c r="GR1145" s="277"/>
      <c r="GS1145" s="277"/>
      <c r="GT1145" s="277"/>
      <c r="GU1145" s="277"/>
      <c r="GW1145" s="157"/>
      <c r="GX1145" s="157" t="s">
        <v>398</v>
      </c>
      <c r="GY1145" s="157"/>
      <c r="GZ1145" s="277"/>
      <c r="HA1145" s="157"/>
      <c r="HB1145" s="157"/>
      <c r="HC1145" s="277"/>
      <c r="HD1145" s="277"/>
      <c r="HF1145" s="277"/>
    </row>
    <row r="1146" spans="1:214" ht="12.75" customHeight="1">
      <c r="A1146" s="203"/>
      <c r="B1146" s="189" t="s">
        <v>400</v>
      </c>
      <c r="C1146" s="501" t="s">
        <v>401</v>
      </c>
      <c r="D1146" s="501"/>
      <c r="E1146" s="501"/>
      <c r="F1146" s="501"/>
      <c r="G1146" s="501"/>
      <c r="H1146" s="190" t="s">
        <v>392</v>
      </c>
      <c r="I1146" s="201">
        <v>0.03</v>
      </c>
      <c r="J1146" s="197">
        <v>1.6068849999999999</v>
      </c>
      <c r="K1146" s="215">
        <v>6.4596799999999996E-2</v>
      </c>
      <c r="L1146" s="193"/>
      <c r="M1146" s="191"/>
      <c r="N1146" s="204">
        <v>777.91</v>
      </c>
      <c r="O1146" s="191"/>
      <c r="P1146" s="216">
        <v>50.25</v>
      </c>
      <c r="GO1146" s="277"/>
      <c r="GP1146" s="277"/>
      <c r="GQ1146" s="277"/>
      <c r="GR1146" s="277"/>
      <c r="GS1146" s="277"/>
      <c r="GT1146" s="277"/>
      <c r="GU1146" s="277"/>
      <c r="GW1146" s="157"/>
      <c r="GX1146" s="157"/>
      <c r="GY1146" s="157" t="s">
        <v>401</v>
      </c>
      <c r="GZ1146" s="277"/>
      <c r="HA1146" s="157"/>
      <c r="HB1146" s="157"/>
      <c r="HC1146" s="277"/>
      <c r="HD1146" s="277"/>
      <c r="HF1146" s="277"/>
    </row>
    <row r="1147" spans="1:214" ht="12.75" customHeight="1">
      <c r="A1147" s="195"/>
      <c r="B1147" s="189" t="s">
        <v>402</v>
      </c>
      <c r="C1147" s="501" t="s">
        <v>403</v>
      </c>
      <c r="D1147" s="501"/>
      <c r="E1147" s="501"/>
      <c r="F1147" s="501"/>
      <c r="G1147" s="501"/>
      <c r="H1147" s="190" t="s">
        <v>399</v>
      </c>
      <c r="I1147" s="201">
        <v>0.03</v>
      </c>
      <c r="J1147" s="197">
        <v>1.6068849999999999</v>
      </c>
      <c r="K1147" s="215">
        <v>6.4596799999999996E-2</v>
      </c>
      <c r="L1147" s="198"/>
      <c r="M1147" s="199"/>
      <c r="N1147" s="200">
        <v>543.33000000000004</v>
      </c>
      <c r="O1147" s="191"/>
      <c r="P1147" s="194">
        <v>35.1</v>
      </c>
      <c r="Q1147" s="278"/>
      <c r="R1147" s="278"/>
      <c r="GO1147" s="277"/>
      <c r="GP1147" s="277"/>
      <c r="GQ1147" s="277"/>
      <c r="GR1147" s="277"/>
      <c r="GS1147" s="277"/>
      <c r="GT1147" s="277"/>
      <c r="GU1147" s="277"/>
      <c r="GW1147" s="157"/>
      <c r="GX1147" s="157" t="s">
        <v>403</v>
      </c>
      <c r="GY1147" s="157"/>
      <c r="GZ1147" s="277"/>
      <c r="HA1147" s="157"/>
      <c r="HB1147" s="157"/>
      <c r="HC1147" s="277"/>
      <c r="HD1147" s="277"/>
      <c r="HF1147" s="277"/>
    </row>
    <row r="1148" spans="1:214" ht="12.75" customHeight="1">
      <c r="A1148" s="203"/>
      <c r="B1148" s="189" t="s">
        <v>404</v>
      </c>
      <c r="C1148" s="501" t="s">
        <v>405</v>
      </c>
      <c r="D1148" s="501"/>
      <c r="E1148" s="501"/>
      <c r="F1148" s="501"/>
      <c r="G1148" s="501"/>
      <c r="H1148" s="190" t="s">
        <v>392</v>
      </c>
      <c r="I1148" s="201">
        <v>0.03</v>
      </c>
      <c r="J1148" s="197">
        <v>1.6068849999999999</v>
      </c>
      <c r="K1148" s="215">
        <v>6.4596799999999996E-2</v>
      </c>
      <c r="L1148" s="193"/>
      <c r="M1148" s="191"/>
      <c r="N1148" s="204">
        <v>579.11</v>
      </c>
      <c r="O1148" s="191"/>
      <c r="P1148" s="216">
        <v>37.409999999999997</v>
      </c>
      <c r="GO1148" s="277"/>
      <c r="GP1148" s="277"/>
      <c r="GQ1148" s="277"/>
      <c r="GR1148" s="277"/>
      <c r="GS1148" s="277"/>
      <c r="GT1148" s="277"/>
      <c r="GU1148" s="277"/>
      <c r="GW1148" s="157"/>
      <c r="GX1148" s="157"/>
      <c r="GY1148" s="157" t="s">
        <v>405</v>
      </c>
      <c r="GZ1148" s="277"/>
      <c r="HA1148" s="157"/>
      <c r="HB1148" s="157"/>
      <c r="HC1148" s="277"/>
      <c r="HD1148" s="277"/>
      <c r="HF1148" s="277"/>
    </row>
    <row r="1149" spans="1:214" ht="12.75" customHeight="1">
      <c r="A1149" s="195"/>
      <c r="B1149" s="189" t="s">
        <v>1626</v>
      </c>
      <c r="C1149" s="501" t="s">
        <v>1627</v>
      </c>
      <c r="D1149" s="501"/>
      <c r="E1149" s="501"/>
      <c r="F1149" s="501"/>
      <c r="G1149" s="501"/>
      <c r="H1149" s="190" t="s">
        <v>399</v>
      </c>
      <c r="I1149" s="201">
        <v>16.55</v>
      </c>
      <c r="J1149" s="197">
        <v>1.6068849999999999</v>
      </c>
      <c r="K1149" s="215">
        <v>35.635888600000001</v>
      </c>
      <c r="L1149" s="198"/>
      <c r="M1149" s="199"/>
      <c r="N1149" s="200">
        <v>16.350000000000001</v>
      </c>
      <c r="O1149" s="191"/>
      <c r="P1149" s="194">
        <v>582.65</v>
      </c>
      <c r="Q1149" s="278"/>
      <c r="R1149" s="278"/>
      <c r="GO1149" s="277"/>
      <c r="GP1149" s="277"/>
      <c r="GQ1149" s="277"/>
      <c r="GR1149" s="277"/>
      <c r="GS1149" s="277"/>
      <c r="GT1149" s="277"/>
      <c r="GU1149" s="277"/>
      <c r="GW1149" s="157"/>
      <c r="GX1149" s="157" t="s">
        <v>1627</v>
      </c>
      <c r="GY1149" s="157"/>
      <c r="GZ1149" s="277"/>
      <c r="HA1149" s="157"/>
      <c r="HB1149" s="157"/>
      <c r="HC1149" s="277"/>
      <c r="HD1149" s="277"/>
      <c r="HF1149" s="277"/>
    </row>
    <row r="1150" spans="1:214" ht="12.75" customHeight="1">
      <c r="A1150" s="188"/>
      <c r="B1150" s="189" t="s">
        <v>180</v>
      </c>
      <c r="C1150" s="501" t="s">
        <v>410</v>
      </c>
      <c r="D1150" s="501"/>
      <c r="E1150" s="501"/>
      <c r="F1150" s="501"/>
      <c r="G1150" s="501"/>
      <c r="H1150" s="190"/>
      <c r="I1150" s="191"/>
      <c r="J1150" s="191"/>
      <c r="K1150" s="191"/>
      <c r="L1150" s="193"/>
      <c r="M1150" s="191"/>
      <c r="N1150" s="193"/>
      <c r="O1150" s="191"/>
      <c r="P1150" s="194">
        <v>3329.61</v>
      </c>
      <c r="GO1150" s="277"/>
      <c r="GP1150" s="277"/>
      <c r="GQ1150" s="277"/>
      <c r="GR1150" s="277"/>
      <c r="GS1150" s="277"/>
      <c r="GT1150" s="277"/>
      <c r="GU1150" s="277"/>
      <c r="GW1150" s="157" t="s">
        <v>410</v>
      </c>
      <c r="GX1150" s="157"/>
      <c r="GY1150" s="157"/>
      <c r="GZ1150" s="277"/>
      <c r="HA1150" s="157"/>
      <c r="HB1150" s="157"/>
      <c r="HC1150" s="277"/>
      <c r="HD1150" s="277"/>
      <c r="HF1150" s="277"/>
    </row>
    <row r="1151" spans="1:214" ht="12.75" customHeight="1">
      <c r="A1151" s="195"/>
      <c r="B1151" s="189" t="s">
        <v>1612</v>
      </c>
      <c r="C1151" s="501" t="s">
        <v>1613</v>
      </c>
      <c r="D1151" s="501"/>
      <c r="E1151" s="501"/>
      <c r="F1151" s="501"/>
      <c r="G1151" s="501"/>
      <c r="H1151" s="190" t="s">
        <v>413</v>
      </c>
      <c r="I1151" s="196">
        <v>0.2</v>
      </c>
      <c r="J1151" s="202">
        <v>1.0367</v>
      </c>
      <c r="K1151" s="215">
        <v>0.27783560000000002</v>
      </c>
      <c r="L1151" s="205">
        <v>150.04</v>
      </c>
      <c r="M1151" s="206">
        <v>1.59</v>
      </c>
      <c r="N1151" s="200">
        <v>238.56</v>
      </c>
      <c r="O1151" s="191"/>
      <c r="P1151" s="194">
        <v>66.28</v>
      </c>
      <c r="Q1151" s="278"/>
      <c r="R1151" s="278"/>
      <c r="GO1151" s="277"/>
      <c r="GP1151" s="277"/>
      <c r="GQ1151" s="277"/>
      <c r="GR1151" s="277"/>
      <c r="GS1151" s="277"/>
      <c r="GT1151" s="277"/>
      <c r="GU1151" s="277"/>
      <c r="GW1151" s="157"/>
      <c r="GX1151" s="157" t="s">
        <v>1613</v>
      </c>
      <c r="GY1151" s="157"/>
      <c r="GZ1151" s="277"/>
      <c r="HA1151" s="157"/>
      <c r="HB1151" s="157"/>
      <c r="HC1151" s="277"/>
      <c r="HD1151" s="277"/>
      <c r="HF1151" s="277"/>
    </row>
    <row r="1152" spans="1:214" ht="12.75" customHeight="1">
      <c r="A1152" s="195"/>
      <c r="B1152" s="189" t="s">
        <v>1614</v>
      </c>
      <c r="C1152" s="501" t="s">
        <v>1615</v>
      </c>
      <c r="D1152" s="501"/>
      <c r="E1152" s="501"/>
      <c r="F1152" s="501"/>
      <c r="G1152" s="501"/>
      <c r="H1152" s="190" t="s">
        <v>413</v>
      </c>
      <c r="I1152" s="201">
        <v>0.09</v>
      </c>
      <c r="J1152" s="202">
        <v>1.0367</v>
      </c>
      <c r="K1152" s="197">
        <v>0.125026</v>
      </c>
      <c r="L1152" s="205">
        <v>187.38</v>
      </c>
      <c r="M1152" s="206">
        <v>0.87</v>
      </c>
      <c r="N1152" s="200">
        <v>163.02000000000001</v>
      </c>
      <c r="O1152" s="191"/>
      <c r="P1152" s="194">
        <v>20.38</v>
      </c>
      <c r="Q1152" s="278"/>
      <c r="R1152" s="278"/>
      <c r="GO1152" s="277"/>
      <c r="GP1152" s="277"/>
      <c r="GQ1152" s="277"/>
      <c r="GR1152" s="277"/>
      <c r="GS1152" s="277"/>
      <c r="GT1152" s="277"/>
      <c r="GU1152" s="277"/>
      <c r="GW1152" s="157"/>
      <c r="GX1152" s="157" t="s">
        <v>1615</v>
      </c>
      <c r="GY1152" s="157"/>
      <c r="GZ1152" s="277"/>
      <c r="HA1152" s="157"/>
      <c r="HB1152" s="157"/>
      <c r="HC1152" s="277"/>
      <c r="HD1152" s="277"/>
      <c r="HF1152" s="277"/>
    </row>
    <row r="1153" spans="1:214" ht="33.75" customHeight="1">
      <c r="A1153" s="195"/>
      <c r="B1153" s="189" t="s">
        <v>593</v>
      </c>
      <c r="C1153" s="501" t="s">
        <v>594</v>
      </c>
      <c r="D1153" s="501"/>
      <c r="E1153" s="501"/>
      <c r="F1153" s="501"/>
      <c r="G1153" s="501"/>
      <c r="H1153" s="190" t="s">
        <v>595</v>
      </c>
      <c r="I1153" s="209">
        <v>75</v>
      </c>
      <c r="J1153" s="202">
        <v>1.0367</v>
      </c>
      <c r="K1153" s="192">
        <v>104.18835</v>
      </c>
      <c r="L1153" s="205">
        <v>5.87</v>
      </c>
      <c r="M1153" s="206">
        <v>0.87</v>
      </c>
      <c r="N1153" s="200">
        <v>5.1100000000000003</v>
      </c>
      <c r="O1153" s="191"/>
      <c r="P1153" s="194">
        <v>532.4</v>
      </c>
      <c r="Q1153" s="278"/>
      <c r="R1153" s="278"/>
      <c r="GO1153" s="277"/>
      <c r="GP1153" s="277"/>
      <c r="GQ1153" s="277"/>
      <c r="GR1153" s="277"/>
      <c r="GS1153" s="277"/>
      <c r="GT1153" s="277"/>
      <c r="GU1153" s="277"/>
      <c r="GW1153" s="157"/>
      <c r="GX1153" s="157" t="s">
        <v>594</v>
      </c>
      <c r="GY1153" s="157"/>
      <c r="GZ1153" s="277"/>
      <c r="HA1153" s="157"/>
      <c r="HB1153" s="157"/>
      <c r="HC1153" s="277"/>
      <c r="HD1153" s="277"/>
      <c r="HF1153" s="277"/>
    </row>
    <row r="1154" spans="1:214" ht="22.5" customHeight="1">
      <c r="A1154" s="195"/>
      <c r="B1154" s="189" t="s">
        <v>1403</v>
      </c>
      <c r="C1154" s="501" t="s">
        <v>1404</v>
      </c>
      <c r="D1154" s="501"/>
      <c r="E1154" s="501"/>
      <c r="F1154" s="501"/>
      <c r="G1154" s="501"/>
      <c r="H1154" s="190" t="s">
        <v>1405</v>
      </c>
      <c r="I1154" s="196">
        <v>1.5</v>
      </c>
      <c r="J1154" s="202">
        <v>1.0367</v>
      </c>
      <c r="K1154" s="197">
        <v>2.0837669999999999</v>
      </c>
      <c r="L1154" s="205">
        <v>37.71</v>
      </c>
      <c r="M1154" s="206">
        <v>1.54</v>
      </c>
      <c r="N1154" s="200">
        <v>58.07</v>
      </c>
      <c r="O1154" s="191"/>
      <c r="P1154" s="194">
        <v>121</v>
      </c>
      <c r="Q1154" s="278"/>
      <c r="R1154" s="278"/>
      <c r="GO1154" s="277"/>
      <c r="GP1154" s="277"/>
      <c r="GQ1154" s="277"/>
      <c r="GR1154" s="277"/>
      <c r="GS1154" s="277"/>
      <c r="GT1154" s="277"/>
      <c r="GU1154" s="277"/>
      <c r="GW1154" s="157"/>
      <c r="GX1154" s="157" t="s">
        <v>1404</v>
      </c>
      <c r="GY1154" s="157"/>
      <c r="GZ1154" s="277"/>
      <c r="HA1154" s="157"/>
      <c r="HB1154" s="157"/>
      <c r="HC1154" s="277"/>
      <c r="HD1154" s="277"/>
      <c r="HF1154" s="277"/>
    </row>
    <row r="1155" spans="1:214" ht="12.75" customHeight="1">
      <c r="A1155" s="195"/>
      <c r="B1155" s="189" t="s">
        <v>703</v>
      </c>
      <c r="C1155" s="501" t="s">
        <v>704</v>
      </c>
      <c r="D1155" s="501"/>
      <c r="E1155" s="501"/>
      <c r="F1155" s="501"/>
      <c r="G1155" s="501"/>
      <c r="H1155" s="190" t="s">
        <v>413</v>
      </c>
      <c r="I1155" s="201">
        <v>5.54</v>
      </c>
      <c r="J1155" s="202">
        <v>1.0367</v>
      </c>
      <c r="K1155" s="215">
        <v>7.6960461000000002</v>
      </c>
      <c r="L1155" s="205">
        <v>174.93</v>
      </c>
      <c r="M1155" s="206">
        <v>1.07</v>
      </c>
      <c r="N1155" s="200">
        <v>187.18</v>
      </c>
      <c r="O1155" s="191"/>
      <c r="P1155" s="194">
        <v>1440.55</v>
      </c>
      <c r="Q1155" s="278"/>
      <c r="R1155" s="278"/>
      <c r="GO1155" s="277"/>
      <c r="GP1155" s="277"/>
      <c r="GQ1155" s="277"/>
      <c r="GR1155" s="277"/>
      <c r="GS1155" s="277"/>
      <c r="GT1155" s="277"/>
      <c r="GU1155" s="277"/>
      <c r="GW1155" s="157"/>
      <c r="GX1155" s="157" t="s">
        <v>704</v>
      </c>
      <c r="GY1155" s="157"/>
      <c r="GZ1155" s="277"/>
      <c r="HA1155" s="157"/>
      <c r="HB1155" s="157"/>
      <c r="HC1155" s="277"/>
      <c r="HD1155" s="277"/>
      <c r="HF1155" s="277"/>
    </row>
    <row r="1156" spans="1:214" ht="12.75" customHeight="1">
      <c r="A1156" s="195"/>
      <c r="B1156" s="189" t="s">
        <v>1616</v>
      </c>
      <c r="C1156" s="501" t="s">
        <v>1617</v>
      </c>
      <c r="D1156" s="501"/>
      <c r="E1156" s="501"/>
      <c r="F1156" s="501"/>
      <c r="G1156" s="501"/>
      <c r="H1156" s="190" t="s">
        <v>413</v>
      </c>
      <c r="I1156" s="201">
        <v>0.05</v>
      </c>
      <c r="J1156" s="202">
        <v>1.0367</v>
      </c>
      <c r="K1156" s="215">
        <v>6.9458900000000004E-2</v>
      </c>
      <c r="L1156" s="205">
        <v>395.65</v>
      </c>
      <c r="M1156" s="220">
        <v>1.6</v>
      </c>
      <c r="N1156" s="200">
        <v>633.04</v>
      </c>
      <c r="O1156" s="191"/>
      <c r="P1156" s="194">
        <v>43.97</v>
      </c>
      <c r="Q1156" s="278"/>
      <c r="R1156" s="278"/>
      <c r="GO1156" s="277"/>
      <c r="GP1156" s="277"/>
      <c r="GQ1156" s="277"/>
      <c r="GR1156" s="277"/>
      <c r="GS1156" s="277"/>
      <c r="GT1156" s="277"/>
      <c r="GU1156" s="277"/>
      <c r="GW1156" s="157"/>
      <c r="GX1156" s="157" t="s">
        <v>1617</v>
      </c>
      <c r="GY1156" s="157"/>
      <c r="GZ1156" s="277"/>
      <c r="HA1156" s="157"/>
      <c r="HB1156" s="157"/>
      <c r="HC1156" s="277"/>
      <c r="HD1156" s="277"/>
      <c r="HF1156" s="277"/>
    </row>
    <row r="1157" spans="1:214" ht="12.75" customHeight="1">
      <c r="A1157" s="195"/>
      <c r="B1157" s="189" t="s">
        <v>1618</v>
      </c>
      <c r="C1157" s="501" t="s">
        <v>1619</v>
      </c>
      <c r="D1157" s="501"/>
      <c r="E1157" s="501"/>
      <c r="F1157" s="501"/>
      <c r="G1157" s="501"/>
      <c r="H1157" s="190" t="s">
        <v>418</v>
      </c>
      <c r="I1157" s="202">
        <v>2.9999999999999997E-4</v>
      </c>
      <c r="J1157" s="202">
        <v>1.0367</v>
      </c>
      <c r="K1157" s="215">
        <v>4.1679999999999999E-4</v>
      </c>
      <c r="L1157" s="208">
        <v>308849.7</v>
      </c>
      <c r="M1157" s="206">
        <v>1.22</v>
      </c>
      <c r="N1157" s="200">
        <v>376796.63</v>
      </c>
      <c r="O1157" s="191"/>
      <c r="P1157" s="194">
        <v>157.05000000000001</v>
      </c>
      <c r="Q1157" s="278"/>
      <c r="R1157" s="278"/>
      <c r="GO1157" s="277"/>
      <c r="GP1157" s="277"/>
      <c r="GQ1157" s="277"/>
      <c r="GR1157" s="277"/>
      <c r="GS1157" s="277"/>
      <c r="GT1157" s="277"/>
      <c r="GU1157" s="277"/>
      <c r="GW1157" s="157"/>
      <c r="GX1157" s="157" t="s">
        <v>1619</v>
      </c>
      <c r="GY1157" s="157"/>
      <c r="GZ1157" s="277"/>
      <c r="HA1157" s="157"/>
      <c r="HB1157" s="157"/>
      <c r="HC1157" s="277"/>
      <c r="HD1157" s="277"/>
      <c r="HF1157" s="277"/>
    </row>
    <row r="1158" spans="1:214" ht="12.75" customHeight="1">
      <c r="A1158" s="195"/>
      <c r="B1158" s="189" t="s">
        <v>1620</v>
      </c>
      <c r="C1158" s="501" t="s">
        <v>1621</v>
      </c>
      <c r="D1158" s="501"/>
      <c r="E1158" s="501"/>
      <c r="F1158" s="501"/>
      <c r="G1158" s="501"/>
      <c r="H1158" s="190" t="s">
        <v>587</v>
      </c>
      <c r="I1158" s="201">
        <v>1.02</v>
      </c>
      <c r="J1158" s="202">
        <v>1.0367</v>
      </c>
      <c r="K1158" s="215">
        <v>1.4169616</v>
      </c>
      <c r="L1158" s="205">
        <v>655.9</v>
      </c>
      <c r="M1158" s="206">
        <v>1.02</v>
      </c>
      <c r="N1158" s="200">
        <v>669.02</v>
      </c>
      <c r="O1158" s="191"/>
      <c r="P1158" s="194">
        <v>947.98</v>
      </c>
      <c r="Q1158" s="278"/>
      <c r="R1158" s="278"/>
      <c r="GO1158" s="277"/>
      <c r="GP1158" s="277"/>
      <c r="GQ1158" s="277"/>
      <c r="GR1158" s="277"/>
      <c r="GS1158" s="277"/>
      <c r="GT1158" s="277"/>
      <c r="GU1158" s="277"/>
      <c r="GW1158" s="157"/>
      <c r="GX1158" s="157" t="s">
        <v>1621</v>
      </c>
      <c r="GY1158" s="157"/>
      <c r="GZ1158" s="277"/>
      <c r="HA1158" s="157"/>
      <c r="HB1158" s="157"/>
      <c r="HC1158" s="277"/>
      <c r="HD1158" s="277"/>
      <c r="HF1158" s="277"/>
    </row>
    <row r="1159" spans="1:214" ht="12.75" customHeight="1">
      <c r="A1159" s="210"/>
      <c r="B1159" s="187"/>
      <c r="C1159" s="500" t="s">
        <v>429</v>
      </c>
      <c r="D1159" s="500"/>
      <c r="E1159" s="500"/>
      <c r="F1159" s="500"/>
      <c r="G1159" s="500"/>
      <c r="H1159" s="180"/>
      <c r="I1159" s="181"/>
      <c r="J1159" s="181"/>
      <c r="K1159" s="181"/>
      <c r="L1159" s="183"/>
      <c r="M1159" s="181"/>
      <c r="N1159" s="211"/>
      <c r="O1159" s="181"/>
      <c r="P1159" s="212">
        <v>55722.03</v>
      </c>
      <c r="Q1159" s="278"/>
      <c r="R1159" s="278"/>
      <c r="GO1159" s="277"/>
      <c r="GP1159" s="277"/>
      <c r="GQ1159" s="277"/>
      <c r="GR1159" s="277"/>
      <c r="GS1159" s="277"/>
      <c r="GT1159" s="277"/>
      <c r="GU1159" s="277"/>
      <c r="GW1159" s="157"/>
      <c r="GX1159" s="157"/>
      <c r="GY1159" s="157"/>
      <c r="GZ1159" s="277" t="s">
        <v>429</v>
      </c>
      <c r="HA1159" s="157"/>
      <c r="HB1159" s="157"/>
      <c r="HC1159" s="277"/>
      <c r="HD1159" s="277"/>
      <c r="HF1159" s="277"/>
    </row>
    <row r="1160" spans="1:214" ht="12.75" customHeight="1">
      <c r="A1160" s="203" t="s">
        <v>1909</v>
      </c>
      <c r="B1160" s="189" t="s">
        <v>430</v>
      </c>
      <c r="C1160" s="501" t="s">
        <v>431</v>
      </c>
      <c r="D1160" s="501"/>
      <c r="E1160" s="501"/>
      <c r="F1160" s="501"/>
      <c r="G1160" s="501"/>
      <c r="H1160" s="190" t="s">
        <v>432</v>
      </c>
      <c r="I1160" s="209">
        <v>2</v>
      </c>
      <c r="J1160" s="191"/>
      <c r="K1160" s="209">
        <v>2</v>
      </c>
      <c r="L1160" s="193"/>
      <c r="M1160" s="191"/>
      <c r="N1160" s="193"/>
      <c r="O1160" s="202">
        <v>1.0367</v>
      </c>
      <c r="P1160" s="216">
        <v>665.61</v>
      </c>
      <c r="GO1160" s="277"/>
      <c r="GP1160" s="277"/>
      <c r="GQ1160" s="277"/>
      <c r="GR1160" s="277"/>
      <c r="GS1160" s="277"/>
      <c r="GT1160" s="277"/>
      <c r="GU1160" s="277"/>
      <c r="GW1160" s="157"/>
      <c r="GX1160" s="157"/>
      <c r="GY1160" s="157"/>
      <c r="GZ1160" s="277"/>
      <c r="HA1160" s="157" t="s">
        <v>431</v>
      </c>
      <c r="HB1160" s="157"/>
      <c r="HC1160" s="277"/>
      <c r="HD1160" s="277"/>
      <c r="HF1160" s="277"/>
    </row>
    <row r="1161" spans="1:214" ht="12.75" customHeight="1">
      <c r="A1161" s="203"/>
      <c r="B1161" s="189"/>
      <c r="C1161" s="501" t="s">
        <v>433</v>
      </c>
      <c r="D1161" s="501"/>
      <c r="E1161" s="501"/>
      <c r="F1161" s="501"/>
      <c r="G1161" s="501"/>
      <c r="H1161" s="190"/>
      <c r="I1161" s="191"/>
      <c r="J1161" s="191"/>
      <c r="K1161" s="191"/>
      <c r="L1161" s="193"/>
      <c r="M1161" s="191"/>
      <c r="N1161" s="193"/>
      <c r="O1161" s="191"/>
      <c r="P1161" s="194">
        <v>51672.46</v>
      </c>
      <c r="GO1161" s="277"/>
      <c r="GP1161" s="277"/>
      <c r="GQ1161" s="277"/>
      <c r="GR1161" s="277"/>
      <c r="GS1161" s="277"/>
      <c r="GT1161" s="277"/>
      <c r="GU1161" s="277"/>
      <c r="GW1161" s="157"/>
      <c r="GX1161" s="157"/>
      <c r="GY1161" s="157"/>
      <c r="GZ1161" s="277"/>
      <c r="HA1161" s="157"/>
      <c r="HB1161" s="157" t="s">
        <v>433</v>
      </c>
      <c r="HC1161" s="277"/>
      <c r="HD1161" s="277"/>
      <c r="HF1161" s="277"/>
    </row>
    <row r="1162" spans="1:214" ht="12.75" customHeight="1">
      <c r="A1162" s="203"/>
      <c r="B1162" s="189" t="s">
        <v>603</v>
      </c>
      <c r="C1162" s="501" t="s">
        <v>604</v>
      </c>
      <c r="D1162" s="501"/>
      <c r="E1162" s="501"/>
      <c r="F1162" s="501"/>
      <c r="G1162" s="501"/>
      <c r="H1162" s="190" t="s">
        <v>432</v>
      </c>
      <c r="I1162" s="209">
        <v>97</v>
      </c>
      <c r="J1162" s="191"/>
      <c r="K1162" s="209">
        <v>97</v>
      </c>
      <c r="L1162" s="193"/>
      <c r="M1162" s="191"/>
      <c r="N1162" s="193"/>
      <c r="O1162" s="191"/>
      <c r="P1162" s="194">
        <v>50122.29</v>
      </c>
      <c r="GO1162" s="277"/>
      <c r="GP1162" s="277"/>
      <c r="GQ1162" s="277"/>
      <c r="GR1162" s="277"/>
      <c r="GS1162" s="277"/>
      <c r="GT1162" s="277"/>
      <c r="GU1162" s="277"/>
      <c r="GW1162" s="157"/>
      <c r="GX1162" s="157"/>
      <c r="GY1162" s="157"/>
      <c r="GZ1162" s="277"/>
      <c r="HA1162" s="157"/>
      <c r="HB1162" s="157" t="s">
        <v>604</v>
      </c>
      <c r="HC1162" s="277"/>
      <c r="HD1162" s="277"/>
      <c r="HF1162" s="277"/>
    </row>
    <row r="1163" spans="1:214" ht="12.75" customHeight="1">
      <c r="A1163" s="203"/>
      <c r="B1163" s="189" t="s">
        <v>605</v>
      </c>
      <c r="C1163" s="501" t="s">
        <v>606</v>
      </c>
      <c r="D1163" s="501"/>
      <c r="E1163" s="501"/>
      <c r="F1163" s="501"/>
      <c r="G1163" s="501"/>
      <c r="H1163" s="190" t="s">
        <v>432</v>
      </c>
      <c r="I1163" s="209">
        <v>51</v>
      </c>
      <c r="J1163" s="191"/>
      <c r="K1163" s="209">
        <v>51</v>
      </c>
      <c r="L1163" s="193"/>
      <c r="M1163" s="191"/>
      <c r="N1163" s="193"/>
      <c r="O1163" s="191"/>
      <c r="P1163" s="194">
        <v>26352.95</v>
      </c>
      <c r="GO1163" s="277"/>
      <c r="GP1163" s="277"/>
      <c r="GQ1163" s="277"/>
      <c r="GR1163" s="277"/>
      <c r="GS1163" s="277"/>
      <c r="GT1163" s="277"/>
      <c r="GU1163" s="277"/>
      <c r="GW1163" s="157"/>
      <c r="GX1163" s="157"/>
      <c r="GY1163" s="157"/>
      <c r="GZ1163" s="277"/>
      <c r="HA1163" s="157"/>
      <c r="HB1163" s="157" t="s">
        <v>606</v>
      </c>
      <c r="HC1163" s="277"/>
      <c r="HD1163" s="277"/>
      <c r="HF1163" s="277"/>
    </row>
    <row r="1164" spans="1:214" ht="12.75" customHeight="1">
      <c r="A1164" s="213"/>
      <c r="B1164" s="214"/>
      <c r="C1164" s="500" t="s">
        <v>438</v>
      </c>
      <c r="D1164" s="500"/>
      <c r="E1164" s="500"/>
      <c r="F1164" s="500"/>
      <c r="G1164" s="500"/>
      <c r="H1164" s="180"/>
      <c r="I1164" s="181"/>
      <c r="J1164" s="181"/>
      <c r="K1164" s="181"/>
      <c r="L1164" s="183"/>
      <c r="M1164" s="181"/>
      <c r="N1164" s="211">
        <v>99151.4</v>
      </c>
      <c r="O1164" s="181"/>
      <c r="P1164" s="212">
        <v>132862.88</v>
      </c>
      <c r="GO1164" s="277"/>
      <c r="GP1164" s="277"/>
      <c r="GQ1164" s="277"/>
      <c r="GR1164" s="277"/>
      <c r="GS1164" s="277"/>
      <c r="GT1164" s="277"/>
      <c r="GU1164" s="277"/>
      <c r="GW1164" s="157"/>
      <c r="GX1164" s="157"/>
      <c r="GY1164" s="157"/>
      <c r="GZ1164" s="277"/>
      <c r="HA1164" s="157"/>
      <c r="HB1164" s="157"/>
      <c r="HC1164" s="277" t="s">
        <v>438</v>
      </c>
      <c r="HD1164" s="277"/>
      <c r="HF1164" s="277"/>
    </row>
    <row r="1165" spans="1:214" ht="12.75" customHeight="1">
      <c r="A1165" s="497" t="s">
        <v>2164</v>
      </c>
      <c r="B1165" s="497"/>
      <c r="C1165" s="497"/>
      <c r="D1165" s="497"/>
      <c r="E1165" s="497"/>
      <c r="F1165" s="497"/>
      <c r="G1165" s="497"/>
      <c r="H1165" s="497"/>
      <c r="I1165" s="497"/>
      <c r="J1165" s="497"/>
      <c r="K1165" s="497"/>
      <c r="L1165" s="497"/>
      <c r="M1165" s="497"/>
      <c r="N1165" s="497"/>
      <c r="O1165" s="497"/>
      <c r="P1165" s="497"/>
      <c r="GO1165" s="277"/>
      <c r="GP1165" s="277" t="s">
        <v>2164</v>
      </c>
      <c r="GQ1165" s="277"/>
      <c r="GR1165" s="277"/>
      <c r="GS1165" s="277"/>
      <c r="GT1165" s="277"/>
      <c r="GU1165" s="277"/>
      <c r="GW1165" s="157"/>
      <c r="GX1165" s="157"/>
      <c r="GY1165" s="157"/>
      <c r="GZ1165" s="277"/>
      <c r="HA1165" s="157"/>
      <c r="HB1165" s="157"/>
      <c r="HC1165" s="277"/>
      <c r="HD1165" s="277"/>
      <c r="HF1165" s="277"/>
    </row>
    <row r="1166" spans="1:214" ht="22.5" customHeight="1">
      <c r="A1166" s="178" t="s">
        <v>562</v>
      </c>
      <c r="B1166" s="179" t="s">
        <v>1610</v>
      </c>
      <c r="C1166" s="498" t="s">
        <v>1611</v>
      </c>
      <c r="D1166" s="498"/>
      <c r="E1166" s="498"/>
      <c r="F1166" s="498"/>
      <c r="G1166" s="498"/>
      <c r="H1166" s="180" t="s">
        <v>587</v>
      </c>
      <c r="I1166" s="181">
        <v>2</v>
      </c>
      <c r="J1166" s="182">
        <v>1</v>
      </c>
      <c r="K1166" s="182">
        <v>2</v>
      </c>
      <c r="L1166" s="183"/>
      <c r="M1166" s="181"/>
      <c r="N1166" s="184"/>
      <c r="O1166" s="181"/>
      <c r="P1166" s="185"/>
      <c r="GO1166" s="277"/>
      <c r="GP1166" s="277"/>
      <c r="GQ1166" s="277" t="s">
        <v>1611</v>
      </c>
      <c r="GR1166" s="277"/>
      <c r="GS1166" s="277"/>
      <c r="GT1166" s="277"/>
      <c r="GU1166" s="277"/>
      <c r="GW1166" s="157"/>
      <c r="GX1166" s="157"/>
      <c r="GY1166" s="157"/>
      <c r="GZ1166" s="277"/>
      <c r="HA1166" s="157"/>
      <c r="HB1166" s="157"/>
      <c r="HC1166" s="277"/>
      <c r="HD1166" s="277"/>
      <c r="HF1166" s="277"/>
    </row>
    <row r="1167" spans="1:214" ht="56.25" customHeight="1">
      <c r="A1167" s="186"/>
      <c r="B1167" s="187" t="s">
        <v>386</v>
      </c>
      <c r="C1167" s="499" t="s">
        <v>387</v>
      </c>
      <c r="D1167" s="499"/>
      <c r="E1167" s="499"/>
      <c r="F1167" s="499"/>
      <c r="G1167" s="499"/>
      <c r="H1167" s="499"/>
      <c r="I1167" s="499"/>
      <c r="J1167" s="499"/>
      <c r="K1167" s="499"/>
      <c r="L1167" s="499"/>
      <c r="M1167" s="499"/>
      <c r="N1167" s="499"/>
      <c r="O1167" s="499"/>
      <c r="P1167" s="499"/>
      <c r="GO1167" s="277"/>
      <c r="GP1167" s="277"/>
      <c r="GQ1167" s="277"/>
      <c r="GR1167" s="277"/>
      <c r="GS1167" s="277"/>
      <c r="GT1167" s="277"/>
      <c r="GU1167" s="277"/>
      <c r="GV1167" s="140" t="s">
        <v>387</v>
      </c>
      <c r="GW1167" s="157"/>
      <c r="GX1167" s="157"/>
      <c r="GY1167" s="157"/>
      <c r="GZ1167" s="277"/>
      <c r="HA1167" s="157"/>
      <c r="HB1167" s="157"/>
      <c r="HC1167" s="277"/>
      <c r="HD1167" s="277"/>
      <c r="HF1167" s="277"/>
    </row>
    <row r="1168" spans="1:214" ht="22.5" customHeight="1">
      <c r="A1168" s="186"/>
      <c r="B1168" s="187" t="s">
        <v>388</v>
      </c>
      <c r="C1168" s="499" t="s">
        <v>389</v>
      </c>
      <c r="D1168" s="499"/>
      <c r="E1168" s="499"/>
      <c r="F1168" s="499"/>
      <c r="G1168" s="499"/>
      <c r="H1168" s="499"/>
      <c r="I1168" s="499"/>
      <c r="J1168" s="499"/>
      <c r="K1168" s="499"/>
      <c r="L1168" s="499"/>
      <c r="M1168" s="499"/>
      <c r="N1168" s="499"/>
      <c r="O1168" s="499"/>
      <c r="P1168" s="499"/>
      <c r="GO1168" s="277"/>
      <c r="GP1168" s="277"/>
      <c r="GQ1168" s="277"/>
      <c r="GR1168" s="277"/>
      <c r="GS1168" s="277"/>
      <c r="GT1168" s="277"/>
      <c r="GU1168" s="277"/>
      <c r="GV1168" s="140" t="s">
        <v>389</v>
      </c>
      <c r="GW1168" s="157"/>
      <c r="GX1168" s="157"/>
      <c r="GY1168" s="157"/>
      <c r="GZ1168" s="277"/>
      <c r="HA1168" s="157"/>
      <c r="HB1168" s="157"/>
      <c r="HC1168" s="277"/>
      <c r="HD1168" s="277"/>
      <c r="HF1168" s="277"/>
    </row>
    <row r="1169" spans="1:214" ht="12.75" customHeight="1">
      <c r="A1169" s="186"/>
      <c r="B1169" s="187"/>
      <c r="C1169" s="499" t="s">
        <v>2011</v>
      </c>
      <c r="D1169" s="499"/>
      <c r="E1169" s="499"/>
      <c r="F1169" s="499"/>
      <c r="G1169" s="499"/>
      <c r="H1169" s="499"/>
      <c r="I1169" s="499"/>
      <c r="J1169" s="499"/>
      <c r="K1169" s="499"/>
      <c r="L1169" s="499"/>
      <c r="M1169" s="499"/>
      <c r="N1169" s="499"/>
      <c r="O1169" s="499"/>
      <c r="P1169" s="499"/>
      <c r="GO1169" s="277"/>
      <c r="GP1169" s="277"/>
      <c r="GQ1169" s="277"/>
      <c r="GR1169" s="277"/>
      <c r="GS1169" s="277"/>
      <c r="GT1169" s="277"/>
      <c r="GU1169" s="277"/>
      <c r="GV1169" s="140" t="s">
        <v>2011</v>
      </c>
      <c r="GW1169" s="157"/>
      <c r="GX1169" s="157"/>
      <c r="GY1169" s="157"/>
      <c r="GZ1169" s="277"/>
      <c r="HA1169" s="157"/>
      <c r="HB1169" s="157"/>
      <c r="HC1169" s="277"/>
      <c r="HD1169" s="277"/>
      <c r="HF1169" s="277"/>
    </row>
    <row r="1170" spans="1:214" ht="12.75" customHeight="1">
      <c r="A1170" s="188"/>
      <c r="B1170" s="189" t="s">
        <v>164</v>
      </c>
      <c r="C1170" s="501" t="s">
        <v>391</v>
      </c>
      <c r="D1170" s="501"/>
      <c r="E1170" s="501"/>
      <c r="F1170" s="501"/>
      <c r="G1170" s="501"/>
      <c r="H1170" s="190" t="s">
        <v>392</v>
      </c>
      <c r="I1170" s="191"/>
      <c r="J1170" s="191"/>
      <c r="K1170" s="215">
        <v>49.652746499999999</v>
      </c>
      <c r="L1170" s="193"/>
      <c r="M1170" s="191"/>
      <c r="N1170" s="193"/>
      <c r="O1170" s="191"/>
      <c r="P1170" s="194">
        <v>29612.400000000001</v>
      </c>
      <c r="GO1170" s="277"/>
      <c r="GP1170" s="277"/>
      <c r="GQ1170" s="277"/>
      <c r="GR1170" s="277"/>
      <c r="GS1170" s="277"/>
      <c r="GT1170" s="277"/>
      <c r="GU1170" s="277"/>
      <c r="GW1170" s="157" t="s">
        <v>391</v>
      </c>
      <c r="GX1170" s="157"/>
      <c r="GY1170" s="157"/>
      <c r="GZ1170" s="277"/>
      <c r="HA1170" s="157"/>
      <c r="HB1170" s="157"/>
      <c r="HC1170" s="277"/>
      <c r="HD1170" s="277"/>
      <c r="HF1170" s="277"/>
    </row>
    <row r="1171" spans="1:214" ht="12.75" customHeight="1">
      <c r="A1171" s="195"/>
      <c r="B1171" s="189" t="s">
        <v>588</v>
      </c>
      <c r="C1171" s="501" t="s">
        <v>589</v>
      </c>
      <c r="D1171" s="501"/>
      <c r="E1171" s="501"/>
      <c r="F1171" s="501"/>
      <c r="G1171" s="501"/>
      <c r="H1171" s="190" t="s">
        <v>392</v>
      </c>
      <c r="I1171" s="201">
        <v>15.45</v>
      </c>
      <c r="J1171" s="197">
        <v>1.6068849999999999</v>
      </c>
      <c r="K1171" s="215">
        <v>49.652746499999999</v>
      </c>
      <c r="L1171" s="198"/>
      <c r="M1171" s="199"/>
      <c r="N1171" s="200">
        <v>596.39</v>
      </c>
      <c r="O1171" s="191"/>
      <c r="P1171" s="194">
        <v>29612.400000000001</v>
      </c>
      <c r="Q1171" s="278"/>
      <c r="R1171" s="278"/>
      <c r="GO1171" s="277"/>
      <c r="GP1171" s="277"/>
      <c r="GQ1171" s="277"/>
      <c r="GR1171" s="277"/>
      <c r="GS1171" s="277"/>
      <c r="GT1171" s="277"/>
      <c r="GU1171" s="277"/>
      <c r="GW1171" s="157"/>
      <c r="GX1171" s="157" t="s">
        <v>589</v>
      </c>
      <c r="GY1171" s="157"/>
      <c r="GZ1171" s="277"/>
      <c r="HA1171" s="157"/>
      <c r="HB1171" s="157"/>
      <c r="HC1171" s="277"/>
      <c r="HD1171" s="277"/>
      <c r="HF1171" s="277"/>
    </row>
    <row r="1172" spans="1:214" ht="12.75" customHeight="1">
      <c r="A1172" s="188"/>
      <c r="B1172" s="189" t="s">
        <v>167</v>
      </c>
      <c r="C1172" s="501" t="s">
        <v>395</v>
      </c>
      <c r="D1172" s="501"/>
      <c r="E1172" s="501"/>
      <c r="F1172" s="501"/>
      <c r="G1172" s="501"/>
      <c r="H1172" s="190"/>
      <c r="I1172" s="191"/>
      <c r="J1172" s="191"/>
      <c r="K1172" s="191"/>
      <c r="L1172" s="193"/>
      <c r="M1172" s="191"/>
      <c r="N1172" s="193"/>
      <c r="O1172" s="191"/>
      <c r="P1172" s="216">
        <v>68.31</v>
      </c>
      <c r="GO1172" s="277"/>
      <c r="GP1172" s="277"/>
      <c r="GQ1172" s="277"/>
      <c r="GR1172" s="277"/>
      <c r="GS1172" s="277"/>
      <c r="GT1172" s="277"/>
      <c r="GU1172" s="277"/>
      <c r="GW1172" s="157" t="s">
        <v>395</v>
      </c>
      <c r="GX1172" s="157"/>
      <c r="GY1172" s="157"/>
      <c r="GZ1172" s="277"/>
      <c r="HA1172" s="157"/>
      <c r="HB1172" s="157"/>
      <c r="HC1172" s="277"/>
      <c r="HD1172" s="277"/>
      <c r="HF1172" s="277"/>
    </row>
    <row r="1173" spans="1:214" ht="12.75" customHeight="1">
      <c r="A1173" s="188"/>
      <c r="B1173" s="189"/>
      <c r="C1173" s="501" t="s">
        <v>396</v>
      </c>
      <c r="D1173" s="501"/>
      <c r="E1173" s="501"/>
      <c r="F1173" s="501"/>
      <c r="G1173" s="501"/>
      <c r="H1173" s="190" t="s">
        <v>392</v>
      </c>
      <c r="I1173" s="191"/>
      <c r="J1173" s="191"/>
      <c r="K1173" s="215">
        <v>6.4275399999999996E-2</v>
      </c>
      <c r="L1173" s="193"/>
      <c r="M1173" s="191"/>
      <c r="N1173" s="193"/>
      <c r="O1173" s="191"/>
      <c r="P1173" s="216">
        <v>43.61</v>
      </c>
      <c r="GO1173" s="277"/>
      <c r="GP1173" s="277"/>
      <c r="GQ1173" s="277"/>
      <c r="GR1173" s="277"/>
      <c r="GS1173" s="277"/>
      <c r="GT1173" s="277"/>
      <c r="GU1173" s="277"/>
      <c r="GW1173" s="157" t="s">
        <v>396</v>
      </c>
      <c r="GX1173" s="157"/>
      <c r="GY1173" s="157"/>
      <c r="GZ1173" s="277"/>
      <c r="HA1173" s="157"/>
      <c r="HB1173" s="157"/>
      <c r="HC1173" s="277"/>
      <c r="HD1173" s="277"/>
      <c r="HF1173" s="277"/>
    </row>
    <row r="1174" spans="1:214" ht="12.75" customHeight="1">
      <c r="A1174" s="195"/>
      <c r="B1174" s="189" t="s">
        <v>397</v>
      </c>
      <c r="C1174" s="501" t="s">
        <v>398</v>
      </c>
      <c r="D1174" s="501"/>
      <c r="E1174" s="501"/>
      <c r="F1174" s="501"/>
      <c r="G1174" s="501"/>
      <c r="H1174" s="190" t="s">
        <v>399</v>
      </c>
      <c r="I1174" s="201">
        <v>0.01</v>
      </c>
      <c r="J1174" s="197">
        <v>1.6068849999999999</v>
      </c>
      <c r="K1174" s="215">
        <v>3.2137699999999998E-2</v>
      </c>
      <c r="L1174" s="198"/>
      <c r="M1174" s="199"/>
      <c r="N1174" s="200">
        <v>1582.31</v>
      </c>
      <c r="O1174" s="191"/>
      <c r="P1174" s="194">
        <v>50.85</v>
      </c>
      <c r="Q1174" s="278"/>
      <c r="R1174" s="278"/>
      <c r="GO1174" s="277"/>
      <c r="GP1174" s="277"/>
      <c r="GQ1174" s="277"/>
      <c r="GR1174" s="277"/>
      <c r="GS1174" s="277"/>
      <c r="GT1174" s="277"/>
      <c r="GU1174" s="277"/>
      <c r="GW1174" s="157"/>
      <c r="GX1174" s="157" t="s">
        <v>398</v>
      </c>
      <c r="GY1174" s="157"/>
      <c r="GZ1174" s="277"/>
      <c r="HA1174" s="157"/>
      <c r="HB1174" s="157"/>
      <c r="HC1174" s="277"/>
      <c r="HD1174" s="277"/>
      <c r="HF1174" s="277"/>
    </row>
    <row r="1175" spans="1:214" ht="12.75" customHeight="1">
      <c r="A1175" s="203"/>
      <c r="B1175" s="189" t="s">
        <v>400</v>
      </c>
      <c r="C1175" s="501" t="s">
        <v>401</v>
      </c>
      <c r="D1175" s="501"/>
      <c r="E1175" s="501"/>
      <c r="F1175" s="501"/>
      <c r="G1175" s="501"/>
      <c r="H1175" s="190" t="s">
        <v>392</v>
      </c>
      <c r="I1175" s="201">
        <v>0.01</v>
      </c>
      <c r="J1175" s="197">
        <v>1.6068849999999999</v>
      </c>
      <c r="K1175" s="215">
        <v>3.2137699999999998E-2</v>
      </c>
      <c r="L1175" s="193"/>
      <c r="M1175" s="191"/>
      <c r="N1175" s="204">
        <v>777.91</v>
      </c>
      <c r="O1175" s="191"/>
      <c r="P1175" s="216">
        <v>25</v>
      </c>
      <c r="GO1175" s="277"/>
      <c r="GP1175" s="277"/>
      <c r="GQ1175" s="277"/>
      <c r="GR1175" s="277"/>
      <c r="GS1175" s="277"/>
      <c r="GT1175" s="277"/>
      <c r="GU1175" s="277"/>
      <c r="GW1175" s="157"/>
      <c r="GX1175" s="157"/>
      <c r="GY1175" s="157" t="s">
        <v>401</v>
      </c>
      <c r="GZ1175" s="277"/>
      <c r="HA1175" s="157"/>
      <c r="HB1175" s="157"/>
      <c r="HC1175" s="277"/>
      <c r="HD1175" s="277"/>
      <c r="HF1175" s="277"/>
    </row>
    <row r="1176" spans="1:214" ht="12.75" customHeight="1">
      <c r="A1176" s="195"/>
      <c r="B1176" s="189" t="s">
        <v>402</v>
      </c>
      <c r="C1176" s="501" t="s">
        <v>403</v>
      </c>
      <c r="D1176" s="501"/>
      <c r="E1176" s="501"/>
      <c r="F1176" s="501"/>
      <c r="G1176" s="501"/>
      <c r="H1176" s="190" t="s">
        <v>399</v>
      </c>
      <c r="I1176" s="201">
        <v>0.01</v>
      </c>
      <c r="J1176" s="197">
        <v>1.6068849999999999</v>
      </c>
      <c r="K1176" s="215">
        <v>3.2137699999999998E-2</v>
      </c>
      <c r="L1176" s="198"/>
      <c r="M1176" s="199"/>
      <c r="N1176" s="200">
        <v>543.33000000000004</v>
      </c>
      <c r="O1176" s="191"/>
      <c r="P1176" s="194">
        <v>17.46</v>
      </c>
      <c r="Q1176" s="278"/>
      <c r="R1176" s="278"/>
      <c r="GO1176" s="277"/>
      <c r="GP1176" s="277"/>
      <c r="GQ1176" s="277"/>
      <c r="GR1176" s="277"/>
      <c r="GS1176" s="277"/>
      <c r="GT1176" s="277"/>
      <c r="GU1176" s="277"/>
      <c r="GW1176" s="157"/>
      <c r="GX1176" s="157" t="s">
        <v>403</v>
      </c>
      <c r="GY1176" s="157"/>
      <c r="GZ1176" s="277"/>
      <c r="HA1176" s="157"/>
      <c r="HB1176" s="157"/>
      <c r="HC1176" s="277"/>
      <c r="HD1176" s="277"/>
      <c r="HF1176" s="277"/>
    </row>
    <row r="1177" spans="1:214" ht="12.75" customHeight="1">
      <c r="A1177" s="203"/>
      <c r="B1177" s="189" t="s">
        <v>404</v>
      </c>
      <c r="C1177" s="501" t="s">
        <v>405</v>
      </c>
      <c r="D1177" s="501"/>
      <c r="E1177" s="501"/>
      <c r="F1177" s="501"/>
      <c r="G1177" s="501"/>
      <c r="H1177" s="190" t="s">
        <v>392</v>
      </c>
      <c r="I1177" s="201">
        <v>0.01</v>
      </c>
      <c r="J1177" s="197">
        <v>1.6068849999999999</v>
      </c>
      <c r="K1177" s="215">
        <v>3.2137699999999998E-2</v>
      </c>
      <c r="L1177" s="193"/>
      <c r="M1177" s="191"/>
      <c r="N1177" s="204">
        <v>579.11</v>
      </c>
      <c r="O1177" s="191"/>
      <c r="P1177" s="216">
        <v>18.61</v>
      </c>
      <c r="GO1177" s="277"/>
      <c r="GP1177" s="277"/>
      <c r="GQ1177" s="277"/>
      <c r="GR1177" s="277"/>
      <c r="GS1177" s="277"/>
      <c r="GT1177" s="277"/>
      <c r="GU1177" s="277"/>
      <c r="GW1177" s="157"/>
      <c r="GX1177" s="157"/>
      <c r="GY1177" s="157" t="s">
        <v>405</v>
      </c>
      <c r="GZ1177" s="277"/>
      <c r="HA1177" s="157"/>
      <c r="HB1177" s="157"/>
      <c r="HC1177" s="277"/>
      <c r="HD1177" s="277"/>
      <c r="HF1177" s="277"/>
    </row>
    <row r="1178" spans="1:214" ht="12.75" customHeight="1">
      <c r="A1178" s="188"/>
      <c r="B1178" s="189" t="s">
        <v>180</v>
      </c>
      <c r="C1178" s="501" t="s">
        <v>410</v>
      </c>
      <c r="D1178" s="501"/>
      <c r="E1178" s="501"/>
      <c r="F1178" s="501"/>
      <c r="G1178" s="501"/>
      <c r="H1178" s="190"/>
      <c r="I1178" s="191"/>
      <c r="J1178" s="191"/>
      <c r="K1178" s="191"/>
      <c r="L1178" s="193"/>
      <c r="M1178" s="191"/>
      <c r="N1178" s="193"/>
      <c r="O1178" s="191"/>
      <c r="P1178" s="194">
        <v>2108.0300000000002</v>
      </c>
      <c r="GO1178" s="277"/>
      <c r="GP1178" s="277"/>
      <c r="GQ1178" s="277"/>
      <c r="GR1178" s="277"/>
      <c r="GS1178" s="277"/>
      <c r="GT1178" s="277"/>
      <c r="GU1178" s="277"/>
      <c r="GW1178" s="157" t="s">
        <v>410</v>
      </c>
      <c r="GX1178" s="157"/>
      <c r="GY1178" s="157"/>
      <c r="GZ1178" s="277"/>
      <c r="HA1178" s="157"/>
      <c r="HB1178" s="157"/>
      <c r="HC1178" s="277"/>
      <c r="HD1178" s="277"/>
      <c r="HF1178" s="277"/>
    </row>
    <row r="1179" spans="1:214" ht="12.75" customHeight="1">
      <c r="A1179" s="195"/>
      <c r="B1179" s="189" t="s">
        <v>1612</v>
      </c>
      <c r="C1179" s="501" t="s">
        <v>1613</v>
      </c>
      <c r="D1179" s="501"/>
      <c r="E1179" s="501"/>
      <c r="F1179" s="501"/>
      <c r="G1179" s="501"/>
      <c r="H1179" s="190" t="s">
        <v>413</v>
      </c>
      <c r="I1179" s="196">
        <v>0.1</v>
      </c>
      <c r="J1179" s="202">
        <v>1.0367</v>
      </c>
      <c r="K1179" s="192">
        <v>0.20734</v>
      </c>
      <c r="L1179" s="205">
        <v>150.04</v>
      </c>
      <c r="M1179" s="206">
        <v>1.59</v>
      </c>
      <c r="N1179" s="200">
        <v>238.56</v>
      </c>
      <c r="O1179" s="191"/>
      <c r="P1179" s="194">
        <v>49.46</v>
      </c>
      <c r="Q1179" s="278"/>
      <c r="R1179" s="278"/>
      <c r="GO1179" s="277"/>
      <c r="GP1179" s="277"/>
      <c r="GQ1179" s="277"/>
      <c r="GR1179" s="277"/>
      <c r="GS1179" s="277"/>
      <c r="GT1179" s="277"/>
      <c r="GU1179" s="277"/>
      <c r="GW1179" s="157"/>
      <c r="GX1179" s="157" t="s">
        <v>1613</v>
      </c>
      <c r="GY1179" s="157"/>
      <c r="GZ1179" s="277"/>
      <c r="HA1179" s="157"/>
      <c r="HB1179" s="157"/>
      <c r="HC1179" s="277"/>
      <c r="HD1179" s="277"/>
      <c r="HF1179" s="277"/>
    </row>
    <row r="1180" spans="1:214" ht="12.75" customHeight="1">
      <c r="A1180" s="195"/>
      <c r="B1180" s="189" t="s">
        <v>1614</v>
      </c>
      <c r="C1180" s="501" t="s">
        <v>1615</v>
      </c>
      <c r="D1180" s="501"/>
      <c r="E1180" s="501"/>
      <c r="F1180" s="501"/>
      <c r="G1180" s="501"/>
      <c r="H1180" s="190" t="s">
        <v>413</v>
      </c>
      <c r="I1180" s="201">
        <v>0.02</v>
      </c>
      <c r="J1180" s="202">
        <v>1.0367</v>
      </c>
      <c r="K1180" s="197">
        <v>4.1467999999999998E-2</v>
      </c>
      <c r="L1180" s="205">
        <v>187.38</v>
      </c>
      <c r="M1180" s="206">
        <v>0.87</v>
      </c>
      <c r="N1180" s="200">
        <v>163.02000000000001</v>
      </c>
      <c r="O1180" s="191"/>
      <c r="P1180" s="194">
        <v>6.76</v>
      </c>
      <c r="Q1180" s="278"/>
      <c r="R1180" s="278"/>
      <c r="GO1180" s="277"/>
      <c r="GP1180" s="277"/>
      <c r="GQ1180" s="277"/>
      <c r="GR1180" s="277"/>
      <c r="GS1180" s="277"/>
      <c r="GT1180" s="277"/>
      <c r="GU1180" s="277"/>
      <c r="GW1180" s="157"/>
      <c r="GX1180" s="157" t="s">
        <v>1615</v>
      </c>
      <c r="GY1180" s="157"/>
      <c r="GZ1180" s="277"/>
      <c r="HA1180" s="157"/>
      <c r="HB1180" s="157"/>
      <c r="HC1180" s="277"/>
      <c r="HD1180" s="277"/>
      <c r="HF1180" s="277"/>
    </row>
    <row r="1181" spans="1:214" ht="33.75" customHeight="1">
      <c r="A1181" s="195"/>
      <c r="B1181" s="189" t="s">
        <v>593</v>
      </c>
      <c r="C1181" s="501" t="s">
        <v>594</v>
      </c>
      <c r="D1181" s="501"/>
      <c r="E1181" s="501"/>
      <c r="F1181" s="501"/>
      <c r="G1181" s="501"/>
      <c r="H1181" s="190" t="s">
        <v>595</v>
      </c>
      <c r="I1181" s="201">
        <v>16.670000000000002</v>
      </c>
      <c r="J1181" s="202">
        <v>1.0367</v>
      </c>
      <c r="K1181" s="197">
        <v>34.563578</v>
      </c>
      <c r="L1181" s="205">
        <v>5.87</v>
      </c>
      <c r="M1181" s="206">
        <v>0.87</v>
      </c>
      <c r="N1181" s="200">
        <v>5.1100000000000003</v>
      </c>
      <c r="O1181" s="191"/>
      <c r="P1181" s="194">
        <v>176.62</v>
      </c>
      <c r="Q1181" s="278"/>
      <c r="R1181" s="278"/>
      <c r="GO1181" s="277"/>
      <c r="GP1181" s="277"/>
      <c r="GQ1181" s="277"/>
      <c r="GR1181" s="277"/>
      <c r="GS1181" s="277"/>
      <c r="GT1181" s="277"/>
      <c r="GU1181" s="277"/>
      <c r="GW1181" s="157"/>
      <c r="GX1181" s="157" t="s">
        <v>594</v>
      </c>
      <c r="GY1181" s="157"/>
      <c r="GZ1181" s="277"/>
      <c r="HA1181" s="157"/>
      <c r="HB1181" s="157"/>
      <c r="HC1181" s="277"/>
      <c r="HD1181" s="277"/>
      <c r="HF1181" s="277"/>
    </row>
    <row r="1182" spans="1:214" ht="22.5" customHeight="1">
      <c r="A1182" s="195"/>
      <c r="B1182" s="189" t="s">
        <v>1403</v>
      </c>
      <c r="C1182" s="501" t="s">
        <v>1404</v>
      </c>
      <c r="D1182" s="501"/>
      <c r="E1182" s="501"/>
      <c r="F1182" s="501"/>
      <c r="G1182" s="501"/>
      <c r="H1182" s="190" t="s">
        <v>1405</v>
      </c>
      <c r="I1182" s="209">
        <v>1</v>
      </c>
      <c r="J1182" s="202">
        <v>1.0367</v>
      </c>
      <c r="K1182" s="202">
        <v>2.0733999999999999</v>
      </c>
      <c r="L1182" s="205">
        <v>37.71</v>
      </c>
      <c r="M1182" s="206">
        <v>1.54</v>
      </c>
      <c r="N1182" s="200">
        <v>58.07</v>
      </c>
      <c r="O1182" s="191"/>
      <c r="P1182" s="194">
        <v>120.4</v>
      </c>
      <c r="Q1182" s="278"/>
      <c r="R1182" s="278"/>
      <c r="GO1182" s="277"/>
      <c r="GP1182" s="277"/>
      <c r="GQ1182" s="277"/>
      <c r="GR1182" s="277"/>
      <c r="GS1182" s="277"/>
      <c r="GT1182" s="277"/>
      <c r="GU1182" s="277"/>
      <c r="GW1182" s="157"/>
      <c r="GX1182" s="157" t="s">
        <v>1404</v>
      </c>
      <c r="GY1182" s="157"/>
      <c r="GZ1182" s="277"/>
      <c r="HA1182" s="157"/>
      <c r="HB1182" s="157"/>
      <c r="HC1182" s="277"/>
      <c r="HD1182" s="277"/>
      <c r="HF1182" s="277"/>
    </row>
    <row r="1183" spans="1:214" ht="12.75" customHeight="1">
      <c r="A1183" s="195"/>
      <c r="B1183" s="189" t="s">
        <v>1616</v>
      </c>
      <c r="C1183" s="501" t="s">
        <v>1617</v>
      </c>
      <c r="D1183" s="501"/>
      <c r="E1183" s="501"/>
      <c r="F1183" s="501"/>
      <c r="G1183" s="501"/>
      <c r="H1183" s="190" t="s">
        <v>413</v>
      </c>
      <c r="I1183" s="201">
        <v>0.01</v>
      </c>
      <c r="J1183" s="202">
        <v>1.0367</v>
      </c>
      <c r="K1183" s="197">
        <v>2.0733999999999999E-2</v>
      </c>
      <c r="L1183" s="205">
        <v>395.65</v>
      </c>
      <c r="M1183" s="220">
        <v>1.6</v>
      </c>
      <c r="N1183" s="200">
        <v>633.04</v>
      </c>
      <c r="O1183" s="191"/>
      <c r="P1183" s="194">
        <v>13.13</v>
      </c>
      <c r="Q1183" s="278"/>
      <c r="R1183" s="278"/>
      <c r="GO1183" s="277"/>
      <c r="GP1183" s="277"/>
      <c r="GQ1183" s="277"/>
      <c r="GR1183" s="277"/>
      <c r="GS1183" s="277"/>
      <c r="GT1183" s="277"/>
      <c r="GU1183" s="277"/>
      <c r="GW1183" s="157"/>
      <c r="GX1183" s="157" t="s">
        <v>1617</v>
      </c>
      <c r="GY1183" s="157"/>
      <c r="GZ1183" s="277"/>
      <c r="HA1183" s="157"/>
      <c r="HB1183" s="157"/>
      <c r="HC1183" s="277"/>
      <c r="HD1183" s="277"/>
      <c r="HF1183" s="277"/>
    </row>
    <row r="1184" spans="1:214" ht="12.75" customHeight="1">
      <c r="A1184" s="195"/>
      <c r="B1184" s="189" t="s">
        <v>1572</v>
      </c>
      <c r="C1184" s="501" t="s">
        <v>1573</v>
      </c>
      <c r="D1184" s="501"/>
      <c r="E1184" s="501"/>
      <c r="F1184" s="501"/>
      <c r="G1184" s="501"/>
      <c r="H1184" s="190" t="s">
        <v>413</v>
      </c>
      <c r="I1184" s="201">
        <v>0.08</v>
      </c>
      <c r="J1184" s="202">
        <v>1.0367</v>
      </c>
      <c r="K1184" s="197">
        <v>0.16587199999999999</v>
      </c>
      <c r="L1184" s="205">
        <v>931.11</v>
      </c>
      <c r="M1184" s="206">
        <v>1.61</v>
      </c>
      <c r="N1184" s="200">
        <v>1499.09</v>
      </c>
      <c r="O1184" s="191"/>
      <c r="P1184" s="194">
        <v>248.66</v>
      </c>
      <c r="Q1184" s="278"/>
      <c r="R1184" s="278"/>
      <c r="GO1184" s="277"/>
      <c r="GP1184" s="277"/>
      <c r="GQ1184" s="277"/>
      <c r="GR1184" s="277"/>
      <c r="GS1184" s="277"/>
      <c r="GT1184" s="277"/>
      <c r="GU1184" s="277"/>
      <c r="GW1184" s="157"/>
      <c r="GX1184" s="157" t="s">
        <v>1573</v>
      </c>
      <c r="GY1184" s="157"/>
      <c r="GZ1184" s="277"/>
      <c r="HA1184" s="157"/>
      <c r="HB1184" s="157"/>
      <c r="HC1184" s="277"/>
      <c r="HD1184" s="277"/>
      <c r="HF1184" s="277"/>
    </row>
    <row r="1185" spans="1:214" ht="12.75" customHeight="1">
      <c r="A1185" s="195"/>
      <c r="B1185" s="189" t="s">
        <v>1618</v>
      </c>
      <c r="C1185" s="501" t="s">
        <v>1619</v>
      </c>
      <c r="D1185" s="501"/>
      <c r="E1185" s="501"/>
      <c r="F1185" s="501"/>
      <c r="G1185" s="501"/>
      <c r="H1185" s="190" t="s">
        <v>418</v>
      </c>
      <c r="I1185" s="202">
        <v>1E-4</v>
      </c>
      <c r="J1185" s="202">
        <v>1.0367</v>
      </c>
      <c r="K1185" s="215">
        <v>2.073E-4</v>
      </c>
      <c r="L1185" s="208">
        <v>308849.7</v>
      </c>
      <c r="M1185" s="206">
        <v>1.22</v>
      </c>
      <c r="N1185" s="200">
        <v>376796.63</v>
      </c>
      <c r="O1185" s="191"/>
      <c r="P1185" s="194">
        <v>78.11</v>
      </c>
      <c r="Q1185" s="278"/>
      <c r="R1185" s="278"/>
      <c r="GO1185" s="277"/>
      <c r="GP1185" s="277"/>
      <c r="GQ1185" s="277"/>
      <c r="GR1185" s="277"/>
      <c r="GS1185" s="277"/>
      <c r="GT1185" s="277"/>
      <c r="GU1185" s="277"/>
      <c r="GW1185" s="157"/>
      <c r="GX1185" s="157" t="s">
        <v>1619</v>
      </c>
      <c r="GY1185" s="157"/>
      <c r="GZ1185" s="277"/>
      <c r="HA1185" s="157"/>
      <c r="HB1185" s="157"/>
      <c r="HC1185" s="277"/>
      <c r="HD1185" s="277"/>
      <c r="HF1185" s="277"/>
    </row>
    <row r="1186" spans="1:214" ht="12.75" customHeight="1">
      <c r="A1186" s="195"/>
      <c r="B1186" s="189" t="s">
        <v>1620</v>
      </c>
      <c r="C1186" s="501" t="s">
        <v>1621</v>
      </c>
      <c r="D1186" s="501"/>
      <c r="E1186" s="501"/>
      <c r="F1186" s="501"/>
      <c r="G1186" s="501"/>
      <c r="H1186" s="190" t="s">
        <v>587</v>
      </c>
      <c r="I1186" s="201">
        <v>1.02</v>
      </c>
      <c r="J1186" s="202">
        <v>1.0367</v>
      </c>
      <c r="K1186" s="197">
        <v>2.114868</v>
      </c>
      <c r="L1186" s="205">
        <v>655.9</v>
      </c>
      <c r="M1186" s="206">
        <v>1.02</v>
      </c>
      <c r="N1186" s="200">
        <v>669.02</v>
      </c>
      <c r="O1186" s="191"/>
      <c r="P1186" s="194">
        <v>1414.89</v>
      </c>
      <c r="Q1186" s="278"/>
      <c r="R1186" s="278"/>
      <c r="GO1186" s="277"/>
      <c r="GP1186" s="277"/>
      <c r="GQ1186" s="277"/>
      <c r="GR1186" s="277"/>
      <c r="GS1186" s="277"/>
      <c r="GT1186" s="277"/>
      <c r="GU1186" s="277"/>
      <c r="GW1186" s="157"/>
      <c r="GX1186" s="157" t="s">
        <v>1621</v>
      </c>
      <c r="GY1186" s="157"/>
      <c r="GZ1186" s="277"/>
      <c r="HA1186" s="157"/>
      <c r="HB1186" s="157"/>
      <c r="HC1186" s="277"/>
      <c r="HD1186" s="277"/>
      <c r="HF1186" s="277"/>
    </row>
    <row r="1187" spans="1:214" ht="12.75" customHeight="1">
      <c r="A1187" s="210"/>
      <c r="B1187" s="187"/>
      <c r="C1187" s="500" t="s">
        <v>429</v>
      </c>
      <c r="D1187" s="500"/>
      <c r="E1187" s="500"/>
      <c r="F1187" s="500"/>
      <c r="G1187" s="500"/>
      <c r="H1187" s="180"/>
      <c r="I1187" s="181"/>
      <c r="J1187" s="181"/>
      <c r="K1187" s="181"/>
      <c r="L1187" s="183"/>
      <c r="M1187" s="181"/>
      <c r="N1187" s="211"/>
      <c r="O1187" s="181"/>
      <c r="P1187" s="212">
        <v>31832.35</v>
      </c>
      <c r="Q1187" s="278"/>
      <c r="R1187" s="278"/>
      <c r="GO1187" s="277"/>
      <c r="GP1187" s="277"/>
      <c r="GQ1187" s="277"/>
      <c r="GR1187" s="277"/>
      <c r="GS1187" s="277"/>
      <c r="GT1187" s="277"/>
      <c r="GU1187" s="277"/>
      <c r="GW1187" s="157"/>
      <c r="GX1187" s="157"/>
      <c r="GY1187" s="157"/>
      <c r="GZ1187" s="277" t="s">
        <v>429</v>
      </c>
      <c r="HA1187" s="157"/>
      <c r="HB1187" s="157"/>
      <c r="HC1187" s="277"/>
      <c r="HD1187" s="277"/>
      <c r="HF1187" s="277"/>
    </row>
    <row r="1188" spans="1:214" ht="12.75" customHeight="1">
      <c r="A1188" s="203" t="s">
        <v>1911</v>
      </c>
      <c r="B1188" s="189" t="s">
        <v>430</v>
      </c>
      <c r="C1188" s="501" t="s">
        <v>431</v>
      </c>
      <c r="D1188" s="501"/>
      <c r="E1188" s="501"/>
      <c r="F1188" s="501"/>
      <c r="G1188" s="501"/>
      <c r="H1188" s="190" t="s">
        <v>432</v>
      </c>
      <c r="I1188" s="209">
        <v>2</v>
      </c>
      <c r="J1188" s="191"/>
      <c r="K1188" s="209">
        <v>2</v>
      </c>
      <c r="L1188" s="193"/>
      <c r="M1188" s="191"/>
      <c r="N1188" s="193"/>
      <c r="O1188" s="202">
        <v>1.0367</v>
      </c>
      <c r="P1188" s="216">
        <v>382.1</v>
      </c>
      <c r="GO1188" s="277"/>
      <c r="GP1188" s="277"/>
      <c r="GQ1188" s="277"/>
      <c r="GR1188" s="277"/>
      <c r="GS1188" s="277"/>
      <c r="GT1188" s="277"/>
      <c r="GU1188" s="277"/>
      <c r="GW1188" s="157"/>
      <c r="GX1188" s="157"/>
      <c r="GY1188" s="157"/>
      <c r="GZ1188" s="277"/>
      <c r="HA1188" s="157" t="s">
        <v>431</v>
      </c>
      <c r="HB1188" s="157"/>
      <c r="HC1188" s="277"/>
      <c r="HD1188" s="277"/>
      <c r="HF1188" s="277"/>
    </row>
    <row r="1189" spans="1:214" ht="12.75" customHeight="1">
      <c r="A1189" s="203"/>
      <c r="B1189" s="189"/>
      <c r="C1189" s="501" t="s">
        <v>433</v>
      </c>
      <c r="D1189" s="501"/>
      <c r="E1189" s="501"/>
      <c r="F1189" s="501"/>
      <c r="G1189" s="501"/>
      <c r="H1189" s="190"/>
      <c r="I1189" s="191"/>
      <c r="J1189" s="191"/>
      <c r="K1189" s="191"/>
      <c r="L1189" s="193"/>
      <c r="M1189" s="191"/>
      <c r="N1189" s="193"/>
      <c r="O1189" s="191"/>
      <c r="P1189" s="194">
        <v>29656.01</v>
      </c>
      <c r="GO1189" s="277"/>
      <c r="GP1189" s="277"/>
      <c r="GQ1189" s="277"/>
      <c r="GR1189" s="277"/>
      <c r="GS1189" s="277"/>
      <c r="GT1189" s="277"/>
      <c r="GU1189" s="277"/>
      <c r="GW1189" s="157"/>
      <c r="GX1189" s="157"/>
      <c r="GY1189" s="157"/>
      <c r="GZ1189" s="277"/>
      <c r="HA1189" s="157"/>
      <c r="HB1189" s="157" t="s">
        <v>433</v>
      </c>
      <c r="HC1189" s="277"/>
      <c r="HD1189" s="277"/>
      <c r="HF1189" s="277"/>
    </row>
    <row r="1190" spans="1:214" ht="12.75" customHeight="1">
      <c r="A1190" s="203"/>
      <c r="B1190" s="189" t="s">
        <v>603</v>
      </c>
      <c r="C1190" s="501" t="s">
        <v>604</v>
      </c>
      <c r="D1190" s="501"/>
      <c r="E1190" s="501"/>
      <c r="F1190" s="501"/>
      <c r="G1190" s="501"/>
      <c r="H1190" s="190" t="s">
        <v>432</v>
      </c>
      <c r="I1190" s="209">
        <v>97</v>
      </c>
      <c r="J1190" s="191"/>
      <c r="K1190" s="209">
        <v>97</v>
      </c>
      <c r="L1190" s="193"/>
      <c r="M1190" s="191"/>
      <c r="N1190" s="193"/>
      <c r="O1190" s="191"/>
      <c r="P1190" s="194">
        <v>28766.33</v>
      </c>
      <c r="GO1190" s="277"/>
      <c r="GP1190" s="277"/>
      <c r="GQ1190" s="277"/>
      <c r="GR1190" s="277"/>
      <c r="GS1190" s="277"/>
      <c r="GT1190" s="277"/>
      <c r="GU1190" s="277"/>
      <c r="GW1190" s="157"/>
      <c r="GX1190" s="157"/>
      <c r="GY1190" s="157"/>
      <c r="GZ1190" s="277"/>
      <c r="HA1190" s="157"/>
      <c r="HB1190" s="157" t="s">
        <v>604</v>
      </c>
      <c r="HC1190" s="277"/>
      <c r="HD1190" s="277"/>
      <c r="HF1190" s="277"/>
    </row>
    <row r="1191" spans="1:214" ht="12.75" customHeight="1">
      <c r="A1191" s="203"/>
      <c r="B1191" s="189" t="s">
        <v>605</v>
      </c>
      <c r="C1191" s="501" t="s">
        <v>606</v>
      </c>
      <c r="D1191" s="501"/>
      <c r="E1191" s="501"/>
      <c r="F1191" s="501"/>
      <c r="G1191" s="501"/>
      <c r="H1191" s="190" t="s">
        <v>432</v>
      </c>
      <c r="I1191" s="209">
        <v>51</v>
      </c>
      <c r="J1191" s="191"/>
      <c r="K1191" s="209">
        <v>51</v>
      </c>
      <c r="L1191" s="193"/>
      <c r="M1191" s="191"/>
      <c r="N1191" s="193"/>
      <c r="O1191" s="191"/>
      <c r="P1191" s="194">
        <v>15124.57</v>
      </c>
      <c r="GO1191" s="277"/>
      <c r="GP1191" s="277"/>
      <c r="GQ1191" s="277"/>
      <c r="GR1191" s="277"/>
      <c r="GS1191" s="277"/>
      <c r="GT1191" s="277"/>
      <c r="GU1191" s="277"/>
      <c r="GW1191" s="157"/>
      <c r="GX1191" s="157"/>
      <c r="GY1191" s="157"/>
      <c r="GZ1191" s="277"/>
      <c r="HA1191" s="157"/>
      <c r="HB1191" s="157" t="s">
        <v>606</v>
      </c>
      <c r="HC1191" s="277"/>
      <c r="HD1191" s="277"/>
      <c r="HF1191" s="277"/>
    </row>
    <row r="1192" spans="1:214" ht="12.75" customHeight="1">
      <c r="A1192" s="213"/>
      <c r="B1192" s="214"/>
      <c r="C1192" s="500" t="s">
        <v>438</v>
      </c>
      <c r="D1192" s="500"/>
      <c r="E1192" s="500"/>
      <c r="F1192" s="500"/>
      <c r="G1192" s="500"/>
      <c r="H1192" s="180"/>
      <c r="I1192" s="181"/>
      <c r="J1192" s="181"/>
      <c r="K1192" s="181"/>
      <c r="L1192" s="183"/>
      <c r="M1192" s="181"/>
      <c r="N1192" s="211">
        <v>38052.68</v>
      </c>
      <c r="O1192" s="181"/>
      <c r="P1192" s="212">
        <v>76105.350000000006</v>
      </c>
      <c r="GO1192" s="277"/>
      <c r="GP1192" s="277"/>
      <c r="GQ1192" s="277"/>
      <c r="GR1192" s="277"/>
      <c r="GS1192" s="277"/>
      <c r="GT1192" s="277"/>
      <c r="GU1192" s="277"/>
      <c r="GW1192" s="157"/>
      <c r="GX1192" s="157"/>
      <c r="GY1192" s="157"/>
      <c r="GZ1192" s="277"/>
      <c r="HA1192" s="157"/>
      <c r="HB1192" s="157"/>
      <c r="HC1192" s="277" t="s">
        <v>438</v>
      </c>
      <c r="HD1192" s="277"/>
      <c r="HF1192" s="277"/>
    </row>
    <row r="1193" spans="1:214" ht="12.75" customHeight="1">
      <c r="A1193" s="497" t="s">
        <v>2165</v>
      </c>
      <c r="B1193" s="497"/>
      <c r="C1193" s="497"/>
      <c r="D1193" s="497"/>
      <c r="E1193" s="497"/>
      <c r="F1193" s="497"/>
      <c r="G1193" s="497"/>
      <c r="H1193" s="497"/>
      <c r="I1193" s="497"/>
      <c r="J1193" s="497"/>
      <c r="K1193" s="497"/>
      <c r="L1193" s="497"/>
      <c r="M1193" s="497"/>
      <c r="N1193" s="497"/>
      <c r="O1193" s="497"/>
      <c r="P1193" s="497"/>
      <c r="GO1193" s="277"/>
      <c r="GP1193" s="277" t="s">
        <v>2165</v>
      </c>
      <c r="GQ1193" s="277"/>
      <c r="GR1193" s="277"/>
      <c r="GS1193" s="277"/>
      <c r="GT1193" s="277"/>
      <c r="GU1193" s="277"/>
      <c r="GW1193" s="157"/>
      <c r="GX1193" s="157"/>
      <c r="GY1193" s="157"/>
      <c r="GZ1193" s="277"/>
      <c r="HA1193" s="157"/>
      <c r="HB1193" s="157"/>
      <c r="HC1193" s="277"/>
      <c r="HD1193" s="277"/>
      <c r="HF1193" s="277"/>
    </row>
    <row r="1194" spans="1:214" ht="22.5" customHeight="1">
      <c r="A1194" s="178" t="s">
        <v>565</v>
      </c>
      <c r="B1194" s="179" t="s">
        <v>2166</v>
      </c>
      <c r="C1194" s="498" t="s">
        <v>2167</v>
      </c>
      <c r="D1194" s="498"/>
      <c r="E1194" s="498"/>
      <c r="F1194" s="498"/>
      <c r="G1194" s="498"/>
      <c r="H1194" s="180" t="s">
        <v>142</v>
      </c>
      <c r="I1194" s="181">
        <v>92</v>
      </c>
      <c r="J1194" s="182">
        <v>1</v>
      </c>
      <c r="K1194" s="182">
        <v>92</v>
      </c>
      <c r="L1194" s="183"/>
      <c r="M1194" s="181"/>
      <c r="N1194" s="184"/>
      <c r="O1194" s="181"/>
      <c r="P1194" s="185"/>
      <c r="GO1194" s="277"/>
      <c r="GP1194" s="277"/>
      <c r="GQ1194" s="277" t="s">
        <v>2167</v>
      </c>
      <c r="GR1194" s="277"/>
      <c r="GS1194" s="277"/>
      <c r="GT1194" s="277"/>
      <c r="GU1194" s="277"/>
      <c r="GW1194" s="157"/>
      <c r="GX1194" s="157"/>
      <c r="GY1194" s="157"/>
      <c r="GZ1194" s="277"/>
      <c r="HA1194" s="157"/>
      <c r="HB1194" s="157"/>
      <c r="HC1194" s="277"/>
      <c r="HD1194" s="277"/>
      <c r="HF1194" s="277"/>
    </row>
    <row r="1195" spans="1:214" ht="56.25" customHeight="1">
      <c r="A1195" s="186"/>
      <c r="B1195" s="187" t="s">
        <v>386</v>
      </c>
      <c r="C1195" s="499" t="s">
        <v>387</v>
      </c>
      <c r="D1195" s="499"/>
      <c r="E1195" s="499"/>
      <c r="F1195" s="499"/>
      <c r="G1195" s="499"/>
      <c r="H1195" s="499"/>
      <c r="I1195" s="499"/>
      <c r="J1195" s="499"/>
      <c r="K1195" s="499"/>
      <c r="L1195" s="499"/>
      <c r="M1195" s="499"/>
      <c r="N1195" s="499"/>
      <c r="O1195" s="499"/>
      <c r="P1195" s="499"/>
      <c r="GO1195" s="277"/>
      <c r="GP1195" s="277"/>
      <c r="GQ1195" s="277"/>
      <c r="GR1195" s="277"/>
      <c r="GS1195" s="277"/>
      <c r="GT1195" s="277"/>
      <c r="GU1195" s="277"/>
      <c r="GV1195" s="140" t="s">
        <v>387</v>
      </c>
      <c r="GW1195" s="157"/>
      <c r="GX1195" s="157"/>
      <c r="GY1195" s="157"/>
      <c r="GZ1195" s="277"/>
      <c r="HA1195" s="157"/>
      <c r="HB1195" s="157"/>
      <c r="HC1195" s="277"/>
      <c r="HD1195" s="277"/>
      <c r="HF1195" s="277"/>
    </row>
    <row r="1196" spans="1:214" ht="22.5" customHeight="1">
      <c r="A1196" s="186"/>
      <c r="B1196" s="187" t="s">
        <v>388</v>
      </c>
      <c r="C1196" s="499" t="s">
        <v>389</v>
      </c>
      <c r="D1196" s="499"/>
      <c r="E1196" s="499"/>
      <c r="F1196" s="499"/>
      <c r="G1196" s="499"/>
      <c r="H1196" s="499"/>
      <c r="I1196" s="499"/>
      <c r="J1196" s="499"/>
      <c r="K1196" s="499"/>
      <c r="L1196" s="499"/>
      <c r="M1196" s="499"/>
      <c r="N1196" s="499"/>
      <c r="O1196" s="499"/>
      <c r="P1196" s="499"/>
      <c r="GO1196" s="277"/>
      <c r="GP1196" s="277"/>
      <c r="GQ1196" s="277"/>
      <c r="GR1196" s="277"/>
      <c r="GS1196" s="277"/>
      <c r="GT1196" s="277"/>
      <c r="GU1196" s="277"/>
      <c r="GV1196" s="140" t="s">
        <v>389</v>
      </c>
      <c r="GW1196" s="157"/>
      <c r="GX1196" s="157"/>
      <c r="GY1196" s="157"/>
      <c r="GZ1196" s="277"/>
      <c r="HA1196" s="157"/>
      <c r="HB1196" s="157"/>
      <c r="HC1196" s="277"/>
      <c r="HD1196" s="277"/>
      <c r="HF1196" s="277"/>
    </row>
    <row r="1197" spans="1:214" ht="12.75" customHeight="1">
      <c r="A1197" s="186"/>
      <c r="B1197" s="187"/>
      <c r="C1197" s="499" t="s">
        <v>2011</v>
      </c>
      <c r="D1197" s="499"/>
      <c r="E1197" s="499"/>
      <c r="F1197" s="499"/>
      <c r="G1197" s="499"/>
      <c r="H1197" s="499"/>
      <c r="I1197" s="499"/>
      <c r="J1197" s="499"/>
      <c r="K1197" s="499"/>
      <c r="L1197" s="499"/>
      <c r="M1197" s="499"/>
      <c r="N1197" s="499"/>
      <c r="O1197" s="499"/>
      <c r="P1197" s="499"/>
      <c r="GO1197" s="277"/>
      <c r="GP1197" s="277"/>
      <c r="GQ1197" s="277"/>
      <c r="GR1197" s="277"/>
      <c r="GS1197" s="277"/>
      <c r="GT1197" s="277"/>
      <c r="GU1197" s="277"/>
      <c r="GV1197" s="140" t="s">
        <v>2011</v>
      </c>
      <c r="GW1197" s="157"/>
      <c r="GX1197" s="157"/>
      <c r="GY1197" s="157"/>
      <c r="GZ1197" s="277"/>
      <c r="HA1197" s="157"/>
      <c r="HB1197" s="157"/>
      <c r="HC1197" s="277"/>
      <c r="HD1197" s="277"/>
      <c r="HF1197" s="277"/>
    </row>
    <row r="1198" spans="1:214" ht="12.75" customHeight="1">
      <c r="A1198" s="188"/>
      <c r="B1198" s="189" t="s">
        <v>164</v>
      </c>
      <c r="C1198" s="501" t="s">
        <v>391</v>
      </c>
      <c r="D1198" s="501"/>
      <c r="E1198" s="501"/>
      <c r="F1198" s="501"/>
      <c r="G1198" s="501"/>
      <c r="H1198" s="190" t="s">
        <v>392</v>
      </c>
      <c r="I1198" s="191"/>
      <c r="J1198" s="191"/>
      <c r="K1198" s="197">
        <v>44.350026</v>
      </c>
      <c r="L1198" s="193"/>
      <c r="M1198" s="191"/>
      <c r="N1198" s="193"/>
      <c r="O1198" s="191"/>
      <c r="P1198" s="194">
        <v>25108.32</v>
      </c>
      <c r="GO1198" s="277"/>
      <c r="GP1198" s="277"/>
      <c r="GQ1198" s="277"/>
      <c r="GR1198" s="277"/>
      <c r="GS1198" s="277"/>
      <c r="GT1198" s="277"/>
      <c r="GU1198" s="277"/>
      <c r="GW1198" s="157" t="s">
        <v>391</v>
      </c>
      <c r="GX1198" s="157"/>
      <c r="GY1198" s="157"/>
      <c r="GZ1198" s="277"/>
      <c r="HA1198" s="157"/>
      <c r="HB1198" s="157"/>
      <c r="HC1198" s="277"/>
      <c r="HD1198" s="277"/>
      <c r="HF1198" s="277"/>
    </row>
    <row r="1199" spans="1:214" ht="12.75" customHeight="1">
      <c r="A1199" s="195"/>
      <c r="B1199" s="189" t="s">
        <v>393</v>
      </c>
      <c r="C1199" s="501" t="s">
        <v>394</v>
      </c>
      <c r="D1199" s="501"/>
      <c r="E1199" s="501"/>
      <c r="F1199" s="501"/>
      <c r="G1199" s="501"/>
      <c r="H1199" s="190" t="s">
        <v>392</v>
      </c>
      <c r="I1199" s="196">
        <v>0.3</v>
      </c>
      <c r="J1199" s="197">
        <v>1.6068849999999999</v>
      </c>
      <c r="K1199" s="197">
        <v>44.350026</v>
      </c>
      <c r="L1199" s="198"/>
      <c r="M1199" s="199"/>
      <c r="N1199" s="200">
        <v>566.14</v>
      </c>
      <c r="O1199" s="191"/>
      <c r="P1199" s="194">
        <v>25108.32</v>
      </c>
      <c r="Q1199" s="278"/>
      <c r="R1199" s="278"/>
      <c r="GO1199" s="277"/>
      <c r="GP1199" s="277"/>
      <c r="GQ1199" s="277"/>
      <c r="GR1199" s="277"/>
      <c r="GS1199" s="277"/>
      <c r="GT1199" s="277"/>
      <c r="GU1199" s="277"/>
      <c r="GW1199" s="157"/>
      <c r="GX1199" s="157" t="s">
        <v>394</v>
      </c>
      <c r="GY1199" s="157"/>
      <c r="GZ1199" s="277"/>
      <c r="HA1199" s="157"/>
      <c r="HB1199" s="157"/>
      <c r="HC1199" s="277"/>
      <c r="HD1199" s="277"/>
      <c r="HF1199" s="277"/>
    </row>
    <row r="1200" spans="1:214" ht="12.75" customHeight="1">
      <c r="A1200" s="188"/>
      <c r="B1200" s="189" t="s">
        <v>180</v>
      </c>
      <c r="C1200" s="501" t="s">
        <v>410</v>
      </c>
      <c r="D1200" s="501"/>
      <c r="E1200" s="501"/>
      <c r="F1200" s="501"/>
      <c r="G1200" s="501"/>
      <c r="H1200" s="190"/>
      <c r="I1200" s="191"/>
      <c r="J1200" s="191"/>
      <c r="K1200" s="191"/>
      <c r="L1200" s="193"/>
      <c r="M1200" s="191"/>
      <c r="N1200" s="193"/>
      <c r="O1200" s="191"/>
      <c r="P1200" s="194">
        <v>9614.48</v>
      </c>
      <c r="GO1200" s="277"/>
      <c r="GP1200" s="277"/>
      <c r="GQ1200" s="277"/>
      <c r="GR1200" s="277"/>
      <c r="GS1200" s="277"/>
      <c r="GT1200" s="277"/>
      <c r="GU1200" s="277"/>
      <c r="GW1200" s="157" t="s">
        <v>410</v>
      </c>
      <c r="GX1200" s="157"/>
      <c r="GY1200" s="157"/>
      <c r="GZ1200" s="277"/>
      <c r="HA1200" s="157"/>
      <c r="HB1200" s="157"/>
      <c r="HC1200" s="277"/>
      <c r="HD1200" s="277"/>
      <c r="HF1200" s="277"/>
    </row>
    <row r="1201" spans="1:214" ht="12.75" customHeight="1">
      <c r="A1201" s="195"/>
      <c r="B1201" s="189" t="s">
        <v>2045</v>
      </c>
      <c r="C1201" s="501" t="s">
        <v>2046</v>
      </c>
      <c r="D1201" s="501"/>
      <c r="E1201" s="501"/>
      <c r="F1201" s="501"/>
      <c r="G1201" s="501"/>
      <c r="H1201" s="190" t="s">
        <v>418</v>
      </c>
      <c r="I1201" s="192">
        <v>1.0000000000000001E-5</v>
      </c>
      <c r="J1201" s="202">
        <v>1.0367</v>
      </c>
      <c r="K1201" s="215">
        <v>9.5379999999999998E-4</v>
      </c>
      <c r="L1201" s="208">
        <v>81827.199999999997</v>
      </c>
      <c r="M1201" s="206">
        <v>1.59</v>
      </c>
      <c r="N1201" s="200">
        <v>130105.25</v>
      </c>
      <c r="O1201" s="191"/>
      <c r="P1201" s="194">
        <v>124.09</v>
      </c>
      <c r="Q1201" s="278"/>
      <c r="R1201" s="278"/>
      <c r="GO1201" s="277"/>
      <c r="GP1201" s="277"/>
      <c r="GQ1201" s="277"/>
      <c r="GR1201" s="277"/>
      <c r="GS1201" s="277"/>
      <c r="GT1201" s="277"/>
      <c r="GU1201" s="277"/>
      <c r="GW1201" s="157"/>
      <c r="GX1201" s="157" t="s">
        <v>2046</v>
      </c>
      <c r="GY1201" s="157"/>
      <c r="GZ1201" s="277"/>
      <c r="HA1201" s="157"/>
      <c r="HB1201" s="157"/>
      <c r="HC1201" s="277"/>
      <c r="HD1201" s="277"/>
      <c r="HF1201" s="277"/>
    </row>
    <row r="1202" spans="1:214" ht="33.75" customHeight="1">
      <c r="A1202" s="195"/>
      <c r="B1202" s="189" t="s">
        <v>593</v>
      </c>
      <c r="C1202" s="501" t="s">
        <v>594</v>
      </c>
      <c r="D1202" s="501"/>
      <c r="E1202" s="501"/>
      <c r="F1202" s="501"/>
      <c r="G1202" s="501"/>
      <c r="H1202" s="190" t="s">
        <v>595</v>
      </c>
      <c r="I1202" s="201">
        <v>0.83</v>
      </c>
      <c r="J1202" s="202">
        <v>1.0367</v>
      </c>
      <c r="K1202" s="197">
        <v>79.162412000000003</v>
      </c>
      <c r="L1202" s="205">
        <v>5.87</v>
      </c>
      <c r="M1202" s="206">
        <v>0.87</v>
      </c>
      <c r="N1202" s="200">
        <v>5.1100000000000003</v>
      </c>
      <c r="O1202" s="191"/>
      <c r="P1202" s="194">
        <v>404.52</v>
      </c>
      <c r="Q1202" s="278"/>
      <c r="R1202" s="278"/>
      <c r="GO1202" s="277"/>
      <c r="GP1202" s="277"/>
      <c r="GQ1202" s="277"/>
      <c r="GR1202" s="277"/>
      <c r="GS1202" s="277"/>
      <c r="GT1202" s="277"/>
      <c r="GU1202" s="277"/>
      <c r="GW1202" s="157"/>
      <c r="GX1202" s="157" t="s">
        <v>594</v>
      </c>
      <c r="GY1202" s="157"/>
      <c r="GZ1202" s="277"/>
      <c r="HA1202" s="157"/>
      <c r="HB1202" s="157"/>
      <c r="HC1202" s="277"/>
      <c r="HD1202" s="277"/>
      <c r="HF1202" s="277"/>
    </row>
    <row r="1203" spans="1:214" ht="12.75" customHeight="1">
      <c r="A1203" s="195"/>
      <c r="B1203" s="189" t="s">
        <v>1572</v>
      </c>
      <c r="C1203" s="501" t="s">
        <v>1573</v>
      </c>
      <c r="D1203" s="501"/>
      <c r="E1203" s="501"/>
      <c r="F1203" s="501"/>
      <c r="G1203" s="501"/>
      <c r="H1203" s="190" t="s">
        <v>413</v>
      </c>
      <c r="I1203" s="201">
        <v>0.05</v>
      </c>
      <c r="J1203" s="202">
        <v>1.0367</v>
      </c>
      <c r="K1203" s="192">
        <v>4.7688199999999998</v>
      </c>
      <c r="L1203" s="205">
        <v>931.11</v>
      </c>
      <c r="M1203" s="206">
        <v>1.61</v>
      </c>
      <c r="N1203" s="200">
        <v>1499.09</v>
      </c>
      <c r="O1203" s="191"/>
      <c r="P1203" s="194">
        <v>7148.89</v>
      </c>
      <c r="Q1203" s="278"/>
      <c r="R1203" s="278"/>
      <c r="GO1203" s="277"/>
      <c r="GP1203" s="277"/>
      <c r="GQ1203" s="277"/>
      <c r="GR1203" s="277"/>
      <c r="GS1203" s="277"/>
      <c r="GT1203" s="277"/>
      <c r="GU1203" s="277"/>
      <c r="GW1203" s="157"/>
      <c r="GX1203" s="157" t="s">
        <v>1573</v>
      </c>
      <c r="GY1203" s="157"/>
      <c r="GZ1203" s="277"/>
      <c r="HA1203" s="157"/>
      <c r="HB1203" s="157"/>
      <c r="HC1203" s="277"/>
      <c r="HD1203" s="277"/>
      <c r="HF1203" s="277"/>
    </row>
    <row r="1204" spans="1:214" ht="12.75" customHeight="1">
      <c r="A1204" s="195"/>
      <c r="B1204" s="189" t="s">
        <v>2047</v>
      </c>
      <c r="C1204" s="501" t="s">
        <v>2048</v>
      </c>
      <c r="D1204" s="501"/>
      <c r="E1204" s="501"/>
      <c r="F1204" s="501"/>
      <c r="G1204" s="501"/>
      <c r="H1204" s="190" t="s">
        <v>413</v>
      </c>
      <c r="I1204" s="201">
        <v>0.02</v>
      </c>
      <c r="J1204" s="202">
        <v>1.0367</v>
      </c>
      <c r="K1204" s="197">
        <v>1.9075279999999999</v>
      </c>
      <c r="L1204" s="205">
        <v>646.78</v>
      </c>
      <c r="M1204" s="206">
        <v>1.57</v>
      </c>
      <c r="N1204" s="200">
        <v>1015.44</v>
      </c>
      <c r="O1204" s="191"/>
      <c r="P1204" s="194">
        <v>1936.98</v>
      </c>
      <c r="Q1204" s="278"/>
      <c r="R1204" s="278"/>
      <c r="GO1204" s="277"/>
      <c r="GP1204" s="277"/>
      <c r="GQ1204" s="277"/>
      <c r="GR1204" s="277"/>
      <c r="GS1204" s="277"/>
      <c r="GT1204" s="277"/>
      <c r="GU1204" s="277"/>
      <c r="GW1204" s="157"/>
      <c r="GX1204" s="157" t="s">
        <v>2048</v>
      </c>
      <c r="GY1204" s="157"/>
      <c r="GZ1204" s="277"/>
      <c r="HA1204" s="157"/>
      <c r="HB1204" s="157"/>
      <c r="HC1204" s="277"/>
      <c r="HD1204" s="277"/>
      <c r="HF1204" s="277"/>
    </row>
    <row r="1205" spans="1:214" ht="12.75" customHeight="1">
      <c r="A1205" s="210"/>
      <c r="B1205" s="187"/>
      <c r="C1205" s="500" t="s">
        <v>429</v>
      </c>
      <c r="D1205" s="500"/>
      <c r="E1205" s="500"/>
      <c r="F1205" s="500"/>
      <c r="G1205" s="500"/>
      <c r="H1205" s="180"/>
      <c r="I1205" s="181"/>
      <c r="J1205" s="181"/>
      <c r="K1205" s="181"/>
      <c r="L1205" s="183"/>
      <c r="M1205" s="181"/>
      <c r="N1205" s="211"/>
      <c r="O1205" s="181"/>
      <c r="P1205" s="212">
        <v>34722.800000000003</v>
      </c>
      <c r="Q1205" s="278"/>
      <c r="R1205" s="278"/>
      <c r="GO1205" s="277"/>
      <c r="GP1205" s="277"/>
      <c r="GQ1205" s="277"/>
      <c r="GR1205" s="277"/>
      <c r="GS1205" s="277"/>
      <c r="GT1205" s="277"/>
      <c r="GU1205" s="277"/>
      <c r="GW1205" s="157"/>
      <c r="GX1205" s="157"/>
      <c r="GY1205" s="157"/>
      <c r="GZ1205" s="277" t="s">
        <v>429</v>
      </c>
      <c r="HA1205" s="157"/>
      <c r="HB1205" s="157"/>
      <c r="HC1205" s="277"/>
      <c r="HD1205" s="277"/>
      <c r="HF1205" s="277"/>
    </row>
    <row r="1206" spans="1:214" ht="12.75" customHeight="1">
      <c r="A1206" s="203" t="s">
        <v>1913</v>
      </c>
      <c r="B1206" s="189" t="s">
        <v>430</v>
      </c>
      <c r="C1206" s="501" t="s">
        <v>431</v>
      </c>
      <c r="D1206" s="501"/>
      <c r="E1206" s="501"/>
      <c r="F1206" s="501"/>
      <c r="G1206" s="501"/>
      <c r="H1206" s="190" t="s">
        <v>432</v>
      </c>
      <c r="I1206" s="209">
        <v>2</v>
      </c>
      <c r="J1206" s="191"/>
      <c r="K1206" s="209">
        <v>2</v>
      </c>
      <c r="L1206" s="193"/>
      <c r="M1206" s="191"/>
      <c r="N1206" s="193"/>
      <c r="O1206" s="202">
        <v>1.0367</v>
      </c>
      <c r="P1206" s="216">
        <v>323.98</v>
      </c>
      <c r="GO1206" s="277"/>
      <c r="GP1206" s="277"/>
      <c r="GQ1206" s="277"/>
      <c r="GR1206" s="277"/>
      <c r="GS1206" s="277"/>
      <c r="GT1206" s="277"/>
      <c r="GU1206" s="277"/>
      <c r="GW1206" s="157"/>
      <c r="GX1206" s="157"/>
      <c r="GY1206" s="157"/>
      <c r="GZ1206" s="277"/>
      <c r="HA1206" s="157" t="s">
        <v>431</v>
      </c>
      <c r="HB1206" s="157"/>
      <c r="HC1206" s="277"/>
      <c r="HD1206" s="277"/>
      <c r="HF1206" s="277"/>
    </row>
    <row r="1207" spans="1:214" ht="12.75" customHeight="1">
      <c r="A1207" s="203"/>
      <c r="B1207" s="189"/>
      <c r="C1207" s="501" t="s">
        <v>433</v>
      </c>
      <c r="D1207" s="501"/>
      <c r="E1207" s="501"/>
      <c r="F1207" s="501"/>
      <c r="G1207" s="501"/>
      <c r="H1207" s="190"/>
      <c r="I1207" s="191"/>
      <c r="J1207" s="191"/>
      <c r="K1207" s="191"/>
      <c r="L1207" s="193"/>
      <c r="M1207" s="191"/>
      <c r="N1207" s="193"/>
      <c r="O1207" s="191"/>
      <c r="P1207" s="194">
        <v>25108.32</v>
      </c>
      <c r="GO1207" s="277"/>
      <c r="GP1207" s="277"/>
      <c r="GQ1207" s="277"/>
      <c r="GR1207" s="277"/>
      <c r="GS1207" s="277"/>
      <c r="GT1207" s="277"/>
      <c r="GU1207" s="277"/>
      <c r="GW1207" s="157"/>
      <c r="GX1207" s="157"/>
      <c r="GY1207" s="157"/>
      <c r="GZ1207" s="277"/>
      <c r="HA1207" s="157"/>
      <c r="HB1207" s="157" t="s">
        <v>433</v>
      </c>
      <c r="HC1207" s="277"/>
      <c r="HD1207" s="277"/>
      <c r="HF1207" s="277"/>
    </row>
    <row r="1208" spans="1:214" ht="12.75" customHeight="1">
      <c r="A1208" s="203"/>
      <c r="B1208" s="189" t="s">
        <v>603</v>
      </c>
      <c r="C1208" s="501" t="s">
        <v>604</v>
      </c>
      <c r="D1208" s="501"/>
      <c r="E1208" s="501"/>
      <c r="F1208" s="501"/>
      <c r="G1208" s="501"/>
      <c r="H1208" s="190" t="s">
        <v>432</v>
      </c>
      <c r="I1208" s="209">
        <v>97</v>
      </c>
      <c r="J1208" s="191"/>
      <c r="K1208" s="209">
        <v>97</v>
      </c>
      <c r="L1208" s="193"/>
      <c r="M1208" s="191"/>
      <c r="N1208" s="193"/>
      <c r="O1208" s="191"/>
      <c r="P1208" s="194">
        <v>24355.07</v>
      </c>
      <c r="GO1208" s="277"/>
      <c r="GP1208" s="277"/>
      <c r="GQ1208" s="277"/>
      <c r="GR1208" s="277"/>
      <c r="GS1208" s="277"/>
      <c r="GT1208" s="277"/>
      <c r="GU1208" s="277"/>
      <c r="GW1208" s="157"/>
      <c r="GX1208" s="157"/>
      <c r="GY1208" s="157"/>
      <c r="GZ1208" s="277"/>
      <c r="HA1208" s="157"/>
      <c r="HB1208" s="157" t="s">
        <v>604</v>
      </c>
      <c r="HC1208" s="277"/>
      <c r="HD1208" s="277"/>
      <c r="HF1208" s="277"/>
    </row>
    <row r="1209" spans="1:214" ht="12.75" customHeight="1">
      <c r="A1209" s="203"/>
      <c r="B1209" s="189" t="s">
        <v>605</v>
      </c>
      <c r="C1209" s="501" t="s">
        <v>606</v>
      </c>
      <c r="D1209" s="501"/>
      <c r="E1209" s="501"/>
      <c r="F1209" s="501"/>
      <c r="G1209" s="501"/>
      <c r="H1209" s="190" t="s">
        <v>432</v>
      </c>
      <c r="I1209" s="209">
        <v>51</v>
      </c>
      <c r="J1209" s="191"/>
      <c r="K1209" s="209">
        <v>51</v>
      </c>
      <c r="L1209" s="193"/>
      <c r="M1209" s="191"/>
      <c r="N1209" s="193"/>
      <c r="O1209" s="191"/>
      <c r="P1209" s="194">
        <v>12805.24</v>
      </c>
      <c r="GO1209" s="277"/>
      <c r="GP1209" s="277"/>
      <c r="GQ1209" s="277"/>
      <c r="GR1209" s="277"/>
      <c r="GS1209" s="277"/>
      <c r="GT1209" s="277"/>
      <c r="GU1209" s="277"/>
      <c r="GW1209" s="157"/>
      <c r="GX1209" s="157"/>
      <c r="GY1209" s="157"/>
      <c r="GZ1209" s="277"/>
      <c r="HA1209" s="157"/>
      <c r="HB1209" s="157" t="s">
        <v>606</v>
      </c>
      <c r="HC1209" s="277"/>
      <c r="HD1209" s="277"/>
      <c r="HF1209" s="277"/>
    </row>
    <row r="1210" spans="1:214" ht="12.75" customHeight="1">
      <c r="A1210" s="213"/>
      <c r="B1210" s="214"/>
      <c r="C1210" s="500" t="s">
        <v>438</v>
      </c>
      <c r="D1210" s="500"/>
      <c r="E1210" s="500"/>
      <c r="F1210" s="500"/>
      <c r="G1210" s="500"/>
      <c r="H1210" s="180"/>
      <c r="I1210" s="181"/>
      <c r="J1210" s="181"/>
      <c r="K1210" s="181"/>
      <c r="L1210" s="183"/>
      <c r="M1210" s="181"/>
      <c r="N1210" s="218">
        <v>784.86</v>
      </c>
      <c r="O1210" s="181"/>
      <c r="P1210" s="212">
        <v>72207.09</v>
      </c>
      <c r="GO1210" s="277"/>
      <c r="GP1210" s="277"/>
      <c r="GQ1210" s="277"/>
      <c r="GR1210" s="277"/>
      <c r="GS1210" s="277"/>
      <c r="GT1210" s="277"/>
      <c r="GU1210" s="277"/>
      <c r="GW1210" s="157"/>
      <c r="GX1210" s="157"/>
      <c r="GY1210" s="157"/>
      <c r="GZ1210" s="277"/>
      <c r="HA1210" s="157"/>
      <c r="HB1210" s="157"/>
      <c r="HC1210" s="277" t="s">
        <v>438</v>
      </c>
      <c r="HD1210" s="277"/>
      <c r="HF1210" s="277"/>
    </row>
    <row r="1211" spans="1:214" ht="22.5" customHeight="1">
      <c r="A1211" s="178" t="s">
        <v>568</v>
      </c>
      <c r="B1211" s="179" t="s">
        <v>2168</v>
      </c>
      <c r="C1211" s="498" t="s">
        <v>2169</v>
      </c>
      <c r="D1211" s="498"/>
      <c r="E1211" s="498"/>
      <c r="F1211" s="498"/>
      <c r="G1211" s="498"/>
      <c r="H1211" s="180" t="s">
        <v>142</v>
      </c>
      <c r="I1211" s="181">
        <v>140</v>
      </c>
      <c r="J1211" s="182">
        <v>1</v>
      </c>
      <c r="K1211" s="182">
        <v>140</v>
      </c>
      <c r="L1211" s="183"/>
      <c r="M1211" s="181"/>
      <c r="N1211" s="184"/>
      <c r="O1211" s="181"/>
      <c r="P1211" s="185"/>
      <c r="GO1211" s="277"/>
      <c r="GP1211" s="277"/>
      <c r="GQ1211" s="277" t="s">
        <v>2169</v>
      </c>
      <c r="GR1211" s="277"/>
      <c r="GS1211" s="277"/>
      <c r="GT1211" s="277"/>
      <c r="GU1211" s="277"/>
      <c r="GW1211" s="157"/>
      <c r="GX1211" s="157"/>
      <c r="GY1211" s="157"/>
      <c r="GZ1211" s="277"/>
      <c r="HA1211" s="157"/>
      <c r="HB1211" s="157"/>
      <c r="HC1211" s="277"/>
      <c r="HD1211" s="277"/>
      <c r="HF1211" s="277"/>
    </row>
    <row r="1212" spans="1:214" ht="56.25" customHeight="1">
      <c r="A1212" s="186"/>
      <c r="B1212" s="187" t="s">
        <v>386</v>
      </c>
      <c r="C1212" s="499" t="s">
        <v>387</v>
      </c>
      <c r="D1212" s="499"/>
      <c r="E1212" s="499"/>
      <c r="F1212" s="499"/>
      <c r="G1212" s="499"/>
      <c r="H1212" s="499"/>
      <c r="I1212" s="499"/>
      <c r="J1212" s="499"/>
      <c r="K1212" s="499"/>
      <c r="L1212" s="499"/>
      <c r="M1212" s="499"/>
      <c r="N1212" s="499"/>
      <c r="O1212" s="499"/>
      <c r="P1212" s="499"/>
      <c r="GO1212" s="277"/>
      <c r="GP1212" s="277"/>
      <c r="GQ1212" s="277"/>
      <c r="GR1212" s="277"/>
      <c r="GS1212" s="277"/>
      <c r="GT1212" s="277"/>
      <c r="GU1212" s="277"/>
      <c r="GV1212" s="140" t="s">
        <v>387</v>
      </c>
      <c r="GW1212" s="157"/>
      <c r="GX1212" s="157"/>
      <c r="GY1212" s="157"/>
      <c r="GZ1212" s="277"/>
      <c r="HA1212" s="157"/>
      <c r="HB1212" s="157"/>
      <c r="HC1212" s="277"/>
      <c r="HD1212" s="277"/>
      <c r="HF1212" s="277"/>
    </row>
    <row r="1213" spans="1:214" ht="22.5" customHeight="1">
      <c r="A1213" s="186"/>
      <c r="B1213" s="187" t="s">
        <v>388</v>
      </c>
      <c r="C1213" s="499" t="s">
        <v>389</v>
      </c>
      <c r="D1213" s="499"/>
      <c r="E1213" s="499"/>
      <c r="F1213" s="499"/>
      <c r="G1213" s="499"/>
      <c r="H1213" s="499"/>
      <c r="I1213" s="499"/>
      <c r="J1213" s="499"/>
      <c r="K1213" s="499"/>
      <c r="L1213" s="499"/>
      <c r="M1213" s="499"/>
      <c r="N1213" s="499"/>
      <c r="O1213" s="499"/>
      <c r="P1213" s="499"/>
      <c r="GO1213" s="277"/>
      <c r="GP1213" s="277"/>
      <c r="GQ1213" s="277"/>
      <c r="GR1213" s="277"/>
      <c r="GS1213" s="277"/>
      <c r="GT1213" s="277"/>
      <c r="GU1213" s="277"/>
      <c r="GV1213" s="140" t="s">
        <v>389</v>
      </c>
      <c r="GW1213" s="157"/>
      <c r="GX1213" s="157"/>
      <c r="GY1213" s="157"/>
      <c r="GZ1213" s="277"/>
      <c r="HA1213" s="157"/>
      <c r="HB1213" s="157"/>
      <c r="HC1213" s="277"/>
      <c r="HD1213" s="277"/>
      <c r="HF1213" s="277"/>
    </row>
    <row r="1214" spans="1:214" ht="12.75" customHeight="1">
      <c r="A1214" s="186"/>
      <c r="B1214" s="187"/>
      <c r="C1214" s="499" t="s">
        <v>2011</v>
      </c>
      <c r="D1214" s="499"/>
      <c r="E1214" s="499"/>
      <c r="F1214" s="499"/>
      <c r="G1214" s="499"/>
      <c r="H1214" s="499"/>
      <c r="I1214" s="499"/>
      <c r="J1214" s="499"/>
      <c r="K1214" s="499"/>
      <c r="L1214" s="499"/>
      <c r="M1214" s="499"/>
      <c r="N1214" s="499"/>
      <c r="O1214" s="499"/>
      <c r="P1214" s="499"/>
      <c r="GO1214" s="277"/>
      <c r="GP1214" s="277"/>
      <c r="GQ1214" s="277"/>
      <c r="GR1214" s="277"/>
      <c r="GS1214" s="277"/>
      <c r="GT1214" s="277"/>
      <c r="GU1214" s="277"/>
      <c r="GV1214" s="140" t="s">
        <v>2011</v>
      </c>
      <c r="GW1214" s="157"/>
      <c r="GX1214" s="157"/>
      <c r="GY1214" s="157"/>
      <c r="GZ1214" s="277"/>
      <c r="HA1214" s="157"/>
      <c r="HB1214" s="157"/>
      <c r="HC1214" s="277"/>
      <c r="HD1214" s="277"/>
      <c r="HF1214" s="277"/>
    </row>
    <row r="1215" spans="1:214" ht="12.75" customHeight="1">
      <c r="A1215" s="188"/>
      <c r="B1215" s="189" t="s">
        <v>164</v>
      </c>
      <c r="C1215" s="501" t="s">
        <v>391</v>
      </c>
      <c r="D1215" s="501"/>
      <c r="E1215" s="501"/>
      <c r="F1215" s="501"/>
      <c r="G1215" s="501"/>
      <c r="H1215" s="190" t="s">
        <v>392</v>
      </c>
      <c r="I1215" s="191"/>
      <c r="J1215" s="191"/>
      <c r="K1215" s="197">
        <v>123.73014499999999</v>
      </c>
      <c r="L1215" s="193"/>
      <c r="M1215" s="191"/>
      <c r="N1215" s="193"/>
      <c r="O1215" s="191"/>
      <c r="P1215" s="194">
        <v>70048.58</v>
      </c>
      <c r="GO1215" s="277"/>
      <c r="GP1215" s="277"/>
      <c r="GQ1215" s="277"/>
      <c r="GR1215" s="277"/>
      <c r="GS1215" s="277"/>
      <c r="GT1215" s="277"/>
      <c r="GU1215" s="277"/>
      <c r="GW1215" s="157" t="s">
        <v>391</v>
      </c>
      <c r="GX1215" s="157"/>
      <c r="GY1215" s="157"/>
      <c r="GZ1215" s="277"/>
      <c r="HA1215" s="157"/>
      <c r="HB1215" s="157"/>
      <c r="HC1215" s="277"/>
      <c r="HD1215" s="277"/>
      <c r="HF1215" s="277"/>
    </row>
    <row r="1216" spans="1:214" ht="12.75" customHeight="1">
      <c r="A1216" s="195"/>
      <c r="B1216" s="189" t="s">
        <v>393</v>
      </c>
      <c r="C1216" s="501" t="s">
        <v>394</v>
      </c>
      <c r="D1216" s="501"/>
      <c r="E1216" s="501"/>
      <c r="F1216" s="501"/>
      <c r="G1216" s="501"/>
      <c r="H1216" s="190" t="s">
        <v>392</v>
      </c>
      <c r="I1216" s="201">
        <v>0.55000000000000004</v>
      </c>
      <c r="J1216" s="197">
        <v>1.6068849999999999</v>
      </c>
      <c r="K1216" s="197">
        <v>123.73014499999999</v>
      </c>
      <c r="L1216" s="198"/>
      <c r="M1216" s="199"/>
      <c r="N1216" s="200">
        <v>566.14</v>
      </c>
      <c r="O1216" s="191"/>
      <c r="P1216" s="194">
        <v>70048.58</v>
      </c>
      <c r="Q1216" s="278"/>
      <c r="R1216" s="278"/>
      <c r="GO1216" s="277"/>
      <c r="GP1216" s="277"/>
      <c r="GQ1216" s="277"/>
      <c r="GR1216" s="277"/>
      <c r="GS1216" s="277"/>
      <c r="GT1216" s="277"/>
      <c r="GU1216" s="277"/>
      <c r="GW1216" s="157"/>
      <c r="GX1216" s="157" t="s">
        <v>394</v>
      </c>
      <c r="GY1216" s="157"/>
      <c r="GZ1216" s="277"/>
      <c r="HA1216" s="157"/>
      <c r="HB1216" s="157"/>
      <c r="HC1216" s="277"/>
      <c r="HD1216" s="277"/>
      <c r="HF1216" s="277"/>
    </row>
    <row r="1217" spans="1:214" ht="12.75" customHeight="1">
      <c r="A1217" s="188"/>
      <c r="B1217" s="189" t="s">
        <v>180</v>
      </c>
      <c r="C1217" s="501" t="s">
        <v>410</v>
      </c>
      <c r="D1217" s="501"/>
      <c r="E1217" s="501"/>
      <c r="F1217" s="501"/>
      <c r="G1217" s="501"/>
      <c r="H1217" s="190"/>
      <c r="I1217" s="191"/>
      <c r="J1217" s="191"/>
      <c r="K1217" s="191"/>
      <c r="L1217" s="193"/>
      <c r="M1217" s="191"/>
      <c r="N1217" s="193"/>
      <c r="O1217" s="191"/>
      <c r="P1217" s="194">
        <v>34489.11</v>
      </c>
      <c r="GO1217" s="277"/>
      <c r="GP1217" s="277"/>
      <c r="GQ1217" s="277"/>
      <c r="GR1217" s="277"/>
      <c r="GS1217" s="277"/>
      <c r="GT1217" s="277"/>
      <c r="GU1217" s="277"/>
      <c r="GW1217" s="157" t="s">
        <v>410</v>
      </c>
      <c r="GX1217" s="157"/>
      <c r="GY1217" s="157"/>
      <c r="GZ1217" s="277"/>
      <c r="HA1217" s="157"/>
      <c r="HB1217" s="157"/>
      <c r="HC1217" s="277"/>
      <c r="HD1217" s="277"/>
      <c r="HF1217" s="277"/>
    </row>
    <row r="1218" spans="1:214" ht="12.75" customHeight="1">
      <c r="A1218" s="195"/>
      <c r="B1218" s="189" t="s">
        <v>2045</v>
      </c>
      <c r="C1218" s="501" t="s">
        <v>2046</v>
      </c>
      <c r="D1218" s="501"/>
      <c r="E1218" s="501"/>
      <c r="F1218" s="501"/>
      <c r="G1218" s="501"/>
      <c r="H1218" s="190" t="s">
        <v>418</v>
      </c>
      <c r="I1218" s="192">
        <v>1.0000000000000001E-5</v>
      </c>
      <c r="J1218" s="202">
        <v>1.0367</v>
      </c>
      <c r="K1218" s="215">
        <v>1.4514E-3</v>
      </c>
      <c r="L1218" s="208">
        <v>81827.199999999997</v>
      </c>
      <c r="M1218" s="206">
        <v>1.59</v>
      </c>
      <c r="N1218" s="200">
        <v>130105.25</v>
      </c>
      <c r="O1218" s="191"/>
      <c r="P1218" s="194">
        <v>188.83</v>
      </c>
      <c r="Q1218" s="278"/>
      <c r="R1218" s="278"/>
      <c r="GO1218" s="277"/>
      <c r="GP1218" s="277"/>
      <c r="GQ1218" s="277"/>
      <c r="GR1218" s="277"/>
      <c r="GS1218" s="277"/>
      <c r="GT1218" s="277"/>
      <c r="GU1218" s="277"/>
      <c r="GW1218" s="157"/>
      <c r="GX1218" s="157" t="s">
        <v>2046</v>
      </c>
      <c r="GY1218" s="157"/>
      <c r="GZ1218" s="277"/>
      <c r="HA1218" s="157"/>
      <c r="HB1218" s="157"/>
      <c r="HC1218" s="277"/>
      <c r="HD1218" s="277"/>
      <c r="HF1218" s="277"/>
    </row>
    <row r="1219" spans="1:214" ht="33.75" customHeight="1">
      <c r="A1219" s="195"/>
      <c r="B1219" s="189" t="s">
        <v>593</v>
      </c>
      <c r="C1219" s="501" t="s">
        <v>594</v>
      </c>
      <c r="D1219" s="501"/>
      <c r="E1219" s="501"/>
      <c r="F1219" s="501"/>
      <c r="G1219" s="501"/>
      <c r="H1219" s="190" t="s">
        <v>595</v>
      </c>
      <c r="I1219" s="201">
        <v>1.67</v>
      </c>
      <c r="J1219" s="202">
        <v>1.0367</v>
      </c>
      <c r="K1219" s="192">
        <v>242.38046</v>
      </c>
      <c r="L1219" s="205">
        <v>5.87</v>
      </c>
      <c r="M1219" s="206">
        <v>0.87</v>
      </c>
      <c r="N1219" s="200">
        <v>5.1100000000000003</v>
      </c>
      <c r="O1219" s="191"/>
      <c r="P1219" s="194">
        <v>1238.56</v>
      </c>
      <c r="Q1219" s="278"/>
      <c r="R1219" s="278"/>
      <c r="GO1219" s="277"/>
      <c r="GP1219" s="277"/>
      <c r="GQ1219" s="277"/>
      <c r="GR1219" s="277"/>
      <c r="GS1219" s="277"/>
      <c r="GT1219" s="277"/>
      <c r="GU1219" s="277"/>
      <c r="GW1219" s="157"/>
      <c r="GX1219" s="157" t="s">
        <v>594</v>
      </c>
      <c r="GY1219" s="157"/>
      <c r="GZ1219" s="277"/>
      <c r="HA1219" s="157"/>
      <c r="HB1219" s="157"/>
      <c r="HC1219" s="277"/>
      <c r="HD1219" s="277"/>
      <c r="HF1219" s="277"/>
    </row>
    <row r="1220" spans="1:214" ht="12.75" customHeight="1">
      <c r="A1220" s="195"/>
      <c r="B1220" s="189" t="s">
        <v>1572</v>
      </c>
      <c r="C1220" s="501" t="s">
        <v>1573</v>
      </c>
      <c r="D1220" s="501"/>
      <c r="E1220" s="501"/>
      <c r="F1220" s="501"/>
      <c r="G1220" s="501"/>
      <c r="H1220" s="190" t="s">
        <v>413</v>
      </c>
      <c r="I1220" s="201">
        <v>0.05</v>
      </c>
      <c r="J1220" s="202">
        <v>1.0367</v>
      </c>
      <c r="K1220" s="202">
        <v>7.2568999999999999</v>
      </c>
      <c r="L1220" s="205">
        <v>931.11</v>
      </c>
      <c r="M1220" s="206">
        <v>1.61</v>
      </c>
      <c r="N1220" s="200">
        <v>1499.09</v>
      </c>
      <c r="O1220" s="191"/>
      <c r="P1220" s="194">
        <v>10878.75</v>
      </c>
      <c r="Q1220" s="278"/>
      <c r="R1220" s="278"/>
      <c r="GO1220" s="277"/>
      <c r="GP1220" s="277"/>
      <c r="GQ1220" s="277"/>
      <c r="GR1220" s="277"/>
      <c r="GS1220" s="277"/>
      <c r="GT1220" s="277"/>
      <c r="GU1220" s="277"/>
      <c r="GW1220" s="157"/>
      <c r="GX1220" s="157" t="s">
        <v>1573</v>
      </c>
      <c r="GY1220" s="157"/>
      <c r="GZ1220" s="277"/>
      <c r="HA1220" s="157"/>
      <c r="HB1220" s="157"/>
      <c r="HC1220" s="277"/>
      <c r="HD1220" s="277"/>
      <c r="HF1220" s="277"/>
    </row>
    <row r="1221" spans="1:214" ht="12.75" customHeight="1">
      <c r="A1221" s="195"/>
      <c r="B1221" s="189" t="s">
        <v>2047</v>
      </c>
      <c r="C1221" s="501" t="s">
        <v>2048</v>
      </c>
      <c r="D1221" s="501"/>
      <c r="E1221" s="501"/>
      <c r="F1221" s="501"/>
      <c r="G1221" s="501"/>
      <c r="H1221" s="190" t="s">
        <v>413</v>
      </c>
      <c r="I1221" s="201">
        <v>0.02</v>
      </c>
      <c r="J1221" s="202">
        <v>1.0367</v>
      </c>
      <c r="K1221" s="192">
        <v>2.9027599999999998</v>
      </c>
      <c r="L1221" s="205">
        <v>646.78</v>
      </c>
      <c r="M1221" s="206">
        <v>1.57</v>
      </c>
      <c r="N1221" s="200">
        <v>1015.44</v>
      </c>
      <c r="O1221" s="191"/>
      <c r="P1221" s="194">
        <v>2947.58</v>
      </c>
      <c r="Q1221" s="278"/>
      <c r="R1221" s="278"/>
      <c r="GO1221" s="277"/>
      <c r="GP1221" s="277"/>
      <c r="GQ1221" s="277"/>
      <c r="GR1221" s="277"/>
      <c r="GS1221" s="277"/>
      <c r="GT1221" s="277"/>
      <c r="GU1221" s="277"/>
      <c r="GW1221" s="157"/>
      <c r="GX1221" s="157" t="s">
        <v>2048</v>
      </c>
      <c r="GY1221" s="157"/>
      <c r="GZ1221" s="277"/>
      <c r="HA1221" s="157"/>
      <c r="HB1221" s="157"/>
      <c r="HC1221" s="277"/>
      <c r="HD1221" s="277"/>
      <c r="HF1221" s="277"/>
    </row>
    <row r="1222" spans="1:214" ht="22.5" customHeight="1">
      <c r="A1222" s="195"/>
      <c r="B1222" s="189" t="s">
        <v>2049</v>
      </c>
      <c r="C1222" s="501" t="s">
        <v>2050</v>
      </c>
      <c r="D1222" s="501"/>
      <c r="E1222" s="501"/>
      <c r="F1222" s="501"/>
      <c r="G1222" s="501"/>
      <c r="H1222" s="190" t="s">
        <v>418</v>
      </c>
      <c r="I1222" s="192">
        <v>1.1E-4</v>
      </c>
      <c r="J1222" s="202">
        <v>1.0367</v>
      </c>
      <c r="K1222" s="215">
        <v>1.5965199999999999E-2</v>
      </c>
      <c r="L1222" s="208">
        <v>948687.13</v>
      </c>
      <c r="M1222" s="206">
        <v>1.27</v>
      </c>
      <c r="N1222" s="200">
        <v>1204832.6599999999</v>
      </c>
      <c r="O1222" s="191"/>
      <c r="P1222" s="194">
        <v>19235.39</v>
      </c>
      <c r="Q1222" s="278"/>
      <c r="R1222" s="278"/>
      <c r="GO1222" s="277"/>
      <c r="GP1222" s="277"/>
      <c r="GQ1222" s="277"/>
      <c r="GR1222" s="277"/>
      <c r="GS1222" s="277"/>
      <c r="GT1222" s="277"/>
      <c r="GU1222" s="277"/>
      <c r="GW1222" s="157"/>
      <c r="GX1222" s="157" t="s">
        <v>2050</v>
      </c>
      <c r="GY1222" s="157"/>
      <c r="GZ1222" s="277"/>
      <c r="HA1222" s="157"/>
      <c r="HB1222" s="157"/>
      <c r="HC1222" s="277"/>
      <c r="HD1222" s="277"/>
      <c r="HF1222" s="277"/>
    </row>
    <row r="1223" spans="1:214" ht="12.75" customHeight="1">
      <c r="A1223" s="210"/>
      <c r="B1223" s="187"/>
      <c r="C1223" s="500" t="s">
        <v>429</v>
      </c>
      <c r="D1223" s="500"/>
      <c r="E1223" s="500"/>
      <c r="F1223" s="500"/>
      <c r="G1223" s="500"/>
      <c r="H1223" s="180"/>
      <c r="I1223" s="181"/>
      <c r="J1223" s="181"/>
      <c r="K1223" s="181"/>
      <c r="L1223" s="183"/>
      <c r="M1223" s="181"/>
      <c r="N1223" s="211"/>
      <c r="O1223" s="181"/>
      <c r="P1223" s="212">
        <v>104537.69</v>
      </c>
      <c r="Q1223" s="278"/>
      <c r="R1223" s="278"/>
      <c r="GO1223" s="277"/>
      <c r="GP1223" s="277"/>
      <c r="GQ1223" s="277"/>
      <c r="GR1223" s="277"/>
      <c r="GS1223" s="277"/>
      <c r="GT1223" s="277"/>
      <c r="GU1223" s="277"/>
      <c r="GW1223" s="157"/>
      <c r="GX1223" s="157"/>
      <c r="GY1223" s="157"/>
      <c r="GZ1223" s="277" t="s">
        <v>429</v>
      </c>
      <c r="HA1223" s="157"/>
      <c r="HB1223" s="157"/>
      <c r="HC1223" s="277"/>
      <c r="HD1223" s="277"/>
      <c r="HF1223" s="277"/>
    </row>
    <row r="1224" spans="1:214" ht="12.75" customHeight="1">
      <c r="A1224" s="203" t="s">
        <v>1915</v>
      </c>
      <c r="B1224" s="189" t="s">
        <v>430</v>
      </c>
      <c r="C1224" s="501" t="s">
        <v>431</v>
      </c>
      <c r="D1224" s="501"/>
      <c r="E1224" s="501"/>
      <c r="F1224" s="501"/>
      <c r="G1224" s="501"/>
      <c r="H1224" s="190" t="s">
        <v>432</v>
      </c>
      <c r="I1224" s="209">
        <v>2</v>
      </c>
      <c r="J1224" s="191"/>
      <c r="K1224" s="209">
        <v>2</v>
      </c>
      <c r="L1224" s="193"/>
      <c r="M1224" s="191"/>
      <c r="N1224" s="193"/>
      <c r="O1224" s="202">
        <v>1.0367</v>
      </c>
      <c r="P1224" s="216">
        <v>903.85</v>
      </c>
      <c r="GO1224" s="277"/>
      <c r="GP1224" s="277"/>
      <c r="GQ1224" s="277"/>
      <c r="GR1224" s="277"/>
      <c r="GS1224" s="277"/>
      <c r="GT1224" s="277"/>
      <c r="GU1224" s="277"/>
      <c r="GW1224" s="157"/>
      <c r="GX1224" s="157"/>
      <c r="GY1224" s="157"/>
      <c r="GZ1224" s="277"/>
      <c r="HA1224" s="157" t="s">
        <v>431</v>
      </c>
      <c r="HB1224" s="157"/>
      <c r="HC1224" s="277"/>
      <c r="HD1224" s="277"/>
      <c r="HF1224" s="277"/>
    </row>
    <row r="1225" spans="1:214" ht="12.75" customHeight="1">
      <c r="A1225" s="203"/>
      <c r="B1225" s="189"/>
      <c r="C1225" s="501" t="s">
        <v>433</v>
      </c>
      <c r="D1225" s="501"/>
      <c r="E1225" s="501"/>
      <c r="F1225" s="501"/>
      <c r="G1225" s="501"/>
      <c r="H1225" s="190"/>
      <c r="I1225" s="191"/>
      <c r="J1225" s="191"/>
      <c r="K1225" s="191"/>
      <c r="L1225" s="193"/>
      <c r="M1225" s="191"/>
      <c r="N1225" s="193"/>
      <c r="O1225" s="191"/>
      <c r="P1225" s="194">
        <v>70048.58</v>
      </c>
      <c r="GO1225" s="277"/>
      <c r="GP1225" s="277"/>
      <c r="GQ1225" s="277"/>
      <c r="GR1225" s="277"/>
      <c r="GS1225" s="277"/>
      <c r="GT1225" s="277"/>
      <c r="GU1225" s="277"/>
      <c r="GW1225" s="157"/>
      <c r="GX1225" s="157"/>
      <c r="GY1225" s="157"/>
      <c r="GZ1225" s="277"/>
      <c r="HA1225" s="157"/>
      <c r="HB1225" s="157" t="s">
        <v>433</v>
      </c>
      <c r="HC1225" s="277"/>
      <c r="HD1225" s="277"/>
      <c r="HF1225" s="277"/>
    </row>
    <row r="1226" spans="1:214" ht="12.75" customHeight="1">
      <c r="A1226" s="203"/>
      <c r="B1226" s="189" t="s">
        <v>603</v>
      </c>
      <c r="C1226" s="501" t="s">
        <v>604</v>
      </c>
      <c r="D1226" s="501"/>
      <c r="E1226" s="501"/>
      <c r="F1226" s="501"/>
      <c r="G1226" s="501"/>
      <c r="H1226" s="190" t="s">
        <v>432</v>
      </c>
      <c r="I1226" s="209">
        <v>97</v>
      </c>
      <c r="J1226" s="191"/>
      <c r="K1226" s="209">
        <v>97</v>
      </c>
      <c r="L1226" s="193"/>
      <c r="M1226" s="191"/>
      <c r="N1226" s="193"/>
      <c r="O1226" s="191"/>
      <c r="P1226" s="194">
        <v>67947.12</v>
      </c>
      <c r="GO1226" s="277"/>
      <c r="GP1226" s="277"/>
      <c r="GQ1226" s="277"/>
      <c r="GR1226" s="277"/>
      <c r="GS1226" s="277"/>
      <c r="GT1226" s="277"/>
      <c r="GU1226" s="277"/>
      <c r="GW1226" s="157"/>
      <c r="GX1226" s="157"/>
      <c r="GY1226" s="157"/>
      <c r="GZ1226" s="277"/>
      <c r="HA1226" s="157"/>
      <c r="HB1226" s="157" t="s">
        <v>604</v>
      </c>
      <c r="HC1226" s="277"/>
      <c r="HD1226" s="277"/>
      <c r="HF1226" s="277"/>
    </row>
    <row r="1227" spans="1:214" ht="12.75" customHeight="1">
      <c r="A1227" s="203"/>
      <c r="B1227" s="189" t="s">
        <v>605</v>
      </c>
      <c r="C1227" s="501" t="s">
        <v>606</v>
      </c>
      <c r="D1227" s="501"/>
      <c r="E1227" s="501"/>
      <c r="F1227" s="501"/>
      <c r="G1227" s="501"/>
      <c r="H1227" s="190" t="s">
        <v>432</v>
      </c>
      <c r="I1227" s="209">
        <v>51</v>
      </c>
      <c r="J1227" s="191"/>
      <c r="K1227" s="209">
        <v>51</v>
      </c>
      <c r="L1227" s="193"/>
      <c r="M1227" s="191"/>
      <c r="N1227" s="193"/>
      <c r="O1227" s="191"/>
      <c r="P1227" s="194">
        <v>35724.78</v>
      </c>
      <c r="GO1227" s="277"/>
      <c r="GP1227" s="277"/>
      <c r="GQ1227" s="277"/>
      <c r="GR1227" s="277"/>
      <c r="GS1227" s="277"/>
      <c r="GT1227" s="277"/>
      <c r="GU1227" s="277"/>
      <c r="GW1227" s="157"/>
      <c r="GX1227" s="157"/>
      <c r="GY1227" s="157"/>
      <c r="GZ1227" s="277"/>
      <c r="HA1227" s="157"/>
      <c r="HB1227" s="157" t="s">
        <v>606</v>
      </c>
      <c r="HC1227" s="277"/>
      <c r="HD1227" s="277"/>
      <c r="HF1227" s="277"/>
    </row>
    <row r="1228" spans="1:214" ht="12.75" customHeight="1">
      <c r="A1228" s="213"/>
      <c r="B1228" s="214"/>
      <c r="C1228" s="500" t="s">
        <v>438</v>
      </c>
      <c r="D1228" s="500"/>
      <c r="E1228" s="500"/>
      <c r="F1228" s="500"/>
      <c r="G1228" s="500"/>
      <c r="H1228" s="180"/>
      <c r="I1228" s="181"/>
      <c r="J1228" s="181"/>
      <c r="K1228" s="181"/>
      <c r="L1228" s="183"/>
      <c r="M1228" s="181"/>
      <c r="N1228" s="211">
        <v>1493.67</v>
      </c>
      <c r="O1228" s="181"/>
      <c r="P1228" s="212">
        <v>209113.44</v>
      </c>
      <c r="GO1228" s="277"/>
      <c r="GP1228" s="277"/>
      <c r="GQ1228" s="277"/>
      <c r="GR1228" s="277"/>
      <c r="GS1228" s="277"/>
      <c r="GT1228" s="277"/>
      <c r="GU1228" s="277"/>
      <c r="GW1228" s="157"/>
      <c r="GX1228" s="157"/>
      <c r="GY1228" s="157"/>
      <c r="GZ1228" s="277"/>
      <c r="HA1228" s="157"/>
      <c r="HB1228" s="157"/>
      <c r="HC1228" s="277" t="s">
        <v>438</v>
      </c>
      <c r="HD1228" s="277"/>
      <c r="HF1228" s="277"/>
    </row>
    <row r="1229" spans="1:214" ht="22.5" customHeight="1">
      <c r="A1229" s="178" t="s">
        <v>571</v>
      </c>
      <c r="B1229" s="179" t="s">
        <v>2170</v>
      </c>
      <c r="C1229" s="498" t="s">
        <v>2171</v>
      </c>
      <c r="D1229" s="498"/>
      <c r="E1229" s="498"/>
      <c r="F1229" s="498"/>
      <c r="G1229" s="498"/>
      <c r="H1229" s="180" t="s">
        <v>142</v>
      </c>
      <c r="I1229" s="181">
        <v>322</v>
      </c>
      <c r="J1229" s="182">
        <v>1</v>
      </c>
      <c r="K1229" s="182">
        <v>322</v>
      </c>
      <c r="L1229" s="183"/>
      <c r="M1229" s="181"/>
      <c r="N1229" s="184"/>
      <c r="O1229" s="181"/>
      <c r="P1229" s="185"/>
      <c r="GO1229" s="277"/>
      <c r="GP1229" s="277"/>
      <c r="GQ1229" s="277" t="s">
        <v>2171</v>
      </c>
      <c r="GR1229" s="277"/>
      <c r="GS1229" s="277"/>
      <c r="GT1229" s="277"/>
      <c r="GU1229" s="277"/>
      <c r="GW1229" s="157"/>
      <c r="GX1229" s="157"/>
      <c r="GY1229" s="157"/>
      <c r="GZ1229" s="277"/>
      <c r="HA1229" s="157"/>
      <c r="HB1229" s="157"/>
      <c r="HC1229" s="277"/>
      <c r="HD1229" s="277"/>
      <c r="HF1229" s="277"/>
    </row>
    <row r="1230" spans="1:214" ht="56.25" customHeight="1">
      <c r="A1230" s="186"/>
      <c r="B1230" s="187" t="s">
        <v>386</v>
      </c>
      <c r="C1230" s="499" t="s">
        <v>387</v>
      </c>
      <c r="D1230" s="499"/>
      <c r="E1230" s="499"/>
      <c r="F1230" s="499"/>
      <c r="G1230" s="499"/>
      <c r="H1230" s="499"/>
      <c r="I1230" s="499"/>
      <c r="J1230" s="499"/>
      <c r="K1230" s="499"/>
      <c r="L1230" s="499"/>
      <c r="M1230" s="499"/>
      <c r="N1230" s="499"/>
      <c r="O1230" s="499"/>
      <c r="P1230" s="499"/>
      <c r="GO1230" s="277"/>
      <c r="GP1230" s="277"/>
      <c r="GQ1230" s="277"/>
      <c r="GR1230" s="277"/>
      <c r="GS1230" s="277"/>
      <c r="GT1230" s="277"/>
      <c r="GU1230" s="277"/>
      <c r="GV1230" s="140" t="s">
        <v>387</v>
      </c>
      <c r="GW1230" s="157"/>
      <c r="GX1230" s="157"/>
      <c r="GY1230" s="157"/>
      <c r="GZ1230" s="277"/>
      <c r="HA1230" s="157"/>
      <c r="HB1230" s="157"/>
      <c r="HC1230" s="277"/>
      <c r="HD1230" s="277"/>
      <c r="HF1230" s="277"/>
    </row>
    <row r="1231" spans="1:214" ht="22.5" customHeight="1">
      <c r="A1231" s="186"/>
      <c r="B1231" s="187" t="s">
        <v>388</v>
      </c>
      <c r="C1231" s="499" t="s">
        <v>389</v>
      </c>
      <c r="D1231" s="499"/>
      <c r="E1231" s="499"/>
      <c r="F1231" s="499"/>
      <c r="G1231" s="499"/>
      <c r="H1231" s="499"/>
      <c r="I1231" s="499"/>
      <c r="J1231" s="499"/>
      <c r="K1231" s="499"/>
      <c r="L1231" s="499"/>
      <c r="M1231" s="499"/>
      <c r="N1231" s="499"/>
      <c r="O1231" s="499"/>
      <c r="P1231" s="499"/>
      <c r="GO1231" s="277"/>
      <c r="GP1231" s="277"/>
      <c r="GQ1231" s="277"/>
      <c r="GR1231" s="277"/>
      <c r="GS1231" s="277"/>
      <c r="GT1231" s="277"/>
      <c r="GU1231" s="277"/>
      <c r="GV1231" s="140" t="s">
        <v>389</v>
      </c>
      <c r="GW1231" s="157"/>
      <c r="GX1231" s="157"/>
      <c r="GY1231" s="157"/>
      <c r="GZ1231" s="277"/>
      <c r="HA1231" s="157"/>
      <c r="HB1231" s="157"/>
      <c r="HC1231" s="277"/>
      <c r="HD1231" s="277"/>
      <c r="HF1231" s="277"/>
    </row>
    <row r="1232" spans="1:214" ht="12.75" customHeight="1">
      <c r="A1232" s="186"/>
      <c r="B1232" s="187"/>
      <c r="C1232" s="499" t="s">
        <v>2011</v>
      </c>
      <c r="D1232" s="499"/>
      <c r="E1232" s="499"/>
      <c r="F1232" s="499"/>
      <c r="G1232" s="499"/>
      <c r="H1232" s="499"/>
      <c r="I1232" s="499"/>
      <c r="J1232" s="499"/>
      <c r="K1232" s="499"/>
      <c r="L1232" s="499"/>
      <c r="M1232" s="499"/>
      <c r="N1232" s="499"/>
      <c r="O1232" s="499"/>
      <c r="P1232" s="499"/>
      <c r="GO1232" s="277"/>
      <c r="GP1232" s="277"/>
      <c r="GQ1232" s="277"/>
      <c r="GR1232" s="277"/>
      <c r="GS1232" s="277"/>
      <c r="GT1232" s="277"/>
      <c r="GU1232" s="277"/>
      <c r="GV1232" s="140" t="s">
        <v>2011</v>
      </c>
      <c r="GW1232" s="157"/>
      <c r="GX1232" s="157"/>
      <c r="GY1232" s="157"/>
      <c r="GZ1232" s="277"/>
      <c r="HA1232" s="157"/>
      <c r="HB1232" s="157"/>
      <c r="HC1232" s="277"/>
      <c r="HD1232" s="277"/>
      <c r="HF1232" s="277"/>
    </row>
    <row r="1233" spans="1:214" ht="12.75" customHeight="1">
      <c r="A1233" s="188"/>
      <c r="B1233" s="189" t="s">
        <v>164</v>
      </c>
      <c r="C1233" s="501" t="s">
        <v>391</v>
      </c>
      <c r="D1233" s="501"/>
      <c r="E1233" s="501"/>
      <c r="F1233" s="501"/>
      <c r="G1233" s="501"/>
      <c r="H1233" s="190" t="s">
        <v>392</v>
      </c>
      <c r="I1233" s="191"/>
      <c r="J1233" s="191"/>
      <c r="K1233" s="215">
        <v>377.71438810000001</v>
      </c>
      <c r="L1233" s="193"/>
      <c r="M1233" s="191"/>
      <c r="N1233" s="193"/>
      <c r="O1233" s="191"/>
      <c r="P1233" s="194">
        <v>213839.22</v>
      </c>
      <c r="GO1233" s="277"/>
      <c r="GP1233" s="277"/>
      <c r="GQ1233" s="277"/>
      <c r="GR1233" s="277"/>
      <c r="GS1233" s="277"/>
      <c r="GT1233" s="277"/>
      <c r="GU1233" s="277"/>
      <c r="GW1233" s="157" t="s">
        <v>391</v>
      </c>
      <c r="GX1233" s="157"/>
      <c r="GY1233" s="157"/>
      <c r="GZ1233" s="277"/>
      <c r="HA1233" s="157"/>
      <c r="HB1233" s="157"/>
      <c r="HC1233" s="277"/>
      <c r="HD1233" s="277"/>
      <c r="HF1233" s="277"/>
    </row>
    <row r="1234" spans="1:214" ht="12.75" customHeight="1">
      <c r="A1234" s="195"/>
      <c r="B1234" s="189" t="s">
        <v>393</v>
      </c>
      <c r="C1234" s="501" t="s">
        <v>394</v>
      </c>
      <c r="D1234" s="501"/>
      <c r="E1234" s="501"/>
      <c r="F1234" s="501"/>
      <c r="G1234" s="501"/>
      <c r="H1234" s="190" t="s">
        <v>392</v>
      </c>
      <c r="I1234" s="201">
        <v>0.73</v>
      </c>
      <c r="J1234" s="197">
        <v>1.6068849999999999</v>
      </c>
      <c r="K1234" s="215">
        <v>377.71438810000001</v>
      </c>
      <c r="L1234" s="198"/>
      <c r="M1234" s="199"/>
      <c r="N1234" s="200">
        <v>566.14</v>
      </c>
      <c r="O1234" s="191"/>
      <c r="P1234" s="194">
        <v>213839.22</v>
      </c>
      <c r="Q1234" s="278"/>
      <c r="R1234" s="278"/>
      <c r="GO1234" s="277"/>
      <c r="GP1234" s="277"/>
      <c r="GQ1234" s="277"/>
      <c r="GR1234" s="277"/>
      <c r="GS1234" s="277"/>
      <c r="GT1234" s="277"/>
      <c r="GU1234" s="277"/>
      <c r="GW1234" s="157"/>
      <c r="GX1234" s="157" t="s">
        <v>394</v>
      </c>
      <c r="GY1234" s="157"/>
      <c r="GZ1234" s="277"/>
      <c r="HA1234" s="157"/>
      <c r="HB1234" s="157"/>
      <c r="HC1234" s="277"/>
      <c r="HD1234" s="277"/>
      <c r="HF1234" s="277"/>
    </row>
    <row r="1235" spans="1:214" ht="12.75" customHeight="1">
      <c r="A1235" s="188"/>
      <c r="B1235" s="189" t="s">
        <v>180</v>
      </c>
      <c r="C1235" s="501" t="s">
        <v>410</v>
      </c>
      <c r="D1235" s="501"/>
      <c r="E1235" s="501"/>
      <c r="F1235" s="501"/>
      <c r="G1235" s="501"/>
      <c r="H1235" s="190"/>
      <c r="I1235" s="191"/>
      <c r="J1235" s="191"/>
      <c r="K1235" s="191"/>
      <c r="L1235" s="193"/>
      <c r="M1235" s="191"/>
      <c r="N1235" s="193"/>
      <c r="O1235" s="191"/>
      <c r="P1235" s="194">
        <v>79324.899999999994</v>
      </c>
      <c r="GO1235" s="277"/>
      <c r="GP1235" s="277"/>
      <c r="GQ1235" s="277"/>
      <c r="GR1235" s="277"/>
      <c r="GS1235" s="277"/>
      <c r="GT1235" s="277"/>
      <c r="GU1235" s="277"/>
      <c r="GW1235" s="157" t="s">
        <v>410</v>
      </c>
      <c r="GX1235" s="157"/>
      <c r="GY1235" s="157"/>
      <c r="GZ1235" s="277"/>
      <c r="HA1235" s="157"/>
      <c r="HB1235" s="157"/>
      <c r="HC1235" s="277"/>
      <c r="HD1235" s="277"/>
      <c r="HF1235" s="277"/>
    </row>
    <row r="1236" spans="1:214" ht="12.75" customHeight="1">
      <c r="A1236" s="195"/>
      <c r="B1236" s="189" t="s">
        <v>2045</v>
      </c>
      <c r="C1236" s="501" t="s">
        <v>2046</v>
      </c>
      <c r="D1236" s="501"/>
      <c r="E1236" s="501"/>
      <c r="F1236" s="501"/>
      <c r="G1236" s="501"/>
      <c r="H1236" s="190" t="s">
        <v>418</v>
      </c>
      <c r="I1236" s="192">
        <v>1.0000000000000001E-5</v>
      </c>
      <c r="J1236" s="202">
        <v>1.0367</v>
      </c>
      <c r="K1236" s="215">
        <v>3.3381999999999999E-3</v>
      </c>
      <c r="L1236" s="208">
        <v>81827.199999999997</v>
      </c>
      <c r="M1236" s="206">
        <v>1.59</v>
      </c>
      <c r="N1236" s="200">
        <v>130105.25</v>
      </c>
      <c r="O1236" s="191"/>
      <c r="P1236" s="194">
        <v>434.32</v>
      </c>
      <c r="Q1236" s="278"/>
      <c r="R1236" s="278"/>
      <c r="GO1236" s="277"/>
      <c r="GP1236" s="277"/>
      <c r="GQ1236" s="277"/>
      <c r="GR1236" s="277"/>
      <c r="GS1236" s="277"/>
      <c r="GT1236" s="277"/>
      <c r="GU1236" s="277"/>
      <c r="GW1236" s="157"/>
      <c r="GX1236" s="157" t="s">
        <v>2046</v>
      </c>
      <c r="GY1236" s="157"/>
      <c r="GZ1236" s="277"/>
      <c r="HA1236" s="157"/>
      <c r="HB1236" s="157"/>
      <c r="HC1236" s="277"/>
      <c r="HD1236" s="277"/>
      <c r="HF1236" s="277"/>
    </row>
    <row r="1237" spans="1:214" ht="33.75" customHeight="1">
      <c r="A1237" s="195"/>
      <c r="B1237" s="189" t="s">
        <v>593</v>
      </c>
      <c r="C1237" s="501" t="s">
        <v>594</v>
      </c>
      <c r="D1237" s="501"/>
      <c r="E1237" s="501"/>
      <c r="F1237" s="501"/>
      <c r="G1237" s="501"/>
      <c r="H1237" s="190" t="s">
        <v>595</v>
      </c>
      <c r="I1237" s="201">
        <v>1.67</v>
      </c>
      <c r="J1237" s="202">
        <v>1.0367</v>
      </c>
      <c r="K1237" s="197">
        <v>557.47505799999999</v>
      </c>
      <c r="L1237" s="205">
        <v>5.87</v>
      </c>
      <c r="M1237" s="206">
        <v>0.87</v>
      </c>
      <c r="N1237" s="200">
        <v>5.1100000000000003</v>
      </c>
      <c r="O1237" s="191"/>
      <c r="P1237" s="194">
        <v>2848.7</v>
      </c>
      <c r="Q1237" s="278"/>
      <c r="R1237" s="278"/>
      <c r="GO1237" s="277"/>
      <c r="GP1237" s="277"/>
      <c r="GQ1237" s="277"/>
      <c r="GR1237" s="277"/>
      <c r="GS1237" s="277"/>
      <c r="GT1237" s="277"/>
      <c r="GU1237" s="277"/>
      <c r="GW1237" s="157"/>
      <c r="GX1237" s="157" t="s">
        <v>594</v>
      </c>
      <c r="GY1237" s="157"/>
      <c r="GZ1237" s="277"/>
      <c r="HA1237" s="157"/>
      <c r="HB1237" s="157"/>
      <c r="HC1237" s="277"/>
      <c r="HD1237" s="277"/>
      <c r="HF1237" s="277"/>
    </row>
    <row r="1238" spans="1:214" ht="12.75" customHeight="1">
      <c r="A1238" s="195"/>
      <c r="B1238" s="189" t="s">
        <v>1572</v>
      </c>
      <c r="C1238" s="501" t="s">
        <v>1573</v>
      </c>
      <c r="D1238" s="501"/>
      <c r="E1238" s="501"/>
      <c r="F1238" s="501"/>
      <c r="G1238" s="501"/>
      <c r="H1238" s="190" t="s">
        <v>413</v>
      </c>
      <c r="I1238" s="201">
        <v>0.05</v>
      </c>
      <c r="J1238" s="202">
        <v>1.0367</v>
      </c>
      <c r="K1238" s="192">
        <v>16.69087</v>
      </c>
      <c r="L1238" s="205">
        <v>931.11</v>
      </c>
      <c r="M1238" s="206">
        <v>1.61</v>
      </c>
      <c r="N1238" s="200">
        <v>1499.09</v>
      </c>
      <c r="O1238" s="191"/>
      <c r="P1238" s="194">
        <v>25021.119999999999</v>
      </c>
      <c r="Q1238" s="278"/>
      <c r="R1238" s="278"/>
      <c r="GO1238" s="277"/>
      <c r="GP1238" s="277"/>
      <c r="GQ1238" s="277"/>
      <c r="GR1238" s="277"/>
      <c r="GS1238" s="277"/>
      <c r="GT1238" s="277"/>
      <c r="GU1238" s="277"/>
      <c r="GW1238" s="157"/>
      <c r="GX1238" s="157" t="s">
        <v>1573</v>
      </c>
      <c r="GY1238" s="157"/>
      <c r="GZ1238" s="277"/>
      <c r="HA1238" s="157"/>
      <c r="HB1238" s="157"/>
      <c r="HC1238" s="277"/>
      <c r="HD1238" s="277"/>
      <c r="HF1238" s="277"/>
    </row>
    <row r="1239" spans="1:214" ht="12.75" customHeight="1">
      <c r="A1239" s="195"/>
      <c r="B1239" s="189" t="s">
        <v>2047</v>
      </c>
      <c r="C1239" s="501" t="s">
        <v>2048</v>
      </c>
      <c r="D1239" s="501"/>
      <c r="E1239" s="501"/>
      <c r="F1239" s="501"/>
      <c r="G1239" s="501"/>
      <c r="H1239" s="190" t="s">
        <v>413</v>
      </c>
      <c r="I1239" s="201">
        <v>0.02</v>
      </c>
      <c r="J1239" s="202">
        <v>1.0367</v>
      </c>
      <c r="K1239" s="197">
        <v>6.6763479999999999</v>
      </c>
      <c r="L1239" s="205">
        <v>646.78</v>
      </c>
      <c r="M1239" s="206">
        <v>1.57</v>
      </c>
      <c r="N1239" s="200">
        <v>1015.44</v>
      </c>
      <c r="O1239" s="191"/>
      <c r="P1239" s="194">
        <v>6779.43</v>
      </c>
      <c r="Q1239" s="278"/>
      <c r="R1239" s="278"/>
      <c r="GO1239" s="277"/>
      <c r="GP1239" s="277"/>
      <c r="GQ1239" s="277"/>
      <c r="GR1239" s="277"/>
      <c r="GS1239" s="277"/>
      <c r="GT1239" s="277"/>
      <c r="GU1239" s="277"/>
      <c r="GW1239" s="157"/>
      <c r="GX1239" s="157" t="s">
        <v>2048</v>
      </c>
      <c r="GY1239" s="157"/>
      <c r="GZ1239" s="277"/>
      <c r="HA1239" s="157"/>
      <c r="HB1239" s="157"/>
      <c r="HC1239" s="277"/>
      <c r="HD1239" s="277"/>
      <c r="HF1239" s="277"/>
    </row>
    <row r="1240" spans="1:214" ht="22.5" customHeight="1">
      <c r="A1240" s="195"/>
      <c r="B1240" s="189" t="s">
        <v>2049</v>
      </c>
      <c r="C1240" s="501" t="s">
        <v>2050</v>
      </c>
      <c r="D1240" s="501"/>
      <c r="E1240" s="501"/>
      <c r="F1240" s="501"/>
      <c r="G1240" s="501"/>
      <c r="H1240" s="190" t="s">
        <v>418</v>
      </c>
      <c r="I1240" s="192">
        <v>1.1E-4</v>
      </c>
      <c r="J1240" s="202">
        <v>1.0367</v>
      </c>
      <c r="K1240" s="215">
        <v>3.67199E-2</v>
      </c>
      <c r="L1240" s="208">
        <v>948687.13</v>
      </c>
      <c r="M1240" s="206">
        <v>1.27</v>
      </c>
      <c r="N1240" s="200">
        <v>1204832.6599999999</v>
      </c>
      <c r="O1240" s="191"/>
      <c r="P1240" s="194">
        <v>44241.33</v>
      </c>
      <c r="Q1240" s="278"/>
      <c r="R1240" s="278"/>
      <c r="GO1240" s="277"/>
      <c r="GP1240" s="277"/>
      <c r="GQ1240" s="277"/>
      <c r="GR1240" s="277"/>
      <c r="GS1240" s="277"/>
      <c r="GT1240" s="277"/>
      <c r="GU1240" s="277"/>
      <c r="GW1240" s="157"/>
      <c r="GX1240" s="157" t="s">
        <v>2050</v>
      </c>
      <c r="GY1240" s="157"/>
      <c r="GZ1240" s="277"/>
      <c r="HA1240" s="157"/>
      <c r="HB1240" s="157"/>
      <c r="HC1240" s="277"/>
      <c r="HD1240" s="277"/>
      <c r="HF1240" s="277"/>
    </row>
    <row r="1241" spans="1:214" ht="12.75" customHeight="1">
      <c r="A1241" s="210"/>
      <c r="B1241" s="187"/>
      <c r="C1241" s="500" t="s">
        <v>429</v>
      </c>
      <c r="D1241" s="500"/>
      <c r="E1241" s="500"/>
      <c r="F1241" s="500"/>
      <c r="G1241" s="500"/>
      <c r="H1241" s="180"/>
      <c r="I1241" s="181"/>
      <c r="J1241" s="181"/>
      <c r="K1241" s="181"/>
      <c r="L1241" s="183"/>
      <c r="M1241" s="181"/>
      <c r="N1241" s="211"/>
      <c r="O1241" s="181"/>
      <c r="P1241" s="212">
        <v>293164.12</v>
      </c>
      <c r="Q1241" s="278"/>
      <c r="R1241" s="278"/>
      <c r="GO1241" s="277"/>
      <c r="GP1241" s="277"/>
      <c r="GQ1241" s="277"/>
      <c r="GR1241" s="277"/>
      <c r="GS1241" s="277"/>
      <c r="GT1241" s="277"/>
      <c r="GU1241" s="277"/>
      <c r="GW1241" s="157"/>
      <c r="GX1241" s="157"/>
      <c r="GY1241" s="157"/>
      <c r="GZ1241" s="277" t="s">
        <v>429</v>
      </c>
      <c r="HA1241" s="157"/>
      <c r="HB1241" s="157"/>
      <c r="HC1241" s="277"/>
      <c r="HD1241" s="277"/>
      <c r="HF1241" s="277"/>
    </row>
    <row r="1242" spans="1:214" ht="12.75" customHeight="1">
      <c r="A1242" s="203" t="s">
        <v>576</v>
      </c>
      <c r="B1242" s="189" t="s">
        <v>430</v>
      </c>
      <c r="C1242" s="501" t="s">
        <v>431</v>
      </c>
      <c r="D1242" s="501"/>
      <c r="E1242" s="501"/>
      <c r="F1242" s="501"/>
      <c r="G1242" s="501"/>
      <c r="H1242" s="190" t="s">
        <v>432</v>
      </c>
      <c r="I1242" s="209">
        <v>2</v>
      </c>
      <c r="J1242" s="191"/>
      <c r="K1242" s="209">
        <v>2</v>
      </c>
      <c r="L1242" s="193"/>
      <c r="M1242" s="191"/>
      <c r="N1242" s="193"/>
      <c r="O1242" s="202">
        <v>1.0367</v>
      </c>
      <c r="P1242" s="194">
        <v>2759.22</v>
      </c>
      <c r="GO1242" s="277"/>
      <c r="GP1242" s="277"/>
      <c r="GQ1242" s="277"/>
      <c r="GR1242" s="277"/>
      <c r="GS1242" s="277"/>
      <c r="GT1242" s="277"/>
      <c r="GU1242" s="277"/>
      <c r="GW1242" s="157"/>
      <c r="GX1242" s="157"/>
      <c r="GY1242" s="157"/>
      <c r="GZ1242" s="277"/>
      <c r="HA1242" s="157" t="s">
        <v>431</v>
      </c>
      <c r="HB1242" s="157"/>
      <c r="HC1242" s="277"/>
      <c r="HD1242" s="277"/>
      <c r="HF1242" s="277"/>
    </row>
    <row r="1243" spans="1:214" ht="12.75" customHeight="1">
      <c r="A1243" s="203"/>
      <c r="B1243" s="189"/>
      <c r="C1243" s="501" t="s">
        <v>433</v>
      </c>
      <c r="D1243" s="501"/>
      <c r="E1243" s="501"/>
      <c r="F1243" s="501"/>
      <c r="G1243" s="501"/>
      <c r="H1243" s="190"/>
      <c r="I1243" s="191"/>
      <c r="J1243" s="191"/>
      <c r="K1243" s="191"/>
      <c r="L1243" s="193"/>
      <c r="M1243" s="191"/>
      <c r="N1243" s="193"/>
      <c r="O1243" s="191"/>
      <c r="P1243" s="194">
        <v>213839.22</v>
      </c>
      <c r="GO1243" s="277"/>
      <c r="GP1243" s="277"/>
      <c r="GQ1243" s="277"/>
      <c r="GR1243" s="277"/>
      <c r="GS1243" s="277"/>
      <c r="GT1243" s="277"/>
      <c r="GU1243" s="277"/>
      <c r="GW1243" s="157"/>
      <c r="GX1243" s="157"/>
      <c r="GY1243" s="157"/>
      <c r="GZ1243" s="277"/>
      <c r="HA1243" s="157"/>
      <c r="HB1243" s="157" t="s">
        <v>433</v>
      </c>
      <c r="HC1243" s="277"/>
      <c r="HD1243" s="277"/>
      <c r="HF1243" s="277"/>
    </row>
    <row r="1244" spans="1:214" ht="12.75" customHeight="1">
      <c r="A1244" s="203"/>
      <c r="B1244" s="189" t="s">
        <v>603</v>
      </c>
      <c r="C1244" s="501" t="s">
        <v>604</v>
      </c>
      <c r="D1244" s="501"/>
      <c r="E1244" s="501"/>
      <c r="F1244" s="501"/>
      <c r="G1244" s="501"/>
      <c r="H1244" s="190" t="s">
        <v>432</v>
      </c>
      <c r="I1244" s="209">
        <v>97</v>
      </c>
      <c r="J1244" s="191"/>
      <c r="K1244" s="209">
        <v>97</v>
      </c>
      <c r="L1244" s="193"/>
      <c r="M1244" s="191"/>
      <c r="N1244" s="193"/>
      <c r="O1244" s="191"/>
      <c r="P1244" s="194">
        <v>207424.04</v>
      </c>
      <c r="GO1244" s="277"/>
      <c r="GP1244" s="277"/>
      <c r="GQ1244" s="277"/>
      <c r="GR1244" s="277"/>
      <c r="GS1244" s="277"/>
      <c r="GT1244" s="277"/>
      <c r="GU1244" s="277"/>
      <c r="GW1244" s="157"/>
      <c r="GX1244" s="157"/>
      <c r="GY1244" s="157"/>
      <c r="GZ1244" s="277"/>
      <c r="HA1244" s="157"/>
      <c r="HB1244" s="157" t="s">
        <v>604</v>
      </c>
      <c r="HC1244" s="277"/>
      <c r="HD1244" s="277"/>
      <c r="HF1244" s="277"/>
    </row>
    <row r="1245" spans="1:214" ht="12.75" customHeight="1">
      <c r="A1245" s="203"/>
      <c r="B1245" s="189" t="s">
        <v>605</v>
      </c>
      <c r="C1245" s="501" t="s">
        <v>606</v>
      </c>
      <c r="D1245" s="501"/>
      <c r="E1245" s="501"/>
      <c r="F1245" s="501"/>
      <c r="G1245" s="501"/>
      <c r="H1245" s="190" t="s">
        <v>432</v>
      </c>
      <c r="I1245" s="209">
        <v>51</v>
      </c>
      <c r="J1245" s="191"/>
      <c r="K1245" s="209">
        <v>51</v>
      </c>
      <c r="L1245" s="193"/>
      <c r="M1245" s="191"/>
      <c r="N1245" s="193"/>
      <c r="O1245" s="191"/>
      <c r="P1245" s="194">
        <v>109058</v>
      </c>
      <c r="GO1245" s="277"/>
      <c r="GP1245" s="277"/>
      <c r="GQ1245" s="277"/>
      <c r="GR1245" s="277"/>
      <c r="GS1245" s="277"/>
      <c r="GT1245" s="277"/>
      <c r="GU1245" s="277"/>
      <c r="GW1245" s="157"/>
      <c r="GX1245" s="157"/>
      <c r="GY1245" s="157"/>
      <c r="GZ1245" s="277"/>
      <c r="HA1245" s="157"/>
      <c r="HB1245" s="157" t="s">
        <v>606</v>
      </c>
      <c r="HC1245" s="277"/>
      <c r="HD1245" s="277"/>
      <c r="HF1245" s="277"/>
    </row>
    <row r="1246" spans="1:214" ht="12.75" customHeight="1">
      <c r="A1246" s="213"/>
      <c r="B1246" s="214"/>
      <c r="C1246" s="500" t="s">
        <v>438</v>
      </c>
      <c r="D1246" s="500"/>
      <c r="E1246" s="500"/>
      <c r="F1246" s="500"/>
      <c r="G1246" s="500"/>
      <c r="H1246" s="180"/>
      <c r="I1246" s="181"/>
      <c r="J1246" s="181"/>
      <c r="K1246" s="181"/>
      <c r="L1246" s="183"/>
      <c r="M1246" s="181"/>
      <c r="N1246" s="211">
        <v>1901.88</v>
      </c>
      <c r="O1246" s="181"/>
      <c r="P1246" s="212">
        <v>612405.38</v>
      </c>
      <c r="GO1246" s="277"/>
      <c r="GP1246" s="277"/>
      <c r="GQ1246" s="277"/>
      <c r="GR1246" s="277"/>
      <c r="GS1246" s="277"/>
      <c r="GT1246" s="277"/>
      <c r="GU1246" s="277"/>
      <c r="GW1246" s="157"/>
      <c r="GX1246" s="157"/>
      <c r="GY1246" s="157"/>
      <c r="GZ1246" s="277"/>
      <c r="HA1246" s="157"/>
      <c r="HB1246" s="157"/>
      <c r="HC1246" s="277" t="s">
        <v>438</v>
      </c>
      <c r="HD1246" s="277"/>
      <c r="HF1246" s="277"/>
    </row>
    <row r="1247" spans="1:214" ht="22.5" customHeight="1">
      <c r="A1247" s="178" t="s">
        <v>577</v>
      </c>
      <c r="B1247" s="179" t="s">
        <v>2172</v>
      </c>
      <c r="C1247" s="498" t="s">
        <v>2173</v>
      </c>
      <c r="D1247" s="498"/>
      <c r="E1247" s="498"/>
      <c r="F1247" s="498"/>
      <c r="G1247" s="498"/>
      <c r="H1247" s="180" t="s">
        <v>142</v>
      </c>
      <c r="I1247" s="181">
        <v>8</v>
      </c>
      <c r="J1247" s="182">
        <v>1</v>
      </c>
      <c r="K1247" s="182">
        <v>8</v>
      </c>
      <c r="L1247" s="183"/>
      <c r="M1247" s="181"/>
      <c r="N1247" s="184"/>
      <c r="O1247" s="181"/>
      <c r="P1247" s="185"/>
      <c r="GO1247" s="277"/>
      <c r="GP1247" s="277"/>
      <c r="GQ1247" s="277" t="s">
        <v>2173</v>
      </c>
      <c r="GR1247" s="277"/>
      <c r="GS1247" s="277"/>
      <c r="GT1247" s="277"/>
      <c r="GU1247" s="277"/>
      <c r="GW1247" s="157"/>
      <c r="GX1247" s="157"/>
      <c r="GY1247" s="157"/>
      <c r="GZ1247" s="277"/>
      <c r="HA1247" s="157"/>
      <c r="HB1247" s="157"/>
      <c r="HC1247" s="277"/>
      <c r="HD1247" s="277"/>
      <c r="HF1247" s="277"/>
    </row>
    <row r="1248" spans="1:214" ht="56.25" customHeight="1">
      <c r="A1248" s="186"/>
      <c r="B1248" s="187" t="s">
        <v>386</v>
      </c>
      <c r="C1248" s="499" t="s">
        <v>387</v>
      </c>
      <c r="D1248" s="499"/>
      <c r="E1248" s="499"/>
      <c r="F1248" s="499"/>
      <c r="G1248" s="499"/>
      <c r="H1248" s="499"/>
      <c r="I1248" s="499"/>
      <c r="J1248" s="499"/>
      <c r="K1248" s="499"/>
      <c r="L1248" s="499"/>
      <c r="M1248" s="499"/>
      <c r="N1248" s="499"/>
      <c r="O1248" s="499"/>
      <c r="P1248" s="499"/>
      <c r="GO1248" s="277"/>
      <c r="GP1248" s="277"/>
      <c r="GQ1248" s="277"/>
      <c r="GR1248" s="277"/>
      <c r="GS1248" s="277"/>
      <c r="GT1248" s="277"/>
      <c r="GU1248" s="277"/>
      <c r="GV1248" s="140" t="s">
        <v>387</v>
      </c>
      <c r="GW1248" s="157"/>
      <c r="GX1248" s="157"/>
      <c r="GY1248" s="157"/>
      <c r="GZ1248" s="277"/>
      <c r="HA1248" s="157"/>
      <c r="HB1248" s="157"/>
      <c r="HC1248" s="277"/>
      <c r="HD1248" s="277"/>
      <c r="HF1248" s="277"/>
    </row>
    <row r="1249" spans="1:214" ht="22.5" customHeight="1">
      <c r="A1249" s="186"/>
      <c r="B1249" s="187" t="s">
        <v>388</v>
      </c>
      <c r="C1249" s="499" t="s">
        <v>389</v>
      </c>
      <c r="D1249" s="499"/>
      <c r="E1249" s="499"/>
      <c r="F1249" s="499"/>
      <c r="G1249" s="499"/>
      <c r="H1249" s="499"/>
      <c r="I1249" s="499"/>
      <c r="J1249" s="499"/>
      <c r="K1249" s="499"/>
      <c r="L1249" s="499"/>
      <c r="M1249" s="499"/>
      <c r="N1249" s="499"/>
      <c r="O1249" s="499"/>
      <c r="P1249" s="499"/>
      <c r="GO1249" s="277"/>
      <c r="GP1249" s="277"/>
      <c r="GQ1249" s="277"/>
      <c r="GR1249" s="277"/>
      <c r="GS1249" s="277"/>
      <c r="GT1249" s="277"/>
      <c r="GU1249" s="277"/>
      <c r="GV1249" s="140" t="s">
        <v>389</v>
      </c>
      <c r="GW1249" s="157"/>
      <c r="GX1249" s="157"/>
      <c r="GY1249" s="157"/>
      <c r="GZ1249" s="277"/>
      <c r="HA1249" s="157"/>
      <c r="HB1249" s="157"/>
      <c r="HC1249" s="277"/>
      <c r="HD1249" s="277"/>
      <c r="HF1249" s="277"/>
    </row>
    <row r="1250" spans="1:214" ht="12.75" customHeight="1">
      <c r="A1250" s="186"/>
      <c r="B1250" s="187"/>
      <c r="C1250" s="499" t="s">
        <v>2011</v>
      </c>
      <c r="D1250" s="499"/>
      <c r="E1250" s="499"/>
      <c r="F1250" s="499"/>
      <c r="G1250" s="499"/>
      <c r="H1250" s="499"/>
      <c r="I1250" s="499"/>
      <c r="J1250" s="499"/>
      <c r="K1250" s="499"/>
      <c r="L1250" s="499"/>
      <c r="M1250" s="499"/>
      <c r="N1250" s="499"/>
      <c r="O1250" s="499"/>
      <c r="P1250" s="499"/>
      <c r="GO1250" s="277"/>
      <c r="GP1250" s="277"/>
      <c r="GQ1250" s="277"/>
      <c r="GR1250" s="277"/>
      <c r="GS1250" s="277"/>
      <c r="GT1250" s="277"/>
      <c r="GU1250" s="277"/>
      <c r="GV1250" s="140" t="s">
        <v>2011</v>
      </c>
      <c r="GW1250" s="157"/>
      <c r="GX1250" s="157"/>
      <c r="GY1250" s="157"/>
      <c r="GZ1250" s="277"/>
      <c r="HA1250" s="157"/>
      <c r="HB1250" s="157"/>
      <c r="HC1250" s="277"/>
      <c r="HD1250" s="277"/>
      <c r="HF1250" s="277"/>
    </row>
    <row r="1251" spans="1:214" ht="12.75" customHeight="1">
      <c r="A1251" s="188"/>
      <c r="B1251" s="189" t="s">
        <v>164</v>
      </c>
      <c r="C1251" s="501" t="s">
        <v>391</v>
      </c>
      <c r="D1251" s="501"/>
      <c r="E1251" s="501"/>
      <c r="F1251" s="501"/>
      <c r="G1251" s="501"/>
      <c r="H1251" s="190" t="s">
        <v>392</v>
      </c>
      <c r="I1251" s="191"/>
      <c r="J1251" s="191"/>
      <c r="K1251" s="215">
        <v>12.9836308</v>
      </c>
      <c r="L1251" s="193"/>
      <c r="M1251" s="191"/>
      <c r="N1251" s="193"/>
      <c r="O1251" s="191"/>
      <c r="P1251" s="194">
        <v>7350.55</v>
      </c>
      <c r="GO1251" s="277"/>
      <c r="GP1251" s="277"/>
      <c r="GQ1251" s="277"/>
      <c r="GR1251" s="277"/>
      <c r="GS1251" s="277"/>
      <c r="GT1251" s="277"/>
      <c r="GU1251" s="277"/>
      <c r="GW1251" s="157" t="s">
        <v>391</v>
      </c>
      <c r="GX1251" s="157"/>
      <c r="GY1251" s="157"/>
      <c r="GZ1251" s="277"/>
      <c r="HA1251" s="157"/>
      <c r="HB1251" s="157"/>
      <c r="HC1251" s="277"/>
      <c r="HD1251" s="277"/>
      <c r="HF1251" s="277"/>
    </row>
    <row r="1252" spans="1:214" ht="12.75" customHeight="1">
      <c r="A1252" s="195"/>
      <c r="B1252" s="189" t="s">
        <v>393</v>
      </c>
      <c r="C1252" s="501" t="s">
        <v>394</v>
      </c>
      <c r="D1252" s="501"/>
      <c r="E1252" s="501"/>
      <c r="F1252" s="501"/>
      <c r="G1252" s="501"/>
      <c r="H1252" s="190" t="s">
        <v>392</v>
      </c>
      <c r="I1252" s="201">
        <v>1.01</v>
      </c>
      <c r="J1252" s="197">
        <v>1.6068849999999999</v>
      </c>
      <c r="K1252" s="215">
        <v>12.9836308</v>
      </c>
      <c r="L1252" s="198"/>
      <c r="M1252" s="199"/>
      <c r="N1252" s="200">
        <v>566.14</v>
      </c>
      <c r="O1252" s="191"/>
      <c r="P1252" s="194">
        <v>7350.55</v>
      </c>
      <c r="Q1252" s="278"/>
      <c r="R1252" s="278"/>
      <c r="GO1252" s="277"/>
      <c r="GP1252" s="277"/>
      <c r="GQ1252" s="277"/>
      <c r="GR1252" s="277"/>
      <c r="GS1252" s="277"/>
      <c r="GT1252" s="277"/>
      <c r="GU1252" s="277"/>
      <c r="GW1252" s="157"/>
      <c r="GX1252" s="157" t="s">
        <v>394</v>
      </c>
      <c r="GY1252" s="157"/>
      <c r="GZ1252" s="277"/>
      <c r="HA1252" s="157"/>
      <c r="HB1252" s="157"/>
      <c r="HC1252" s="277"/>
      <c r="HD1252" s="277"/>
      <c r="HF1252" s="277"/>
    </row>
    <row r="1253" spans="1:214" ht="12.75" customHeight="1">
      <c r="A1253" s="188"/>
      <c r="B1253" s="189" t="s">
        <v>180</v>
      </c>
      <c r="C1253" s="501" t="s">
        <v>410</v>
      </c>
      <c r="D1253" s="501"/>
      <c r="E1253" s="501"/>
      <c r="F1253" s="501"/>
      <c r="G1253" s="501"/>
      <c r="H1253" s="190"/>
      <c r="I1253" s="191"/>
      <c r="J1253" s="191"/>
      <c r="K1253" s="191"/>
      <c r="L1253" s="193"/>
      <c r="M1253" s="191"/>
      <c r="N1253" s="193"/>
      <c r="O1253" s="191"/>
      <c r="P1253" s="194">
        <v>1970.81</v>
      </c>
      <c r="GO1253" s="277"/>
      <c r="GP1253" s="277"/>
      <c r="GQ1253" s="277"/>
      <c r="GR1253" s="277"/>
      <c r="GS1253" s="277"/>
      <c r="GT1253" s="277"/>
      <c r="GU1253" s="277"/>
      <c r="GW1253" s="157" t="s">
        <v>410</v>
      </c>
      <c r="GX1253" s="157"/>
      <c r="GY1253" s="157"/>
      <c r="GZ1253" s="277"/>
      <c r="HA1253" s="157"/>
      <c r="HB1253" s="157"/>
      <c r="HC1253" s="277"/>
      <c r="HD1253" s="277"/>
      <c r="HF1253" s="277"/>
    </row>
    <row r="1254" spans="1:214" ht="12.75" customHeight="1">
      <c r="A1254" s="195"/>
      <c r="B1254" s="189" t="s">
        <v>2045</v>
      </c>
      <c r="C1254" s="501" t="s">
        <v>2046</v>
      </c>
      <c r="D1254" s="501"/>
      <c r="E1254" s="501"/>
      <c r="F1254" s="501"/>
      <c r="G1254" s="501"/>
      <c r="H1254" s="190" t="s">
        <v>418</v>
      </c>
      <c r="I1254" s="192">
        <v>1.0000000000000001E-5</v>
      </c>
      <c r="J1254" s="202">
        <v>1.0367</v>
      </c>
      <c r="K1254" s="215">
        <v>8.2899999999999996E-5</v>
      </c>
      <c r="L1254" s="208">
        <v>81827.199999999997</v>
      </c>
      <c r="M1254" s="206">
        <v>1.59</v>
      </c>
      <c r="N1254" s="200">
        <v>130105.25</v>
      </c>
      <c r="O1254" s="191"/>
      <c r="P1254" s="194">
        <v>10.79</v>
      </c>
      <c r="Q1254" s="278"/>
      <c r="R1254" s="278"/>
      <c r="GO1254" s="277"/>
      <c r="GP1254" s="277"/>
      <c r="GQ1254" s="277"/>
      <c r="GR1254" s="277"/>
      <c r="GS1254" s="277"/>
      <c r="GT1254" s="277"/>
      <c r="GU1254" s="277"/>
      <c r="GW1254" s="157"/>
      <c r="GX1254" s="157" t="s">
        <v>2046</v>
      </c>
      <c r="GY1254" s="157"/>
      <c r="GZ1254" s="277"/>
      <c r="HA1254" s="157"/>
      <c r="HB1254" s="157"/>
      <c r="HC1254" s="277"/>
      <c r="HD1254" s="277"/>
      <c r="HF1254" s="277"/>
    </row>
    <row r="1255" spans="1:214" ht="33.75" customHeight="1">
      <c r="A1255" s="195"/>
      <c r="B1255" s="189" t="s">
        <v>593</v>
      </c>
      <c r="C1255" s="501" t="s">
        <v>594</v>
      </c>
      <c r="D1255" s="501"/>
      <c r="E1255" s="501"/>
      <c r="F1255" s="501"/>
      <c r="G1255" s="501"/>
      <c r="H1255" s="190" t="s">
        <v>595</v>
      </c>
      <c r="I1255" s="201">
        <v>1.67</v>
      </c>
      <c r="J1255" s="202">
        <v>1.0367</v>
      </c>
      <c r="K1255" s="197">
        <v>13.850312000000001</v>
      </c>
      <c r="L1255" s="205">
        <v>5.87</v>
      </c>
      <c r="M1255" s="206">
        <v>0.87</v>
      </c>
      <c r="N1255" s="200">
        <v>5.1100000000000003</v>
      </c>
      <c r="O1255" s="191"/>
      <c r="P1255" s="194">
        <v>70.78</v>
      </c>
      <c r="Q1255" s="278"/>
      <c r="R1255" s="278"/>
      <c r="GO1255" s="277"/>
      <c r="GP1255" s="277"/>
      <c r="GQ1255" s="277"/>
      <c r="GR1255" s="277"/>
      <c r="GS1255" s="277"/>
      <c r="GT1255" s="277"/>
      <c r="GU1255" s="277"/>
      <c r="GW1255" s="157"/>
      <c r="GX1255" s="157" t="s">
        <v>594</v>
      </c>
      <c r="GY1255" s="157"/>
      <c r="GZ1255" s="277"/>
      <c r="HA1255" s="157"/>
      <c r="HB1255" s="157"/>
      <c r="HC1255" s="277"/>
      <c r="HD1255" s="277"/>
      <c r="HF1255" s="277"/>
    </row>
    <row r="1256" spans="1:214" ht="12.75" customHeight="1">
      <c r="A1256" s="195"/>
      <c r="B1256" s="189" t="s">
        <v>1572</v>
      </c>
      <c r="C1256" s="501" t="s">
        <v>1573</v>
      </c>
      <c r="D1256" s="501"/>
      <c r="E1256" s="501"/>
      <c r="F1256" s="501"/>
      <c r="G1256" s="501"/>
      <c r="H1256" s="190" t="s">
        <v>413</v>
      </c>
      <c r="I1256" s="201">
        <v>0.05</v>
      </c>
      <c r="J1256" s="202">
        <v>1.0367</v>
      </c>
      <c r="K1256" s="192">
        <v>0.41467999999999999</v>
      </c>
      <c r="L1256" s="205">
        <v>931.11</v>
      </c>
      <c r="M1256" s="206">
        <v>1.61</v>
      </c>
      <c r="N1256" s="200">
        <v>1499.09</v>
      </c>
      <c r="O1256" s="191"/>
      <c r="P1256" s="194">
        <v>621.64</v>
      </c>
      <c r="Q1256" s="278"/>
      <c r="R1256" s="278"/>
      <c r="GO1256" s="277"/>
      <c r="GP1256" s="277"/>
      <c r="GQ1256" s="277"/>
      <c r="GR1256" s="277"/>
      <c r="GS1256" s="277"/>
      <c r="GT1256" s="277"/>
      <c r="GU1256" s="277"/>
      <c r="GW1256" s="157"/>
      <c r="GX1256" s="157" t="s">
        <v>1573</v>
      </c>
      <c r="GY1256" s="157"/>
      <c r="GZ1256" s="277"/>
      <c r="HA1256" s="157"/>
      <c r="HB1256" s="157"/>
      <c r="HC1256" s="277"/>
      <c r="HD1256" s="277"/>
      <c r="HF1256" s="277"/>
    </row>
    <row r="1257" spans="1:214" ht="12.75" customHeight="1">
      <c r="A1257" s="195"/>
      <c r="B1257" s="189" t="s">
        <v>2047</v>
      </c>
      <c r="C1257" s="501" t="s">
        <v>2048</v>
      </c>
      <c r="D1257" s="501"/>
      <c r="E1257" s="501"/>
      <c r="F1257" s="501"/>
      <c r="G1257" s="501"/>
      <c r="H1257" s="190" t="s">
        <v>413</v>
      </c>
      <c r="I1257" s="201">
        <v>0.02</v>
      </c>
      <c r="J1257" s="202">
        <v>1.0367</v>
      </c>
      <c r="K1257" s="197">
        <v>0.16587199999999999</v>
      </c>
      <c r="L1257" s="205">
        <v>646.78</v>
      </c>
      <c r="M1257" s="206">
        <v>1.57</v>
      </c>
      <c r="N1257" s="200">
        <v>1015.44</v>
      </c>
      <c r="O1257" s="191"/>
      <c r="P1257" s="194">
        <v>168.43</v>
      </c>
      <c r="Q1257" s="278"/>
      <c r="R1257" s="278"/>
      <c r="GO1257" s="277"/>
      <c r="GP1257" s="277"/>
      <c r="GQ1257" s="277"/>
      <c r="GR1257" s="277"/>
      <c r="GS1257" s="277"/>
      <c r="GT1257" s="277"/>
      <c r="GU1257" s="277"/>
      <c r="GW1257" s="157"/>
      <c r="GX1257" s="157" t="s">
        <v>2048</v>
      </c>
      <c r="GY1257" s="157"/>
      <c r="GZ1257" s="277"/>
      <c r="HA1257" s="157"/>
      <c r="HB1257" s="157"/>
      <c r="HC1257" s="277"/>
      <c r="HD1257" s="277"/>
      <c r="HF1257" s="277"/>
    </row>
    <row r="1258" spans="1:214" ht="22.5" customHeight="1">
      <c r="A1258" s="195"/>
      <c r="B1258" s="189" t="s">
        <v>2049</v>
      </c>
      <c r="C1258" s="501" t="s">
        <v>2050</v>
      </c>
      <c r="D1258" s="501"/>
      <c r="E1258" s="501"/>
      <c r="F1258" s="501"/>
      <c r="G1258" s="501"/>
      <c r="H1258" s="190" t="s">
        <v>418</v>
      </c>
      <c r="I1258" s="192">
        <v>1.1E-4</v>
      </c>
      <c r="J1258" s="202">
        <v>1.0367</v>
      </c>
      <c r="K1258" s="215">
        <v>9.123E-4</v>
      </c>
      <c r="L1258" s="208">
        <v>948687.13</v>
      </c>
      <c r="M1258" s="206">
        <v>1.27</v>
      </c>
      <c r="N1258" s="200">
        <v>1204832.6599999999</v>
      </c>
      <c r="O1258" s="191"/>
      <c r="P1258" s="194">
        <v>1099.17</v>
      </c>
      <c r="Q1258" s="278"/>
      <c r="R1258" s="278"/>
      <c r="GO1258" s="277"/>
      <c r="GP1258" s="277"/>
      <c r="GQ1258" s="277"/>
      <c r="GR1258" s="277"/>
      <c r="GS1258" s="277"/>
      <c r="GT1258" s="277"/>
      <c r="GU1258" s="277"/>
      <c r="GW1258" s="157"/>
      <c r="GX1258" s="157" t="s">
        <v>2050</v>
      </c>
      <c r="GY1258" s="157"/>
      <c r="GZ1258" s="277"/>
      <c r="HA1258" s="157"/>
      <c r="HB1258" s="157"/>
      <c r="HC1258" s="277"/>
      <c r="HD1258" s="277"/>
      <c r="HF1258" s="277"/>
    </row>
    <row r="1259" spans="1:214" ht="12.75" customHeight="1">
      <c r="A1259" s="210"/>
      <c r="B1259" s="187"/>
      <c r="C1259" s="500" t="s">
        <v>429</v>
      </c>
      <c r="D1259" s="500"/>
      <c r="E1259" s="500"/>
      <c r="F1259" s="500"/>
      <c r="G1259" s="500"/>
      <c r="H1259" s="180"/>
      <c r="I1259" s="181"/>
      <c r="J1259" s="181"/>
      <c r="K1259" s="181"/>
      <c r="L1259" s="183"/>
      <c r="M1259" s="181"/>
      <c r="N1259" s="211"/>
      <c r="O1259" s="181"/>
      <c r="P1259" s="212">
        <v>9321.36</v>
      </c>
      <c r="Q1259" s="278"/>
      <c r="R1259" s="278"/>
      <c r="GO1259" s="277"/>
      <c r="GP1259" s="277"/>
      <c r="GQ1259" s="277"/>
      <c r="GR1259" s="277"/>
      <c r="GS1259" s="277"/>
      <c r="GT1259" s="277"/>
      <c r="GU1259" s="277"/>
      <c r="GW1259" s="157"/>
      <c r="GX1259" s="157"/>
      <c r="GY1259" s="157"/>
      <c r="GZ1259" s="277" t="s">
        <v>429</v>
      </c>
      <c r="HA1259" s="157"/>
      <c r="HB1259" s="157"/>
      <c r="HC1259" s="277"/>
      <c r="HD1259" s="277"/>
      <c r="HF1259" s="277"/>
    </row>
    <row r="1260" spans="1:214" ht="12.75" customHeight="1">
      <c r="A1260" s="203" t="s">
        <v>579</v>
      </c>
      <c r="B1260" s="189" t="s">
        <v>430</v>
      </c>
      <c r="C1260" s="501" t="s">
        <v>431</v>
      </c>
      <c r="D1260" s="501"/>
      <c r="E1260" s="501"/>
      <c r="F1260" s="501"/>
      <c r="G1260" s="501"/>
      <c r="H1260" s="190" t="s">
        <v>432</v>
      </c>
      <c r="I1260" s="209">
        <v>2</v>
      </c>
      <c r="J1260" s="191"/>
      <c r="K1260" s="209">
        <v>2</v>
      </c>
      <c r="L1260" s="193"/>
      <c r="M1260" s="191"/>
      <c r="N1260" s="193"/>
      <c r="O1260" s="202">
        <v>1.0367</v>
      </c>
      <c r="P1260" s="216">
        <v>94.85</v>
      </c>
      <c r="GO1260" s="277"/>
      <c r="GP1260" s="277"/>
      <c r="GQ1260" s="277"/>
      <c r="GR1260" s="277"/>
      <c r="GS1260" s="277"/>
      <c r="GT1260" s="277"/>
      <c r="GU1260" s="277"/>
      <c r="GW1260" s="157"/>
      <c r="GX1260" s="157"/>
      <c r="GY1260" s="157"/>
      <c r="GZ1260" s="277"/>
      <c r="HA1260" s="157" t="s">
        <v>431</v>
      </c>
      <c r="HB1260" s="157"/>
      <c r="HC1260" s="277"/>
      <c r="HD1260" s="277"/>
      <c r="HF1260" s="277"/>
    </row>
    <row r="1261" spans="1:214" ht="12.75" customHeight="1">
      <c r="A1261" s="203"/>
      <c r="B1261" s="189"/>
      <c r="C1261" s="501" t="s">
        <v>433</v>
      </c>
      <c r="D1261" s="501"/>
      <c r="E1261" s="501"/>
      <c r="F1261" s="501"/>
      <c r="G1261" s="501"/>
      <c r="H1261" s="190"/>
      <c r="I1261" s="191"/>
      <c r="J1261" s="191"/>
      <c r="K1261" s="191"/>
      <c r="L1261" s="193"/>
      <c r="M1261" s="191"/>
      <c r="N1261" s="193"/>
      <c r="O1261" s="191"/>
      <c r="P1261" s="194">
        <v>7350.55</v>
      </c>
      <c r="GO1261" s="277"/>
      <c r="GP1261" s="277"/>
      <c r="GQ1261" s="277"/>
      <c r="GR1261" s="277"/>
      <c r="GS1261" s="277"/>
      <c r="GT1261" s="277"/>
      <c r="GU1261" s="277"/>
      <c r="GW1261" s="157"/>
      <c r="GX1261" s="157"/>
      <c r="GY1261" s="157"/>
      <c r="GZ1261" s="277"/>
      <c r="HA1261" s="157"/>
      <c r="HB1261" s="157" t="s">
        <v>433</v>
      </c>
      <c r="HC1261" s="277"/>
      <c r="HD1261" s="277"/>
      <c r="HF1261" s="277"/>
    </row>
    <row r="1262" spans="1:214" ht="12.75" customHeight="1">
      <c r="A1262" s="203"/>
      <c r="B1262" s="189" t="s">
        <v>603</v>
      </c>
      <c r="C1262" s="501" t="s">
        <v>604</v>
      </c>
      <c r="D1262" s="501"/>
      <c r="E1262" s="501"/>
      <c r="F1262" s="501"/>
      <c r="G1262" s="501"/>
      <c r="H1262" s="190" t="s">
        <v>432</v>
      </c>
      <c r="I1262" s="209">
        <v>97</v>
      </c>
      <c r="J1262" s="191"/>
      <c r="K1262" s="209">
        <v>97</v>
      </c>
      <c r="L1262" s="193"/>
      <c r="M1262" s="191"/>
      <c r="N1262" s="193"/>
      <c r="O1262" s="191"/>
      <c r="P1262" s="194">
        <v>7130.03</v>
      </c>
      <c r="GO1262" s="277"/>
      <c r="GP1262" s="277"/>
      <c r="GQ1262" s="277"/>
      <c r="GR1262" s="277"/>
      <c r="GS1262" s="277"/>
      <c r="GT1262" s="277"/>
      <c r="GU1262" s="277"/>
      <c r="GW1262" s="157"/>
      <c r="GX1262" s="157"/>
      <c r="GY1262" s="157"/>
      <c r="GZ1262" s="277"/>
      <c r="HA1262" s="157"/>
      <c r="HB1262" s="157" t="s">
        <v>604</v>
      </c>
      <c r="HC1262" s="277"/>
      <c r="HD1262" s="277"/>
      <c r="HF1262" s="277"/>
    </row>
    <row r="1263" spans="1:214" ht="12.75" customHeight="1">
      <c r="A1263" s="203"/>
      <c r="B1263" s="189" t="s">
        <v>605</v>
      </c>
      <c r="C1263" s="501" t="s">
        <v>606</v>
      </c>
      <c r="D1263" s="501"/>
      <c r="E1263" s="501"/>
      <c r="F1263" s="501"/>
      <c r="G1263" s="501"/>
      <c r="H1263" s="190" t="s">
        <v>432</v>
      </c>
      <c r="I1263" s="209">
        <v>51</v>
      </c>
      <c r="J1263" s="191"/>
      <c r="K1263" s="209">
        <v>51</v>
      </c>
      <c r="L1263" s="193"/>
      <c r="M1263" s="191"/>
      <c r="N1263" s="193"/>
      <c r="O1263" s="191"/>
      <c r="P1263" s="194">
        <v>3748.78</v>
      </c>
      <c r="GO1263" s="277"/>
      <c r="GP1263" s="277"/>
      <c r="GQ1263" s="277"/>
      <c r="GR1263" s="277"/>
      <c r="GS1263" s="277"/>
      <c r="GT1263" s="277"/>
      <c r="GU1263" s="277"/>
      <c r="GW1263" s="157"/>
      <c r="GX1263" s="157"/>
      <c r="GY1263" s="157"/>
      <c r="GZ1263" s="277"/>
      <c r="HA1263" s="157"/>
      <c r="HB1263" s="157" t="s">
        <v>606</v>
      </c>
      <c r="HC1263" s="277"/>
      <c r="HD1263" s="277"/>
      <c r="HF1263" s="277"/>
    </row>
    <row r="1264" spans="1:214" ht="12.75" customHeight="1">
      <c r="A1264" s="213"/>
      <c r="B1264" s="214"/>
      <c r="C1264" s="500" t="s">
        <v>438</v>
      </c>
      <c r="D1264" s="500"/>
      <c r="E1264" s="500"/>
      <c r="F1264" s="500"/>
      <c r="G1264" s="500"/>
      <c r="H1264" s="180"/>
      <c r="I1264" s="181"/>
      <c r="J1264" s="181"/>
      <c r="K1264" s="181"/>
      <c r="L1264" s="183"/>
      <c r="M1264" s="181"/>
      <c r="N1264" s="211">
        <v>2536.88</v>
      </c>
      <c r="O1264" s="181"/>
      <c r="P1264" s="212">
        <v>20295.02</v>
      </c>
      <c r="GO1264" s="277"/>
      <c r="GP1264" s="277"/>
      <c r="GQ1264" s="277"/>
      <c r="GR1264" s="277"/>
      <c r="GS1264" s="277"/>
      <c r="GT1264" s="277"/>
      <c r="GU1264" s="277"/>
      <c r="GW1264" s="157"/>
      <c r="GX1264" s="157"/>
      <c r="GY1264" s="157"/>
      <c r="GZ1264" s="277"/>
      <c r="HA1264" s="157"/>
      <c r="HB1264" s="157"/>
      <c r="HC1264" s="277" t="s">
        <v>438</v>
      </c>
      <c r="HD1264" s="277"/>
      <c r="HF1264" s="277"/>
    </row>
    <row r="1265" spans="1:214" ht="22.5" customHeight="1">
      <c r="A1265" s="178" t="s">
        <v>580</v>
      </c>
      <c r="B1265" s="179" t="s">
        <v>2043</v>
      </c>
      <c r="C1265" s="498" t="s">
        <v>2044</v>
      </c>
      <c r="D1265" s="498"/>
      <c r="E1265" s="498"/>
      <c r="F1265" s="498"/>
      <c r="G1265" s="498"/>
      <c r="H1265" s="180" t="s">
        <v>142</v>
      </c>
      <c r="I1265" s="181">
        <v>2</v>
      </c>
      <c r="J1265" s="182">
        <v>1</v>
      </c>
      <c r="K1265" s="182">
        <v>2</v>
      </c>
      <c r="L1265" s="183"/>
      <c r="M1265" s="181"/>
      <c r="N1265" s="184"/>
      <c r="O1265" s="181"/>
      <c r="P1265" s="185"/>
      <c r="GO1265" s="277"/>
      <c r="GP1265" s="277"/>
      <c r="GQ1265" s="277" t="s">
        <v>2044</v>
      </c>
      <c r="GR1265" s="277"/>
      <c r="GS1265" s="277"/>
      <c r="GT1265" s="277"/>
      <c r="GU1265" s="277"/>
      <c r="GW1265" s="157"/>
      <c r="GX1265" s="157"/>
      <c r="GY1265" s="157"/>
      <c r="GZ1265" s="277"/>
      <c r="HA1265" s="157"/>
      <c r="HB1265" s="157"/>
      <c r="HC1265" s="277"/>
      <c r="HD1265" s="277"/>
      <c r="HF1265" s="277"/>
    </row>
    <row r="1266" spans="1:214" ht="56.25" customHeight="1">
      <c r="A1266" s="186"/>
      <c r="B1266" s="187" t="s">
        <v>386</v>
      </c>
      <c r="C1266" s="499" t="s">
        <v>387</v>
      </c>
      <c r="D1266" s="499"/>
      <c r="E1266" s="499"/>
      <c r="F1266" s="499"/>
      <c r="G1266" s="499"/>
      <c r="H1266" s="499"/>
      <c r="I1266" s="499"/>
      <c r="J1266" s="499"/>
      <c r="K1266" s="499"/>
      <c r="L1266" s="499"/>
      <c r="M1266" s="499"/>
      <c r="N1266" s="499"/>
      <c r="O1266" s="499"/>
      <c r="P1266" s="499"/>
      <c r="GO1266" s="277"/>
      <c r="GP1266" s="277"/>
      <c r="GQ1266" s="277"/>
      <c r="GR1266" s="277"/>
      <c r="GS1266" s="277"/>
      <c r="GT1266" s="277"/>
      <c r="GU1266" s="277"/>
      <c r="GV1266" s="140" t="s">
        <v>387</v>
      </c>
      <c r="GW1266" s="157"/>
      <c r="GX1266" s="157"/>
      <c r="GY1266" s="157"/>
      <c r="GZ1266" s="277"/>
      <c r="HA1266" s="157"/>
      <c r="HB1266" s="157"/>
      <c r="HC1266" s="277"/>
      <c r="HD1266" s="277"/>
      <c r="HF1266" s="277"/>
    </row>
    <row r="1267" spans="1:214" ht="22.5" customHeight="1">
      <c r="A1267" s="186"/>
      <c r="B1267" s="187" t="s">
        <v>388</v>
      </c>
      <c r="C1267" s="499" t="s">
        <v>389</v>
      </c>
      <c r="D1267" s="499"/>
      <c r="E1267" s="499"/>
      <c r="F1267" s="499"/>
      <c r="G1267" s="499"/>
      <c r="H1267" s="499"/>
      <c r="I1267" s="499"/>
      <c r="J1267" s="499"/>
      <c r="K1267" s="499"/>
      <c r="L1267" s="499"/>
      <c r="M1267" s="499"/>
      <c r="N1267" s="499"/>
      <c r="O1267" s="499"/>
      <c r="P1267" s="499"/>
      <c r="GO1267" s="277"/>
      <c r="GP1267" s="277"/>
      <c r="GQ1267" s="277"/>
      <c r="GR1267" s="277"/>
      <c r="GS1267" s="277"/>
      <c r="GT1267" s="277"/>
      <c r="GU1267" s="277"/>
      <c r="GV1267" s="140" t="s">
        <v>389</v>
      </c>
      <c r="GW1267" s="157"/>
      <c r="GX1267" s="157"/>
      <c r="GY1267" s="157"/>
      <c r="GZ1267" s="277"/>
      <c r="HA1267" s="157"/>
      <c r="HB1267" s="157"/>
      <c r="HC1267" s="277"/>
      <c r="HD1267" s="277"/>
      <c r="HF1267" s="277"/>
    </row>
    <row r="1268" spans="1:214" ht="12.75" customHeight="1">
      <c r="A1268" s="186"/>
      <c r="B1268" s="187"/>
      <c r="C1268" s="499" t="s">
        <v>2011</v>
      </c>
      <c r="D1268" s="499"/>
      <c r="E1268" s="499"/>
      <c r="F1268" s="499"/>
      <c r="G1268" s="499"/>
      <c r="H1268" s="499"/>
      <c r="I1268" s="499"/>
      <c r="J1268" s="499"/>
      <c r="K1268" s="499"/>
      <c r="L1268" s="499"/>
      <c r="M1268" s="499"/>
      <c r="N1268" s="499"/>
      <c r="O1268" s="499"/>
      <c r="P1268" s="499"/>
      <c r="GO1268" s="277"/>
      <c r="GP1268" s="277"/>
      <c r="GQ1268" s="277"/>
      <c r="GR1268" s="277"/>
      <c r="GS1268" s="277"/>
      <c r="GT1268" s="277"/>
      <c r="GU1268" s="277"/>
      <c r="GV1268" s="140" t="s">
        <v>2011</v>
      </c>
      <c r="GW1268" s="157"/>
      <c r="GX1268" s="157"/>
      <c r="GY1268" s="157"/>
      <c r="GZ1268" s="277"/>
      <c r="HA1268" s="157"/>
      <c r="HB1268" s="157"/>
      <c r="HC1268" s="277"/>
      <c r="HD1268" s="277"/>
      <c r="HF1268" s="277"/>
    </row>
    <row r="1269" spans="1:214" ht="12.75" customHeight="1">
      <c r="A1269" s="188"/>
      <c r="B1269" s="189" t="s">
        <v>164</v>
      </c>
      <c r="C1269" s="501" t="s">
        <v>391</v>
      </c>
      <c r="D1269" s="501"/>
      <c r="E1269" s="501"/>
      <c r="F1269" s="501"/>
      <c r="G1269" s="501"/>
      <c r="H1269" s="190" t="s">
        <v>392</v>
      </c>
      <c r="I1269" s="191"/>
      <c r="J1269" s="191"/>
      <c r="K1269" s="215">
        <v>0.73916709999999997</v>
      </c>
      <c r="L1269" s="193"/>
      <c r="M1269" s="191"/>
      <c r="N1269" s="193"/>
      <c r="O1269" s="191"/>
      <c r="P1269" s="216">
        <v>418.47</v>
      </c>
      <c r="GO1269" s="277"/>
      <c r="GP1269" s="277"/>
      <c r="GQ1269" s="277"/>
      <c r="GR1269" s="277"/>
      <c r="GS1269" s="277"/>
      <c r="GT1269" s="277"/>
      <c r="GU1269" s="277"/>
      <c r="GW1269" s="157" t="s">
        <v>391</v>
      </c>
      <c r="GX1269" s="157"/>
      <c r="GY1269" s="157"/>
      <c r="GZ1269" s="277"/>
      <c r="HA1269" s="157"/>
      <c r="HB1269" s="157"/>
      <c r="HC1269" s="277"/>
      <c r="HD1269" s="277"/>
      <c r="HF1269" s="277"/>
    </row>
    <row r="1270" spans="1:214" ht="12.75" customHeight="1">
      <c r="A1270" s="195"/>
      <c r="B1270" s="189" t="s">
        <v>393</v>
      </c>
      <c r="C1270" s="501" t="s">
        <v>394</v>
      </c>
      <c r="D1270" s="501"/>
      <c r="E1270" s="501"/>
      <c r="F1270" s="501"/>
      <c r="G1270" s="501"/>
      <c r="H1270" s="190" t="s">
        <v>392</v>
      </c>
      <c r="I1270" s="201">
        <v>0.23</v>
      </c>
      <c r="J1270" s="197">
        <v>1.6068849999999999</v>
      </c>
      <c r="K1270" s="215">
        <v>0.73916709999999997</v>
      </c>
      <c r="L1270" s="198"/>
      <c r="M1270" s="199"/>
      <c r="N1270" s="200">
        <v>566.14</v>
      </c>
      <c r="O1270" s="191"/>
      <c r="P1270" s="194">
        <v>418.47</v>
      </c>
      <c r="Q1270" s="278"/>
      <c r="R1270" s="278"/>
      <c r="GO1270" s="277"/>
      <c r="GP1270" s="277"/>
      <c r="GQ1270" s="277"/>
      <c r="GR1270" s="277"/>
      <c r="GS1270" s="277"/>
      <c r="GT1270" s="277"/>
      <c r="GU1270" s="277"/>
      <c r="GW1270" s="157"/>
      <c r="GX1270" s="157" t="s">
        <v>394</v>
      </c>
      <c r="GY1270" s="157"/>
      <c r="GZ1270" s="277"/>
      <c r="HA1270" s="157"/>
      <c r="HB1270" s="157"/>
      <c r="HC1270" s="277"/>
      <c r="HD1270" s="277"/>
      <c r="HF1270" s="277"/>
    </row>
    <row r="1271" spans="1:214" ht="12.75" customHeight="1">
      <c r="A1271" s="188"/>
      <c r="B1271" s="189" t="s">
        <v>180</v>
      </c>
      <c r="C1271" s="501" t="s">
        <v>410</v>
      </c>
      <c r="D1271" s="501"/>
      <c r="E1271" s="501"/>
      <c r="F1271" s="501"/>
      <c r="G1271" s="501"/>
      <c r="H1271" s="190"/>
      <c r="I1271" s="191"/>
      <c r="J1271" s="191"/>
      <c r="K1271" s="191"/>
      <c r="L1271" s="193"/>
      <c r="M1271" s="191"/>
      <c r="N1271" s="193"/>
      <c r="O1271" s="191"/>
      <c r="P1271" s="216">
        <v>492.72</v>
      </c>
      <c r="GO1271" s="277"/>
      <c r="GP1271" s="277"/>
      <c r="GQ1271" s="277"/>
      <c r="GR1271" s="277"/>
      <c r="GS1271" s="277"/>
      <c r="GT1271" s="277"/>
      <c r="GU1271" s="277"/>
      <c r="GW1271" s="157" t="s">
        <v>410</v>
      </c>
      <c r="GX1271" s="157"/>
      <c r="GY1271" s="157"/>
      <c r="GZ1271" s="277"/>
      <c r="HA1271" s="157"/>
      <c r="HB1271" s="157"/>
      <c r="HC1271" s="277"/>
      <c r="HD1271" s="277"/>
      <c r="HF1271" s="277"/>
    </row>
    <row r="1272" spans="1:214" ht="12.75" customHeight="1">
      <c r="A1272" s="195"/>
      <c r="B1272" s="189" t="s">
        <v>2045</v>
      </c>
      <c r="C1272" s="501" t="s">
        <v>2046</v>
      </c>
      <c r="D1272" s="501"/>
      <c r="E1272" s="501"/>
      <c r="F1272" s="501"/>
      <c r="G1272" s="501"/>
      <c r="H1272" s="190" t="s">
        <v>418</v>
      </c>
      <c r="I1272" s="192">
        <v>1.0000000000000001E-5</v>
      </c>
      <c r="J1272" s="202">
        <v>1.0367</v>
      </c>
      <c r="K1272" s="215">
        <v>2.0699999999999998E-5</v>
      </c>
      <c r="L1272" s="208">
        <v>81827.199999999997</v>
      </c>
      <c r="M1272" s="206">
        <v>1.59</v>
      </c>
      <c r="N1272" s="200">
        <v>130105.25</v>
      </c>
      <c r="O1272" s="191"/>
      <c r="P1272" s="194">
        <v>2.69</v>
      </c>
      <c r="Q1272" s="278"/>
      <c r="R1272" s="278"/>
      <c r="GO1272" s="277"/>
      <c r="GP1272" s="277"/>
      <c r="GQ1272" s="277"/>
      <c r="GR1272" s="277"/>
      <c r="GS1272" s="277"/>
      <c r="GT1272" s="277"/>
      <c r="GU1272" s="277"/>
      <c r="GW1272" s="157"/>
      <c r="GX1272" s="157" t="s">
        <v>2046</v>
      </c>
      <c r="GY1272" s="157"/>
      <c r="GZ1272" s="277"/>
      <c r="HA1272" s="157"/>
      <c r="HB1272" s="157"/>
      <c r="HC1272" s="277"/>
      <c r="HD1272" s="277"/>
      <c r="HF1272" s="277"/>
    </row>
    <row r="1273" spans="1:214" ht="33.75" customHeight="1">
      <c r="A1273" s="195"/>
      <c r="B1273" s="189" t="s">
        <v>593</v>
      </c>
      <c r="C1273" s="501" t="s">
        <v>594</v>
      </c>
      <c r="D1273" s="501"/>
      <c r="E1273" s="501"/>
      <c r="F1273" s="501"/>
      <c r="G1273" s="501"/>
      <c r="H1273" s="190" t="s">
        <v>595</v>
      </c>
      <c r="I1273" s="201">
        <v>1.67</v>
      </c>
      <c r="J1273" s="202">
        <v>1.0367</v>
      </c>
      <c r="K1273" s="197">
        <v>3.4625780000000002</v>
      </c>
      <c r="L1273" s="205">
        <v>5.87</v>
      </c>
      <c r="M1273" s="206">
        <v>0.87</v>
      </c>
      <c r="N1273" s="200">
        <v>5.1100000000000003</v>
      </c>
      <c r="O1273" s="191"/>
      <c r="P1273" s="194">
        <v>17.690000000000001</v>
      </c>
      <c r="Q1273" s="278"/>
      <c r="R1273" s="278"/>
      <c r="GO1273" s="277"/>
      <c r="GP1273" s="277"/>
      <c r="GQ1273" s="277"/>
      <c r="GR1273" s="277"/>
      <c r="GS1273" s="277"/>
      <c r="GT1273" s="277"/>
      <c r="GU1273" s="277"/>
      <c r="GW1273" s="157"/>
      <c r="GX1273" s="157" t="s">
        <v>594</v>
      </c>
      <c r="GY1273" s="157"/>
      <c r="GZ1273" s="277"/>
      <c r="HA1273" s="157"/>
      <c r="HB1273" s="157"/>
      <c r="HC1273" s="277"/>
      <c r="HD1273" s="277"/>
      <c r="HF1273" s="277"/>
    </row>
    <row r="1274" spans="1:214" ht="12.75" customHeight="1">
      <c r="A1274" s="195"/>
      <c r="B1274" s="189" t="s">
        <v>1572</v>
      </c>
      <c r="C1274" s="501" t="s">
        <v>1573</v>
      </c>
      <c r="D1274" s="501"/>
      <c r="E1274" s="501"/>
      <c r="F1274" s="501"/>
      <c r="G1274" s="501"/>
      <c r="H1274" s="190" t="s">
        <v>413</v>
      </c>
      <c r="I1274" s="201">
        <v>0.05</v>
      </c>
      <c r="J1274" s="202">
        <v>1.0367</v>
      </c>
      <c r="K1274" s="192">
        <v>0.10367</v>
      </c>
      <c r="L1274" s="205">
        <v>931.11</v>
      </c>
      <c r="M1274" s="206">
        <v>1.61</v>
      </c>
      <c r="N1274" s="200">
        <v>1499.09</v>
      </c>
      <c r="O1274" s="191"/>
      <c r="P1274" s="194">
        <v>155.41</v>
      </c>
      <c r="Q1274" s="278"/>
      <c r="R1274" s="278"/>
      <c r="GO1274" s="277"/>
      <c r="GP1274" s="277"/>
      <c r="GQ1274" s="277"/>
      <c r="GR1274" s="277"/>
      <c r="GS1274" s="277"/>
      <c r="GT1274" s="277"/>
      <c r="GU1274" s="277"/>
      <c r="GW1274" s="157"/>
      <c r="GX1274" s="157" t="s">
        <v>1573</v>
      </c>
      <c r="GY1274" s="157"/>
      <c r="GZ1274" s="277"/>
      <c r="HA1274" s="157"/>
      <c r="HB1274" s="157"/>
      <c r="HC1274" s="277"/>
      <c r="HD1274" s="277"/>
      <c r="HF1274" s="277"/>
    </row>
    <row r="1275" spans="1:214" ht="12.75" customHeight="1">
      <c r="A1275" s="195"/>
      <c r="B1275" s="189" t="s">
        <v>2047</v>
      </c>
      <c r="C1275" s="501" t="s">
        <v>2048</v>
      </c>
      <c r="D1275" s="501"/>
      <c r="E1275" s="501"/>
      <c r="F1275" s="501"/>
      <c r="G1275" s="501"/>
      <c r="H1275" s="190" t="s">
        <v>413</v>
      </c>
      <c r="I1275" s="201">
        <v>0.02</v>
      </c>
      <c r="J1275" s="202">
        <v>1.0367</v>
      </c>
      <c r="K1275" s="197">
        <v>4.1467999999999998E-2</v>
      </c>
      <c r="L1275" s="205">
        <v>646.78</v>
      </c>
      <c r="M1275" s="206">
        <v>1.57</v>
      </c>
      <c r="N1275" s="200">
        <v>1015.44</v>
      </c>
      <c r="O1275" s="191"/>
      <c r="P1275" s="194">
        <v>42.11</v>
      </c>
      <c r="Q1275" s="278"/>
      <c r="R1275" s="278"/>
      <c r="GO1275" s="277"/>
      <c r="GP1275" s="277"/>
      <c r="GQ1275" s="277"/>
      <c r="GR1275" s="277"/>
      <c r="GS1275" s="277"/>
      <c r="GT1275" s="277"/>
      <c r="GU1275" s="277"/>
      <c r="GW1275" s="157"/>
      <c r="GX1275" s="157" t="s">
        <v>2048</v>
      </c>
      <c r="GY1275" s="157"/>
      <c r="GZ1275" s="277"/>
      <c r="HA1275" s="157"/>
      <c r="HB1275" s="157"/>
      <c r="HC1275" s="277"/>
      <c r="HD1275" s="277"/>
      <c r="HF1275" s="277"/>
    </row>
    <row r="1276" spans="1:214" ht="22.5" customHeight="1">
      <c r="A1276" s="195"/>
      <c r="B1276" s="189" t="s">
        <v>2049</v>
      </c>
      <c r="C1276" s="501" t="s">
        <v>2050</v>
      </c>
      <c r="D1276" s="501"/>
      <c r="E1276" s="501"/>
      <c r="F1276" s="501"/>
      <c r="G1276" s="501"/>
      <c r="H1276" s="190" t="s">
        <v>418</v>
      </c>
      <c r="I1276" s="192">
        <v>1.1E-4</v>
      </c>
      <c r="J1276" s="202">
        <v>1.0367</v>
      </c>
      <c r="K1276" s="215">
        <v>2.2809999999999999E-4</v>
      </c>
      <c r="L1276" s="208">
        <v>948687.13</v>
      </c>
      <c r="M1276" s="206">
        <v>1.27</v>
      </c>
      <c r="N1276" s="200">
        <v>1204832.6599999999</v>
      </c>
      <c r="O1276" s="191"/>
      <c r="P1276" s="194">
        <v>274.82</v>
      </c>
      <c r="Q1276" s="278"/>
      <c r="R1276" s="278"/>
      <c r="GO1276" s="277"/>
      <c r="GP1276" s="277"/>
      <c r="GQ1276" s="277"/>
      <c r="GR1276" s="277"/>
      <c r="GS1276" s="277"/>
      <c r="GT1276" s="277"/>
      <c r="GU1276" s="277"/>
      <c r="GW1276" s="157"/>
      <c r="GX1276" s="157" t="s">
        <v>2050</v>
      </c>
      <c r="GY1276" s="157"/>
      <c r="GZ1276" s="277"/>
      <c r="HA1276" s="157"/>
      <c r="HB1276" s="157"/>
      <c r="HC1276" s="277"/>
      <c r="HD1276" s="277"/>
      <c r="HF1276" s="277"/>
    </row>
    <row r="1277" spans="1:214" ht="12.75" customHeight="1">
      <c r="A1277" s="210"/>
      <c r="B1277" s="187"/>
      <c r="C1277" s="500" t="s">
        <v>429</v>
      </c>
      <c r="D1277" s="500"/>
      <c r="E1277" s="500"/>
      <c r="F1277" s="500"/>
      <c r="G1277" s="500"/>
      <c r="H1277" s="180"/>
      <c r="I1277" s="181"/>
      <c r="J1277" s="181"/>
      <c r="K1277" s="181"/>
      <c r="L1277" s="183"/>
      <c r="M1277" s="181"/>
      <c r="N1277" s="211"/>
      <c r="O1277" s="181"/>
      <c r="P1277" s="212">
        <v>911.19</v>
      </c>
      <c r="Q1277" s="278"/>
      <c r="R1277" s="278"/>
      <c r="GO1277" s="277"/>
      <c r="GP1277" s="277"/>
      <c r="GQ1277" s="277"/>
      <c r="GR1277" s="277"/>
      <c r="GS1277" s="277"/>
      <c r="GT1277" s="277"/>
      <c r="GU1277" s="277"/>
      <c r="GW1277" s="157"/>
      <c r="GX1277" s="157"/>
      <c r="GY1277" s="157"/>
      <c r="GZ1277" s="277" t="s">
        <v>429</v>
      </c>
      <c r="HA1277" s="157"/>
      <c r="HB1277" s="157"/>
      <c r="HC1277" s="277"/>
      <c r="HD1277" s="277"/>
      <c r="HF1277" s="277"/>
    </row>
    <row r="1278" spans="1:214" ht="12.75" customHeight="1">
      <c r="A1278" s="203" t="s">
        <v>583</v>
      </c>
      <c r="B1278" s="189" t="s">
        <v>430</v>
      </c>
      <c r="C1278" s="501" t="s">
        <v>431</v>
      </c>
      <c r="D1278" s="501"/>
      <c r="E1278" s="501"/>
      <c r="F1278" s="501"/>
      <c r="G1278" s="501"/>
      <c r="H1278" s="190" t="s">
        <v>432</v>
      </c>
      <c r="I1278" s="209">
        <v>2</v>
      </c>
      <c r="J1278" s="191"/>
      <c r="K1278" s="209">
        <v>2</v>
      </c>
      <c r="L1278" s="193"/>
      <c r="M1278" s="191"/>
      <c r="N1278" s="193"/>
      <c r="O1278" s="202">
        <v>1.0367</v>
      </c>
      <c r="P1278" s="216">
        <v>5.4</v>
      </c>
      <c r="GO1278" s="277"/>
      <c r="GP1278" s="277"/>
      <c r="GQ1278" s="277"/>
      <c r="GR1278" s="277"/>
      <c r="GS1278" s="277"/>
      <c r="GT1278" s="277"/>
      <c r="GU1278" s="277"/>
      <c r="GW1278" s="157"/>
      <c r="GX1278" s="157"/>
      <c r="GY1278" s="157"/>
      <c r="GZ1278" s="277"/>
      <c r="HA1278" s="157" t="s">
        <v>431</v>
      </c>
      <c r="HB1278" s="157"/>
      <c r="HC1278" s="277"/>
      <c r="HD1278" s="277"/>
      <c r="HF1278" s="277"/>
    </row>
    <row r="1279" spans="1:214" ht="12.75" customHeight="1">
      <c r="A1279" s="203"/>
      <c r="B1279" s="189"/>
      <c r="C1279" s="501" t="s">
        <v>433</v>
      </c>
      <c r="D1279" s="501"/>
      <c r="E1279" s="501"/>
      <c r="F1279" s="501"/>
      <c r="G1279" s="501"/>
      <c r="H1279" s="190"/>
      <c r="I1279" s="191"/>
      <c r="J1279" s="191"/>
      <c r="K1279" s="191"/>
      <c r="L1279" s="193"/>
      <c r="M1279" s="191"/>
      <c r="N1279" s="193"/>
      <c r="O1279" s="191"/>
      <c r="P1279" s="216">
        <v>418.47</v>
      </c>
      <c r="GO1279" s="277"/>
      <c r="GP1279" s="277"/>
      <c r="GQ1279" s="277"/>
      <c r="GR1279" s="277"/>
      <c r="GS1279" s="277"/>
      <c r="GT1279" s="277"/>
      <c r="GU1279" s="277"/>
      <c r="GW1279" s="157"/>
      <c r="GX1279" s="157"/>
      <c r="GY1279" s="157"/>
      <c r="GZ1279" s="277"/>
      <c r="HA1279" s="157"/>
      <c r="HB1279" s="157" t="s">
        <v>433</v>
      </c>
      <c r="HC1279" s="277"/>
      <c r="HD1279" s="277"/>
      <c r="HF1279" s="277"/>
    </row>
    <row r="1280" spans="1:214" ht="12.75" customHeight="1">
      <c r="A1280" s="203"/>
      <c r="B1280" s="189" t="s">
        <v>603</v>
      </c>
      <c r="C1280" s="501" t="s">
        <v>604</v>
      </c>
      <c r="D1280" s="501"/>
      <c r="E1280" s="501"/>
      <c r="F1280" s="501"/>
      <c r="G1280" s="501"/>
      <c r="H1280" s="190" t="s">
        <v>432</v>
      </c>
      <c r="I1280" s="209">
        <v>97</v>
      </c>
      <c r="J1280" s="191"/>
      <c r="K1280" s="209">
        <v>97</v>
      </c>
      <c r="L1280" s="193"/>
      <c r="M1280" s="191"/>
      <c r="N1280" s="193"/>
      <c r="O1280" s="191"/>
      <c r="P1280" s="216">
        <v>405.92</v>
      </c>
      <c r="GO1280" s="277"/>
      <c r="GP1280" s="277"/>
      <c r="GQ1280" s="277"/>
      <c r="GR1280" s="277"/>
      <c r="GS1280" s="277"/>
      <c r="GT1280" s="277"/>
      <c r="GU1280" s="277"/>
      <c r="GW1280" s="157"/>
      <c r="GX1280" s="157"/>
      <c r="GY1280" s="157"/>
      <c r="GZ1280" s="277"/>
      <c r="HA1280" s="157"/>
      <c r="HB1280" s="157" t="s">
        <v>604</v>
      </c>
      <c r="HC1280" s="277"/>
      <c r="HD1280" s="277"/>
      <c r="HF1280" s="277"/>
    </row>
    <row r="1281" spans="1:214" ht="12.75" customHeight="1">
      <c r="A1281" s="203"/>
      <c r="B1281" s="189" t="s">
        <v>605</v>
      </c>
      <c r="C1281" s="501" t="s">
        <v>606</v>
      </c>
      <c r="D1281" s="501"/>
      <c r="E1281" s="501"/>
      <c r="F1281" s="501"/>
      <c r="G1281" s="501"/>
      <c r="H1281" s="190" t="s">
        <v>432</v>
      </c>
      <c r="I1281" s="209">
        <v>51</v>
      </c>
      <c r="J1281" s="191"/>
      <c r="K1281" s="209">
        <v>51</v>
      </c>
      <c r="L1281" s="193"/>
      <c r="M1281" s="191"/>
      <c r="N1281" s="193"/>
      <c r="O1281" s="191"/>
      <c r="P1281" s="216">
        <v>213.42</v>
      </c>
      <c r="GO1281" s="277"/>
      <c r="GP1281" s="277"/>
      <c r="GQ1281" s="277"/>
      <c r="GR1281" s="277"/>
      <c r="GS1281" s="277"/>
      <c r="GT1281" s="277"/>
      <c r="GU1281" s="277"/>
      <c r="GW1281" s="157"/>
      <c r="GX1281" s="157"/>
      <c r="GY1281" s="157"/>
      <c r="GZ1281" s="277"/>
      <c r="HA1281" s="157"/>
      <c r="HB1281" s="157" t="s">
        <v>606</v>
      </c>
      <c r="HC1281" s="277"/>
      <c r="HD1281" s="277"/>
      <c r="HF1281" s="277"/>
    </row>
    <row r="1282" spans="1:214" ht="12.75" customHeight="1">
      <c r="A1282" s="213"/>
      <c r="B1282" s="214"/>
      <c r="C1282" s="500" t="s">
        <v>438</v>
      </c>
      <c r="D1282" s="500"/>
      <c r="E1282" s="500"/>
      <c r="F1282" s="500"/>
      <c r="G1282" s="500"/>
      <c r="H1282" s="180"/>
      <c r="I1282" s="181"/>
      <c r="J1282" s="181"/>
      <c r="K1282" s="181"/>
      <c r="L1282" s="183"/>
      <c r="M1282" s="181"/>
      <c r="N1282" s="218">
        <v>767.97</v>
      </c>
      <c r="O1282" s="181"/>
      <c r="P1282" s="212">
        <v>1535.93</v>
      </c>
      <c r="GO1282" s="277"/>
      <c r="GP1282" s="277"/>
      <c r="GQ1282" s="277"/>
      <c r="GR1282" s="277"/>
      <c r="GS1282" s="277"/>
      <c r="GT1282" s="277"/>
      <c r="GU1282" s="277"/>
      <c r="GW1282" s="157"/>
      <c r="GX1282" s="157"/>
      <c r="GY1282" s="157"/>
      <c r="GZ1282" s="277"/>
      <c r="HA1282" s="157"/>
      <c r="HB1282" s="157"/>
      <c r="HC1282" s="277" t="s">
        <v>438</v>
      </c>
      <c r="HD1282" s="277"/>
      <c r="HF1282" s="277"/>
    </row>
    <row r="1283" spans="1:214" ht="12.75" customHeight="1">
      <c r="A1283" s="497" t="s">
        <v>2174</v>
      </c>
      <c r="B1283" s="497"/>
      <c r="C1283" s="497"/>
      <c r="D1283" s="497"/>
      <c r="E1283" s="497"/>
      <c r="F1283" s="497"/>
      <c r="G1283" s="497"/>
      <c r="H1283" s="497"/>
      <c r="I1283" s="497"/>
      <c r="J1283" s="497"/>
      <c r="K1283" s="497"/>
      <c r="L1283" s="497"/>
      <c r="M1283" s="497"/>
      <c r="N1283" s="497"/>
      <c r="O1283" s="497"/>
      <c r="P1283" s="497"/>
      <c r="GO1283" s="277"/>
      <c r="GP1283" s="277" t="s">
        <v>2174</v>
      </c>
      <c r="GQ1283" s="277"/>
      <c r="GR1283" s="277"/>
      <c r="GS1283" s="277"/>
      <c r="GT1283" s="277"/>
      <c r="GU1283" s="277"/>
      <c r="GW1283" s="157"/>
      <c r="GX1283" s="157"/>
      <c r="GY1283" s="157"/>
      <c r="GZ1283" s="277"/>
      <c r="HA1283" s="157"/>
      <c r="HB1283" s="157"/>
      <c r="HC1283" s="277"/>
      <c r="HD1283" s="277"/>
      <c r="HF1283" s="277"/>
    </row>
    <row r="1284" spans="1:214" ht="22.5" customHeight="1">
      <c r="A1284" s="178" t="s">
        <v>584</v>
      </c>
      <c r="B1284" s="179" t="s">
        <v>1748</v>
      </c>
      <c r="C1284" s="498" t="s">
        <v>1749</v>
      </c>
      <c r="D1284" s="498"/>
      <c r="E1284" s="498"/>
      <c r="F1284" s="498"/>
      <c r="G1284" s="498"/>
      <c r="H1284" s="180" t="s">
        <v>1750</v>
      </c>
      <c r="I1284" s="181">
        <v>0.26669999999999999</v>
      </c>
      <c r="J1284" s="182">
        <v>1</v>
      </c>
      <c r="K1284" s="217">
        <v>0.26669999999999999</v>
      </c>
      <c r="L1284" s="183"/>
      <c r="M1284" s="181"/>
      <c r="N1284" s="184"/>
      <c r="O1284" s="181"/>
      <c r="P1284" s="185"/>
      <c r="GO1284" s="277"/>
      <c r="GP1284" s="277"/>
      <c r="GQ1284" s="277" t="s">
        <v>1749</v>
      </c>
      <c r="GR1284" s="277"/>
      <c r="GS1284" s="277"/>
      <c r="GT1284" s="277"/>
      <c r="GU1284" s="277"/>
      <c r="GW1284" s="157"/>
      <c r="GX1284" s="157"/>
      <c r="GY1284" s="157"/>
      <c r="GZ1284" s="277"/>
      <c r="HA1284" s="157"/>
      <c r="HB1284" s="157"/>
      <c r="HC1284" s="277"/>
      <c r="HD1284" s="277"/>
      <c r="HF1284" s="277"/>
    </row>
    <row r="1285" spans="1:214" ht="56.25" customHeight="1">
      <c r="A1285" s="186"/>
      <c r="B1285" s="187" t="s">
        <v>386</v>
      </c>
      <c r="C1285" s="499" t="s">
        <v>387</v>
      </c>
      <c r="D1285" s="499"/>
      <c r="E1285" s="499"/>
      <c r="F1285" s="499"/>
      <c r="G1285" s="499"/>
      <c r="H1285" s="499"/>
      <c r="I1285" s="499"/>
      <c r="J1285" s="499"/>
      <c r="K1285" s="499"/>
      <c r="L1285" s="499"/>
      <c r="M1285" s="499"/>
      <c r="N1285" s="499"/>
      <c r="O1285" s="499"/>
      <c r="P1285" s="499"/>
      <c r="GO1285" s="277"/>
      <c r="GP1285" s="277"/>
      <c r="GQ1285" s="277"/>
      <c r="GR1285" s="277"/>
      <c r="GS1285" s="277"/>
      <c r="GT1285" s="277"/>
      <c r="GU1285" s="277"/>
      <c r="GV1285" s="140" t="s">
        <v>387</v>
      </c>
      <c r="GW1285" s="157"/>
      <c r="GX1285" s="157"/>
      <c r="GY1285" s="157"/>
      <c r="GZ1285" s="277"/>
      <c r="HA1285" s="157"/>
      <c r="HB1285" s="157"/>
      <c r="HC1285" s="277"/>
      <c r="HD1285" s="277"/>
      <c r="HF1285" s="277"/>
    </row>
    <row r="1286" spans="1:214" ht="22.5" customHeight="1">
      <c r="A1286" s="186"/>
      <c r="B1286" s="187" t="s">
        <v>388</v>
      </c>
      <c r="C1286" s="499" t="s">
        <v>389</v>
      </c>
      <c r="D1286" s="499"/>
      <c r="E1286" s="499"/>
      <c r="F1286" s="499"/>
      <c r="G1286" s="499"/>
      <c r="H1286" s="499"/>
      <c r="I1286" s="499"/>
      <c r="J1286" s="499"/>
      <c r="K1286" s="499"/>
      <c r="L1286" s="499"/>
      <c r="M1286" s="499"/>
      <c r="N1286" s="499"/>
      <c r="O1286" s="499"/>
      <c r="P1286" s="499"/>
      <c r="GO1286" s="277"/>
      <c r="GP1286" s="277"/>
      <c r="GQ1286" s="277"/>
      <c r="GR1286" s="277"/>
      <c r="GS1286" s="277"/>
      <c r="GT1286" s="277"/>
      <c r="GU1286" s="277"/>
      <c r="GV1286" s="140" t="s">
        <v>389</v>
      </c>
      <c r="GW1286" s="157"/>
      <c r="GX1286" s="157"/>
      <c r="GY1286" s="157"/>
      <c r="GZ1286" s="277"/>
      <c r="HA1286" s="157"/>
      <c r="HB1286" s="157"/>
      <c r="HC1286" s="277"/>
      <c r="HD1286" s="277"/>
      <c r="HF1286" s="277"/>
    </row>
    <row r="1287" spans="1:214" ht="12.75" customHeight="1">
      <c r="A1287" s="186"/>
      <c r="B1287" s="187"/>
      <c r="C1287" s="499" t="s">
        <v>2011</v>
      </c>
      <c r="D1287" s="499"/>
      <c r="E1287" s="499"/>
      <c r="F1287" s="499"/>
      <c r="G1287" s="499"/>
      <c r="H1287" s="499"/>
      <c r="I1287" s="499"/>
      <c r="J1287" s="499"/>
      <c r="K1287" s="499"/>
      <c r="L1287" s="499"/>
      <c r="M1287" s="499"/>
      <c r="N1287" s="499"/>
      <c r="O1287" s="499"/>
      <c r="P1287" s="499"/>
      <c r="GO1287" s="277"/>
      <c r="GP1287" s="277"/>
      <c r="GQ1287" s="277"/>
      <c r="GR1287" s="277"/>
      <c r="GS1287" s="277"/>
      <c r="GT1287" s="277"/>
      <c r="GU1287" s="277"/>
      <c r="GV1287" s="140" t="s">
        <v>2011</v>
      </c>
      <c r="GW1287" s="157"/>
      <c r="GX1287" s="157"/>
      <c r="GY1287" s="157"/>
      <c r="GZ1287" s="277"/>
      <c r="HA1287" s="157"/>
      <c r="HB1287" s="157"/>
      <c r="HC1287" s="277"/>
      <c r="HD1287" s="277"/>
      <c r="HF1287" s="277"/>
    </row>
    <row r="1288" spans="1:214" ht="12.75" customHeight="1">
      <c r="A1288" s="188"/>
      <c r="B1288" s="189" t="s">
        <v>164</v>
      </c>
      <c r="C1288" s="501" t="s">
        <v>391</v>
      </c>
      <c r="D1288" s="501"/>
      <c r="E1288" s="501"/>
      <c r="F1288" s="501"/>
      <c r="G1288" s="501"/>
      <c r="H1288" s="190" t="s">
        <v>392</v>
      </c>
      <c r="I1288" s="191"/>
      <c r="J1288" s="191"/>
      <c r="K1288" s="215">
        <v>26.746194299999999</v>
      </c>
      <c r="L1288" s="193"/>
      <c r="M1288" s="191"/>
      <c r="N1288" s="193"/>
      <c r="O1288" s="191"/>
      <c r="P1288" s="194">
        <v>14622.14</v>
      </c>
      <c r="GO1288" s="277"/>
      <c r="GP1288" s="277"/>
      <c r="GQ1288" s="277"/>
      <c r="GR1288" s="277"/>
      <c r="GS1288" s="277"/>
      <c r="GT1288" s="277"/>
      <c r="GU1288" s="277"/>
      <c r="GW1288" s="157" t="s">
        <v>391</v>
      </c>
      <c r="GX1288" s="157"/>
      <c r="GY1288" s="157"/>
      <c r="GZ1288" s="277"/>
      <c r="HA1288" s="157"/>
      <c r="HB1288" s="157"/>
      <c r="HC1288" s="277"/>
      <c r="HD1288" s="277"/>
      <c r="HF1288" s="277"/>
    </row>
    <row r="1289" spans="1:214" ht="12.75" customHeight="1">
      <c r="A1289" s="195"/>
      <c r="B1289" s="189" t="s">
        <v>743</v>
      </c>
      <c r="C1289" s="501" t="s">
        <v>744</v>
      </c>
      <c r="D1289" s="501"/>
      <c r="E1289" s="501"/>
      <c r="F1289" s="501"/>
      <c r="G1289" s="501"/>
      <c r="H1289" s="190" t="s">
        <v>392</v>
      </c>
      <c r="I1289" s="201">
        <v>62.41</v>
      </c>
      <c r="J1289" s="197">
        <v>1.6068849999999999</v>
      </c>
      <c r="K1289" s="215">
        <v>26.746194299999999</v>
      </c>
      <c r="L1289" s="198"/>
      <c r="M1289" s="199"/>
      <c r="N1289" s="200">
        <v>546.70000000000005</v>
      </c>
      <c r="O1289" s="191"/>
      <c r="P1289" s="194">
        <v>14622.14</v>
      </c>
      <c r="Q1289" s="278"/>
      <c r="R1289" s="278"/>
      <c r="GO1289" s="277"/>
      <c r="GP1289" s="277"/>
      <c r="GQ1289" s="277"/>
      <c r="GR1289" s="277"/>
      <c r="GS1289" s="277"/>
      <c r="GT1289" s="277"/>
      <c r="GU1289" s="277"/>
      <c r="GW1289" s="157"/>
      <c r="GX1289" s="157" t="s">
        <v>744</v>
      </c>
      <c r="GY1289" s="157"/>
      <c r="GZ1289" s="277"/>
      <c r="HA1289" s="157"/>
      <c r="HB1289" s="157"/>
      <c r="HC1289" s="277"/>
      <c r="HD1289" s="277"/>
      <c r="HF1289" s="277"/>
    </row>
    <row r="1290" spans="1:214" ht="12.75" customHeight="1">
      <c r="A1290" s="188"/>
      <c r="B1290" s="189" t="s">
        <v>167</v>
      </c>
      <c r="C1290" s="501" t="s">
        <v>395</v>
      </c>
      <c r="D1290" s="501"/>
      <c r="E1290" s="501"/>
      <c r="F1290" s="501"/>
      <c r="G1290" s="501"/>
      <c r="H1290" s="190"/>
      <c r="I1290" s="191"/>
      <c r="J1290" s="191"/>
      <c r="K1290" s="191"/>
      <c r="L1290" s="193"/>
      <c r="M1290" s="191"/>
      <c r="N1290" s="193"/>
      <c r="O1290" s="191"/>
      <c r="P1290" s="216">
        <v>124.47</v>
      </c>
      <c r="GO1290" s="277"/>
      <c r="GP1290" s="277"/>
      <c r="GQ1290" s="277"/>
      <c r="GR1290" s="277"/>
      <c r="GS1290" s="277"/>
      <c r="GT1290" s="277"/>
      <c r="GU1290" s="277"/>
      <c r="GW1290" s="157" t="s">
        <v>395</v>
      </c>
      <c r="GX1290" s="157"/>
      <c r="GY1290" s="157"/>
      <c r="GZ1290" s="277"/>
      <c r="HA1290" s="157"/>
      <c r="HB1290" s="157"/>
      <c r="HC1290" s="277"/>
      <c r="HD1290" s="277"/>
      <c r="HF1290" s="277"/>
    </row>
    <row r="1291" spans="1:214" ht="12.75" customHeight="1">
      <c r="A1291" s="188"/>
      <c r="B1291" s="189"/>
      <c r="C1291" s="501" t="s">
        <v>396</v>
      </c>
      <c r="D1291" s="501"/>
      <c r="E1291" s="501"/>
      <c r="F1291" s="501"/>
      <c r="G1291" s="501"/>
      <c r="H1291" s="190" t="s">
        <v>392</v>
      </c>
      <c r="I1291" s="191"/>
      <c r="J1291" s="191"/>
      <c r="K1291" s="215">
        <v>0.1114246</v>
      </c>
      <c r="L1291" s="193"/>
      <c r="M1291" s="191"/>
      <c r="N1291" s="193"/>
      <c r="O1291" s="191"/>
      <c r="P1291" s="216">
        <v>64.53</v>
      </c>
      <c r="GO1291" s="277"/>
      <c r="GP1291" s="277"/>
      <c r="GQ1291" s="277"/>
      <c r="GR1291" s="277"/>
      <c r="GS1291" s="277"/>
      <c r="GT1291" s="277"/>
      <c r="GU1291" s="277"/>
      <c r="GW1291" s="157" t="s">
        <v>396</v>
      </c>
      <c r="GX1291" s="157"/>
      <c r="GY1291" s="157"/>
      <c r="GZ1291" s="277"/>
      <c r="HA1291" s="157"/>
      <c r="HB1291" s="157"/>
      <c r="HC1291" s="277"/>
      <c r="HD1291" s="277"/>
      <c r="HF1291" s="277"/>
    </row>
    <row r="1292" spans="1:214" ht="12.75" customHeight="1">
      <c r="A1292" s="195"/>
      <c r="B1292" s="189" t="s">
        <v>402</v>
      </c>
      <c r="C1292" s="501" t="s">
        <v>403</v>
      </c>
      <c r="D1292" s="501"/>
      <c r="E1292" s="501"/>
      <c r="F1292" s="501"/>
      <c r="G1292" s="501"/>
      <c r="H1292" s="190" t="s">
        <v>399</v>
      </c>
      <c r="I1292" s="201">
        <v>0.26</v>
      </c>
      <c r="J1292" s="197">
        <v>1.6068849999999999</v>
      </c>
      <c r="K1292" s="215">
        <v>0.1114246</v>
      </c>
      <c r="L1292" s="198"/>
      <c r="M1292" s="199"/>
      <c r="N1292" s="200">
        <v>543.33000000000004</v>
      </c>
      <c r="O1292" s="191"/>
      <c r="P1292" s="194">
        <v>60.54</v>
      </c>
      <c r="Q1292" s="278"/>
      <c r="R1292" s="278"/>
      <c r="GO1292" s="277"/>
      <c r="GP1292" s="277"/>
      <c r="GQ1292" s="277"/>
      <c r="GR1292" s="277"/>
      <c r="GS1292" s="277"/>
      <c r="GT1292" s="277"/>
      <c r="GU1292" s="277"/>
      <c r="GW1292" s="157"/>
      <c r="GX1292" s="157" t="s">
        <v>403</v>
      </c>
      <c r="GY1292" s="157"/>
      <c r="GZ1292" s="277"/>
      <c r="HA1292" s="157"/>
      <c r="HB1292" s="157"/>
      <c r="HC1292" s="277"/>
      <c r="HD1292" s="277"/>
      <c r="HF1292" s="277"/>
    </row>
    <row r="1293" spans="1:214" ht="12.75" customHeight="1">
      <c r="A1293" s="203"/>
      <c r="B1293" s="189" t="s">
        <v>404</v>
      </c>
      <c r="C1293" s="501" t="s">
        <v>405</v>
      </c>
      <c r="D1293" s="501"/>
      <c r="E1293" s="501"/>
      <c r="F1293" s="501"/>
      <c r="G1293" s="501"/>
      <c r="H1293" s="190" t="s">
        <v>392</v>
      </c>
      <c r="I1293" s="201">
        <v>0.26</v>
      </c>
      <c r="J1293" s="197">
        <v>1.6068849999999999</v>
      </c>
      <c r="K1293" s="215">
        <v>0.1114246</v>
      </c>
      <c r="L1293" s="193"/>
      <c r="M1293" s="191"/>
      <c r="N1293" s="204">
        <v>579.11</v>
      </c>
      <c r="O1293" s="191"/>
      <c r="P1293" s="216">
        <v>64.53</v>
      </c>
      <c r="GO1293" s="277"/>
      <c r="GP1293" s="277"/>
      <c r="GQ1293" s="277"/>
      <c r="GR1293" s="277"/>
      <c r="GS1293" s="277"/>
      <c r="GT1293" s="277"/>
      <c r="GU1293" s="277"/>
      <c r="GW1293" s="157"/>
      <c r="GX1293" s="157"/>
      <c r="GY1293" s="157" t="s">
        <v>405</v>
      </c>
      <c r="GZ1293" s="277"/>
      <c r="HA1293" s="157"/>
      <c r="HB1293" s="157"/>
      <c r="HC1293" s="277"/>
      <c r="HD1293" s="277"/>
      <c r="HF1293" s="277"/>
    </row>
    <row r="1294" spans="1:214" ht="22.5" customHeight="1">
      <c r="A1294" s="195"/>
      <c r="B1294" s="189" t="s">
        <v>1751</v>
      </c>
      <c r="C1294" s="501" t="s">
        <v>1752</v>
      </c>
      <c r="D1294" s="501"/>
      <c r="E1294" s="501"/>
      <c r="F1294" s="501"/>
      <c r="G1294" s="501"/>
      <c r="H1294" s="190" t="s">
        <v>399</v>
      </c>
      <c r="I1294" s="196">
        <v>25.2</v>
      </c>
      <c r="J1294" s="197">
        <v>1.6068849999999999</v>
      </c>
      <c r="K1294" s="197">
        <v>10.799617</v>
      </c>
      <c r="L1294" s="205">
        <v>4.5199999999999996</v>
      </c>
      <c r="M1294" s="206">
        <v>1.31</v>
      </c>
      <c r="N1294" s="200">
        <v>5.92</v>
      </c>
      <c r="O1294" s="191"/>
      <c r="P1294" s="194">
        <v>63.93</v>
      </c>
      <c r="Q1294" s="278"/>
      <c r="R1294" s="278"/>
      <c r="GO1294" s="277"/>
      <c r="GP1294" s="277"/>
      <c r="GQ1294" s="277"/>
      <c r="GR1294" s="277"/>
      <c r="GS1294" s="277"/>
      <c r="GT1294" s="277"/>
      <c r="GU1294" s="277"/>
      <c r="GW1294" s="157"/>
      <c r="GX1294" s="157" t="s">
        <v>1752</v>
      </c>
      <c r="GY1294" s="157"/>
      <c r="GZ1294" s="277"/>
      <c r="HA1294" s="157"/>
      <c r="HB1294" s="157"/>
      <c r="HC1294" s="277"/>
      <c r="HD1294" s="277"/>
      <c r="HF1294" s="277"/>
    </row>
    <row r="1295" spans="1:214" ht="12.75" customHeight="1">
      <c r="A1295" s="188"/>
      <c r="B1295" s="189" t="s">
        <v>180</v>
      </c>
      <c r="C1295" s="501" t="s">
        <v>410</v>
      </c>
      <c r="D1295" s="501"/>
      <c r="E1295" s="501"/>
      <c r="F1295" s="501"/>
      <c r="G1295" s="501"/>
      <c r="H1295" s="190"/>
      <c r="I1295" s="191"/>
      <c r="J1295" s="191"/>
      <c r="K1295" s="191"/>
      <c r="L1295" s="193"/>
      <c r="M1295" s="191"/>
      <c r="N1295" s="193"/>
      <c r="O1295" s="191"/>
      <c r="P1295" s="216">
        <v>318.95</v>
      </c>
      <c r="GO1295" s="277"/>
      <c r="GP1295" s="277"/>
      <c r="GQ1295" s="277"/>
      <c r="GR1295" s="277"/>
      <c r="GS1295" s="277"/>
      <c r="GT1295" s="277"/>
      <c r="GU1295" s="277"/>
      <c r="GW1295" s="157" t="s">
        <v>410</v>
      </c>
      <c r="GX1295" s="157"/>
      <c r="GY1295" s="157"/>
      <c r="GZ1295" s="277"/>
      <c r="HA1295" s="157"/>
      <c r="HB1295" s="157"/>
      <c r="HC1295" s="277"/>
      <c r="HD1295" s="277"/>
      <c r="HF1295" s="277"/>
    </row>
    <row r="1296" spans="1:214" ht="12.75" customHeight="1">
      <c r="A1296" s="195"/>
      <c r="B1296" s="189" t="s">
        <v>1706</v>
      </c>
      <c r="C1296" s="501" t="s">
        <v>1707</v>
      </c>
      <c r="D1296" s="501"/>
      <c r="E1296" s="501"/>
      <c r="F1296" s="501"/>
      <c r="G1296" s="501"/>
      <c r="H1296" s="190" t="s">
        <v>918</v>
      </c>
      <c r="I1296" s="201">
        <v>0.21</v>
      </c>
      <c r="J1296" s="202">
        <v>1.0367</v>
      </c>
      <c r="K1296" s="215">
        <v>5.8062500000000003E-2</v>
      </c>
      <c r="L1296" s="205">
        <v>35.71</v>
      </c>
      <c r="M1296" s="206">
        <v>0.89</v>
      </c>
      <c r="N1296" s="200">
        <v>31.78</v>
      </c>
      <c r="O1296" s="191"/>
      <c r="P1296" s="194">
        <v>1.85</v>
      </c>
      <c r="Q1296" s="278"/>
      <c r="R1296" s="278"/>
      <c r="GO1296" s="277"/>
      <c r="GP1296" s="277"/>
      <c r="GQ1296" s="277"/>
      <c r="GR1296" s="277"/>
      <c r="GS1296" s="277"/>
      <c r="GT1296" s="277"/>
      <c r="GU1296" s="277"/>
      <c r="GW1296" s="157"/>
      <c r="GX1296" s="157" t="s">
        <v>1707</v>
      </c>
      <c r="GY1296" s="157"/>
      <c r="GZ1296" s="277"/>
      <c r="HA1296" s="157"/>
      <c r="HB1296" s="157"/>
      <c r="HC1296" s="277"/>
      <c r="HD1296" s="277"/>
      <c r="HF1296" s="277"/>
    </row>
    <row r="1297" spans="1:216" ht="12.75" customHeight="1">
      <c r="A1297" s="195"/>
      <c r="B1297" s="189" t="s">
        <v>1753</v>
      </c>
      <c r="C1297" s="501" t="s">
        <v>1754</v>
      </c>
      <c r="D1297" s="501"/>
      <c r="E1297" s="501"/>
      <c r="F1297" s="501"/>
      <c r="G1297" s="501"/>
      <c r="H1297" s="190" t="s">
        <v>142</v>
      </c>
      <c r="I1297" s="209">
        <v>10</v>
      </c>
      <c r="J1297" s="202">
        <v>1.0367</v>
      </c>
      <c r="K1297" s="215">
        <v>2.7648788999999998</v>
      </c>
      <c r="L1297" s="205">
        <v>18.59</v>
      </c>
      <c r="M1297" s="206">
        <v>1.34</v>
      </c>
      <c r="N1297" s="200">
        <v>24.91</v>
      </c>
      <c r="O1297" s="191"/>
      <c r="P1297" s="194">
        <v>68.87</v>
      </c>
      <c r="Q1297" s="278"/>
      <c r="R1297" s="278"/>
      <c r="GO1297" s="277"/>
      <c r="GP1297" s="277"/>
      <c r="GQ1297" s="277"/>
      <c r="GR1297" s="277"/>
      <c r="GS1297" s="277"/>
      <c r="GT1297" s="277"/>
      <c r="GU1297" s="277"/>
      <c r="GW1297" s="157"/>
      <c r="GX1297" s="157" t="s">
        <v>1754</v>
      </c>
      <c r="GY1297" s="157"/>
      <c r="GZ1297" s="277"/>
      <c r="HA1297" s="157"/>
      <c r="HB1297" s="157"/>
      <c r="HC1297" s="277"/>
      <c r="HD1297" s="277"/>
      <c r="HF1297" s="277"/>
    </row>
    <row r="1298" spans="1:216" ht="12.75" customHeight="1">
      <c r="A1298" s="195"/>
      <c r="B1298" s="189" t="s">
        <v>1755</v>
      </c>
      <c r="C1298" s="501" t="s">
        <v>1756</v>
      </c>
      <c r="D1298" s="501"/>
      <c r="E1298" s="501"/>
      <c r="F1298" s="501"/>
      <c r="G1298" s="501"/>
      <c r="H1298" s="190" t="s">
        <v>413</v>
      </c>
      <c r="I1298" s="209">
        <v>10</v>
      </c>
      <c r="J1298" s="202">
        <v>1.0367</v>
      </c>
      <c r="K1298" s="215">
        <v>2.7648788999999998</v>
      </c>
      <c r="L1298" s="205">
        <v>56.11</v>
      </c>
      <c r="M1298" s="220">
        <v>1.6</v>
      </c>
      <c r="N1298" s="200">
        <v>89.78</v>
      </c>
      <c r="O1298" s="191"/>
      <c r="P1298" s="194">
        <v>248.23</v>
      </c>
      <c r="Q1298" s="278"/>
      <c r="R1298" s="278"/>
      <c r="GO1298" s="277"/>
      <c r="GP1298" s="277"/>
      <c r="GQ1298" s="277"/>
      <c r="GR1298" s="277"/>
      <c r="GS1298" s="277"/>
      <c r="GT1298" s="277"/>
      <c r="GU1298" s="277"/>
      <c r="GW1298" s="157"/>
      <c r="GX1298" s="157" t="s">
        <v>1756</v>
      </c>
      <c r="GY1298" s="157"/>
      <c r="GZ1298" s="277"/>
      <c r="HA1298" s="157"/>
      <c r="HB1298" s="157"/>
      <c r="HC1298" s="277"/>
      <c r="HD1298" s="277"/>
      <c r="HF1298" s="277"/>
    </row>
    <row r="1299" spans="1:216" ht="12.75" customHeight="1">
      <c r="A1299" s="241" t="s">
        <v>747</v>
      </c>
      <c r="B1299" s="242" t="s">
        <v>1757</v>
      </c>
      <c r="C1299" s="502" t="s">
        <v>1758</v>
      </c>
      <c r="D1299" s="502"/>
      <c r="E1299" s="502"/>
      <c r="F1299" s="502"/>
      <c r="G1299" s="502"/>
      <c r="H1299" s="243" t="s">
        <v>418</v>
      </c>
      <c r="I1299" s="244">
        <v>0.15</v>
      </c>
      <c r="J1299" s="246">
        <v>1.0367</v>
      </c>
      <c r="K1299" s="288">
        <v>4.1473200000000002E-2</v>
      </c>
      <c r="L1299" s="247"/>
      <c r="M1299" s="245"/>
      <c r="N1299" s="247"/>
      <c r="O1299" s="245"/>
      <c r="P1299" s="248"/>
      <c r="GO1299" s="277"/>
      <c r="GP1299" s="277"/>
      <c r="GQ1299" s="277"/>
      <c r="GR1299" s="277"/>
      <c r="GS1299" s="277"/>
      <c r="GT1299" s="277"/>
      <c r="GU1299" s="277"/>
      <c r="GW1299" s="157"/>
      <c r="GX1299" s="157"/>
      <c r="GY1299" s="157"/>
      <c r="GZ1299" s="277"/>
      <c r="HA1299" s="157"/>
      <c r="HB1299" s="157"/>
      <c r="HC1299" s="277"/>
      <c r="HD1299" s="277"/>
      <c r="HF1299" s="277"/>
      <c r="HH1299" s="289" t="s">
        <v>1758</v>
      </c>
    </row>
    <row r="1300" spans="1:216" ht="12.75" customHeight="1">
      <c r="A1300" s="210"/>
      <c r="B1300" s="187"/>
      <c r="C1300" s="500" t="s">
        <v>429</v>
      </c>
      <c r="D1300" s="500"/>
      <c r="E1300" s="500"/>
      <c r="F1300" s="500"/>
      <c r="G1300" s="500"/>
      <c r="H1300" s="180"/>
      <c r="I1300" s="181"/>
      <c r="J1300" s="181"/>
      <c r="K1300" s="181"/>
      <c r="L1300" s="183"/>
      <c r="M1300" s="181"/>
      <c r="N1300" s="211"/>
      <c r="O1300" s="181"/>
      <c r="P1300" s="212">
        <v>15130.09</v>
      </c>
      <c r="Q1300" s="278"/>
      <c r="R1300" s="278"/>
      <c r="GO1300" s="277"/>
      <c r="GP1300" s="277"/>
      <c r="GQ1300" s="277"/>
      <c r="GR1300" s="277"/>
      <c r="GS1300" s="277"/>
      <c r="GT1300" s="277"/>
      <c r="GU1300" s="277"/>
      <c r="GW1300" s="157"/>
      <c r="GX1300" s="157"/>
      <c r="GY1300" s="157"/>
      <c r="GZ1300" s="277" t="s">
        <v>429</v>
      </c>
      <c r="HA1300" s="157"/>
      <c r="HB1300" s="157"/>
      <c r="HC1300" s="277"/>
      <c r="HD1300" s="277"/>
      <c r="HF1300" s="277"/>
      <c r="HH1300" s="289"/>
    </row>
    <row r="1301" spans="1:216" ht="12.75" customHeight="1">
      <c r="A1301" s="203"/>
      <c r="B1301" s="189"/>
      <c r="C1301" s="501" t="s">
        <v>433</v>
      </c>
      <c r="D1301" s="501"/>
      <c r="E1301" s="501"/>
      <c r="F1301" s="501"/>
      <c r="G1301" s="501"/>
      <c r="H1301" s="190"/>
      <c r="I1301" s="191"/>
      <c r="J1301" s="191"/>
      <c r="K1301" s="191"/>
      <c r="L1301" s="193"/>
      <c r="M1301" s="191"/>
      <c r="N1301" s="193"/>
      <c r="O1301" s="191"/>
      <c r="P1301" s="194">
        <v>14686.67</v>
      </c>
      <c r="GO1301" s="277"/>
      <c r="GP1301" s="277"/>
      <c r="GQ1301" s="277"/>
      <c r="GR1301" s="277"/>
      <c r="GS1301" s="277"/>
      <c r="GT1301" s="277"/>
      <c r="GU1301" s="277"/>
      <c r="GW1301" s="157"/>
      <c r="GX1301" s="157"/>
      <c r="GY1301" s="157"/>
      <c r="GZ1301" s="277"/>
      <c r="HA1301" s="157"/>
      <c r="HB1301" s="157" t="s">
        <v>433</v>
      </c>
      <c r="HC1301" s="277"/>
      <c r="HD1301" s="277"/>
      <c r="HF1301" s="277"/>
      <c r="HH1301" s="289"/>
    </row>
    <row r="1302" spans="1:216" ht="12.75" customHeight="1">
      <c r="A1302" s="203"/>
      <c r="B1302" s="189" t="s">
        <v>1740</v>
      </c>
      <c r="C1302" s="501" t="s">
        <v>1741</v>
      </c>
      <c r="D1302" s="501"/>
      <c r="E1302" s="501"/>
      <c r="F1302" s="501"/>
      <c r="G1302" s="501"/>
      <c r="H1302" s="190" t="s">
        <v>432</v>
      </c>
      <c r="I1302" s="209">
        <v>97</v>
      </c>
      <c r="J1302" s="191"/>
      <c r="K1302" s="209">
        <v>97</v>
      </c>
      <c r="L1302" s="193"/>
      <c r="M1302" s="191"/>
      <c r="N1302" s="193"/>
      <c r="O1302" s="191"/>
      <c r="P1302" s="194">
        <v>14246.07</v>
      </c>
      <c r="GO1302" s="277"/>
      <c r="GP1302" s="277"/>
      <c r="GQ1302" s="277"/>
      <c r="GR1302" s="277"/>
      <c r="GS1302" s="277"/>
      <c r="GT1302" s="277"/>
      <c r="GU1302" s="277"/>
      <c r="GW1302" s="157"/>
      <c r="GX1302" s="157"/>
      <c r="GY1302" s="157"/>
      <c r="GZ1302" s="277"/>
      <c r="HA1302" s="157"/>
      <c r="HB1302" s="157" t="s">
        <v>1741</v>
      </c>
      <c r="HC1302" s="277"/>
      <c r="HD1302" s="277"/>
      <c r="HF1302" s="277"/>
      <c r="HH1302" s="289"/>
    </row>
    <row r="1303" spans="1:216" ht="12.75" customHeight="1">
      <c r="A1303" s="203"/>
      <c r="B1303" s="189" t="s">
        <v>1742</v>
      </c>
      <c r="C1303" s="501" t="s">
        <v>1743</v>
      </c>
      <c r="D1303" s="501"/>
      <c r="E1303" s="501"/>
      <c r="F1303" s="501"/>
      <c r="G1303" s="501"/>
      <c r="H1303" s="190" t="s">
        <v>432</v>
      </c>
      <c r="I1303" s="209">
        <v>55</v>
      </c>
      <c r="J1303" s="191"/>
      <c r="K1303" s="209">
        <v>55</v>
      </c>
      <c r="L1303" s="193"/>
      <c r="M1303" s="191"/>
      <c r="N1303" s="193"/>
      <c r="O1303" s="191"/>
      <c r="P1303" s="194">
        <v>8077.67</v>
      </c>
      <c r="GO1303" s="277"/>
      <c r="GP1303" s="277"/>
      <c r="GQ1303" s="277"/>
      <c r="GR1303" s="277"/>
      <c r="GS1303" s="277"/>
      <c r="GT1303" s="277"/>
      <c r="GU1303" s="277"/>
      <c r="GW1303" s="157"/>
      <c r="GX1303" s="157"/>
      <c r="GY1303" s="157"/>
      <c r="GZ1303" s="277"/>
      <c r="HA1303" s="157"/>
      <c r="HB1303" s="157" t="s">
        <v>1743</v>
      </c>
      <c r="HC1303" s="277"/>
      <c r="HD1303" s="277"/>
      <c r="HF1303" s="277"/>
      <c r="HH1303" s="289"/>
    </row>
    <row r="1304" spans="1:216" ht="12.75" customHeight="1">
      <c r="A1304" s="213"/>
      <c r="B1304" s="214"/>
      <c r="C1304" s="500" t="s">
        <v>438</v>
      </c>
      <c r="D1304" s="500"/>
      <c r="E1304" s="500"/>
      <c r="F1304" s="500"/>
      <c r="G1304" s="500"/>
      <c r="H1304" s="180"/>
      <c r="I1304" s="181"/>
      <c r="J1304" s="181"/>
      <c r="K1304" s="181"/>
      <c r="L1304" s="183"/>
      <c r="M1304" s="181"/>
      <c r="N1304" s="211">
        <v>140434.31</v>
      </c>
      <c r="O1304" s="181"/>
      <c r="P1304" s="212">
        <v>37453.83</v>
      </c>
      <c r="GO1304" s="277"/>
      <c r="GP1304" s="277"/>
      <c r="GQ1304" s="277"/>
      <c r="GR1304" s="277"/>
      <c r="GS1304" s="277"/>
      <c r="GT1304" s="277"/>
      <c r="GU1304" s="277"/>
      <c r="GW1304" s="157"/>
      <c r="GX1304" s="157"/>
      <c r="GY1304" s="157"/>
      <c r="GZ1304" s="277"/>
      <c r="HA1304" s="157"/>
      <c r="HB1304" s="157"/>
      <c r="HC1304" s="277" t="s">
        <v>438</v>
      </c>
      <c r="HD1304" s="277"/>
      <c r="HF1304" s="277"/>
      <c r="HH1304" s="289"/>
    </row>
    <row r="1305" spans="1:216" ht="45" customHeight="1">
      <c r="A1305" s="178" t="s">
        <v>607</v>
      </c>
      <c r="B1305" s="179" t="s">
        <v>2175</v>
      </c>
      <c r="C1305" s="498" t="s">
        <v>2176</v>
      </c>
      <c r="D1305" s="498"/>
      <c r="E1305" s="498"/>
      <c r="F1305" s="498"/>
      <c r="G1305" s="498"/>
      <c r="H1305" s="180" t="s">
        <v>418</v>
      </c>
      <c r="I1305" s="181">
        <v>4.1473200000000002E-2</v>
      </c>
      <c r="J1305" s="182">
        <v>1</v>
      </c>
      <c r="K1305" s="250">
        <v>4.1473200000000002E-2</v>
      </c>
      <c r="L1305" s="211">
        <v>272348.3</v>
      </c>
      <c r="M1305" s="222">
        <v>1.9</v>
      </c>
      <c r="N1305" s="239">
        <v>517461.77</v>
      </c>
      <c r="O1305" s="217">
        <v>1.0367</v>
      </c>
      <c r="P1305" s="212">
        <v>22248.41</v>
      </c>
      <c r="GO1305" s="277"/>
      <c r="GP1305" s="277"/>
      <c r="GQ1305" s="277" t="s">
        <v>2176</v>
      </c>
      <c r="GR1305" s="277"/>
      <c r="GS1305" s="277"/>
      <c r="GT1305" s="277"/>
      <c r="GU1305" s="277"/>
      <c r="GW1305" s="157"/>
      <c r="GX1305" s="157"/>
      <c r="GY1305" s="157"/>
      <c r="GZ1305" s="277"/>
      <c r="HA1305" s="157"/>
      <c r="HB1305" s="157"/>
      <c r="HC1305" s="277"/>
      <c r="HD1305" s="277"/>
      <c r="HF1305" s="277"/>
      <c r="HH1305" s="289"/>
    </row>
    <row r="1306" spans="1:216" ht="12.75" customHeight="1">
      <c r="A1306" s="186"/>
      <c r="B1306" s="187"/>
      <c r="C1306" s="499" t="s">
        <v>2011</v>
      </c>
      <c r="D1306" s="499"/>
      <c r="E1306" s="499"/>
      <c r="F1306" s="499"/>
      <c r="G1306" s="499"/>
      <c r="H1306" s="499"/>
      <c r="I1306" s="499"/>
      <c r="J1306" s="499"/>
      <c r="K1306" s="499"/>
      <c r="L1306" s="499"/>
      <c r="M1306" s="499"/>
      <c r="N1306" s="499"/>
      <c r="O1306" s="499"/>
      <c r="P1306" s="499"/>
      <c r="GO1306" s="277"/>
      <c r="GP1306" s="277"/>
      <c r="GQ1306" s="277"/>
      <c r="GR1306" s="277"/>
      <c r="GS1306" s="277"/>
      <c r="GT1306" s="277"/>
      <c r="GU1306" s="277"/>
      <c r="GV1306" s="140" t="s">
        <v>2011</v>
      </c>
      <c r="GW1306" s="157"/>
      <c r="GX1306" s="157"/>
      <c r="GY1306" s="157"/>
      <c r="GZ1306" s="277"/>
      <c r="HA1306" s="157"/>
      <c r="HB1306" s="157"/>
      <c r="HC1306" s="277"/>
      <c r="HD1306" s="277"/>
      <c r="HF1306" s="277"/>
      <c r="HH1306" s="289"/>
    </row>
    <row r="1307" spans="1:216" ht="12.75" customHeight="1">
      <c r="A1307" s="213"/>
      <c r="B1307" s="214"/>
      <c r="C1307" s="500" t="s">
        <v>438</v>
      </c>
      <c r="D1307" s="500"/>
      <c r="E1307" s="500"/>
      <c r="F1307" s="500"/>
      <c r="G1307" s="500"/>
      <c r="H1307" s="180"/>
      <c r="I1307" s="181"/>
      <c r="J1307" s="181"/>
      <c r="K1307" s="181"/>
      <c r="L1307" s="183"/>
      <c r="M1307" s="181"/>
      <c r="N1307" s="183"/>
      <c r="O1307" s="181"/>
      <c r="P1307" s="212">
        <v>22248.41</v>
      </c>
      <c r="GO1307" s="277"/>
      <c r="GP1307" s="277"/>
      <c r="GQ1307" s="277"/>
      <c r="GR1307" s="277"/>
      <c r="GS1307" s="277"/>
      <c r="GT1307" s="277"/>
      <c r="GU1307" s="277"/>
      <c r="GW1307" s="157"/>
      <c r="GX1307" s="157"/>
      <c r="GY1307" s="157"/>
      <c r="GZ1307" s="277"/>
      <c r="HA1307" s="157"/>
      <c r="HB1307" s="157"/>
      <c r="HC1307" s="277" t="s">
        <v>438</v>
      </c>
      <c r="HD1307" s="277"/>
      <c r="HF1307" s="277"/>
      <c r="HH1307" s="289"/>
    </row>
    <row r="1308" spans="1:216" ht="12.75" customHeight="1">
      <c r="A1308" s="497" t="s">
        <v>2177</v>
      </c>
      <c r="B1308" s="497"/>
      <c r="C1308" s="497"/>
      <c r="D1308" s="497"/>
      <c r="E1308" s="497"/>
      <c r="F1308" s="497"/>
      <c r="G1308" s="497"/>
      <c r="H1308" s="497"/>
      <c r="I1308" s="497"/>
      <c r="J1308" s="497"/>
      <c r="K1308" s="497"/>
      <c r="L1308" s="497"/>
      <c r="M1308" s="497"/>
      <c r="N1308" s="497"/>
      <c r="O1308" s="497"/>
      <c r="P1308" s="497"/>
      <c r="GO1308" s="277"/>
      <c r="GP1308" s="277" t="s">
        <v>2177</v>
      </c>
      <c r="GQ1308" s="277"/>
      <c r="GR1308" s="277"/>
      <c r="GS1308" s="277"/>
      <c r="GT1308" s="277"/>
      <c r="GU1308" s="277"/>
      <c r="GW1308" s="157"/>
      <c r="GX1308" s="157"/>
      <c r="GY1308" s="157"/>
      <c r="GZ1308" s="277"/>
      <c r="HA1308" s="157"/>
      <c r="HB1308" s="157"/>
      <c r="HC1308" s="277"/>
      <c r="HD1308" s="277"/>
      <c r="HF1308" s="277"/>
      <c r="HH1308" s="289"/>
    </row>
    <row r="1309" spans="1:216" ht="22.5" customHeight="1">
      <c r="A1309" s="178" t="s">
        <v>621</v>
      </c>
      <c r="B1309" s="179" t="s">
        <v>2178</v>
      </c>
      <c r="C1309" s="498" t="s">
        <v>2179</v>
      </c>
      <c r="D1309" s="498"/>
      <c r="E1309" s="498"/>
      <c r="F1309" s="498"/>
      <c r="G1309" s="498"/>
      <c r="H1309" s="180" t="s">
        <v>918</v>
      </c>
      <c r="I1309" s="181">
        <v>2.9000000000000001E-2</v>
      </c>
      <c r="J1309" s="182">
        <v>1</v>
      </c>
      <c r="K1309" s="249">
        <v>2.9000000000000001E-2</v>
      </c>
      <c r="L1309" s="183"/>
      <c r="M1309" s="181"/>
      <c r="N1309" s="184"/>
      <c r="O1309" s="181"/>
      <c r="P1309" s="185"/>
      <c r="GO1309" s="277"/>
      <c r="GP1309" s="277"/>
      <c r="GQ1309" s="277" t="s">
        <v>2179</v>
      </c>
      <c r="GR1309" s="277"/>
      <c r="GS1309" s="277"/>
      <c r="GT1309" s="277"/>
      <c r="GU1309" s="277"/>
      <c r="GW1309" s="157"/>
      <c r="GX1309" s="157"/>
      <c r="GY1309" s="157"/>
      <c r="GZ1309" s="277"/>
      <c r="HA1309" s="157"/>
      <c r="HB1309" s="157"/>
      <c r="HC1309" s="277"/>
      <c r="HD1309" s="277"/>
      <c r="HF1309" s="277"/>
      <c r="HH1309" s="289"/>
    </row>
    <row r="1310" spans="1:216" ht="56.25" customHeight="1">
      <c r="A1310" s="186"/>
      <c r="B1310" s="187" t="s">
        <v>386</v>
      </c>
      <c r="C1310" s="499" t="s">
        <v>387</v>
      </c>
      <c r="D1310" s="499"/>
      <c r="E1310" s="499"/>
      <c r="F1310" s="499"/>
      <c r="G1310" s="499"/>
      <c r="H1310" s="499"/>
      <c r="I1310" s="499"/>
      <c r="J1310" s="499"/>
      <c r="K1310" s="499"/>
      <c r="L1310" s="499"/>
      <c r="M1310" s="499"/>
      <c r="N1310" s="499"/>
      <c r="O1310" s="499"/>
      <c r="P1310" s="499"/>
      <c r="GO1310" s="277"/>
      <c r="GP1310" s="277"/>
      <c r="GQ1310" s="277"/>
      <c r="GR1310" s="277"/>
      <c r="GS1310" s="277"/>
      <c r="GT1310" s="277"/>
      <c r="GU1310" s="277"/>
      <c r="GV1310" s="140" t="s">
        <v>387</v>
      </c>
      <c r="GW1310" s="157"/>
      <c r="GX1310" s="157"/>
      <c r="GY1310" s="157"/>
      <c r="GZ1310" s="277"/>
      <c r="HA1310" s="157"/>
      <c r="HB1310" s="157"/>
      <c r="HC1310" s="277"/>
      <c r="HD1310" s="277"/>
      <c r="HF1310" s="277"/>
      <c r="HH1310" s="289"/>
    </row>
    <row r="1311" spans="1:216" ht="22.5" customHeight="1">
      <c r="A1311" s="186"/>
      <c r="B1311" s="187" t="s">
        <v>388</v>
      </c>
      <c r="C1311" s="499" t="s">
        <v>389</v>
      </c>
      <c r="D1311" s="499"/>
      <c r="E1311" s="499"/>
      <c r="F1311" s="499"/>
      <c r="G1311" s="499"/>
      <c r="H1311" s="499"/>
      <c r="I1311" s="499"/>
      <c r="J1311" s="499"/>
      <c r="K1311" s="499"/>
      <c r="L1311" s="499"/>
      <c r="M1311" s="499"/>
      <c r="N1311" s="499"/>
      <c r="O1311" s="499"/>
      <c r="P1311" s="499"/>
      <c r="GO1311" s="277"/>
      <c r="GP1311" s="277"/>
      <c r="GQ1311" s="277"/>
      <c r="GR1311" s="277"/>
      <c r="GS1311" s="277"/>
      <c r="GT1311" s="277"/>
      <c r="GU1311" s="277"/>
      <c r="GV1311" s="140" t="s">
        <v>389</v>
      </c>
      <c r="GW1311" s="157"/>
      <c r="GX1311" s="157"/>
      <c r="GY1311" s="157"/>
      <c r="GZ1311" s="277"/>
      <c r="HA1311" s="157"/>
      <c r="HB1311" s="157"/>
      <c r="HC1311" s="277"/>
      <c r="HD1311" s="277"/>
      <c r="HF1311" s="277"/>
      <c r="HH1311" s="289"/>
    </row>
    <row r="1312" spans="1:216" ht="12.75" customHeight="1">
      <c r="A1312" s="186"/>
      <c r="B1312" s="187"/>
      <c r="C1312" s="499" t="s">
        <v>2011</v>
      </c>
      <c r="D1312" s="499"/>
      <c r="E1312" s="499"/>
      <c r="F1312" s="499"/>
      <c r="G1312" s="499"/>
      <c r="H1312" s="499"/>
      <c r="I1312" s="499"/>
      <c r="J1312" s="499"/>
      <c r="K1312" s="499"/>
      <c r="L1312" s="499"/>
      <c r="M1312" s="499"/>
      <c r="N1312" s="499"/>
      <c r="O1312" s="499"/>
      <c r="P1312" s="499"/>
      <c r="GO1312" s="277"/>
      <c r="GP1312" s="277"/>
      <c r="GQ1312" s="277"/>
      <c r="GR1312" s="277"/>
      <c r="GS1312" s="277"/>
      <c r="GT1312" s="277"/>
      <c r="GU1312" s="277"/>
      <c r="GV1312" s="140" t="s">
        <v>2011</v>
      </c>
      <c r="GW1312" s="157"/>
      <c r="GX1312" s="157"/>
      <c r="GY1312" s="157"/>
      <c r="GZ1312" s="277"/>
      <c r="HA1312" s="157"/>
      <c r="HB1312" s="157"/>
      <c r="HC1312" s="277"/>
      <c r="HD1312" s="277"/>
      <c r="HF1312" s="277"/>
      <c r="HH1312" s="289"/>
    </row>
    <row r="1313" spans="1:216" ht="12.75" customHeight="1">
      <c r="A1313" s="188"/>
      <c r="B1313" s="189" t="s">
        <v>164</v>
      </c>
      <c r="C1313" s="501" t="s">
        <v>391</v>
      </c>
      <c r="D1313" s="501"/>
      <c r="E1313" s="501"/>
      <c r="F1313" s="501"/>
      <c r="G1313" s="501"/>
      <c r="H1313" s="190" t="s">
        <v>392</v>
      </c>
      <c r="I1313" s="191"/>
      <c r="J1313" s="191"/>
      <c r="K1313" s="215">
        <v>7.3357193000000001</v>
      </c>
      <c r="L1313" s="193"/>
      <c r="M1313" s="191"/>
      <c r="N1313" s="193"/>
      <c r="O1313" s="191"/>
      <c r="P1313" s="194">
        <v>4565.16</v>
      </c>
      <c r="GO1313" s="277"/>
      <c r="GP1313" s="277"/>
      <c r="GQ1313" s="277"/>
      <c r="GR1313" s="277"/>
      <c r="GS1313" s="277"/>
      <c r="GT1313" s="277"/>
      <c r="GU1313" s="277"/>
      <c r="GW1313" s="157" t="s">
        <v>391</v>
      </c>
      <c r="GX1313" s="157"/>
      <c r="GY1313" s="157"/>
      <c r="GZ1313" s="277"/>
      <c r="HA1313" s="157"/>
      <c r="HB1313" s="157"/>
      <c r="HC1313" s="277"/>
      <c r="HD1313" s="277"/>
      <c r="HF1313" s="277"/>
      <c r="HH1313" s="289"/>
    </row>
    <row r="1314" spans="1:216" ht="12.75" customHeight="1">
      <c r="A1314" s="195"/>
      <c r="B1314" s="189" t="s">
        <v>1496</v>
      </c>
      <c r="C1314" s="501" t="s">
        <v>1497</v>
      </c>
      <c r="D1314" s="501"/>
      <c r="E1314" s="501"/>
      <c r="F1314" s="501"/>
      <c r="G1314" s="501"/>
      <c r="H1314" s="190" t="s">
        <v>392</v>
      </c>
      <c r="I1314" s="201">
        <v>157.41999999999999</v>
      </c>
      <c r="J1314" s="197">
        <v>1.6068849999999999</v>
      </c>
      <c r="K1314" s="215">
        <v>7.3357193000000001</v>
      </c>
      <c r="L1314" s="198"/>
      <c r="M1314" s="199"/>
      <c r="N1314" s="200">
        <v>622.32000000000005</v>
      </c>
      <c r="O1314" s="191"/>
      <c r="P1314" s="194">
        <v>4565.16</v>
      </c>
      <c r="Q1314" s="278"/>
      <c r="R1314" s="278"/>
      <c r="GO1314" s="277"/>
      <c r="GP1314" s="277"/>
      <c r="GQ1314" s="277"/>
      <c r="GR1314" s="277"/>
      <c r="GS1314" s="277"/>
      <c r="GT1314" s="277"/>
      <c r="GU1314" s="277"/>
      <c r="GW1314" s="157"/>
      <c r="GX1314" s="157" t="s">
        <v>1497</v>
      </c>
      <c r="GY1314" s="157"/>
      <c r="GZ1314" s="277"/>
      <c r="HA1314" s="157"/>
      <c r="HB1314" s="157"/>
      <c r="HC1314" s="277"/>
      <c r="HD1314" s="277"/>
      <c r="HF1314" s="277"/>
      <c r="HH1314" s="289"/>
    </row>
    <row r="1315" spans="1:216" ht="12.75" customHeight="1">
      <c r="A1315" s="188"/>
      <c r="B1315" s="189" t="s">
        <v>167</v>
      </c>
      <c r="C1315" s="501" t="s">
        <v>395</v>
      </c>
      <c r="D1315" s="501"/>
      <c r="E1315" s="501"/>
      <c r="F1315" s="501"/>
      <c r="G1315" s="501"/>
      <c r="H1315" s="190"/>
      <c r="I1315" s="191"/>
      <c r="J1315" s="191"/>
      <c r="K1315" s="191"/>
      <c r="L1315" s="193"/>
      <c r="M1315" s="191"/>
      <c r="N1315" s="193"/>
      <c r="O1315" s="191"/>
      <c r="P1315" s="216">
        <v>292.86</v>
      </c>
      <c r="GO1315" s="277"/>
      <c r="GP1315" s="277"/>
      <c r="GQ1315" s="277"/>
      <c r="GR1315" s="277"/>
      <c r="GS1315" s="277"/>
      <c r="GT1315" s="277"/>
      <c r="GU1315" s="277"/>
      <c r="GW1315" s="157" t="s">
        <v>395</v>
      </c>
      <c r="GX1315" s="157"/>
      <c r="GY1315" s="157"/>
      <c r="GZ1315" s="277"/>
      <c r="HA1315" s="157"/>
      <c r="HB1315" s="157"/>
      <c r="HC1315" s="277"/>
      <c r="HD1315" s="277"/>
      <c r="HF1315" s="277"/>
      <c r="HH1315" s="289"/>
    </row>
    <row r="1316" spans="1:216" ht="12.75" customHeight="1">
      <c r="A1316" s="188"/>
      <c r="B1316" s="189"/>
      <c r="C1316" s="501" t="s">
        <v>396</v>
      </c>
      <c r="D1316" s="501"/>
      <c r="E1316" s="501"/>
      <c r="F1316" s="501"/>
      <c r="G1316" s="501"/>
      <c r="H1316" s="190" t="s">
        <v>392</v>
      </c>
      <c r="I1316" s="191"/>
      <c r="J1316" s="191"/>
      <c r="K1316" s="215">
        <v>6.5239500000000006E-2</v>
      </c>
      <c r="L1316" s="193"/>
      <c r="M1316" s="191"/>
      <c r="N1316" s="193"/>
      <c r="O1316" s="191"/>
      <c r="P1316" s="216">
        <v>37.78</v>
      </c>
      <c r="GO1316" s="277"/>
      <c r="GP1316" s="277"/>
      <c r="GQ1316" s="277"/>
      <c r="GR1316" s="277"/>
      <c r="GS1316" s="277"/>
      <c r="GT1316" s="277"/>
      <c r="GU1316" s="277"/>
      <c r="GW1316" s="157" t="s">
        <v>396</v>
      </c>
      <c r="GX1316" s="157"/>
      <c r="GY1316" s="157"/>
      <c r="GZ1316" s="277"/>
      <c r="HA1316" s="157"/>
      <c r="HB1316" s="157"/>
      <c r="HC1316" s="277"/>
      <c r="HD1316" s="277"/>
      <c r="HF1316" s="277"/>
      <c r="HH1316" s="289"/>
    </row>
    <row r="1317" spans="1:216" ht="12.75" customHeight="1">
      <c r="A1317" s="195"/>
      <c r="B1317" s="189" t="s">
        <v>402</v>
      </c>
      <c r="C1317" s="501" t="s">
        <v>403</v>
      </c>
      <c r="D1317" s="501"/>
      <c r="E1317" s="501"/>
      <c r="F1317" s="501"/>
      <c r="G1317" s="501"/>
      <c r="H1317" s="190" t="s">
        <v>399</v>
      </c>
      <c r="I1317" s="196">
        <v>1.4</v>
      </c>
      <c r="J1317" s="197">
        <v>1.6068849999999999</v>
      </c>
      <c r="K1317" s="215">
        <v>6.5239500000000006E-2</v>
      </c>
      <c r="L1317" s="198"/>
      <c r="M1317" s="199"/>
      <c r="N1317" s="200">
        <v>543.33000000000004</v>
      </c>
      <c r="O1317" s="191"/>
      <c r="P1317" s="194">
        <v>35.450000000000003</v>
      </c>
      <c r="Q1317" s="278"/>
      <c r="R1317" s="278"/>
      <c r="GO1317" s="277"/>
      <c r="GP1317" s="277"/>
      <c r="GQ1317" s="277"/>
      <c r="GR1317" s="277"/>
      <c r="GS1317" s="277"/>
      <c r="GT1317" s="277"/>
      <c r="GU1317" s="277"/>
      <c r="GW1317" s="157"/>
      <c r="GX1317" s="157" t="s">
        <v>403</v>
      </c>
      <c r="GY1317" s="157"/>
      <c r="GZ1317" s="277"/>
      <c r="HA1317" s="157"/>
      <c r="HB1317" s="157"/>
      <c r="HC1317" s="277"/>
      <c r="HD1317" s="277"/>
      <c r="HF1317" s="277"/>
      <c r="HH1317" s="289"/>
    </row>
    <row r="1318" spans="1:216" ht="12.75" customHeight="1">
      <c r="A1318" s="203"/>
      <c r="B1318" s="189" t="s">
        <v>404</v>
      </c>
      <c r="C1318" s="501" t="s">
        <v>405</v>
      </c>
      <c r="D1318" s="501"/>
      <c r="E1318" s="501"/>
      <c r="F1318" s="501"/>
      <c r="G1318" s="501"/>
      <c r="H1318" s="190" t="s">
        <v>392</v>
      </c>
      <c r="I1318" s="196">
        <v>1.4</v>
      </c>
      <c r="J1318" s="197">
        <v>1.6068849999999999</v>
      </c>
      <c r="K1318" s="215">
        <v>6.5239500000000006E-2</v>
      </c>
      <c r="L1318" s="193"/>
      <c r="M1318" s="191"/>
      <c r="N1318" s="204">
        <v>579.11</v>
      </c>
      <c r="O1318" s="191"/>
      <c r="P1318" s="216">
        <v>37.78</v>
      </c>
      <c r="GO1318" s="277"/>
      <c r="GP1318" s="277"/>
      <c r="GQ1318" s="277"/>
      <c r="GR1318" s="277"/>
      <c r="GS1318" s="277"/>
      <c r="GT1318" s="277"/>
      <c r="GU1318" s="277"/>
      <c r="GW1318" s="157"/>
      <c r="GX1318" s="157"/>
      <c r="GY1318" s="157" t="s">
        <v>405</v>
      </c>
      <c r="GZ1318" s="277"/>
      <c r="HA1318" s="157"/>
      <c r="HB1318" s="157"/>
      <c r="HC1318" s="277"/>
      <c r="HD1318" s="277"/>
      <c r="HF1318" s="277"/>
      <c r="HH1318" s="289"/>
    </row>
    <row r="1319" spans="1:216" ht="22.5" customHeight="1">
      <c r="A1319" s="195"/>
      <c r="B1319" s="189" t="s">
        <v>2180</v>
      </c>
      <c r="C1319" s="501" t="s">
        <v>2181</v>
      </c>
      <c r="D1319" s="501"/>
      <c r="E1319" s="501"/>
      <c r="F1319" s="501"/>
      <c r="G1319" s="501"/>
      <c r="H1319" s="190" t="s">
        <v>399</v>
      </c>
      <c r="I1319" s="201">
        <v>118.97</v>
      </c>
      <c r="J1319" s="197">
        <v>1.6068849999999999</v>
      </c>
      <c r="K1319" s="215">
        <v>5.5439620999999999</v>
      </c>
      <c r="L1319" s="205">
        <v>11.85</v>
      </c>
      <c r="M1319" s="206">
        <v>1.37</v>
      </c>
      <c r="N1319" s="200">
        <v>16.23</v>
      </c>
      <c r="O1319" s="191"/>
      <c r="P1319" s="194">
        <v>89.98</v>
      </c>
      <c r="Q1319" s="278"/>
      <c r="R1319" s="278"/>
      <c r="GO1319" s="277"/>
      <c r="GP1319" s="277"/>
      <c r="GQ1319" s="277"/>
      <c r="GR1319" s="277"/>
      <c r="GS1319" s="277"/>
      <c r="GT1319" s="277"/>
      <c r="GU1319" s="277"/>
      <c r="GW1319" s="157"/>
      <c r="GX1319" s="157" t="s">
        <v>2181</v>
      </c>
      <c r="GY1319" s="157"/>
      <c r="GZ1319" s="277"/>
      <c r="HA1319" s="157"/>
      <c r="HB1319" s="157"/>
      <c r="HC1319" s="277"/>
      <c r="HD1319" s="277"/>
      <c r="HF1319" s="277"/>
      <c r="HH1319" s="289"/>
    </row>
    <row r="1320" spans="1:216" ht="22.5" customHeight="1">
      <c r="A1320" s="195"/>
      <c r="B1320" s="189" t="s">
        <v>2182</v>
      </c>
      <c r="C1320" s="501" t="s">
        <v>2183</v>
      </c>
      <c r="D1320" s="501"/>
      <c r="E1320" s="501"/>
      <c r="F1320" s="501"/>
      <c r="G1320" s="501"/>
      <c r="H1320" s="190" t="s">
        <v>399</v>
      </c>
      <c r="I1320" s="201">
        <v>118.97</v>
      </c>
      <c r="J1320" s="197">
        <v>1.6068849999999999</v>
      </c>
      <c r="K1320" s="215">
        <v>5.5439620999999999</v>
      </c>
      <c r="L1320" s="205">
        <v>20.13</v>
      </c>
      <c r="M1320" s="220">
        <v>1.5</v>
      </c>
      <c r="N1320" s="200">
        <v>30.2</v>
      </c>
      <c r="O1320" s="191"/>
      <c r="P1320" s="194">
        <v>167.43</v>
      </c>
      <c r="Q1320" s="278"/>
      <c r="R1320" s="278"/>
      <c r="GO1320" s="277"/>
      <c r="GP1320" s="277"/>
      <c r="GQ1320" s="277"/>
      <c r="GR1320" s="277"/>
      <c r="GS1320" s="277"/>
      <c r="GT1320" s="277"/>
      <c r="GU1320" s="277"/>
      <c r="GW1320" s="157"/>
      <c r="GX1320" s="157" t="s">
        <v>2183</v>
      </c>
      <c r="GY1320" s="157"/>
      <c r="GZ1320" s="277"/>
      <c r="HA1320" s="157"/>
      <c r="HB1320" s="157"/>
      <c r="HC1320" s="277"/>
      <c r="HD1320" s="277"/>
      <c r="HF1320" s="277"/>
      <c r="HH1320" s="289"/>
    </row>
    <row r="1321" spans="1:216" ht="12.75" customHeight="1">
      <c r="A1321" s="188"/>
      <c r="B1321" s="189" t="s">
        <v>180</v>
      </c>
      <c r="C1321" s="501" t="s">
        <v>410</v>
      </c>
      <c r="D1321" s="501"/>
      <c r="E1321" s="501"/>
      <c r="F1321" s="501"/>
      <c r="G1321" s="501"/>
      <c r="H1321" s="190"/>
      <c r="I1321" s="191"/>
      <c r="J1321" s="191"/>
      <c r="K1321" s="191"/>
      <c r="L1321" s="193"/>
      <c r="M1321" s="191"/>
      <c r="N1321" s="193"/>
      <c r="O1321" s="191"/>
      <c r="P1321" s="216">
        <v>0.01</v>
      </c>
      <c r="GO1321" s="277"/>
      <c r="GP1321" s="277"/>
      <c r="GQ1321" s="277"/>
      <c r="GR1321" s="277"/>
      <c r="GS1321" s="277"/>
      <c r="GT1321" s="277"/>
      <c r="GU1321" s="277"/>
      <c r="GW1321" s="157" t="s">
        <v>410</v>
      </c>
      <c r="GX1321" s="157"/>
      <c r="GY1321" s="157"/>
      <c r="GZ1321" s="277"/>
      <c r="HA1321" s="157"/>
      <c r="HB1321" s="157"/>
      <c r="HC1321" s="277"/>
      <c r="HD1321" s="277"/>
      <c r="HF1321" s="277"/>
      <c r="HH1321" s="289"/>
    </row>
    <row r="1322" spans="1:216" ht="12.75" customHeight="1">
      <c r="A1322" s="195"/>
      <c r="B1322" s="189" t="s">
        <v>1706</v>
      </c>
      <c r="C1322" s="501" t="s">
        <v>1707</v>
      </c>
      <c r="D1322" s="501"/>
      <c r="E1322" s="501"/>
      <c r="F1322" s="501"/>
      <c r="G1322" s="501"/>
      <c r="H1322" s="190" t="s">
        <v>918</v>
      </c>
      <c r="I1322" s="201">
        <v>0.01</v>
      </c>
      <c r="J1322" s="202">
        <v>1.0367</v>
      </c>
      <c r="K1322" s="215">
        <v>3.0059999999999999E-4</v>
      </c>
      <c r="L1322" s="205">
        <v>35.71</v>
      </c>
      <c r="M1322" s="206">
        <v>0.89</v>
      </c>
      <c r="N1322" s="200">
        <v>31.78</v>
      </c>
      <c r="O1322" s="191"/>
      <c r="P1322" s="194">
        <v>0.01</v>
      </c>
      <c r="Q1322" s="278"/>
      <c r="R1322" s="278"/>
      <c r="GO1322" s="277"/>
      <c r="GP1322" s="277"/>
      <c r="GQ1322" s="277"/>
      <c r="GR1322" s="277"/>
      <c r="GS1322" s="277"/>
      <c r="GT1322" s="277"/>
      <c r="GU1322" s="277"/>
      <c r="GW1322" s="157"/>
      <c r="GX1322" s="157" t="s">
        <v>1707</v>
      </c>
      <c r="GY1322" s="157"/>
      <c r="GZ1322" s="277"/>
      <c r="HA1322" s="157"/>
      <c r="HB1322" s="157"/>
      <c r="HC1322" s="277"/>
      <c r="HD1322" s="277"/>
      <c r="HF1322" s="277"/>
      <c r="HH1322" s="289"/>
    </row>
    <row r="1323" spans="1:216" ht="12.75" customHeight="1">
      <c r="A1323" s="241" t="s">
        <v>747</v>
      </c>
      <c r="B1323" s="242" t="s">
        <v>2184</v>
      </c>
      <c r="C1323" s="502" t="s">
        <v>2185</v>
      </c>
      <c r="D1323" s="502"/>
      <c r="E1323" s="502"/>
      <c r="F1323" s="502"/>
      <c r="G1323" s="502"/>
      <c r="H1323" s="243" t="s">
        <v>418</v>
      </c>
      <c r="I1323" s="290">
        <v>1.3</v>
      </c>
      <c r="J1323" s="246">
        <v>1.0367</v>
      </c>
      <c r="K1323" s="288">
        <v>3.9083600000000003E-2</v>
      </c>
      <c r="L1323" s="247"/>
      <c r="M1323" s="245"/>
      <c r="N1323" s="247"/>
      <c r="O1323" s="245"/>
      <c r="P1323" s="248"/>
      <c r="GO1323" s="277"/>
      <c r="GP1323" s="277"/>
      <c r="GQ1323" s="277"/>
      <c r="GR1323" s="277"/>
      <c r="GS1323" s="277"/>
      <c r="GT1323" s="277"/>
      <c r="GU1323" s="277"/>
      <c r="GW1323" s="157"/>
      <c r="GX1323" s="157"/>
      <c r="GY1323" s="157"/>
      <c r="GZ1323" s="277"/>
      <c r="HA1323" s="157"/>
      <c r="HB1323" s="157"/>
      <c r="HC1323" s="277"/>
      <c r="HD1323" s="277"/>
      <c r="HF1323" s="277"/>
      <c r="HH1323" s="289" t="s">
        <v>2185</v>
      </c>
    </row>
    <row r="1324" spans="1:216" ht="12.75" customHeight="1">
      <c r="A1324" s="210"/>
      <c r="B1324" s="187"/>
      <c r="C1324" s="500" t="s">
        <v>429</v>
      </c>
      <c r="D1324" s="500"/>
      <c r="E1324" s="500"/>
      <c r="F1324" s="500"/>
      <c r="G1324" s="500"/>
      <c r="H1324" s="180"/>
      <c r="I1324" s="181"/>
      <c r="J1324" s="181"/>
      <c r="K1324" s="181"/>
      <c r="L1324" s="183"/>
      <c r="M1324" s="181"/>
      <c r="N1324" s="211"/>
      <c r="O1324" s="181"/>
      <c r="P1324" s="212">
        <v>4895.8100000000004</v>
      </c>
      <c r="Q1324" s="278"/>
      <c r="R1324" s="278"/>
      <c r="GO1324" s="277"/>
      <c r="GP1324" s="277"/>
      <c r="GQ1324" s="277"/>
      <c r="GR1324" s="277"/>
      <c r="GS1324" s="277"/>
      <c r="GT1324" s="277"/>
      <c r="GU1324" s="277"/>
      <c r="GW1324" s="157"/>
      <c r="GX1324" s="157"/>
      <c r="GY1324" s="157"/>
      <c r="GZ1324" s="277" t="s">
        <v>429</v>
      </c>
      <c r="HA1324" s="157"/>
      <c r="HB1324" s="157"/>
      <c r="HC1324" s="277"/>
      <c r="HD1324" s="277"/>
      <c r="HF1324" s="277"/>
      <c r="HH1324" s="289"/>
    </row>
    <row r="1325" spans="1:216" ht="12.75" customHeight="1">
      <c r="A1325" s="203"/>
      <c r="B1325" s="189"/>
      <c r="C1325" s="501" t="s">
        <v>433</v>
      </c>
      <c r="D1325" s="501"/>
      <c r="E1325" s="501"/>
      <c r="F1325" s="501"/>
      <c r="G1325" s="501"/>
      <c r="H1325" s="190"/>
      <c r="I1325" s="191"/>
      <c r="J1325" s="191"/>
      <c r="K1325" s="191"/>
      <c r="L1325" s="193"/>
      <c r="M1325" s="191"/>
      <c r="N1325" s="193"/>
      <c r="O1325" s="191"/>
      <c r="P1325" s="194">
        <v>4602.9399999999996</v>
      </c>
      <c r="GO1325" s="277"/>
      <c r="GP1325" s="277"/>
      <c r="GQ1325" s="277"/>
      <c r="GR1325" s="277"/>
      <c r="GS1325" s="277"/>
      <c r="GT1325" s="277"/>
      <c r="GU1325" s="277"/>
      <c r="GW1325" s="157"/>
      <c r="GX1325" s="157"/>
      <c r="GY1325" s="157"/>
      <c r="GZ1325" s="277"/>
      <c r="HA1325" s="157"/>
      <c r="HB1325" s="157" t="s">
        <v>433</v>
      </c>
      <c r="HC1325" s="277"/>
      <c r="HD1325" s="277"/>
      <c r="HF1325" s="277"/>
      <c r="HH1325" s="289"/>
    </row>
    <row r="1326" spans="1:216" ht="12.75" customHeight="1">
      <c r="A1326" s="203"/>
      <c r="B1326" s="189" t="s">
        <v>1740</v>
      </c>
      <c r="C1326" s="501" t="s">
        <v>1741</v>
      </c>
      <c r="D1326" s="501"/>
      <c r="E1326" s="501"/>
      <c r="F1326" s="501"/>
      <c r="G1326" s="501"/>
      <c r="H1326" s="190" t="s">
        <v>432</v>
      </c>
      <c r="I1326" s="209">
        <v>97</v>
      </c>
      <c r="J1326" s="191"/>
      <c r="K1326" s="209">
        <v>97</v>
      </c>
      <c r="L1326" s="193"/>
      <c r="M1326" s="191"/>
      <c r="N1326" s="193"/>
      <c r="O1326" s="191"/>
      <c r="P1326" s="194">
        <v>4464.8500000000004</v>
      </c>
      <c r="GO1326" s="277"/>
      <c r="GP1326" s="277"/>
      <c r="GQ1326" s="277"/>
      <c r="GR1326" s="277"/>
      <c r="GS1326" s="277"/>
      <c r="GT1326" s="277"/>
      <c r="GU1326" s="277"/>
      <c r="GW1326" s="157"/>
      <c r="GX1326" s="157"/>
      <c r="GY1326" s="157"/>
      <c r="GZ1326" s="277"/>
      <c r="HA1326" s="157"/>
      <c r="HB1326" s="157" t="s">
        <v>1741</v>
      </c>
      <c r="HC1326" s="277"/>
      <c r="HD1326" s="277"/>
      <c r="HF1326" s="277"/>
      <c r="HH1326" s="289"/>
    </row>
    <row r="1327" spans="1:216" ht="12.75" customHeight="1">
      <c r="A1327" s="203"/>
      <c r="B1327" s="189" t="s">
        <v>1742</v>
      </c>
      <c r="C1327" s="501" t="s">
        <v>1743</v>
      </c>
      <c r="D1327" s="501"/>
      <c r="E1327" s="501"/>
      <c r="F1327" s="501"/>
      <c r="G1327" s="501"/>
      <c r="H1327" s="190" t="s">
        <v>432</v>
      </c>
      <c r="I1327" s="209">
        <v>55</v>
      </c>
      <c r="J1327" s="191"/>
      <c r="K1327" s="209">
        <v>55</v>
      </c>
      <c r="L1327" s="193"/>
      <c r="M1327" s="191"/>
      <c r="N1327" s="193"/>
      <c r="O1327" s="191"/>
      <c r="P1327" s="194">
        <v>2531.62</v>
      </c>
      <c r="GO1327" s="277"/>
      <c r="GP1327" s="277"/>
      <c r="GQ1327" s="277"/>
      <c r="GR1327" s="277"/>
      <c r="GS1327" s="277"/>
      <c r="GT1327" s="277"/>
      <c r="GU1327" s="277"/>
      <c r="GW1327" s="157"/>
      <c r="GX1327" s="157"/>
      <c r="GY1327" s="157"/>
      <c r="GZ1327" s="277"/>
      <c r="HA1327" s="157"/>
      <c r="HB1327" s="157" t="s">
        <v>1743</v>
      </c>
      <c r="HC1327" s="277"/>
      <c r="HD1327" s="277"/>
      <c r="HF1327" s="277"/>
      <c r="HH1327" s="289"/>
    </row>
    <row r="1328" spans="1:216" ht="12.75" customHeight="1">
      <c r="A1328" s="213"/>
      <c r="B1328" s="214"/>
      <c r="C1328" s="500" t="s">
        <v>438</v>
      </c>
      <c r="D1328" s="500"/>
      <c r="E1328" s="500"/>
      <c r="F1328" s="500"/>
      <c r="G1328" s="500"/>
      <c r="H1328" s="180"/>
      <c r="I1328" s="181"/>
      <c r="J1328" s="181"/>
      <c r="K1328" s="181"/>
      <c r="L1328" s="183"/>
      <c r="M1328" s="181"/>
      <c r="N1328" s="211">
        <v>410078.62</v>
      </c>
      <c r="O1328" s="181"/>
      <c r="P1328" s="212">
        <v>11892.28</v>
      </c>
      <c r="GO1328" s="277"/>
      <c r="GP1328" s="277"/>
      <c r="GQ1328" s="277"/>
      <c r="GR1328" s="277"/>
      <c r="GS1328" s="277"/>
      <c r="GT1328" s="277"/>
      <c r="GU1328" s="277"/>
      <c r="GW1328" s="157"/>
      <c r="GX1328" s="157"/>
      <c r="GY1328" s="157"/>
      <c r="GZ1328" s="277"/>
      <c r="HA1328" s="157"/>
      <c r="HB1328" s="157"/>
      <c r="HC1328" s="277" t="s">
        <v>438</v>
      </c>
      <c r="HD1328" s="277"/>
      <c r="HF1328" s="277"/>
      <c r="HH1328" s="289"/>
    </row>
    <row r="1329" spans="1:216" ht="33.75" customHeight="1">
      <c r="A1329" s="178" t="s">
        <v>1924</v>
      </c>
      <c r="B1329" s="179" t="s">
        <v>2186</v>
      </c>
      <c r="C1329" s="498" t="s">
        <v>2187</v>
      </c>
      <c r="D1329" s="498"/>
      <c r="E1329" s="498"/>
      <c r="F1329" s="498"/>
      <c r="G1329" s="498"/>
      <c r="H1329" s="180" t="s">
        <v>413</v>
      </c>
      <c r="I1329" s="181">
        <v>39.083599999999997</v>
      </c>
      <c r="J1329" s="182">
        <v>1</v>
      </c>
      <c r="K1329" s="217">
        <v>39.083599999999997</v>
      </c>
      <c r="L1329" s="218">
        <v>53.03</v>
      </c>
      <c r="M1329" s="222">
        <v>1.4</v>
      </c>
      <c r="N1329" s="221">
        <v>74.239999999999995</v>
      </c>
      <c r="O1329" s="217">
        <v>1.0367</v>
      </c>
      <c r="P1329" s="212">
        <v>3008.05</v>
      </c>
      <c r="GO1329" s="277"/>
      <c r="GP1329" s="277"/>
      <c r="GQ1329" s="277" t="s">
        <v>2187</v>
      </c>
      <c r="GR1329" s="277"/>
      <c r="GS1329" s="277"/>
      <c r="GT1329" s="277"/>
      <c r="GU1329" s="277"/>
      <c r="GW1329" s="157"/>
      <c r="GX1329" s="157"/>
      <c r="GY1329" s="157"/>
      <c r="GZ1329" s="277"/>
      <c r="HA1329" s="157"/>
      <c r="HB1329" s="157"/>
      <c r="HC1329" s="277"/>
      <c r="HD1329" s="277"/>
      <c r="HF1329" s="277"/>
      <c r="HH1329" s="289"/>
    </row>
    <row r="1330" spans="1:216" ht="12.75" customHeight="1">
      <c r="A1330" s="186"/>
      <c r="B1330" s="187"/>
      <c r="C1330" s="499" t="s">
        <v>2011</v>
      </c>
      <c r="D1330" s="499"/>
      <c r="E1330" s="499"/>
      <c r="F1330" s="499"/>
      <c r="G1330" s="499"/>
      <c r="H1330" s="499"/>
      <c r="I1330" s="499"/>
      <c r="J1330" s="499"/>
      <c r="K1330" s="499"/>
      <c r="L1330" s="499"/>
      <c r="M1330" s="499"/>
      <c r="N1330" s="499"/>
      <c r="O1330" s="499"/>
      <c r="P1330" s="499"/>
      <c r="GO1330" s="277"/>
      <c r="GP1330" s="277"/>
      <c r="GQ1330" s="277"/>
      <c r="GR1330" s="277"/>
      <c r="GS1330" s="277"/>
      <c r="GT1330" s="277"/>
      <c r="GU1330" s="277"/>
      <c r="GV1330" s="140" t="s">
        <v>2011</v>
      </c>
      <c r="GW1330" s="157"/>
      <c r="GX1330" s="157"/>
      <c r="GY1330" s="157"/>
      <c r="GZ1330" s="277"/>
      <c r="HA1330" s="157"/>
      <c r="HB1330" s="157"/>
      <c r="HC1330" s="277"/>
      <c r="HD1330" s="277"/>
      <c r="HF1330" s="277"/>
      <c r="HH1330" s="289"/>
    </row>
    <row r="1331" spans="1:216" ht="12.75" customHeight="1">
      <c r="A1331" s="213"/>
      <c r="B1331" s="214"/>
      <c r="C1331" s="500" t="s">
        <v>438</v>
      </c>
      <c r="D1331" s="500"/>
      <c r="E1331" s="500"/>
      <c r="F1331" s="500"/>
      <c r="G1331" s="500"/>
      <c r="H1331" s="180"/>
      <c r="I1331" s="181"/>
      <c r="J1331" s="181"/>
      <c r="K1331" s="181"/>
      <c r="L1331" s="183"/>
      <c r="M1331" s="181"/>
      <c r="N1331" s="183"/>
      <c r="O1331" s="181"/>
      <c r="P1331" s="212">
        <v>3008.05</v>
      </c>
      <c r="GO1331" s="277"/>
      <c r="GP1331" s="277"/>
      <c r="GQ1331" s="277"/>
      <c r="GR1331" s="277"/>
      <c r="GS1331" s="277"/>
      <c r="GT1331" s="277"/>
      <c r="GU1331" s="277"/>
      <c r="GW1331" s="157"/>
      <c r="GX1331" s="157"/>
      <c r="GY1331" s="157"/>
      <c r="GZ1331" s="277"/>
      <c r="HA1331" s="157"/>
      <c r="HB1331" s="157"/>
      <c r="HC1331" s="277" t="s">
        <v>438</v>
      </c>
      <c r="HD1331" s="277"/>
      <c r="HF1331" s="277"/>
      <c r="HH1331" s="289"/>
    </row>
    <row r="1332" spans="1:216" ht="12.75" customHeight="1">
      <c r="A1332" s="497" t="s">
        <v>2188</v>
      </c>
      <c r="B1332" s="497"/>
      <c r="C1332" s="497"/>
      <c r="D1332" s="497"/>
      <c r="E1332" s="497"/>
      <c r="F1332" s="497"/>
      <c r="G1332" s="497"/>
      <c r="H1332" s="497"/>
      <c r="I1332" s="497"/>
      <c r="J1332" s="497"/>
      <c r="K1332" s="497"/>
      <c r="L1332" s="497"/>
      <c r="M1332" s="497"/>
      <c r="N1332" s="497"/>
      <c r="O1332" s="497"/>
      <c r="P1332" s="497"/>
      <c r="GO1332" s="277"/>
      <c r="GP1332" s="277" t="s">
        <v>2188</v>
      </c>
      <c r="GQ1332" s="277"/>
      <c r="GR1332" s="277"/>
      <c r="GS1332" s="277"/>
      <c r="GT1332" s="277"/>
      <c r="GU1332" s="277"/>
      <c r="GW1332" s="157"/>
      <c r="GX1332" s="157"/>
      <c r="GY1332" s="157"/>
      <c r="GZ1332" s="277"/>
      <c r="HA1332" s="157"/>
      <c r="HB1332" s="157"/>
      <c r="HC1332" s="277"/>
      <c r="HD1332" s="277"/>
      <c r="HF1332" s="277"/>
      <c r="HH1332" s="289"/>
    </row>
    <row r="1333" spans="1:216" ht="12.75" customHeight="1">
      <c r="A1333" s="178" t="s">
        <v>624</v>
      </c>
      <c r="B1333" s="179" t="s">
        <v>2189</v>
      </c>
      <c r="C1333" s="498" t="s">
        <v>2190</v>
      </c>
      <c r="D1333" s="498"/>
      <c r="E1333" s="498"/>
      <c r="F1333" s="498"/>
      <c r="G1333" s="498"/>
      <c r="H1333" s="180" t="s">
        <v>587</v>
      </c>
      <c r="I1333" s="181">
        <v>0.01</v>
      </c>
      <c r="J1333" s="182">
        <v>1</v>
      </c>
      <c r="K1333" s="219">
        <v>0.01</v>
      </c>
      <c r="L1333" s="183"/>
      <c r="M1333" s="181"/>
      <c r="N1333" s="184"/>
      <c r="O1333" s="181"/>
      <c r="P1333" s="185"/>
      <c r="GO1333" s="277"/>
      <c r="GP1333" s="277"/>
      <c r="GQ1333" s="277" t="s">
        <v>2190</v>
      </c>
      <c r="GR1333" s="277"/>
      <c r="GS1333" s="277"/>
      <c r="GT1333" s="277"/>
      <c r="GU1333" s="277"/>
      <c r="GW1333" s="157"/>
      <c r="GX1333" s="157"/>
      <c r="GY1333" s="157"/>
      <c r="GZ1333" s="277"/>
      <c r="HA1333" s="157"/>
      <c r="HB1333" s="157"/>
      <c r="HC1333" s="277"/>
      <c r="HD1333" s="277"/>
      <c r="HF1333" s="277"/>
      <c r="HH1333" s="289"/>
    </row>
    <row r="1334" spans="1:216" ht="56.25" customHeight="1">
      <c r="A1334" s="186"/>
      <c r="B1334" s="187" t="s">
        <v>386</v>
      </c>
      <c r="C1334" s="499" t="s">
        <v>387</v>
      </c>
      <c r="D1334" s="499"/>
      <c r="E1334" s="499"/>
      <c r="F1334" s="499"/>
      <c r="G1334" s="499"/>
      <c r="H1334" s="499"/>
      <c r="I1334" s="499"/>
      <c r="J1334" s="499"/>
      <c r="K1334" s="499"/>
      <c r="L1334" s="499"/>
      <c r="M1334" s="499"/>
      <c r="N1334" s="499"/>
      <c r="O1334" s="499"/>
      <c r="P1334" s="499"/>
      <c r="GO1334" s="277"/>
      <c r="GP1334" s="277"/>
      <c r="GQ1334" s="277"/>
      <c r="GR1334" s="277"/>
      <c r="GS1334" s="277"/>
      <c r="GT1334" s="277"/>
      <c r="GU1334" s="277"/>
      <c r="GV1334" s="140" t="s">
        <v>387</v>
      </c>
      <c r="GW1334" s="157"/>
      <c r="GX1334" s="157"/>
      <c r="GY1334" s="157"/>
      <c r="GZ1334" s="277"/>
      <c r="HA1334" s="157"/>
      <c r="HB1334" s="157"/>
      <c r="HC1334" s="277"/>
      <c r="HD1334" s="277"/>
      <c r="HF1334" s="277"/>
      <c r="HH1334" s="289"/>
    </row>
    <row r="1335" spans="1:216" ht="22.5" customHeight="1">
      <c r="A1335" s="186"/>
      <c r="B1335" s="187" t="s">
        <v>388</v>
      </c>
      <c r="C1335" s="499" t="s">
        <v>389</v>
      </c>
      <c r="D1335" s="499"/>
      <c r="E1335" s="499"/>
      <c r="F1335" s="499"/>
      <c r="G1335" s="499"/>
      <c r="H1335" s="499"/>
      <c r="I1335" s="499"/>
      <c r="J1335" s="499"/>
      <c r="K1335" s="499"/>
      <c r="L1335" s="499"/>
      <c r="M1335" s="499"/>
      <c r="N1335" s="499"/>
      <c r="O1335" s="499"/>
      <c r="P1335" s="499"/>
      <c r="GO1335" s="277"/>
      <c r="GP1335" s="277"/>
      <c r="GQ1335" s="277"/>
      <c r="GR1335" s="277"/>
      <c r="GS1335" s="277"/>
      <c r="GT1335" s="277"/>
      <c r="GU1335" s="277"/>
      <c r="GV1335" s="140" t="s">
        <v>389</v>
      </c>
      <c r="GW1335" s="157"/>
      <c r="GX1335" s="157"/>
      <c r="GY1335" s="157"/>
      <c r="GZ1335" s="277"/>
      <c r="HA1335" s="157"/>
      <c r="HB1335" s="157"/>
      <c r="HC1335" s="277"/>
      <c r="HD1335" s="277"/>
      <c r="HF1335" s="277"/>
      <c r="HH1335" s="289"/>
    </row>
    <row r="1336" spans="1:216" ht="12.75" customHeight="1">
      <c r="A1336" s="186"/>
      <c r="B1336" s="187"/>
      <c r="C1336" s="499" t="s">
        <v>2011</v>
      </c>
      <c r="D1336" s="499"/>
      <c r="E1336" s="499"/>
      <c r="F1336" s="499"/>
      <c r="G1336" s="499"/>
      <c r="H1336" s="499"/>
      <c r="I1336" s="499"/>
      <c r="J1336" s="499"/>
      <c r="K1336" s="499"/>
      <c r="L1336" s="499"/>
      <c r="M1336" s="499"/>
      <c r="N1336" s="499"/>
      <c r="O1336" s="499"/>
      <c r="P1336" s="499"/>
      <c r="GO1336" s="277"/>
      <c r="GP1336" s="277"/>
      <c r="GQ1336" s="277"/>
      <c r="GR1336" s="277"/>
      <c r="GS1336" s="277"/>
      <c r="GT1336" s="277"/>
      <c r="GU1336" s="277"/>
      <c r="GV1336" s="140" t="s">
        <v>2011</v>
      </c>
      <c r="GW1336" s="157"/>
      <c r="GX1336" s="157"/>
      <c r="GY1336" s="157"/>
      <c r="GZ1336" s="277"/>
      <c r="HA1336" s="157"/>
      <c r="HB1336" s="157"/>
      <c r="HC1336" s="277"/>
      <c r="HD1336" s="277"/>
      <c r="HF1336" s="277"/>
      <c r="HH1336" s="289"/>
    </row>
    <row r="1337" spans="1:216" ht="12.75" customHeight="1">
      <c r="A1337" s="188"/>
      <c r="B1337" s="189" t="s">
        <v>164</v>
      </c>
      <c r="C1337" s="501" t="s">
        <v>391</v>
      </c>
      <c r="D1337" s="501"/>
      <c r="E1337" s="501"/>
      <c r="F1337" s="501"/>
      <c r="G1337" s="501"/>
      <c r="H1337" s="190" t="s">
        <v>392</v>
      </c>
      <c r="I1337" s="191"/>
      <c r="J1337" s="191"/>
      <c r="K1337" s="215">
        <v>2.5065797999999999</v>
      </c>
      <c r="L1337" s="193"/>
      <c r="M1337" s="191"/>
      <c r="N1337" s="193"/>
      <c r="O1337" s="191"/>
      <c r="P1337" s="194">
        <v>1558.48</v>
      </c>
      <c r="GO1337" s="277"/>
      <c r="GP1337" s="277"/>
      <c r="GQ1337" s="277"/>
      <c r="GR1337" s="277"/>
      <c r="GS1337" s="277"/>
      <c r="GT1337" s="277"/>
      <c r="GU1337" s="277"/>
      <c r="GW1337" s="157" t="s">
        <v>391</v>
      </c>
      <c r="GX1337" s="157"/>
      <c r="GY1337" s="157"/>
      <c r="GZ1337" s="277"/>
      <c r="HA1337" s="157"/>
      <c r="HB1337" s="157"/>
      <c r="HC1337" s="277"/>
      <c r="HD1337" s="277"/>
      <c r="HF1337" s="277"/>
      <c r="HH1337" s="289"/>
    </row>
    <row r="1338" spans="1:216" ht="12.75" customHeight="1">
      <c r="A1338" s="195"/>
      <c r="B1338" s="189" t="s">
        <v>1418</v>
      </c>
      <c r="C1338" s="501" t="s">
        <v>1419</v>
      </c>
      <c r="D1338" s="501"/>
      <c r="E1338" s="501"/>
      <c r="F1338" s="501"/>
      <c r="G1338" s="501"/>
      <c r="H1338" s="190" t="s">
        <v>392</v>
      </c>
      <c r="I1338" s="201">
        <v>0.59</v>
      </c>
      <c r="J1338" s="197">
        <v>1.6068849999999999</v>
      </c>
      <c r="K1338" s="215">
        <v>9.4806000000000005E-3</v>
      </c>
      <c r="L1338" s="198"/>
      <c r="M1338" s="199"/>
      <c r="N1338" s="200">
        <v>471.07</v>
      </c>
      <c r="O1338" s="191"/>
      <c r="P1338" s="194">
        <v>4.47</v>
      </c>
      <c r="Q1338" s="278"/>
      <c r="R1338" s="278"/>
      <c r="GO1338" s="277"/>
      <c r="GP1338" s="277"/>
      <c r="GQ1338" s="277"/>
      <c r="GR1338" s="277"/>
      <c r="GS1338" s="277"/>
      <c r="GT1338" s="277"/>
      <c r="GU1338" s="277"/>
      <c r="GW1338" s="157"/>
      <c r="GX1338" s="157" t="s">
        <v>1419</v>
      </c>
      <c r="GY1338" s="157"/>
      <c r="GZ1338" s="277"/>
      <c r="HA1338" s="157"/>
      <c r="HB1338" s="157"/>
      <c r="HC1338" s="277"/>
      <c r="HD1338" s="277"/>
      <c r="HF1338" s="277"/>
      <c r="HH1338" s="289"/>
    </row>
    <row r="1339" spans="1:216" ht="12.75" customHeight="1">
      <c r="A1339" s="195"/>
      <c r="B1339" s="189" t="s">
        <v>1422</v>
      </c>
      <c r="C1339" s="501" t="s">
        <v>1423</v>
      </c>
      <c r="D1339" s="501"/>
      <c r="E1339" s="501"/>
      <c r="F1339" s="501"/>
      <c r="G1339" s="501"/>
      <c r="H1339" s="190" t="s">
        <v>392</v>
      </c>
      <c r="I1339" s="196">
        <v>77.7</v>
      </c>
      <c r="J1339" s="197">
        <v>1.6068849999999999</v>
      </c>
      <c r="K1339" s="215">
        <v>1.2485496</v>
      </c>
      <c r="L1339" s="198"/>
      <c r="M1339" s="199"/>
      <c r="N1339" s="200">
        <v>579.11</v>
      </c>
      <c r="O1339" s="191"/>
      <c r="P1339" s="194">
        <v>723.05</v>
      </c>
      <c r="Q1339" s="278"/>
      <c r="R1339" s="278"/>
      <c r="GO1339" s="277"/>
      <c r="GP1339" s="277"/>
      <c r="GQ1339" s="277"/>
      <c r="GR1339" s="277"/>
      <c r="GS1339" s="277"/>
      <c r="GT1339" s="277"/>
      <c r="GU1339" s="277"/>
      <c r="GW1339" s="157"/>
      <c r="GX1339" s="157" t="s">
        <v>1423</v>
      </c>
      <c r="GY1339" s="157"/>
      <c r="GZ1339" s="277"/>
      <c r="HA1339" s="157"/>
      <c r="HB1339" s="157"/>
      <c r="HC1339" s="277"/>
      <c r="HD1339" s="277"/>
      <c r="HF1339" s="277"/>
      <c r="HH1339" s="289"/>
    </row>
    <row r="1340" spans="1:216" ht="12.75" customHeight="1">
      <c r="A1340" s="195"/>
      <c r="B1340" s="189" t="s">
        <v>2191</v>
      </c>
      <c r="C1340" s="501" t="s">
        <v>2192</v>
      </c>
      <c r="D1340" s="501"/>
      <c r="E1340" s="501"/>
      <c r="F1340" s="501"/>
      <c r="G1340" s="501"/>
      <c r="H1340" s="190" t="s">
        <v>392</v>
      </c>
      <c r="I1340" s="196">
        <v>77.7</v>
      </c>
      <c r="J1340" s="197">
        <v>1.6068849999999999</v>
      </c>
      <c r="K1340" s="215">
        <v>1.2485496</v>
      </c>
      <c r="L1340" s="198"/>
      <c r="M1340" s="199"/>
      <c r="N1340" s="200">
        <v>665.54</v>
      </c>
      <c r="O1340" s="191"/>
      <c r="P1340" s="194">
        <v>830.96</v>
      </c>
      <c r="Q1340" s="278"/>
      <c r="R1340" s="278"/>
      <c r="GO1340" s="277"/>
      <c r="GP1340" s="277"/>
      <c r="GQ1340" s="277"/>
      <c r="GR1340" s="277"/>
      <c r="GS1340" s="277"/>
      <c r="GT1340" s="277"/>
      <c r="GU1340" s="277"/>
      <c r="GW1340" s="157"/>
      <c r="GX1340" s="157" t="s">
        <v>2192</v>
      </c>
      <c r="GY1340" s="157"/>
      <c r="GZ1340" s="277"/>
      <c r="HA1340" s="157"/>
      <c r="HB1340" s="157"/>
      <c r="HC1340" s="277"/>
      <c r="HD1340" s="277"/>
      <c r="HF1340" s="277"/>
      <c r="HH1340" s="289"/>
    </row>
    <row r="1341" spans="1:216" ht="12.75" customHeight="1">
      <c r="A1341" s="188"/>
      <c r="B1341" s="189" t="s">
        <v>167</v>
      </c>
      <c r="C1341" s="501" t="s">
        <v>395</v>
      </c>
      <c r="D1341" s="501"/>
      <c r="E1341" s="501"/>
      <c r="F1341" s="501"/>
      <c r="G1341" s="501"/>
      <c r="H1341" s="190"/>
      <c r="I1341" s="191"/>
      <c r="J1341" s="191"/>
      <c r="K1341" s="191"/>
      <c r="L1341" s="193"/>
      <c r="M1341" s="191"/>
      <c r="N1341" s="193"/>
      <c r="O1341" s="191"/>
      <c r="P1341" s="216">
        <v>3.93</v>
      </c>
      <c r="GO1341" s="277"/>
      <c r="GP1341" s="277"/>
      <c r="GQ1341" s="277"/>
      <c r="GR1341" s="277"/>
      <c r="GS1341" s="277"/>
      <c r="GT1341" s="277"/>
      <c r="GU1341" s="277"/>
      <c r="GW1341" s="157" t="s">
        <v>395</v>
      </c>
      <c r="GX1341" s="157"/>
      <c r="GY1341" s="157"/>
      <c r="GZ1341" s="277"/>
      <c r="HA1341" s="157"/>
      <c r="HB1341" s="157"/>
      <c r="HC1341" s="277"/>
      <c r="HD1341" s="277"/>
      <c r="HF1341" s="277"/>
      <c r="HH1341" s="289"/>
    </row>
    <row r="1342" spans="1:216" ht="12.75" customHeight="1">
      <c r="A1342" s="188"/>
      <c r="B1342" s="189"/>
      <c r="C1342" s="501" t="s">
        <v>396</v>
      </c>
      <c r="D1342" s="501"/>
      <c r="E1342" s="501"/>
      <c r="F1342" s="501"/>
      <c r="G1342" s="501"/>
      <c r="H1342" s="190" t="s">
        <v>392</v>
      </c>
      <c r="I1342" s="191"/>
      <c r="J1342" s="191"/>
      <c r="K1342" s="197">
        <v>2.5709999999999999E-3</v>
      </c>
      <c r="L1342" s="193"/>
      <c r="M1342" s="191"/>
      <c r="N1342" s="193"/>
      <c r="O1342" s="191"/>
      <c r="P1342" s="216">
        <v>1.49</v>
      </c>
      <c r="GO1342" s="277"/>
      <c r="GP1342" s="277"/>
      <c r="GQ1342" s="277"/>
      <c r="GR1342" s="277"/>
      <c r="GS1342" s="277"/>
      <c r="GT1342" s="277"/>
      <c r="GU1342" s="277"/>
      <c r="GW1342" s="157" t="s">
        <v>396</v>
      </c>
      <c r="GX1342" s="157"/>
      <c r="GY1342" s="157"/>
      <c r="GZ1342" s="277"/>
      <c r="HA1342" s="157"/>
      <c r="HB1342" s="157"/>
      <c r="HC1342" s="277"/>
      <c r="HD1342" s="277"/>
      <c r="HF1342" s="277"/>
      <c r="HH1342" s="289"/>
    </row>
    <row r="1343" spans="1:216" ht="12.75" customHeight="1">
      <c r="A1343" s="195"/>
      <c r="B1343" s="189" t="s">
        <v>402</v>
      </c>
      <c r="C1343" s="501" t="s">
        <v>403</v>
      </c>
      <c r="D1343" s="501"/>
      <c r="E1343" s="501"/>
      <c r="F1343" s="501"/>
      <c r="G1343" s="501"/>
      <c r="H1343" s="190" t="s">
        <v>399</v>
      </c>
      <c r="I1343" s="201">
        <v>0.16</v>
      </c>
      <c r="J1343" s="197">
        <v>1.6068849999999999</v>
      </c>
      <c r="K1343" s="197">
        <v>2.5709999999999999E-3</v>
      </c>
      <c r="L1343" s="198"/>
      <c r="M1343" s="199"/>
      <c r="N1343" s="200">
        <v>543.33000000000004</v>
      </c>
      <c r="O1343" s="191"/>
      <c r="P1343" s="194">
        <v>1.4</v>
      </c>
      <c r="Q1343" s="278"/>
      <c r="R1343" s="278"/>
      <c r="GO1343" s="277"/>
      <c r="GP1343" s="277"/>
      <c r="GQ1343" s="277"/>
      <c r="GR1343" s="277"/>
      <c r="GS1343" s="277"/>
      <c r="GT1343" s="277"/>
      <c r="GU1343" s="277"/>
      <c r="GW1343" s="157"/>
      <c r="GX1343" s="157" t="s">
        <v>403</v>
      </c>
      <c r="GY1343" s="157"/>
      <c r="GZ1343" s="277"/>
      <c r="HA1343" s="157"/>
      <c r="HB1343" s="157"/>
      <c r="HC1343" s="277"/>
      <c r="HD1343" s="277"/>
      <c r="HF1343" s="277"/>
      <c r="HH1343" s="289"/>
    </row>
    <row r="1344" spans="1:216" ht="12.75" customHeight="1">
      <c r="A1344" s="203"/>
      <c r="B1344" s="189" t="s">
        <v>404</v>
      </c>
      <c r="C1344" s="501" t="s">
        <v>405</v>
      </c>
      <c r="D1344" s="501"/>
      <c r="E1344" s="501"/>
      <c r="F1344" s="501"/>
      <c r="G1344" s="501"/>
      <c r="H1344" s="190" t="s">
        <v>392</v>
      </c>
      <c r="I1344" s="201">
        <v>0.16</v>
      </c>
      <c r="J1344" s="197">
        <v>1.6068849999999999</v>
      </c>
      <c r="K1344" s="197">
        <v>2.5709999999999999E-3</v>
      </c>
      <c r="L1344" s="193"/>
      <c r="M1344" s="191"/>
      <c r="N1344" s="204">
        <v>579.11</v>
      </c>
      <c r="O1344" s="191"/>
      <c r="P1344" s="216">
        <v>1.49</v>
      </c>
      <c r="GO1344" s="277"/>
      <c r="GP1344" s="277"/>
      <c r="GQ1344" s="277"/>
      <c r="GR1344" s="277"/>
      <c r="GS1344" s="277"/>
      <c r="GT1344" s="277"/>
      <c r="GU1344" s="277"/>
      <c r="GW1344" s="157"/>
      <c r="GX1344" s="157"/>
      <c r="GY1344" s="157" t="s">
        <v>405</v>
      </c>
      <c r="GZ1344" s="277"/>
      <c r="HA1344" s="157"/>
      <c r="HB1344" s="157"/>
      <c r="HC1344" s="277"/>
      <c r="HD1344" s="277"/>
      <c r="HF1344" s="277"/>
      <c r="HH1344" s="289"/>
    </row>
    <row r="1345" spans="1:216" ht="12.75" customHeight="1">
      <c r="A1345" s="195"/>
      <c r="B1345" s="189" t="s">
        <v>2193</v>
      </c>
      <c r="C1345" s="501" t="s">
        <v>2194</v>
      </c>
      <c r="D1345" s="501"/>
      <c r="E1345" s="501"/>
      <c r="F1345" s="501"/>
      <c r="G1345" s="501"/>
      <c r="H1345" s="190" t="s">
        <v>399</v>
      </c>
      <c r="I1345" s="209">
        <v>17</v>
      </c>
      <c r="J1345" s="197">
        <v>1.6068849999999999</v>
      </c>
      <c r="K1345" s="215">
        <v>0.27317049999999998</v>
      </c>
      <c r="L1345" s="205">
        <v>7.52</v>
      </c>
      <c r="M1345" s="206">
        <v>1.23</v>
      </c>
      <c r="N1345" s="200">
        <v>9.25</v>
      </c>
      <c r="O1345" s="191"/>
      <c r="P1345" s="194">
        <v>2.5299999999999998</v>
      </c>
      <c r="Q1345" s="278"/>
      <c r="R1345" s="278"/>
      <c r="GO1345" s="277"/>
      <c r="GP1345" s="277"/>
      <c r="GQ1345" s="277"/>
      <c r="GR1345" s="277"/>
      <c r="GS1345" s="277"/>
      <c r="GT1345" s="277"/>
      <c r="GU1345" s="277"/>
      <c r="GW1345" s="157"/>
      <c r="GX1345" s="157" t="s">
        <v>2194</v>
      </c>
      <c r="GY1345" s="157"/>
      <c r="GZ1345" s="277"/>
      <c r="HA1345" s="157"/>
      <c r="HB1345" s="157"/>
      <c r="HC1345" s="277"/>
      <c r="HD1345" s="277"/>
      <c r="HF1345" s="277"/>
      <c r="HH1345" s="289"/>
    </row>
    <row r="1346" spans="1:216" ht="12.75" customHeight="1">
      <c r="A1346" s="188"/>
      <c r="B1346" s="189" t="s">
        <v>180</v>
      </c>
      <c r="C1346" s="501" t="s">
        <v>410</v>
      </c>
      <c r="D1346" s="501"/>
      <c r="E1346" s="501"/>
      <c r="F1346" s="501"/>
      <c r="G1346" s="501"/>
      <c r="H1346" s="190"/>
      <c r="I1346" s="191"/>
      <c r="J1346" s="191"/>
      <c r="K1346" s="191"/>
      <c r="L1346" s="193"/>
      <c r="M1346" s="191"/>
      <c r="N1346" s="193"/>
      <c r="O1346" s="191"/>
      <c r="P1346" s="216">
        <v>283.45999999999998</v>
      </c>
      <c r="GO1346" s="277"/>
      <c r="GP1346" s="277"/>
      <c r="GQ1346" s="277"/>
      <c r="GR1346" s="277"/>
      <c r="GS1346" s="277"/>
      <c r="GT1346" s="277"/>
      <c r="GU1346" s="277"/>
      <c r="GW1346" s="157" t="s">
        <v>410</v>
      </c>
      <c r="GX1346" s="157"/>
      <c r="GY1346" s="157"/>
      <c r="GZ1346" s="277"/>
      <c r="HA1346" s="157"/>
      <c r="HB1346" s="157"/>
      <c r="HC1346" s="277"/>
      <c r="HD1346" s="277"/>
      <c r="HF1346" s="277"/>
      <c r="HH1346" s="289"/>
    </row>
    <row r="1347" spans="1:216" ht="12.75" customHeight="1">
      <c r="A1347" s="195"/>
      <c r="B1347" s="189" t="s">
        <v>1896</v>
      </c>
      <c r="C1347" s="501" t="s">
        <v>1897</v>
      </c>
      <c r="D1347" s="501"/>
      <c r="E1347" s="501"/>
      <c r="F1347" s="501"/>
      <c r="G1347" s="501"/>
      <c r="H1347" s="190" t="s">
        <v>418</v>
      </c>
      <c r="I1347" s="202">
        <v>3.8E-3</v>
      </c>
      <c r="J1347" s="202">
        <v>1.0367</v>
      </c>
      <c r="K1347" s="215">
        <v>3.9400000000000002E-5</v>
      </c>
      <c r="L1347" s="208">
        <v>116448.72</v>
      </c>
      <c r="M1347" s="206">
        <v>1.28</v>
      </c>
      <c r="N1347" s="200">
        <v>149054.35999999999</v>
      </c>
      <c r="O1347" s="191"/>
      <c r="P1347" s="194">
        <v>5.87</v>
      </c>
      <c r="Q1347" s="278"/>
      <c r="R1347" s="278"/>
      <c r="GO1347" s="277"/>
      <c r="GP1347" s="277"/>
      <c r="GQ1347" s="277"/>
      <c r="GR1347" s="277"/>
      <c r="GS1347" s="277"/>
      <c r="GT1347" s="277"/>
      <c r="GU1347" s="277"/>
      <c r="GW1347" s="157"/>
      <c r="GX1347" s="157" t="s">
        <v>1897</v>
      </c>
      <c r="GY1347" s="157"/>
      <c r="GZ1347" s="277"/>
      <c r="HA1347" s="157"/>
      <c r="HB1347" s="157"/>
      <c r="HC1347" s="277"/>
      <c r="HD1347" s="277"/>
      <c r="HF1347" s="277"/>
      <c r="HH1347" s="289"/>
    </row>
    <row r="1348" spans="1:216" ht="12.75" customHeight="1">
      <c r="A1348" s="195"/>
      <c r="B1348" s="189" t="s">
        <v>2195</v>
      </c>
      <c r="C1348" s="501" t="s">
        <v>2196</v>
      </c>
      <c r="D1348" s="501"/>
      <c r="E1348" s="501"/>
      <c r="F1348" s="501"/>
      <c r="G1348" s="501"/>
      <c r="H1348" s="190" t="s">
        <v>413</v>
      </c>
      <c r="I1348" s="196">
        <v>30.6</v>
      </c>
      <c r="J1348" s="202">
        <v>1.0367</v>
      </c>
      <c r="K1348" s="215">
        <v>0.31723020000000002</v>
      </c>
      <c r="L1348" s="205">
        <v>41.38</v>
      </c>
      <c r="M1348" s="206">
        <v>1.41</v>
      </c>
      <c r="N1348" s="200">
        <v>58.35</v>
      </c>
      <c r="O1348" s="191"/>
      <c r="P1348" s="194">
        <v>18.510000000000002</v>
      </c>
      <c r="Q1348" s="278"/>
      <c r="R1348" s="278"/>
      <c r="GO1348" s="277"/>
      <c r="GP1348" s="277"/>
      <c r="GQ1348" s="277"/>
      <c r="GR1348" s="277"/>
      <c r="GS1348" s="277"/>
      <c r="GT1348" s="277"/>
      <c r="GU1348" s="277"/>
      <c r="GW1348" s="157"/>
      <c r="GX1348" s="157" t="s">
        <v>2196</v>
      </c>
      <c r="GY1348" s="157"/>
      <c r="GZ1348" s="277"/>
      <c r="HA1348" s="157"/>
      <c r="HB1348" s="157"/>
      <c r="HC1348" s="277"/>
      <c r="HD1348" s="277"/>
      <c r="HF1348" s="277"/>
      <c r="HH1348" s="289"/>
    </row>
    <row r="1349" spans="1:216" ht="12.75" customHeight="1">
      <c r="A1349" s="195"/>
      <c r="B1349" s="189" t="s">
        <v>2197</v>
      </c>
      <c r="C1349" s="501" t="s">
        <v>2198</v>
      </c>
      <c r="D1349" s="501"/>
      <c r="E1349" s="501"/>
      <c r="F1349" s="501"/>
      <c r="G1349" s="501"/>
      <c r="H1349" s="190" t="s">
        <v>2199</v>
      </c>
      <c r="I1349" s="209">
        <v>1</v>
      </c>
      <c r="J1349" s="202">
        <v>1.0367</v>
      </c>
      <c r="K1349" s="197">
        <v>1.0366999999999999E-2</v>
      </c>
      <c r="L1349" s="205">
        <v>742.3</v>
      </c>
      <c r="M1349" s="206">
        <v>1.34</v>
      </c>
      <c r="N1349" s="200">
        <v>994.68</v>
      </c>
      <c r="O1349" s="191"/>
      <c r="P1349" s="194">
        <v>10.31</v>
      </c>
      <c r="Q1349" s="278"/>
      <c r="R1349" s="278"/>
      <c r="GO1349" s="277"/>
      <c r="GP1349" s="277"/>
      <c r="GQ1349" s="277"/>
      <c r="GR1349" s="277"/>
      <c r="GS1349" s="277"/>
      <c r="GT1349" s="277"/>
      <c r="GU1349" s="277"/>
      <c r="GW1349" s="157"/>
      <c r="GX1349" s="157" t="s">
        <v>2198</v>
      </c>
      <c r="GY1349" s="157"/>
      <c r="GZ1349" s="277"/>
      <c r="HA1349" s="157"/>
      <c r="HB1349" s="157"/>
      <c r="HC1349" s="277"/>
      <c r="HD1349" s="277"/>
      <c r="HF1349" s="277"/>
      <c r="HH1349" s="289"/>
    </row>
    <row r="1350" spans="1:216" ht="12.75" customHeight="1">
      <c r="A1350" s="195"/>
      <c r="B1350" s="189" t="s">
        <v>1755</v>
      </c>
      <c r="C1350" s="501" t="s">
        <v>1756</v>
      </c>
      <c r="D1350" s="501"/>
      <c r="E1350" s="501"/>
      <c r="F1350" s="501"/>
      <c r="G1350" s="501"/>
      <c r="H1350" s="190" t="s">
        <v>413</v>
      </c>
      <c r="I1350" s="209">
        <v>10</v>
      </c>
      <c r="J1350" s="202">
        <v>1.0367</v>
      </c>
      <c r="K1350" s="192">
        <v>0.10367</v>
      </c>
      <c r="L1350" s="205">
        <v>56.11</v>
      </c>
      <c r="M1350" s="220">
        <v>1.6</v>
      </c>
      <c r="N1350" s="200">
        <v>89.78</v>
      </c>
      <c r="O1350" s="191"/>
      <c r="P1350" s="194">
        <v>9.31</v>
      </c>
      <c r="Q1350" s="278"/>
      <c r="R1350" s="278"/>
      <c r="GO1350" s="277"/>
      <c r="GP1350" s="277"/>
      <c r="GQ1350" s="277"/>
      <c r="GR1350" s="277"/>
      <c r="GS1350" s="277"/>
      <c r="GT1350" s="277"/>
      <c r="GU1350" s="277"/>
      <c r="GW1350" s="157"/>
      <c r="GX1350" s="157" t="s">
        <v>1756</v>
      </c>
      <c r="GY1350" s="157"/>
      <c r="GZ1350" s="277"/>
      <c r="HA1350" s="157"/>
      <c r="HB1350" s="157"/>
      <c r="HC1350" s="277"/>
      <c r="HD1350" s="277"/>
      <c r="HF1350" s="277"/>
      <c r="HH1350" s="289"/>
    </row>
    <row r="1351" spans="1:216" ht="12.75" customHeight="1">
      <c r="A1351" s="195"/>
      <c r="B1351" s="189" t="s">
        <v>2200</v>
      </c>
      <c r="C1351" s="501" t="s">
        <v>2201</v>
      </c>
      <c r="D1351" s="501"/>
      <c r="E1351" s="501"/>
      <c r="F1351" s="501"/>
      <c r="G1351" s="501"/>
      <c r="H1351" s="190" t="s">
        <v>587</v>
      </c>
      <c r="I1351" s="209">
        <v>2</v>
      </c>
      <c r="J1351" s="202">
        <v>1.0367</v>
      </c>
      <c r="K1351" s="197">
        <v>2.0733999999999999E-2</v>
      </c>
      <c r="L1351" s="205">
        <v>111.69</v>
      </c>
      <c r="M1351" s="206">
        <v>1.24</v>
      </c>
      <c r="N1351" s="200">
        <v>138.5</v>
      </c>
      <c r="O1351" s="191"/>
      <c r="P1351" s="194">
        <v>2.87</v>
      </c>
      <c r="Q1351" s="278"/>
      <c r="R1351" s="278"/>
      <c r="GO1351" s="277"/>
      <c r="GP1351" s="277"/>
      <c r="GQ1351" s="277"/>
      <c r="GR1351" s="277"/>
      <c r="GS1351" s="277"/>
      <c r="GT1351" s="277"/>
      <c r="GU1351" s="277"/>
      <c r="GW1351" s="157"/>
      <c r="GX1351" s="157" t="s">
        <v>2201</v>
      </c>
      <c r="GY1351" s="157"/>
      <c r="GZ1351" s="277"/>
      <c r="HA1351" s="157"/>
      <c r="HB1351" s="157"/>
      <c r="HC1351" s="277"/>
      <c r="HD1351" s="277"/>
      <c r="HF1351" s="277"/>
      <c r="HH1351" s="289"/>
    </row>
    <row r="1352" spans="1:216" ht="22.5" customHeight="1">
      <c r="A1352" s="195"/>
      <c r="B1352" s="189" t="s">
        <v>2202</v>
      </c>
      <c r="C1352" s="501" t="s">
        <v>2203</v>
      </c>
      <c r="D1352" s="501"/>
      <c r="E1352" s="501"/>
      <c r="F1352" s="501"/>
      <c r="G1352" s="501"/>
      <c r="H1352" s="190" t="s">
        <v>142</v>
      </c>
      <c r="I1352" s="209">
        <v>100</v>
      </c>
      <c r="J1352" s="202">
        <v>1.0367</v>
      </c>
      <c r="K1352" s="202">
        <v>1.0367</v>
      </c>
      <c r="L1352" s="205">
        <v>184.04</v>
      </c>
      <c r="M1352" s="206">
        <v>1.24</v>
      </c>
      <c r="N1352" s="200">
        <v>228.21</v>
      </c>
      <c r="O1352" s="191"/>
      <c r="P1352" s="194">
        <v>236.59</v>
      </c>
      <c r="Q1352" s="278"/>
      <c r="R1352" s="278"/>
      <c r="GO1352" s="277"/>
      <c r="GP1352" s="277"/>
      <c r="GQ1352" s="277"/>
      <c r="GR1352" s="277"/>
      <c r="GS1352" s="277"/>
      <c r="GT1352" s="277"/>
      <c r="GU1352" s="277"/>
      <c r="GW1352" s="157"/>
      <c r="GX1352" s="157" t="s">
        <v>2203</v>
      </c>
      <c r="GY1352" s="157"/>
      <c r="GZ1352" s="277"/>
      <c r="HA1352" s="157"/>
      <c r="HB1352" s="157"/>
      <c r="HC1352" s="277"/>
      <c r="HD1352" s="277"/>
      <c r="HF1352" s="277"/>
      <c r="HH1352" s="289"/>
    </row>
    <row r="1353" spans="1:216" ht="12.75" customHeight="1">
      <c r="A1353" s="210"/>
      <c r="B1353" s="187"/>
      <c r="C1353" s="500" t="s">
        <v>429</v>
      </c>
      <c r="D1353" s="500"/>
      <c r="E1353" s="500"/>
      <c r="F1353" s="500"/>
      <c r="G1353" s="500"/>
      <c r="H1353" s="180"/>
      <c r="I1353" s="181"/>
      <c r="J1353" s="181"/>
      <c r="K1353" s="181"/>
      <c r="L1353" s="183"/>
      <c r="M1353" s="181"/>
      <c r="N1353" s="211"/>
      <c r="O1353" s="181"/>
      <c r="P1353" s="212">
        <v>1847.36</v>
      </c>
      <c r="Q1353" s="278"/>
      <c r="R1353" s="278"/>
      <c r="GO1353" s="277"/>
      <c r="GP1353" s="277"/>
      <c r="GQ1353" s="277"/>
      <c r="GR1353" s="277"/>
      <c r="GS1353" s="277"/>
      <c r="GT1353" s="277"/>
      <c r="GU1353" s="277"/>
      <c r="GW1353" s="157"/>
      <c r="GX1353" s="157"/>
      <c r="GY1353" s="157"/>
      <c r="GZ1353" s="277" t="s">
        <v>429</v>
      </c>
      <c r="HA1353" s="157"/>
      <c r="HB1353" s="157"/>
      <c r="HC1353" s="277"/>
      <c r="HD1353" s="277"/>
      <c r="HF1353" s="277"/>
      <c r="HH1353" s="289"/>
    </row>
    <row r="1354" spans="1:216" ht="12.75" customHeight="1">
      <c r="A1354" s="203" t="s">
        <v>1925</v>
      </c>
      <c r="B1354" s="189" t="s">
        <v>430</v>
      </c>
      <c r="C1354" s="501" t="s">
        <v>431</v>
      </c>
      <c r="D1354" s="501"/>
      <c r="E1354" s="501"/>
      <c r="F1354" s="501"/>
      <c r="G1354" s="501"/>
      <c r="H1354" s="190" t="s">
        <v>432</v>
      </c>
      <c r="I1354" s="209">
        <v>2</v>
      </c>
      <c r="J1354" s="191"/>
      <c r="K1354" s="209">
        <v>2</v>
      </c>
      <c r="L1354" s="193"/>
      <c r="M1354" s="191"/>
      <c r="N1354" s="193"/>
      <c r="O1354" s="202">
        <v>1.0367</v>
      </c>
      <c r="P1354" s="216">
        <v>20.11</v>
      </c>
      <c r="GO1354" s="277"/>
      <c r="GP1354" s="277"/>
      <c r="GQ1354" s="277"/>
      <c r="GR1354" s="277"/>
      <c r="GS1354" s="277"/>
      <c r="GT1354" s="277"/>
      <c r="GU1354" s="277"/>
      <c r="GW1354" s="157"/>
      <c r="GX1354" s="157"/>
      <c r="GY1354" s="157"/>
      <c r="GZ1354" s="277"/>
      <c r="HA1354" s="157" t="s">
        <v>431</v>
      </c>
      <c r="HB1354" s="157"/>
      <c r="HC1354" s="277"/>
      <c r="HD1354" s="277"/>
      <c r="HF1354" s="277"/>
      <c r="HH1354" s="289"/>
    </row>
    <row r="1355" spans="1:216" ht="12.75" customHeight="1">
      <c r="A1355" s="203"/>
      <c r="B1355" s="189"/>
      <c r="C1355" s="501" t="s">
        <v>433</v>
      </c>
      <c r="D1355" s="501"/>
      <c r="E1355" s="501"/>
      <c r="F1355" s="501"/>
      <c r="G1355" s="501"/>
      <c r="H1355" s="190"/>
      <c r="I1355" s="191"/>
      <c r="J1355" s="191"/>
      <c r="K1355" s="191"/>
      <c r="L1355" s="193"/>
      <c r="M1355" s="191"/>
      <c r="N1355" s="193"/>
      <c r="O1355" s="191"/>
      <c r="P1355" s="194">
        <v>1559.97</v>
      </c>
      <c r="GO1355" s="277"/>
      <c r="GP1355" s="277"/>
      <c r="GQ1355" s="277"/>
      <c r="GR1355" s="277"/>
      <c r="GS1355" s="277"/>
      <c r="GT1355" s="277"/>
      <c r="GU1355" s="277"/>
      <c r="GW1355" s="157"/>
      <c r="GX1355" s="157"/>
      <c r="GY1355" s="157"/>
      <c r="GZ1355" s="277"/>
      <c r="HA1355" s="157"/>
      <c r="HB1355" s="157" t="s">
        <v>433</v>
      </c>
      <c r="HC1355" s="277"/>
      <c r="HD1355" s="277"/>
      <c r="HF1355" s="277"/>
      <c r="HH1355" s="289"/>
    </row>
    <row r="1356" spans="1:216" ht="12.75" customHeight="1">
      <c r="A1356" s="203"/>
      <c r="B1356" s="189" t="s">
        <v>603</v>
      </c>
      <c r="C1356" s="501" t="s">
        <v>604</v>
      </c>
      <c r="D1356" s="501"/>
      <c r="E1356" s="501"/>
      <c r="F1356" s="501"/>
      <c r="G1356" s="501"/>
      <c r="H1356" s="190" t="s">
        <v>432</v>
      </c>
      <c r="I1356" s="209">
        <v>97</v>
      </c>
      <c r="J1356" s="191"/>
      <c r="K1356" s="209">
        <v>97</v>
      </c>
      <c r="L1356" s="193"/>
      <c r="M1356" s="191"/>
      <c r="N1356" s="193"/>
      <c r="O1356" s="191"/>
      <c r="P1356" s="194">
        <v>1513.17</v>
      </c>
      <c r="GO1356" s="277"/>
      <c r="GP1356" s="277"/>
      <c r="GQ1356" s="277"/>
      <c r="GR1356" s="277"/>
      <c r="GS1356" s="277"/>
      <c r="GT1356" s="277"/>
      <c r="GU1356" s="277"/>
      <c r="GW1356" s="157"/>
      <c r="GX1356" s="157"/>
      <c r="GY1356" s="157"/>
      <c r="GZ1356" s="277"/>
      <c r="HA1356" s="157"/>
      <c r="HB1356" s="157" t="s">
        <v>604</v>
      </c>
      <c r="HC1356" s="277"/>
      <c r="HD1356" s="277"/>
      <c r="HF1356" s="277"/>
      <c r="HH1356" s="289"/>
    </row>
    <row r="1357" spans="1:216" ht="12.75" customHeight="1">
      <c r="A1357" s="203"/>
      <c r="B1357" s="189" t="s">
        <v>605</v>
      </c>
      <c r="C1357" s="501" t="s">
        <v>606</v>
      </c>
      <c r="D1357" s="501"/>
      <c r="E1357" s="501"/>
      <c r="F1357" s="501"/>
      <c r="G1357" s="501"/>
      <c r="H1357" s="190" t="s">
        <v>432</v>
      </c>
      <c r="I1357" s="209">
        <v>51</v>
      </c>
      <c r="J1357" s="191"/>
      <c r="K1357" s="209">
        <v>51</v>
      </c>
      <c r="L1357" s="193"/>
      <c r="M1357" s="191"/>
      <c r="N1357" s="193"/>
      <c r="O1357" s="191"/>
      <c r="P1357" s="216">
        <v>795.58</v>
      </c>
      <c r="GO1357" s="277"/>
      <c r="GP1357" s="277"/>
      <c r="GQ1357" s="277"/>
      <c r="GR1357" s="277"/>
      <c r="GS1357" s="277"/>
      <c r="GT1357" s="277"/>
      <c r="GU1357" s="277"/>
      <c r="GW1357" s="157"/>
      <c r="GX1357" s="157"/>
      <c r="GY1357" s="157"/>
      <c r="GZ1357" s="277"/>
      <c r="HA1357" s="157"/>
      <c r="HB1357" s="157" t="s">
        <v>606</v>
      </c>
      <c r="HC1357" s="277"/>
      <c r="HD1357" s="277"/>
      <c r="HF1357" s="277"/>
      <c r="HH1357" s="289"/>
    </row>
    <row r="1358" spans="1:216" ht="12.75" customHeight="1">
      <c r="A1358" s="213"/>
      <c r="B1358" s="214"/>
      <c r="C1358" s="500" t="s">
        <v>438</v>
      </c>
      <c r="D1358" s="500"/>
      <c r="E1358" s="500"/>
      <c r="F1358" s="500"/>
      <c r="G1358" s="500"/>
      <c r="H1358" s="180"/>
      <c r="I1358" s="181"/>
      <c r="J1358" s="181"/>
      <c r="K1358" s="181"/>
      <c r="L1358" s="183"/>
      <c r="M1358" s="181"/>
      <c r="N1358" s="211">
        <v>417622</v>
      </c>
      <c r="O1358" s="181"/>
      <c r="P1358" s="212">
        <v>4176.22</v>
      </c>
      <c r="GO1358" s="277"/>
      <c r="GP1358" s="277"/>
      <c r="GQ1358" s="277"/>
      <c r="GR1358" s="277"/>
      <c r="GS1358" s="277"/>
      <c r="GT1358" s="277"/>
      <c r="GU1358" s="277"/>
      <c r="GW1358" s="157"/>
      <c r="GX1358" s="157"/>
      <c r="GY1358" s="157"/>
      <c r="GZ1358" s="277"/>
      <c r="HA1358" s="157"/>
      <c r="HB1358" s="157"/>
      <c r="HC1358" s="277" t="s">
        <v>438</v>
      </c>
      <c r="HD1358" s="277"/>
      <c r="HF1358" s="277"/>
      <c r="HH1358" s="289"/>
    </row>
    <row r="1359" spans="1:216" ht="1.5" customHeight="1">
      <c r="A1359" s="223"/>
      <c r="B1359" s="224"/>
      <c r="C1359" s="224"/>
      <c r="D1359" s="224"/>
      <c r="E1359" s="224"/>
      <c r="F1359" s="225"/>
      <c r="G1359" s="225"/>
      <c r="H1359" s="225"/>
      <c r="I1359" s="225"/>
      <c r="J1359" s="226"/>
      <c r="K1359" s="225"/>
      <c r="L1359" s="226"/>
      <c r="M1359" s="227"/>
      <c r="N1359" s="226"/>
      <c r="O1359" s="228"/>
      <c r="P1359" s="229"/>
      <c r="Q1359" s="279"/>
      <c r="R1359" s="280"/>
      <c r="GO1359" s="277"/>
      <c r="GP1359" s="277"/>
      <c r="GQ1359" s="277"/>
      <c r="GR1359" s="277"/>
      <c r="GS1359" s="277"/>
      <c r="GT1359" s="277"/>
      <c r="GU1359" s="277"/>
      <c r="GW1359" s="157"/>
      <c r="GX1359" s="157"/>
      <c r="GY1359" s="157"/>
      <c r="GZ1359" s="277"/>
      <c r="HA1359" s="157"/>
      <c r="HB1359" s="157"/>
      <c r="HC1359" s="277"/>
      <c r="HD1359" s="277"/>
      <c r="HF1359" s="277"/>
      <c r="HH1359" s="289"/>
    </row>
    <row r="1360" spans="1:216" ht="12.75" customHeight="1">
      <c r="A1360" s="210"/>
      <c r="B1360" s="230"/>
      <c r="C1360" s="496" t="s">
        <v>2204</v>
      </c>
      <c r="D1360" s="496"/>
      <c r="E1360" s="496"/>
      <c r="F1360" s="496"/>
      <c r="G1360" s="496"/>
      <c r="H1360" s="496"/>
      <c r="I1360" s="496"/>
      <c r="J1360" s="496"/>
      <c r="K1360" s="496"/>
      <c r="L1360" s="496"/>
      <c r="M1360" s="496"/>
      <c r="N1360" s="496"/>
      <c r="O1360" s="496"/>
      <c r="P1360" s="232"/>
      <c r="Q1360" s="279"/>
      <c r="R1360" s="280"/>
      <c r="GO1360" s="277"/>
      <c r="GP1360" s="277"/>
      <c r="GQ1360" s="277"/>
      <c r="GR1360" s="277"/>
      <c r="GS1360" s="277"/>
      <c r="GT1360" s="277"/>
      <c r="GU1360" s="277"/>
      <c r="GW1360" s="157"/>
      <c r="GX1360" s="157"/>
      <c r="GY1360" s="157"/>
      <c r="GZ1360" s="277"/>
      <c r="HA1360" s="157"/>
      <c r="HB1360" s="157"/>
      <c r="HC1360" s="277"/>
      <c r="HD1360" s="277" t="s">
        <v>2204</v>
      </c>
      <c r="HF1360" s="277"/>
      <c r="HH1360" s="289"/>
    </row>
    <row r="1361" spans="1:216" ht="12.75" customHeight="1">
      <c r="A1361" s="210"/>
      <c r="B1361" s="187"/>
      <c r="C1361" s="495" t="s">
        <v>675</v>
      </c>
      <c r="D1361" s="495"/>
      <c r="E1361" s="495"/>
      <c r="F1361" s="495"/>
      <c r="G1361" s="495"/>
      <c r="H1361" s="495"/>
      <c r="I1361" s="495"/>
      <c r="J1361" s="495"/>
      <c r="K1361" s="495"/>
      <c r="L1361" s="495"/>
      <c r="M1361" s="495"/>
      <c r="N1361" s="495"/>
      <c r="O1361" s="495"/>
      <c r="P1361" s="234">
        <v>1490780.85</v>
      </c>
      <c r="Q1361" s="279"/>
      <c r="R1361" s="280"/>
      <c r="GO1361" s="277"/>
      <c r="GP1361" s="277"/>
      <c r="GQ1361" s="277"/>
      <c r="GR1361" s="277"/>
      <c r="GS1361" s="277"/>
      <c r="GT1361" s="277"/>
      <c r="GU1361" s="277"/>
      <c r="GW1361" s="157"/>
      <c r="GX1361" s="157"/>
      <c r="GY1361" s="157"/>
      <c r="GZ1361" s="277"/>
      <c r="HA1361" s="157"/>
      <c r="HB1361" s="157"/>
      <c r="HC1361" s="277"/>
      <c r="HD1361" s="277"/>
      <c r="HE1361" s="140" t="s">
        <v>675</v>
      </c>
      <c r="HF1361" s="277"/>
      <c r="HH1361" s="289"/>
    </row>
    <row r="1362" spans="1:216" ht="12.75" customHeight="1">
      <c r="A1362" s="210"/>
      <c r="B1362" s="187"/>
      <c r="C1362" s="495" t="s">
        <v>676</v>
      </c>
      <c r="D1362" s="495"/>
      <c r="E1362" s="495"/>
      <c r="F1362" s="495"/>
      <c r="G1362" s="495"/>
      <c r="H1362" s="495"/>
      <c r="I1362" s="495"/>
      <c r="J1362" s="495"/>
      <c r="K1362" s="495"/>
      <c r="L1362" s="495"/>
      <c r="M1362" s="495"/>
      <c r="N1362" s="495"/>
      <c r="O1362" s="495"/>
      <c r="P1362" s="235"/>
      <c r="Q1362" s="279"/>
      <c r="R1362" s="280"/>
      <c r="GO1362" s="277"/>
      <c r="GP1362" s="277"/>
      <c r="GQ1362" s="277"/>
      <c r="GR1362" s="277"/>
      <c r="GS1362" s="277"/>
      <c r="GT1362" s="277"/>
      <c r="GU1362" s="277"/>
      <c r="GW1362" s="157"/>
      <c r="GX1362" s="157"/>
      <c r="GY1362" s="157"/>
      <c r="GZ1362" s="277"/>
      <c r="HA1362" s="157"/>
      <c r="HB1362" s="157"/>
      <c r="HC1362" s="277"/>
      <c r="HD1362" s="277"/>
      <c r="HE1362" s="140" t="s">
        <v>676</v>
      </c>
      <c r="HF1362" s="277"/>
      <c r="HH1362" s="289"/>
    </row>
    <row r="1363" spans="1:216" ht="12.75" customHeight="1">
      <c r="A1363" s="210"/>
      <c r="B1363" s="187"/>
      <c r="C1363" s="495" t="s">
        <v>677</v>
      </c>
      <c r="D1363" s="495"/>
      <c r="E1363" s="495"/>
      <c r="F1363" s="495"/>
      <c r="G1363" s="495"/>
      <c r="H1363" s="495"/>
      <c r="I1363" s="495"/>
      <c r="J1363" s="495"/>
      <c r="K1363" s="495"/>
      <c r="L1363" s="495"/>
      <c r="M1363" s="495"/>
      <c r="N1363" s="495"/>
      <c r="O1363" s="495"/>
      <c r="P1363" s="234">
        <v>1219144.07</v>
      </c>
      <c r="Q1363" s="279"/>
      <c r="R1363" s="280"/>
      <c r="GO1363" s="277"/>
      <c r="GP1363" s="277"/>
      <c r="GQ1363" s="277"/>
      <c r="GR1363" s="277"/>
      <c r="GS1363" s="277"/>
      <c r="GT1363" s="277"/>
      <c r="GU1363" s="277"/>
      <c r="GW1363" s="157"/>
      <c r="GX1363" s="157"/>
      <c r="GY1363" s="157"/>
      <c r="GZ1363" s="277"/>
      <c r="HA1363" s="157"/>
      <c r="HB1363" s="157"/>
      <c r="HC1363" s="277"/>
      <c r="HD1363" s="277"/>
      <c r="HE1363" s="140" t="s">
        <v>677</v>
      </c>
      <c r="HF1363" s="277"/>
      <c r="HH1363" s="289"/>
    </row>
    <row r="1364" spans="1:216" ht="12.75" customHeight="1">
      <c r="A1364" s="210"/>
      <c r="B1364" s="187"/>
      <c r="C1364" s="495" t="s">
        <v>678</v>
      </c>
      <c r="D1364" s="495"/>
      <c r="E1364" s="495"/>
      <c r="F1364" s="495"/>
      <c r="G1364" s="495"/>
      <c r="H1364" s="495"/>
      <c r="I1364" s="495"/>
      <c r="J1364" s="495"/>
      <c r="K1364" s="495"/>
      <c r="L1364" s="495"/>
      <c r="M1364" s="495"/>
      <c r="N1364" s="495"/>
      <c r="O1364" s="495"/>
      <c r="P1364" s="234">
        <v>33382.379999999997</v>
      </c>
      <c r="Q1364" s="279"/>
      <c r="R1364" s="280"/>
      <c r="GO1364" s="277"/>
      <c r="GP1364" s="277"/>
      <c r="GQ1364" s="277"/>
      <c r="GR1364" s="277"/>
      <c r="GS1364" s="277"/>
      <c r="GT1364" s="277"/>
      <c r="GU1364" s="277"/>
      <c r="GW1364" s="157"/>
      <c r="GX1364" s="157"/>
      <c r="GY1364" s="157"/>
      <c r="GZ1364" s="277"/>
      <c r="HA1364" s="157"/>
      <c r="HB1364" s="157"/>
      <c r="HC1364" s="277"/>
      <c r="HD1364" s="277"/>
      <c r="HE1364" s="140" t="s">
        <v>678</v>
      </c>
      <c r="HF1364" s="277"/>
      <c r="HH1364" s="289"/>
    </row>
    <row r="1365" spans="1:216" ht="12.75" customHeight="1">
      <c r="A1365" s="210"/>
      <c r="B1365" s="187"/>
      <c r="C1365" s="495" t="s">
        <v>679</v>
      </c>
      <c r="D1365" s="495"/>
      <c r="E1365" s="495"/>
      <c r="F1365" s="495"/>
      <c r="G1365" s="495"/>
      <c r="H1365" s="495"/>
      <c r="I1365" s="495"/>
      <c r="J1365" s="495"/>
      <c r="K1365" s="495"/>
      <c r="L1365" s="495"/>
      <c r="M1365" s="495"/>
      <c r="N1365" s="495"/>
      <c r="O1365" s="495"/>
      <c r="P1365" s="234">
        <v>18031.57</v>
      </c>
      <c r="Q1365" s="279"/>
      <c r="R1365" s="280"/>
      <c r="GO1365" s="277"/>
      <c r="GP1365" s="277"/>
      <c r="GQ1365" s="277"/>
      <c r="GR1365" s="277"/>
      <c r="GS1365" s="277"/>
      <c r="GT1365" s="277"/>
      <c r="GU1365" s="277"/>
      <c r="GW1365" s="157"/>
      <c r="GX1365" s="157"/>
      <c r="GY1365" s="157"/>
      <c r="GZ1365" s="277"/>
      <c r="HA1365" s="157"/>
      <c r="HB1365" s="157"/>
      <c r="HC1365" s="277"/>
      <c r="HD1365" s="277"/>
      <c r="HE1365" s="140" t="s">
        <v>679</v>
      </c>
      <c r="HF1365" s="277"/>
      <c r="HH1365" s="289"/>
    </row>
    <row r="1366" spans="1:216" ht="12.75" customHeight="1">
      <c r="A1366" s="210"/>
      <c r="B1366" s="187"/>
      <c r="C1366" s="495" t="s">
        <v>680</v>
      </c>
      <c r="D1366" s="495"/>
      <c r="E1366" s="495"/>
      <c r="F1366" s="495"/>
      <c r="G1366" s="495"/>
      <c r="H1366" s="495"/>
      <c r="I1366" s="495"/>
      <c r="J1366" s="495"/>
      <c r="K1366" s="495"/>
      <c r="L1366" s="495"/>
      <c r="M1366" s="495"/>
      <c r="N1366" s="495"/>
      <c r="O1366" s="495"/>
      <c r="P1366" s="234">
        <v>220222.83</v>
      </c>
      <c r="Q1366" s="279"/>
      <c r="R1366" s="280"/>
      <c r="GO1366" s="277"/>
      <c r="GP1366" s="277"/>
      <c r="GQ1366" s="277"/>
      <c r="GR1366" s="277"/>
      <c r="GS1366" s="277"/>
      <c r="GT1366" s="277"/>
      <c r="GU1366" s="277"/>
      <c r="GW1366" s="157"/>
      <c r="GX1366" s="157"/>
      <c r="GY1366" s="157"/>
      <c r="GZ1366" s="277"/>
      <c r="HA1366" s="157"/>
      <c r="HB1366" s="157"/>
      <c r="HC1366" s="277"/>
      <c r="HD1366" s="277"/>
      <c r="HE1366" s="140" t="s">
        <v>680</v>
      </c>
      <c r="HF1366" s="277"/>
      <c r="HH1366" s="289"/>
    </row>
    <row r="1367" spans="1:216" ht="12.75" customHeight="1">
      <c r="A1367" s="210"/>
      <c r="B1367" s="187"/>
      <c r="C1367" s="495" t="s">
        <v>1097</v>
      </c>
      <c r="D1367" s="495"/>
      <c r="E1367" s="495"/>
      <c r="F1367" s="495"/>
      <c r="G1367" s="495"/>
      <c r="H1367" s="495"/>
      <c r="I1367" s="495"/>
      <c r="J1367" s="495"/>
      <c r="K1367" s="495"/>
      <c r="L1367" s="495"/>
      <c r="M1367" s="495"/>
      <c r="N1367" s="495"/>
      <c r="O1367" s="495"/>
      <c r="P1367" s="234">
        <v>74602.570000000007</v>
      </c>
      <c r="Q1367" s="279"/>
      <c r="R1367" s="280"/>
      <c r="GO1367" s="277"/>
      <c r="GP1367" s="277"/>
      <c r="GQ1367" s="277"/>
      <c r="GR1367" s="277"/>
      <c r="GS1367" s="277"/>
      <c r="GT1367" s="277"/>
      <c r="GU1367" s="277"/>
      <c r="GW1367" s="157"/>
      <c r="GX1367" s="157"/>
      <c r="GY1367" s="157"/>
      <c r="GZ1367" s="277"/>
      <c r="HA1367" s="157"/>
      <c r="HB1367" s="157"/>
      <c r="HC1367" s="277"/>
      <c r="HD1367" s="277"/>
      <c r="HE1367" s="140" t="s">
        <v>1097</v>
      </c>
      <c r="HF1367" s="277"/>
      <c r="HH1367" s="289"/>
    </row>
    <row r="1368" spans="1:216" ht="12.75" customHeight="1">
      <c r="A1368" s="210"/>
      <c r="B1368" s="187"/>
      <c r="C1368" s="495" t="s">
        <v>676</v>
      </c>
      <c r="D1368" s="495"/>
      <c r="E1368" s="495"/>
      <c r="F1368" s="495"/>
      <c r="G1368" s="495"/>
      <c r="H1368" s="495"/>
      <c r="I1368" s="495"/>
      <c r="J1368" s="495"/>
      <c r="K1368" s="495"/>
      <c r="L1368" s="495"/>
      <c r="M1368" s="495"/>
      <c r="N1368" s="495"/>
      <c r="O1368" s="495"/>
      <c r="P1368" s="235"/>
      <c r="Q1368" s="279"/>
      <c r="R1368" s="280"/>
      <c r="GO1368" s="277"/>
      <c r="GP1368" s="277"/>
      <c r="GQ1368" s="277"/>
      <c r="GR1368" s="277"/>
      <c r="GS1368" s="277"/>
      <c r="GT1368" s="277"/>
      <c r="GU1368" s="277"/>
      <c r="GW1368" s="157"/>
      <c r="GX1368" s="157"/>
      <c r="GY1368" s="157"/>
      <c r="GZ1368" s="277"/>
      <c r="HA1368" s="157"/>
      <c r="HB1368" s="157"/>
      <c r="HC1368" s="277"/>
      <c r="HD1368" s="277"/>
      <c r="HE1368" s="140" t="s">
        <v>676</v>
      </c>
      <c r="HF1368" s="277"/>
      <c r="HH1368" s="289"/>
    </row>
    <row r="1369" spans="1:216" ht="12.75" customHeight="1">
      <c r="A1369" s="210"/>
      <c r="B1369" s="187"/>
      <c r="C1369" s="495" t="s">
        <v>682</v>
      </c>
      <c r="D1369" s="495"/>
      <c r="E1369" s="495"/>
      <c r="F1369" s="495"/>
      <c r="G1369" s="495"/>
      <c r="H1369" s="495"/>
      <c r="I1369" s="495"/>
      <c r="J1369" s="495"/>
      <c r="K1369" s="495"/>
      <c r="L1369" s="495"/>
      <c r="M1369" s="495"/>
      <c r="N1369" s="495"/>
      <c r="O1369" s="495"/>
      <c r="P1369" s="234">
        <v>19187.3</v>
      </c>
      <c r="Q1369" s="279"/>
      <c r="R1369" s="280"/>
      <c r="GO1369" s="277"/>
      <c r="GP1369" s="277"/>
      <c r="GQ1369" s="277"/>
      <c r="GR1369" s="277"/>
      <c r="GS1369" s="277"/>
      <c r="GT1369" s="277"/>
      <c r="GU1369" s="277"/>
      <c r="GW1369" s="157"/>
      <c r="GX1369" s="157"/>
      <c r="GY1369" s="157"/>
      <c r="GZ1369" s="277"/>
      <c r="HA1369" s="157"/>
      <c r="HB1369" s="157"/>
      <c r="HC1369" s="277"/>
      <c r="HD1369" s="277"/>
      <c r="HE1369" s="140" t="s">
        <v>682</v>
      </c>
      <c r="HF1369" s="277"/>
      <c r="HH1369" s="289"/>
    </row>
    <row r="1370" spans="1:216" ht="12.75" customHeight="1">
      <c r="A1370" s="210"/>
      <c r="B1370" s="187"/>
      <c r="C1370" s="495" t="s">
        <v>683</v>
      </c>
      <c r="D1370" s="495"/>
      <c r="E1370" s="495"/>
      <c r="F1370" s="495"/>
      <c r="G1370" s="495"/>
      <c r="H1370" s="495"/>
      <c r="I1370" s="495"/>
      <c r="J1370" s="495"/>
      <c r="K1370" s="495"/>
      <c r="L1370" s="495"/>
      <c r="M1370" s="495"/>
      <c r="N1370" s="495"/>
      <c r="O1370" s="495"/>
      <c r="P1370" s="252">
        <v>417.33</v>
      </c>
      <c r="Q1370" s="279"/>
      <c r="R1370" s="280"/>
      <c r="GO1370" s="277"/>
      <c r="GP1370" s="277"/>
      <c r="GQ1370" s="277"/>
      <c r="GR1370" s="277"/>
      <c r="GS1370" s="277"/>
      <c r="GT1370" s="277"/>
      <c r="GU1370" s="277"/>
      <c r="GW1370" s="157"/>
      <c r="GX1370" s="157"/>
      <c r="GY1370" s="157"/>
      <c r="GZ1370" s="277"/>
      <c r="HA1370" s="157"/>
      <c r="HB1370" s="157"/>
      <c r="HC1370" s="277"/>
      <c r="HD1370" s="277"/>
      <c r="HE1370" s="140" t="s">
        <v>683</v>
      </c>
      <c r="HF1370" s="277"/>
      <c r="HH1370" s="289"/>
    </row>
    <row r="1371" spans="1:216" ht="12.75" customHeight="1">
      <c r="A1371" s="210"/>
      <c r="B1371" s="187"/>
      <c r="C1371" s="495" t="s">
        <v>684</v>
      </c>
      <c r="D1371" s="495"/>
      <c r="E1371" s="495"/>
      <c r="F1371" s="495"/>
      <c r="G1371" s="495"/>
      <c r="H1371" s="495"/>
      <c r="I1371" s="495"/>
      <c r="J1371" s="495"/>
      <c r="K1371" s="495"/>
      <c r="L1371" s="495"/>
      <c r="M1371" s="495"/>
      <c r="N1371" s="495"/>
      <c r="O1371" s="495"/>
      <c r="P1371" s="252">
        <v>102.31</v>
      </c>
      <c r="Q1371" s="279"/>
      <c r="R1371" s="280"/>
      <c r="GO1371" s="277"/>
      <c r="GP1371" s="277"/>
      <c r="GQ1371" s="277"/>
      <c r="GR1371" s="277"/>
      <c r="GS1371" s="277"/>
      <c r="GT1371" s="277"/>
      <c r="GU1371" s="277"/>
      <c r="GW1371" s="157"/>
      <c r="GX1371" s="157"/>
      <c r="GY1371" s="157"/>
      <c r="GZ1371" s="277"/>
      <c r="HA1371" s="157"/>
      <c r="HB1371" s="157"/>
      <c r="HC1371" s="277"/>
      <c r="HD1371" s="277"/>
      <c r="HE1371" s="140" t="s">
        <v>684</v>
      </c>
      <c r="HF1371" s="277"/>
      <c r="HH1371" s="289"/>
    </row>
    <row r="1372" spans="1:216" ht="12.75" customHeight="1">
      <c r="A1372" s="210"/>
      <c r="B1372" s="187"/>
      <c r="C1372" s="495" t="s">
        <v>685</v>
      </c>
      <c r="D1372" s="495"/>
      <c r="E1372" s="495"/>
      <c r="F1372" s="495"/>
      <c r="G1372" s="495"/>
      <c r="H1372" s="495"/>
      <c r="I1372" s="495"/>
      <c r="J1372" s="495"/>
      <c r="K1372" s="495"/>
      <c r="L1372" s="495"/>
      <c r="M1372" s="495"/>
      <c r="N1372" s="495"/>
      <c r="O1372" s="495"/>
      <c r="P1372" s="234">
        <v>25575.42</v>
      </c>
      <c r="Q1372" s="279"/>
      <c r="R1372" s="280"/>
      <c r="GO1372" s="277"/>
      <c r="GP1372" s="277"/>
      <c r="GQ1372" s="277"/>
      <c r="GR1372" s="277"/>
      <c r="GS1372" s="277"/>
      <c r="GT1372" s="277"/>
      <c r="GU1372" s="277"/>
      <c r="GW1372" s="157"/>
      <c r="GX1372" s="157"/>
      <c r="GY1372" s="157"/>
      <c r="GZ1372" s="277"/>
      <c r="HA1372" s="157"/>
      <c r="HB1372" s="157"/>
      <c r="HC1372" s="277"/>
      <c r="HD1372" s="277"/>
      <c r="HE1372" s="140" t="s">
        <v>685</v>
      </c>
      <c r="HF1372" s="277"/>
      <c r="HH1372" s="289"/>
    </row>
    <row r="1373" spans="1:216" ht="12.75" customHeight="1">
      <c r="A1373" s="210"/>
      <c r="B1373" s="187"/>
      <c r="C1373" s="495" t="s">
        <v>686</v>
      </c>
      <c r="D1373" s="495"/>
      <c r="E1373" s="495"/>
      <c r="F1373" s="495"/>
      <c r="G1373" s="495"/>
      <c r="H1373" s="495"/>
      <c r="I1373" s="495"/>
      <c r="J1373" s="495"/>
      <c r="K1373" s="495"/>
      <c r="L1373" s="495"/>
      <c r="M1373" s="495"/>
      <c r="N1373" s="495"/>
      <c r="O1373" s="495"/>
      <c r="P1373" s="234">
        <v>18710.919999999998</v>
      </c>
      <c r="Q1373" s="279"/>
      <c r="R1373" s="280"/>
      <c r="GO1373" s="277"/>
      <c r="GP1373" s="277"/>
      <c r="GQ1373" s="277"/>
      <c r="GR1373" s="277"/>
      <c r="GS1373" s="277"/>
      <c r="GT1373" s="277"/>
      <c r="GU1373" s="277"/>
      <c r="GW1373" s="157"/>
      <c r="GX1373" s="157"/>
      <c r="GY1373" s="157"/>
      <c r="GZ1373" s="277"/>
      <c r="HA1373" s="157"/>
      <c r="HB1373" s="157"/>
      <c r="HC1373" s="277"/>
      <c r="HD1373" s="277"/>
      <c r="HE1373" s="140" t="s">
        <v>686</v>
      </c>
      <c r="HF1373" s="277"/>
      <c r="HH1373" s="289"/>
    </row>
    <row r="1374" spans="1:216" ht="12.75" customHeight="1">
      <c r="A1374" s="210"/>
      <c r="B1374" s="187"/>
      <c r="C1374" s="495" t="s">
        <v>687</v>
      </c>
      <c r="D1374" s="495"/>
      <c r="E1374" s="495"/>
      <c r="F1374" s="495"/>
      <c r="G1374" s="495"/>
      <c r="H1374" s="495"/>
      <c r="I1374" s="495"/>
      <c r="J1374" s="495"/>
      <c r="K1374" s="495"/>
      <c r="L1374" s="495"/>
      <c r="M1374" s="495"/>
      <c r="N1374" s="495"/>
      <c r="O1374" s="495"/>
      <c r="P1374" s="234">
        <v>10609.29</v>
      </c>
      <c r="Q1374" s="279"/>
      <c r="R1374" s="280"/>
      <c r="GO1374" s="277"/>
      <c r="GP1374" s="277"/>
      <c r="GQ1374" s="277"/>
      <c r="GR1374" s="277"/>
      <c r="GS1374" s="277"/>
      <c r="GT1374" s="277"/>
      <c r="GU1374" s="277"/>
      <c r="GW1374" s="157"/>
      <c r="GX1374" s="157"/>
      <c r="GY1374" s="157"/>
      <c r="GZ1374" s="277"/>
      <c r="HA1374" s="157"/>
      <c r="HB1374" s="157"/>
      <c r="HC1374" s="277"/>
      <c r="HD1374" s="277"/>
      <c r="HE1374" s="140" t="s">
        <v>687</v>
      </c>
      <c r="HF1374" s="277"/>
      <c r="HH1374" s="289"/>
    </row>
    <row r="1375" spans="1:216" ht="12.75" customHeight="1">
      <c r="A1375" s="210"/>
      <c r="B1375" s="187"/>
      <c r="C1375" s="495" t="s">
        <v>681</v>
      </c>
      <c r="D1375" s="495"/>
      <c r="E1375" s="495"/>
      <c r="F1375" s="495"/>
      <c r="G1375" s="495"/>
      <c r="H1375" s="495"/>
      <c r="I1375" s="495"/>
      <c r="J1375" s="495"/>
      <c r="K1375" s="495"/>
      <c r="L1375" s="495"/>
      <c r="M1375" s="495"/>
      <c r="N1375" s="495"/>
      <c r="O1375" s="495"/>
      <c r="P1375" s="234">
        <v>3244661.18</v>
      </c>
      <c r="Q1375" s="279"/>
      <c r="R1375" s="280"/>
      <c r="GO1375" s="277"/>
      <c r="GP1375" s="277"/>
      <c r="GQ1375" s="277"/>
      <c r="GR1375" s="277"/>
      <c r="GS1375" s="277"/>
      <c r="GT1375" s="277"/>
      <c r="GU1375" s="277"/>
      <c r="GW1375" s="157"/>
      <c r="GX1375" s="157"/>
      <c r="GY1375" s="157"/>
      <c r="GZ1375" s="277"/>
      <c r="HA1375" s="157"/>
      <c r="HB1375" s="157"/>
      <c r="HC1375" s="277"/>
      <c r="HD1375" s="277"/>
      <c r="HE1375" s="140" t="s">
        <v>681</v>
      </c>
      <c r="HF1375" s="277"/>
      <c r="HH1375" s="289"/>
    </row>
    <row r="1376" spans="1:216" ht="12.75" customHeight="1">
      <c r="A1376" s="210"/>
      <c r="B1376" s="187"/>
      <c r="C1376" s="495" t="s">
        <v>676</v>
      </c>
      <c r="D1376" s="495"/>
      <c r="E1376" s="495"/>
      <c r="F1376" s="495"/>
      <c r="G1376" s="495"/>
      <c r="H1376" s="495"/>
      <c r="I1376" s="495"/>
      <c r="J1376" s="495"/>
      <c r="K1376" s="495"/>
      <c r="L1376" s="495"/>
      <c r="M1376" s="495"/>
      <c r="N1376" s="495"/>
      <c r="O1376" s="495"/>
      <c r="P1376" s="235"/>
      <c r="Q1376" s="279"/>
      <c r="R1376" s="280"/>
      <c r="GO1376" s="277"/>
      <c r="GP1376" s="277"/>
      <c r="GQ1376" s="277"/>
      <c r="GR1376" s="277"/>
      <c r="GS1376" s="277"/>
      <c r="GT1376" s="277"/>
      <c r="GU1376" s="277"/>
      <c r="GW1376" s="157"/>
      <c r="GX1376" s="157"/>
      <c r="GY1376" s="157"/>
      <c r="GZ1376" s="277"/>
      <c r="HA1376" s="157"/>
      <c r="HB1376" s="157"/>
      <c r="HC1376" s="277"/>
      <c r="HD1376" s="277"/>
      <c r="HE1376" s="140" t="s">
        <v>676</v>
      </c>
      <c r="HF1376" s="277"/>
      <c r="HH1376" s="289"/>
    </row>
    <row r="1377" spans="1:216" ht="12.75" customHeight="1">
      <c r="A1377" s="210"/>
      <c r="B1377" s="187"/>
      <c r="C1377" s="495" t="s">
        <v>682</v>
      </c>
      <c r="D1377" s="495"/>
      <c r="E1377" s="495"/>
      <c r="F1377" s="495"/>
      <c r="G1377" s="495"/>
      <c r="H1377" s="495"/>
      <c r="I1377" s="495"/>
      <c r="J1377" s="495"/>
      <c r="K1377" s="495"/>
      <c r="L1377" s="495"/>
      <c r="M1377" s="495"/>
      <c r="N1377" s="495"/>
      <c r="O1377" s="495"/>
      <c r="P1377" s="234">
        <v>1199956.77</v>
      </c>
      <c r="Q1377" s="279"/>
      <c r="R1377" s="280"/>
      <c r="GO1377" s="277"/>
      <c r="GP1377" s="277"/>
      <c r="GQ1377" s="277"/>
      <c r="GR1377" s="277"/>
      <c r="GS1377" s="277"/>
      <c r="GT1377" s="277"/>
      <c r="GU1377" s="277"/>
      <c r="GW1377" s="157"/>
      <c r="GX1377" s="157"/>
      <c r="GY1377" s="157"/>
      <c r="GZ1377" s="277"/>
      <c r="HA1377" s="157"/>
      <c r="HB1377" s="157"/>
      <c r="HC1377" s="277"/>
      <c r="HD1377" s="277"/>
      <c r="HE1377" s="140" t="s">
        <v>682</v>
      </c>
      <c r="HF1377" s="277"/>
      <c r="HH1377" s="289"/>
    </row>
    <row r="1378" spans="1:216" ht="12.75" customHeight="1">
      <c r="A1378" s="210"/>
      <c r="B1378" s="187"/>
      <c r="C1378" s="495" t="s">
        <v>683</v>
      </c>
      <c r="D1378" s="495"/>
      <c r="E1378" s="495"/>
      <c r="F1378" s="495"/>
      <c r="G1378" s="495"/>
      <c r="H1378" s="495"/>
      <c r="I1378" s="495"/>
      <c r="J1378" s="495"/>
      <c r="K1378" s="495"/>
      <c r="L1378" s="495"/>
      <c r="M1378" s="495"/>
      <c r="N1378" s="495"/>
      <c r="O1378" s="495"/>
      <c r="P1378" s="234">
        <v>32965.050000000003</v>
      </c>
      <c r="Q1378" s="279"/>
      <c r="R1378" s="280"/>
      <c r="GO1378" s="277"/>
      <c r="GP1378" s="277"/>
      <c r="GQ1378" s="277"/>
      <c r="GR1378" s="277"/>
      <c r="GS1378" s="277"/>
      <c r="GT1378" s="277"/>
      <c r="GU1378" s="277"/>
      <c r="GW1378" s="157"/>
      <c r="GX1378" s="157"/>
      <c r="GY1378" s="157"/>
      <c r="GZ1378" s="277"/>
      <c r="HA1378" s="157"/>
      <c r="HB1378" s="157"/>
      <c r="HC1378" s="277"/>
      <c r="HD1378" s="277"/>
      <c r="HE1378" s="140" t="s">
        <v>683</v>
      </c>
      <c r="HF1378" s="277"/>
      <c r="HH1378" s="289"/>
    </row>
    <row r="1379" spans="1:216" ht="12.75" customHeight="1">
      <c r="A1379" s="210"/>
      <c r="B1379" s="187"/>
      <c r="C1379" s="495" t="s">
        <v>684</v>
      </c>
      <c r="D1379" s="495"/>
      <c r="E1379" s="495"/>
      <c r="F1379" s="495"/>
      <c r="G1379" s="495"/>
      <c r="H1379" s="495"/>
      <c r="I1379" s="495"/>
      <c r="J1379" s="495"/>
      <c r="K1379" s="495"/>
      <c r="L1379" s="495"/>
      <c r="M1379" s="495"/>
      <c r="N1379" s="495"/>
      <c r="O1379" s="495"/>
      <c r="P1379" s="234">
        <v>17929.259999999998</v>
      </c>
      <c r="Q1379" s="279"/>
      <c r="R1379" s="280"/>
      <c r="GO1379" s="277"/>
      <c r="GP1379" s="277"/>
      <c r="GQ1379" s="277"/>
      <c r="GR1379" s="277"/>
      <c r="GS1379" s="277"/>
      <c r="GT1379" s="277"/>
      <c r="GU1379" s="277"/>
      <c r="GW1379" s="157"/>
      <c r="GX1379" s="157"/>
      <c r="GY1379" s="157"/>
      <c r="GZ1379" s="277"/>
      <c r="HA1379" s="157"/>
      <c r="HB1379" s="157"/>
      <c r="HC1379" s="277"/>
      <c r="HD1379" s="277"/>
      <c r="HE1379" s="140" t="s">
        <v>684</v>
      </c>
      <c r="HF1379" s="277"/>
      <c r="HH1379" s="289"/>
    </row>
    <row r="1380" spans="1:216" ht="12.75" customHeight="1">
      <c r="A1380" s="210"/>
      <c r="B1380" s="187"/>
      <c r="C1380" s="495" t="s">
        <v>685</v>
      </c>
      <c r="D1380" s="495"/>
      <c r="E1380" s="495"/>
      <c r="F1380" s="495"/>
      <c r="G1380" s="495"/>
      <c r="H1380" s="495"/>
      <c r="I1380" s="495"/>
      <c r="J1380" s="495"/>
      <c r="K1380" s="495"/>
      <c r="L1380" s="495"/>
      <c r="M1380" s="495"/>
      <c r="N1380" s="495"/>
      <c r="O1380" s="495"/>
      <c r="P1380" s="234">
        <v>194647.41</v>
      </c>
      <c r="Q1380" s="279"/>
      <c r="R1380" s="280"/>
      <c r="GO1380" s="277"/>
      <c r="GP1380" s="277"/>
      <c r="GQ1380" s="277"/>
      <c r="GR1380" s="277"/>
      <c r="GS1380" s="277"/>
      <c r="GT1380" s="277"/>
      <c r="GU1380" s="277"/>
      <c r="GW1380" s="157"/>
      <c r="GX1380" s="157"/>
      <c r="GY1380" s="157"/>
      <c r="GZ1380" s="277"/>
      <c r="HA1380" s="157"/>
      <c r="HB1380" s="157"/>
      <c r="HC1380" s="277"/>
      <c r="HD1380" s="277"/>
      <c r="HE1380" s="140" t="s">
        <v>685</v>
      </c>
      <c r="HF1380" s="277"/>
      <c r="HH1380" s="289"/>
    </row>
    <row r="1381" spans="1:216" ht="12.75" customHeight="1">
      <c r="A1381" s="210"/>
      <c r="B1381" s="187"/>
      <c r="C1381" s="495" t="s">
        <v>686</v>
      </c>
      <c r="D1381" s="495"/>
      <c r="E1381" s="495"/>
      <c r="F1381" s="495"/>
      <c r="G1381" s="495"/>
      <c r="H1381" s="495"/>
      <c r="I1381" s="495"/>
      <c r="J1381" s="495"/>
      <c r="K1381" s="495"/>
      <c r="L1381" s="495"/>
      <c r="M1381" s="495"/>
      <c r="N1381" s="495"/>
      <c r="O1381" s="495"/>
      <c r="P1381" s="234">
        <v>1179419.3999999999</v>
      </c>
      <c r="Q1381" s="279"/>
      <c r="R1381" s="280"/>
      <c r="GO1381" s="277"/>
      <c r="GP1381" s="277"/>
      <c r="GQ1381" s="277"/>
      <c r="GR1381" s="277"/>
      <c r="GS1381" s="277"/>
      <c r="GT1381" s="277"/>
      <c r="GU1381" s="277"/>
      <c r="GW1381" s="157"/>
      <c r="GX1381" s="157"/>
      <c r="GY1381" s="157"/>
      <c r="GZ1381" s="277"/>
      <c r="HA1381" s="157"/>
      <c r="HB1381" s="157"/>
      <c r="HC1381" s="277"/>
      <c r="HD1381" s="277"/>
      <c r="HE1381" s="140" t="s">
        <v>686</v>
      </c>
      <c r="HF1381" s="277"/>
      <c r="HH1381" s="289"/>
    </row>
    <row r="1382" spans="1:216" ht="12.75" customHeight="1">
      <c r="A1382" s="210"/>
      <c r="B1382" s="187"/>
      <c r="C1382" s="495" t="s">
        <v>687</v>
      </c>
      <c r="D1382" s="495"/>
      <c r="E1382" s="495"/>
      <c r="F1382" s="495"/>
      <c r="G1382" s="495"/>
      <c r="H1382" s="495"/>
      <c r="I1382" s="495"/>
      <c r="J1382" s="495"/>
      <c r="K1382" s="495"/>
      <c r="L1382" s="495"/>
      <c r="M1382" s="495"/>
      <c r="N1382" s="495"/>
      <c r="O1382" s="495"/>
      <c r="P1382" s="234">
        <v>619743.29</v>
      </c>
      <c r="Q1382" s="279"/>
      <c r="R1382" s="280"/>
      <c r="GO1382" s="277"/>
      <c r="GP1382" s="277"/>
      <c r="GQ1382" s="277"/>
      <c r="GR1382" s="277"/>
      <c r="GS1382" s="277"/>
      <c r="GT1382" s="277"/>
      <c r="GU1382" s="277"/>
      <c r="GW1382" s="157"/>
      <c r="GX1382" s="157"/>
      <c r="GY1382" s="157"/>
      <c r="GZ1382" s="277"/>
      <c r="HA1382" s="157"/>
      <c r="HB1382" s="157"/>
      <c r="HC1382" s="277"/>
      <c r="HD1382" s="277"/>
      <c r="HE1382" s="140" t="s">
        <v>687</v>
      </c>
      <c r="HF1382" s="277"/>
      <c r="HH1382" s="289"/>
    </row>
    <row r="1383" spans="1:216" ht="12.75" customHeight="1">
      <c r="A1383" s="210"/>
      <c r="B1383" s="187"/>
      <c r="C1383" s="495" t="s">
        <v>688</v>
      </c>
      <c r="D1383" s="495"/>
      <c r="E1383" s="495"/>
      <c r="F1383" s="495"/>
      <c r="G1383" s="495"/>
      <c r="H1383" s="495"/>
      <c r="I1383" s="495"/>
      <c r="J1383" s="495"/>
      <c r="K1383" s="495"/>
      <c r="L1383" s="495"/>
      <c r="M1383" s="495"/>
      <c r="N1383" s="495"/>
      <c r="O1383" s="495"/>
      <c r="P1383" s="234">
        <v>1237175.6399999999</v>
      </c>
      <c r="Q1383" s="279"/>
      <c r="R1383" s="280"/>
      <c r="GO1383" s="277"/>
      <c r="GP1383" s="277"/>
      <c r="GQ1383" s="277"/>
      <c r="GR1383" s="277"/>
      <c r="GS1383" s="277"/>
      <c r="GT1383" s="277"/>
      <c r="GU1383" s="277"/>
      <c r="GW1383" s="157"/>
      <c r="GX1383" s="157"/>
      <c r="GY1383" s="157"/>
      <c r="GZ1383" s="277"/>
      <c r="HA1383" s="157"/>
      <c r="HB1383" s="157"/>
      <c r="HC1383" s="277"/>
      <c r="HD1383" s="277"/>
      <c r="HE1383" s="140" t="s">
        <v>688</v>
      </c>
      <c r="HF1383" s="277"/>
      <c r="HH1383" s="289"/>
    </row>
    <row r="1384" spans="1:216" ht="12.75" customHeight="1">
      <c r="A1384" s="210"/>
      <c r="B1384" s="187"/>
      <c r="C1384" s="495" t="s">
        <v>689</v>
      </c>
      <c r="D1384" s="495"/>
      <c r="E1384" s="495"/>
      <c r="F1384" s="495"/>
      <c r="G1384" s="495"/>
      <c r="H1384" s="495"/>
      <c r="I1384" s="495"/>
      <c r="J1384" s="495"/>
      <c r="K1384" s="495"/>
      <c r="L1384" s="495"/>
      <c r="M1384" s="495"/>
      <c r="N1384" s="495"/>
      <c r="O1384" s="495"/>
      <c r="P1384" s="234">
        <v>1198130.32</v>
      </c>
      <c r="Q1384" s="279"/>
      <c r="R1384" s="280"/>
      <c r="GO1384" s="277"/>
      <c r="GP1384" s="277"/>
      <c r="GQ1384" s="277"/>
      <c r="GR1384" s="277"/>
      <c r="GS1384" s="277"/>
      <c r="GT1384" s="277"/>
      <c r="GU1384" s="277"/>
      <c r="GW1384" s="157"/>
      <c r="GX1384" s="157"/>
      <c r="GY1384" s="157"/>
      <c r="GZ1384" s="277"/>
      <c r="HA1384" s="157"/>
      <c r="HB1384" s="157"/>
      <c r="HC1384" s="277"/>
      <c r="HD1384" s="277"/>
      <c r="HE1384" s="140" t="s">
        <v>689</v>
      </c>
      <c r="HF1384" s="277"/>
      <c r="HH1384" s="289"/>
    </row>
    <row r="1385" spans="1:216" ht="12.75" customHeight="1">
      <c r="A1385" s="210"/>
      <c r="B1385" s="187"/>
      <c r="C1385" s="495" t="s">
        <v>690</v>
      </c>
      <c r="D1385" s="495"/>
      <c r="E1385" s="495"/>
      <c r="F1385" s="495"/>
      <c r="G1385" s="495"/>
      <c r="H1385" s="495"/>
      <c r="I1385" s="495"/>
      <c r="J1385" s="495"/>
      <c r="K1385" s="495"/>
      <c r="L1385" s="495"/>
      <c r="M1385" s="495"/>
      <c r="N1385" s="495"/>
      <c r="O1385" s="495"/>
      <c r="P1385" s="234">
        <v>630352.57999999996</v>
      </c>
      <c r="Q1385" s="279"/>
      <c r="R1385" s="280"/>
      <c r="GO1385" s="277"/>
      <c r="GP1385" s="277"/>
      <c r="GQ1385" s="277"/>
      <c r="GR1385" s="277"/>
      <c r="GS1385" s="277"/>
      <c r="GT1385" s="277"/>
      <c r="GU1385" s="277"/>
      <c r="GW1385" s="157"/>
      <c r="GX1385" s="157"/>
      <c r="GY1385" s="157"/>
      <c r="GZ1385" s="277"/>
      <c r="HA1385" s="157"/>
      <c r="HB1385" s="157"/>
      <c r="HC1385" s="277"/>
      <c r="HD1385" s="277"/>
      <c r="HE1385" s="140" t="s">
        <v>690</v>
      </c>
      <c r="HF1385" s="277"/>
      <c r="HH1385" s="289"/>
    </row>
    <row r="1386" spans="1:216" ht="12.75" customHeight="1">
      <c r="A1386" s="210"/>
      <c r="B1386" s="230"/>
      <c r="C1386" s="496" t="s">
        <v>2205</v>
      </c>
      <c r="D1386" s="496"/>
      <c r="E1386" s="496"/>
      <c r="F1386" s="496"/>
      <c r="G1386" s="496"/>
      <c r="H1386" s="496"/>
      <c r="I1386" s="496"/>
      <c r="J1386" s="496"/>
      <c r="K1386" s="496"/>
      <c r="L1386" s="496"/>
      <c r="M1386" s="496"/>
      <c r="N1386" s="496"/>
      <c r="O1386" s="496"/>
      <c r="P1386" s="236">
        <v>3319263.75</v>
      </c>
      <c r="Q1386" s="279"/>
      <c r="R1386" s="280"/>
      <c r="GO1386" s="277"/>
      <c r="GP1386" s="277"/>
      <c r="GQ1386" s="277"/>
      <c r="GR1386" s="277"/>
      <c r="GS1386" s="277"/>
      <c r="GT1386" s="277"/>
      <c r="GU1386" s="277"/>
      <c r="GW1386" s="157"/>
      <c r="GX1386" s="157"/>
      <c r="GY1386" s="157"/>
      <c r="GZ1386" s="277"/>
      <c r="HA1386" s="157"/>
      <c r="HB1386" s="157"/>
      <c r="HC1386" s="277"/>
      <c r="HD1386" s="277"/>
      <c r="HF1386" s="277" t="s">
        <v>2205</v>
      </c>
      <c r="HH1386" s="289"/>
    </row>
    <row r="1387" spans="1:216" ht="12.75" customHeight="1">
      <c r="A1387" s="210"/>
      <c r="B1387" s="187"/>
      <c r="C1387" s="495" t="s">
        <v>692</v>
      </c>
      <c r="D1387" s="495"/>
      <c r="E1387" s="495"/>
      <c r="F1387" s="495"/>
      <c r="G1387" s="495"/>
      <c r="H1387" s="495"/>
      <c r="I1387" s="495"/>
      <c r="J1387" s="495"/>
      <c r="K1387" s="495"/>
      <c r="L1387" s="495"/>
      <c r="M1387" s="495"/>
      <c r="N1387" s="495"/>
      <c r="O1387" s="495"/>
      <c r="P1387" s="235"/>
      <c r="Q1387" s="279"/>
      <c r="R1387" s="280"/>
      <c r="GO1387" s="277"/>
      <c r="GP1387" s="277"/>
      <c r="GQ1387" s="277"/>
      <c r="GR1387" s="277"/>
      <c r="GS1387" s="277"/>
      <c r="GT1387" s="277"/>
      <c r="GU1387" s="277"/>
      <c r="GW1387" s="157"/>
      <c r="GX1387" s="157"/>
      <c r="GY1387" s="157"/>
      <c r="GZ1387" s="277"/>
      <c r="HA1387" s="157"/>
      <c r="HB1387" s="157"/>
      <c r="HC1387" s="277"/>
      <c r="HD1387" s="277"/>
      <c r="HE1387" s="140" t="s">
        <v>692</v>
      </c>
      <c r="HF1387" s="277"/>
      <c r="HH1387" s="289"/>
    </row>
    <row r="1388" spans="1:216" ht="12.75" customHeight="1">
      <c r="A1388" s="210"/>
      <c r="B1388" s="187"/>
      <c r="C1388" s="495" t="s">
        <v>694</v>
      </c>
      <c r="D1388" s="495"/>
      <c r="E1388" s="495"/>
      <c r="F1388" s="495"/>
      <c r="G1388" s="495"/>
      <c r="H1388" s="495"/>
      <c r="I1388" s="495"/>
      <c r="J1388" s="495"/>
      <c r="K1388" s="237" t="s">
        <v>2206</v>
      </c>
      <c r="L1388" s="231"/>
      <c r="M1388" s="231"/>
      <c r="O1388" s="238"/>
      <c r="P1388" s="235"/>
      <c r="Q1388" s="279"/>
      <c r="R1388" s="280"/>
      <c r="GO1388" s="277"/>
      <c r="GP1388" s="277"/>
      <c r="GQ1388" s="277"/>
      <c r="GR1388" s="277"/>
      <c r="GS1388" s="277"/>
      <c r="GT1388" s="277"/>
      <c r="GU1388" s="277"/>
      <c r="GW1388" s="157"/>
      <c r="GX1388" s="157"/>
      <c r="GY1388" s="157"/>
      <c r="GZ1388" s="277"/>
      <c r="HA1388" s="157"/>
      <c r="HB1388" s="157"/>
      <c r="HC1388" s="277"/>
      <c r="HD1388" s="277"/>
      <c r="HF1388" s="277"/>
      <c r="HG1388" s="140" t="s">
        <v>694</v>
      </c>
      <c r="HH1388" s="289"/>
    </row>
    <row r="1389" spans="1:216" ht="12.75" customHeight="1">
      <c r="A1389" s="210"/>
      <c r="B1389" s="187"/>
      <c r="C1389" s="495" t="s">
        <v>696</v>
      </c>
      <c r="D1389" s="495"/>
      <c r="E1389" s="495"/>
      <c r="F1389" s="495"/>
      <c r="G1389" s="495"/>
      <c r="H1389" s="495"/>
      <c r="I1389" s="495"/>
      <c r="J1389" s="495"/>
      <c r="K1389" s="237" t="s">
        <v>2207</v>
      </c>
      <c r="L1389" s="231"/>
      <c r="M1389" s="231"/>
      <c r="O1389" s="238"/>
      <c r="P1389" s="235"/>
      <c r="Q1389" s="279"/>
      <c r="R1389" s="280"/>
      <c r="GO1389" s="277"/>
      <c r="GP1389" s="277"/>
      <c r="GQ1389" s="277"/>
      <c r="GR1389" s="277"/>
      <c r="GS1389" s="277"/>
      <c r="GT1389" s="277"/>
      <c r="GU1389" s="277"/>
      <c r="GW1389" s="157"/>
      <c r="GX1389" s="157"/>
      <c r="GY1389" s="157"/>
      <c r="GZ1389" s="277"/>
      <c r="HA1389" s="157"/>
      <c r="HB1389" s="157"/>
      <c r="HC1389" s="277"/>
      <c r="HD1389" s="277"/>
      <c r="HF1389" s="277"/>
      <c r="HG1389" s="140" t="s">
        <v>696</v>
      </c>
      <c r="HH1389" s="289"/>
    </row>
    <row r="1390" spans="1:216" ht="12.75" customHeight="1">
      <c r="A1390" s="497" t="s">
        <v>2208</v>
      </c>
      <c r="B1390" s="497"/>
      <c r="C1390" s="497"/>
      <c r="D1390" s="497"/>
      <c r="E1390" s="497"/>
      <c r="F1390" s="497"/>
      <c r="G1390" s="497"/>
      <c r="H1390" s="497"/>
      <c r="I1390" s="497"/>
      <c r="J1390" s="497"/>
      <c r="K1390" s="497"/>
      <c r="L1390" s="497"/>
      <c r="M1390" s="497"/>
      <c r="N1390" s="497"/>
      <c r="O1390" s="497"/>
      <c r="P1390" s="497"/>
      <c r="GO1390" s="277" t="s">
        <v>2208</v>
      </c>
      <c r="GP1390" s="277"/>
      <c r="GQ1390" s="277"/>
      <c r="GR1390" s="277"/>
      <c r="GS1390" s="277"/>
      <c r="GT1390" s="277"/>
      <c r="GU1390" s="277"/>
      <c r="GW1390" s="157"/>
      <c r="GX1390" s="157"/>
      <c r="GY1390" s="157"/>
      <c r="GZ1390" s="277"/>
      <c r="HA1390" s="157"/>
      <c r="HB1390" s="157"/>
      <c r="HC1390" s="277"/>
      <c r="HD1390" s="277"/>
      <c r="HF1390" s="277"/>
      <c r="HH1390" s="289"/>
    </row>
    <row r="1391" spans="1:216" ht="12.75" customHeight="1">
      <c r="A1391" s="497" t="s">
        <v>2209</v>
      </c>
      <c r="B1391" s="497"/>
      <c r="C1391" s="497"/>
      <c r="D1391" s="497"/>
      <c r="E1391" s="497"/>
      <c r="F1391" s="497"/>
      <c r="G1391" s="497"/>
      <c r="H1391" s="497"/>
      <c r="I1391" s="497"/>
      <c r="J1391" s="497"/>
      <c r="K1391" s="497"/>
      <c r="L1391" s="497"/>
      <c r="M1391" s="497"/>
      <c r="N1391" s="497"/>
      <c r="O1391" s="497"/>
      <c r="P1391" s="497"/>
      <c r="GO1391" s="277"/>
      <c r="GP1391" s="277" t="s">
        <v>2209</v>
      </c>
      <c r="GQ1391" s="277"/>
      <c r="GR1391" s="277"/>
      <c r="GS1391" s="277"/>
      <c r="GT1391" s="277"/>
      <c r="GU1391" s="277"/>
      <c r="GW1391" s="157"/>
      <c r="GX1391" s="157"/>
      <c r="GY1391" s="157"/>
      <c r="GZ1391" s="277"/>
      <c r="HA1391" s="157"/>
      <c r="HB1391" s="157"/>
      <c r="HC1391" s="277"/>
      <c r="HD1391" s="277"/>
      <c r="HF1391" s="277"/>
      <c r="HH1391" s="289"/>
    </row>
    <row r="1392" spans="1:216" ht="12.75" customHeight="1">
      <c r="A1392" s="178" t="s">
        <v>627</v>
      </c>
      <c r="B1392" s="179" t="s">
        <v>439</v>
      </c>
      <c r="C1392" s="498" t="s">
        <v>440</v>
      </c>
      <c r="D1392" s="498"/>
      <c r="E1392" s="498"/>
      <c r="F1392" s="498"/>
      <c r="G1392" s="498"/>
      <c r="H1392" s="180" t="s">
        <v>142</v>
      </c>
      <c r="I1392" s="181">
        <v>2</v>
      </c>
      <c r="J1392" s="182">
        <v>1</v>
      </c>
      <c r="K1392" s="182">
        <v>2</v>
      </c>
      <c r="L1392" s="183"/>
      <c r="M1392" s="181"/>
      <c r="N1392" s="184"/>
      <c r="O1392" s="181"/>
      <c r="P1392" s="185"/>
      <c r="GO1392" s="277"/>
      <c r="GP1392" s="277"/>
      <c r="GQ1392" s="277" t="s">
        <v>440</v>
      </c>
      <c r="GR1392" s="277"/>
      <c r="GS1392" s="277"/>
      <c r="GT1392" s="277"/>
      <c r="GU1392" s="277"/>
      <c r="GW1392" s="157"/>
      <c r="GX1392" s="157"/>
      <c r="GY1392" s="157"/>
      <c r="GZ1392" s="277"/>
      <c r="HA1392" s="157"/>
      <c r="HB1392" s="157"/>
      <c r="HC1392" s="277"/>
      <c r="HD1392" s="277"/>
      <c r="HF1392" s="277"/>
      <c r="HH1392" s="289"/>
    </row>
    <row r="1393" spans="1:216" ht="56.25" customHeight="1">
      <c r="A1393" s="186"/>
      <c r="B1393" s="187" t="s">
        <v>386</v>
      </c>
      <c r="C1393" s="499" t="s">
        <v>387</v>
      </c>
      <c r="D1393" s="499"/>
      <c r="E1393" s="499"/>
      <c r="F1393" s="499"/>
      <c r="G1393" s="499"/>
      <c r="H1393" s="499"/>
      <c r="I1393" s="499"/>
      <c r="J1393" s="499"/>
      <c r="K1393" s="499"/>
      <c r="L1393" s="499"/>
      <c r="M1393" s="499"/>
      <c r="N1393" s="499"/>
      <c r="O1393" s="499"/>
      <c r="P1393" s="499"/>
      <c r="GO1393" s="277"/>
      <c r="GP1393" s="277"/>
      <c r="GQ1393" s="277"/>
      <c r="GR1393" s="277"/>
      <c r="GS1393" s="277"/>
      <c r="GT1393" s="277"/>
      <c r="GU1393" s="277"/>
      <c r="GV1393" s="140" t="s">
        <v>387</v>
      </c>
      <c r="GW1393" s="157"/>
      <c r="GX1393" s="157"/>
      <c r="GY1393" s="157"/>
      <c r="GZ1393" s="277"/>
      <c r="HA1393" s="157"/>
      <c r="HB1393" s="157"/>
      <c r="HC1393" s="277"/>
      <c r="HD1393" s="277"/>
      <c r="HF1393" s="277"/>
      <c r="HH1393" s="289"/>
    </row>
    <row r="1394" spans="1:216" ht="22.5" customHeight="1">
      <c r="A1394" s="186"/>
      <c r="B1394" s="187" t="s">
        <v>388</v>
      </c>
      <c r="C1394" s="499" t="s">
        <v>389</v>
      </c>
      <c r="D1394" s="499"/>
      <c r="E1394" s="499"/>
      <c r="F1394" s="499"/>
      <c r="G1394" s="499"/>
      <c r="H1394" s="499"/>
      <c r="I1394" s="499"/>
      <c r="J1394" s="499"/>
      <c r="K1394" s="499"/>
      <c r="L1394" s="499"/>
      <c r="M1394" s="499"/>
      <c r="N1394" s="499"/>
      <c r="O1394" s="499"/>
      <c r="P1394" s="499"/>
      <c r="GO1394" s="277"/>
      <c r="GP1394" s="277"/>
      <c r="GQ1394" s="277"/>
      <c r="GR1394" s="277"/>
      <c r="GS1394" s="277"/>
      <c r="GT1394" s="277"/>
      <c r="GU1394" s="277"/>
      <c r="GV1394" s="140" t="s">
        <v>389</v>
      </c>
      <c r="GW1394" s="157"/>
      <c r="GX1394" s="157"/>
      <c r="GY1394" s="157"/>
      <c r="GZ1394" s="277"/>
      <c r="HA1394" s="157"/>
      <c r="HB1394" s="157"/>
      <c r="HC1394" s="277"/>
      <c r="HD1394" s="277"/>
      <c r="HF1394" s="277"/>
      <c r="HH1394" s="289"/>
    </row>
    <row r="1395" spans="1:216" ht="12.75" customHeight="1">
      <c r="A1395" s="186"/>
      <c r="B1395" s="187"/>
      <c r="C1395" s="499" t="s">
        <v>2011</v>
      </c>
      <c r="D1395" s="499"/>
      <c r="E1395" s="499"/>
      <c r="F1395" s="499"/>
      <c r="G1395" s="499"/>
      <c r="H1395" s="499"/>
      <c r="I1395" s="499"/>
      <c r="J1395" s="499"/>
      <c r="K1395" s="499"/>
      <c r="L1395" s="499"/>
      <c r="M1395" s="499"/>
      <c r="N1395" s="499"/>
      <c r="O1395" s="499"/>
      <c r="P1395" s="499"/>
      <c r="GO1395" s="277"/>
      <c r="GP1395" s="277"/>
      <c r="GQ1395" s="277"/>
      <c r="GR1395" s="277"/>
      <c r="GS1395" s="277"/>
      <c r="GT1395" s="277"/>
      <c r="GU1395" s="277"/>
      <c r="GV1395" s="140" t="s">
        <v>2011</v>
      </c>
      <c r="GW1395" s="157"/>
      <c r="GX1395" s="157"/>
      <c r="GY1395" s="157"/>
      <c r="GZ1395" s="277"/>
      <c r="HA1395" s="157"/>
      <c r="HB1395" s="157"/>
      <c r="HC1395" s="277"/>
      <c r="HD1395" s="277"/>
      <c r="HF1395" s="277"/>
      <c r="HH1395" s="289"/>
    </row>
    <row r="1396" spans="1:216" ht="12.75" customHeight="1">
      <c r="A1396" s="188"/>
      <c r="B1396" s="189" t="s">
        <v>164</v>
      </c>
      <c r="C1396" s="501" t="s">
        <v>391</v>
      </c>
      <c r="D1396" s="501"/>
      <c r="E1396" s="501"/>
      <c r="F1396" s="501"/>
      <c r="G1396" s="501"/>
      <c r="H1396" s="190" t="s">
        <v>392</v>
      </c>
      <c r="I1396" s="191"/>
      <c r="J1396" s="191"/>
      <c r="K1396" s="197">
        <v>43.064518</v>
      </c>
      <c r="L1396" s="193"/>
      <c r="M1396" s="191"/>
      <c r="N1396" s="193"/>
      <c r="O1396" s="191"/>
      <c r="P1396" s="194">
        <v>24380.55</v>
      </c>
      <c r="GO1396" s="277"/>
      <c r="GP1396" s="277"/>
      <c r="GQ1396" s="277"/>
      <c r="GR1396" s="277"/>
      <c r="GS1396" s="277"/>
      <c r="GT1396" s="277"/>
      <c r="GU1396" s="277"/>
      <c r="GW1396" s="157" t="s">
        <v>391</v>
      </c>
      <c r="GX1396" s="157"/>
      <c r="GY1396" s="157"/>
      <c r="GZ1396" s="277"/>
      <c r="HA1396" s="157"/>
      <c r="HB1396" s="157"/>
      <c r="HC1396" s="277"/>
      <c r="HD1396" s="277"/>
      <c r="HF1396" s="277"/>
      <c r="HH1396" s="289"/>
    </row>
    <row r="1397" spans="1:216" ht="12.75" customHeight="1">
      <c r="A1397" s="195"/>
      <c r="B1397" s="189" t="s">
        <v>393</v>
      </c>
      <c r="C1397" s="501" t="s">
        <v>394</v>
      </c>
      <c r="D1397" s="501"/>
      <c r="E1397" s="501"/>
      <c r="F1397" s="501"/>
      <c r="G1397" s="501"/>
      <c r="H1397" s="190" t="s">
        <v>392</v>
      </c>
      <c r="I1397" s="196">
        <v>13.4</v>
      </c>
      <c r="J1397" s="197">
        <v>1.6068849999999999</v>
      </c>
      <c r="K1397" s="197">
        <v>43.064518</v>
      </c>
      <c r="L1397" s="198"/>
      <c r="M1397" s="199"/>
      <c r="N1397" s="200">
        <v>566.14</v>
      </c>
      <c r="O1397" s="191"/>
      <c r="P1397" s="194">
        <v>24380.55</v>
      </c>
      <c r="Q1397" s="278"/>
      <c r="R1397" s="278"/>
      <c r="GO1397" s="277"/>
      <c r="GP1397" s="277"/>
      <c r="GQ1397" s="277"/>
      <c r="GR1397" s="277"/>
      <c r="GS1397" s="277"/>
      <c r="GT1397" s="277"/>
      <c r="GU1397" s="277"/>
      <c r="GW1397" s="157"/>
      <c r="GX1397" s="157" t="s">
        <v>394</v>
      </c>
      <c r="GY1397" s="157"/>
      <c r="GZ1397" s="277"/>
      <c r="HA1397" s="157"/>
      <c r="HB1397" s="157"/>
      <c r="HC1397" s="277"/>
      <c r="HD1397" s="277"/>
      <c r="HF1397" s="277"/>
      <c r="HH1397" s="289"/>
    </row>
    <row r="1398" spans="1:216" ht="12.75" customHeight="1">
      <c r="A1398" s="188"/>
      <c r="B1398" s="189" t="s">
        <v>167</v>
      </c>
      <c r="C1398" s="501" t="s">
        <v>395</v>
      </c>
      <c r="D1398" s="501"/>
      <c r="E1398" s="501"/>
      <c r="F1398" s="501"/>
      <c r="G1398" s="501"/>
      <c r="H1398" s="190"/>
      <c r="I1398" s="191"/>
      <c r="J1398" s="191"/>
      <c r="K1398" s="191"/>
      <c r="L1398" s="193"/>
      <c r="M1398" s="191"/>
      <c r="N1398" s="193"/>
      <c r="O1398" s="191"/>
      <c r="P1398" s="194">
        <v>1350.88</v>
      </c>
      <c r="GO1398" s="277"/>
      <c r="GP1398" s="277"/>
      <c r="GQ1398" s="277"/>
      <c r="GR1398" s="277"/>
      <c r="GS1398" s="277"/>
      <c r="GT1398" s="277"/>
      <c r="GU1398" s="277"/>
      <c r="GW1398" s="157" t="s">
        <v>395</v>
      </c>
      <c r="GX1398" s="157"/>
      <c r="GY1398" s="157"/>
      <c r="GZ1398" s="277"/>
      <c r="HA1398" s="157"/>
      <c r="HB1398" s="157"/>
      <c r="HC1398" s="277"/>
      <c r="HD1398" s="277"/>
      <c r="HF1398" s="277"/>
      <c r="HH1398" s="289"/>
    </row>
    <row r="1399" spans="1:216" ht="12.75" customHeight="1">
      <c r="A1399" s="188"/>
      <c r="B1399" s="189"/>
      <c r="C1399" s="501" t="s">
        <v>396</v>
      </c>
      <c r="D1399" s="501"/>
      <c r="E1399" s="501"/>
      <c r="F1399" s="501"/>
      <c r="G1399" s="501"/>
      <c r="H1399" s="190" t="s">
        <v>392</v>
      </c>
      <c r="I1399" s="191"/>
      <c r="J1399" s="191"/>
      <c r="K1399" s="197">
        <v>0.96413099999999996</v>
      </c>
      <c r="L1399" s="193"/>
      <c r="M1399" s="191"/>
      <c r="N1399" s="193"/>
      <c r="O1399" s="191"/>
      <c r="P1399" s="216">
        <v>666.95</v>
      </c>
      <c r="GO1399" s="277"/>
      <c r="GP1399" s="277"/>
      <c r="GQ1399" s="277"/>
      <c r="GR1399" s="277"/>
      <c r="GS1399" s="277"/>
      <c r="GT1399" s="277"/>
      <c r="GU1399" s="277"/>
      <c r="GW1399" s="157" t="s">
        <v>396</v>
      </c>
      <c r="GX1399" s="157"/>
      <c r="GY1399" s="157"/>
      <c r="GZ1399" s="277"/>
      <c r="HA1399" s="157"/>
      <c r="HB1399" s="157"/>
      <c r="HC1399" s="277"/>
      <c r="HD1399" s="277"/>
      <c r="HF1399" s="277"/>
      <c r="HH1399" s="289"/>
    </row>
    <row r="1400" spans="1:216" ht="12.75" customHeight="1">
      <c r="A1400" s="195"/>
      <c r="B1400" s="189" t="s">
        <v>397</v>
      </c>
      <c r="C1400" s="501" t="s">
        <v>398</v>
      </c>
      <c r="D1400" s="501"/>
      <c r="E1400" s="501"/>
      <c r="F1400" s="501"/>
      <c r="G1400" s="501"/>
      <c r="H1400" s="190" t="s">
        <v>399</v>
      </c>
      <c r="I1400" s="201">
        <v>0.17</v>
      </c>
      <c r="J1400" s="197">
        <v>1.6068849999999999</v>
      </c>
      <c r="K1400" s="215">
        <v>0.54634090000000002</v>
      </c>
      <c r="L1400" s="198"/>
      <c r="M1400" s="199"/>
      <c r="N1400" s="200">
        <v>1582.31</v>
      </c>
      <c r="O1400" s="191"/>
      <c r="P1400" s="194">
        <v>864.48</v>
      </c>
      <c r="Q1400" s="278"/>
      <c r="R1400" s="278"/>
      <c r="GO1400" s="277"/>
      <c r="GP1400" s="277"/>
      <c r="GQ1400" s="277"/>
      <c r="GR1400" s="277"/>
      <c r="GS1400" s="277"/>
      <c r="GT1400" s="277"/>
      <c r="GU1400" s="277"/>
      <c r="GW1400" s="157"/>
      <c r="GX1400" s="157" t="s">
        <v>398</v>
      </c>
      <c r="GY1400" s="157"/>
      <c r="GZ1400" s="277"/>
      <c r="HA1400" s="157"/>
      <c r="HB1400" s="157"/>
      <c r="HC1400" s="277"/>
      <c r="HD1400" s="277"/>
      <c r="HF1400" s="277"/>
      <c r="HH1400" s="289"/>
    </row>
    <row r="1401" spans="1:216" ht="12.75" customHeight="1">
      <c r="A1401" s="203"/>
      <c r="B1401" s="189" t="s">
        <v>400</v>
      </c>
      <c r="C1401" s="501" t="s">
        <v>401</v>
      </c>
      <c r="D1401" s="501"/>
      <c r="E1401" s="501"/>
      <c r="F1401" s="501"/>
      <c r="G1401" s="501"/>
      <c r="H1401" s="190" t="s">
        <v>392</v>
      </c>
      <c r="I1401" s="201">
        <v>0.17</v>
      </c>
      <c r="J1401" s="197">
        <v>1.6068849999999999</v>
      </c>
      <c r="K1401" s="215">
        <v>0.54634090000000002</v>
      </c>
      <c r="L1401" s="193"/>
      <c r="M1401" s="191"/>
      <c r="N1401" s="204">
        <v>777.91</v>
      </c>
      <c r="O1401" s="191"/>
      <c r="P1401" s="216">
        <v>425</v>
      </c>
      <c r="GO1401" s="277"/>
      <c r="GP1401" s="277"/>
      <c r="GQ1401" s="277"/>
      <c r="GR1401" s="277"/>
      <c r="GS1401" s="277"/>
      <c r="GT1401" s="277"/>
      <c r="GU1401" s="277"/>
      <c r="GW1401" s="157"/>
      <c r="GX1401" s="157"/>
      <c r="GY1401" s="157" t="s">
        <v>401</v>
      </c>
      <c r="GZ1401" s="277"/>
      <c r="HA1401" s="157"/>
      <c r="HB1401" s="157"/>
      <c r="HC1401" s="277"/>
      <c r="HD1401" s="277"/>
      <c r="HF1401" s="277"/>
      <c r="HH1401" s="289"/>
    </row>
    <row r="1402" spans="1:216" ht="12.75" customHeight="1">
      <c r="A1402" s="195"/>
      <c r="B1402" s="189" t="s">
        <v>402</v>
      </c>
      <c r="C1402" s="501" t="s">
        <v>403</v>
      </c>
      <c r="D1402" s="501"/>
      <c r="E1402" s="501"/>
      <c r="F1402" s="501"/>
      <c r="G1402" s="501"/>
      <c r="H1402" s="190" t="s">
        <v>399</v>
      </c>
      <c r="I1402" s="201">
        <v>0.13</v>
      </c>
      <c r="J1402" s="197">
        <v>1.6068849999999999</v>
      </c>
      <c r="K1402" s="215">
        <v>0.4177901</v>
      </c>
      <c r="L1402" s="198"/>
      <c r="M1402" s="199"/>
      <c r="N1402" s="200">
        <v>543.33000000000004</v>
      </c>
      <c r="O1402" s="191"/>
      <c r="P1402" s="194">
        <v>227</v>
      </c>
      <c r="Q1402" s="278"/>
      <c r="R1402" s="278"/>
      <c r="GO1402" s="277"/>
      <c r="GP1402" s="277"/>
      <c r="GQ1402" s="277"/>
      <c r="GR1402" s="277"/>
      <c r="GS1402" s="277"/>
      <c r="GT1402" s="277"/>
      <c r="GU1402" s="277"/>
      <c r="GW1402" s="157"/>
      <c r="GX1402" s="157" t="s">
        <v>403</v>
      </c>
      <c r="GY1402" s="157"/>
      <c r="GZ1402" s="277"/>
      <c r="HA1402" s="157"/>
      <c r="HB1402" s="157"/>
      <c r="HC1402" s="277"/>
      <c r="HD1402" s="277"/>
      <c r="HF1402" s="277"/>
      <c r="HH1402" s="289"/>
    </row>
    <row r="1403" spans="1:216" ht="12.75" customHeight="1">
      <c r="A1403" s="203"/>
      <c r="B1403" s="189" t="s">
        <v>404</v>
      </c>
      <c r="C1403" s="501" t="s">
        <v>405</v>
      </c>
      <c r="D1403" s="501"/>
      <c r="E1403" s="501"/>
      <c r="F1403" s="501"/>
      <c r="G1403" s="501"/>
      <c r="H1403" s="190" t="s">
        <v>392</v>
      </c>
      <c r="I1403" s="201">
        <v>0.13</v>
      </c>
      <c r="J1403" s="197">
        <v>1.6068849999999999</v>
      </c>
      <c r="K1403" s="215">
        <v>0.4177901</v>
      </c>
      <c r="L1403" s="193"/>
      <c r="M1403" s="191"/>
      <c r="N1403" s="204">
        <v>579.11</v>
      </c>
      <c r="O1403" s="191"/>
      <c r="P1403" s="216">
        <v>241.95</v>
      </c>
      <c r="GO1403" s="277"/>
      <c r="GP1403" s="277"/>
      <c r="GQ1403" s="277"/>
      <c r="GR1403" s="277"/>
      <c r="GS1403" s="277"/>
      <c r="GT1403" s="277"/>
      <c r="GU1403" s="277"/>
      <c r="GW1403" s="157"/>
      <c r="GX1403" s="157"/>
      <c r="GY1403" s="157" t="s">
        <v>405</v>
      </c>
      <c r="GZ1403" s="277"/>
      <c r="HA1403" s="157"/>
      <c r="HB1403" s="157"/>
      <c r="HC1403" s="277"/>
      <c r="HD1403" s="277"/>
      <c r="HF1403" s="277"/>
      <c r="HH1403" s="289"/>
    </row>
    <row r="1404" spans="1:216" ht="22.5" customHeight="1">
      <c r="A1404" s="195"/>
      <c r="B1404" s="189" t="s">
        <v>406</v>
      </c>
      <c r="C1404" s="501" t="s">
        <v>407</v>
      </c>
      <c r="D1404" s="501"/>
      <c r="E1404" s="501"/>
      <c r="F1404" s="501"/>
      <c r="G1404" s="501"/>
      <c r="H1404" s="190" t="s">
        <v>399</v>
      </c>
      <c r="I1404" s="196">
        <v>0.3</v>
      </c>
      <c r="J1404" s="197">
        <v>1.6068849999999999</v>
      </c>
      <c r="K1404" s="197">
        <v>0.96413099999999996</v>
      </c>
      <c r="L1404" s="198"/>
      <c r="M1404" s="199"/>
      <c r="N1404" s="200">
        <v>34.6</v>
      </c>
      <c r="O1404" s="191"/>
      <c r="P1404" s="194">
        <v>33.36</v>
      </c>
      <c r="Q1404" s="278"/>
      <c r="R1404" s="278"/>
      <c r="GO1404" s="277"/>
      <c r="GP1404" s="277"/>
      <c r="GQ1404" s="277"/>
      <c r="GR1404" s="277"/>
      <c r="GS1404" s="277"/>
      <c r="GT1404" s="277"/>
      <c r="GU1404" s="277"/>
      <c r="GW1404" s="157"/>
      <c r="GX1404" s="157" t="s">
        <v>407</v>
      </c>
      <c r="GY1404" s="157"/>
      <c r="GZ1404" s="277"/>
      <c r="HA1404" s="157"/>
      <c r="HB1404" s="157"/>
      <c r="HC1404" s="277"/>
      <c r="HD1404" s="277"/>
      <c r="HF1404" s="277"/>
      <c r="HH1404" s="289"/>
    </row>
    <row r="1405" spans="1:216" ht="12.75" customHeight="1">
      <c r="A1405" s="195"/>
      <c r="B1405" s="189" t="s">
        <v>408</v>
      </c>
      <c r="C1405" s="501" t="s">
        <v>409</v>
      </c>
      <c r="D1405" s="501"/>
      <c r="E1405" s="501"/>
      <c r="F1405" s="501"/>
      <c r="G1405" s="501"/>
      <c r="H1405" s="190" t="s">
        <v>399</v>
      </c>
      <c r="I1405" s="196">
        <v>2.2999999999999998</v>
      </c>
      <c r="J1405" s="197">
        <v>1.6068849999999999</v>
      </c>
      <c r="K1405" s="197">
        <v>7.3916709999999997</v>
      </c>
      <c r="L1405" s="205">
        <v>23.89</v>
      </c>
      <c r="M1405" s="206">
        <v>1.28</v>
      </c>
      <c r="N1405" s="200">
        <v>30.58</v>
      </c>
      <c r="O1405" s="191"/>
      <c r="P1405" s="194">
        <v>226.04</v>
      </c>
      <c r="Q1405" s="278"/>
      <c r="R1405" s="278"/>
      <c r="GO1405" s="277"/>
      <c r="GP1405" s="277"/>
      <c r="GQ1405" s="277"/>
      <c r="GR1405" s="277"/>
      <c r="GS1405" s="277"/>
      <c r="GT1405" s="277"/>
      <c r="GU1405" s="277"/>
      <c r="GW1405" s="157"/>
      <c r="GX1405" s="157" t="s">
        <v>409</v>
      </c>
      <c r="GY1405" s="157"/>
      <c r="GZ1405" s="277"/>
      <c r="HA1405" s="157"/>
      <c r="HB1405" s="157"/>
      <c r="HC1405" s="277"/>
      <c r="HD1405" s="277"/>
      <c r="HF1405" s="277"/>
      <c r="HH1405" s="289"/>
    </row>
    <row r="1406" spans="1:216" ht="12.75" customHeight="1">
      <c r="A1406" s="188"/>
      <c r="B1406" s="189" t="s">
        <v>180</v>
      </c>
      <c r="C1406" s="501" t="s">
        <v>410</v>
      </c>
      <c r="D1406" s="501"/>
      <c r="E1406" s="501"/>
      <c r="F1406" s="501"/>
      <c r="G1406" s="501"/>
      <c r="H1406" s="190"/>
      <c r="I1406" s="191"/>
      <c r="J1406" s="191"/>
      <c r="K1406" s="191"/>
      <c r="L1406" s="193"/>
      <c r="M1406" s="191"/>
      <c r="N1406" s="193"/>
      <c r="O1406" s="191"/>
      <c r="P1406" s="194">
        <v>4969.01</v>
      </c>
      <c r="GO1406" s="277"/>
      <c r="GP1406" s="277"/>
      <c r="GQ1406" s="277"/>
      <c r="GR1406" s="277"/>
      <c r="GS1406" s="277"/>
      <c r="GT1406" s="277"/>
      <c r="GU1406" s="277"/>
      <c r="GW1406" s="157" t="s">
        <v>410</v>
      </c>
      <c r="GX1406" s="157"/>
      <c r="GY1406" s="157"/>
      <c r="GZ1406" s="277"/>
      <c r="HA1406" s="157"/>
      <c r="HB1406" s="157"/>
      <c r="HC1406" s="277"/>
      <c r="HD1406" s="277"/>
      <c r="HF1406" s="277"/>
      <c r="HH1406" s="289"/>
    </row>
    <row r="1407" spans="1:216" ht="22.5" customHeight="1">
      <c r="A1407" s="195"/>
      <c r="B1407" s="189" t="s">
        <v>411</v>
      </c>
      <c r="C1407" s="501" t="s">
        <v>412</v>
      </c>
      <c r="D1407" s="501"/>
      <c r="E1407" s="501"/>
      <c r="F1407" s="501"/>
      <c r="G1407" s="501"/>
      <c r="H1407" s="190" t="s">
        <v>413</v>
      </c>
      <c r="I1407" s="196">
        <v>0.5</v>
      </c>
      <c r="J1407" s="202">
        <v>1.0367</v>
      </c>
      <c r="K1407" s="202">
        <v>1.0367</v>
      </c>
      <c r="L1407" s="205">
        <v>155.63</v>
      </c>
      <c r="M1407" s="206">
        <v>0.77</v>
      </c>
      <c r="N1407" s="200">
        <v>119.84</v>
      </c>
      <c r="O1407" s="191"/>
      <c r="P1407" s="194">
        <v>124.24</v>
      </c>
      <c r="Q1407" s="278"/>
      <c r="R1407" s="278"/>
      <c r="GO1407" s="277"/>
      <c r="GP1407" s="277"/>
      <c r="GQ1407" s="277"/>
      <c r="GR1407" s="277"/>
      <c r="GS1407" s="277"/>
      <c r="GT1407" s="277"/>
      <c r="GU1407" s="277"/>
      <c r="GW1407" s="157"/>
      <c r="GX1407" s="157" t="s">
        <v>412</v>
      </c>
      <c r="GY1407" s="157"/>
      <c r="GZ1407" s="277"/>
      <c r="HA1407" s="157"/>
      <c r="HB1407" s="157"/>
      <c r="HC1407" s="277"/>
      <c r="HD1407" s="277"/>
      <c r="HF1407" s="277"/>
      <c r="HH1407" s="289"/>
    </row>
    <row r="1408" spans="1:216" ht="33.75" customHeight="1">
      <c r="A1408" s="195"/>
      <c r="B1408" s="189" t="s">
        <v>414</v>
      </c>
      <c r="C1408" s="501" t="s">
        <v>415</v>
      </c>
      <c r="D1408" s="501"/>
      <c r="E1408" s="501"/>
      <c r="F1408" s="501"/>
      <c r="G1408" s="501"/>
      <c r="H1408" s="190" t="s">
        <v>413</v>
      </c>
      <c r="I1408" s="202">
        <v>0.23780000000000001</v>
      </c>
      <c r="J1408" s="202">
        <v>1.0367</v>
      </c>
      <c r="K1408" s="215">
        <v>0.49305450000000001</v>
      </c>
      <c r="L1408" s="205">
        <v>154.5</v>
      </c>
      <c r="M1408" s="206">
        <v>1.07</v>
      </c>
      <c r="N1408" s="200">
        <v>165.32</v>
      </c>
      <c r="O1408" s="191"/>
      <c r="P1408" s="194">
        <v>81.510000000000005</v>
      </c>
      <c r="Q1408" s="278"/>
      <c r="R1408" s="278"/>
      <c r="GO1408" s="277"/>
      <c r="GP1408" s="277"/>
      <c r="GQ1408" s="277"/>
      <c r="GR1408" s="277"/>
      <c r="GS1408" s="277"/>
      <c r="GT1408" s="277"/>
      <c r="GU1408" s="277"/>
      <c r="GW1408" s="157"/>
      <c r="GX1408" s="157" t="s">
        <v>415</v>
      </c>
      <c r="GY1408" s="157"/>
      <c r="GZ1408" s="277"/>
      <c r="HA1408" s="157"/>
      <c r="HB1408" s="157"/>
      <c r="HC1408" s="277"/>
      <c r="HD1408" s="277"/>
      <c r="HF1408" s="277"/>
      <c r="HH1408" s="289"/>
    </row>
    <row r="1409" spans="1:216" ht="22.5" customHeight="1">
      <c r="A1409" s="195"/>
      <c r="B1409" s="189" t="s">
        <v>416</v>
      </c>
      <c r="C1409" s="501" t="s">
        <v>417</v>
      </c>
      <c r="D1409" s="501"/>
      <c r="E1409" s="501"/>
      <c r="F1409" s="501"/>
      <c r="G1409" s="501"/>
      <c r="H1409" s="190" t="s">
        <v>418</v>
      </c>
      <c r="I1409" s="207">
        <v>2.8000000000000001E-2</v>
      </c>
      <c r="J1409" s="202">
        <v>1.0367</v>
      </c>
      <c r="K1409" s="215">
        <v>5.8055200000000001E-2</v>
      </c>
      <c r="L1409" s="198"/>
      <c r="M1409" s="199"/>
      <c r="N1409" s="200">
        <v>51677.56</v>
      </c>
      <c r="O1409" s="191"/>
      <c r="P1409" s="194">
        <v>3000.15</v>
      </c>
      <c r="Q1409" s="278"/>
      <c r="R1409" s="278"/>
      <c r="GO1409" s="277"/>
      <c r="GP1409" s="277"/>
      <c r="GQ1409" s="277"/>
      <c r="GR1409" s="277"/>
      <c r="GS1409" s="277"/>
      <c r="GT1409" s="277"/>
      <c r="GU1409" s="277"/>
      <c r="GW1409" s="157"/>
      <c r="GX1409" s="157" t="s">
        <v>417</v>
      </c>
      <c r="GY1409" s="157"/>
      <c r="GZ1409" s="277"/>
      <c r="HA1409" s="157"/>
      <c r="HB1409" s="157"/>
      <c r="HC1409" s="277"/>
      <c r="HD1409" s="277"/>
      <c r="HF1409" s="277"/>
      <c r="HH1409" s="289"/>
    </row>
    <row r="1410" spans="1:216" ht="12.75" customHeight="1">
      <c r="A1410" s="195"/>
      <c r="B1410" s="189" t="s">
        <v>419</v>
      </c>
      <c r="C1410" s="501" t="s">
        <v>420</v>
      </c>
      <c r="D1410" s="501"/>
      <c r="E1410" s="501"/>
      <c r="F1410" s="501"/>
      <c r="G1410" s="501"/>
      <c r="H1410" s="190" t="s">
        <v>418</v>
      </c>
      <c r="I1410" s="192">
        <v>2.0000000000000002E-5</v>
      </c>
      <c r="J1410" s="202">
        <v>1.0367</v>
      </c>
      <c r="K1410" s="215">
        <v>4.1499999999999999E-5</v>
      </c>
      <c r="L1410" s="208">
        <v>51280.15</v>
      </c>
      <c r="M1410" s="206">
        <v>1.54</v>
      </c>
      <c r="N1410" s="200">
        <v>78971.429999999993</v>
      </c>
      <c r="O1410" s="191"/>
      <c r="P1410" s="194">
        <v>3.28</v>
      </c>
      <c r="Q1410" s="278"/>
      <c r="R1410" s="278"/>
      <c r="GO1410" s="277"/>
      <c r="GP1410" s="277"/>
      <c r="GQ1410" s="277"/>
      <c r="GR1410" s="277"/>
      <c r="GS1410" s="277"/>
      <c r="GT1410" s="277"/>
      <c r="GU1410" s="277"/>
      <c r="GW1410" s="157"/>
      <c r="GX1410" s="157" t="s">
        <v>420</v>
      </c>
      <c r="GY1410" s="157"/>
      <c r="GZ1410" s="277"/>
      <c r="HA1410" s="157"/>
      <c r="HB1410" s="157"/>
      <c r="HC1410" s="277"/>
      <c r="HD1410" s="277"/>
      <c r="HF1410" s="277"/>
      <c r="HH1410" s="289"/>
    </row>
    <row r="1411" spans="1:216" ht="12.75" customHeight="1">
      <c r="A1411" s="195"/>
      <c r="B1411" s="189" t="s">
        <v>421</v>
      </c>
      <c r="C1411" s="501" t="s">
        <v>422</v>
      </c>
      <c r="D1411" s="501"/>
      <c r="E1411" s="501"/>
      <c r="F1411" s="501"/>
      <c r="G1411" s="501"/>
      <c r="H1411" s="190" t="s">
        <v>418</v>
      </c>
      <c r="I1411" s="192">
        <v>3.0000000000000001E-5</v>
      </c>
      <c r="J1411" s="202">
        <v>1.0367</v>
      </c>
      <c r="K1411" s="215">
        <v>6.2199999999999994E-5</v>
      </c>
      <c r="L1411" s="208">
        <v>146734.48000000001</v>
      </c>
      <c r="M1411" s="206">
        <v>1.38</v>
      </c>
      <c r="N1411" s="200">
        <v>202493.58</v>
      </c>
      <c r="O1411" s="191"/>
      <c r="P1411" s="194">
        <v>12.6</v>
      </c>
      <c r="Q1411" s="278"/>
      <c r="R1411" s="278"/>
      <c r="GO1411" s="277"/>
      <c r="GP1411" s="277"/>
      <c r="GQ1411" s="277"/>
      <c r="GR1411" s="277"/>
      <c r="GS1411" s="277"/>
      <c r="GT1411" s="277"/>
      <c r="GU1411" s="277"/>
      <c r="GW1411" s="157"/>
      <c r="GX1411" s="157" t="s">
        <v>422</v>
      </c>
      <c r="GY1411" s="157"/>
      <c r="GZ1411" s="277"/>
      <c r="HA1411" s="157"/>
      <c r="HB1411" s="157"/>
      <c r="HC1411" s="277"/>
      <c r="HD1411" s="277"/>
      <c r="HF1411" s="277"/>
      <c r="HH1411" s="289"/>
    </row>
    <row r="1412" spans="1:216" ht="12.75" customHeight="1">
      <c r="A1412" s="195"/>
      <c r="B1412" s="189" t="s">
        <v>423</v>
      </c>
      <c r="C1412" s="501" t="s">
        <v>424</v>
      </c>
      <c r="D1412" s="501"/>
      <c r="E1412" s="501"/>
      <c r="F1412" s="501"/>
      <c r="G1412" s="501"/>
      <c r="H1412" s="190" t="s">
        <v>418</v>
      </c>
      <c r="I1412" s="192">
        <v>2.0000000000000002E-5</v>
      </c>
      <c r="J1412" s="202">
        <v>1.0367</v>
      </c>
      <c r="K1412" s="215">
        <v>4.1499999999999999E-5</v>
      </c>
      <c r="L1412" s="208">
        <v>98526.45</v>
      </c>
      <c r="M1412" s="206">
        <v>1.43</v>
      </c>
      <c r="N1412" s="200">
        <v>140892.82</v>
      </c>
      <c r="O1412" s="191"/>
      <c r="P1412" s="194">
        <v>5.85</v>
      </c>
      <c r="Q1412" s="278"/>
      <c r="R1412" s="278"/>
      <c r="GO1412" s="277"/>
      <c r="GP1412" s="277"/>
      <c r="GQ1412" s="277"/>
      <c r="GR1412" s="277"/>
      <c r="GS1412" s="277"/>
      <c r="GT1412" s="277"/>
      <c r="GU1412" s="277"/>
      <c r="GW1412" s="157"/>
      <c r="GX1412" s="157" t="s">
        <v>424</v>
      </c>
      <c r="GY1412" s="157"/>
      <c r="GZ1412" s="277"/>
      <c r="HA1412" s="157"/>
      <c r="HB1412" s="157"/>
      <c r="HC1412" s="277"/>
      <c r="HD1412" s="277"/>
      <c r="HF1412" s="277"/>
      <c r="HH1412" s="289"/>
    </row>
    <row r="1413" spans="1:216" ht="12.75" customHeight="1">
      <c r="A1413" s="195"/>
      <c r="B1413" s="189" t="s">
        <v>425</v>
      </c>
      <c r="C1413" s="501" t="s">
        <v>426</v>
      </c>
      <c r="D1413" s="501"/>
      <c r="E1413" s="501"/>
      <c r="F1413" s="501"/>
      <c r="G1413" s="501"/>
      <c r="H1413" s="190" t="s">
        <v>413</v>
      </c>
      <c r="I1413" s="201">
        <v>0.01</v>
      </c>
      <c r="J1413" s="202">
        <v>1.0367</v>
      </c>
      <c r="K1413" s="197">
        <v>2.0733999999999999E-2</v>
      </c>
      <c r="L1413" s="205">
        <v>60.6</v>
      </c>
      <c r="M1413" s="206">
        <v>1.43</v>
      </c>
      <c r="N1413" s="200">
        <v>86.66</v>
      </c>
      <c r="O1413" s="191"/>
      <c r="P1413" s="194">
        <v>1.8</v>
      </c>
      <c r="Q1413" s="278"/>
      <c r="R1413" s="278"/>
      <c r="GO1413" s="277"/>
      <c r="GP1413" s="277"/>
      <c r="GQ1413" s="277"/>
      <c r="GR1413" s="277"/>
      <c r="GS1413" s="277"/>
      <c r="GT1413" s="277"/>
      <c r="GU1413" s="277"/>
      <c r="GW1413" s="157"/>
      <c r="GX1413" s="157" t="s">
        <v>426</v>
      </c>
      <c r="GY1413" s="157"/>
      <c r="GZ1413" s="277"/>
      <c r="HA1413" s="157"/>
      <c r="HB1413" s="157"/>
      <c r="HC1413" s="277"/>
      <c r="HD1413" s="277"/>
      <c r="HF1413" s="277"/>
      <c r="HH1413" s="289"/>
    </row>
    <row r="1414" spans="1:216" ht="12.75" customHeight="1">
      <c r="A1414" s="195"/>
      <c r="B1414" s="189" t="s">
        <v>427</v>
      </c>
      <c r="C1414" s="501" t="s">
        <v>428</v>
      </c>
      <c r="D1414" s="501"/>
      <c r="E1414" s="501"/>
      <c r="F1414" s="501"/>
      <c r="G1414" s="501"/>
      <c r="H1414" s="190" t="s">
        <v>142</v>
      </c>
      <c r="I1414" s="209">
        <v>50</v>
      </c>
      <c r="J1414" s="202">
        <v>1.0367</v>
      </c>
      <c r="K1414" s="201">
        <v>103.67</v>
      </c>
      <c r="L1414" s="205">
        <v>19.739999999999998</v>
      </c>
      <c r="M1414" s="206">
        <v>0.85</v>
      </c>
      <c r="N1414" s="200">
        <v>16.78</v>
      </c>
      <c r="O1414" s="191"/>
      <c r="P1414" s="194">
        <v>1739.58</v>
      </c>
      <c r="Q1414" s="278"/>
      <c r="R1414" s="278"/>
      <c r="GO1414" s="277"/>
      <c r="GP1414" s="277"/>
      <c r="GQ1414" s="277"/>
      <c r="GR1414" s="277"/>
      <c r="GS1414" s="277"/>
      <c r="GT1414" s="277"/>
      <c r="GU1414" s="277"/>
      <c r="GW1414" s="157"/>
      <c r="GX1414" s="157" t="s">
        <v>428</v>
      </c>
      <c r="GY1414" s="157"/>
      <c r="GZ1414" s="277"/>
      <c r="HA1414" s="157"/>
      <c r="HB1414" s="157"/>
      <c r="HC1414" s="277"/>
      <c r="HD1414" s="277"/>
      <c r="HF1414" s="277"/>
      <c r="HH1414" s="289"/>
    </row>
    <row r="1415" spans="1:216" ht="12.75" customHeight="1">
      <c r="A1415" s="210"/>
      <c r="B1415" s="187"/>
      <c r="C1415" s="500" t="s">
        <v>429</v>
      </c>
      <c r="D1415" s="500"/>
      <c r="E1415" s="500"/>
      <c r="F1415" s="500"/>
      <c r="G1415" s="500"/>
      <c r="H1415" s="180"/>
      <c r="I1415" s="181"/>
      <c r="J1415" s="181"/>
      <c r="K1415" s="181"/>
      <c r="L1415" s="183"/>
      <c r="M1415" s="181"/>
      <c r="N1415" s="211"/>
      <c r="O1415" s="181"/>
      <c r="P1415" s="212">
        <v>31367.39</v>
      </c>
      <c r="Q1415" s="278"/>
      <c r="R1415" s="278"/>
      <c r="GO1415" s="277"/>
      <c r="GP1415" s="277"/>
      <c r="GQ1415" s="277"/>
      <c r="GR1415" s="277"/>
      <c r="GS1415" s="277"/>
      <c r="GT1415" s="277"/>
      <c r="GU1415" s="277"/>
      <c r="GW1415" s="157"/>
      <c r="GX1415" s="157"/>
      <c r="GY1415" s="157"/>
      <c r="GZ1415" s="277" t="s">
        <v>429</v>
      </c>
      <c r="HA1415" s="157"/>
      <c r="HB1415" s="157"/>
      <c r="HC1415" s="277"/>
      <c r="HD1415" s="277"/>
      <c r="HF1415" s="277"/>
      <c r="HH1415" s="289"/>
    </row>
    <row r="1416" spans="1:216" ht="12.75" customHeight="1">
      <c r="A1416" s="203" t="s">
        <v>1926</v>
      </c>
      <c r="B1416" s="189" t="s">
        <v>430</v>
      </c>
      <c r="C1416" s="501" t="s">
        <v>431</v>
      </c>
      <c r="D1416" s="501"/>
      <c r="E1416" s="501"/>
      <c r="F1416" s="501"/>
      <c r="G1416" s="501"/>
      <c r="H1416" s="190" t="s">
        <v>432</v>
      </c>
      <c r="I1416" s="209">
        <v>2</v>
      </c>
      <c r="J1416" s="191"/>
      <c r="K1416" s="209">
        <v>2</v>
      </c>
      <c r="L1416" s="193"/>
      <c r="M1416" s="191"/>
      <c r="N1416" s="193"/>
      <c r="O1416" s="202">
        <v>1.0367</v>
      </c>
      <c r="P1416" s="216">
        <v>314.58999999999997</v>
      </c>
      <c r="GO1416" s="277"/>
      <c r="GP1416" s="277"/>
      <c r="GQ1416" s="277"/>
      <c r="GR1416" s="277"/>
      <c r="GS1416" s="277"/>
      <c r="GT1416" s="277"/>
      <c r="GU1416" s="277"/>
      <c r="GW1416" s="157"/>
      <c r="GX1416" s="157"/>
      <c r="GY1416" s="157"/>
      <c r="GZ1416" s="277"/>
      <c r="HA1416" s="157" t="s">
        <v>431</v>
      </c>
      <c r="HB1416" s="157"/>
      <c r="HC1416" s="277"/>
      <c r="HD1416" s="277"/>
      <c r="HF1416" s="277"/>
      <c r="HH1416" s="289"/>
    </row>
    <row r="1417" spans="1:216" ht="12.75" customHeight="1">
      <c r="A1417" s="203"/>
      <c r="B1417" s="189"/>
      <c r="C1417" s="501" t="s">
        <v>433</v>
      </c>
      <c r="D1417" s="501"/>
      <c r="E1417" s="501"/>
      <c r="F1417" s="501"/>
      <c r="G1417" s="501"/>
      <c r="H1417" s="190"/>
      <c r="I1417" s="191"/>
      <c r="J1417" s="191"/>
      <c r="K1417" s="191"/>
      <c r="L1417" s="193"/>
      <c r="M1417" s="191"/>
      <c r="N1417" s="193"/>
      <c r="O1417" s="191"/>
      <c r="P1417" s="194">
        <v>25047.5</v>
      </c>
      <c r="GO1417" s="277"/>
      <c r="GP1417" s="277"/>
      <c r="GQ1417" s="277"/>
      <c r="GR1417" s="277"/>
      <c r="GS1417" s="277"/>
      <c r="GT1417" s="277"/>
      <c r="GU1417" s="277"/>
      <c r="GW1417" s="157"/>
      <c r="GX1417" s="157"/>
      <c r="GY1417" s="157"/>
      <c r="GZ1417" s="277"/>
      <c r="HA1417" s="157"/>
      <c r="HB1417" s="157" t="s">
        <v>433</v>
      </c>
      <c r="HC1417" s="277"/>
      <c r="HD1417" s="277"/>
      <c r="HF1417" s="277"/>
      <c r="HH1417" s="289"/>
    </row>
    <row r="1418" spans="1:216" ht="12.75" customHeight="1">
      <c r="A1418" s="203"/>
      <c r="B1418" s="189" t="s">
        <v>434</v>
      </c>
      <c r="C1418" s="501" t="s">
        <v>435</v>
      </c>
      <c r="D1418" s="501"/>
      <c r="E1418" s="501"/>
      <c r="F1418" s="501"/>
      <c r="G1418" s="501"/>
      <c r="H1418" s="190" t="s">
        <v>432</v>
      </c>
      <c r="I1418" s="209">
        <v>90</v>
      </c>
      <c r="J1418" s="191"/>
      <c r="K1418" s="209">
        <v>90</v>
      </c>
      <c r="L1418" s="193"/>
      <c r="M1418" s="191"/>
      <c r="N1418" s="193"/>
      <c r="O1418" s="191"/>
      <c r="P1418" s="194">
        <v>22542.75</v>
      </c>
      <c r="GO1418" s="277"/>
      <c r="GP1418" s="277"/>
      <c r="GQ1418" s="277"/>
      <c r="GR1418" s="277"/>
      <c r="GS1418" s="277"/>
      <c r="GT1418" s="277"/>
      <c r="GU1418" s="277"/>
      <c r="GW1418" s="157"/>
      <c r="GX1418" s="157"/>
      <c r="GY1418" s="157"/>
      <c r="GZ1418" s="277"/>
      <c r="HA1418" s="157"/>
      <c r="HB1418" s="157" t="s">
        <v>435</v>
      </c>
      <c r="HC1418" s="277"/>
      <c r="HD1418" s="277"/>
      <c r="HF1418" s="277"/>
      <c r="HH1418" s="289"/>
    </row>
    <row r="1419" spans="1:216" ht="12.75" customHeight="1">
      <c r="A1419" s="203"/>
      <c r="B1419" s="189" t="s">
        <v>436</v>
      </c>
      <c r="C1419" s="501" t="s">
        <v>437</v>
      </c>
      <c r="D1419" s="501"/>
      <c r="E1419" s="501"/>
      <c r="F1419" s="501"/>
      <c r="G1419" s="501"/>
      <c r="H1419" s="190" t="s">
        <v>432</v>
      </c>
      <c r="I1419" s="209">
        <v>46</v>
      </c>
      <c r="J1419" s="191"/>
      <c r="K1419" s="209">
        <v>46</v>
      </c>
      <c r="L1419" s="193"/>
      <c r="M1419" s="191"/>
      <c r="N1419" s="193"/>
      <c r="O1419" s="191"/>
      <c r="P1419" s="194">
        <v>11521.85</v>
      </c>
      <c r="GO1419" s="277"/>
      <c r="GP1419" s="277"/>
      <c r="GQ1419" s="277"/>
      <c r="GR1419" s="277"/>
      <c r="GS1419" s="277"/>
      <c r="GT1419" s="277"/>
      <c r="GU1419" s="277"/>
      <c r="GW1419" s="157"/>
      <c r="GX1419" s="157"/>
      <c r="GY1419" s="157"/>
      <c r="GZ1419" s="277"/>
      <c r="HA1419" s="157"/>
      <c r="HB1419" s="157" t="s">
        <v>437</v>
      </c>
      <c r="HC1419" s="277"/>
      <c r="HD1419" s="277"/>
      <c r="HF1419" s="277"/>
      <c r="HH1419" s="289"/>
    </row>
    <row r="1420" spans="1:216" ht="12.75" customHeight="1">
      <c r="A1420" s="213"/>
      <c r="B1420" s="214"/>
      <c r="C1420" s="500" t="s">
        <v>438</v>
      </c>
      <c r="D1420" s="500"/>
      <c r="E1420" s="500"/>
      <c r="F1420" s="500"/>
      <c r="G1420" s="500"/>
      <c r="H1420" s="180"/>
      <c r="I1420" s="181"/>
      <c r="J1420" s="181"/>
      <c r="K1420" s="181"/>
      <c r="L1420" s="183"/>
      <c r="M1420" s="181"/>
      <c r="N1420" s="211">
        <v>32873.29</v>
      </c>
      <c r="O1420" s="181"/>
      <c r="P1420" s="212">
        <v>65746.58</v>
      </c>
      <c r="GO1420" s="277"/>
      <c r="GP1420" s="277"/>
      <c r="GQ1420" s="277"/>
      <c r="GR1420" s="277"/>
      <c r="GS1420" s="277"/>
      <c r="GT1420" s="277"/>
      <c r="GU1420" s="277"/>
      <c r="GW1420" s="157"/>
      <c r="GX1420" s="157"/>
      <c r="GY1420" s="157"/>
      <c r="GZ1420" s="277"/>
      <c r="HA1420" s="157"/>
      <c r="HB1420" s="157"/>
      <c r="HC1420" s="277" t="s">
        <v>438</v>
      </c>
      <c r="HD1420" s="277"/>
      <c r="HF1420" s="277"/>
      <c r="HH1420" s="289"/>
    </row>
    <row r="1421" spans="1:216" ht="12.75" customHeight="1">
      <c r="A1421" s="497" t="s">
        <v>2210</v>
      </c>
      <c r="B1421" s="497"/>
      <c r="C1421" s="497"/>
      <c r="D1421" s="497"/>
      <c r="E1421" s="497"/>
      <c r="F1421" s="497"/>
      <c r="G1421" s="497"/>
      <c r="H1421" s="497"/>
      <c r="I1421" s="497"/>
      <c r="J1421" s="497"/>
      <c r="K1421" s="497"/>
      <c r="L1421" s="497"/>
      <c r="M1421" s="497"/>
      <c r="N1421" s="497"/>
      <c r="O1421" s="497"/>
      <c r="P1421" s="497"/>
      <c r="GO1421" s="277"/>
      <c r="GP1421" s="277" t="s">
        <v>2210</v>
      </c>
      <c r="GQ1421" s="277"/>
      <c r="GR1421" s="277"/>
      <c r="GS1421" s="277"/>
      <c r="GT1421" s="277"/>
      <c r="GU1421" s="277"/>
      <c r="GW1421" s="157"/>
      <c r="GX1421" s="157"/>
      <c r="GY1421" s="157"/>
      <c r="GZ1421" s="277"/>
      <c r="HA1421" s="157"/>
      <c r="HB1421" s="157"/>
      <c r="HC1421" s="277"/>
      <c r="HD1421" s="277"/>
      <c r="HF1421" s="277"/>
      <c r="HH1421" s="289"/>
    </row>
    <row r="1422" spans="1:216" ht="22.5" customHeight="1">
      <c r="A1422" s="178" t="s">
        <v>630</v>
      </c>
      <c r="B1422" s="179" t="s">
        <v>2211</v>
      </c>
      <c r="C1422" s="498" t="s">
        <v>2212</v>
      </c>
      <c r="D1422" s="498"/>
      <c r="E1422" s="498"/>
      <c r="F1422" s="498"/>
      <c r="G1422" s="498"/>
      <c r="H1422" s="180" t="s">
        <v>142</v>
      </c>
      <c r="I1422" s="181">
        <v>16</v>
      </c>
      <c r="J1422" s="182">
        <v>1</v>
      </c>
      <c r="K1422" s="182">
        <v>16</v>
      </c>
      <c r="L1422" s="183"/>
      <c r="M1422" s="181"/>
      <c r="N1422" s="184"/>
      <c r="O1422" s="181"/>
      <c r="P1422" s="185"/>
      <c r="GO1422" s="277"/>
      <c r="GP1422" s="277"/>
      <c r="GQ1422" s="277" t="s">
        <v>2212</v>
      </c>
      <c r="GR1422" s="277"/>
      <c r="GS1422" s="277"/>
      <c r="GT1422" s="277"/>
      <c r="GU1422" s="277"/>
      <c r="GW1422" s="157"/>
      <c r="GX1422" s="157"/>
      <c r="GY1422" s="157"/>
      <c r="GZ1422" s="277"/>
      <c r="HA1422" s="157"/>
      <c r="HB1422" s="157"/>
      <c r="HC1422" s="277"/>
      <c r="HD1422" s="277"/>
      <c r="HF1422" s="277"/>
      <c r="HH1422" s="289"/>
    </row>
    <row r="1423" spans="1:216" ht="56.25" customHeight="1">
      <c r="A1423" s="186"/>
      <c r="B1423" s="187" t="s">
        <v>386</v>
      </c>
      <c r="C1423" s="499" t="s">
        <v>387</v>
      </c>
      <c r="D1423" s="499"/>
      <c r="E1423" s="499"/>
      <c r="F1423" s="499"/>
      <c r="G1423" s="499"/>
      <c r="H1423" s="499"/>
      <c r="I1423" s="499"/>
      <c r="J1423" s="499"/>
      <c r="K1423" s="499"/>
      <c r="L1423" s="499"/>
      <c r="M1423" s="499"/>
      <c r="N1423" s="499"/>
      <c r="O1423" s="499"/>
      <c r="P1423" s="499"/>
      <c r="GO1423" s="277"/>
      <c r="GP1423" s="277"/>
      <c r="GQ1423" s="277"/>
      <c r="GR1423" s="277"/>
      <c r="GS1423" s="277"/>
      <c r="GT1423" s="277"/>
      <c r="GU1423" s="277"/>
      <c r="GV1423" s="140" t="s">
        <v>387</v>
      </c>
      <c r="GW1423" s="157"/>
      <c r="GX1423" s="157"/>
      <c r="GY1423" s="157"/>
      <c r="GZ1423" s="277"/>
      <c r="HA1423" s="157"/>
      <c r="HB1423" s="157"/>
      <c r="HC1423" s="277"/>
      <c r="HD1423" s="277"/>
      <c r="HF1423" s="277"/>
      <c r="HH1423" s="289"/>
    </row>
    <row r="1424" spans="1:216" ht="22.5" customHeight="1">
      <c r="A1424" s="186"/>
      <c r="B1424" s="187" t="s">
        <v>388</v>
      </c>
      <c r="C1424" s="499" t="s">
        <v>389</v>
      </c>
      <c r="D1424" s="499"/>
      <c r="E1424" s="499"/>
      <c r="F1424" s="499"/>
      <c r="G1424" s="499"/>
      <c r="H1424" s="499"/>
      <c r="I1424" s="499"/>
      <c r="J1424" s="499"/>
      <c r="K1424" s="499"/>
      <c r="L1424" s="499"/>
      <c r="M1424" s="499"/>
      <c r="N1424" s="499"/>
      <c r="O1424" s="499"/>
      <c r="P1424" s="499"/>
      <c r="GO1424" s="277"/>
      <c r="GP1424" s="277"/>
      <c r="GQ1424" s="277"/>
      <c r="GR1424" s="277"/>
      <c r="GS1424" s="277"/>
      <c r="GT1424" s="277"/>
      <c r="GU1424" s="277"/>
      <c r="GV1424" s="140" t="s">
        <v>389</v>
      </c>
      <c r="GW1424" s="157"/>
      <c r="GX1424" s="157"/>
      <c r="GY1424" s="157"/>
      <c r="GZ1424" s="277"/>
      <c r="HA1424" s="157"/>
      <c r="HB1424" s="157"/>
      <c r="HC1424" s="277"/>
      <c r="HD1424" s="277"/>
      <c r="HF1424" s="277"/>
      <c r="HH1424" s="289"/>
    </row>
    <row r="1425" spans="1:216" ht="12.75" customHeight="1">
      <c r="A1425" s="186"/>
      <c r="B1425" s="187"/>
      <c r="C1425" s="499" t="s">
        <v>2011</v>
      </c>
      <c r="D1425" s="499"/>
      <c r="E1425" s="499"/>
      <c r="F1425" s="499"/>
      <c r="G1425" s="499"/>
      <c r="H1425" s="499"/>
      <c r="I1425" s="499"/>
      <c r="J1425" s="499"/>
      <c r="K1425" s="499"/>
      <c r="L1425" s="499"/>
      <c r="M1425" s="499"/>
      <c r="N1425" s="499"/>
      <c r="O1425" s="499"/>
      <c r="P1425" s="499"/>
      <c r="GO1425" s="277"/>
      <c r="GP1425" s="277"/>
      <c r="GQ1425" s="277"/>
      <c r="GR1425" s="277"/>
      <c r="GS1425" s="277"/>
      <c r="GT1425" s="277"/>
      <c r="GU1425" s="277"/>
      <c r="GV1425" s="140" t="s">
        <v>2011</v>
      </c>
      <c r="GW1425" s="157"/>
      <c r="GX1425" s="157"/>
      <c r="GY1425" s="157"/>
      <c r="GZ1425" s="277"/>
      <c r="HA1425" s="157"/>
      <c r="HB1425" s="157"/>
      <c r="HC1425" s="277"/>
      <c r="HD1425" s="277"/>
      <c r="HF1425" s="277"/>
      <c r="HH1425" s="289"/>
    </row>
    <row r="1426" spans="1:216" ht="12.75" customHeight="1">
      <c r="A1426" s="188"/>
      <c r="B1426" s="189" t="s">
        <v>164</v>
      </c>
      <c r="C1426" s="501" t="s">
        <v>391</v>
      </c>
      <c r="D1426" s="501"/>
      <c r="E1426" s="501"/>
      <c r="F1426" s="501"/>
      <c r="G1426" s="501"/>
      <c r="H1426" s="190" t="s">
        <v>392</v>
      </c>
      <c r="I1426" s="191"/>
      <c r="J1426" s="191"/>
      <c r="K1426" s="202">
        <v>128.55080000000001</v>
      </c>
      <c r="L1426" s="193"/>
      <c r="M1426" s="191"/>
      <c r="N1426" s="193"/>
      <c r="O1426" s="191"/>
      <c r="P1426" s="194">
        <v>74445.05</v>
      </c>
      <c r="GO1426" s="277"/>
      <c r="GP1426" s="277"/>
      <c r="GQ1426" s="277"/>
      <c r="GR1426" s="277"/>
      <c r="GS1426" s="277"/>
      <c r="GT1426" s="277"/>
      <c r="GU1426" s="277"/>
      <c r="GW1426" s="157" t="s">
        <v>391</v>
      </c>
      <c r="GX1426" s="157"/>
      <c r="GY1426" s="157"/>
      <c r="GZ1426" s="277"/>
      <c r="HA1426" s="157"/>
      <c r="HB1426" s="157"/>
      <c r="HC1426" s="277"/>
      <c r="HD1426" s="277"/>
      <c r="HF1426" s="277"/>
      <c r="HH1426" s="289"/>
    </row>
    <row r="1427" spans="1:216" ht="12.75" customHeight="1">
      <c r="A1427" s="195"/>
      <c r="B1427" s="189" t="s">
        <v>726</v>
      </c>
      <c r="C1427" s="501" t="s">
        <v>727</v>
      </c>
      <c r="D1427" s="501"/>
      <c r="E1427" s="501"/>
      <c r="F1427" s="501"/>
      <c r="G1427" s="501"/>
      <c r="H1427" s="190" t="s">
        <v>392</v>
      </c>
      <c r="I1427" s="209">
        <v>5</v>
      </c>
      <c r="J1427" s="197">
        <v>1.6068849999999999</v>
      </c>
      <c r="K1427" s="202">
        <v>128.55080000000001</v>
      </c>
      <c r="L1427" s="198"/>
      <c r="M1427" s="199"/>
      <c r="N1427" s="200">
        <v>579.11</v>
      </c>
      <c r="O1427" s="191"/>
      <c r="P1427" s="194">
        <v>74445.05</v>
      </c>
      <c r="Q1427" s="278"/>
      <c r="R1427" s="278"/>
      <c r="GO1427" s="277"/>
      <c r="GP1427" s="277"/>
      <c r="GQ1427" s="277"/>
      <c r="GR1427" s="277"/>
      <c r="GS1427" s="277"/>
      <c r="GT1427" s="277"/>
      <c r="GU1427" s="277"/>
      <c r="GW1427" s="157"/>
      <c r="GX1427" s="157" t="s">
        <v>727</v>
      </c>
      <c r="GY1427" s="157"/>
      <c r="GZ1427" s="277"/>
      <c r="HA1427" s="157"/>
      <c r="HB1427" s="157"/>
      <c r="HC1427" s="277"/>
      <c r="HD1427" s="277"/>
      <c r="HF1427" s="277"/>
      <c r="HH1427" s="289"/>
    </row>
    <row r="1428" spans="1:216" ht="12.75" customHeight="1">
      <c r="A1428" s="188"/>
      <c r="B1428" s="189" t="s">
        <v>180</v>
      </c>
      <c r="C1428" s="501" t="s">
        <v>410</v>
      </c>
      <c r="D1428" s="501"/>
      <c r="E1428" s="501"/>
      <c r="F1428" s="501"/>
      <c r="G1428" s="501"/>
      <c r="H1428" s="190"/>
      <c r="I1428" s="191"/>
      <c r="J1428" s="191"/>
      <c r="K1428" s="191"/>
      <c r="L1428" s="193"/>
      <c r="M1428" s="191"/>
      <c r="N1428" s="193"/>
      <c r="O1428" s="191"/>
      <c r="P1428" s="216">
        <v>916.34</v>
      </c>
      <c r="GO1428" s="277"/>
      <c r="GP1428" s="277"/>
      <c r="GQ1428" s="277"/>
      <c r="GR1428" s="277"/>
      <c r="GS1428" s="277"/>
      <c r="GT1428" s="277"/>
      <c r="GU1428" s="277"/>
      <c r="GW1428" s="157" t="s">
        <v>410</v>
      </c>
      <c r="GX1428" s="157"/>
      <c r="GY1428" s="157"/>
      <c r="GZ1428" s="277"/>
      <c r="HA1428" s="157"/>
      <c r="HB1428" s="157"/>
      <c r="HC1428" s="277"/>
      <c r="HD1428" s="277"/>
      <c r="HF1428" s="277"/>
      <c r="HH1428" s="289"/>
    </row>
    <row r="1429" spans="1:216" ht="22.5" customHeight="1">
      <c r="A1429" s="195"/>
      <c r="B1429" s="189" t="s">
        <v>2213</v>
      </c>
      <c r="C1429" s="501" t="s">
        <v>2214</v>
      </c>
      <c r="D1429" s="501"/>
      <c r="E1429" s="501"/>
      <c r="F1429" s="501"/>
      <c r="G1429" s="501"/>
      <c r="H1429" s="190" t="s">
        <v>595</v>
      </c>
      <c r="I1429" s="201">
        <v>3.37</v>
      </c>
      <c r="J1429" s="202">
        <v>1.0367</v>
      </c>
      <c r="K1429" s="197">
        <v>55.898864000000003</v>
      </c>
      <c r="L1429" s="205">
        <v>2.27</v>
      </c>
      <c r="M1429" s="206">
        <v>1.54</v>
      </c>
      <c r="N1429" s="200">
        <v>3.5</v>
      </c>
      <c r="O1429" s="191"/>
      <c r="P1429" s="194">
        <v>195.65</v>
      </c>
      <c r="Q1429" s="278"/>
      <c r="R1429" s="278"/>
      <c r="GO1429" s="277"/>
      <c r="GP1429" s="277"/>
      <c r="GQ1429" s="277"/>
      <c r="GR1429" s="277"/>
      <c r="GS1429" s="277"/>
      <c r="GT1429" s="277"/>
      <c r="GU1429" s="277"/>
      <c r="GW1429" s="157"/>
      <c r="GX1429" s="157" t="s">
        <v>2214</v>
      </c>
      <c r="GY1429" s="157"/>
      <c r="GZ1429" s="277"/>
      <c r="HA1429" s="157"/>
      <c r="HB1429" s="157"/>
      <c r="HC1429" s="277"/>
      <c r="HD1429" s="277"/>
      <c r="HF1429" s="277"/>
      <c r="HH1429" s="289"/>
    </row>
    <row r="1430" spans="1:216" ht="12.75" customHeight="1">
      <c r="A1430" s="195"/>
      <c r="B1430" s="189" t="s">
        <v>2215</v>
      </c>
      <c r="C1430" s="501" t="s">
        <v>2216</v>
      </c>
      <c r="D1430" s="501"/>
      <c r="E1430" s="501"/>
      <c r="F1430" s="501"/>
      <c r="G1430" s="501"/>
      <c r="H1430" s="190" t="s">
        <v>413</v>
      </c>
      <c r="I1430" s="201">
        <v>0.03</v>
      </c>
      <c r="J1430" s="202">
        <v>1.0367</v>
      </c>
      <c r="K1430" s="197">
        <v>0.497616</v>
      </c>
      <c r="L1430" s="205">
        <v>899.56</v>
      </c>
      <c r="M1430" s="206">
        <v>1.61</v>
      </c>
      <c r="N1430" s="200">
        <v>1448.29</v>
      </c>
      <c r="O1430" s="191"/>
      <c r="P1430" s="194">
        <v>720.69</v>
      </c>
      <c r="Q1430" s="278"/>
      <c r="R1430" s="278"/>
      <c r="GO1430" s="277"/>
      <c r="GP1430" s="277"/>
      <c r="GQ1430" s="277"/>
      <c r="GR1430" s="277"/>
      <c r="GS1430" s="277"/>
      <c r="GT1430" s="277"/>
      <c r="GU1430" s="277"/>
      <c r="GW1430" s="157"/>
      <c r="GX1430" s="157" t="s">
        <v>2216</v>
      </c>
      <c r="GY1430" s="157"/>
      <c r="GZ1430" s="277"/>
      <c r="HA1430" s="157"/>
      <c r="HB1430" s="157"/>
      <c r="HC1430" s="277"/>
      <c r="HD1430" s="277"/>
      <c r="HF1430" s="277"/>
      <c r="HH1430" s="289"/>
    </row>
    <row r="1431" spans="1:216" ht="12.75" customHeight="1">
      <c r="A1431" s="210"/>
      <c r="B1431" s="187"/>
      <c r="C1431" s="500" t="s">
        <v>429</v>
      </c>
      <c r="D1431" s="500"/>
      <c r="E1431" s="500"/>
      <c r="F1431" s="500"/>
      <c r="G1431" s="500"/>
      <c r="H1431" s="180"/>
      <c r="I1431" s="181"/>
      <c r="J1431" s="181"/>
      <c r="K1431" s="181"/>
      <c r="L1431" s="183"/>
      <c r="M1431" s="181"/>
      <c r="N1431" s="211"/>
      <c r="O1431" s="181"/>
      <c r="P1431" s="212">
        <v>75361.39</v>
      </c>
      <c r="Q1431" s="278"/>
      <c r="R1431" s="278"/>
      <c r="GO1431" s="277"/>
      <c r="GP1431" s="277"/>
      <c r="GQ1431" s="277"/>
      <c r="GR1431" s="277"/>
      <c r="GS1431" s="277"/>
      <c r="GT1431" s="277"/>
      <c r="GU1431" s="277"/>
      <c r="GW1431" s="157"/>
      <c r="GX1431" s="157"/>
      <c r="GY1431" s="157"/>
      <c r="GZ1431" s="277" t="s">
        <v>429</v>
      </c>
      <c r="HA1431" s="157"/>
      <c r="HB1431" s="157"/>
      <c r="HC1431" s="277"/>
      <c r="HD1431" s="277"/>
      <c r="HF1431" s="277"/>
      <c r="HH1431" s="289"/>
    </row>
    <row r="1432" spans="1:216" ht="12.75" customHeight="1">
      <c r="A1432" s="203" t="s">
        <v>632</v>
      </c>
      <c r="B1432" s="189" t="s">
        <v>430</v>
      </c>
      <c r="C1432" s="501" t="s">
        <v>431</v>
      </c>
      <c r="D1432" s="501"/>
      <c r="E1432" s="501"/>
      <c r="F1432" s="501"/>
      <c r="G1432" s="501"/>
      <c r="H1432" s="190" t="s">
        <v>432</v>
      </c>
      <c r="I1432" s="209">
        <v>2</v>
      </c>
      <c r="J1432" s="191"/>
      <c r="K1432" s="209">
        <v>2</v>
      </c>
      <c r="L1432" s="193"/>
      <c r="M1432" s="191"/>
      <c r="N1432" s="193"/>
      <c r="O1432" s="202">
        <v>1.0367</v>
      </c>
      <c r="P1432" s="216">
        <v>960.58</v>
      </c>
      <c r="GO1432" s="277"/>
      <c r="GP1432" s="277"/>
      <c r="GQ1432" s="277"/>
      <c r="GR1432" s="277"/>
      <c r="GS1432" s="277"/>
      <c r="GT1432" s="277"/>
      <c r="GU1432" s="277"/>
      <c r="GW1432" s="157"/>
      <c r="GX1432" s="157"/>
      <c r="GY1432" s="157"/>
      <c r="GZ1432" s="277"/>
      <c r="HA1432" s="157" t="s">
        <v>431</v>
      </c>
      <c r="HB1432" s="157"/>
      <c r="HC1432" s="277"/>
      <c r="HD1432" s="277"/>
      <c r="HF1432" s="277"/>
      <c r="HH1432" s="289"/>
    </row>
    <row r="1433" spans="1:216" ht="12.75" customHeight="1">
      <c r="A1433" s="203"/>
      <c r="B1433" s="189"/>
      <c r="C1433" s="501" t="s">
        <v>433</v>
      </c>
      <c r="D1433" s="501"/>
      <c r="E1433" s="501"/>
      <c r="F1433" s="501"/>
      <c r="G1433" s="501"/>
      <c r="H1433" s="190"/>
      <c r="I1433" s="191"/>
      <c r="J1433" s="191"/>
      <c r="K1433" s="191"/>
      <c r="L1433" s="193"/>
      <c r="M1433" s="191"/>
      <c r="N1433" s="193"/>
      <c r="O1433" s="191"/>
      <c r="P1433" s="194">
        <v>74445.05</v>
      </c>
      <c r="GO1433" s="277"/>
      <c r="GP1433" s="277"/>
      <c r="GQ1433" s="277"/>
      <c r="GR1433" s="277"/>
      <c r="GS1433" s="277"/>
      <c r="GT1433" s="277"/>
      <c r="GU1433" s="277"/>
      <c r="GW1433" s="157"/>
      <c r="GX1433" s="157"/>
      <c r="GY1433" s="157"/>
      <c r="GZ1433" s="277"/>
      <c r="HA1433" s="157"/>
      <c r="HB1433" s="157" t="s">
        <v>433</v>
      </c>
      <c r="HC1433" s="277"/>
      <c r="HD1433" s="277"/>
      <c r="HF1433" s="277"/>
      <c r="HH1433" s="289"/>
    </row>
    <row r="1434" spans="1:216" ht="12.75" customHeight="1">
      <c r="A1434" s="203"/>
      <c r="B1434" s="189" t="s">
        <v>2217</v>
      </c>
      <c r="C1434" s="501" t="s">
        <v>2218</v>
      </c>
      <c r="D1434" s="501"/>
      <c r="E1434" s="501"/>
      <c r="F1434" s="501"/>
      <c r="G1434" s="501"/>
      <c r="H1434" s="190" t="s">
        <v>432</v>
      </c>
      <c r="I1434" s="209">
        <v>95</v>
      </c>
      <c r="J1434" s="191"/>
      <c r="K1434" s="209">
        <v>95</v>
      </c>
      <c r="L1434" s="193"/>
      <c r="M1434" s="191"/>
      <c r="N1434" s="193"/>
      <c r="O1434" s="191"/>
      <c r="P1434" s="194">
        <v>70722.8</v>
      </c>
      <c r="GO1434" s="277"/>
      <c r="GP1434" s="277"/>
      <c r="GQ1434" s="277"/>
      <c r="GR1434" s="277"/>
      <c r="GS1434" s="277"/>
      <c r="GT1434" s="277"/>
      <c r="GU1434" s="277"/>
      <c r="GW1434" s="157"/>
      <c r="GX1434" s="157"/>
      <c r="GY1434" s="157"/>
      <c r="GZ1434" s="277"/>
      <c r="HA1434" s="157"/>
      <c r="HB1434" s="157" t="s">
        <v>2218</v>
      </c>
      <c r="HC1434" s="277"/>
      <c r="HD1434" s="277"/>
      <c r="HF1434" s="277"/>
      <c r="HH1434" s="289"/>
    </row>
    <row r="1435" spans="1:216" ht="12.75" customHeight="1">
      <c r="A1435" s="203"/>
      <c r="B1435" s="189" t="s">
        <v>2219</v>
      </c>
      <c r="C1435" s="501" t="s">
        <v>2220</v>
      </c>
      <c r="D1435" s="501"/>
      <c r="E1435" s="501"/>
      <c r="F1435" s="501"/>
      <c r="G1435" s="501"/>
      <c r="H1435" s="190" t="s">
        <v>432</v>
      </c>
      <c r="I1435" s="209">
        <v>53</v>
      </c>
      <c r="J1435" s="191"/>
      <c r="K1435" s="209">
        <v>53</v>
      </c>
      <c r="L1435" s="193"/>
      <c r="M1435" s="191"/>
      <c r="N1435" s="193"/>
      <c r="O1435" s="191"/>
      <c r="P1435" s="194">
        <v>39455.879999999997</v>
      </c>
      <c r="GO1435" s="277"/>
      <c r="GP1435" s="277"/>
      <c r="GQ1435" s="277"/>
      <c r="GR1435" s="277"/>
      <c r="GS1435" s="277"/>
      <c r="GT1435" s="277"/>
      <c r="GU1435" s="277"/>
      <c r="GW1435" s="157"/>
      <c r="GX1435" s="157"/>
      <c r="GY1435" s="157"/>
      <c r="GZ1435" s="277"/>
      <c r="HA1435" s="157"/>
      <c r="HB1435" s="157" t="s">
        <v>2220</v>
      </c>
      <c r="HC1435" s="277"/>
      <c r="HD1435" s="277"/>
      <c r="HF1435" s="277"/>
      <c r="HH1435" s="289"/>
    </row>
    <row r="1436" spans="1:216" ht="12.75" customHeight="1">
      <c r="A1436" s="213"/>
      <c r="B1436" s="214"/>
      <c r="C1436" s="500" t="s">
        <v>438</v>
      </c>
      <c r="D1436" s="500"/>
      <c r="E1436" s="500"/>
      <c r="F1436" s="500"/>
      <c r="G1436" s="500"/>
      <c r="H1436" s="180"/>
      <c r="I1436" s="181"/>
      <c r="J1436" s="181"/>
      <c r="K1436" s="181"/>
      <c r="L1436" s="183"/>
      <c r="M1436" s="181"/>
      <c r="N1436" s="211">
        <v>11656.29</v>
      </c>
      <c r="O1436" s="181"/>
      <c r="P1436" s="212">
        <v>186500.65</v>
      </c>
      <c r="GO1436" s="277"/>
      <c r="GP1436" s="277"/>
      <c r="GQ1436" s="277"/>
      <c r="GR1436" s="277"/>
      <c r="GS1436" s="277"/>
      <c r="GT1436" s="277"/>
      <c r="GU1436" s="277"/>
      <c r="GW1436" s="157"/>
      <c r="GX1436" s="157"/>
      <c r="GY1436" s="157"/>
      <c r="GZ1436" s="277"/>
      <c r="HA1436" s="157"/>
      <c r="HB1436" s="157"/>
      <c r="HC1436" s="277" t="s">
        <v>438</v>
      </c>
      <c r="HD1436" s="277"/>
      <c r="HF1436" s="277"/>
      <c r="HH1436" s="289"/>
    </row>
    <row r="1437" spans="1:216" ht="12.75" customHeight="1">
      <c r="A1437" s="497" t="s">
        <v>2221</v>
      </c>
      <c r="B1437" s="497"/>
      <c r="C1437" s="497"/>
      <c r="D1437" s="497"/>
      <c r="E1437" s="497"/>
      <c r="F1437" s="497"/>
      <c r="G1437" s="497"/>
      <c r="H1437" s="497"/>
      <c r="I1437" s="497"/>
      <c r="J1437" s="497"/>
      <c r="K1437" s="497"/>
      <c r="L1437" s="497"/>
      <c r="M1437" s="497"/>
      <c r="N1437" s="497"/>
      <c r="O1437" s="497"/>
      <c r="P1437" s="497"/>
      <c r="GO1437" s="277"/>
      <c r="GP1437" s="277" t="s">
        <v>2221</v>
      </c>
      <c r="GQ1437" s="277"/>
      <c r="GR1437" s="277"/>
      <c r="GS1437" s="277"/>
      <c r="GT1437" s="277"/>
      <c r="GU1437" s="277"/>
      <c r="GW1437" s="157"/>
      <c r="GX1437" s="157"/>
      <c r="GY1437" s="157"/>
      <c r="GZ1437" s="277"/>
      <c r="HA1437" s="157"/>
      <c r="HB1437" s="157"/>
      <c r="HC1437" s="277"/>
      <c r="HD1437" s="277"/>
      <c r="HF1437" s="277"/>
      <c r="HH1437" s="289"/>
    </row>
    <row r="1438" spans="1:216" ht="22.5" customHeight="1">
      <c r="A1438" s="178" t="s">
        <v>633</v>
      </c>
      <c r="B1438" s="179" t="s">
        <v>2098</v>
      </c>
      <c r="C1438" s="498" t="s">
        <v>2099</v>
      </c>
      <c r="D1438" s="498"/>
      <c r="E1438" s="498"/>
      <c r="F1438" s="498"/>
      <c r="G1438" s="498"/>
      <c r="H1438" s="180" t="s">
        <v>142</v>
      </c>
      <c r="I1438" s="181">
        <v>4</v>
      </c>
      <c r="J1438" s="182">
        <v>1</v>
      </c>
      <c r="K1438" s="182">
        <v>4</v>
      </c>
      <c r="L1438" s="183"/>
      <c r="M1438" s="181"/>
      <c r="N1438" s="184"/>
      <c r="O1438" s="181"/>
      <c r="P1438" s="185"/>
      <c r="GO1438" s="277"/>
      <c r="GP1438" s="277"/>
      <c r="GQ1438" s="277" t="s">
        <v>2099</v>
      </c>
      <c r="GR1438" s="277"/>
      <c r="GS1438" s="277"/>
      <c r="GT1438" s="277"/>
      <c r="GU1438" s="277"/>
      <c r="GW1438" s="157"/>
      <c r="GX1438" s="157"/>
      <c r="GY1438" s="157"/>
      <c r="GZ1438" s="277"/>
      <c r="HA1438" s="157"/>
      <c r="HB1438" s="157"/>
      <c r="HC1438" s="277"/>
      <c r="HD1438" s="277"/>
      <c r="HF1438" s="277"/>
      <c r="HH1438" s="289"/>
    </row>
    <row r="1439" spans="1:216" ht="56.25" customHeight="1">
      <c r="A1439" s="186"/>
      <c r="B1439" s="187" t="s">
        <v>386</v>
      </c>
      <c r="C1439" s="499" t="s">
        <v>387</v>
      </c>
      <c r="D1439" s="499"/>
      <c r="E1439" s="499"/>
      <c r="F1439" s="499"/>
      <c r="G1439" s="499"/>
      <c r="H1439" s="499"/>
      <c r="I1439" s="499"/>
      <c r="J1439" s="499"/>
      <c r="K1439" s="499"/>
      <c r="L1439" s="499"/>
      <c r="M1439" s="499"/>
      <c r="N1439" s="499"/>
      <c r="O1439" s="499"/>
      <c r="P1439" s="499"/>
      <c r="GO1439" s="277"/>
      <c r="GP1439" s="277"/>
      <c r="GQ1439" s="277"/>
      <c r="GR1439" s="277"/>
      <c r="GS1439" s="277"/>
      <c r="GT1439" s="277"/>
      <c r="GU1439" s="277"/>
      <c r="GV1439" s="140" t="s">
        <v>387</v>
      </c>
      <c r="GW1439" s="157"/>
      <c r="GX1439" s="157"/>
      <c r="GY1439" s="157"/>
      <c r="GZ1439" s="277"/>
      <c r="HA1439" s="157"/>
      <c r="HB1439" s="157"/>
      <c r="HC1439" s="277"/>
      <c r="HD1439" s="277"/>
      <c r="HF1439" s="277"/>
      <c r="HH1439" s="289"/>
    </row>
    <row r="1440" spans="1:216" ht="22.5" customHeight="1">
      <c r="A1440" s="186"/>
      <c r="B1440" s="187" t="s">
        <v>388</v>
      </c>
      <c r="C1440" s="499" t="s">
        <v>389</v>
      </c>
      <c r="D1440" s="499"/>
      <c r="E1440" s="499"/>
      <c r="F1440" s="499"/>
      <c r="G1440" s="499"/>
      <c r="H1440" s="499"/>
      <c r="I1440" s="499"/>
      <c r="J1440" s="499"/>
      <c r="K1440" s="499"/>
      <c r="L1440" s="499"/>
      <c r="M1440" s="499"/>
      <c r="N1440" s="499"/>
      <c r="O1440" s="499"/>
      <c r="P1440" s="499"/>
      <c r="GO1440" s="277"/>
      <c r="GP1440" s="277"/>
      <c r="GQ1440" s="277"/>
      <c r="GR1440" s="277"/>
      <c r="GS1440" s="277"/>
      <c r="GT1440" s="277"/>
      <c r="GU1440" s="277"/>
      <c r="GV1440" s="140" t="s">
        <v>389</v>
      </c>
      <c r="GW1440" s="157"/>
      <c r="GX1440" s="157"/>
      <c r="GY1440" s="157"/>
      <c r="GZ1440" s="277"/>
      <c r="HA1440" s="157"/>
      <c r="HB1440" s="157"/>
      <c r="HC1440" s="277"/>
      <c r="HD1440" s="277"/>
      <c r="HF1440" s="277"/>
      <c r="HH1440" s="289"/>
    </row>
    <row r="1441" spans="1:216" ht="12.75" customHeight="1">
      <c r="A1441" s="186"/>
      <c r="B1441" s="187"/>
      <c r="C1441" s="499" t="s">
        <v>2011</v>
      </c>
      <c r="D1441" s="499"/>
      <c r="E1441" s="499"/>
      <c r="F1441" s="499"/>
      <c r="G1441" s="499"/>
      <c r="H1441" s="499"/>
      <c r="I1441" s="499"/>
      <c r="J1441" s="499"/>
      <c r="K1441" s="499"/>
      <c r="L1441" s="499"/>
      <c r="M1441" s="499"/>
      <c r="N1441" s="499"/>
      <c r="O1441" s="499"/>
      <c r="P1441" s="499"/>
      <c r="GO1441" s="277"/>
      <c r="GP1441" s="277"/>
      <c r="GQ1441" s="277"/>
      <c r="GR1441" s="277"/>
      <c r="GS1441" s="277"/>
      <c r="GT1441" s="277"/>
      <c r="GU1441" s="277"/>
      <c r="GV1441" s="140" t="s">
        <v>2011</v>
      </c>
      <c r="GW1441" s="157"/>
      <c r="GX1441" s="157"/>
      <c r="GY1441" s="157"/>
      <c r="GZ1441" s="277"/>
      <c r="HA1441" s="157"/>
      <c r="HB1441" s="157"/>
      <c r="HC1441" s="277"/>
      <c r="HD1441" s="277"/>
      <c r="HF1441" s="277"/>
      <c r="HH1441" s="289"/>
    </row>
    <row r="1442" spans="1:216" ht="12.75" customHeight="1">
      <c r="A1442" s="188"/>
      <c r="B1442" s="189" t="s">
        <v>164</v>
      </c>
      <c r="C1442" s="501" t="s">
        <v>391</v>
      </c>
      <c r="D1442" s="501"/>
      <c r="E1442" s="501"/>
      <c r="F1442" s="501"/>
      <c r="G1442" s="501"/>
      <c r="H1442" s="190" t="s">
        <v>392</v>
      </c>
      <c r="I1442" s="191"/>
      <c r="J1442" s="191"/>
      <c r="K1442" s="215">
        <v>8.6129035999999992</v>
      </c>
      <c r="L1442" s="193"/>
      <c r="M1442" s="191"/>
      <c r="N1442" s="193"/>
      <c r="O1442" s="191"/>
      <c r="P1442" s="194">
        <v>4932.01</v>
      </c>
      <c r="GO1442" s="277"/>
      <c r="GP1442" s="277"/>
      <c r="GQ1442" s="277"/>
      <c r="GR1442" s="277"/>
      <c r="GS1442" s="277"/>
      <c r="GT1442" s="277"/>
      <c r="GU1442" s="277"/>
      <c r="GW1442" s="157" t="s">
        <v>391</v>
      </c>
      <c r="GX1442" s="157"/>
      <c r="GY1442" s="157"/>
      <c r="GZ1442" s="277"/>
      <c r="HA1442" s="157"/>
      <c r="HB1442" s="157"/>
      <c r="HC1442" s="277"/>
      <c r="HD1442" s="277"/>
      <c r="HF1442" s="277"/>
      <c r="HH1442" s="289"/>
    </row>
    <row r="1443" spans="1:216" ht="12.75" customHeight="1">
      <c r="A1443" s="195"/>
      <c r="B1443" s="189" t="s">
        <v>2100</v>
      </c>
      <c r="C1443" s="501" t="s">
        <v>2101</v>
      </c>
      <c r="D1443" s="501"/>
      <c r="E1443" s="501"/>
      <c r="F1443" s="501"/>
      <c r="G1443" s="501"/>
      <c r="H1443" s="190" t="s">
        <v>392</v>
      </c>
      <c r="I1443" s="201">
        <v>1.34</v>
      </c>
      <c r="J1443" s="197">
        <v>1.6068849999999999</v>
      </c>
      <c r="K1443" s="215">
        <v>8.6129035999999992</v>
      </c>
      <c r="L1443" s="198"/>
      <c r="M1443" s="199"/>
      <c r="N1443" s="200">
        <v>572.63</v>
      </c>
      <c r="O1443" s="191"/>
      <c r="P1443" s="194">
        <v>4932.01</v>
      </c>
      <c r="Q1443" s="278"/>
      <c r="R1443" s="278"/>
      <c r="GO1443" s="277"/>
      <c r="GP1443" s="277"/>
      <c r="GQ1443" s="277"/>
      <c r="GR1443" s="277"/>
      <c r="GS1443" s="277"/>
      <c r="GT1443" s="277"/>
      <c r="GU1443" s="277"/>
      <c r="GW1443" s="157"/>
      <c r="GX1443" s="157" t="s">
        <v>2101</v>
      </c>
      <c r="GY1443" s="157"/>
      <c r="GZ1443" s="277"/>
      <c r="HA1443" s="157"/>
      <c r="HB1443" s="157"/>
      <c r="HC1443" s="277"/>
      <c r="HD1443" s="277"/>
      <c r="HF1443" s="277"/>
      <c r="HH1443" s="289"/>
    </row>
    <row r="1444" spans="1:216" ht="12.75" customHeight="1">
      <c r="A1444" s="188"/>
      <c r="B1444" s="189" t="s">
        <v>167</v>
      </c>
      <c r="C1444" s="501" t="s">
        <v>395</v>
      </c>
      <c r="D1444" s="501"/>
      <c r="E1444" s="501"/>
      <c r="F1444" s="501"/>
      <c r="G1444" s="501"/>
      <c r="H1444" s="190"/>
      <c r="I1444" s="191"/>
      <c r="J1444" s="191"/>
      <c r="K1444" s="191"/>
      <c r="L1444" s="193"/>
      <c r="M1444" s="191"/>
      <c r="N1444" s="193"/>
      <c r="O1444" s="191"/>
      <c r="P1444" s="216">
        <v>24.02</v>
      </c>
      <c r="GO1444" s="277"/>
      <c r="GP1444" s="277"/>
      <c r="GQ1444" s="277"/>
      <c r="GR1444" s="277"/>
      <c r="GS1444" s="277"/>
      <c r="GT1444" s="277"/>
      <c r="GU1444" s="277"/>
      <c r="GW1444" s="157" t="s">
        <v>395</v>
      </c>
      <c r="GX1444" s="157"/>
      <c r="GY1444" s="157"/>
      <c r="GZ1444" s="277"/>
      <c r="HA1444" s="157"/>
      <c r="HB1444" s="157"/>
      <c r="HC1444" s="277"/>
      <c r="HD1444" s="277"/>
      <c r="HF1444" s="277"/>
      <c r="HH1444" s="289"/>
    </row>
    <row r="1445" spans="1:216" ht="22.5" customHeight="1">
      <c r="A1445" s="195"/>
      <c r="B1445" s="189" t="s">
        <v>406</v>
      </c>
      <c r="C1445" s="501" t="s">
        <v>407</v>
      </c>
      <c r="D1445" s="501"/>
      <c r="E1445" s="501"/>
      <c r="F1445" s="501"/>
      <c r="G1445" s="501"/>
      <c r="H1445" s="190" t="s">
        <v>399</v>
      </c>
      <c r="I1445" s="207">
        <v>0.108</v>
      </c>
      <c r="J1445" s="197">
        <v>1.6068849999999999</v>
      </c>
      <c r="K1445" s="215">
        <v>0.69417430000000002</v>
      </c>
      <c r="L1445" s="198"/>
      <c r="M1445" s="199"/>
      <c r="N1445" s="200">
        <v>34.6</v>
      </c>
      <c r="O1445" s="191"/>
      <c r="P1445" s="194">
        <v>24.02</v>
      </c>
      <c r="Q1445" s="278"/>
      <c r="R1445" s="278"/>
      <c r="GO1445" s="277"/>
      <c r="GP1445" s="277"/>
      <c r="GQ1445" s="277"/>
      <c r="GR1445" s="277"/>
      <c r="GS1445" s="277"/>
      <c r="GT1445" s="277"/>
      <c r="GU1445" s="277"/>
      <c r="GW1445" s="157"/>
      <c r="GX1445" s="157" t="s">
        <v>407</v>
      </c>
      <c r="GY1445" s="157"/>
      <c r="GZ1445" s="277"/>
      <c r="HA1445" s="157"/>
      <c r="HB1445" s="157"/>
      <c r="HC1445" s="277"/>
      <c r="HD1445" s="277"/>
      <c r="HF1445" s="277"/>
      <c r="HH1445" s="289"/>
    </row>
    <row r="1446" spans="1:216" ht="12.75" customHeight="1">
      <c r="A1446" s="188"/>
      <c r="B1446" s="189" t="s">
        <v>180</v>
      </c>
      <c r="C1446" s="501" t="s">
        <v>410</v>
      </c>
      <c r="D1446" s="501"/>
      <c r="E1446" s="501"/>
      <c r="F1446" s="501"/>
      <c r="G1446" s="501"/>
      <c r="H1446" s="190"/>
      <c r="I1446" s="191"/>
      <c r="J1446" s="191"/>
      <c r="K1446" s="191"/>
      <c r="L1446" s="193"/>
      <c r="M1446" s="191"/>
      <c r="N1446" s="193"/>
      <c r="O1446" s="191"/>
      <c r="P1446" s="194">
        <v>1223.81</v>
      </c>
      <c r="GO1446" s="277"/>
      <c r="GP1446" s="277"/>
      <c r="GQ1446" s="277"/>
      <c r="GR1446" s="277"/>
      <c r="GS1446" s="277"/>
      <c r="GT1446" s="277"/>
      <c r="GU1446" s="277"/>
      <c r="GW1446" s="157" t="s">
        <v>410</v>
      </c>
      <c r="GX1446" s="157"/>
      <c r="GY1446" s="157"/>
      <c r="GZ1446" s="277"/>
      <c r="HA1446" s="157"/>
      <c r="HB1446" s="157"/>
      <c r="HC1446" s="277"/>
      <c r="HD1446" s="277"/>
      <c r="HF1446" s="277"/>
      <c r="HH1446" s="289"/>
    </row>
    <row r="1447" spans="1:216" ht="12.75" customHeight="1">
      <c r="A1447" s="195"/>
      <c r="B1447" s="189" t="s">
        <v>1612</v>
      </c>
      <c r="C1447" s="501" t="s">
        <v>1613</v>
      </c>
      <c r="D1447" s="501"/>
      <c r="E1447" s="501"/>
      <c r="F1447" s="501"/>
      <c r="G1447" s="501"/>
      <c r="H1447" s="190" t="s">
        <v>413</v>
      </c>
      <c r="I1447" s="207">
        <v>6.0000000000000001E-3</v>
      </c>
      <c r="J1447" s="202">
        <v>1.0367</v>
      </c>
      <c r="K1447" s="215">
        <v>2.4880800000000002E-2</v>
      </c>
      <c r="L1447" s="205">
        <v>150.04</v>
      </c>
      <c r="M1447" s="206">
        <v>1.59</v>
      </c>
      <c r="N1447" s="200">
        <v>238.56</v>
      </c>
      <c r="O1447" s="191"/>
      <c r="P1447" s="194">
        <v>5.94</v>
      </c>
      <c r="Q1447" s="278"/>
      <c r="R1447" s="278"/>
      <c r="GO1447" s="277"/>
      <c r="GP1447" s="277"/>
      <c r="GQ1447" s="277"/>
      <c r="GR1447" s="277"/>
      <c r="GS1447" s="277"/>
      <c r="GT1447" s="277"/>
      <c r="GU1447" s="277"/>
      <c r="GW1447" s="157"/>
      <c r="GX1447" s="157" t="s">
        <v>1613</v>
      </c>
      <c r="GY1447" s="157"/>
      <c r="GZ1447" s="277"/>
      <c r="HA1447" s="157"/>
      <c r="HB1447" s="157"/>
      <c r="HC1447" s="277"/>
      <c r="HD1447" s="277"/>
      <c r="HF1447" s="277"/>
      <c r="HH1447" s="289"/>
    </row>
    <row r="1448" spans="1:216" ht="12.75" customHeight="1">
      <c r="A1448" s="195"/>
      <c r="B1448" s="189" t="s">
        <v>1614</v>
      </c>
      <c r="C1448" s="501" t="s">
        <v>1615</v>
      </c>
      <c r="D1448" s="501"/>
      <c r="E1448" s="501"/>
      <c r="F1448" s="501"/>
      <c r="G1448" s="501"/>
      <c r="H1448" s="190" t="s">
        <v>413</v>
      </c>
      <c r="I1448" s="207">
        <v>1E-3</v>
      </c>
      <c r="J1448" s="202">
        <v>1.0367</v>
      </c>
      <c r="K1448" s="215">
        <v>4.1468E-3</v>
      </c>
      <c r="L1448" s="205">
        <v>187.38</v>
      </c>
      <c r="M1448" s="206">
        <v>0.87</v>
      </c>
      <c r="N1448" s="200">
        <v>163.02000000000001</v>
      </c>
      <c r="O1448" s="191"/>
      <c r="P1448" s="194">
        <v>0.68</v>
      </c>
      <c r="Q1448" s="278"/>
      <c r="R1448" s="278"/>
      <c r="GO1448" s="277"/>
      <c r="GP1448" s="277"/>
      <c r="GQ1448" s="277"/>
      <c r="GR1448" s="277"/>
      <c r="GS1448" s="277"/>
      <c r="GT1448" s="277"/>
      <c r="GU1448" s="277"/>
      <c r="GW1448" s="157"/>
      <c r="GX1448" s="157" t="s">
        <v>1615</v>
      </c>
      <c r="GY1448" s="157"/>
      <c r="GZ1448" s="277"/>
      <c r="HA1448" s="157"/>
      <c r="HB1448" s="157"/>
      <c r="HC1448" s="277"/>
      <c r="HD1448" s="277"/>
      <c r="HF1448" s="277"/>
      <c r="HH1448" s="289"/>
    </row>
    <row r="1449" spans="1:216" ht="12.75" customHeight="1">
      <c r="A1449" s="195"/>
      <c r="B1449" s="189" t="s">
        <v>590</v>
      </c>
      <c r="C1449" s="501" t="s">
        <v>591</v>
      </c>
      <c r="D1449" s="501"/>
      <c r="E1449" s="501"/>
      <c r="F1449" s="501"/>
      <c r="G1449" s="501"/>
      <c r="H1449" s="190" t="s">
        <v>592</v>
      </c>
      <c r="I1449" s="202">
        <v>2.0799999999999999E-2</v>
      </c>
      <c r="J1449" s="202">
        <v>1.0367</v>
      </c>
      <c r="K1449" s="215">
        <v>8.6253399999999994E-2</v>
      </c>
      <c r="L1449" s="198"/>
      <c r="M1449" s="199"/>
      <c r="N1449" s="200">
        <v>7.46</v>
      </c>
      <c r="O1449" s="191"/>
      <c r="P1449" s="194">
        <v>0.64</v>
      </c>
      <c r="Q1449" s="278"/>
      <c r="R1449" s="278"/>
      <c r="GO1449" s="277"/>
      <c r="GP1449" s="277"/>
      <c r="GQ1449" s="277"/>
      <c r="GR1449" s="277"/>
      <c r="GS1449" s="277"/>
      <c r="GT1449" s="277"/>
      <c r="GU1449" s="277"/>
      <c r="GW1449" s="157"/>
      <c r="GX1449" s="157" t="s">
        <v>591</v>
      </c>
      <c r="GY1449" s="157"/>
      <c r="GZ1449" s="277"/>
      <c r="HA1449" s="157"/>
      <c r="HB1449" s="157"/>
      <c r="HC1449" s="277"/>
      <c r="HD1449" s="277"/>
      <c r="HF1449" s="277"/>
      <c r="HH1449" s="289"/>
    </row>
    <row r="1450" spans="1:216" ht="33.75" customHeight="1">
      <c r="A1450" s="195"/>
      <c r="B1450" s="189" t="s">
        <v>593</v>
      </c>
      <c r="C1450" s="501" t="s">
        <v>594</v>
      </c>
      <c r="D1450" s="501"/>
      <c r="E1450" s="501"/>
      <c r="F1450" s="501"/>
      <c r="G1450" s="501"/>
      <c r="H1450" s="190" t="s">
        <v>595</v>
      </c>
      <c r="I1450" s="209">
        <v>1</v>
      </c>
      <c r="J1450" s="202">
        <v>1.0367</v>
      </c>
      <c r="K1450" s="202">
        <v>4.1467999999999998</v>
      </c>
      <c r="L1450" s="205">
        <v>5.87</v>
      </c>
      <c r="M1450" s="206">
        <v>0.87</v>
      </c>
      <c r="N1450" s="200">
        <v>5.1100000000000003</v>
      </c>
      <c r="O1450" s="191"/>
      <c r="P1450" s="194">
        <v>21.19</v>
      </c>
      <c r="Q1450" s="278"/>
      <c r="R1450" s="278"/>
      <c r="GO1450" s="277"/>
      <c r="GP1450" s="277"/>
      <c r="GQ1450" s="277"/>
      <c r="GR1450" s="277"/>
      <c r="GS1450" s="277"/>
      <c r="GT1450" s="277"/>
      <c r="GU1450" s="277"/>
      <c r="GW1450" s="157"/>
      <c r="GX1450" s="157" t="s">
        <v>594</v>
      </c>
      <c r="GY1450" s="157"/>
      <c r="GZ1450" s="277"/>
      <c r="HA1450" s="157"/>
      <c r="HB1450" s="157"/>
      <c r="HC1450" s="277"/>
      <c r="HD1450" s="277"/>
      <c r="HF1450" s="277"/>
      <c r="HH1450" s="289"/>
    </row>
    <row r="1451" spans="1:216" ht="22.5" customHeight="1">
      <c r="A1451" s="195"/>
      <c r="B1451" s="189" t="s">
        <v>411</v>
      </c>
      <c r="C1451" s="501" t="s">
        <v>412</v>
      </c>
      <c r="D1451" s="501"/>
      <c r="E1451" s="501"/>
      <c r="F1451" s="501"/>
      <c r="G1451" s="501"/>
      <c r="H1451" s="190" t="s">
        <v>413</v>
      </c>
      <c r="I1451" s="201">
        <v>7.0000000000000007E-2</v>
      </c>
      <c r="J1451" s="202">
        <v>1.0367</v>
      </c>
      <c r="K1451" s="197">
        <v>0.29027599999999998</v>
      </c>
      <c r="L1451" s="205">
        <v>155.63</v>
      </c>
      <c r="M1451" s="206">
        <v>0.77</v>
      </c>
      <c r="N1451" s="200">
        <v>119.84</v>
      </c>
      <c r="O1451" s="191"/>
      <c r="P1451" s="194">
        <v>34.79</v>
      </c>
      <c r="Q1451" s="278"/>
      <c r="R1451" s="278"/>
      <c r="GO1451" s="277"/>
      <c r="GP1451" s="277"/>
      <c r="GQ1451" s="277"/>
      <c r="GR1451" s="277"/>
      <c r="GS1451" s="277"/>
      <c r="GT1451" s="277"/>
      <c r="GU1451" s="277"/>
      <c r="GW1451" s="157"/>
      <c r="GX1451" s="157" t="s">
        <v>412</v>
      </c>
      <c r="GY1451" s="157"/>
      <c r="GZ1451" s="277"/>
      <c r="HA1451" s="157"/>
      <c r="HB1451" s="157"/>
      <c r="HC1451" s="277"/>
      <c r="HD1451" s="277"/>
      <c r="HF1451" s="277"/>
      <c r="HH1451" s="289"/>
    </row>
    <row r="1452" spans="1:216" ht="12.75" customHeight="1">
      <c r="A1452" s="195"/>
      <c r="B1452" s="189" t="s">
        <v>703</v>
      </c>
      <c r="C1452" s="501" t="s">
        <v>704</v>
      </c>
      <c r="D1452" s="501"/>
      <c r="E1452" s="501"/>
      <c r="F1452" s="501"/>
      <c r="G1452" s="501"/>
      <c r="H1452" s="190" t="s">
        <v>413</v>
      </c>
      <c r="I1452" s="207">
        <v>4.9000000000000002E-2</v>
      </c>
      <c r="J1452" s="202">
        <v>1.0367</v>
      </c>
      <c r="K1452" s="215">
        <v>0.20319319999999999</v>
      </c>
      <c r="L1452" s="205">
        <v>174.93</v>
      </c>
      <c r="M1452" s="206">
        <v>1.07</v>
      </c>
      <c r="N1452" s="200">
        <v>187.18</v>
      </c>
      <c r="O1452" s="191"/>
      <c r="P1452" s="194">
        <v>38.03</v>
      </c>
      <c r="Q1452" s="278"/>
      <c r="R1452" s="278"/>
      <c r="GO1452" s="277"/>
      <c r="GP1452" s="277"/>
      <c r="GQ1452" s="277"/>
      <c r="GR1452" s="277"/>
      <c r="GS1452" s="277"/>
      <c r="GT1452" s="277"/>
      <c r="GU1452" s="277"/>
      <c r="GW1452" s="157"/>
      <c r="GX1452" s="157" t="s">
        <v>704</v>
      </c>
      <c r="GY1452" s="157"/>
      <c r="GZ1452" s="277"/>
      <c r="HA1452" s="157"/>
      <c r="HB1452" s="157"/>
      <c r="HC1452" s="277"/>
      <c r="HD1452" s="277"/>
      <c r="HF1452" s="277"/>
      <c r="HH1452" s="289"/>
    </row>
    <row r="1453" spans="1:216" ht="12.75" customHeight="1">
      <c r="A1453" s="195"/>
      <c r="B1453" s="189" t="s">
        <v>596</v>
      </c>
      <c r="C1453" s="501" t="s">
        <v>597</v>
      </c>
      <c r="D1453" s="501"/>
      <c r="E1453" s="501"/>
      <c r="F1453" s="501"/>
      <c r="G1453" s="501"/>
      <c r="H1453" s="190" t="s">
        <v>587</v>
      </c>
      <c r="I1453" s="207">
        <v>1.4E-2</v>
      </c>
      <c r="J1453" s="202">
        <v>1.0367</v>
      </c>
      <c r="K1453" s="215">
        <v>5.8055200000000001E-2</v>
      </c>
      <c r="L1453" s="205">
        <v>41.71</v>
      </c>
      <c r="M1453" s="220">
        <v>1.3</v>
      </c>
      <c r="N1453" s="200">
        <v>54.22</v>
      </c>
      <c r="O1453" s="191"/>
      <c r="P1453" s="194">
        <v>3.15</v>
      </c>
      <c r="Q1453" s="278"/>
      <c r="R1453" s="278"/>
      <c r="GO1453" s="277"/>
      <c r="GP1453" s="277"/>
      <c r="GQ1453" s="277"/>
      <c r="GR1453" s="277"/>
      <c r="GS1453" s="277"/>
      <c r="GT1453" s="277"/>
      <c r="GU1453" s="277"/>
      <c r="GW1453" s="157"/>
      <c r="GX1453" s="157" t="s">
        <v>597</v>
      </c>
      <c r="GY1453" s="157"/>
      <c r="GZ1453" s="277"/>
      <c r="HA1453" s="157"/>
      <c r="HB1453" s="157"/>
      <c r="HC1453" s="277"/>
      <c r="HD1453" s="277"/>
      <c r="HF1453" s="277"/>
      <c r="HH1453" s="289"/>
    </row>
    <row r="1454" spans="1:216" ht="12.75" customHeight="1">
      <c r="A1454" s="195"/>
      <c r="B1454" s="189" t="s">
        <v>1616</v>
      </c>
      <c r="C1454" s="501" t="s">
        <v>1617</v>
      </c>
      <c r="D1454" s="501"/>
      <c r="E1454" s="501"/>
      <c r="F1454" s="501"/>
      <c r="G1454" s="501"/>
      <c r="H1454" s="190" t="s">
        <v>413</v>
      </c>
      <c r="I1454" s="207">
        <v>1E-3</v>
      </c>
      <c r="J1454" s="202">
        <v>1.0367</v>
      </c>
      <c r="K1454" s="215">
        <v>4.1468E-3</v>
      </c>
      <c r="L1454" s="205">
        <v>395.65</v>
      </c>
      <c r="M1454" s="220">
        <v>1.6</v>
      </c>
      <c r="N1454" s="200">
        <v>633.04</v>
      </c>
      <c r="O1454" s="191"/>
      <c r="P1454" s="194">
        <v>2.63</v>
      </c>
      <c r="Q1454" s="278"/>
      <c r="R1454" s="278"/>
      <c r="GO1454" s="277"/>
      <c r="GP1454" s="277"/>
      <c r="GQ1454" s="277"/>
      <c r="GR1454" s="277"/>
      <c r="GS1454" s="277"/>
      <c r="GT1454" s="277"/>
      <c r="GU1454" s="277"/>
      <c r="GW1454" s="157"/>
      <c r="GX1454" s="157" t="s">
        <v>1617</v>
      </c>
      <c r="GY1454" s="157"/>
      <c r="GZ1454" s="277"/>
      <c r="HA1454" s="157"/>
      <c r="HB1454" s="157"/>
      <c r="HC1454" s="277"/>
      <c r="HD1454" s="277"/>
      <c r="HF1454" s="277"/>
      <c r="HH1454" s="289"/>
    </row>
    <row r="1455" spans="1:216" ht="22.5" customHeight="1">
      <c r="A1455" s="195"/>
      <c r="B1455" s="189" t="s">
        <v>2016</v>
      </c>
      <c r="C1455" s="501" t="s">
        <v>2017</v>
      </c>
      <c r="D1455" s="501"/>
      <c r="E1455" s="501"/>
      <c r="F1455" s="501"/>
      <c r="G1455" s="501"/>
      <c r="H1455" s="190" t="s">
        <v>418</v>
      </c>
      <c r="I1455" s="207">
        <v>1E-3</v>
      </c>
      <c r="J1455" s="202">
        <v>1.0367</v>
      </c>
      <c r="K1455" s="215">
        <v>4.1468E-3</v>
      </c>
      <c r="L1455" s="208">
        <v>105278.81</v>
      </c>
      <c r="M1455" s="206">
        <v>1.27</v>
      </c>
      <c r="N1455" s="200">
        <v>133704.09</v>
      </c>
      <c r="O1455" s="191"/>
      <c r="P1455" s="194">
        <v>554.44000000000005</v>
      </c>
      <c r="Q1455" s="278"/>
      <c r="R1455" s="278"/>
      <c r="GO1455" s="277"/>
      <c r="GP1455" s="277"/>
      <c r="GQ1455" s="277"/>
      <c r="GR1455" s="277"/>
      <c r="GS1455" s="277"/>
      <c r="GT1455" s="277"/>
      <c r="GU1455" s="277"/>
      <c r="GW1455" s="157"/>
      <c r="GX1455" s="157" t="s">
        <v>2017</v>
      </c>
      <c r="GY1455" s="157"/>
      <c r="GZ1455" s="277"/>
      <c r="HA1455" s="157"/>
      <c r="HB1455" s="157"/>
      <c r="HC1455" s="277"/>
      <c r="HD1455" s="277"/>
      <c r="HF1455" s="277"/>
      <c r="HH1455" s="289"/>
    </row>
    <row r="1456" spans="1:216" ht="12.75" customHeight="1">
      <c r="A1456" s="195"/>
      <c r="B1456" s="189" t="s">
        <v>730</v>
      </c>
      <c r="C1456" s="501" t="s">
        <v>731</v>
      </c>
      <c r="D1456" s="501"/>
      <c r="E1456" s="501"/>
      <c r="F1456" s="501"/>
      <c r="G1456" s="501"/>
      <c r="H1456" s="190" t="s">
        <v>413</v>
      </c>
      <c r="I1456" s="207">
        <v>3.5999999999999997E-2</v>
      </c>
      <c r="J1456" s="202">
        <v>1.0367</v>
      </c>
      <c r="K1456" s="215">
        <v>0.1492848</v>
      </c>
      <c r="L1456" s="205">
        <v>79.88</v>
      </c>
      <c r="M1456" s="206">
        <v>1.42</v>
      </c>
      <c r="N1456" s="200">
        <v>113.43</v>
      </c>
      <c r="O1456" s="191"/>
      <c r="P1456" s="194">
        <v>16.93</v>
      </c>
      <c r="Q1456" s="278"/>
      <c r="R1456" s="278"/>
      <c r="GO1456" s="277"/>
      <c r="GP1456" s="277"/>
      <c r="GQ1456" s="277"/>
      <c r="GR1456" s="277"/>
      <c r="GS1456" s="277"/>
      <c r="GT1456" s="277"/>
      <c r="GU1456" s="277"/>
      <c r="GW1456" s="157"/>
      <c r="GX1456" s="157" t="s">
        <v>731</v>
      </c>
      <c r="GY1456" s="157"/>
      <c r="GZ1456" s="277"/>
      <c r="HA1456" s="157"/>
      <c r="HB1456" s="157"/>
      <c r="HC1456" s="277"/>
      <c r="HD1456" s="277"/>
      <c r="HF1456" s="277"/>
      <c r="HH1456" s="289"/>
    </row>
    <row r="1457" spans="1:216" ht="12.75" customHeight="1">
      <c r="A1457" s="195"/>
      <c r="B1457" s="189" t="s">
        <v>2102</v>
      </c>
      <c r="C1457" s="501" t="s">
        <v>2103</v>
      </c>
      <c r="D1457" s="501"/>
      <c r="E1457" s="501"/>
      <c r="F1457" s="501"/>
      <c r="G1457" s="501"/>
      <c r="H1457" s="190" t="s">
        <v>413</v>
      </c>
      <c r="I1457" s="207">
        <v>6.0000000000000001E-3</v>
      </c>
      <c r="J1457" s="202">
        <v>1.0367</v>
      </c>
      <c r="K1457" s="215">
        <v>2.4880800000000002E-2</v>
      </c>
      <c r="L1457" s="205">
        <v>157.44</v>
      </c>
      <c r="M1457" s="206">
        <v>1.22</v>
      </c>
      <c r="N1457" s="200">
        <v>192.08</v>
      </c>
      <c r="O1457" s="191"/>
      <c r="P1457" s="194">
        <v>4.78</v>
      </c>
      <c r="Q1457" s="278"/>
      <c r="R1457" s="278"/>
      <c r="GO1457" s="277"/>
      <c r="GP1457" s="277"/>
      <c r="GQ1457" s="277"/>
      <c r="GR1457" s="277"/>
      <c r="GS1457" s="277"/>
      <c r="GT1457" s="277"/>
      <c r="GU1457" s="277"/>
      <c r="GW1457" s="157"/>
      <c r="GX1457" s="157" t="s">
        <v>2103</v>
      </c>
      <c r="GY1457" s="157"/>
      <c r="GZ1457" s="277"/>
      <c r="HA1457" s="157"/>
      <c r="HB1457" s="157"/>
      <c r="HC1457" s="277"/>
      <c r="HD1457" s="277"/>
      <c r="HF1457" s="277"/>
      <c r="HH1457" s="289"/>
    </row>
    <row r="1458" spans="1:216" ht="12.75" customHeight="1">
      <c r="A1458" s="195"/>
      <c r="B1458" s="189" t="s">
        <v>2018</v>
      </c>
      <c r="C1458" s="501" t="s">
        <v>2019</v>
      </c>
      <c r="D1458" s="501"/>
      <c r="E1458" s="501"/>
      <c r="F1458" s="501"/>
      <c r="G1458" s="501"/>
      <c r="H1458" s="190" t="s">
        <v>2020</v>
      </c>
      <c r="I1458" s="196">
        <v>0.1</v>
      </c>
      <c r="J1458" s="202">
        <v>1.0367</v>
      </c>
      <c r="K1458" s="192">
        <v>0.41467999999999999</v>
      </c>
      <c r="L1458" s="205">
        <v>944.69</v>
      </c>
      <c r="M1458" s="206">
        <v>1.38</v>
      </c>
      <c r="N1458" s="200">
        <v>1303.67</v>
      </c>
      <c r="O1458" s="191"/>
      <c r="P1458" s="194">
        <v>540.61</v>
      </c>
      <c r="Q1458" s="278"/>
      <c r="R1458" s="278"/>
      <c r="GO1458" s="277"/>
      <c r="GP1458" s="277"/>
      <c r="GQ1458" s="277"/>
      <c r="GR1458" s="277"/>
      <c r="GS1458" s="277"/>
      <c r="GT1458" s="277"/>
      <c r="GU1458" s="277"/>
      <c r="GW1458" s="157"/>
      <c r="GX1458" s="157" t="s">
        <v>2019</v>
      </c>
      <c r="GY1458" s="157"/>
      <c r="GZ1458" s="277"/>
      <c r="HA1458" s="157"/>
      <c r="HB1458" s="157"/>
      <c r="HC1458" s="277"/>
      <c r="HD1458" s="277"/>
      <c r="HF1458" s="277"/>
      <c r="HH1458" s="289"/>
    </row>
    <row r="1459" spans="1:216" ht="12.75" customHeight="1">
      <c r="A1459" s="210"/>
      <c r="B1459" s="187"/>
      <c r="C1459" s="500" t="s">
        <v>429</v>
      </c>
      <c r="D1459" s="500"/>
      <c r="E1459" s="500"/>
      <c r="F1459" s="500"/>
      <c r="G1459" s="500"/>
      <c r="H1459" s="180"/>
      <c r="I1459" s="181"/>
      <c r="J1459" s="181"/>
      <c r="K1459" s="181"/>
      <c r="L1459" s="183"/>
      <c r="M1459" s="181"/>
      <c r="N1459" s="211"/>
      <c r="O1459" s="181"/>
      <c r="P1459" s="212">
        <v>6179.84</v>
      </c>
      <c r="Q1459" s="278"/>
      <c r="R1459" s="278"/>
      <c r="GO1459" s="277"/>
      <c r="GP1459" s="277"/>
      <c r="GQ1459" s="277"/>
      <c r="GR1459" s="277"/>
      <c r="GS1459" s="277"/>
      <c r="GT1459" s="277"/>
      <c r="GU1459" s="277"/>
      <c r="GW1459" s="157"/>
      <c r="GX1459" s="157"/>
      <c r="GY1459" s="157"/>
      <c r="GZ1459" s="277" t="s">
        <v>429</v>
      </c>
      <c r="HA1459" s="157"/>
      <c r="HB1459" s="157"/>
      <c r="HC1459" s="277"/>
      <c r="HD1459" s="277"/>
      <c r="HF1459" s="277"/>
      <c r="HH1459" s="289"/>
    </row>
    <row r="1460" spans="1:216" ht="12.75" customHeight="1">
      <c r="A1460" s="203" t="s">
        <v>635</v>
      </c>
      <c r="B1460" s="189" t="s">
        <v>430</v>
      </c>
      <c r="C1460" s="501" t="s">
        <v>431</v>
      </c>
      <c r="D1460" s="501"/>
      <c r="E1460" s="501"/>
      <c r="F1460" s="501"/>
      <c r="G1460" s="501"/>
      <c r="H1460" s="190" t="s">
        <v>432</v>
      </c>
      <c r="I1460" s="209">
        <v>2</v>
      </c>
      <c r="J1460" s="191"/>
      <c r="K1460" s="209">
        <v>2</v>
      </c>
      <c r="L1460" s="193"/>
      <c r="M1460" s="191"/>
      <c r="N1460" s="193"/>
      <c r="O1460" s="202">
        <v>1.0367</v>
      </c>
      <c r="P1460" s="216">
        <v>63.64</v>
      </c>
      <c r="GO1460" s="277"/>
      <c r="GP1460" s="277"/>
      <c r="GQ1460" s="277"/>
      <c r="GR1460" s="277"/>
      <c r="GS1460" s="277"/>
      <c r="GT1460" s="277"/>
      <c r="GU1460" s="277"/>
      <c r="GW1460" s="157"/>
      <c r="GX1460" s="157"/>
      <c r="GY1460" s="157"/>
      <c r="GZ1460" s="277"/>
      <c r="HA1460" s="157" t="s">
        <v>431</v>
      </c>
      <c r="HB1460" s="157"/>
      <c r="HC1460" s="277"/>
      <c r="HD1460" s="277"/>
      <c r="HF1460" s="277"/>
      <c r="HH1460" s="289"/>
    </row>
    <row r="1461" spans="1:216" ht="12.75" customHeight="1">
      <c r="A1461" s="203"/>
      <c r="B1461" s="189"/>
      <c r="C1461" s="501" t="s">
        <v>433</v>
      </c>
      <c r="D1461" s="501"/>
      <c r="E1461" s="501"/>
      <c r="F1461" s="501"/>
      <c r="G1461" s="501"/>
      <c r="H1461" s="190"/>
      <c r="I1461" s="191"/>
      <c r="J1461" s="191"/>
      <c r="K1461" s="191"/>
      <c r="L1461" s="193"/>
      <c r="M1461" s="191"/>
      <c r="N1461" s="193"/>
      <c r="O1461" s="191"/>
      <c r="P1461" s="194">
        <v>4932.01</v>
      </c>
      <c r="GO1461" s="277"/>
      <c r="GP1461" s="277"/>
      <c r="GQ1461" s="277"/>
      <c r="GR1461" s="277"/>
      <c r="GS1461" s="277"/>
      <c r="GT1461" s="277"/>
      <c r="GU1461" s="277"/>
      <c r="GW1461" s="157"/>
      <c r="GX1461" s="157"/>
      <c r="GY1461" s="157"/>
      <c r="GZ1461" s="277"/>
      <c r="HA1461" s="157"/>
      <c r="HB1461" s="157" t="s">
        <v>433</v>
      </c>
      <c r="HC1461" s="277"/>
      <c r="HD1461" s="277"/>
      <c r="HF1461" s="277"/>
      <c r="HH1461" s="289"/>
    </row>
    <row r="1462" spans="1:216" ht="12.75" customHeight="1">
      <c r="A1462" s="203"/>
      <c r="B1462" s="189" t="s">
        <v>603</v>
      </c>
      <c r="C1462" s="501" t="s">
        <v>604</v>
      </c>
      <c r="D1462" s="501"/>
      <c r="E1462" s="501"/>
      <c r="F1462" s="501"/>
      <c r="G1462" s="501"/>
      <c r="H1462" s="190" t="s">
        <v>432</v>
      </c>
      <c r="I1462" s="209">
        <v>97</v>
      </c>
      <c r="J1462" s="191"/>
      <c r="K1462" s="209">
        <v>97</v>
      </c>
      <c r="L1462" s="193"/>
      <c r="M1462" s="191"/>
      <c r="N1462" s="193"/>
      <c r="O1462" s="191"/>
      <c r="P1462" s="194">
        <v>4784.05</v>
      </c>
      <c r="GO1462" s="277"/>
      <c r="GP1462" s="277"/>
      <c r="GQ1462" s="277"/>
      <c r="GR1462" s="277"/>
      <c r="GS1462" s="277"/>
      <c r="GT1462" s="277"/>
      <c r="GU1462" s="277"/>
      <c r="GW1462" s="157"/>
      <c r="GX1462" s="157"/>
      <c r="GY1462" s="157"/>
      <c r="GZ1462" s="277"/>
      <c r="HA1462" s="157"/>
      <c r="HB1462" s="157" t="s">
        <v>604</v>
      </c>
      <c r="HC1462" s="277"/>
      <c r="HD1462" s="277"/>
      <c r="HF1462" s="277"/>
      <c r="HH1462" s="289"/>
    </row>
    <row r="1463" spans="1:216" ht="12.75" customHeight="1">
      <c r="A1463" s="203"/>
      <c r="B1463" s="189" t="s">
        <v>605</v>
      </c>
      <c r="C1463" s="501" t="s">
        <v>606</v>
      </c>
      <c r="D1463" s="501"/>
      <c r="E1463" s="501"/>
      <c r="F1463" s="501"/>
      <c r="G1463" s="501"/>
      <c r="H1463" s="190" t="s">
        <v>432</v>
      </c>
      <c r="I1463" s="209">
        <v>51</v>
      </c>
      <c r="J1463" s="191"/>
      <c r="K1463" s="209">
        <v>51</v>
      </c>
      <c r="L1463" s="193"/>
      <c r="M1463" s="191"/>
      <c r="N1463" s="193"/>
      <c r="O1463" s="191"/>
      <c r="P1463" s="194">
        <v>2515.33</v>
      </c>
      <c r="GO1463" s="277"/>
      <c r="GP1463" s="277"/>
      <c r="GQ1463" s="277"/>
      <c r="GR1463" s="277"/>
      <c r="GS1463" s="277"/>
      <c r="GT1463" s="277"/>
      <c r="GU1463" s="277"/>
      <c r="GW1463" s="157"/>
      <c r="GX1463" s="157"/>
      <c r="GY1463" s="157"/>
      <c r="GZ1463" s="277"/>
      <c r="HA1463" s="157"/>
      <c r="HB1463" s="157" t="s">
        <v>606</v>
      </c>
      <c r="HC1463" s="277"/>
      <c r="HD1463" s="277"/>
      <c r="HF1463" s="277"/>
      <c r="HH1463" s="289"/>
    </row>
    <row r="1464" spans="1:216" ht="12.75" customHeight="1">
      <c r="A1464" s="213"/>
      <c r="B1464" s="214"/>
      <c r="C1464" s="500" t="s">
        <v>438</v>
      </c>
      <c r="D1464" s="500"/>
      <c r="E1464" s="500"/>
      <c r="F1464" s="500"/>
      <c r="G1464" s="500"/>
      <c r="H1464" s="180"/>
      <c r="I1464" s="181"/>
      <c r="J1464" s="181"/>
      <c r="K1464" s="181"/>
      <c r="L1464" s="183"/>
      <c r="M1464" s="181"/>
      <c r="N1464" s="211">
        <v>3385.72</v>
      </c>
      <c r="O1464" s="181"/>
      <c r="P1464" s="212">
        <v>13542.86</v>
      </c>
      <c r="GO1464" s="277"/>
      <c r="GP1464" s="277"/>
      <c r="GQ1464" s="277"/>
      <c r="GR1464" s="277"/>
      <c r="GS1464" s="277"/>
      <c r="GT1464" s="277"/>
      <c r="GU1464" s="277"/>
      <c r="GW1464" s="157"/>
      <c r="GX1464" s="157"/>
      <c r="GY1464" s="157"/>
      <c r="GZ1464" s="277"/>
      <c r="HA1464" s="157"/>
      <c r="HB1464" s="157"/>
      <c r="HC1464" s="277" t="s">
        <v>438</v>
      </c>
      <c r="HD1464" s="277"/>
      <c r="HF1464" s="277"/>
      <c r="HH1464" s="289"/>
    </row>
    <row r="1465" spans="1:216" ht="12.75" customHeight="1">
      <c r="A1465" s="497" t="s">
        <v>2222</v>
      </c>
      <c r="B1465" s="497"/>
      <c r="C1465" s="497"/>
      <c r="D1465" s="497"/>
      <c r="E1465" s="497"/>
      <c r="F1465" s="497"/>
      <c r="G1465" s="497"/>
      <c r="H1465" s="497"/>
      <c r="I1465" s="497"/>
      <c r="J1465" s="497"/>
      <c r="K1465" s="497"/>
      <c r="L1465" s="497"/>
      <c r="M1465" s="497"/>
      <c r="N1465" s="497"/>
      <c r="O1465" s="497"/>
      <c r="P1465" s="497"/>
      <c r="GO1465" s="277"/>
      <c r="GP1465" s="277" t="s">
        <v>2222</v>
      </c>
      <c r="GQ1465" s="277"/>
      <c r="GR1465" s="277"/>
      <c r="GS1465" s="277"/>
      <c r="GT1465" s="277"/>
      <c r="GU1465" s="277"/>
      <c r="GW1465" s="157"/>
      <c r="GX1465" s="157"/>
      <c r="GY1465" s="157"/>
      <c r="GZ1465" s="277"/>
      <c r="HA1465" s="157"/>
      <c r="HB1465" s="157"/>
      <c r="HC1465" s="277"/>
      <c r="HD1465" s="277"/>
      <c r="HF1465" s="277"/>
      <c r="HH1465" s="289"/>
    </row>
    <row r="1466" spans="1:216" ht="22.5" customHeight="1">
      <c r="A1466" s="178" t="s">
        <v>636</v>
      </c>
      <c r="B1466" s="179" t="s">
        <v>741</v>
      </c>
      <c r="C1466" s="498" t="s">
        <v>2223</v>
      </c>
      <c r="D1466" s="498"/>
      <c r="E1466" s="498"/>
      <c r="F1466" s="498"/>
      <c r="G1466" s="498"/>
      <c r="H1466" s="180" t="s">
        <v>587</v>
      </c>
      <c r="I1466" s="181">
        <v>1</v>
      </c>
      <c r="J1466" s="182">
        <v>1</v>
      </c>
      <c r="K1466" s="182">
        <v>1</v>
      </c>
      <c r="L1466" s="183"/>
      <c r="M1466" s="181"/>
      <c r="N1466" s="184"/>
      <c r="O1466" s="181"/>
      <c r="P1466" s="185"/>
      <c r="GO1466" s="277"/>
      <c r="GP1466" s="277"/>
      <c r="GQ1466" s="277" t="s">
        <v>2223</v>
      </c>
      <c r="GR1466" s="277"/>
      <c r="GS1466" s="277"/>
      <c r="GT1466" s="277"/>
      <c r="GU1466" s="277"/>
      <c r="GW1466" s="157"/>
      <c r="GX1466" s="157"/>
      <c r="GY1466" s="157"/>
      <c r="GZ1466" s="277"/>
      <c r="HA1466" s="157"/>
      <c r="HB1466" s="157"/>
      <c r="HC1466" s="277"/>
      <c r="HD1466" s="277"/>
      <c r="HF1466" s="277"/>
      <c r="HH1466" s="289"/>
    </row>
    <row r="1467" spans="1:216" ht="56.25" customHeight="1">
      <c r="A1467" s="186"/>
      <c r="B1467" s="187" t="s">
        <v>386</v>
      </c>
      <c r="C1467" s="499" t="s">
        <v>387</v>
      </c>
      <c r="D1467" s="499"/>
      <c r="E1467" s="499"/>
      <c r="F1467" s="499"/>
      <c r="G1467" s="499"/>
      <c r="H1467" s="499"/>
      <c r="I1467" s="499"/>
      <c r="J1467" s="499"/>
      <c r="K1467" s="499"/>
      <c r="L1467" s="499"/>
      <c r="M1467" s="499"/>
      <c r="N1467" s="499"/>
      <c r="O1467" s="499"/>
      <c r="P1467" s="499"/>
      <c r="GO1467" s="277"/>
      <c r="GP1467" s="277"/>
      <c r="GQ1467" s="277"/>
      <c r="GR1467" s="277"/>
      <c r="GS1467" s="277"/>
      <c r="GT1467" s="277"/>
      <c r="GU1467" s="277"/>
      <c r="GV1467" s="140" t="s">
        <v>387</v>
      </c>
      <c r="GW1467" s="157"/>
      <c r="GX1467" s="157"/>
      <c r="GY1467" s="157"/>
      <c r="GZ1467" s="277"/>
      <c r="HA1467" s="157"/>
      <c r="HB1467" s="157"/>
      <c r="HC1467" s="277"/>
      <c r="HD1467" s="277"/>
      <c r="HF1467" s="277"/>
      <c r="HH1467" s="289"/>
    </row>
    <row r="1468" spans="1:216" ht="22.5" customHeight="1">
      <c r="A1468" s="186"/>
      <c r="B1468" s="187" t="s">
        <v>388</v>
      </c>
      <c r="C1468" s="499" t="s">
        <v>389</v>
      </c>
      <c r="D1468" s="499"/>
      <c r="E1468" s="499"/>
      <c r="F1468" s="499"/>
      <c r="G1468" s="499"/>
      <c r="H1468" s="499"/>
      <c r="I1468" s="499"/>
      <c r="J1468" s="499"/>
      <c r="K1468" s="499"/>
      <c r="L1468" s="499"/>
      <c r="M1468" s="499"/>
      <c r="N1468" s="499"/>
      <c r="O1468" s="499"/>
      <c r="P1468" s="499"/>
      <c r="GO1468" s="277"/>
      <c r="GP1468" s="277"/>
      <c r="GQ1468" s="277"/>
      <c r="GR1468" s="277"/>
      <c r="GS1468" s="277"/>
      <c r="GT1468" s="277"/>
      <c r="GU1468" s="277"/>
      <c r="GV1468" s="140" t="s">
        <v>389</v>
      </c>
      <c r="GW1468" s="157"/>
      <c r="GX1468" s="157"/>
      <c r="GY1468" s="157"/>
      <c r="GZ1468" s="277"/>
      <c r="HA1468" s="157"/>
      <c r="HB1468" s="157"/>
      <c r="HC1468" s="277"/>
      <c r="HD1468" s="277"/>
      <c r="HF1468" s="277"/>
      <c r="HH1468" s="289"/>
    </row>
    <row r="1469" spans="1:216" ht="12.75" customHeight="1">
      <c r="A1469" s="186"/>
      <c r="B1469" s="187"/>
      <c r="C1469" s="499" t="s">
        <v>2011</v>
      </c>
      <c r="D1469" s="499"/>
      <c r="E1469" s="499"/>
      <c r="F1469" s="499"/>
      <c r="G1469" s="499"/>
      <c r="H1469" s="499"/>
      <c r="I1469" s="499"/>
      <c r="J1469" s="499"/>
      <c r="K1469" s="499"/>
      <c r="L1469" s="499"/>
      <c r="M1469" s="499"/>
      <c r="N1469" s="499"/>
      <c r="O1469" s="499"/>
      <c r="P1469" s="499"/>
      <c r="GO1469" s="277"/>
      <c r="GP1469" s="277"/>
      <c r="GQ1469" s="277"/>
      <c r="GR1469" s="277"/>
      <c r="GS1469" s="277"/>
      <c r="GT1469" s="277"/>
      <c r="GU1469" s="277"/>
      <c r="GV1469" s="140" t="s">
        <v>2011</v>
      </c>
      <c r="GW1469" s="157"/>
      <c r="GX1469" s="157"/>
      <c r="GY1469" s="157"/>
      <c r="GZ1469" s="277"/>
      <c r="HA1469" s="157"/>
      <c r="HB1469" s="157"/>
      <c r="HC1469" s="277"/>
      <c r="HD1469" s="277"/>
      <c r="HF1469" s="277"/>
      <c r="HH1469" s="289"/>
    </row>
    <row r="1470" spans="1:216" ht="12.75" customHeight="1">
      <c r="A1470" s="188"/>
      <c r="B1470" s="189" t="s">
        <v>164</v>
      </c>
      <c r="C1470" s="501" t="s">
        <v>391</v>
      </c>
      <c r="D1470" s="501"/>
      <c r="E1470" s="501"/>
      <c r="F1470" s="501"/>
      <c r="G1470" s="501"/>
      <c r="H1470" s="190" t="s">
        <v>392</v>
      </c>
      <c r="I1470" s="191"/>
      <c r="J1470" s="191"/>
      <c r="K1470" s="192">
        <v>9.6413100000000007</v>
      </c>
      <c r="L1470" s="193"/>
      <c r="M1470" s="191"/>
      <c r="N1470" s="193"/>
      <c r="O1470" s="191"/>
      <c r="P1470" s="194">
        <v>5270.9</v>
      </c>
      <c r="GO1470" s="277"/>
      <c r="GP1470" s="277"/>
      <c r="GQ1470" s="277"/>
      <c r="GR1470" s="277"/>
      <c r="GS1470" s="277"/>
      <c r="GT1470" s="277"/>
      <c r="GU1470" s="277"/>
      <c r="GW1470" s="157" t="s">
        <v>391</v>
      </c>
      <c r="GX1470" s="157"/>
      <c r="GY1470" s="157"/>
      <c r="GZ1470" s="277"/>
      <c r="HA1470" s="157"/>
      <c r="HB1470" s="157"/>
      <c r="HC1470" s="277"/>
      <c r="HD1470" s="277"/>
      <c r="HF1470" s="277"/>
      <c r="HH1470" s="289"/>
    </row>
    <row r="1471" spans="1:216" ht="12.75" customHeight="1">
      <c r="A1471" s="195"/>
      <c r="B1471" s="189" t="s">
        <v>743</v>
      </c>
      <c r="C1471" s="501" t="s">
        <v>744</v>
      </c>
      <c r="D1471" s="501"/>
      <c r="E1471" s="501"/>
      <c r="F1471" s="501"/>
      <c r="G1471" s="501"/>
      <c r="H1471" s="190" t="s">
        <v>392</v>
      </c>
      <c r="I1471" s="209">
        <v>6</v>
      </c>
      <c r="J1471" s="197">
        <v>1.6068849999999999</v>
      </c>
      <c r="K1471" s="192">
        <v>9.6413100000000007</v>
      </c>
      <c r="L1471" s="198"/>
      <c r="M1471" s="199"/>
      <c r="N1471" s="200">
        <v>546.70000000000005</v>
      </c>
      <c r="O1471" s="191"/>
      <c r="P1471" s="194">
        <v>5270.9</v>
      </c>
      <c r="Q1471" s="278"/>
      <c r="R1471" s="278"/>
      <c r="GO1471" s="277"/>
      <c r="GP1471" s="277"/>
      <c r="GQ1471" s="277"/>
      <c r="GR1471" s="277"/>
      <c r="GS1471" s="277"/>
      <c r="GT1471" s="277"/>
      <c r="GU1471" s="277"/>
      <c r="GW1471" s="157"/>
      <c r="GX1471" s="157" t="s">
        <v>744</v>
      </c>
      <c r="GY1471" s="157"/>
      <c r="GZ1471" s="277"/>
      <c r="HA1471" s="157"/>
      <c r="HB1471" s="157"/>
      <c r="HC1471" s="277"/>
      <c r="HD1471" s="277"/>
      <c r="HF1471" s="277"/>
      <c r="HH1471" s="289"/>
    </row>
    <row r="1472" spans="1:216" ht="12.75" customHeight="1">
      <c r="A1472" s="188"/>
      <c r="B1472" s="189" t="s">
        <v>180</v>
      </c>
      <c r="C1472" s="501" t="s">
        <v>410</v>
      </c>
      <c r="D1472" s="501"/>
      <c r="E1472" s="501"/>
      <c r="F1472" s="501"/>
      <c r="G1472" s="501"/>
      <c r="H1472" s="190"/>
      <c r="I1472" s="191"/>
      <c r="J1472" s="191"/>
      <c r="K1472" s="191"/>
      <c r="L1472" s="193"/>
      <c r="M1472" s="191"/>
      <c r="N1472" s="193"/>
      <c r="O1472" s="191"/>
      <c r="P1472" s="216">
        <v>34.33</v>
      </c>
      <c r="GO1472" s="277"/>
      <c r="GP1472" s="277"/>
      <c r="GQ1472" s="277"/>
      <c r="GR1472" s="277"/>
      <c r="GS1472" s="277"/>
      <c r="GT1472" s="277"/>
      <c r="GU1472" s="277"/>
      <c r="GW1472" s="157" t="s">
        <v>410</v>
      </c>
      <c r="GX1472" s="157"/>
      <c r="GY1472" s="157"/>
      <c r="GZ1472" s="277"/>
      <c r="HA1472" s="157"/>
      <c r="HB1472" s="157"/>
      <c r="HC1472" s="277"/>
      <c r="HD1472" s="277"/>
      <c r="HF1472" s="277"/>
      <c r="HH1472" s="289"/>
    </row>
    <row r="1473" spans="1:216" ht="12.75" customHeight="1">
      <c r="A1473" s="195"/>
      <c r="B1473" s="189" t="s">
        <v>745</v>
      </c>
      <c r="C1473" s="501" t="s">
        <v>746</v>
      </c>
      <c r="D1473" s="501"/>
      <c r="E1473" s="501"/>
      <c r="F1473" s="501"/>
      <c r="G1473" s="501"/>
      <c r="H1473" s="190" t="s">
        <v>418</v>
      </c>
      <c r="I1473" s="202">
        <v>2.0000000000000001E-4</v>
      </c>
      <c r="J1473" s="202">
        <v>1.0367</v>
      </c>
      <c r="K1473" s="215">
        <v>2.073E-4</v>
      </c>
      <c r="L1473" s="208">
        <v>127406</v>
      </c>
      <c r="M1473" s="220">
        <v>1.3</v>
      </c>
      <c r="N1473" s="200">
        <v>165627.79999999999</v>
      </c>
      <c r="O1473" s="191"/>
      <c r="P1473" s="194">
        <v>34.33</v>
      </c>
      <c r="Q1473" s="278"/>
      <c r="R1473" s="278"/>
      <c r="GO1473" s="277"/>
      <c r="GP1473" s="277"/>
      <c r="GQ1473" s="277"/>
      <c r="GR1473" s="277"/>
      <c r="GS1473" s="277"/>
      <c r="GT1473" s="277"/>
      <c r="GU1473" s="277"/>
      <c r="GW1473" s="157"/>
      <c r="GX1473" s="157" t="s">
        <v>746</v>
      </c>
      <c r="GY1473" s="157"/>
      <c r="GZ1473" s="277"/>
      <c r="HA1473" s="157"/>
      <c r="HB1473" s="157"/>
      <c r="HC1473" s="277"/>
      <c r="HD1473" s="277"/>
      <c r="HF1473" s="277"/>
      <c r="HH1473" s="289"/>
    </row>
    <row r="1474" spans="1:216" ht="12.75" customHeight="1">
      <c r="A1474" s="241" t="s">
        <v>747</v>
      </c>
      <c r="B1474" s="242" t="s">
        <v>748</v>
      </c>
      <c r="C1474" s="502" t="s">
        <v>749</v>
      </c>
      <c r="D1474" s="502"/>
      <c r="E1474" s="502"/>
      <c r="F1474" s="502"/>
      <c r="G1474" s="502"/>
      <c r="H1474" s="243" t="s">
        <v>418</v>
      </c>
      <c r="I1474" s="244">
        <v>0.01</v>
      </c>
      <c r="J1474" s="246">
        <v>1.0367</v>
      </c>
      <c r="K1474" s="291">
        <v>1.0366999999999999E-2</v>
      </c>
      <c r="L1474" s="247"/>
      <c r="M1474" s="245"/>
      <c r="N1474" s="247"/>
      <c r="O1474" s="245"/>
      <c r="P1474" s="248"/>
      <c r="GO1474" s="277"/>
      <c r="GP1474" s="277"/>
      <c r="GQ1474" s="277"/>
      <c r="GR1474" s="277"/>
      <c r="GS1474" s="277"/>
      <c r="GT1474" s="277"/>
      <c r="GU1474" s="277"/>
      <c r="GW1474" s="157"/>
      <c r="GX1474" s="157"/>
      <c r="GY1474" s="157"/>
      <c r="GZ1474" s="277"/>
      <c r="HA1474" s="157"/>
      <c r="HB1474" s="157"/>
      <c r="HC1474" s="277"/>
      <c r="HD1474" s="277"/>
      <c r="HF1474" s="277"/>
      <c r="HH1474" s="289" t="s">
        <v>749</v>
      </c>
    </row>
    <row r="1475" spans="1:216" ht="12.75" customHeight="1">
      <c r="A1475" s="210"/>
      <c r="B1475" s="187"/>
      <c r="C1475" s="500" t="s">
        <v>429</v>
      </c>
      <c r="D1475" s="500"/>
      <c r="E1475" s="500"/>
      <c r="F1475" s="500"/>
      <c r="G1475" s="500"/>
      <c r="H1475" s="180"/>
      <c r="I1475" s="181"/>
      <c r="J1475" s="181"/>
      <c r="K1475" s="181"/>
      <c r="L1475" s="183"/>
      <c r="M1475" s="181"/>
      <c r="N1475" s="211"/>
      <c r="O1475" s="181"/>
      <c r="P1475" s="212">
        <v>5305.23</v>
      </c>
      <c r="Q1475" s="278"/>
      <c r="R1475" s="278"/>
      <c r="GO1475" s="277"/>
      <c r="GP1475" s="277"/>
      <c r="GQ1475" s="277"/>
      <c r="GR1475" s="277"/>
      <c r="GS1475" s="277"/>
      <c r="GT1475" s="277"/>
      <c r="GU1475" s="277"/>
      <c r="GW1475" s="157"/>
      <c r="GX1475" s="157"/>
      <c r="GY1475" s="157"/>
      <c r="GZ1475" s="277" t="s">
        <v>429</v>
      </c>
      <c r="HA1475" s="157"/>
      <c r="HB1475" s="157"/>
      <c r="HC1475" s="277"/>
      <c r="HD1475" s="277"/>
      <c r="HF1475" s="277"/>
      <c r="HH1475" s="289"/>
    </row>
    <row r="1476" spans="1:216" ht="12.75" customHeight="1">
      <c r="A1476" s="203" t="s">
        <v>638</v>
      </c>
      <c r="B1476" s="189" t="s">
        <v>430</v>
      </c>
      <c r="C1476" s="501" t="s">
        <v>431</v>
      </c>
      <c r="D1476" s="501"/>
      <c r="E1476" s="501"/>
      <c r="F1476" s="501"/>
      <c r="G1476" s="501"/>
      <c r="H1476" s="190" t="s">
        <v>432</v>
      </c>
      <c r="I1476" s="209">
        <v>2</v>
      </c>
      <c r="J1476" s="191"/>
      <c r="K1476" s="209">
        <v>2</v>
      </c>
      <c r="L1476" s="193"/>
      <c r="M1476" s="191"/>
      <c r="N1476" s="193"/>
      <c r="O1476" s="202">
        <v>1.0367</v>
      </c>
      <c r="P1476" s="216">
        <v>68.010000000000005</v>
      </c>
      <c r="GO1476" s="277"/>
      <c r="GP1476" s="277"/>
      <c r="GQ1476" s="277"/>
      <c r="GR1476" s="277"/>
      <c r="GS1476" s="277"/>
      <c r="GT1476" s="277"/>
      <c r="GU1476" s="277"/>
      <c r="GW1476" s="157"/>
      <c r="GX1476" s="157"/>
      <c r="GY1476" s="157"/>
      <c r="GZ1476" s="277"/>
      <c r="HA1476" s="157" t="s">
        <v>431</v>
      </c>
      <c r="HB1476" s="157"/>
      <c r="HC1476" s="277"/>
      <c r="HD1476" s="277"/>
      <c r="HF1476" s="277"/>
      <c r="HH1476" s="289"/>
    </row>
    <row r="1477" spans="1:216" ht="12.75" customHeight="1">
      <c r="A1477" s="203"/>
      <c r="B1477" s="189"/>
      <c r="C1477" s="501" t="s">
        <v>433</v>
      </c>
      <c r="D1477" s="501"/>
      <c r="E1477" s="501"/>
      <c r="F1477" s="501"/>
      <c r="G1477" s="501"/>
      <c r="H1477" s="190"/>
      <c r="I1477" s="191"/>
      <c r="J1477" s="191"/>
      <c r="K1477" s="191"/>
      <c r="L1477" s="193"/>
      <c r="M1477" s="191"/>
      <c r="N1477" s="193"/>
      <c r="O1477" s="191"/>
      <c r="P1477" s="194">
        <v>5270.9</v>
      </c>
      <c r="GO1477" s="277"/>
      <c r="GP1477" s="277"/>
      <c r="GQ1477" s="277"/>
      <c r="GR1477" s="277"/>
      <c r="GS1477" s="277"/>
      <c r="GT1477" s="277"/>
      <c r="GU1477" s="277"/>
      <c r="GW1477" s="157"/>
      <c r="GX1477" s="157"/>
      <c r="GY1477" s="157"/>
      <c r="GZ1477" s="277"/>
      <c r="HA1477" s="157"/>
      <c r="HB1477" s="157" t="s">
        <v>433</v>
      </c>
      <c r="HC1477" s="277"/>
      <c r="HD1477" s="277"/>
      <c r="HF1477" s="277"/>
      <c r="HH1477" s="289"/>
    </row>
    <row r="1478" spans="1:216" ht="12.75" customHeight="1">
      <c r="A1478" s="203"/>
      <c r="B1478" s="189" t="s">
        <v>653</v>
      </c>
      <c r="C1478" s="501" t="s">
        <v>654</v>
      </c>
      <c r="D1478" s="501"/>
      <c r="E1478" s="501"/>
      <c r="F1478" s="501"/>
      <c r="G1478" s="501"/>
      <c r="H1478" s="190" t="s">
        <v>432</v>
      </c>
      <c r="I1478" s="209">
        <v>90</v>
      </c>
      <c r="J1478" s="191"/>
      <c r="K1478" s="209">
        <v>90</v>
      </c>
      <c r="L1478" s="193"/>
      <c r="M1478" s="191"/>
      <c r="N1478" s="193"/>
      <c r="O1478" s="191"/>
      <c r="P1478" s="194">
        <v>4743.8100000000004</v>
      </c>
      <c r="GO1478" s="277"/>
      <c r="GP1478" s="277"/>
      <c r="GQ1478" s="277"/>
      <c r="GR1478" s="277"/>
      <c r="GS1478" s="277"/>
      <c r="GT1478" s="277"/>
      <c r="GU1478" s="277"/>
      <c r="GW1478" s="157"/>
      <c r="GX1478" s="157"/>
      <c r="GY1478" s="157"/>
      <c r="GZ1478" s="277"/>
      <c r="HA1478" s="157"/>
      <c r="HB1478" s="157" t="s">
        <v>654</v>
      </c>
      <c r="HC1478" s="277"/>
      <c r="HD1478" s="277"/>
      <c r="HF1478" s="277"/>
      <c r="HH1478" s="289"/>
    </row>
    <row r="1479" spans="1:216" ht="12.75" customHeight="1">
      <c r="A1479" s="203"/>
      <c r="B1479" s="189" t="s">
        <v>655</v>
      </c>
      <c r="C1479" s="501" t="s">
        <v>656</v>
      </c>
      <c r="D1479" s="501"/>
      <c r="E1479" s="501"/>
      <c r="F1479" s="501"/>
      <c r="G1479" s="501"/>
      <c r="H1479" s="190" t="s">
        <v>432</v>
      </c>
      <c r="I1479" s="209">
        <v>46</v>
      </c>
      <c r="J1479" s="191"/>
      <c r="K1479" s="209">
        <v>46</v>
      </c>
      <c r="L1479" s="193"/>
      <c r="M1479" s="191"/>
      <c r="N1479" s="193"/>
      <c r="O1479" s="191"/>
      <c r="P1479" s="194">
        <v>2424.61</v>
      </c>
      <c r="GO1479" s="277"/>
      <c r="GP1479" s="277"/>
      <c r="GQ1479" s="277"/>
      <c r="GR1479" s="277"/>
      <c r="GS1479" s="277"/>
      <c r="GT1479" s="277"/>
      <c r="GU1479" s="277"/>
      <c r="GW1479" s="157"/>
      <c r="GX1479" s="157"/>
      <c r="GY1479" s="157"/>
      <c r="GZ1479" s="277"/>
      <c r="HA1479" s="157"/>
      <c r="HB1479" s="157" t="s">
        <v>656</v>
      </c>
      <c r="HC1479" s="277"/>
      <c r="HD1479" s="277"/>
      <c r="HF1479" s="277"/>
      <c r="HH1479" s="289"/>
    </row>
    <row r="1480" spans="1:216" ht="12.75" customHeight="1">
      <c r="A1480" s="213"/>
      <c r="B1480" s="214"/>
      <c r="C1480" s="500" t="s">
        <v>438</v>
      </c>
      <c r="D1480" s="500"/>
      <c r="E1480" s="500"/>
      <c r="F1480" s="500"/>
      <c r="G1480" s="500"/>
      <c r="H1480" s="180"/>
      <c r="I1480" s="181"/>
      <c r="J1480" s="181"/>
      <c r="K1480" s="181"/>
      <c r="L1480" s="183"/>
      <c r="M1480" s="181"/>
      <c r="N1480" s="211">
        <v>12541.66</v>
      </c>
      <c r="O1480" s="181"/>
      <c r="P1480" s="212">
        <v>12541.66</v>
      </c>
      <c r="GO1480" s="277"/>
      <c r="GP1480" s="277"/>
      <c r="GQ1480" s="277"/>
      <c r="GR1480" s="277"/>
      <c r="GS1480" s="277"/>
      <c r="GT1480" s="277"/>
      <c r="GU1480" s="277"/>
      <c r="GW1480" s="157"/>
      <c r="GX1480" s="157"/>
      <c r="GY1480" s="157"/>
      <c r="GZ1480" s="277"/>
      <c r="HA1480" s="157"/>
      <c r="HB1480" s="157"/>
      <c r="HC1480" s="277" t="s">
        <v>438</v>
      </c>
      <c r="HD1480" s="277"/>
      <c r="HF1480" s="277"/>
      <c r="HH1480" s="289"/>
    </row>
    <row r="1481" spans="1:216" ht="22.5" customHeight="1">
      <c r="A1481" s="178" t="s">
        <v>639</v>
      </c>
      <c r="B1481" s="179" t="s">
        <v>2224</v>
      </c>
      <c r="C1481" s="498" t="s">
        <v>2225</v>
      </c>
      <c r="D1481" s="498"/>
      <c r="E1481" s="498"/>
      <c r="F1481" s="498"/>
      <c r="G1481" s="498"/>
      <c r="H1481" s="180" t="s">
        <v>587</v>
      </c>
      <c r="I1481" s="181">
        <v>1</v>
      </c>
      <c r="J1481" s="182">
        <v>1</v>
      </c>
      <c r="K1481" s="182">
        <v>1</v>
      </c>
      <c r="L1481" s="218">
        <v>851.93</v>
      </c>
      <c r="M1481" s="219">
        <v>1.38</v>
      </c>
      <c r="N1481" s="239">
        <v>1175.6600000000001</v>
      </c>
      <c r="O1481" s="217">
        <v>1.0367</v>
      </c>
      <c r="P1481" s="212">
        <v>1218.81</v>
      </c>
      <c r="GO1481" s="277"/>
      <c r="GP1481" s="277"/>
      <c r="GQ1481" s="277" t="s">
        <v>2225</v>
      </c>
      <c r="GR1481" s="277"/>
      <c r="GS1481" s="277"/>
      <c r="GT1481" s="277"/>
      <c r="GU1481" s="277"/>
      <c r="GW1481" s="157"/>
      <c r="GX1481" s="157"/>
      <c r="GY1481" s="157"/>
      <c r="GZ1481" s="277"/>
      <c r="HA1481" s="157"/>
      <c r="HB1481" s="157"/>
      <c r="HC1481" s="277"/>
      <c r="HD1481" s="277"/>
      <c r="HF1481" s="277"/>
      <c r="HH1481" s="289"/>
    </row>
    <row r="1482" spans="1:216" ht="12.75" customHeight="1">
      <c r="A1482" s="186"/>
      <c r="B1482" s="187"/>
      <c r="C1482" s="499" t="s">
        <v>2011</v>
      </c>
      <c r="D1482" s="499"/>
      <c r="E1482" s="499"/>
      <c r="F1482" s="499"/>
      <c r="G1482" s="499"/>
      <c r="H1482" s="499"/>
      <c r="I1482" s="499"/>
      <c r="J1482" s="499"/>
      <c r="K1482" s="499"/>
      <c r="L1482" s="499"/>
      <c r="M1482" s="499"/>
      <c r="N1482" s="499"/>
      <c r="O1482" s="499"/>
      <c r="P1482" s="499"/>
      <c r="GO1482" s="277"/>
      <c r="GP1482" s="277"/>
      <c r="GQ1482" s="277"/>
      <c r="GR1482" s="277"/>
      <c r="GS1482" s="277"/>
      <c r="GT1482" s="277"/>
      <c r="GU1482" s="277"/>
      <c r="GV1482" s="140" t="s">
        <v>2011</v>
      </c>
      <c r="GW1482" s="157"/>
      <c r="GX1482" s="157"/>
      <c r="GY1482" s="157"/>
      <c r="GZ1482" s="277"/>
      <c r="HA1482" s="157"/>
      <c r="HB1482" s="157"/>
      <c r="HC1482" s="277"/>
      <c r="HD1482" s="277"/>
      <c r="HF1482" s="277"/>
      <c r="HH1482" s="289"/>
    </row>
    <row r="1483" spans="1:216" ht="12.75" customHeight="1">
      <c r="A1483" s="213"/>
      <c r="B1483" s="214"/>
      <c r="C1483" s="500" t="s">
        <v>438</v>
      </c>
      <c r="D1483" s="500"/>
      <c r="E1483" s="500"/>
      <c r="F1483" s="500"/>
      <c r="G1483" s="500"/>
      <c r="H1483" s="180"/>
      <c r="I1483" s="181"/>
      <c r="J1483" s="181"/>
      <c r="K1483" s="181"/>
      <c r="L1483" s="183"/>
      <c r="M1483" s="181"/>
      <c r="N1483" s="183"/>
      <c r="O1483" s="181"/>
      <c r="P1483" s="212">
        <v>1218.81</v>
      </c>
      <c r="GO1483" s="277"/>
      <c r="GP1483" s="277"/>
      <c r="GQ1483" s="277"/>
      <c r="GR1483" s="277"/>
      <c r="GS1483" s="277"/>
      <c r="GT1483" s="277"/>
      <c r="GU1483" s="277"/>
      <c r="GW1483" s="157"/>
      <c r="GX1483" s="157"/>
      <c r="GY1483" s="157"/>
      <c r="GZ1483" s="277"/>
      <c r="HA1483" s="157"/>
      <c r="HB1483" s="157"/>
      <c r="HC1483" s="277" t="s">
        <v>438</v>
      </c>
      <c r="HD1483" s="277"/>
      <c r="HF1483" s="277"/>
      <c r="HH1483" s="289"/>
    </row>
    <row r="1484" spans="1:216" ht="12.75" customHeight="1">
      <c r="A1484" s="497" t="s">
        <v>2226</v>
      </c>
      <c r="B1484" s="497"/>
      <c r="C1484" s="497"/>
      <c r="D1484" s="497"/>
      <c r="E1484" s="497"/>
      <c r="F1484" s="497"/>
      <c r="G1484" s="497"/>
      <c r="H1484" s="497"/>
      <c r="I1484" s="497"/>
      <c r="J1484" s="497"/>
      <c r="K1484" s="497"/>
      <c r="L1484" s="497"/>
      <c r="M1484" s="497"/>
      <c r="N1484" s="497"/>
      <c r="O1484" s="497"/>
      <c r="P1484" s="497"/>
      <c r="GO1484" s="277"/>
      <c r="GP1484" s="277" t="s">
        <v>2226</v>
      </c>
      <c r="GQ1484" s="277"/>
      <c r="GR1484" s="277"/>
      <c r="GS1484" s="277"/>
      <c r="GT1484" s="277"/>
      <c r="GU1484" s="277"/>
      <c r="GW1484" s="157"/>
      <c r="GX1484" s="157"/>
      <c r="GY1484" s="157"/>
      <c r="GZ1484" s="277"/>
      <c r="HA1484" s="157"/>
      <c r="HB1484" s="157"/>
      <c r="HC1484" s="277"/>
      <c r="HD1484" s="277"/>
      <c r="HF1484" s="277"/>
      <c r="HH1484" s="289"/>
    </row>
    <row r="1485" spans="1:216" ht="33.75" customHeight="1">
      <c r="A1485" s="178" t="s">
        <v>657</v>
      </c>
      <c r="B1485" s="179" t="s">
        <v>2227</v>
      </c>
      <c r="C1485" s="498" t="s">
        <v>2228</v>
      </c>
      <c r="D1485" s="498"/>
      <c r="E1485" s="498"/>
      <c r="F1485" s="498"/>
      <c r="G1485" s="498"/>
      <c r="H1485" s="180" t="s">
        <v>1701</v>
      </c>
      <c r="I1485" s="181">
        <v>0.01</v>
      </c>
      <c r="J1485" s="182">
        <v>1</v>
      </c>
      <c r="K1485" s="219">
        <v>0.01</v>
      </c>
      <c r="L1485" s="183"/>
      <c r="M1485" s="181"/>
      <c r="N1485" s="184"/>
      <c r="O1485" s="181"/>
      <c r="P1485" s="185"/>
      <c r="GO1485" s="277"/>
      <c r="GP1485" s="277"/>
      <c r="GQ1485" s="277" t="s">
        <v>2228</v>
      </c>
      <c r="GR1485" s="277"/>
      <c r="GS1485" s="277"/>
      <c r="GT1485" s="277"/>
      <c r="GU1485" s="277"/>
      <c r="GW1485" s="157"/>
      <c r="GX1485" s="157"/>
      <c r="GY1485" s="157"/>
      <c r="GZ1485" s="277"/>
      <c r="HA1485" s="157"/>
      <c r="HB1485" s="157"/>
      <c r="HC1485" s="277"/>
      <c r="HD1485" s="277"/>
      <c r="HF1485" s="277"/>
      <c r="HH1485" s="289"/>
    </row>
    <row r="1486" spans="1:216" ht="56.25" customHeight="1">
      <c r="A1486" s="186"/>
      <c r="B1486" s="187" t="s">
        <v>386</v>
      </c>
      <c r="C1486" s="499" t="s">
        <v>387</v>
      </c>
      <c r="D1486" s="499"/>
      <c r="E1486" s="499"/>
      <c r="F1486" s="499"/>
      <c r="G1486" s="499"/>
      <c r="H1486" s="499"/>
      <c r="I1486" s="499"/>
      <c r="J1486" s="499"/>
      <c r="K1486" s="499"/>
      <c r="L1486" s="499"/>
      <c r="M1486" s="499"/>
      <c r="N1486" s="499"/>
      <c r="O1486" s="499"/>
      <c r="P1486" s="499"/>
      <c r="GO1486" s="277"/>
      <c r="GP1486" s="277"/>
      <c r="GQ1486" s="277"/>
      <c r="GR1486" s="277"/>
      <c r="GS1486" s="277"/>
      <c r="GT1486" s="277"/>
      <c r="GU1486" s="277"/>
      <c r="GV1486" s="140" t="s">
        <v>387</v>
      </c>
      <c r="GW1486" s="157"/>
      <c r="GX1486" s="157"/>
      <c r="GY1486" s="157"/>
      <c r="GZ1486" s="277"/>
      <c r="HA1486" s="157"/>
      <c r="HB1486" s="157"/>
      <c r="HC1486" s="277"/>
      <c r="HD1486" s="277"/>
      <c r="HF1486" s="277"/>
      <c r="HH1486" s="289"/>
    </row>
    <row r="1487" spans="1:216" ht="22.5" customHeight="1">
      <c r="A1487" s="186"/>
      <c r="B1487" s="187" t="s">
        <v>388</v>
      </c>
      <c r="C1487" s="499" t="s">
        <v>389</v>
      </c>
      <c r="D1487" s="499"/>
      <c r="E1487" s="499"/>
      <c r="F1487" s="499"/>
      <c r="G1487" s="499"/>
      <c r="H1487" s="499"/>
      <c r="I1487" s="499"/>
      <c r="J1487" s="499"/>
      <c r="K1487" s="499"/>
      <c r="L1487" s="499"/>
      <c r="M1487" s="499"/>
      <c r="N1487" s="499"/>
      <c r="O1487" s="499"/>
      <c r="P1487" s="499"/>
      <c r="GO1487" s="277"/>
      <c r="GP1487" s="277"/>
      <c r="GQ1487" s="277"/>
      <c r="GR1487" s="277"/>
      <c r="GS1487" s="277"/>
      <c r="GT1487" s="277"/>
      <c r="GU1487" s="277"/>
      <c r="GV1487" s="140" t="s">
        <v>389</v>
      </c>
      <c r="GW1487" s="157"/>
      <c r="GX1487" s="157"/>
      <c r="GY1487" s="157"/>
      <c r="GZ1487" s="277"/>
      <c r="HA1487" s="157"/>
      <c r="HB1487" s="157"/>
      <c r="HC1487" s="277"/>
      <c r="HD1487" s="277"/>
      <c r="HF1487" s="277"/>
      <c r="HH1487" s="289"/>
    </row>
    <row r="1488" spans="1:216" ht="12.75" customHeight="1">
      <c r="A1488" s="186"/>
      <c r="B1488" s="187"/>
      <c r="C1488" s="499" t="s">
        <v>2011</v>
      </c>
      <c r="D1488" s="499"/>
      <c r="E1488" s="499"/>
      <c r="F1488" s="499"/>
      <c r="G1488" s="499"/>
      <c r="H1488" s="499"/>
      <c r="I1488" s="499"/>
      <c r="J1488" s="499"/>
      <c r="K1488" s="499"/>
      <c r="L1488" s="499"/>
      <c r="M1488" s="499"/>
      <c r="N1488" s="499"/>
      <c r="O1488" s="499"/>
      <c r="P1488" s="499"/>
      <c r="GO1488" s="277"/>
      <c r="GP1488" s="277"/>
      <c r="GQ1488" s="277"/>
      <c r="GR1488" s="277"/>
      <c r="GS1488" s="277"/>
      <c r="GT1488" s="277"/>
      <c r="GU1488" s="277"/>
      <c r="GV1488" s="140" t="s">
        <v>2011</v>
      </c>
      <c r="GW1488" s="157"/>
      <c r="GX1488" s="157"/>
      <c r="GY1488" s="157"/>
      <c r="GZ1488" s="277"/>
      <c r="HA1488" s="157"/>
      <c r="HB1488" s="157"/>
      <c r="HC1488" s="277"/>
      <c r="HD1488" s="277"/>
      <c r="HF1488" s="277"/>
      <c r="HH1488" s="289"/>
    </row>
    <row r="1489" spans="1:216" ht="12.75" customHeight="1">
      <c r="A1489" s="188"/>
      <c r="B1489" s="189" t="s">
        <v>164</v>
      </c>
      <c r="C1489" s="501" t="s">
        <v>391</v>
      </c>
      <c r="D1489" s="501"/>
      <c r="E1489" s="501"/>
      <c r="F1489" s="501"/>
      <c r="G1489" s="501"/>
      <c r="H1489" s="190" t="s">
        <v>392</v>
      </c>
      <c r="I1489" s="191"/>
      <c r="J1489" s="191"/>
      <c r="K1489" s="215">
        <v>0.6395402</v>
      </c>
      <c r="L1489" s="193"/>
      <c r="M1489" s="191"/>
      <c r="N1489" s="193"/>
      <c r="O1489" s="191"/>
      <c r="P1489" s="216">
        <v>398</v>
      </c>
      <c r="GO1489" s="277"/>
      <c r="GP1489" s="277"/>
      <c r="GQ1489" s="277"/>
      <c r="GR1489" s="277"/>
      <c r="GS1489" s="277"/>
      <c r="GT1489" s="277"/>
      <c r="GU1489" s="277"/>
      <c r="GW1489" s="157" t="s">
        <v>391</v>
      </c>
      <c r="GX1489" s="157"/>
      <c r="GY1489" s="157"/>
      <c r="GZ1489" s="277"/>
      <c r="HA1489" s="157"/>
      <c r="HB1489" s="157"/>
      <c r="HC1489" s="277"/>
      <c r="HD1489" s="277"/>
      <c r="HF1489" s="277"/>
      <c r="HH1489" s="289"/>
    </row>
    <row r="1490" spans="1:216" ht="12.75" customHeight="1">
      <c r="A1490" s="195"/>
      <c r="B1490" s="189" t="s">
        <v>1496</v>
      </c>
      <c r="C1490" s="501" t="s">
        <v>1497</v>
      </c>
      <c r="D1490" s="501"/>
      <c r="E1490" s="501"/>
      <c r="F1490" s="501"/>
      <c r="G1490" s="501"/>
      <c r="H1490" s="190" t="s">
        <v>392</v>
      </c>
      <c r="I1490" s="196">
        <v>39.799999999999997</v>
      </c>
      <c r="J1490" s="197">
        <v>1.6068849999999999</v>
      </c>
      <c r="K1490" s="215">
        <v>0.6395402</v>
      </c>
      <c r="L1490" s="198"/>
      <c r="M1490" s="199"/>
      <c r="N1490" s="200">
        <v>622.32000000000005</v>
      </c>
      <c r="O1490" s="191"/>
      <c r="P1490" s="194">
        <v>398</v>
      </c>
      <c r="Q1490" s="278"/>
      <c r="R1490" s="278"/>
      <c r="GO1490" s="277"/>
      <c r="GP1490" s="277"/>
      <c r="GQ1490" s="277"/>
      <c r="GR1490" s="277"/>
      <c r="GS1490" s="277"/>
      <c r="GT1490" s="277"/>
      <c r="GU1490" s="277"/>
      <c r="GW1490" s="157"/>
      <c r="GX1490" s="157" t="s">
        <v>1497</v>
      </c>
      <c r="GY1490" s="157"/>
      <c r="GZ1490" s="277"/>
      <c r="HA1490" s="157"/>
      <c r="HB1490" s="157"/>
      <c r="HC1490" s="277"/>
      <c r="HD1490" s="277"/>
      <c r="HF1490" s="277"/>
      <c r="HH1490" s="289"/>
    </row>
    <row r="1491" spans="1:216" ht="12.75" customHeight="1">
      <c r="A1491" s="188"/>
      <c r="B1491" s="189" t="s">
        <v>167</v>
      </c>
      <c r="C1491" s="501" t="s">
        <v>395</v>
      </c>
      <c r="D1491" s="501"/>
      <c r="E1491" s="501"/>
      <c r="F1491" s="501"/>
      <c r="G1491" s="501"/>
      <c r="H1491" s="190"/>
      <c r="I1491" s="191"/>
      <c r="J1491" s="191"/>
      <c r="K1491" s="191"/>
      <c r="L1491" s="193"/>
      <c r="M1491" s="191"/>
      <c r="N1491" s="193"/>
      <c r="O1491" s="191"/>
      <c r="P1491" s="216">
        <v>25.35</v>
      </c>
      <c r="GO1491" s="277"/>
      <c r="GP1491" s="277"/>
      <c r="GQ1491" s="277"/>
      <c r="GR1491" s="277"/>
      <c r="GS1491" s="277"/>
      <c r="GT1491" s="277"/>
      <c r="GU1491" s="277"/>
      <c r="GW1491" s="157" t="s">
        <v>395</v>
      </c>
      <c r="GX1491" s="157"/>
      <c r="GY1491" s="157"/>
      <c r="GZ1491" s="277"/>
      <c r="HA1491" s="157"/>
      <c r="HB1491" s="157"/>
      <c r="HC1491" s="277"/>
      <c r="HD1491" s="277"/>
      <c r="HF1491" s="277"/>
      <c r="HH1491" s="289"/>
    </row>
    <row r="1492" spans="1:216" ht="12.75" customHeight="1">
      <c r="A1492" s="188"/>
      <c r="B1492" s="189"/>
      <c r="C1492" s="501" t="s">
        <v>396</v>
      </c>
      <c r="D1492" s="501"/>
      <c r="E1492" s="501"/>
      <c r="F1492" s="501"/>
      <c r="G1492" s="501"/>
      <c r="H1492" s="190" t="s">
        <v>392</v>
      </c>
      <c r="I1492" s="191"/>
      <c r="J1492" s="191"/>
      <c r="K1492" s="215">
        <v>2.8923899999999999E-2</v>
      </c>
      <c r="L1492" s="193"/>
      <c r="M1492" s="191"/>
      <c r="N1492" s="193"/>
      <c r="O1492" s="191"/>
      <c r="P1492" s="216">
        <v>16.75</v>
      </c>
      <c r="GO1492" s="277"/>
      <c r="GP1492" s="277"/>
      <c r="GQ1492" s="277"/>
      <c r="GR1492" s="277"/>
      <c r="GS1492" s="277"/>
      <c r="GT1492" s="277"/>
      <c r="GU1492" s="277"/>
      <c r="GW1492" s="157" t="s">
        <v>396</v>
      </c>
      <c r="GX1492" s="157"/>
      <c r="GY1492" s="157"/>
      <c r="GZ1492" s="277"/>
      <c r="HA1492" s="157"/>
      <c r="HB1492" s="157"/>
      <c r="HC1492" s="277"/>
      <c r="HD1492" s="277"/>
      <c r="HF1492" s="277"/>
      <c r="HH1492" s="289"/>
    </row>
    <row r="1493" spans="1:216" ht="12.75" customHeight="1">
      <c r="A1493" s="195"/>
      <c r="B1493" s="189" t="s">
        <v>402</v>
      </c>
      <c r="C1493" s="501" t="s">
        <v>403</v>
      </c>
      <c r="D1493" s="501"/>
      <c r="E1493" s="501"/>
      <c r="F1493" s="501"/>
      <c r="G1493" s="501"/>
      <c r="H1493" s="190" t="s">
        <v>399</v>
      </c>
      <c r="I1493" s="196">
        <v>1.8</v>
      </c>
      <c r="J1493" s="197">
        <v>1.6068849999999999</v>
      </c>
      <c r="K1493" s="215">
        <v>2.8923899999999999E-2</v>
      </c>
      <c r="L1493" s="198"/>
      <c r="M1493" s="199"/>
      <c r="N1493" s="200">
        <v>543.33000000000004</v>
      </c>
      <c r="O1493" s="191"/>
      <c r="P1493" s="194">
        <v>15.72</v>
      </c>
      <c r="Q1493" s="278"/>
      <c r="R1493" s="278"/>
      <c r="GO1493" s="277"/>
      <c r="GP1493" s="277"/>
      <c r="GQ1493" s="277"/>
      <c r="GR1493" s="277"/>
      <c r="GS1493" s="277"/>
      <c r="GT1493" s="277"/>
      <c r="GU1493" s="277"/>
      <c r="GW1493" s="157"/>
      <c r="GX1493" s="157" t="s">
        <v>403</v>
      </c>
      <c r="GY1493" s="157"/>
      <c r="GZ1493" s="277"/>
      <c r="HA1493" s="157"/>
      <c r="HB1493" s="157"/>
      <c r="HC1493" s="277"/>
      <c r="HD1493" s="277"/>
      <c r="HF1493" s="277"/>
      <c r="HH1493" s="289"/>
    </row>
    <row r="1494" spans="1:216" ht="12.75" customHeight="1">
      <c r="A1494" s="203"/>
      <c r="B1494" s="189" t="s">
        <v>404</v>
      </c>
      <c r="C1494" s="501" t="s">
        <v>405</v>
      </c>
      <c r="D1494" s="501"/>
      <c r="E1494" s="501"/>
      <c r="F1494" s="501"/>
      <c r="G1494" s="501"/>
      <c r="H1494" s="190" t="s">
        <v>392</v>
      </c>
      <c r="I1494" s="196">
        <v>1.8</v>
      </c>
      <c r="J1494" s="197">
        <v>1.6068849999999999</v>
      </c>
      <c r="K1494" s="215">
        <v>2.8923899999999999E-2</v>
      </c>
      <c r="L1494" s="193"/>
      <c r="M1494" s="191"/>
      <c r="N1494" s="204">
        <v>579.11</v>
      </c>
      <c r="O1494" s="191"/>
      <c r="P1494" s="216">
        <v>16.75</v>
      </c>
      <c r="GO1494" s="277"/>
      <c r="GP1494" s="277"/>
      <c r="GQ1494" s="277"/>
      <c r="GR1494" s="277"/>
      <c r="GS1494" s="277"/>
      <c r="GT1494" s="277"/>
      <c r="GU1494" s="277"/>
      <c r="GW1494" s="157"/>
      <c r="GX1494" s="157"/>
      <c r="GY1494" s="157" t="s">
        <v>405</v>
      </c>
      <c r="GZ1494" s="277"/>
      <c r="HA1494" s="157"/>
      <c r="HB1494" s="157"/>
      <c r="HC1494" s="277"/>
      <c r="HD1494" s="277"/>
      <c r="HF1494" s="277"/>
      <c r="HH1494" s="289"/>
    </row>
    <row r="1495" spans="1:216" ht="22.5" customHeight="1">
      <c r="A1495" s="195"/>
      <c r="B1495" s="189" t="s">
        <v>1704</v>
      </c>
      <c r="C1495" s="501" t="s">
        <v>1705</v>
      </c>
      <c r="D1495" s="501"/>
      <c r="E1495" s="501"/>
      <c r="F1495" s="501"/>
      <c r="G1495" s="501"/>
      <c r="H1495" s="190" t="s">
        <v>399</v>
      </c>
      <c r="I1495" s="196">
        <v>19.3</v>
      </c>
      <c r="J1495" s="197">
        <v>1.6068849999999999</v>
      </c>
      <c r="K1495" s="215">
        <v>0.31012879999999998</v>
      </c>
      <c r="L1495" s="205">
        <v>26.1</v>
      </c>
      <c r="M1495" s="206">
        <v>1.19</v>
      </c>
      <c r="N1495" s="200">
        <v>31.06</v>
      </c>
      <c r="O1495" s="191"/>
      <c r="P1495" s="194">
        <v>9.6300000000000008</v>
      </c>
      <c r="Q1495" s="278"/>
      <c r="R1495" s="278"/>
      <c r="GO1495" s="277"/>
      <c r="GP1495" s="277"/>
      <c r="GQ1495" s="277"/>
      <c r="GR1495" s="277"/>
      <c r="GS1495" s="277"/>
      <c r="GT1495" s="277"/>
      <c r="GU1495" s="277"/>
      <c r="GW1495" s="157"/>
      <c r="GX1495" s="157" t="s">
        <v>1705</v>
      </c>
      <c r="GY1495" s="157"/>
      <c r="GZ1495" s="277"/>
      <c r="HA1495" s="157"/>
      <c r="HB1495" s="157"/>
      <c r="HC1495" s="277"/>
      <c r="HD1495" s="277"/>
      <c r="HF1495" s="277"/>
      <c r="HH1495" s="289"/>
    </row>
    <row r="1496" spans="1:216" ht="12.75" customHeight="1">
      <c r="A1496" s="188"/>
      <c r="B1496" s="189" t="s">
        <v>180</v>
      </c>
      <c r="C1496" s="501" t="s">
        <v>410</v>
      </c>
      <c r="D1496" s="501"/>
      <c r="E1496" s="501"/>
      <c r="F1496" s="501"/>
      <c r="G1496" s="501"/>
      <c r="H1496" s="190"/>
      <c r="I1496" s="191"/>
      <c r="J1496" s="191"/>
      <c r="K1496" s="191"/>
      <c r="L1496" s="193"/>
      <c r="M1496" s="191"/>
      <c r="N1496" s="193"/>
      <c r="O1496" s="191"/>
      <c r="P1496" s="216">
        <v>19.309999999999999</v>
      </c>
      <c r="GO1496" s="277"/>
      <c r="GP1496" s="277"/>
      <c r="GQ1496" s="277"/>
      <c r="GR1496" s="277"/>
      <c r="GS1496" s="277"/>
      <c r="GT1496" s="277"/>
      <c r="GU1496" s="277"/>
      <c r="GW1496" s="157" t="s">
        <v>410</v>
      </c>
      <c r="GX1496" s="157"/>
      <c r="GY1496" s="157"/>
      <c r="GZ1496" s="277"/>
      <c r="HA1496" s="157"/>
      <c r="HB1496" s="157"/>
      <c r="HC1496" s="277"/>
      <c r="HD1496" s="277"/>
      <c r="HF1496" s="277"/>
      <c r="HH1496" s="289"/>
    </row>
    <row r="1497" spans="1:216" ht="12.75" customHeight="1">
      <c r="A1497" s="195"/>
      <c r="B1497" s="189" t="s">
        <v>1706</v>
      </c>
      <c r="C1497" s="501" t="s">
        <v>1707</v>
      </c>
      <c r="D1497" s="501"/>
      <c r="E1497" s="501"/>
      <c r="F1497" s="501"/>
      <c r="G1497" s="501"/>
      <c r="H1497" s="190" t="s">
        <v>918</v>
      </c>
      <c r="I1497" s="201">
        <v>1.18</v>
      </c>
      <c r="J1497" s="202">
        <v>1.0367</v>
      </c>
      <c r="K1497" s="215">
        <v>1.22331E-2</v>
      </c>
      <c r="L1497" s="205">
        <v>35.71</v>
      </c>
      <c r="M1497" s="206">
        <v>0.89</v>
      </c>
      <c r="N1497" s="200">
        <v>31.78</v>
      </c>
      <c r="O1497" s="191"/>
      <c r="P1497" s="194">
        <v>0.39</v>
      </c>
      <c r="Q1497" s="278"/>
      <c r="R1497" s="278"/>
      <c r="GO1497" s="277"/>
      <c r="GP1497" s="277"/>
      <c r="GQ1497" s="277"/>
      <c r="GR1497" s="277"/>
      <c r="GS1497" s="277"/>
      <c r="GT1497" s="277"/>
      <c r="GU1497" s="277"/>
      <c r="GW1497" s="157"/>
      <c r="GX1497" s="157" t="s">
        <v>1707</v>
      </c>
      <c r="GY1497" s="157"/>
      <c r="GZ1497" s="277"/>
      <c r="HA1497" s="157"/>
      <c r="HB1497" s="157"/>
      <c r="HC1497" s="277"/>
      <c r="HD1497" s="277"/>
      <c r="HF1497" s="277"/>
      <c r="HH1497" s="289"/>
    </row>
    <row r="1498" spans="1:216" ht="12.75" customHeight="1">
      <c r="A1498" s="195"/>
      <c r="B1498" s="189" t="s">
        <v>2229</v>
      </c>
      <c r="C1498" s="501" t="s">
        <v>2230</v>
      </c>
      <c r="D1498" s="501"/>
      <c r="E1498" s="501"/>
      <c r="F1498" s="501"/>
      <c r="G1498" s="501"/>
      <c r="H1498" s="190" t="s">
        <v>142</v>
      </c>
      <c r="I1498" s="201">
        <v>2.08</v>
      </c>
      <c r="J1498" s="202">
        <v>1.0367</v>
      </c>
      <c r="K1498" s="215">
        <v>2.15634E-2</v>
      </c>
      <c r="L1498" s="205">
        <v>719.14</v>
      </c>
      <c r="M1498" s="206">
        <v>1.22</v>
      </c>
      <c r="N1498" s="200">
        <v>877.35</v>
      </c>
      <c r="O1498" s="191"/>
      <c r="P1498" s="194">
        <v>18.920000000000002</v>
      </c>
      <c r="Q1498" s="278"/>
      <c r="R1498" s="278"/>
      <c r="GO1498" s="277"/>
      <c r="GP1498" s="277"/>
      <c r="GQ1498" s="277"/>
      <c r="GR1498" s="277"/>
      <c r="GS1498" s="277"/>
      <c r="GT1498" s="277"/>
      <c r="GU1498" s="277"/>
      <c r="GW1498" s="157"/>
      <c r="GX1498" s="157" t="s">
        <v>2230</v>
      </c>
      <c r="GY1498" s="157"/>
      <c r="GZ1498" s="277"/>
      <c r="HA1498" s="157"/>
      <c r="HB1498" s="157"/>
      <c r="HC1498" s="277"/>
      <c r="HD1498" s="277"/>
      <c r="HF1498" s="277"/>
      <c r="HH1498" s="289"/>
    </row>
    <row r="1499" spans="1:216" ht="12.75" customHeight="1">
      <c r="A1499" s="210"/>
      <c r="B1499" s="187"/>
      <c r="C1499" s="500" t="s">
        <v>429</v>
      </c>
      <c r="D1499" s="500"/>
      <c r="E1499" s="500"/>
      <c r="F1499" s="500"/>
      <c r="G1499" s="500"/>
      <c r="H1499" s="180"/>
      <c r="I1499" s="181"/>
      <c r="J1499" s="181"/>
      <c r="K1499" s="181"/>
      <c r="L1499" s="183"/>
      <c r="M1499" s="181"/>
      <c r="N1499" s="211"/>
      <c r="O1499" s="181"/>
      <c r="P1499" s="212">
        <v>459.41</v>
      </c>
      <c r="Q1499" s="278"/>
      <c r="R1499" s="278"/>
      <c r="GO1499" s="277"/>
      <c r="GP1499" s="277"/>
      <c r="GQ1499" s="277"/>
      <c r="GR1499" s="277"/>
      <c r="GS1499" s="277"/>
      <c r="GT1499" s="277"/>
      <c r="GU1499" s="277"/>
      <c r="GW1499" s="157"/>
      <c r="GX1499" s="157"/>
      <c r="GY1499" s="157"/>
      <c r="GZ1499" s="277" t="s">
        <v>429</v>
      </c>
      <c r="HA1499" s="157"/>
      <c r="HB1499" s="157"/>
      <c r="HC1499" s="277"/>
      <c r="HD1499" s="277"/>
      <c r="HF1499" s="277"/>
      <c r="HH1499" s="289"/>
    </row>
    <row r="1500" spans="1:216" ht="12.75" customHeight="1">
      <c r="A1500" s="203"/>
      <c r="B1500" s="189"/>
      <c r="C1500" s="501" t="s">
        <v>433</v>
      </c>
      <c r="D1500" s="501"/>
      <c r="E1500" s="501"/>
      <c r="F1500" s="501"/>
      <c r="G1500" s="501"/>
      <c r="H1500" s="190"/>
      <c r="I1500" s="191"/>
      <c r="J1500" s="191"/>
      <c r="K1500" s="191"/>
      <c r="L1500" s="193"/>
      <c r="M1500" s="191"/>
      <c r="N1500" s="193"/>
      <c r="O1500" s="191"/>
      <c r="P1500" s="216">
        <v>414.75</v>
      </c>
      <c r="GO1500" s="277"/>
      <c r="GP1500" s="277"/>
      <c r="GQ1500" s="277"/>
      <c r="GR1500" s="277"/>
      <c r="GS1500" s="277"/>
      <c r="GT1500" s="277"/>
      <c r="GU1500" s="277"/>
      <c r="GW1500" s="157"/>
      <c r="GX1500" s="157"/>
      <c r="GY1500" s="157"/>
      <c r="GZ1500" s="277"/>
      <c r="HA1500" s="157"/>
      <c r="HB1500" s="157" t="s">
        <v>433</v>
      </c>
      <c r="HC1500" s="277"/>
      <c r="HD1500" s="277"/>
      <c r="HF1500" s="277"/>
      <c r="HH1500" s="289"/>
    </row>
    <row r="1501" spans="1:216" ht="33.75" customHeight="1">
      <c r="A1501" s="203"/>
      <c r="B1501" s="189" t="s">
        <v>1710</v>
      </c>
      <c r="C1501" s="501" t="s">
        <v>1711</v>
      </c>
      <c r="D1501" s="501"/>
      <c r="E1501" s="501"/>
      <c r="F1501" s="501"/>
      <c r="G1501" s="501"/>
      <c r="H1501" s="190" t="s">
        <v>432</v>
      </c>
      <c r="I1501" s="209">
        <v>103</v>
      </c>
      <c r="J1501" s="191"/>
      <c r="K1501" s="209">
        <v>103</v>
      </c>
      <c r="L1501" s="193"/>
      <c r="M1501" s="191"/>
      <c r="N1501" s="193"/>
      <c r="O1501" s="191"/>
      <c r="P1501" s="216">
        <v>427.19</v>
      </c>
      <c r="GO1501" s="277"/>
      <c r="GP1501" s="277"/>
      <c r="GQ1501" s="277"/>
      <c r="GR1501" s="277"/>
      <c r="GS1501" s="277"/>
      <c r="GT1501" s="277"/>
      <c r="GU1501" s="277"/>
      <c r="GW1501" s="157"/>
      <c r="GX1501" s="157"/>
      <c r="GY1501" s="157"/>
      <c r="GZ1501" s="277"/>
      <c r="HA1501" s="157"/>
      <c r="HB1501" s="157" t="s">
        <v>1711</v>
      </c>
      <c r="HC1501" s="277"/>
      <c r="HD1501" s="277"/>
      <c r="HF1501" s="277"/>
      <c r="HH1501" s="289"/>
    </row>
    <row r="1502" spans="1:216" ht="33.75" customHeight="1">
      <c r="A1502" s="203"/>
      <c r="B1502" s="189" t="s">
        <v>1712</v>
      </c>
      <c r="C1502" s="501" t="s">
        <v>1713</v>
      </c>
      <c r="D1502" s="501"/>
      <c r="E1502" s="501"/>
      <c r="F1502" s="501"/>
      <c r="G1502" s="501"/>
      <c r="H1502" s="190" t="s">
        <v>432</v>
      </c>
      <c r="I1502" s="209">
        <v>59</v>
      </c>
      <c r="J1502" s="191"/>
      <c r="K1502" s="209">
        <v>59</v>
      </c>
      <c r="L1502" s="193"/>
      <c r="M1502" s="191"/>
      <c r="N1502" s="193"/>
      <c r="O1502" s="191"/>
      <c r="P1502" s="216">
        <v>244.7</v>
      </c>
      <c r="GO1502" s="277"/>
      <c r="GP1502" s="277"/>
      <c r="GQ1502" s="277"/>
      <c r="GR1502" s="277"/>
      <c r="GS1502" s="277"/>
      <c r="GT1502" s="277"/>
      <c r="GU1502" s="277"/>
      <c r="GW1502" s="157"/>
      <c r="GX1502" s="157"/>
      <c r="GY1502" s="157"/>
      <c r="GZ1502" s="277"/>
      <c r="HA1502" s="157"/>
      <c r="HB1502" s="157" t="s">
        <v>1713</v>
      </c>
      <c r="HC1502" s="277"/>
      <c r="HD1502" s="277"/>
      <c r="HF1502" s="277"/>
      <c r="HH1502" s="289"/>
    </row>
    <row r="1503" spans="1:216" ht="12.75" customHeight="1">
      <c r="A1503" s="213"/>
      <c r="B1503" s="214"/>
      <c r="C1503" s="500" t="s">
        <v>438</v>
      </c>
      <c r="D1503" s="500"/>
      <c r="E1503" s="500"/>
      <c r="F1503" s="500"/>
      <c r="G1503" s="500"/>
      <c r="H1503" s="180"/>
      <c r="I1503" s="181"/>
      <c r="J1503" s="181"/>
      <c r="K1503" s="181"/>
      <c r="L1503" s="183"/>
      <c r="M1503" s="181"/>
      <c r="N1503" s="211">
        <v>113130</v>
      </c>
      <c r="O1503" s="181"/>
      <c r="P1503" s="212">
        <v>1131.3</v>
      </c>
      <c r="GO1503" s="277"/>
      <c r="GP1503" s="277"/>
      <c r="GQ1503" s="277"/>
      <c r="GR1503" s="277"/>
      <c r="GS1503" s="277"/>
      <c r="GT1503" s="277"/>
      <c r="GU1503" s="277"/>
      <c r="GW1503" s="157"/>
      <c r="GX1503" s="157"/>
      <c r="GY1503" s="157"/>
      <c r="GZ1503" s="277"/>
      <c r="HA1503" s="157"/>
      <c r="HB1503" s="157"/>
      <c r="HC1503" s="277" t="s">
        <v>438</v>
      </c>
      <c r="HD1503" s="277"/>
      <c r="HF1503" s="277"/>
      <c r="HH1503" s="289"/>
    </row>
    <row r="1504" spans="1:216" ht="22.5" customHeight="1">
      <c r="A1504" s="178" t="s">
        <v>660</v>
      </c>
      <c r="B1504" s="179" t="s">
        <v>2231</v>
      </c>
      <c r="C1504" s="498" t="s">
        <v>2232</v>
      </c>
      <c r="D1504" s="498"/>
      <c r="E1504" s="498"/>
      <c r="F1504" s="498"/>
      <c r="G1504" s="498"/>
      <c r="H1504" s="180" t="s">
        <v>1701</v>
      </c>
      <c r="I1504" s="181">
        <v>0.01</v>
      </c>
      <c r="J1504" s="182">
        <v>1</v>
      </c>
      <c r="K1504" s="219">
        <v>0.01</v>
      </c>
      <c r="L1504" s="183"/>
      <c r="M1504" s="181"/>
      <c r="N1504" s="184"/>
      <c r="O1504" s="181"/>
      <c r="P1504" s="185"/>
      <c r="GO1504" s="277"/>
      <c r="GP1504" s="277"/>
      <c r="GQ1504" s="277" t="s">
        <v>2232</v>
      </c>
      <c r="GR1504" s="277"/>
      <c r="GS1504" s="277"/>
      <c r="GT1504" s="277"/>
      <c r="GU1504" s="277"/>
      <c r="GW1504" s="157"/>
      <c r="GX1504" s="157"/>
      <c r="GY1504" s="157"/>
      <c r="GZ1504" s="277"/>
      <c r="HA1504" s="157"/>
      <c r="HB1504" s="157"/>
      <c r="HC1504" s="277"/>
      <c r="HD1504" s="277"/>
      <c r="HF1504" s="277"/>
      <c r="HH1504" s="289"/>
    </row>
    <row r="1505" spans="1:216" ht="56.25" customHeight="1">
      <c r="A1505" s="186"/>
      <c r="B1505" s="187" t="s">
        <v>386</v>
      </c>
      <c r="C1505" s="499" t="s">
        <v>387</v>
      </c>
      <c r="D1505" s="499"/>
      <c r="E1505" s="499"/>
      <c r="F1505" s="499"/>
      <c r="G1505" s="499"/>
      <c r="H1505" s="499"/>
      <c r="I1505" s="499"/>
      <c r="J1505" s="499"/>
      <c r="K1505" s="499"/>
      <c r="L1505" s="499"/>
      <c r="M1505" s="499"/>
      <c r="N1505" s="499"/>
      <c r="O1505" s="499"/>
      <c r="P1505" s="499"/>
      <c r="GO1505" s="277"/>
      <c r="GP1505" s="277"/>
      <c r="GQ1505" s="277"/>
      <c r="GR1505" s="277"/>
      <c r="GS1505" s="277"/>
      <c r="GT1505" s="277"/>
      <c r="GU1505" s="277"/>
      <c r="GV1505" s="140" t="s">
        <v>387</v>
      </c>
      <c r="GW1505" s="157"/>
      <c r="GX1505" s="157"/>
      <c r="GY1505" s="157"/>
      <c r="GZ1505" s="277"/>
      <c r="HA1505" s="157"/>
      <c r="HB1505" s="157"/>
      <c r="HC1505" s="277"/>
      <c r="HD1505" s="277"/>
      <c r="HF1505" s="277"/>
      <c r="HH1505" s="289"/>
    </row>
    <row r="1506" spans="1:216" ht="22.5" customHeight="1">
      <c r="A1506" s="186"/>
      <c r="B1506" s="187" t="s">
        <v>388</v>
      </c>
      <c r="C1506" s="499" t="s">
        <v>389</v>
      </c>
      <c r="D1506" s="499"/>
      <c r="E1506" s="499"/>
      <c r="F1506" s="499"/>
      <c r="G1506" s="499"/>
      <c r="H1506" s="499"/>
      <c r="I1506" s="499"/>
      <c r="J1506" s="499"/>
      <c r="K1506" s="499"/>
      <c r="L1506" s="499"/>
      <c r="M1506" s="499"/>
      <c r="N1506" s="499"/>
      <c r="O1506" s="499"/>
      <c r="P1506" s="499"/>
      <c r="GO1506" s="277"/>
      <c r="GP1506" s="277"/>
      <c r="GQ1506" s="277"/>
      <c r="GR1506" s="277"/>
      <c r="GS1506" s="277"/>
      <c r="GT1506" s="277"/>
      <c r="GU1506" s="277"/>
      <c r="GV1506" s="140" t="s">
        <v>389</v>
      </c>
      <c r="GW1506" s="157"/>
      <c r="GX1506" s="157"/>
      <c r="GY1506" s="157"/>
      <c r="GZ1506" s="277"/>
      <c r="HA1506" s="157"/>
      <c r="HB1506" s="157"/>
      <c r="HC1506" s="277"/>
      <c r="HD1506" s="277"/>
      <c r="HF1506" s="277"/>
      <c r="HH1506" s="289"/>
    </row>
    <row r="1507" spans="1:216" ht="12.75" customHeight="1">
      <c r="A1507" s="186"/>
      <c r="B1507" s="187"/>
      <c r="C1507" s="499" t="s">
        <v>2233</v>
      </c>
      <c r="D1507" s="499"/>
      <c r="E1507" s="499"/>
      <c r="F1507" s="499"/>
      <c r="G1507" s="499"/>
      <c r="H1507" s="499"/>
      <c r="I1507" s="499"/>
      <c r="J1507" s="499"/>
      <c r="K1507" s="499"/>
      <c r="L1507" s="499"/>
      <c r="M1507" s="499"/>
      <c r="N1507" s="499"/>
      <c r="O1507" s="499"/>
      <c r="P1507" s="499"/>
      <c r="GO1507" s="277"/>
      <c r="GP1507" s="277"/>
      <c r="GQ1507" s="277"/>
      <c r="GR1507" s="277"/>
      <c r="GS1507" s="277"/>
      <c r="GT1507" s="277"/>
      <c r="GU1507" s="277"/>
      <c r="GV1507" s="140" t="s">
        <v>2233</v>
      </c>
      <c r="GW1507" s="157"/>
      <c r="GX1507" s="157"/>
      <c r="GY1507" s="157"/>
      <c r="GZ1507" s="277"/>
      <c r="HA1507" s="157"/>
      <c r="HB1507" s="157"/>
      <c r="HC1507" s="277"/>
      <c r="HD1507" s="277"/>
      <c r="HF1507" s="277"/>
      <c r="HH1507" s="289"/>
    </row>
    <row r="1508" spans="1:216" ht="12.75" customHeight="1">
      <c r="A1508" s="186"/>
      <c r="B1508" s="187"/>
      <c r="C1508" s="499" t="s">
        <v>2011</v>
      </c>
      <c r="D1508" s="499"/>
      <c r="E1508" s="499"/>
      <c r="F1508" s="499"/>
      <c r="G1508" s="499"/>
      <c r="H1508" s="499"/>
      <c r="I1508" s="499"/>
      <c r="J1508" s="499"/>
      <c r="K1508" s="499"/>
      <c r="L1508" s="499"/>
      <c r="M1508" s="499"/>
      <c r="N1508" s="499"/>
      <c r="O1508" s="499"/>
      <c r="P1508" s="499"/>
      <c r="GO1508" s="277"/>
      <c r="GP1508" s="277"/>
      <c r="GQ1508" s="277"/>
      <c r="GR1508" s="277"/>
      <c r="GS1508" s="277"/>
      <c r="GT1508" s="277"/>
      <c r="GU1508" s="277"/>
      <c r="GV1508" s="140" t="s">
        <v>2011</v>
      </c>
      <c r="GW1508" s="157"/>
      <c r="GX1508" s="157"/>
      <c r="GY1508" s="157"/>
      <c r="GZ1508" s="277"/>
      <c r="HA1508" s="157"/>
      <c r="HB1508" s="157"/>
      <c r="HC1508" s="277"/>
      <c r="HD1508" s="277"/>
      <c r="HF1508" s="277"/>
      <c r="HH1508" s="289"/>
    </row>
    <row r="1509" spans="1:216" ht="12.75" customHeight="1">
      <c r="A1509" s="188"/>
      <c r="B1509" s="189" t="s">
        <v>164</v>
      </c>
      <c r="C1509" s="501" t="s">
        <v>391</v>
      </c>
      <c r="D1509" s="501"/>
      <c r="E1509" s="501"/>
      <c r="F1509" s="501"/>
      <c r="G1509" s="501"/>
      <c r="H1509" s="190" t="s">
        <v>392</v>
      </c>
      <c r="I1509" s="191"/>
      <c r="J1509" s="191"/>
      <c r="K1509" s="197">
        <v>0.48849300000000001</v>
      </c>
      <c r="L1509" s="193"/>
      <c r="M1509" s="191"/>
      <c r="N1509" s="193"/>
      <c r="O1509" s="191"/>
      <c r="P1509" s="216">
        <v>308.22000000000003</v>
      </c>
      <c r="GO1509" s="277"/>
      <c r="GP1509" s="277"/>
      <c r="GQ1509" s="277"/>
      <c r="GR1509" s="277"/>
      <c r="GS1509" s="277"/>
      <c r="GT1509" s="277"/>
      <c r="GU1509" s="277"/>
      <c r="GW1509" s="157" t="s">
        <v>391</v>
      </c>
      <c r="GX1509" s="157"/>
      <c r="GY1509" s="157"/>
      <c r="GZ1509" s="277"/>
      <c r="HA1509" s="157"/>
      <c r="HB1509" s="157"/>
      <c r="HC1509" s="277"/>
      <c r="HD1509" s="277"/>
      <c r="HF1509" s="277"/>
      <c r="HH1509" s="289"/>
    </row>
    <row r="1510" spans="1:216" ht="12.75" customHeight="1">
      <c r="A1510" s="195"/>
      <c r="B1510" s="189" t="s">
        <v>1718</v>
      </c>
      <c r="C1510" s="501" t="s">
        <v>1719</v>
      </c>
      <c r="D1510" s="501"/>
      <c r="E1510" s="501"/>
      <c r="F1510" s="501"/>
      <c r="G1510" s="501"/>
      <c r="H1510" s="190" t="s">
        <v>392</v>
      </c>
      <c r="I1510" s="201">
        <v>1.52</v>
      </c>
      <c r="J1510" s="202">
        <v>32.137700000000002</v>
      </c>
      <c r="K1510" s="197">
        <v>0.48849300000000001</v>
      </c>
      <c r="L1510" s="198"/>
      <c r="M1510" s="199"/>
      <c r="N1510" s="200">
        <v>630.97</v>
      </c>
      <c r="O1510" s="191"/>
      <c r="P1510" s="194">
        <v>308.22000000000003</v>
      </c>
      <c r="Q1510" s="278"/>
      <c r="R1510" s="278"/>
      <c r="GO1510" s="277"/>
      <c r="GP1510" s="277"/>
      <c r="GQ1510" s="277"/>
      <c r="GR1510" s="277"/>
      <c r="GS1510" s="277"/>
      <c r="GT1510" s="277"/>
      <c r="GU1510" s="277"/>
      <c r="GW1510" s="157"/>
      <c r="GX1510" s="157" t="s">
        <v>1719</v>
      </c>
      <c r="GY1510" s="157"/>
      <c r="GZ1510" s="277"/>
      <c r="HA1510" s="157"/>
      <c r="HB1510" s="157"/>
      <c r="HC1510" s="277"/>
      <c r="HD1510" s="277"/>
      <c r="HF1510" s="277"/>
      <c r="HH1510" s="289"/>
    </row>
    <row r="1511" spans="1:216" ht="12.75" customHeight="1">
      <c r="A1511" s="188"/>
      <c r="B1511" s="189" t="s">
        <v>167</v>
      </c>
      <c r="C1511" s="501" t="s">
        <v>395</v>
      </c>
      <c r="D1511" s="501"/>
      <c r="E1511" s="501"/>
      <c r="F1511" s="501"/>
      <c r="G1511" s="501"/>
      <c r="H1511" s="190"/>
      <c r="I1511" s="191"/>
      <c r="J1511" s="191"/>
      <c r="K1511" s="191"/>
      <c r="L1511" s="193"/>
      <c r="M1511" s="191"/>
      <c r="N1511" s="193"/>
      <c r="O1511" s="191"/>
      <c r="P1511" s="216">
        <v>9.68</v>
      </c>
      <c r="GO1511" s="277"/>
      <c r="GP1511" s="277"/>
      <c r="GQ1511" s="277"/>
      <c r="GR1511" s="277"/>
      <c r="GS1511" s="277"/>
      <c r="GT1511" s="277"/>
      <c r="GU1511" s="277"/>
      <c r="GW1511" s="157" t="s">
        <v>395</v>
      </c>
      <c r="GX1511" s="157"/>
      <c r="GY1511" s="157"/>
      <c r="GZ1511" s="277"/>
      <c r="HA1511" s="157"/>
      <c r="HB1511" s="157"/>
      <c r="HC1511" s="277"/>
      <c r="HD1511" s="277"/>
      <c r="HF1511" s="277"/>
      <c r="HH1511" s="289"/>
    </row>
    <row r="1512" spans="1:216" ht="22.5" customHeight="1">
      <c r="A1512" s="195"/>
      <c r="B1512" s="189" t="s">
        <v>1704</v>
      </c>
      <c r="C1512" s="501" t="s">
        <v>1705</v>
      </c>
      <c r="D1512" s="501"/>
      <c r="E1512" s="501"/>
      <c r="F1512" s="501"/>
      <c r="G1512" s="501"/>
      <c r="H1512" s="190" t="s">
        <v>399</v>
      </c>
      <c r="I1512" s="201">
        <v>0.97</v>
      </c>
      <c r="J1512" s="202">
        <v>32.137700000000002</v>
      </c>
      <c r="K1512" s="215">
        <v>0.3117357</v>
      </c>
      <c r="L1512" s="205">
        <v>26.1</v>
      </c>
      <c r="M1512" s="206">
        <v>1.19</v>
      </c>
      <c r="N1512" s="200">
        <v>31.06</v>
      </c>
      <c r="O1512" s="191"/>
      <c r="P1512" s="194">
        <v>9.68</v>
      </c>
      <c r="Q1512" s="278"/>
      <c r="R1512" s="278"/>
      <c r="GO1512" s="277"/>
      <c r="GP1512" s="277"/>
      <c r="GQ1512" s="277"/>
      <c r="GR1512" s="277"/>
      <c r="GS1512" s="277"/>
      <c r="GT1512" s="277"/>
      <c r="GU1512" s="277"/>
      <c r="GW1512" s="157"/>
      <c r="GX1512" s="157" t="s">
        <v>1705</v>
      </c>
      <c r="GY1512" s="157"/>
      <c r="GZ1512" s="277"/>
      <c r="HA1512" s="157"/>
      <c r="HB1512" s="157"/>
      <c r="HC1512" s="277"/>
      <c r="HD1512" s="277"/>
      <c r="HF1512" s="277"/>
      <c r="HH1512" s="289"/>
    </row>
    <row r="1513" spans="1:216" ht="12.75" customHeight="1">
      <c r="A1513" s="188"/>
      <c r="B1513" s="189" t="s">
        <v>180</v>
      </c>
      <c r="C1513" s="501" t="s">
        <v>410</v>
      </c>
      <c r="D1513" s="501"/>
      <c r="E1513" s="501"/>
      <c r="F1513" s="501"/>
      <c r="G1513" s="501"/>
      <c r="H1513" s="190"/>
      <c r="I1513" s="191"/>
      <c r="J1513" s="191"/>
      <c r="K1513" s="191"/>
      <c r="L1513" s="193"/>
      <c r="M1513" s="191"/>
      <c r="N1513" s="193"/>
      <c r="O1513" s="191"/>
      <c r="P1513" s="216">
        <v>19.309999999999999</v>
      </c>
      <c r="GO1513" s="277"/>
      <c r="GP1513" s="277"/>
      <c r="GQ1513" s="277"/>
      <c r="GR1513" s="277"/>
      <c r="GS1513" s="277"/>
      <c r="GT1513" s="277"/>
      <c r="GU1513" s="277"/>
      <c r="GW1513" s="157" t="s">
        <v>410</v>
      </c>
      <c r="GX1513" s="157"/>
      <c r="GY1513" s="157"/>
      <c r="GZ1513" s="277"/>
      <c r="HA1513" s="157"/>
      <c r="HB1513" s="157"/>
      <c r="HC1513" s="277"/>
      <c r="HD1513" s="277"/>
      <c r="HF1513" s="277"/>
      <c r="HH1513" s="289"/>
    </row>
    <row r="1514" spans="1:216" ht="12.75" customHeight="1">
      <c r="A1514" s="195"/>
      <c r="B1514" s="189" t="s">
        <v>1706</v>
      </c>
      <c r="C1514" s="501" t="s">
        <v>1707</v>
      </c>
      <c r="D1514" s="501"/>
      <c r="E1514" s="501"/>
      <c r="F1514" s="501"/>
      <c r="G1514" s="501"/>
      <c r="H1514" s="190" t="s">
        <v>918</v>
      </c>
      <c r="I1514" s="207">
        <v>5.8999999999999997E-2</v>
      </c>
      <c r="J1514" s="207">
        <v>20.734000000000002</v>
      </c>
      <c r="K1514" s="215">
        <v>1.22331E-2</v>
      </c>
      <c r="L1514" s="205">
        <v>35.71</v>
      </c>
      <c r="M1514" s="206">
        <v>0.89</v>
      </c>
      <c r="N1514" s="200">
        <v>31.78</v>
      </c>
      <c r="O1514" s="191"/>
      <c r="P1514" s="194">
        <v>0.39</v>
      </c>
      <c r="Q1514" s="278"/>
      <c r="R1514" s="278"/>
      <c r="GO1514" s="277"/>
      <c r="GP1514" s="277"/>
      <c r="GQ1514" s="277"/>
      <c r="GR1514" s="277"/>
      <c r="GS1514" s="277"/>
      <c r="GT1514" s="277"/>
      <c r="GU1514" s="277"/>
      <c r="GW1514" s="157"/>
      <c r="GX1514" s="157" t="s">
        <v>1707</v>
      </c>
      <c r="GY1514" s="157"/>
      <c r="GZ1514" s="277"/>
      <c r="HA1514" s="157"/>
      <c r="HB1514" s="157"/>
      <c r="HC1514" s="277"/>
      <c r="HD1514" s="277"/>
      <c r="HF1514" s="277"/>
      <c r="HH1514" s="289"/>
    </row>
    <row r="1515" spans="1:216" ht="12.75" customHeight="1">
      <c r="A1515" s="195"/>
      <c r="B1515" s="189" t="s">
        <v>2229</v>
      </c>
      <c r="C1515" s="501" t="s">
        <v>2230</v>
      </c>
      <c r="D1515" s="501"/>
      <c r="E1515" s="501"/>
      <c r="F1515" s="501"/>
      <c r="G1515" s="501"/>
      <c r="H1515" s="190" t="s">
        <v>142</v>
      </c>
      <c r="I1515" s="207">
        <v>0.104</v>
      </c>
      <c r="J1515" s="207">
        <v>20.734000000000002</v>
      </c>
      <c r="K1515" s="215">
        <v>2.15634E-2</v>
      </c>
      <c r="L1515" s="205">
        <v>719.14</v>
      </c>
      <c r="M1515" s="206">
        <v>1.22</v>
      </c>
      <c r="N1515" s="200">
        <v>877.35</v>
      </c>
      <c r="O1515" s="191"/>
      <c r="P1515" s="194">
        <v>18.920000000000002</v>
      </c>
      <c r="Q1515" s="278"/>
      <c r="R1515" s="278"/>
      <c r="GO1515" s="277"/>
      <c r="GP1515" s="277"/>
      <c r="GQ1515" s="277"/>
      <c r="GR1515" s="277"/>
      <c r="GS1515" s="277"/>
      <c r="GT1515" s="277"/>
      <c r="GU1515" s="277"/>
      <c r="GW1515" s="157"/>
      <c r="GX1515" s="157" t="s">
        <v>2230</v>
      </c>
      <c r="GY1515" s="157"/>
      <c r="GZ1515" s="277"/>
      <c r="HA1515" s="157"/>
      <c r="HB1515" s="157"/>
      <c r="HC1515" s="277"/>
      <c r="HD1515" s="277"/>
      <c r="HF1515" s="277"/>
      <c r="HH1515" s="289"/>
    </row>
    <row r="1516" spans="1:216" ht="12.75" customHeight="1">
      <c r="A1516" s="210"/>
      <c r="B1516" s="187"/>
      <c r="C1516" s="500" t="s">
        <v>429</v>
      </c>
      <c r="D1516" s="500"/>
      <c r="E1516" s="500"/>
      <c r="F1516" s="500"/>
      <c r="G1516" s="500"/>
      <c r="H1516" s="180"/>
      <c r="I1516" s="181"/>
      <c r="J1516" s="181"/>
      <c r="K1516" s="181"/>
      <c r="L1516" s="183"/>
      <c r="M1516" s="181"/>
      <c r="N1516" s="211"/>
      <c r="O1516" s="181"/>
      <c r="P1516" s="212">
        <v>337.21</v>
      </c>
      <c r="Q1516" s="278"/>
      <c r="R1516" s="278"/>
      <c r="GO1516" s="277"/>
      <c r="GP1516" s="277"/>
      <c r="GQ1516" s="277"/>
      <c r="GR1516" s="277"/>
      <c r="GS1516" s="277"/>
      <c r="GT1516" s="277"/>
      <c r="GU1516" s="277"/>
      <c r="GW1516" s="157"/>
      <c r="GX1516" s="157"/>
      <c r="GY1516" s="157"/>
      <c r="GZ1516" s="277" t="s">
        <v>429</v>
      </c>
      <c r="HA1516" s="157"/>
      <c r="HB1516" s="157"/>
      <c r="HC1516" s="277"/>
      <c r="HD1516" s="277"/>
      <c r="HF1516" s="277"/>
      <c r="HH1516" s="289"/>
    </row>
    <row r="1517" spans="1:216" ht="12.75" customHeight="1">
      <c r="A1517" s="203"/>
      <c r="B1517" s="189"/>
      <c r="C1517" s="501" t="s">
        <v>433</v>
      </c>
      <c r="D1517" s="501"/>
      <c r="E1517" s="501"/>
      <c r="F1517" s="501"/>
      <c r="G1517" s="501"/>
      <c r="H1517" s="190"/>
      <c r="I1517" s="191"/>
      <c r="J1517" s="191"/>
      <c r="K1517" s="191"/>
      <c r="L1517" s="193"/>
      <c r="M1517" s="191"/>
      <c r="N1517" s="193"/>
      <c r="O1517" s="191"/>
      <c r="P1517" s="216">
        <v>308.22000000000003</v>
      </c>
      <c r="GO1517" s="277"/>
      <c r="GP1517" s="277"/>
      <c r="GQ1517" s="277"/>
      <c r="GR1517" s="277"/>
      <c r="GS1517" s="277"/>
      <c r="GT1517" s="277"/>
      <c r="GU1517" s="277"/>
      <c r="GW1517" s="157"/>
      <c r="GX1517" s="157"/>
      <c r="GY1517" s="157"/>
      <c r="GZ1517" s="277"/>
      <c r="HA1517" s="157"/>
      <c r="HB1517" s="157" t="s">
        <v>433</v>
      </c>
      <c r="HC1517" s="277"/>
      <c r="HD1517" s="277"/>
      <c r="HF1517" s="277"/>
      <c r="HH1517" s="289"/>
    </row>
    <row r="1518" spans="1:216" ht="33.75" customHeight="1">
      <c r="A1518" s="203"/>
      <c r="B1518" s="189" t="s">
        <v>1710</v>
      </c>
      <c r="C1518" s="501" t="s">
        <v>1711</v>
      </c>
      <c r="D1518" s="501"/>
      <c r="E1518" s="501"/>
      <c r="F1518" s="501"/>
      <c r="G1518" s="501"/>
      <c r="H1518" s="190" t="s">
        <v>432</v>
      </c>
      <c r="I1518" s="209">
        <v>103</v>
      </c>
      <c r="J1518" s="191"/>
      <c r="K1518" s="209">
        <v>103</v>
      </c>
      <c r="L1518" s="193"/>
      <c r="M1518" s="191"/>
      <c r="N1518" s="193"/>
      <c r="O1518" s="191"/>
      <c r="P1518" s="216">
        <v>317.47000000000003</v>
      </c>
      <c r="GO1518" s="277"/>
      <c r="GP1518" s="277"/>
      <c r="GQ1518" s="277"/>
      <c r="GR1518" s="277"/>
      <c r="GS1518" s="277"/>
      <c r="GT1518" s="277"/>
      <c r="GU1518" s="277"/>
      <c r="GW1518" s="157"/>
      <c r="GX1518" s="157"/>
      <c r="GY1518" s="157"/>
      <c r="GZ1518" s="277"/>
      <c r="HA1518" s="157"/>
      <c r="HB1518" s="157" t="s">
        <v>1711</v>
      </c>
      <c r="HC1518" s="277"/>
      <c r="HD1518" s="277"/>
      <c r="HF1518" s="277"/>
      <c r="HH1518" s="289"/>
    </row>
    <row r="1519" spans="1:216" ht="33.75" customHeight="1">
      <c r="A1519" s="203"/>
      <c r="B1519" s="189" t="s">
        <v>1712</v>
      </c>
      <c r="C1519" s="501" t="s">
        <v>1713</v>
      </c>
      <c r="D1519" s="501"/>
      <c r="E1519" s="501"/>
      <c r="F1519" s="501"/>
      <c r="G1519" s="501"/>
      <c r="H1519" s="190" t="s">
        <v>432</v>
      </c>
      <c r="I1519" s="209">
        <v>59</v>
      </c>
      <c r="J1519" s="191"/>
      <c r="K1519" s="209">
        <v>59</v>
      </c>
      <c r="L1519" s="193"/>
      <c r="M1519" s="191"/>
      <c r="N1519" s="193"/>
      <c r="O1519" s="191"/>
      <c r="P1519" s="216">
        <v>181.85</v>
      </c>
      <c r="GO1519" s="277"/>
      <c r="GP1519" s="277"/>
      <c r="GQ1519" s="277"/>
      <c r="GR1519" s="277"/>
      <c r="GS1519" s="277"/>
      <c r="GT1519" s="277"/>
      <c r="GU1519" s="277"/>
      <c r="GW1519" s="157"/>
      <c r="GX1519" s="157"/>
      <c r="GY1519" s="157"/>
      <c r="GZ1519" s="277"/>
      <c r="HA1519" s="157"/>
      <c r="HB1519" s="157" t="s">
        <v>1713</v>
      </c>
      <c r="HC1519" s="277"/>
      <c r="HD1519" s="277"/>
      <c r="HF1519" s="277"/>
      <c r="HH1519" s="289"/>
    </row>
    <row r="1520" spans="1:216" ht="12.75" customHeight="1">
      <c r="A1520" s="213"/>
      <c r="B1520" s="214"/>
      <c r="C1520" s="500" t="s">
        <v>438</v>
      </c>
      <c r="D1520" s="500"/>
      <c r="E1520" s="500"/>
      <c r="F1520" s="500"/>
      <c r="G1520" s="500"/>
      <c r="H1520" s="180"/>
      <c r="I1520" s="181"/>
      <c r="J1520" s="181"/>
      <c r="K1520" s="181"/>
      <c r="L1520" s="183"/>
      <c r="M1520" s="181"/>
      <c r="N1520" s="211">
        <v>83653</v>
      </c>
      <c r="O1520" s="181"/>
      <c r="P1520" s="240">
        <v>836.53</v>
      </c>
      <c r="GO1520" s="277"/>
      <c r="GP1520" s="277"/>
      <c r="GQ1520" s="277"/>
      <c r="GR1520" s="277"/>
      <c r="GS1520" s="277"/>
      <c r="GT1520" s="277"/>
      <c r="GU1520" s="277"/>
      <c r="GW1520" s="157"/>
      <c r="GX1520" s="157"/>
      <c r="GY1520" s="157"/>
      <c r="GZ1520" s="277"/>
      <c r="HA1520" s="157"/>
      <c r="HB1520" s="157"/>
      <c r="HC1520" s="277" t="s">
        <v>438</v>
      </c>
      <c r="HD1520" s="277"/>
      <c r="HF1520" s="277"/>
      <c r="HH1520" s="289"/>
    </row>
    <row r="1521" spans="1:216" ht="12.75" customHeight="1">
      <c r="A1521" s="497" t="s">
        <v>2234</v>
      </c>
      <c r="B1521" s="497"/>
      <c r="C1521" s="497"/>
      <c r="D1521" s="497"/>
      <c r="E1521" s="497"/>
      <c r="F1521" s="497"/>
      <c r="G1521" s="497"/>
      <c r="H1521" s="497"/>
      <c r="I1521" s="497"/>
      <c r="J1521" s="497"/>
      <c r="K1521" s="497"/>
      <c r="L1521" s="497"/>
      <c r="M1521" s="497"/>
      <c r="N1521" s="497"/>
      <c r="O1521" s="497"/>
      <c r="P1521" s="497"/>
      <c r="GO1521" s="277"/>
      <c r="GP1521" s="277" t="s">
        <v>2234</v>
      </c>
      <c r="GQ1521" s="277"/>
      <c r="GR1521" s="277"/>
      <c r="GS1521" s="277"/>
      <c r="GT1521" s="277"/>
      <c r="GU1521" s="277"/>
      <c r="GW1521" s="157"/>
      <c r="GX1521" s="157"/>
      <c r="GY1521" s="157"/>
      <c r="GZ1521" s="277"/>
      <c r="HA1521" s="157"/>
      <c r="HB1521" s="157"/>
      <c r="HC1521" s="277"/>
      <c r="HD1521" s="277"/>
      <c r="HF1521" s="277"/>
      <c r="HH1521" s="289"/>
    </row>
    <row r="1522" spans="1:216" ht="33.75" customHeight="1">
      <c r="A1522" s="178" t="s">
        <v>662</v>
      </c>
      <c r="B1522" s="179" t="s">
        <v>2235</v>
      </c>
      <c r="C1522" s="498" t="s">
        <v>2236</v>
      </c>
      <c r="D1522" s="498"/>
      <c r="E1522" s="498"/>
      <c r="F1522" s="498"/>
      <c r="G1522" s="498"/>
      <c r="H1522" s="180" t="s">
        <v>587</v>
      </c>
      <c r="I1522" s="181">
        <v>0.01</v>
      </c>
      <c r="J1522" s="182">
        <v>1</v>
      </c>
      <c r="K1522" s="219">
        <v>0.01</v>
      </c>
      <c r="L1522" s="183"/>
      <c r="M1522" s="181"/>
      <c r="N1522" s="184"/>
      <c r="O1522" s="181"/>
      <c r="P1522" s="185"/>
      <c r="GO1522" s="277"/>
      <c r="GP1522" s="277"/>
      <c r="GQ1522" s="277" t="s">
        <v>2236</v>
      </c>
      <c r="GR1522" s="277"/>
      <c r="GS1522" s="277"/>
      <c r="GT1522" s="277"/>
      <c r="GU1522" s="277"/>
      <c r="GW1522" s="157"/>
      <c r="GX1522" s="157"/>
      <c r="GY1522" s="157"/>
      <c r="GZ1522" s="277"/>
      <c r="HA1522" s="157"/>
      <c r="HB1522" s="157"/>
      <c r="HC1522" s="277"/>
      <c r="HD1522" s="277"/>
      <c r="HF1522" s="277"/>
      <c r="HH1522" s="289"/>
    </row>
    <row r="1523" spans="1:216" ht="56.25" customHeight="1">
      <c r="A1523" s="186"/>
      <c r="B1523" s="187" t="s">
        <v>386</v>
      </c>
      <c r="C1523" s="499" t="s">
        <v>387</v>
      </c>
      <c r="D1523" s="499"/>
      <c r="E1523" s="499"/>
      <c r="F1523" s="499"/>
      <c r="G1523" s="499"/>
      <c r="H1523" s="499"/>
      <c r="I1523" s="499"/>
      <c r="J1523" s="499"/>
      <c r="K1523" s="499"/>
      <c r="L1523" s="499"/>
      <c r="M1523" s="499"/>
      <c r="N1523" s="499"/>
      <c r="O1523" s="499"/>
      <c r="P1523" s="499"/>
      <c r="GO1523" s="277"/>
      <c r="GP1523" s="277"/>
      <c r="GQ1523" s="277"/>
      <c r="GR1523" s="277"/>
      <c r="GS1523" s="277"/>
      <c r="GT1523" s="277"/>
      <c r="GU1523" s="277"/>
      <c r="GV1523" s="140" t="s">
        <v>387</v>
      </c>
      <c r="GW1523" s="157"/>
      <c r="GX1523" s="157"/>
      <c r="GY1523" s="157"/>
      <c r="GZ1523" s="277"/>
      <c r="HA1523" s="157"/>
      <c r="HB1523" s="157"/>
      <c r="HC1523" s="277"/>
      <c r="HD1523" s="277"/>
      <c r="HF1523" s="277"/>
      <c r="HH1523" s="289"/>
    </row>
    <row r="1524" spans="1:216" ht="22.5" customHeight="1">
      <c r="A1524" s="186"/>
      <c r="B1524" s="187" t="s">
        <v>388</v>
      </c>
      <c r="C1524" s="499" t="s">
        <v>389</v>
      </c>
      <c r="D1524" s="499"/>
      <c r="E1524" s="499"/>
      <c r="F1524" s="499"/>
      <c r="G1524" s="499"/>
      <c r="H1524" s="499"/>
      <c r="I1524" s="499"/>
      <c r="J1524" s="499"/>
      <c r="K1524" s="499"/>
      <c r="L1524" s="499"/>
      <c r="M1524" s="499"/>
      <c r="N1524" s="499"/>
      <c r="O1524" s="499"/>
      <c r="P1524" s="499"/>
      <c r="GO1524" s="277"/>
      <c r="GP1524" s="277"/>
      <c r="GQ1524" s="277"/>
      <c r="GR1524" s="277"/>
      <c r="GS1524" s="277"/>
      <c r="GT1524" s="277"/>
      <c r="GU1524" s="277"/>
      <c r="GV1524" s="140" t="s">
        <v>389</v>
      </c>
      <c r="GW1524" s="157"/>
      <c r="GX1524" s="157"/>
      <c r="GY1524" s="157"/>
      <c r="GZ1524" s="277"/>
      <c r="HA1524" s="157"/>
      <c r="HB1524" s="157"/>
      <c r="HC1524" s="277"/>
      <c r="HD1524" s="277"/>
      <c r="HF1524" s="277"/>
      <c r="HH1524" s="289"/>
    </row>
    <row r="1525" spans="1:216" ht="12.75" customHeight="1">
      <c r="A1525" s="186"/>
      <c r="B1525" s="187"/>
      <c r="C1525" s="499" t="s">
        <v>2011</v>
      </c>
      <c r="D1525" s="499"/>
      <c r="E1525" s="499"/>
      <c r="F1525" s="499"/>
      <c r="G1525" s="499"/>
      <c r="H1525" s="499"/>
      <c r="I1525" s="499"/>
      <c r="J1525" s="499"/>
      <c r="K1525" s="499"/>
      <c r="L1525" s="499"/>
      <c r="M1525" s="499"/>
      <c r="N1525" s="499"/>
      <c r="O1525" s="499"/>
      <c r="P1525" s="499"/>
      <c r="GO1525" s="277"/>
      <c r="GP1525" s="277"/>
      <c r="GQ1525" s="277"/>
      <c r="GR1525" s="277"/>
      <c r="GS1525" s="277"/>
      <c r="GT1525" s="277"/>
      <c r="GU1525" s="277"/>
      <c r="GV1525" s="140" t="s">
        <v>2011</v>
      </c>
      <c r="GW1525" s="157"/>
      <c r="GX1525" s="157"/>
      <c r="GY1525" s="157"/>
      <c r="GZ1525" s="277"/>
      <c r="HA1525" s="157"/>
      <c r="HB1525" s="157"/>
      <c r="HC1525" s="277"/>
      <c r="HD1525" s="277"/>
      <c r="HF1525" s="277"/>
      <c r="HH1525" s="289"/>
    </row>
    <row r="1526" spans="1:216" ht="12.75" customHeight="1">
      <c r="A1526" s="188"/>
      <c r="B1526" s="189" t="s">
        <v>164</v>
      </c>
      <c r="C1526" s="501" t="s">
        <v>391</v>
      </c>
      <c r="D1526" s="501"/>
      <c r="E1526" s="501"/>
      <c r="F1526" s="501"/>
      <c r="G1526" s="501"/>
      <c r="H1526" s="190" t="s">
        <v>392</v>
      </c>
      <c r="I1526" s="191"/>
      <c r="J1526" s="191"/>
      <c r="K1526" s="215">
        <v>1.3790287000000001</v>
      </c>
      <c r="L1526" s="193"/>
      <c r="M1526" s="191"/>
      <c r="N1526" s="193"/>
      <c r="O1526" s="191"/>
      <c r="P1526" s="216">
        <v>744.97</v>
      </c>
      <c r="GO1526" s="277"/>
      <c r="GP1526" s="277"/>
      <c r="GQ1526" s="277"/>
      <c r="GR1526" s="277"/>
      <c r="GS1526" s="277"/>
      <c r="GT1526" s="277"/>
      <c r="GU1526" s="277"/>
      <c r="GW1526" s="157" t="s">
        <v>391</v>
      </c>
      <c r="GX1526" s="157"/>
      <c r="GY1526" s="157"/>
      <c r="GZ1526" s="277"/>
      <c r="HA1526" s="157"/>
      <c r="HB1526" s="157"/>
      <c r="HC1526" s="277"/>
      <c r="HD1526" s="277"/>
      <c r="HF1526" s="277"/>
      <c r="HH1526" s="289"/>
    </row>
    <row r="1527" spans="1:216" ht="12.75" customHeight="1">
      <c r="A1527" s="195"/>
      <c r="B1527" s="189" t="s">
        <v>443</v>
      </c>
      <c r="C1527" s="501" t="s">
        <v>444</v>
      </c>
      <c r="D1527" s="501"/>
      <c r="E1527" s="501"/>
      <c r="F1527" s="501"/>
      <c r="G1527" s="501"/>
      <c r="H1527" s="190" t="s">
        <v>392</v>
      </c>
      <c r="I1527" s="201">
        <v>85.82</v>
      </c>
      <c r="J1527" s="197">
        <v>1.6068849999999999</v>
      </c>
      <c r="K1527" s="215">
        <v>1.3790287000000001</v>
      </c>
      <c r="L1527" s="198"/>
      <c r="M1527" s="199"/>
      <c r="N1527" s="200">
        <v>540.21</v>
      </c>
      <c r="O1527" s="191"/>
      <c r="P1527" s="194">
        <v>744.97</v>
      </c>
      <c r="Q1527" s="278"/>
      <c r="R1527" s="278"/>
      <c r="GO1527" s="277"/>
      <c r="GP1527" s="277"/>
      <c r="GQ1527" s="277"/>
      <c r="GR1527" s="277"/>
      <c r="GS1527" s="277"/>
      <c r="GT1527" s="277"/>
      <c r="GU1527" s="277"/>
      <c r="GW1527" s="157"/>
      <c r="GX1527" s="157" t="s">
        <v>444</v>
      </c>
      <c r="GY1527" s="157"/>
      <c r="GZ1527" s="277"/>
      <c r="HA1527" s="157"/>
      <c r="HB1527" s="157"/>
      <c r="HC1527" s="277"/>
      <c r="HD1527" s="277"/>
      <c r="HF1527" s="277"/>
      <c r="HH1527" s="289"/>
    </row>
    <row r="1528" spans="1:216" ht="12.75" customHeight="1">
      <c r="A1528" s="188"/>
      <c r="B1528" s="189" t="s">
        <v>167</v>
      </c>
      <c r="C1528" s="501" t="s">
        <v>395</v>
      </c>
      <c r="D1528" s="501"/>
      <c r="E1528" s="501"/>
      <c r="F1528" s="501"/>
      <c r="G1528" s="501"/>
      <c r="H1528" s="190"/>
      <c r="I1528" s="191"/>
      <c r="J1528" s="191"/>
      <c r="K1528" s="191"/>
      <c r="L1528" s="193"/>
      <c r="M1528" s="191"/>
      <c r="N1528" s="193"/>
      <c r="O1528" s="191"/>
      <c r="P1528" s="216">
        <v>5.24</v>
      </c>
      <c r="GO1528" s="277"/>
      <c r="GP1528" s="277"/>
      <c r="GQ1528" s="277"/>
      <c r="GR1528" s="277"/>
      <c r="GS1528" s="277"/>
      <c r="GT1528" s="277"/>
      <c r="GU1528" s="277"/>
      <c r="GW1528" s="157" t="s">
        <v>395</v>
      </c>
      <c r="GX1528" s="157"/>
      <c r="GY1528" s="157"/>
      <c r="GZ1528" s="277"/>
      <c r="HA1528" s="157"/>
      <c r="HB1528" s="157"/>
      <c r="HC1528" s="277"/>
      <c r="HD1528" s="277"/>
      <c r="HF1528" s="277"/>
      <c r="HH1528" s="289"/>
    </row>
    <row r="1529" spans="1:216" ht="12.75" customHeight="1">
      <c r="A1529" s="188"/>
      <c r="B1529" s="189"/>
      <c r="C1529" s="501" t="s">
        <v>396</v>
      </c>
      <c r="D1529" s="501"/>
      <c r="E1529" s="501"/>
      <c r="F1529" s="501"/>
      <c r="G1529" s="501"/>
      <c r="H1529" s="190" t="s">
        <v>392</v>
      </c>
      <c r="I1529" s="191"/>
      <c r="J1529" s="191"/>
      <c r="K1529" s="215">
        <v>9.6413000000000002E-3</v>
      </c>
      <c r="L1529" s="193"/>
      <c r="M1529" s="191"/>
      <c r="N1529" s="193"/>
      <c r="O1529" s="191"/>
      <c r="P1529" s="216">
        <v>5.58</v>
      </c>
      <c r="GO1529" s="277"/>
      <c r="GP1529" s="277"/>
      <c r="GQ1529" s="277"/>
      <c r="GR1529" s="277"/>
      <c r="GS1529" s="277"/>
      <c r="GT1529" s="277"/>
      <c r="GU1529" s="277"/>
      <c r="GW1529" s="157" t="s">
        <v>396</v>
      </c>
      <c r="GX1529" s="157"/>
      <c r="GY1529" s="157"/>
      <c r="GZ1529" s="277"/>
      <c r="HA1529" s="157"/>
      <c r="HB1529" s="157"/>
      <c r="HC1529" s="277"/>
      <c r="HD1529" s="277"/>
      <c r="HF1529" s="277"/>
      <c r="HH1529" s="289"/>
    </row>
    <row r="1530" spans="1:216" ht="12.75" customHeight="1">
      <c r="A1530" s="195"/>
      <c r="B1530" s="189" t="s">
        <v>402</v>
      </c>
      <c r="C1530" s="501" t="s">
        <v>403</v>
      </c>
      <c r="D1530" s="501"/>
      <c r="E1530" s="501"/>
      <c r="F1530" s="501"/>
      <c r="G1530" s="501"/>
      <c r="H1530" s="190" t="s">
        <v>399</v>
      </c>
      <c r="I1530" s="196">
        <v>0.6</v>
      </c>
      <c r="J1530" s="197">
        <v>1.6068849999999999</v>
      </c>
      <c r="K1530" s="215">
        <v>9.6413000000000002E-3</v>
      </c>
      <c r="L1530" s="198"/>
      <c r="M1530" s="199"/>
      <c r="N1530" s="200">
        <v>543.33000000000004</v>
      </c>
      <c r="O1530" s="191"/>
      <c r="P1530" s="194">
        <v>5.24</v>
      </c>
      <c r="Q1530" s="278"/>
      <c r="R1530" s="278"/>
      <c r="GO1530" s="277"/>
      <c r="GP1530" s="277"/>
      <c r="GQ1530" s="277"/>
      <c r="GR1530" s="277"/>
      <c r="GS1530" s="277"/>
      <c r="GT1530" s="277"/>
      <c r="GU1530" s="277"/>
      <c r="GW1530" s="157"/>
      <c r="GX1530" s="157" t="s">
        <v>403</v>
      </c>
      <c r="GY1530" s="157"/>
      <c r="GZ1530" s="277"/>
      <c r="HA1530" s="157"/>
      <c r="HB1530" s="157"/>
      <c r="HC1530" s="277"/>
      <c r="HD1530" s="277"/>
      <c r="HF1530" s="277"/>
      <c r="HH1530" s="289"/>
    </row>
    <row r="1531" spans="1:216" ht="12.75" customHeight="1">
      <c r="A1531" s="203"/>
      <c r="B1531" s="189" t="s">
        <v>404</v>
      </c>
      <c r="C1531" s="501" t="s">
        <v>405</v>
      </c>
      <c r="D1531" s="501"/>
      <c r="E1531" s="501"/>
      <c r="F1531" s="501"/>
      <c r="G1531" s="501"/>
      <c r="H1531" s="190" t="s">
        <v>392</v>
      </c>
      <c r="I1531" s="196">
        <v>0.6</v>
      </c>
      <c r="J1531" s="197">
        <v>1.6068849999999999</v>
      </c>
      <c r="K1531" s="215">
        <v>9.6413000000000002E-3</v>
      </c>
      <c r="L1531" s="193"/>
      <c r="M1531" s="191"/>
      <c r="N1531" s="204">
        <v>579.11</v>
      </c>
      <c r="O1531" s="191"/>
      <c r="P1531" s="216">
        <v>5.58</v>
      </c>
      <c r="GO1531" s="277"/>
      <c r="GP1531" s="277"/>
      <c r="GQ1531" s="277"/>
      <c r="GR1531" s="277"/>
      <c r="GS1531" s="277"/>
      <c r="GT1531" s="277"/>
      <c r="GU1531" s="277"/>
      <c r="GW1531" s="157"/>
      <c r="GX1531" s="157"/>
      <c r="GY1531" s="157" t="s">
        <v>405</v>
      </c>
      <c r="GZ1531" s="277"/>
      <c r="HA1531" s="157"/>
      <c r="HB1531" s="157"/>
      <c r="HC1531" s="277"/>
      <c r="HD1531" s="277"/>
      <c r="HF1531" s="277"/>
      <c r="HH1531" s="289"/>
    </row>
    <row r="1532" spans="1:216" ht="12.75" customHeight="1">
      <c r="A1532" s="188"/>
      <c r="B1532" s="189" t="s">
        <v>180</v>
      </c>
      <c r="C1532" s="501" t="s">
        <v>410</v>
      </c>
      <c r="D1532" s="501"/>
      <c r="E1532" s="501"/>
      <c r="F1532" s="501"/>
      <c r="G1532" s="501"/>
      <c r="H1532" s="190"/>
      <c r="I1532" s="191"/>
      <c r="J1532" s="191"/>
      <c r="K1532" s="191"/>
      <c r="L1532" s="193"/>
      <c r="M1532" s="191"/>
      <c r="N1532" s="193"/>
      <c r="O1532" s="191"/>
      <c r="P1532" s="194">
        <v>2552.34</v>
      </c>
      <c r="GO1532" s="277"/>
      <c r="GP1532" s="277"/>
      <c r="GQ1532" s="277"/>
      <c r="GR1532" s="277"/>
      <c r="GS1532" s="277"/>
      <c r="GT1532" s="277"/>
      <c r="GU1532" s="277"/>
      <c r="GW1532" s="157" t="s">
        <v>410</v>
      </c>
      <c r="GX1532" s="157"/>
      <c r="GY1532" s="157"/>
      <c r="GZ1532" s="277"/>
      <c r="HA1532" s="157"/>
      <c r="HB1532" s="157"/>
      <c r="HC1532" s="277"/>
      <c r="HD1532" s="277"/>
      <c r="HF1532" s="277"/>
      <c r="HH1532" s="289"/>
    </row>
    <row r="1533" spans="1:216" ht="33.75" customHeight="1">
      <c r="A1533" s="195"/>
      <c r="B1533" s="189" t="s">
        <v>2237</v>
      </c>
      <c r="C1533" s="501" t="s">
        <v>2238</v>
      </c>
      <c r="D1533" s="501"/>
      <c r="E1533" s="501"/>
      <c r="F1533" s="501"/>
      <c r="G1533" s="501"/>
      <c r="H1533" s="190" t="s">
        <v>413</v>
      </c>
      <c r="I1533" s="201">
        <v>20.16</v>
      </c>
      <c r="J1533" s="202">
        <v>1.0367</v>
      </c>
      <c r="K1533" s="215">
        <v>0.20899870000000001</v>
      </c>
      <c r="L1533" s="208">
        <v>6798.73</v>
      </c>
      <c r="M1533" s="206">
        <v>1.59</v>
      </c>
      <c r="N1533" s="200">
        <v>10809.98</v>
      </c>
      <c r="O1533" s="191"/>
      <c r="P1533" s="194">
        <v>2259.27</v>
      </c>
      <c r="Q1533" s="278"/>
      <c r="R1533" s="278"/>
      <c r="GO1533" s="277"/>
      <c r="GP1533" s="277"/>
      <c r="GQ1533" s="277"/>
      <c r="GR1533" s="277"/>
      <c r="GS1533" s="277"/>
      <c r="GT1533" s="277"/>
      <c r="GU1533" s="277"/>
      <c r="GW1533" s="157"/>
      <c r="GX1533" s="157" t="s">
        <v>2238</v>
      </c>
      <c r="GY1533" s="157"/>
      <c r="GZ1533" s="277"/>
      <c r="HA1533" s="157"/>
      <c r="HB1533" s="157"/>
      <c r="HC1533" s="277"/>
      <c r="HD1533" s="277"/>
      <c r="HF1533" s="277"/>
      <c r="HH1533" s="289"/>
    </row>
    <row r="1534" spans="1:216" ht="22.5" customHeight="1">
      <c r="A1534" s="195"/>
      <c r="B1534" s="189" t="s">
        <v>2239</v>
      </c>
      <c r="C1534" s="501" t="s">
        <v>2240</v>
      </c>
      <c r="D1534" s="501"/>
      <c r="E1534" s="501"/>
      <c r="F1534" s="501"/>
      <c r="G1534" s="501"/>
      <c r="H1534" s="190" t="s">
        <v>587</v>
      </c>
      <c r="I1534" s="201">
        <v>4.04</v>
      </c>
      <c r="J1534" s="202">
        <v>1.0367</v>
      </c>
      <c r="K1534" s="215">
        <v>4.1882700000000002E-2</v>
      </c>
      <c r="L1534" s="208">
        <v>5221.97</v>
      </c>
      <c r="M1534" s="206">
        <v>1.25</v>
      </c>
      <c r="N1534" s="200">
        <v>6527.46</v>
      </c>
      <c r="O1534" s="191"/>
      <c r="P1534" s="194">
        <v>273.39</v>
      </c>
      <c r="Q1534" s="278"/>
      <c r="R1534" s="278"/>
      <c r="GO1534" s="277"/>
      <c r="GP1534" s="277"/>
      <c r="GQ1534" s="277"/>
      <c r="GR1534" s="277"/>
      <c r="GS1534" s="277"/>
      <c r="GT1534" s="277"/>
      <c r="GU1534" s="277"/>
      <c r="GW1534" s="157"/>
      <c r="GX1534" s="157" t="s">
        <v>2240</v>
      </c>
      <c r="GY1534" s="157"/>
      <c r="GZ1534" s="277"/>
      <c r="HA1534" s="157"/>
      <c r="HB1534" s="157"/>
      <c r="HC1534" s="277"/>
      <c r="HD1534" s="277"/>
      <c r="HF1534" s="277"/>
      <c r="HH1534" s="289"/>
    </row>
    <row r="1535" spans="1:216" ht="12.75" customHeight="1">
      <c r="A1535" s="195"/>
      <c r="B1535" s="189" t="s">
        <v>1733</v>
      </c>
      <c r="C1535" s="501" t="s">
        <v>1734</v>
      </c>
      <c r="D1535" s="501"/>
      <c r="E1535" s="501"/>
      <c r="F1535" s="501"/>
      <c r="G1535" s="501"/>
      <c r="H1535" s="190" t="s">
        <v>918</v>
      </c>
      <c r="I1535" s="207">
        <v>0.52500000000000002</v>
      </c>
      <c r="J1535" s="202">
        <v>1.0367</v>
      </c>
      <c r="K1535" s="215">
        <v>5.4427E-3</v>
      </c>
      <c r="L1535" s="208">
        <v>2394.0100000000002</v>
      </c>
      <c r="M1535" s="206">
        <v>1.51</v>
      </c>
      <c r="N1535" s="200">
        <v>3614.96</v>
      </c>
      <c r="O1535" s="191"/>
      <c r="P1535" s="194">
        <v>19.68</v>
      </c>
      <c r="Q1535" s="278"/>
      <c r="R1535" s="278"/>
      <c r="GO1535" s="277"/>
      <c r="GP1535" s="277"/>
      <c r="GQ1535" s="277"/>
      <c r="GR1535" s="277"/>
      <c r="GS1535" s="277"/>
      <c r="GT1535" s="277"/>
      <c r="GU1535" s="277"/>
      <c r="GW1535" s="157"/>
      <c r="GX1535" s="157" t="s">
        <v>1734</v>
      </c>
      <c r="GY1535" s="157"/>
      <c r="GZ1535" s="277"/>
      <c r="HA1535" s="157"/>
      <c r="HB1535" s="157"/>
      <c r="HC1535" s="277"/>
      <c r="HD1535" s="277"/>
      <c r="HF1535" s="277"/>
      <c r="HH1535" s="289"/>
    </row>
    <row r="1536" spans="1:216" ht="22.5" customHeight="1">
      <c r="A1536" s="241" t="s">
        <v>747</v>
      </c>
      <c r="B1536" s="242" t="s">
        <v>2241</v>
      </c>
      <c r="C1536" s="502" t="s">
        <v>2242</v>
      </c>
      <c r="D1536" s="502"/>
      <c r="E1536" s="502"/>
      <c r="F1536" s="502"/>
      <c r="G1536" s="502"/>
      <c r="H1536" s="243" t="s">
        <v>142</v>
      </c>
      <c r="I1536" s="253">
        <v>100</v>
      </c>
      <c r="J1536" s="246">
        <v>1.0367</v>
      </c>
      <c r="K1536" s="246">
        <v>1.0367</v>
      </c>
      <c r="L1536" s="247"/>
      <c r="M1536" s="245"/>
      <c r="N1536" s="247"/>
      <c r="O1536" s="245"/>
      <c r="P1536" s="248"/>
      <c r="GO1536" s="277"/>
      <c r="GP1536" s="277"/>
      <c r="GQ1536" s="277"/>
      <c r="GR1536" s="277"/>
      <c r="GS1536" s="277"/>
      <c r="GT1536" s="277"/>
      <c r="GU1536" s="277"/>
      <c r="GW1536" s="157"/>
      <c r="GX1536" s="157"/>
      <c r="GY1536" s="157"/>
      <c r="GZ1536" s="277"/>
      <c r="HA1536" s="157"/>
      <c r="HB1536" s="157"/>
      <c r="HC1536" s="277"/>
      <c r="HD1536" s="277"/>
      <c r="HF1536" s="277"/>
      <c r="HH1536" s="289" t="s">
        <v>2242</v>
      </c>
    </row>
    <row r="1537" spans="1:216" ht="12.75" customHeight="1">
      <c r="A1537" s="241" t="s">
        <v>747</v>
      </c>
      <c r="B1537" s="242" t="s">
        <v>2243</v>
      </c>
      <c r="C1537" s="502" t="s">
        <v>2244</v>
      </c>
      <c r="D1537" s="502"/>
      <c r="E1537" s="502"/>
      <c r="F1537" s="502"/>
      <c r="G1537" s="502"/>
      <c r="H1537" s="243" t="s">
        <v>139</v>
      </c>
      <c r="I1537" s="253">
        <v>100</v>
      </c>
      <c r="J1537" s="246">
        <v>1.0367</v>
      </c>
      <c r="K1537" s="246">
        <v>1.0367</v>
      </c>
      <c r="L1537" s="247"/>
      <c r="M1537" s="245"/>
      <c r="N1537" s="247"/>
      <c r="O1537" s="245"/>
      <c r="P1537" s="248"/>
      <c r="GO1537" s="277"/>
      <c r="GP1537" s="277"/>
      <c r="GQ1537" s="277"/>
      <c r="GR1537" s="277"/>
      <c r="GS1537" s="277"/>
      <c r="GT1537" s="277"/>
      <c r="GU1537" s="277"/>
      <c r="GW1537" s="157"/>
      <c r="GX1537" s="157"/>
      <c r="GY1537" s="157"/>
      <c r="GZ1537" s="277"/>
      <c r="HA1537" s="157"/>
      <c r="HB1537" s="157"/>
      <c r="HC1537" s="277"/>
      <c r="HD1537" s="277"/>
      <c r="HF1537" s="277"/>
      <c r="HH1537" s="289" t="s">
        <v>2244</v>
      </c>
    </row>
    <row r="1538" spans="1:216" ht="12.75" customHeight="1">
      <c r="A1538" s="210"/>
      <c r="B1538" s="187"/>
      <c r="C1538" s="500" t="s">
        <v>429</v>
      </c>
      <c r="D1538" s="500"/>
      <c r="E1538" s="500"/>
      <c r="F1538" s="500"/>
      <c r="G1538" s="500"/>
      <c r="H1538" s="180"/>
      <c r="I1538" s="181"/>
      <c r="J1538" s="181"/>
      <c r="K1538" s="181"/>
      <c r="L1538" s="183"/>
      <c r="M1538" s="181"/>
      <c r="N1538" s="211"/>
      <c r="O1538" s="181"/>
      <c r="P1538" s="212">
        <v>3308.13</v>
      </c>
      <c r="Q1538" s="278"/>
      <c r="R1538" s="278"/>
      <c r="GO1538" s="277"/>
      <c r="GP1538" s="277"/>
      <c r="GQ1538" s="277"/>
      <c r="GR1538" s="277"/>
      <c r="GS1538" s="277"/>
      <c r="GT1538" s="277"/>
      <c r="GU1538" s="277"/>
      <c r="GW1538" s="157"/>
      <c r="GX1538" s="157"/>
      <c r="GY1538" s="157"/>
      <c r="GZ1538" s="277" t="s">
        <v>429</v>
      </c>
      <c r="HA1538" s="157"/>
      <c r="HB1538" s="157"/>
      <c r="HC1538" s="277"/>
      <c r="HD1538" s="277"/>
      <c r="HF1538" s="277"/>
      <c r="HH1538" s="289"/>
    </row>
    <row r="1539" spans="1:216" ht="12.75" customHeight="1">
      <c r="A1539" s="203"/>
      <c r="B1539" s="189"/>
      <c r="C1539" s="501" t="s">
        <v>433</v>
      </c>
      <c r="D1539" s="501"/>
      <c r="E1539" s="501"/>
      <c r="F1539" s="501"/>
      <c r="G1539" s="501"/>
      <c r="H1539" s="190"/>
      <c r="I1539" s="191"/>
      <c r="J1539" s="191"/>
      <c r="K1539" s="191"/>
      <c r="L1539" s="193"/>
      <c r="M1539" s="191"/>
      <c r="N1539" s="193"/>
      <c r="O1539" s="191"/>
      <c r="P1539" s="216">
        <v>750.55</v>
      </c>
      <c r="GO1539" s="277"/>
      <c r="GP1539" s="277"/>
      <c r="GQ1539" s="277"/>
      <c r="GR1539" s="277"/>
      <c r="GS1539" s="277"/>
      <c r="GT1539" s="277"/>
      <c r="GU1539" s="277"/>
      <c r="GW1539" s="157"/>
      <c r="GX1539" s="157"/>
      <c r="GY1539" s="157"/>
      <c r="GZ1539" s="277"/>
      <c r="HA1539" s="157"/>
      <c r="HB1539" s="157" t="s">
        <v>433</v>
      </c>
      <c r="HC1539" s="277"/>
      <c r="HD1539" s="277"/>
      <c r="HF1539" s="277"/>
      <c r="HH1539" s="289"/>
    </row>
    <row r="1540" spans="1:216" ht="12.75" customHeight="1">
      <c r="A1540" s="203"/>
      <c r="B1540" s="189" t="s">
        <v>1740</v>
      </c>
      <c r="C1540" s="501" t="s">
        <v>1741</v>
      </c>
      <c r="D1540" s="501"/>
      <c r="E1540" s="501"/>
      <c r="F1540" s="501"/>
      <c r="G1540" s="501"/>
      <c r="H1540" s="190" t="s">
        <v>432</v>
      </c>
      <c r="I1540" s="209">
        <v>97</v>
      </c>
      <c r="J1540" s="191"/>
      <c r="K1540" s="209">
        <v>97</v>
      </c>
      <c r="L1540" s="193"/>
      <c r="M1540" s="191"/>
      <c r="N1540" s="193"/>
      <c r="O1540" s="191"/>
      <c r="P1540" s="216">
        <v>728.03</v>
      </c>
      <c r="GO1540" s="277"/>
      <c r="GP1540" s="277"/>
      <c r="GQ1540" s="277"/>
      <c r="GR1540" s="277"/>
      <c r="GS1540" s="277"/>
      <c r="GT1540" s="277"/>
      <c r="GU1540" s="277"/>
      <c r="GW1540" s="157"/>
      <c r="GX1540" s="157"/>
      <c r="GY1540" s="157"/>
      <c r="GZ1540" s="277"/>
      <c r="HA1540" s="157"/>
      <c r="HB1540" s="157" t="s">
        <v>1741</v>
      </c>
      <c r="HC1540" s="277"/>
      <c r="HD1540" s="277"/>
      <c r="HF1540" s="277"/>
      <c r="HH1540" s="289"/>
    </row>
    <row r="1541" spans="1:216" ht="12.75" customHeight="1">
      <c r="A1541" s="203"/>
      <c r="B1541" s="189" t="s">
        <v>1742</v>
      </c>
      <c r="C1541" s="501" t="s">
        <v>1743</v>
      </c>
      <c r="D1541" s="501"/>
      <c r="E1541" s="501"/>
      <c r="F1541" s="501"/>
      <c r="G1541" s="501"/>
      <c r="H1541" s="190" t="s">
        <v>432</v>
      </c>
      <c r="I1541" s="209">
        <v>55</v>
      </c>
      <c r="J1541" s="191"/>
      <c r="K1541" s="209">
        <v>55</v>
      </c>
      <c r="L1541" s="193"/>
      <c r="M1541" s="191"/>
      <c r="N1541" s="193"/>
      <c r="O1541" s="191"/>
      <c r="P1541" s="216">
        <v>412.8</v>
      </c>
      <c r="GO1541" s="277"/>
      <c r="GP1541" s="277"/>
      <c r="GQ1541" s="277"/>
      <c r="GR1541" s="277"/>
      <c r="GS1541" s="277"/>
      <c r="GT1541" s="277"/>
      <c r="GU1541" s="277"/>
      <c r="GW1541" s="157"/>
      <c r="GX1541" s="157"/>
      <c r="GY1541" s="157"/>
      <c r="GZ1541" s="277"/>
      <c r="HA1541" s="157"/>
      <c r="HB1541" s="157" t="s">
        <v>1743</v>
      </c>
      <c r="HC1541" s="277"/>
      <c r="HD1541" s="277"/>
      <c r="HF1541" s="277"/>
      <c r="HH1541" s="289"/>
    </row>
    <row r="1542" spans="1:216" ht="12.75" customHeight="1">
      <c r="A1542" s="213"/>
      <c r="B1542" s="214"/>
      <c r="C1542" s="500" t="s">
        <v>438</v>
      </c>
      <c r="D1542" s="500"/>
      <c r="E1542" s="500"/>
      <c r="F1542" s="500"/>
      <c r="G1542" s="500"/>
      <c r="H1542" s="180"/>
      <c r="I1542" s="181"/>
      <c r="J1542" s="181"/>
      <c r="K1542" s="181"/>
      <c r="L1542" s="183"/>
      <c r="M1542" s="181"/>
      <c r="N1542" s="211">
        <v>444896</v>
      </c>
      <c r="O1542" s="181"/>
      <c r="P1542" s="212">
        <v>4448.96</v>
      </c>
      <c r="GO1542" s="277"/>
      <c r="GP1542" s="277"/>
      <c r="GQ1542" s="277"/>
      <c r="GR1542" s="277"/>
      <c r="GS1542" s="277"/>
      <c r="GT1542" s="277"/>
      <c r="GU1542" s="277"/>
      <c r="GW1542" s="157"/>
      <c r="GX1542" s="157"/>
      <c r="GY1542" s="157"/>
      <c r="GZ1542" s="277"/>
      <c r="HA1542" s="157"/>
      <c r="HB1542" s="157"/>
      <c r="HC1542" s="277" t="s">
        <v>438</v>
      </c>
      <c r="HD1542" s="277"/>
      <c r="HF1542" s="277"/>
      <c r="HH1542" s="289"/>
    </row>
    <row r="1543" spans="1:216" ht="12.75" customHeight="1">
      <c r="A1543" s="497" t="s">
        <v>2245</v>
      </c>
      <c r="B1543" s="497"/>
      <c r="C1543" s="497"/>
      <c r="D1543" s="497"/>
      <c r="E1543" s="497"/>
      <c r="F1543" s="497"/>
      <c r="G1543" s="497"/>
      <c r="H1543" s="497"/>
      <c r="I1543" s="497"/>
      <c r="J1543" s="497"/>
      <c r="K1543" s="497"/>
      <c r="L1543" s="497"/>
      <c r="M1543" s="497"/>
      <c r="N1543" s="497"/>
      <c r="O1543" s="497"/>
      <c r="P1543" s="497"/>
      <c r="GO1543" s="277"/>
      <c r="GP1543" s="277" t="s">
        <v>2245</v>
      </c>
      <c r="GQ1543" s="277"/>
      <c r="GR1543" s="277"/>
      <c r="GS1543" s="277"/>
      <c r="GT1543" s="277"/>
      <c r="GU1543" s="277"/>
      <c r="GW1543" s="157"/>
      <c r="GX1543" s="157"/>
      <c r="GY1543" s="157"/>
      <c r="GZ1543" s="277"/>
      <c r="HA1543" s="157"/>
      <c r="HB1543" s="157"/>
      <c r="HC1543" s="277"/>
      <c r="HD1543" s="277"/>
      <c r="HF1543" s="277"/>
      <c r="HH1543" s="289"/>
    </row>
    <row r="1544" spans="1:216" ht="22.5" customHeight="1">
      <c r="A1544" s="178" t="s">
        <v>665</v>
      </c>
      <c r="B1544" s="179" t="s">
        <v>2122</v>
      </c>
      <c r="C1544" s="498" t="s">
        <v>2123</v>
      </c>
      <c r="D1544" s="498"/>
      <c r="E1544" s="498"/>
      <c r="F1544" s="498"/>
      <c r="G1544" s="498"/>
      <c r="H1544" s="180" t="s">
        <v>610</v>
      </c>
      <c r="I1544" s="181">
        <v>0.21</v>
      </c>
      <c r="J1544" s="182">
        <v>1</v>
      </c>
      <c r="K1544" s="219">
        <v>0.21</v>
      </c>
      <c r="L1544" s="183"/>
      <c r="M1544" s="181"/>
      <c r="N1544" s="184"/>
      <c r="O1544" s="181"/>
      <c r="P1544" s="185"/>
      <c r="GO1544" s="277"/>
      <c r="GP1544" s="277"/>
      <c r="GQ1544" s="277" t="s">
        <v>2123</v>
      </c>
      <c r="GR1544" s="277"/>
      <c r="GS1544" s="277"/>
      <c r="GT1544" s="277"/>
      <c r="GU1544" s="277"/>
      <c r="GW1544" s="157"/>
      <c r="GX1544" s="157"/>
      <c r="GY1544" s="157"/>
      <c r="GZ1544" s="277"/>
      <c r="HA1544" s="157"/>
      <c r="HB1544" s="157"/>
      <c r="HC1544" s="277"/>
      <c r="HD1544" s="277"/>
      <c r="HF1544" s="277"/>
      <c r="HH1544" s="289"/>
    </row>
    <row r="1545" spans="1:216" ht="56.25" customHeight="1">
      <c r="A1545" s="186"/>
      <c r="B1545" s="187" t="s">
        <v>386</v>
      </c>
      <c r="C1545" s="499" t="s">
        <v>387</v>
      </c>
      <c r="D1545" s="499"/>
      <c r="E1545" s="499"/>
      <c r="F1545" s="499"/>
      <c r="G1545" s="499"/>
      <c r="H1545" s="499"/>
      <c r="I1545" s="499"/>
      <c r="J1545" s="499"/>
      <c r="K1545" s="499"/>
      <c r="L1545" s="499"/>
      <c r="M1545" s="499"/>
      <c r="N1545" s="499"/>
      <c r="O1545" s="499"/>
      <c r="P1545" s="499"/>
      <c r="GO1545" s="277"/>
      <c r="GP1545" s="277"/>
      <c r="GQ1545" s="277"/>
      <c r="GR1545" s="277"/>
      <c r="GS1545" s="277"/>
      <c r="GT1545" s="277"/>
      <c r="GU1545" s="277"/>
      <c r="GV1545" s="140" t="s">
        <v>387</v>
      </c>
      <c r="GW1545" s="157"/>
      <c r="GX1545" s="157"/>
      <c r="GY1545" s="157"/>
      <c r="GZ1545" s="277"/>
      <c r="HA1545" s="157"/>
      <c r="HB1545" s="157"/>
      <c r="HC1545" s="277"/>
      <c r="HD1545" s="277"/>
      <c r="HF1545" s="277"/>
      <c r="HH1545" s="289"/>
    </row>
    <row r="1546" spans="1:216" ht="22.5" customHeight="1">
      <c r="A1546" s="186"/>
      <c r="B1546" s="187" t="s">
        <v>388</v>
      </c>
      <c r="C1546" s="499" t="s">
        <v>389</v>
      </c>
      <c r="D1546" s="499"/>
      <c r="E1546" s="499"/>
      <c r="F1546" s="499"/>
      <c r="G1546" s="499"/>
      <c r="H1546" s="499"/>
      <c r="I1546" s="499"/>
      <c r="J1546" s="499"/>
      <c r="K1546" s="499"/>
      <c r="L1546" s="499"/>
      <c r="M1546" s="499"/>
      <c r="N1546" s="499"/>
      <c r="O1546" s="499"/>
      <c r="P1546" s="499"/>
      <c r="GO1546" s="277"/>
      <c r="GP1546" s="277"/>
      <c r="GQ1546" s="277"/>
      <c r="GR1546" s="277"/>
      <c r="GS1546" s="277"/>
      <c r="GT1546" s="277"/>
      <c r="GU1546" s="277"/>
      <c r="GV1546" s="140" t="s">
        <v>389</v>
      </c>
      <c r="GW1546" s="157"/>
      <c r="GX1546" s="157"/>
      <c r="GY1546" s="157"/>
      <c r="GZ1546" s="277"/>
      <c r="HA1546" s="157"/>
      <c r="HB1546" s="157"/>
      <c r="HC1546" s="277"/>
      <c r="HD1546" s="277"/>
      <c r="HF1546" s="277"/>
      <c r="HH1546" s="289"/>
    </row>
    <row r="1547" spans="1:216" ht="12.75" customHeight="1">
      <c r="A1547" s="186"/>
      <c r="B1547" s="187"/>
      <c r="C1547" s="499" t="s">
        <v>2011</v>
      </c>
      <c r="D1547" s="499"/>
      <c r="E1547" s="499"/>
      <c r="F1547" s="499"/>
      <c r="G1547" s="499"/>
      <c r="H1547" s="499"/>
      <c r="I1547" s="499"/>
      <c r="J1547" s="499"/>
      <c r="K1547" s="499"/>
      <c r="L1547" s="499"/>
      <c r="M1547" s="499"/>
      <c r="N1547" s="499"/>
      <c r="O1547" s="499"/>
      <c r="P1547" s="499"/>
      <c r="GO1547" s="277"/>
      <c r="GP1547" s="277"/>
      <c r="GQ1547" s="277"/>
      <c r="GR1547" s="277"/>
      <c r="GS1547" s="277"/>
      <c r="GT1547" s="277"/>
      <c r="GU1547" s="277"/>
      <c r="GV1547" s="140" t="s">
        <v>2011</v>
      </c>
      <c r="GW1547" s="157"/>
      <c r="GX1547" s="157"/>
      <c r="GY1547" s="157"/>
      <c r="GZ1547" s="277"/>
      <c r="HA1547" s="157"/>
      <c r="HB1547" s="157"/>
      <c r="HC1547" s="277"/>
      <c r="HD1547" s="277"/>
      <c r="HF1547" s="277"/>
      <c r="HH1547" s="289"/>
    </row>
    <row r="1548" spans="1:216" ht="12.75" customHeight="1">
      <c r="A1548" s="188"/>
      <c r="B1548" s="189" t="s">
        <v>164</v>
      </c>
      <c r="C1548" s="501" t="s">
        <v>391</v>
      </c>
      <c r="D1548" s="501"/>
      <c r="E1548" s="501"/>
      <c r="F1548" s="501"/>
      <c r="G1548" s="501"/>
      <c r="H1548" s="190" t="s">
        <v>392</v>
      </c>
      <c r="I1548" s="191"/>
      <c r="J1548" s="191"/>
      <c r="K1548" s="215">
        <v>10.1503712</v>
      </c>
      <c r="L1548" s="193"/>
      <c r="M1548" s="191"/>
      <c r="N1548" s="193"/>
      <c r="O1548" s="191"/>
      <c r="P1548" s="194">
        <v>5746.53</v>
      </c>
      <c r="GO1548" s="277"/>
      <c r="GP1548" s="277"/>
      <c r="GQ1548" s="277"/>
      <c r="GR1548" s="277"/>
      <c r="GS1548" s="277"/>
      <c r="GT1548" s="277"/>
      <c r="GU1548" s="277"/>
      <c r="GW1548" s="157" t="s">
        <v>391</v>
      </c>
      <c r="GX1548" s="157"/>
      <c r="GY1548" s="157"/>
      <c r="GZ1548" s="277"/>
      <c r="HA1548" s="157"/>
      <c r="HB1548" s="157"/>
      <c r="HC1548" s="277"/>
      <c r="HD1548" s="277"/>
      <c r="HF1548" s="277"/>
      <c r="HH1548" s="289"/>
    </row>
    <row r="1549" spans="1:216" ht="12.75" customHeight="1">
      <c r="A1549" s="195"/>
      <c r="B1549" s="189" t="s">
        <v>393</v>
      </c>
      <c r="C1549" s="501" t="s">
        <v>394</v>
      </c>
      <c r="D1549" s="501"/>
      <c r="E1549" s="501"/>
      <c r="F1549" s="501"/>
      <c r="G1549" s="501"/>
      <c r="H1549" s="190" t="s">
        <v>392</v>
      </c>
      <c r="I1549" s="201">
        <v>30.08</v>
      </c>
      <c r="J1549" s="197">
        <v>1.6068849999999999</v>
      </c>
      <c r="K1549" s="215">
        <v>10.1503712</v>
      </c>
      <c r="L1549" s="198"/>
      <c r="M1549" s="199"/>
      <c r="N1549" s="200">
        <v>566.14</v>
      </c>
      <c r="O1549" s="191"/>
      <c r="P1549" s="194">
        <v>5746.53</v>
      </c>
      <c r="Q1549" s="278"/>
      <c r="R1549" s="278"/>
      <c r="GO1549" s="277"/>
      <c r="GP1549" s="277"/>
      <c r="GQ1549" s="277"/>
      <c r="GR1549" s="277"/>
      <c r="GS1549" s="277"/>
      <c r="GT1549" s="277"/>
      <c r="GU1549" s="277"/>
      <c r="GW1549" s="157"/>
      <c r="GX1549" s="157" t="s">
        <v>394</v>
      </c>
      <c r="GY1549" s="157"/>
      <c r="GZ1549" s="277"/>
      <c r="HA1549" s="157"/>
      <c r="HB1549" s="157"/>
      <c r="HC1549" s="277"/>
      <c r="HD1549" s="277"/>
      <c r="HF1549" s="277"/>
      <c r="HH1549" s="289"/>
    </row>
    <row r="1550" spans="1:216" ht="12.75" customHeight="1">
      <c r="A1550" s="188"/>
      <c r="B1550" s="189" t="s">
        <v>167</v>
      </c>
      <c r="C1550" s="501" t="s">
        <v>395</v>
      </c>
      <c r="D1550" s="501"/>
      <c r="E1550" s="501"/>
      <c r="F1550" s="501"/>
      <c r="G1550" s="501"/>
      <c r="H1550" s="190"/>
      <c r="I1550" s="191"/>
      <c r="J1550" s="191"/>
      <c r="K1550" s="191"/>
      <c r="L1550" s="193"/>
      <c r="M1550" s="191"/>
      <c r="N1550" s="193"/>
      <c r="O1550" s="191"/>
      <c r="P1550" s="216">
        <v>444.9</v>
      </c>
      <c r="GO1550" s="277"/>
      <c r="GP1550" s="277"/>
      <c r="GQ1550" s="277"/>
      <c r="GR1550" s="277"/>
      <c r="GS1550" s="277"/>
      <c r="GT1550" s="277"/>
      <c r="GU1550" s="277"/>
      <c r="GW1550" s="157" t="s">
        <v>395</v>
      </c>
      <c r="GX1550" s="157"/>
      <c r="GY1550" s="157"/>
      <c r="GZ1550" s="277"/>
      <c r="HA1550" s="157"/>
      <c r="HB1550" s="157"/>
      <c r="HC1550" s="277"/>
      <c r="HD1550" s="277"/>
      <c r="HF1550" s="277"/>
      <c r="HH1550" s="289"/>
    </row>
    <row r="1551" spans="1:216" ht="12.75" customHeight="1">
      <c r="A1551" s="188"/>
      <c r="B1551" s="189"/>
      <c r="C1551" s="501" t="s">
        <v>396</v>
      </c>
      <c r="D1551" s="501"/>
      <c r="E1551" s="501"/>
      <c r="F1551" s="501"/>
      <c r="G1551" s="501"/>
      <c r="H1551" s="190" t="s">
        <v>392</v>
      </c>
      <c r="I1551" s="191"/>
      <c r="J1551" s="191"/>
      <c r="K1551" s="215">
        <v>2.7940516999999998</v>
      </c>
      <c r="L1551" s="193"/>
      <c r="M1551" s="191"/>
      <c r="N1551" s="193"/>
      <c r="O1551" s="191"/>
      <c r="P1551" s="194">
        <v>1624.77</v>
      </c>
      <c r="GO1551" s="277"/>
      <c r="GP1551" s="277"/>
      <c r="GQ1551" s="277"/>
      <c r="GR1551" s="277"/>
      <c r="GS1551" s="277"/>
      <c r="GT1551" s="277"/>
      <c r="GU1551" s="277"/>
      <c r="GW1551" s="157" t="s">
        <v>396</v>
      </c>
      <c r="GX1551" s="157"/>
      <c r="GY1551" s="157"/>
      <c r="GZ1551" s="277"/>
      <c r="HA1551" s="157"/>
      <c r="HB1551" s="157"/>
      <c r="HC1551" s="277"/>
      <c r="HD1551" s="277"/>
      <c r="HF1551" s="277"/>
      <c r="HH1551" s="289"/>
    </row>
    <row r="1552" spans="1:216" ht="12.75" customHeight="1">
      <c r="A1552" s="195"/>
      <c r="B1552" s="189" t="s">
        <v>397</v>
      </c>
      <c r="C1552" s="501" t="s">
        <v>398</v>
      </c>
      <c r="D1552" s="501"/>
      <c r="E1552" s="501"/>
      <c r="F1552" s="501"/>
      <c r="G1552" s="501"/>
      <c r="H1552" s="190" t="s">
        <v>399</v>
      </c>
      <c r="I1552" s="196">
        <v>0.1</v>
      </c>
      <c r="J1552" s="197">
        <v>1.6068849999999999</v>
      </c>
      <c r="K1552" s="215">
        <v>3.37446E-2</v>
      </c>
      <c r="L1552" s="198"/>
      <c r="M1552" s="199"/>
      <c r="N1552" s="200">
        <v>1582.31</v>
      </c>
      <c r="O1552" s="191"/>
      <c r="P1552" s="194">
        <v>53.39</v>
      </c>
      <c r="Q1552" s="278"/>
      <c r="R1552" s="278"/>
      <c r="GO1552" s="277"/>
      <c r="GP1552" s="277"/>
      <c r="GQ1552" s="277"/>
      <c r="GR1552" s="277"/>
      <c r="GS1552" s="277"/>
      <c r="GT1552" s="277"/>
      <c r="GU1552" s="277"/>
      <c r="GW1552" s="157"/>
      <c r="GX1552" s="157" t="s">
        <v>398</v>
      </c>
      <c r="GY1552" s="157"/>
      <c r="GZ1552" s="277"/>
      <c r="HA1552" s="157"/>
      <c r="HB1552" s="157"/>
      <c r="HC1552" s="277"/>
      <c r="HD1552" s="277"/>
      <c r="HF1552" s="277"/>
      <c r="HH1552" s="289"/>
    </row>
    <row r="1553" spans="1:216" ht="12.75" customHeight="1">
      <c r="A1553" s="203"/>
      <c r="B1553" s="189" t="s">
        <v>400</v>
      </c>
      <c r="C1553" s="501" t="s">
        <v>401</v>
      </c>
      <c r="D1553" s="501"/>
      <c r="E1553" s="501"/>
      <c r="F1553" s="501"/>
      <c r="G1553" s="501"/>
      <c r="H1553" s="190" t="s">
        <v>392</v>
      </c>
      <c r="I1553" s="196">
        <v>0.1</v>
      </c>
      <c r="J1553" s="197">
        <v>1.6068849999999999</v>
      </c>
      <c r="K1553" s="215">
        <v>3.37446E-2</v>
      </c>
      <c r="L1553" s="193"/>
      <c r="M1553" s="191"/>
      <c r="N1553" s="204">
        <v>777.91</v>
      </c>
      <c r="O1553" s="191"/>
      <c r="P1553" s="216">
        <v>26.25</v>
      </c>
      <c r="GO1553" s="277"/>
      <c r="GP1553" s="277"/>
      <c r="GQ1553" s="277"/>
      <c r="GR1553" s="277"/>
      <c r="GS1553" s="277"/>
      <c r="GT1553" s="277"/>
      <c r="GU1553" s="277"/>
      <c r="GW1553" s="157"/>
      <c r="GX1553" s="157"/>
      <c r="GY1553" s="157" t="s">
        <v>401</v>
      </c>
      <c r="GZ1553" s="277"/>
      <c r="HA1553" s="157"/>
      <c r="HB1553" s="157"/>
      <c r="HC1553" s="277"/>
      <c r="HD1553" s="277"/>
      <c r="HF1553" s="277"/>
      <c r="HH1553" s="289"/>
    </row>
    <row r="1554" spans="1:216" ht="12.75" customHeight="1">
      <c r="A1554" s="195"/>
      <c r="B1554" s="189" t="s">
        <v>1289</v>
      </c>
      <c r="C1554" s="501" t="s">
        <v>1290</v>
      </c>
      <c r="D1554" s="501"/>
      <c r="E1554" s="501"/>
      <c r="F1554" s="501"/>
      <c r="G1554" s="501"/>
      <c r="H1554" s="190" t="s">
        <v>399</v>
      </c>
      <c r="I1554" s="201">
        <v>8.08</v>
      </c>
      <c r="J1554" s="197">
        <v>1.6068849999999999</v>
      </c>
      <c r="K1554" s="215">
        <v>2.7265625</v>
      </c>
      <c r="L1554" s="205">
        <v>104.99</v>
      </c>
      <c r="M1554" s="220">
        <v>1.2</v>
      </c>
      <c r="N1554" s="200">
        <v>125.99</v>
      </c>
      <c r="O1554" s="191"/>
      <c r="P1554" s="194">
        <v>343.52</v>
      </c>
      <c r="Q1554" s="278"/>
      <c r="R1554" s="278"/>
      <c r="GO1554" s="277"/>
      <c r="GP1554" s="277"/>
      <c r="GQ1554" s="277"/>
      <c r="GR1554" s="277"/>
      <c r="GS1554" s="277"/>
      <c r="GT1554" s="277"/>
      <c r="GU1554" s="277"/>
      <c r="GW1554" s="157"/>
      <c r="GX1554" s="157" t="s">
        <v>1290</v>
      </c>
      <c r="GY1554" s="157"/>
      <c r="GZ1554" s="277"/>
      <c r="HA1554" s="157"/>
      <c r="HB1554" s="157"/>
      <c r="HC1554" s="277"/>
      <c r="HD1554" s="277"/>
      <c r="HF1554" s="277"/>
      <c r="HH1554" s="289"/>
    </row>
    <row r="1555" spans="1:216" ht="12.75" customHeight="1">
      <c r="A1555" s="203"/>
      <c r="B1555" s="189" t="s">
        <v>404</v>
      </c>
      <c r="C1555" s="501" t="s">
        <v>405</v>
      </c>
      <c r="D1555" s="501"/>
      <c r="E1555" s="501"/>
      <c r="F1555" s="501"/>
      <c r="G1555" s="501"/>
      <c r="H1555" s="190" t="s">
        <v>392</v>
      </c>
      <c r="I1555" s="201">
        <v>8.08</v>
      </c>
      <c r="J1555" s="197">
        <v>1.6068849999999999</v>
      </c>
      <c r="K1555" s="215">
        <v>2.7265625</v>
      </c>
      <c r="L1555" s="193"/>
      <c r="M1555" s="191"/>
      <c r="N1555" s="204">
        <v>579.11</v>
      </c>
      <c r="O1555" s="191"/>
      <c r="P1555" s="194">
        <v>1578.98</v>
      </c>
      <c r="GO1555" s="277"/>
      <c r="GP1555" s="277"/>
      <c r="GQ1555" s="277"/>
      <c r="GR1555" s="277"/>
      <c r="GS1555" s="277"/>
      <c r="GT1555" s="277"/>
      <c r="GU1555" s="277"/>
      <c r="GW1555" s="157"/>
      <c r="GX1555" s="157"/>
      <c r="GY1555" s="157" t="s">
        <v>405</v>
      </c>
      <c r="GZ1555" s="277"/>
      <c r="HA1555" s="157"/>
      <c r="HB1555" s="157"/>
      <c r="HC1555" s="277"/>
      <c r="HD1555" s="277"/>
      <c r="HF1555" s="277"/>
      <c r="HH1555" s="289"/>
    </row>
    <row r="1556" spans="1:216" ht="12.75" customHeight="1">
      <c r="A1556" s="195"/>
      <c r="B1556" s="189" t="s">
        <v>402</v>
      </c>
      <c r="C1556" s="501" t="s">
        <v>403</v>
      </c>
      <c r="D1556" s="501"/>
      <c r="E1556" s="501"/>
      <c r="F1556" s="501"/>
      <c r="G1556" s="501"/>
      <c r="H1556" s="190" t="s">
        <v>399</v>
      </c>
      <c r="I1556" s="196">
        <v>0.1</v>
      </c>
      <c r="J1556" s="197">
        <v>1.6068849999999999</v>
      </c>
      <c r="K1556" s="215">
        <v>3.37446E-2</v>
      </c>
      <c r="L1556" s="198"/>
      <c r="M1556" s="199"/>
      <c r="N1556" s="200">
        <v>543.33000000000004</v>
      </c>
      <c r="O1556" s="191"/>
      <c r="P1556" s="194">
        <v>18.329999999999998</v>
      </c>
      <c r="Q1556" s="278"/>
      <c r="R1556" s="278"/>
      <c r="GO1556" s="277"/>
      <c r="GP1556" s="277"/>
      <c r="GQ1556" s="277"/>
      <c r="GR1556" s="277"/>
      <c r="GS1556" s="277"/>
      <c r="GT1556" s="277"/>
      <c r="GU1556" s="277"/>
      <c r="GW1556" s="157"/>
      <c r="GX1556" s="157" t="s">
        <v>403</v>
      </c>
      <c r="GY1556" s="157"/>
      <c r="GZ1556" s="277"/>
      <c r="HA1556" s="157"/>
      <c r="HB1556" s="157"/>
      <c r="HC1556" s="277"/>
      <c r="HD1556" s="277"/>
      <c r="HF1556" s="277"/>
      <c r="HH1556" s="289"/>
    </row>
    <row r="1557" spans="1:216" ht="12.75" customHeight="1">
      <c r="A1557" s="203"/>
      <c r="B1557" s="189" t="s">
        <v>404</v>
      </c>
      <c r="C1557" s="501" t="s">
        <v>405</v>
      </c>
      <c r="D1557" s="501"/>
      <c r="E1557" s="501"/>
      <c r="F1557" s="501"/>
      <c r="G1557" s="501"/>
      <c r="H1557" s="190" t="s">
        <v>392</v>
      </c>
      <c r="I1557" s="196">
        <v>0.1</v>
      </c>
      <c r="J1557" s="197">
        <v>1.6068849999999999</v>
      </c>
      <c r="K1557" s="215">
        <v>3.37446E-2</v>
      </c>
      <c r="L1557" s="193"/>
      <c r="M1557" s="191"/>
      <c r="N1557" s="204">
        <v>579.11</v>
      </c>
      <c r="O1557" s="191"/>
      <c r="P1557" s="216">
        <v>19.54</v>
      </c>
      <c r="GO1557" s="277"/>
      <c r="GP1557" s="277"/>
      <c r="GQ1557" s="277"/>
      <c r="GR1557" s="277"/>
      <c r="GS1557" s="277"/>
      <c r="GT1557" s="277"/>
      <c r="GU1557" s="277"/>
      <c r="GW1557" s="157"/>
      <c r="GX1557" s="157"/>
      <c r="GY1557" s="157" t="s">
        <v>405</v>
      </c>
      <c r="GZ1557" s="277"/>
      <c r="HA1557" s="157"/>
      <c r="HB1557" s="157"/>
      <c r="HC1557" s="277"/>
      <c r="HD1557" s="277"/>
      <c r="HF1557" s="277"/>
      <c r="HH1557" s="289"/>
    </row>
    <row r="1558" spans="1:216" ht="22.5" customHeight="1">
      <c r="A1558" s="195"/>
      <c r="B1558" s="189" t="s">
        <v>406</v>
      </c>
      <c r="C1558" s="501" t="s">
        <v>407</v>
      </c>
      <c r="D1558" s="501"/>
      <c r="E1558" s="501"/>
      <c r="F1558" s="501"/>
      <c r="G1558" s="501"/>
      <c r="H1558" s="190" t="s">
        <v>399</v>
      </c>
      <c r="I1558" s="201">
        <v>2.54</v>
      </c>
      <c r="J1558" s="197">
        <v>1.6068849999999999</v>
      </c>
      <c r="K1558" s="215">
        <v>0.85711250000000005</v>
      </c>
      <c r="L1558" s="198"/>
      <c r="M1558" s="199"/>
      <c r="N1558" s="200">
        <v>34.6</v>
      </c>
      <c r="O1558" s="191"/>
      <c r="P1558" s="194">
        <v>29.66</v>
      </c>
      <c r="Q1558" s="278"/>
      <c r="R1558" s="278"/>
      <c r="GO1558" s="277"/>
      <c r="GP1558" s="277"/>
      <c r="GQ1558" s="277"/>
      <c r="GR1558" s="277"/>
      <c r="GS1558" s="277"/>
      <c r="GT1558" s="277"/>
      <c r="GU1558" s="277"/>
      <c r="GW1558" s="157"/>
      <c r="GX1558" s="157" t="s">
        <v>407</v>
      </c>
      <c r="GY1558" s="157"/>
      <c r="GZ1558" s="277"/>
      <c r="HA1558" s="157"/>
      <c r="HB1558" s="157"/>
      <c r="HC1558" s="277"/>
      <c r="HD1558" s="277"/>
      <c r="HF1558" s="277"/>
      <c r="HH1558" s="289"/>
    </row>
    <row r="1559" spans="1:216" ht="12.75" customHeight="1">
      <c r="A1559" s="188"/>
      <c r="B1559" s="189" t="s">
        <v>180</v>
      </c>
      <c r="C1559" s="501" t="s">
        <v>410</v>
      </c>
      <c r="D1559" s="501"/>
      <c r="E1559" s="501"/>
      <c r="F1559" s="501"/>
      <c r="G1559" s="501"/>
      <c r="H1559" s="190"/>
      <c r="I1559" s="191"/>
      <c r="J1559" s="191"/>
      <c r="K1559" s="191"/>
      <c r="L1559" s="193"/>
      <c r="M1559" s="191"/>
      <c r="N1559" s="193"/>
      <c r="O1559" s="191"/>
      <c r="P1559" s="216">
        <v>321.68</v>
      </c>
      <c r="GO1559" s="277"/>
      <c r="GP1559" s="277"/>
      <c r="GQ1559" s="277"/>
      <c r="GR1559" s="277"/>
      <c r="GS1559" s="277"/>
      <c r="GT1559" s="277"/>
      <c r="GU1559" s="277"/>
      <c r="GW1559" s="157" t="s">
        <v>410</v>
      </c>
      <c r="GX1559" s="157"/>
      <c r="GY1559" s="157"/>
      <c r="GZ1559" s="277"/>
      <c r="HA1559" s="157"/>
      <c r="HB1559" s="157"/>
      <c r="HC1559" s="277"/>
      <c r="HD1559" s="277"/>
      <c r="HF1559" s="277"/>
      <c r="HH1559" s="289"/>
    </row>
    <row r="1560" spans="1:216" ht="12.75" customHeight="1">
      <c r="A1560" s="195"/>
      <c r="B1560" s="189" t="s">
        <v>590</v>
      </c>
      <c r="C1560" s="501" t="s">
        <v>591</v>
      </c>
      <c r="D1560" s="501"/>
      <c r="E1560" s="501"/>
      <c r="F1560" s="501"/>
      <c r="G1560" s="501"/>
      <c r="H1560" s="190" t="s">
        <v>592</v>
      </c>
      <c r="I1560" s="202">
        <v>0.31680000000000003</v>
      </c>
      <c r="J1560" s="202">
        <v>1.0367</v>
      </c>
      <c r="K1560" s="215">
        <v>6.8969600000000006E-2</v>
      </c>
      <c r="L1560" s="198"/>
      <c r="M1560" s="199"/>
      <c r="N1560" s="200">
        <v>7.46</v>
      </c>
      <c r="O1560" s="191"/>
      <c r="P1560" s="194">
        <v>0.51</v>
      </c>
      <c r="Q1560" s="278"/>
      <c r="R1560" s="278"/>
      <c r="GO1560" s="277"/>
      <c r="GP1560" s="277"/>
      <c r="GQ1560" s="277"/>
      <c r="GR1560" s="277"/>
      <c r="GS1560" s="277"/>
      <c r="GT1560" s="277"/>
      <c r="GU1560" s="277"/>
      <c r="GW1560" s="157"/>
      <c r="GX1560" s="157" t="s">
        <v>591</v>
      </c>
      <c r="GY1560" s="157"/>
      <c r="GZ1560" s="277"/>
      <c r="HA1560" s="157"/>
      <c r="HB1560" s="157"/>
      <c r="HC1560" s="277"/>
      <c r="HD1560" s="277"/>
      <c r="HF1560" s="277"/>
      <c r="HH1560" s="289"/>
    </row>
    <row r="1561" spans="1:216" ht="22.5" customHeight="1">
      <c r="A1561" s="195"/>
      <c r="B1561" s="189" t="s">
        <v>411</v>
      </c>
      <c r="C1561" s="501" t="s">
        <v>412</v>
      </c>
      <c r="D1561" s="501"/>
      <c r="E1561" s="501"/>
      <c r="F1561" s="501"/>
      <c r="G1561" s="501"/>
      <c r="H1561" s="190" t="s">
        <v>413</v>
      </c>
      <c r="I1561" s="201">
        <v>6.84</v>
      </c>
      <c r="J1561" s="202">
        <v>1.0367</v>
      </c>
      <c r="K1561" s="215">
        <v>1.4891159</v>
      </c>
      <c r="L1561" s="205">
        <v>155.63</v>
      </c>
      <c r="M1561" s="206">
        <v>0.77</v>
      </c>
      <c r="N1561" s="200">
        <v>119.84</v>
      </c>
      <c r="O1561" s="191"/>
      <c r="P1561" s="194">
        <v>178.46</v>
      </c>
      <c r="Q1561" s="278"/>
      <c r="R1561" s="278"/>
      <c r="GO1561" s="277"/>
      <c r="GP1561" s="277"/>
      <c r="GQ1561" s="277"/>
      <c r="GR1561" s="277"/>
      <c r="GS1561" s="277"/>
      <c r="GT1561" s="277"/>
      <c r="GU1561" s="277"/>
      <c r="GW1561" s="157"/>
      <c r="GX1561" s="157" t="s">
        <v>412</v>
      </c>
      <c r="GY1561" s="157"/>
      <c r="GZ1561" s="277"/>
      <c r="HA1561" s="157"/>
      <c r="HB1561" s="157"/>
      <c r="HC1561" s="277"/>
      <c r="HD1561" s="277"/>
      <c r="HF1561" s="277"/>
      <c r="HH1561" s="289"/>
    </row>
    <row r="1562" spans="1:216" ht="12.75" customHeight="1">
      <c r="A1562" s="195"/>
      <c r="B1562" s="189" t="s">
        <v>703</v>
      </c>
      <c r="C1562" s="501" t="s">
        <v>704</v>
      </c>
      <c r="D1562" s="501"/>
      <c r="E1562" s="501"/>
      <c r="F1562" s="501"/>
      <c r="G1562" s="501"/>
      <c r="H1562" s="190" t="s">
        <v>413</v>
      </c>
      <c r="I1562" s="196">
        <v>0.8</v>
      </c>
      <c r="J1562" s="202">
        <v>1.0367</v>
      </c>
      <c r="K1562" s="215">
        <v>0.1741656</v>
      </c>
      <c r="L1562" s="205">
        <v>174.93</v>
      </c>
      <c r="M1562" s="206">
        <v>1.07</v>
      </c>
      <c r="N1562" s="200">
        <v>187.18</v>
      </c>
      <c r="O1562" s="191"/>
      <c r="P1562" s="194">
        <v>32.6</v>
      </c>
      <c r="Q1562" s="278"/>
      <c r="R1562" s="278"/>
      <c r="GO1562" s="277"/>
      <c r="GP1562" s="277"/>
      <c r="GQ1562" s="277"/>
      <c r="GR1562" s="277"/>
      <c r="GS1562" s="277"/>
      <c r="GT1562" s="277"/>
      <c r="GU1562" s="277"/>
      <c r="GW1562" s="157"/>
      <c r="GX1562" s="157" t="s">
        <v>704</v>
      </c>
      <c r="GY1562" s="157"/>
      <c r="GZ1562" s="277"/>
      <c r="HA1562" s="157"/>
      <c r="HB1562" s="157"/>
      <c r="HC1562" s="277"/>
      <c r="HD1562" s="277"/>
      <c r="HF1562" s="277"/>
      <c r="HH1562" s="289"/>
    </row>
    <row r="1563" spans="1:216" ht="12.75" customHeight="1">
      <c r="A1563" s="195"/>
      <c r="B1563" s="189" t="s">
        <v>596</v>
      </c>
      <c r="C1563" s="501" t="s">
        <v>597</v>
      </c>
      <c r="D1563" s="501"/>
      <c r="E1563" s="501"/>
      <c r="F1563" s="501"/>
      <c r="G1563" s="501"/>
      <c r="H1563" s="190" t="s">
        <v>587</v>
      </c>
      <c r="I1563" s="196">
        <v>0.4</v>
      </c>
      <c r="J1563" s="202">
        <v>1.0367</v>
      </c>
      <c r="K1563" s="215">
        <v>8.7082800000000002E-2</v>
      </c>
      <c r="L1563" s="205">
        <v>41.71</v>
      </c>
      <c r="M1563" s="220">
        <v>1.3</v>
      </c>
      <c r="N1563" s="200">
        <v>54.22</v>
      </c>
      <c r="O1563" s="191"/>
      <c r="P1563" s="194">
        <v>4.72</v>
      </c>
      <c r="Q1563" s="278"/>
      <c r="R1563" s="278"/>
      <c r="GO1563" s="277"/>
      <c r="GP1563" s="277"/>
      <c r="GQ1563" s="277"/>
      <c r="GR1563" s="277"/>
      <c r="GS1563" s="277"/>
      <c r="GT1563" s="277"/>
      <c r="GU1563" s="277"/>
      <c r="GW1563" s="157"/>
      <c r="GX1563" s="157" t="s">
        <v>597</v>
      </c>
      <c r="GY1563" s="157"/>
      <c r="GZ1563" s="277"/>
      <c r="HA1563" s="157"/>
      <c r="HB1563" s="157"/>
      <c r="HC1563" s="277"/>
      <c r="HD1563" s="277"/>
      <c r="HF1563" s="277"/>
      <c r="HH1563" s="289"/>
    </row>
    <row r="1564" spans="1:216" ht="12.75" customHeight="1">
      <c r="A1564" s="195"/>
      <c r="B1564" s="189" t="s">
        <v>2124</v>
      </c>
      <c r="C1564" s="501" t="s">
        <v>2125</v>
      </c>
      <c r="D1564" s="501"/>
      <c r="E1564" s="501"/>
      <c r="F1564" s="501"/>
      <c r="G1564" s="501"/>
      <c r="H1564" s="190" t="s">
        <v>587</v>
      </c>
      <c r="I1564" s="201">
        <v>0.11</v>
      </c>
      <c r="J1564" s="202">
        <v>1.0367</v>
      </c>
      <c r="K1564" s="215">
        <v>2.3947800000000002E-2</v>
      </c>
      <c r="L1564" s="208">
        <v>3189.01</v>
      </c>
      <c r="M1564" s="206">
        <v>1.38</v>
      </c>
      <c r="N1564" s="200">
        <v>4400.83</v>
      </c>
      <c r="O1564" s="191"/>
      <c r="P1564" s="194">
        <v>105.39</v>
      </c>
      <c r="Q1564" s="278"/>
      <c r="R1564" s="278"/>
      <c r="GO1564" s="277"/>
      <c r="GP1564" s="277"/>
      <c r="GQ1564" s="277"/>
      <c r="GR1564" s="277"/>
      <c r="GS1564" s="277"/>
      <c r="GT1564" s="277"/>
      <c r="GU1564" s="277"/>
      <c r="GW1564" s="157"/>
      <c r="GX1564" s="157" t="s">
        <v>2125</v>
      </c>
      <c r="GY1564" s="157"/>
      <c r="GZ1564" s="277"/>
      <c r="HA1564" s="157"/>
      <c r="HB1564" s="157"/>
      <c r="HC1564" s="277"/>
      <c r="HD1564" s="277"/>
      <c r="HF1564" s="277"/>
      <c r="HH1564" s="289"/>
    </row>
    <row r="1565" spans="1:216" ht="12.75" customHeight="1">
      <c r="A1565" s="210"/>
      <c r="B1565" s="187"/>
      <c r="C1565" s="500" t="s">
        <v>429</v>
      </c>
      <c r="D1565" s="500"/>
      <c r="E1565" s="500"/>
      <c r="F1565" s="500"/>
      <c r="G1565" s="500"/>
      <c r="H1565" s="180"/>
      <c r="I1565" s="181"/>
      <c r="J1565" s="181"/>
      <c r="K1565" s="181"/>
      <c r="L1565" s="183"/>
      <c r="M1565" s="181"/>
      <c r="N1565" s="211"/>
      <c r="O1565" s="181"/>
      <c r="P1565" s="212">
        <v>8137.88</v>
      </c>
      <c r="Q1565" s="278"/>
      <c r="R1565" s="278"/>
      <c r="GO1565" s="277"/>
      <c r="GP1565" s="277"/>
      <c r="GQ1565" s="277"/>
      <c r="GR1565" s="277"/>
      <c r="GS1565" s="277"/>
      <c r="GT1565" s="277"/>
      <c r="GU1565" s="277"/>
      <c r="GW1565" s="157"/>
      <c r="GX1565" s="157"/>
      <c r="GY1565" s="157"/>
      <c r="GZ1565" s="277" t="s">
        <v>429</v>
      </c>
      <c r="HA1565" s="157"/>
      <c r="HB1565" s="157"/>
      <c r="HC1565" s="277"/>
      <c r="HD1565" s="277"/>
      <c r="HF1565" s="277"/>
      <c r="HH1565" s="289"/>
    </row>
    <row r="1566" spans="1:216" ht="12.75" customHeight="1">
      <c r="A1566" s="203" t="s">
        <v>2246</v>
      </c>
      <c r="B1566" s="189" t="s">
        <v>430</v>
      </c>
      <c r="C1566" s="501" t="s">
        <v>431</v>
      </c>
      <c r="D1566" s="501"/>
      <c r="E1566" s="501"/>
      <c r="F1566" s="501"/>
      <c r="G1566" s="501"/>
      <c r="H1566" s="190" t="s">
        <v>432</v>
      </c>
      <c r="I1566" s="209">
        <v>2</v>
      </c>
      <c r="J1566" s="191"/>
      <c r="K1566" s="209">
        <v>2</v>
      </c>
      <c r="L1566" s="193"/>
      <c r="M1566" s="191"/>
      <c r="N1566" s="193"/>
      <c r="O1566" s="202">
        <v>1.0367</v>
      </c>
      <c r="P1566" s="216">
        <v>74.150000000000006</v>
      </c>
      <c r="GO1566" s="277"/>
      <c r="GP1566" s="277"/>
      <c r="GQ1566" s="277"/>
      <c r="GR1566" s="277"/>
      <c r="GS1566" s="277"/>
      <c r="GT1566" s="277"/>
      <c r="GU1566" s="277"/>
      <c r="GW1566" s="157"/>
      <c r="GX1566" s="157"/>
      <c r="GY1566" s="157"/>
      <c r="GZ1566" s="277"/>
      <c r="HA1566" s="157" t="s">
        <v>431</v>
      </c>
      <c r="HB1566" s="157"/>
      <c r="HC1566" s="277"/>
      <c r="HD1566" s="277"/>
      <c r="HF1566" s="277"/>
      <c r="HH1566" s="289"/>
    </row>
    <row r="1567" spans="1:216" ht="12.75" customHeight="1">
      <c r="A1567" s="203"/>
      <c r="B1567" s="189"/>
      <c r="C1567" s="501" t="s">
        <v>433</v>
      </c>
      <c r="D1567" s="501"/>
      <c r="E1567" s="501"/>
      <c r="F1567" s="501"/>
      <c r="G1567" s="501"/>
      <c r="H1567" s="190"/>
      <c r="I1567" s="191"/>
      <c r="J1567" s="191"/>
      <c r="K1567" s="191"/>
      <c r="L1567" s="193"/>
      <c r="M1567" s="191"/>
      <c r="N1567" s="193"/>
      <c r="O1567" s="191"/>
      <c r="P1567" s="194">
        <v>7371.3</v>
      </c>
      <c r="GO1567" s="277"/>
      <c r="GP1567" s="277"/>
      <c r="GQ1567" s="277"/>
      <c r="GR1567" s="277"/>
      <c r="GS1567" s="277"/>
      <c r="GT1567" s="277"/>
      <c r="GU1567" s="277"/>
      <c r="GW1567" s="157"/>
      <c r="GX1567" s="157"/>
      <c r="GY1567" s="157"/>
      <c r="GZ1567" s="277"/>
      <c r="HA1567" s="157"/>
      <c r="HB1567" s="157" t="s">
        <v>433</v>
      </c>
      <c r="HC1567" s="277"/>
      <c r="HD1567" s="277"/>
      <c r="HF1567" s="277"/>
      <c r="HH1567" s="289"/>
    </row>
    <row r="1568" spans="1:216" ht="12.75" customHeight="1">
      <c r="A1568" s="203"/>
      <c r="B1568" s="189" t="s">
        <v>603</v>
      </c>
      <c r="C1568" s="501" t="s">
        <v>604</v>
      </c>
      <c r="D1568" s="501"/>
      <c r="E1568" s="501"/>
      <c r="F1568" s="501"/>
      <c r="G1568" s="501"/>
      <c r="H1568" s="190" t="s">
        <v>432</v>
      </c>
      <c r="I1568" s="209">
        <v>97</v>
      </c>
      <c r="J1568" s="191"/>
      <c r="K1568" s="209">
        <v>97</v>
      </c>
      <c r="L1568" s="193"/>
      <c r="M1568" s="191"/>
      <c r="N1568" s="193"/>
      <c r="O1568" s="191"/>
      <c r="P1568" s="194">
        <v>7150.16</v>
      </c>
      <c r="GO1568" s="277"/>
      <c r="GP1568" s="277"/>
      <c r="GQ1568" s="277"/>
      <c r="GR1568" s="277"/>
      <c r="GS1568" s="277"/>
      <c r="GT1568" s="277"/>
      <c r="GU1568" s="277"/>
      <c r="GW1568" s="157"/>
      <c r="GX1568" s="157"/>
      <c r="GY1568" s="157"/>
      <c r="GZ1568" s="277"/>
      <c r="HA1568" s="157"/>
      <c r="HB1568" s="157" t="s">
        <v>604</v>
      </c>
      <c r="HC1568" s="277"/>
      <c r="HD1568" s="277"/>
      <c r="HF1568" s="277"/>
      <c r="HH1568" s="289"/>
    </row>
    <row r="1569" spans="1:216" ht="12.75" customHeight="1">
      <c r="A1569" s="203"/>
      <c r="B1569" s="189" t="s">
        <v>605</v>
      </c>
      <c r="C1569" s="501" t="s">
        <v>606</v>
      </c>
      <c r="D1569" s="501"/>
      <c r="E1569" s="501"/>
      <c r="F1569" s="501"/>
      <c r="G1569" s="501"/>
      <c r="H1569" s="190" t="s">
        <v>432</v>
      </c>
      <c r="I1569" s="209">
        <v>51</v>
      </c>
      <c r="J1569" s="191"/>
      <c r="K1569" s="209">
        <v>51</v>
      </c>
      <c r="L1569" s="193"/>
      <c r="M1569" s="191"/>
      <c r="N1569" s="193"/>
      <c r="O1569" s="191"/>
      <c r="P1569" s="194">
        <v>3759.36</v>
      </c>
      <c r="GO1569" s="277"/>
      <c r="GP1569" s="277"/>
      <c r="GQ1569" s="277"/>
      <c r="GR1569" s="277"/>
      <c r="GS1569" s="277"/>
      <c r="GT1569" s="277"/>
      <c r="GU1569" s="277"/>
      <c r="GW1569" s="157"/>
      <c r="GX1569" s="157"/>
      <c r="GY1569" s="157"/>
      <c r="GZ1569" s="277"/>
      <c r="HA1569" s="157"/>
      <c r="HB1569" s="157" t="s">
        <v>606</v>
      </c>
      <c r="HC1569" s="277"/>
      <c r="HD1569" s="277"/>
      <c r="HF1569" s="277"/>
      <c r="HH1569" s="289"/>
    </row>
    <row r="1570" spans="1:216" ht="12.75" customHeight="1">
      <c r="A1570" s="213"/>
      <c r="B1570" s="214"/>
      <c r="C1570" s="500" t="s">
        <v>438</v>
      </c>
      <c r="D1570" s="500"/>
      <c r="E1570" s="500"/>
      <c r="F1570" s="500"/>
      <c r="G1570" s="500"/>
      <c r="H1570" s="180"/>
      <c r="I1570" s="181"/>
      <c r="J1570" s="181"/>
      <c r="K1570" s="181"/>
      <c r="L1570" s="183"/>
      <c r="M1570" s="181"/>
      <c r="N1570" s="211">
        <v>91055</v>
      </c>
      <c r="O1570" s="181"/>
      <c r="P1570" s="212">
        <v>19121.55</v>
      </c>
      <c r="GO1570" s="277"/>
      <c r="GP1570" s="277"/>
      <c r="GQ1570" s="277"/>
      <c r="GR1570" s="277"/>
      <c r="GS1570" s="277"/>
      <c r="GT1570" s="277"/>
      <c r="GU1570" s="277"/>
      <c r="GW1570" s="157"/>
      <c r="GX1570" s="157"/>
      <c r="GY1570" s="157"/>
      <c r="GZ1570" s="277"/>
      <c r="HA1570" s="157"/>
      <c r="HB1570" s="157"/>
      <c r="HC1570" s="277" t="s">
        <v>438</v>
      </c>
      <c r="HD1570" s="277"/>
      <c r="HF1570" s="277"/>
      <c r="HH1570" s="289"/>
    </row>
    <row r="1571" spans="1:216" ht="33.75" customHeight="1">
      <c r="A1571" s="178" t="s">
        <v>668</v>
      </c>
      <c r="B1571" s="179" t="s">
        <v>765</v>
      </c>
      <c r="C1571" s="498" t="s">
        <v>766</v>
      </c>
      <c r="D1571" s="498"/>
      <c r="E1571" s="498"/>
      <c r="F1571" s="498"/>
      <c r="G1571" s="498"/>
      <c r="H1571" s="180" t="s">
        <v>610</v>
      </c>
      <c r="I1571" s="181">
        <v>0.18</v>
      </c>
      <c r="J1571" s="182">
        <v>1</v>
      </c>
      <c r="K1571" s="219">
        <v>0.18</v>
      </c>
      <c r="L1571" s="183"/>
      <c r="M1571" s="181"/>
      <c r="N1571" s="184"/>
      <c r="O1571" s="181"/>
      <c r="P1571" s="185"/>
      <c r="GO1571" s="277"/>
      <c r="GP1571" s="277"/>
      <c r="GQ1571" s="277" t="s">
        <v>766</v>
      </c>
      <c r="GR1571" s="277"/>
      <c r="GS1571" s="277"/>
      <c r="GT1571" s="277"/>
      <c r="GU1571" s="277"/>
      <c r="GW1571" s="157"/>
      <c r="GX1571" s="157"/>
      <c r="GY1571" s="157"/>
      <c r="GZ1571" s="277"/>
      <c r="HA1571" s="157"/>
      <c r="HB1571" s="157"/>
      <c r="HC1571" s="277"/>
      <c r="HD1571" s="277"/>
      <c r="HF1571" s="277"/>
      <c r="HH1571" s="289"/>
    </row>
    <row r="1572" spans="1:216" ht="56.25" customHeight="1">
      <c r="A1572" s="186"/>
      <c r="B1572" s="187" t="s">
        <v>386</v>
      </c>
      <c r="C1572" s="499" t="s">
        <v>387</v>
      </c>
      <c r="D1572" s="499"/>
      <c r="E1572" s="499"/>
      <c r="F1572" s="499"/>
      <c r="G1572" s="499"/>
      <c r="H1572" s="499"/>
      <c r="I1572" s="499"/>
      <c r="J1572" s="499"/>
      <c r="K1572" s="499"/>
      <c r="L1572" s="499"/>
      <c r="M1572" s="499"/>
      <c r="N1572" s="499"/>
      <c r="O1572" s="499"/>
      <c r="P1572" s="499"/>
      <c r="GO1572" s="277"/>
      <c r="GP1572" s="277"/>
      <c r="GQ1572" s="277"/>
      <c r="GR1572" s="277"/>
      <c r="GS1572" s="277"/>
      <c r="GT1572" s="277"/>
      <c r="GU1572" s="277"/>
      <c r="GV1572" s="140" t="s">
        <v>387</v>
      </c>
      <c r="GW1572" s="157"/>
      <c r="GX1572" s="157"/>
      <c r="GY1572" s="157"/>
      <c r="GZ1572" s="277"/>
      <c r="HA1572" s="157"/>
      <c r="HB1572" s="157"/>
      <c r="HC1572" s="277"/>
      <c r="HD1572" s="277"/>
      <c r="HF1572" s="277"/>
      <c r="HH1572" s="289"/>
    </row>
    <row r="1573" spans="1:216" ht="22.5" customHeight="1">
      <c r="A1573" s="186"/>
      <c r="B1573" s="187" t="s">
        <v>388</v>
      </c>
      <c r="C1573" s="499" t="s">
        <v>389</v>
      </c>
      <c r="D1573" s="499"/>
      <c r="E1573" s="499"/>
      <c r="F1573" s="499"/>
      <c r="G1573" s="499"/>
      <c r="H1573" s="499"/>
      <c r="I1573" s="499"/>
      <c r="J1573" s="499"/>
      <c r="K1573" s="499"/>
      <c r="L1573" s="499"/>
      <c r="M1573" s="499"/>
      <c r="N1573" s="499"/>
      <c r="O1573" s="499"/>
      <c r="P1573" s="499"/>
      <c r="GO1573" s="277"/>
      <c r="GP1573" s="277"/>
      <c r="GQ1573" s="277"/>
      <c r="GR1573" s="277"/>
      <c r="GS1573" s="277"/>
      <c r="GT1573" s="277"/>
      <c r="GU1573" s="277"/>
      <c r="GV1573" s="140" t="s">
        <v>389</v>
      </c>
      <c r="GW1573" s="157"/>
      <c r="GX1573" s="157"/>
      <c r="GY1573" s="157"/>
      <c r="GZ1573" s="277"/>
      <c r="HA1573" s="157"/>
      <c r="HB1573" s="157"/>
      <c r="HC1573" s="277"/>
      <c r="HD1573" s="277"/>
      <c r="HF1573" s="277"/>
      <c r="HH1573" s="289"/>
    </row>
    <row r="1574" spans="1:216" ht="12.75" customHeight="1">
      <c r="A1574" s="186"/>
      <c r="B1574" s="187"/>
      <c r="C1574" s="499" t="s">
        <v>2011</v>
      </c>
      <c r="D1574" s="499"/>
      <c r="E1574" s="499"/>
      <c r="F1574" s="499"/>
      <c r="G1574" s="499"/>
      <c r="H1574" s="499"/>
      <c r="I1574" s="499"/>
      <c r="J1574" s="499"/>
      <c r="K1574" s="499"/>
      <c r="L1574" s="499"/>
      <c r="M1574" s="499"/>
      <c r="N1574" s="499"/>
      <c r="O1574" s="499"/>
      <c r="P1574" s="499"/>
      <c r="GO1574" s="277"/>
      <c r="GP1574" s="277"/>
      <c r="GQ1574" s="277"/>
      <c r="GR1574" s="277"/>
      <c r="GS1574" s="277"/>
      <c r="GT1574" s="277"/>
      <c r="GU1574" s="277"/>
      <c r="GV1574" s="140" t="s">
        <v>2011</v>
      </c>
      <c r="GW1574" s="157"/>
      <c r="GX1574" s="157"/>
      <c r="GY1574" s="157"/>
      <c r="GZ1574" s="277"/>
      <c r="HA1574" s="157"/>
      <c r="HB1574" s="157"/>
      <c r="HC1574" s="277"/>
      <c r="HD1574" s="277"/>
      <c r="HF1574" s="277"/>
      <c r="HH1574" s="289"/>
    </row>
    <row r="1575" spans="1:216" ht="12.75" customHeight="1">
      <c r="A1575" s="188"/>
      <c r="B1575" s="189" t="s">
        <v>164</v>
      </c>
      <c r="C1575" s="501" t="s">
        <v>391</v>
      </c>
      <c r="D1575" s="501"/>
      <c r="E1575" s="501"/>
      <c r="F1575" s="501"/>
      <c r="G1575" s="501"/>
      <c r="H1575" s="190" t="s">
        <v>392</v>
      </c>
      <c r="I1575" s="191"/>
      <c r="J1575" s="191"/>
      <c r="K1575" s="215">
        <v>9.3019359000000001</v>
      </c>
      <c r="L1575" s="193"/>
      <c r="M1575" s="191"/>
      <c r="N1575" s="193"/>
      <c r="O1575" s="191"/>
      <c r="P1575" s="194">
        <v>5266.2</v>
      </c>
      <c r="GO1575" s="277"/>
      <c r="GP1575" s="277"/>
      <c r="GQ1575" s="277"/>
      <c r="GR1575" s="277"/>
      <c r="GS1575" s="277"/>
      <c r="GT1575" s="277"/>
      <c r="GU1575" s="277"/>
      <c r="GW1575" s="157" t="s">
        <v>391</v>
      </c>
      <c r="GX1575" s="157"/>
      <c r="GY1575" s="157"/>
      <c r="GZ1575" s="277"/>
      <c r="HA1575" s="157"/>
      <c r="HB1575" s="157"/>
      <c r="HC1575" s="277"/>
      <c r="HD1575" s="277"/>
      <c r="HF1575" s="277"/>
      <c r="HH1575" s="289"/>
    </row>
    <row r="1576" spans="1:216" ht="12.75" customHeight="1">
      <c r="A1576" s="195"/>
      <c r="B1576" s="189" t="s">
        <v>393</v>
      </c>
      <c r="C1576" s="501" t="s">
        <v>394</v>
      </c>
      <c r="D1576" s="501"/>
      <c r="E1576" s="501"/>
      <c r="F1576" s="501"/>
      <c r="G1576" s="501"/>
      <c r="H1576" s="190" t="s">
        <v>392</v>
      </c>
      <c r="I1576" s="201">
        <v>32.159999999999997</v>
      </c>
      <c r="J1576" s="197">
        <v>1.6068849999999999</v>
      </c>
      <c r="K1576" s="215">
        <v>9.3019359000000001</v>
      </c>
      <c r="L1576" s="198"/>
      <c r="M1576" s="199"/>
      <c r="N1576" s="200">
        <v>566.14</v>
      </c>
      <c r="O1576" s="191"/>
      <c r="P1576" s="194">
        <v>5266.2</v>
      </c>
      <c r="Q1576" s="278"/>
      <c r="R1576" s="278"/>
      <c r="GO1576" s="277"/>
      <c r="GP1576" s="277"/>
      <c r="GQ1576" s="277"/>
      <c r="GR1576" s="277"/>
      <c r="GS1576" s="277"/>
      <c r="GT1576" s="277"/>
      <c r="GU1576" s="277"/>
      <c r="GW1576" s="157"/>
      <c r="GX1576" s="157" t="s">
        <v>394</v>
      </c>
      <c r="GY1576" s="157"/>
      <c r="GZ1576" s="277"/>
      <c r="HA1576" s="157"/>
      <c r="HB1576" s="157"/>
      <c r="HC1576" s="277"/>
      <c r="HD1576" s="277"/>
      <c r="HF1576" s="277"/>
      <c r="HH1576" s="289"/>
    </row>
    <row r="1577" spans="1:216" ht="12.75" customHeight="1">
      <c r="A1577" s="188"/>
      <c r="B1577" s="189" t="s">
        <v>167</v>
      </c>
      <c r="C1577" s="501" t="s">
        <v>395</v>
      </c>
      <c r="D1577" s="501"/>
      <c r="E1577" s="501"/>
      <c r="F1577" s="501"/>
      <c r="G1577" s="501"/>
      <c r="H1577" s="190"/>
      <c r="I1577" s="191"/>
      <c r="J1577" s="191"/>
      <c r="K1577" s="191"/>
      <c r="L1577" s="193"/>
      <c r="M1577" s="191"/>
      <c r="N1577" s="193"/>
      <c r="O1577" s="191"/>
      <c r="P1577" s="216">
        <v>18.440000000000001</v>
      </c>
      <c r="GO1577" s="277"/>
      <c r="GP1577" s="277"/>
      <c r="GQ1577" s="277"/>
      <c r="GR1577" s="277"/>
      <c r="GS1577" s="277"/>
      <c r="GT1577" s="277"/>
      <c r="GU1577" s="277"/>
      <c r="GW1577" s="157" t="s">
        <v>395</v>
      </c>
      <c r="GX1577" s="157"/>
      <c r="GY1577" s="157"/>
      <c r="GZ1577" s="277"/>
      <c r="HA1577" s="157"/>
      <c r="HB1577" s="157"/>
      <c r="HC1577" s="277"/>
      <c r="HD1577" s="277"/>
      <c r="HF1577" s="277"/>
      <c r="HH1577" s="289"/>
    </row>
    <row r="1578" spans="1:216" ht="12.75" customHeight="1">
      <c r="A1578" s="188"/>
      <c r="B1578" s="189"/>
      <c r="C1578" s="501" t="s">
        <v>396</v>
      </c>
      <c r="D1578" s="501"/>
      <c r="E1578" s="501"/>
      <c r="F1578" s="501"/>
      <c r="G1578" s="501"/>
      <c r="H1578" s="190" t="s">
        <v>392</v>
      </c>
      <c r="I1578" s="191"/>
      <c r="J1578" s="191"/>
      <c r="K1578" s="215">
        <v>1.7354399999999999E-2</v>
      </c>
      <c r="L1578" s="193"/>
      <c r="M1578" s="191"/>
      <c r="N1578" s="193"/>
      <c r="O1578" s="191"/>
      <c r="P1578" s="216">
        <v>11.78</v>
      </c>
      <c r="GO1578" s="277"/>
      <c r="GP1578" s="277"/>
      <c r="GQ1578" s="277"/>
      <c r="GR1578" s="277"/>
      <c r="GS1578" s="277"/>
      <c r="GT1578" s="277"/>
      <c r="GU1578" s="277"/>
      <c r="GW1578" s="157" t="s">
        <v>396</v>
      </c>
      <c r="GX1578" s="157"/>
      <c r="GY1578" s="157"/>
      <c r="GZ1578" s="277"/>
      <c r="HA1578" s="157"/>
      <c r="HB1578" s="157"/>
      <c r="HC1578" s="277"/>
      <c r="HD1578" s="277"/>
      <c r="HF1578" s="277"/>
      <c r="HH1578" s="289"/>
    </row>
    <row r="1579" spans="1:216" ht="12.75" customHeight="1">
      <c r="A1579" s="195"/>
      <c r="B1579" s="189" t="s">
        <v>397</v>
      </c>
      <c r="C1579" s="501" t="s">
        <v>398</v>
      </c>
      <c r="D1579" s="501"/>
      <c r="E1579" s="501"/>
      <c r="F1579" s="501"/>
      <c r="G1579" s="501"/>
      <c r="H1579" s="190" t="s">
        <v>399</v>
      </c>
      <c r="I1579" s="201">
        <v>0.03</v>
      </c>
      <c r="J1579" s="197">
        <v>1.6068849999999999</v>
      </c>
      <c r="K1579" s="215">
        <v>8.6771999999999995E-3</v>
      </c>
      <c r="L1579" s="198"/>
      <c r="M1579" s="199"/>
      <c r="N1579" s="200">
        <v>1582.31</v>
      </c>
      <c r="O1579" s="191"/>
      <c r="P1579" s="194">
        <v>13.73</v>
      </c>
      <c r="Q1579" s="278"/>
      <c r="R1579" s="278"/>
      <c r="GO1579" s="277"/>
      <c r="GP1579" s="277"/>
      <c r="GQ1579" s="277"/>
      <c r="GR1579" s="277"/>
      <c r="GS1579" s="277"/>
      <c r="GT1579" s="277"/>
      <c r="GU1579" s="277"/>
      <c r="GW1579" s="157"/>
      <c r="GX1579" s="157" t="s">
        <v>398</v>
      </c>
      <c r="GY1579" s="157"/>
      <c r="GZ1579" s="277"/>
      <c r="HA1579" s="157"/>
      <c r="HB1579" s="157"/>
      <c r="HC1579" s="277"/>
      <c r="HD1579" s="277"/>
      <c r="HF1579" s="277"/>
      <c r="HH1579" s="289"/>
    </row>
    <row r="1580" spans="1:216" ht="12.75" customHeight="1">
      <c r="A1580" s="203"/>
      <c r="B1580" s="189" t="s">
        <v>400</v>
      </c>
      <c r="C1580" s="501" t="s">
        <v>401</v>
      </c>
      <c r="D1580" s="501"/>
      <c r="E1580" s="501"/>
      <c r="F1580" s="501"/>
      <c r="G1580" s="501"/>
      <c r="H1580" s="190" t="s">
        <v>392</v>
      </c>
      <c r="I1580" s="201">
        <v>0.03</v>
      </c>
      <c r="J1580" s="197">
        <v>1.6068849999999999</v>
      </c>
      <c r="K1580" s="215">
        <v>8.6771999999999995E-3</v>
      </c>
      <c r="L1580" s="193"/>
      <c r="M1580" s="191"/>
      <c r="N1580" s="204">
        <v>777.91</v>
      </c>
      <c r="O1580" s="191"/>
      <c r="P1580" s="216">
        <v>6.75</v>
      </c>
      <c r="GO1580" s="277"/>
      <c r="GP1580" s="277"/>
      <c r="GQ1580" s="277"/>
      <c r="GR1580" s="277"/>
      <c r="GS1580" s="277"/>
      <c r="GT1580" s="277"/>
      <c r="GU1580" s="277"/>
      <c r="GW1580" s="157"/>
      <c r="GX1580" s="157"/>
      <c r="GY1580" s="157" t="s">
        <v>401</v>
      </c>
      <c r="GZ1580" s="277"/>
      <c r="HA1580" s="157"/>
      <c r="HB1580" s="157"/>
      <c r="HC1580" s="277"/>
      <c r="HD1580" s="277"/>
      <c r="HF1580" s="277"/>
      <c r="HH1580" s="289"/>
    </row>
    <row r="1581" spans="1:216" ht="12.75" customHeight="1">
      <c r="A1581" s="195"/>
      <c r="B1581" s="189" t="s">
        <v>402</v>
      </c>
      <c r="C1581" s="501" t="s">
        <v>403</v>
      </c>
      <c r="D1581" s="501"/>
      <c r="E1581" s="501"/>
      <c r="F1581" s="501"/>
      <c r="G1581" s="501"/>
      <c r="H1581" s="190" t="s">
        <v>399</v>
      </c>
      <c r="I1581" s="201">
        <v>0.03</v>
      </c>
      <c r="J1581" s="197">
        <v>1.6068849999999999</v>
      </c>
      <c r="K1581" s="215">
        <v>8.6771999999999995E-3</v>
      </c>
      <c r="L1581" s="198"/>
      <c r="M1581" s="199"/>
      <c r="N1581" s="200">
        <v>543.33000000000004</v>
      </c>
      <c r="O1581" s="191"/>
      <c r="P1581" s="194">
        <v>4.71</v>
      </c>
      <c r="Q1581" s="278"/>
      <c r="R1581" s="278"/>
      <c r="GO1581" s="277"/>
      <c r="GP1581" s="277"/>
      <c r="GQ1581" s="277"/>
      <c r="GR1581" s="277"/>
      <c r="GS1581" s="277"/>
      <c r="GT1581" s="277"/>
      <c r="GU1581" s="277"/>
      <c r="GW1581" s="157"/>
      <c r="GX1581" s="157" t="s">
        <v>403</v>
      </c>
      <c r="GY1581" s="157"/>
      <c r="GZ1581" s="277"/>
      <c r="HA1581" s="157"/>
      <c r="HB1581" s="157"/>
      <c r="HC1581" s="277"/>
      <c r="HD1581" s="277"/>
      <c r="HF1581" s="277"/>
      <c r="HH1581" s="289"/>
    </row>
    <row r="1582" spans="1:216" ht="12.75" customHeight="1">
      <c r="A1582" s="203"/>
      <c r="B1582" s="189" t="s">
        <v>404</v>
      </c>
      <c r="C1582" s="501" t="s">
        <v>405</v>
      </c>
      <c r="D1582" s="501"/>
      <c r="E1582" s="501"/>
      <c r="F1582" s="501"/>
      <c r="G1582" s="501"/>
      <c r="H1582" s="190" t="s">
        <v>392</v>
      </c>
      <c r="I1582" s="201">
        <v>0.03</v>
      </c>
      <c r="J1582" s="197">
        <v>1.6068849999999999</v>
      </c>
      <c r="K1582" s="215">
        <v>8.6771999999999995E-3</v>
      </c>
      <c r="L1582" s="193"/>
      <c r="M1582" s="191"/>
      <c r="N1582" s="204">
        <v>579.11</v>
      </c>
      <c r="O1582" s="191"/>
      <c r="P1582" s="216">
        <v>5.03</v>
      </c>
      <c r="GO1582" s="277"/>
      <c r="GP1582" s="277"/>
      <c r="GQ1582" s="277"/>
      <c r="GR1582" s="277"/>
      <c r="GS1582" s="277"/>
      <c r="GT1582" s="277"/>
      <c r="GU1582" s="277"/>
      <c r="GW1582" s="157"/>
      <c r="GX1582" s="157"/>
      <c r="GY1582" s="157" t="s">
        <v>405</v>
      </c>
      <c r="GZ1582" s="277"/>
      <c r="HA1582" s="157"/>
      <c r="HB1582" s="157"/>
      <c r="HC1582" s="277"/>
      <c r="HD1582" s="277"/>
      <c r="HF1582" s="277"/>
      <c r="HH1582" s="289"/>
    </row>
    <row r="1583" spans="1:216" ht="12.75" customHeight="1">
      <c r="A1583" s="188"/>
      <c r="B1583" s="189" t="s">
        <v>180</v>
      </c>
      <c r="C1583" s="501" t="s">
        <v>410</v>
      </c>
      <c r="D1583" s="501"/>
      <c r="E1583" s="501"/>
      <c r="F1583" s="501"/>
      <c r="G1583" s="501"/>
      <c r="H1583" s="190"/>
      <c r="I1583" s="191"/>
      <c r="J1583" s="191"/>
      <c r="K1583" s="191"/>
      <c r="L1583" s="193"/>
      <c r="M1583" s="191"/>
      <c r="N1583" s="193"/>
      <c r="O1583" s="191"/>
      <c r="P1583" s="216">
        <v>39.08</v>
      </c>
      <c r="GO1583" s="277"/>
      <c r="GP1583" s="277"/>
      <c r="GQ1583" s="277"/>
      <c r="GR1583" s="277"/>
      <c r="GS1583" s="277"/>
      <c r="GT1583" s="277"/>
      <c r="GU1583" s="277"/>
      <c r="GW1583" s="157" t="s">
        <v>410</v>
      </c>
      <c r="GX1583" s="157"/>
      <c r="GY1583" s="157"/>
      <c r="GZ1583" s="277"/>
      <c r="HA1583" s="157"/>
      <c r="HB1583" s="157"/>
      <c r="HC1583" s="277"/>
      <c r="HD1583" s="277"/>
      <c r="HF1583" s="277"/>
      <c r="HH1583" s="289"/>
    </row>
    <row r="1584" spans="1:216" ht="12.75" customHeight="1">
      <c r="A1584" s="195"/>
      <c r="B1584" s="189" t="s">
        <v>590</v>
      </c>
      <c r="C1584" s="501" t="s">
        <v>591</v>
      </c>
      <c r="D1584" s="501"/>
      <c r="E1584" s="501"/>
      <c r="F1584" s="501"/>
      <c r="G1584" s="501"/>
      <c r="H1584" s="190" t="s">
        <v>592</v>
      </c>
      <c r="I1584" s="207">
        <v>6.6559999999999997</v>
      </c>
      <c r="J1584" s="202">
        <v>1.0367</v>
      </c>
      <c r="K1584" s="215">
        <v>1.2420495</v>
      </c>
      <c r="L1584" s="198"/>
      <c r="M1584" s="199"/>
      <c r="N1584" s="200">
        <v>7.46</v>
      </c>
      <c r="O1584" s="191"/>
      <c r="P1584" s="194">
        <v>9.27</v>
      </c>
      <c r="Q1584" s="278"/>
      <c r="R1584" s="278"/>
      <c r="GO1584" s="277"/>
      <c r="GP1584" s="277"/>
      <c r="GQ1584" s="277"/>
      <c r="GR1584" s="277"/>
      <c r="GS1584" s="277"/>
      <c r="GT1584" s="277"/>
      <c r="GU1584" s="277"/>
      <c r="GW1584" s="157"/>
      <c r="GX1584" s="157" t="s">
        <v>591</v>
      </c>
      <c r="GY1584" s="157"/>
      <c r="GZ1584" s="277"/>
      <c r="HA1584" s="157"/>
      <c r="HB1584" s="157"/>
      <c r="HC1584" s="277"/>
      <c r="HD1584" s="277"/>
      <c r="HF1584" s="277"/>
      <c r="HH1584" s="289"/>
    </row>
    <row r="1585" spans="1:216" ht="12.75" customHeight="1">
      <c r="A1585" s="195"/>
      <c r="B1585" s="189" t="s">
        <v>596</v>
      </c>
      <c r="C1585" s="501" t="s">
        <v>597</v>
      </c>
      <c r="D1585" s="501"/>
      <c r="E1585" s="501"/>
      <c r="F1585" s="501"/>
      <c r="G1585" s="501"/>
      <c r="H1585" s="190" t="s">
        <v>587</v>
      </c>
      <c r="I1585" s="201">
        <v>2.04</v>
      </c>
      <c r="J1585" s="202">
        <v>1.0367</v>
      </c>
      <c r="K1585" s="215">
        <v>0.38067620000000002</v>
      </c>
      <c r="L1585" s="205">
        <v>41.71</v>
      </c>
      <c r="M1585" s="220">
        <v>1.3</v>
      </c>
      <c r="N1585" s="200">
        <v>54.22</v>
      </c>
      <c r="O1585" s="191"/>
      <c r="P1585" s="194">
        <v>20.64</v>
      </c>
      <c r="Q1585" s="278"/>
      <c r="R1585" s="278"/>
      <c r="GO1585" s="277"/>
      <c r="GP1585" s="277"/>
      <c r="GQ1585" s="277"/>
      <c r="GR1585" s="277"/>
      <c r="GS1585" s="277"/>
      <c r="GT1585" s="277"/>
      <c r="GU1585" s="277"/>
      <c r="GW1585" s="157"/>
      <c r="GX1585" s="157" t="s">
        <v>597</v>
      </c>
      <c r="GY1585" s="157"/>
      <c r="GZ1585" s="277"/>
      <c r="HA1585" s="157"/>
      <c r="HB1585" s="157"/>
      <c r="HC1585" s="277"/>
      <c r="HD1585" s="277"/>
      <c r="HF1585" s="277"/>
      <c r="HH1585" s="289"/>
    </row>
    <row r="1586" spans="1:216" ht="33.75" customHeight="1">
      <c r="A1586" s="195"/>
      <c r="B1586" s="189" t="s">
        <v>767</v>
      </c>
      <c r="C1586" s="501" t="s">
        <v>768</v>
      </c>
      <c r="D1586" s="501"/>
      <c r="E1586" s="501"/>
      <c r="F1586" s="501"/>
      <c r="G1586" s="501"/>
      <c r="H1586" s="190" t="s">
        <v>587</v>
      </c>
      <c r="I1586" s="201">
        <v>2.04</v>
      </c>
      <c r="J1586" s="202">
        <v>1.0367</v>
      </c>
      <c r="K1586" s="215">
        <v>0.38067620000000002</v>
      </c>
      <c r="L1586" s="205">
        <v>18.54</v>
      </c>
      <c r="M1586" s="220">
        <v>1.3</v>
      </c>
      <c r="N1586" s="200">
        <v>24.1</v>
      </c>
      <c r="O1586" s="191"/>
      <c r="P1586" s="194">
        <v>9.17</v>
      </c>
      <c r="Q1586" s="278"/>
      <c r="R1586" s="278"/>
      <c r="GO1586" s="277"/>
      <c r="GP1586" s="277"/>
      <c r="GQ1586" s="277"/>
      <c r="GR1586" s="277"/>
      <c r="GS1586" s="277"/>
      <c r="GT1586" s="277"/>
      <c r="GU1586" s="277"/>
      <c r="GW1586" s="157"/>
      <c r="GX1586" s="157" t="s">
        <v>768</v>
      </c>
      <c r="GY1586" s="157"/>
      <c r="GZ1586" s="277"/>
      <c r="HA1586" s="157"/>
      <c r="HB1586" s="157"/>
      <c r="HC1586" s="277"/>
      <c r="HD1586" s="277"/>
      <c r="HF1586" s="277"/>
      <c r="HH1586" s="289"/>
    </row>
    <row r="1587" spans="1:216" ht="12.75" customHeight="1">
      <c r="A1587" s="210"/>
      <c r="B1587" s="187"/>
      <c r="C1587" s="500" t="s">
        <v>429</v>
      </c>
      <c r="D1587" s="500"/>
      <c r="E1587" s="500"/>
      <c r="F1587" s="500"/>
      <c r="G1587" s="500"/>
      <c r="H1587" s="180"/>
      <c r="I1587" s="181"/>
      <c r="J1587" s="181"/>
      <c r="K1587" s="181"/>
      <c r="L1587" s="183"/>
      <c r="M1587" s="181"/>
      <c r="N1587" s="211"/>
      <c r="O1587" s="181"/>
      <c r="P1587" s="212">
        <v>5335.5</v>
      </c>
      <c r="Q1587" s="278"/>
      <c r="R1587" s="278"/>
      <c r="GO1587" s="277"/>
      <c r="GP1587" s="277"/>
      <c r="GQ1587" s="277"/>
      <c r="GR1587" s="277"/>
      <c r="GS1587" s="277"/>
      <c r="GT1587" s="277"/>
      <c r="GU1587" s="277"/>
      <c r="GW1587" s="157"/>
      <c r="GX1587" s="157"/>
      <c r="GY1587" s="157"/>
      <c r="GZ1587" s="277" t="s">
        <v>429</v>
      </c>
      <c r="HA1587" s="157"/>
      <c r="HB1587" s="157"/>
      <c r="HC1587" s="277"/>
      <c r="HD1587" s="277"/>
      <c r="HF1587" s="277"/>
      <c r="HH1587" s="289"/>
    </row>
    <row r="1588" spans="1:216" ht="12.75" customHeight="1">
      <c r="A1588" s="203" t="s">
        <v>2247</v>
      </c>
      <c r="B1588" s="189" t="s">
        <v>430</v>
      </c>
      <c r="C1588" s="501" t="s">
        <v>431</v>
      </c>
      <c r="D1588" s="501"/>
      <c r="E1588" s="501"/>
      <c r="F1588" s="501"/>
      <c r="G1588" s="501"/>
      <c r="H1588" s="190" t="s">
        <v>432</v>
      </c>
      <c r="I1588" s="209">
        <v>2</v>
      </c>
      <c r="J1588" s="191"/>
      <c r="K1588" s="209">
        <v>2</v>
      </c>
      <c r="L1588" s="193"/>
      <c r="M1588" s="191"/>
      <c r="N1588" s="193"/>
      <c r="O1588" s="202">
        <v>1.0367</v>
      </c>
      <c r="P1588" s="216">
        <v>67.95</v>
      </c>
      <c r="GO1588" s="277"/>
      <c r="GP1588" s="277"/>
      <c r="GQ1588" s="277"/>
      <c r="GR1588" s="277"/>
      <c r="GS1588" s="277"/>
      <c r="GT1588" s="277"/>
      <c r="GU1588" s="277"/>
      <c r="GW1588" s="157"/>
      <c r="GX1588" s="157"/>
      <c r="GY1588" s="157"/>
      <c r="GZ1588" s="277"/>
      <c r="HA1588" s="157" t="s">
        <v>431</v>
      </c>
      <c r="HB1588" s="157"/>
      <c r="HC1588" s="277"/>
      <c r="HD1588" s="277"/>
      <c r="HF1588" s="277"/>
      <c r="HH1588" s="289"/>
    </row>
    <row r="1589" spans="1:216" ht="12.75" customHeight="1">
      <c r="A1589" s="203"/>
      <c r="B1589" s="189"/>
      <c r="C1589" s="501" t="s">
        <v>433</v>
      </c>
      <c r="D1589" s="501"/>
      <c r="E1589" s="501"/>
      <c r="F1589" s="501"/>
      <c r="G1589" s="501"/>
      <c r="H1589" s="190"/>
      <c r="I1589" s="191"/>
      <c r="J1589" s="191"/>
      <c r="K1589" s="191"/>
      <c r="L1589" s="193"/>
      <c r="M1589" s="191"/>
      <c r="N1589" s="193"/>
      <c r="O1589" s="191"/>
      <c r="P1589" s="194">
        <v>5277.98</v>
      </c>
      <c r="GO1589" s="277"/>
      <c r="GP1589" s="277"/>
      <c r="GQ1589" s="277"/>
      <c r="GR1589" s="277"/>
      <c r="GS1589" s="277"/>
      <c r="GT1589" s="277"/>
      <c r="GU1589" s="277"/>
      <c r="GW1589" s="157"/>
      <c r="GX1589" s="157"/>
      <c r="GY1589" s="157"/>
      <c r="GZ1589" s="277"/>
      <c r="HA1589" s="157"/>
      <c r="HB1589" s="157" t="s">
        <v>433</v>
      </c>
      <c r="HC1589" s="277"/>
      <c r="HD1589" s="277"/>
      <c r="HF1589" s="277"/>
      <c r="HH1589" s="289"/>
    </row>
    <row r="1590" spans="1:216" ht="12.75" customHeight="1">
      <c r="A1590" s="203"/>
      <c r="B1590" s="189" t="s">
        <v>603</v>
      </c>
      <c r="C1590" s="501" t="s">
        <v>604</v>
      </c>
      <c r="D1590" s="501"/>
      <c r="E1590" s="501"/>
      <c r="F1590" s="501"/>
      <c r="G1590" s="501"/>
      <c r="H1590" s="190" t="s">
        <v>432</v>
      </c>
      <c r="I1590" s="209">
        <v>97</v>
      </c>
      <c r="J1590" s="191"/>
      <c r="K1590" s="209">
        <v>97</v>
      </c>
      <c r="L1590" s="193"/>
      <c r="M1590" s="191"/>
      <c r="N1590" s="193"/>
      <c r="O1590" s="191"/>
      <c r="P1590" s="194">
        <v>5119.6400000000003</v>
      </c>
      <c r="GO1590" s="277"/>
      <c r="GP1590" s="277"/>
      <c r="GQ1590" s="277"/>
      <c r="GR1590" s="277"/>
      <c r="GS1590" s="277"/>
      <c r="GT1590" s="277"/>
      <c r="GU1590" s="277"/>
      <c r="GW1590" s="157"/>
      <c r="GX1590" s="157"/>
      <c r="GY1590" s="157"/>
      <c r="GZ1590" s="277"/>
      <c r="HA1590" s="157"/>
      <c r="HB1590" s="157" t="s">
        <v>604</v>
      </c>
      <c r="HC1590" s="277"/>
      <c r="HD1590" s="277"/>
      <c r="HF1590" s="277"/>
      <c r="HH1590" s="289"/>
    </row>
    <row r="1591" spans="1:216" ht="12.75" customHeight="1">
      <c r="A1591" s="203"/>
      <c r="B1591" s="189" t="s">
        <v>605</v>
      </c>
      <c r="C1591" s="501" t="s">
        <v>606</v>
      </c>
      <c r="D1591" s="501"/>
      <c r="E1591" s="501"/>
      <c r="F1591" s="501"/>
      <c r="G1591" s="501"/>
      <c r="H1591" s="190" t="s">
        <v>432</v>
      </c>
      <c r="I1591" s="209">
        <v>51</v>
      </c>
      <c r="J1591" s="191"/>
      <c r="K1591" s="209">
        <v>51</v>
      </c>
      <c r="L1591" s="193"/>
      <c r="M1591" s="191"/>
      <c r="N1591" s="193"/>
      <c r="O1591" s="191"/>
      <c r="P1591" s="194">
        <v>2691.77</v>
      </c>
      <c r="GO1591" s="277"/>
      <c r="GP1591" s="277"/>
      <c r="GQ1591" s="277"/>
      <c r="GR1591" s="277"/>
      <c r="GS1591" s="277"/>
      <c r="GT1591" s="277"/>
      <c r="GU1591" s="277"/>
      <c r="GW1591" s="157"/>
      <c r="GX1591" s="157"/>
      <c r="GY1591" s="157"/>
      <c r="GZ1591" s="277"/>
      <c r="HA1591" s="157"/>
      <c r="HB1591" s="157" t="s">
        <v>606</v>
      </c>
      <c r="HC1591" s="277"/>
      <c r="HD1591" s="277"/>
      <c r="HF1591" s="277"/>
      <c r="HH1591" s="289"/>
    </row>
    <row r="1592" spans="1:216" ht="12.75" customHeight="1">
      <c r="A1592" s="213"/>
      <c r="B1592" s="214"/>
      <c r="C1592" s="500" t="s">
        <v>438</v>
      </c>
      <c r="D1592" s="500"/>
      <c r="E1592" s="500"/>
      <c r="F1592" s="500"/>
      <c r="G1592" s="500"/>
      <c r="H1592" s="180"/>
      <c r="I1592" s="181"/>
      <c r="J1592" s="181"/>
      <c r="K1592" s="181"/>
      <c r="L1592" s="183"/>
      <c r="M1592" s="181"/>
      <c r="N1592" s="211">
        <v>73415.89</v>
      </c>
      <c r="O1592" s="181"/>
      <c r="P1592" s="212">
        <v>13214.86</v>
      </c>
      <c r="GO1592" s="277"/>
      <c r="GP1592" s="277"/>
      <c r="GQ1592" s="277"/>
      <c r="GR1592" s="277"/>
      <c r="GS1592" s="277"/>
      <c r="GT1592" s="277"/>
      <c r="GU1592" s="277"/>
      <c r="GW1592" s="157"/>
      <c r="GX1592" s="157"/>
      <c r="GY1592" s="157"/>
      <c r="GZ1592" s="277"/>
      <c r="HA1592" s="157"/>
      <c r="HB1592" s="157"/>
      <c r="HC1592" s="277" t="s">
        <v>438</v>
      </c>
      <c r="HD1592" s="277"/>
      <c r="HF1592" s="277"/>
      <c r="HH1592" s="289"/>
    </row>
    <row r="1593" spans="1:216" ht="12.75" customHeight="1">
      <c r="A1593" s="178" t="s">
        <v>700</v>
      </c>
      <c r="B1593" s="179" t="s">
        <v>2248</v>
      </c>
      <c r="C1593" s="498" t="s">
        <v>2249</v>
      </c>
      <c r="D1593" s="498"/>
      <c r="E1593" s="498"/>
      <c r="F1593" s="498"/>
      <c r="G1593" s="498"/>
      <c r="H1593" s="180" t="s">
        <v>773</v>
      </c>
      <c r="I1593" s="181">
        <v>1.7999999999999999E-2</v>
      </c>
      <c r="J1593" s="182">
        <v>1</v>
      </c>
      <c r="K1593" s="249">
        <v>1.7999999999999999E-2</v>
      </c>
      <c r="L1593" s="183"/>
      <c r="M1593" s="181"/>
      <c r="N1593" s="239">
        <v>21487.34</v>
      </c>
      <c r="O1593" s="217">
        <v>1.0367</v>
      </c>
      <c r="P1593" s="240">
        <v>400.97</v>
      </c>
      <c r="GO1593" s="277"/>
      <c r="GP1593" s="277"/>
      <c r="GQ1593" s="277" t="s">
        <v>2249</v>
      </c>
      <c r="GR1593" s="277"/>
      <c r="GS1593" s="277"/>
      <c r="GT1593" s="277"/>
      <c r="GU1593" s="277"/>
      <c r="GW1593" s="157"/>
      <c r="GX1593" s="157"/>
      <c r="GY1593" s="157"/>
      <c r="GZ1593" s="277"/>
      <c r="HA1593" s="157"/>
      <c r="HB1593" s="157"/>
      <c r="HC1593" s="277"/>
      <c r="HD1593" s="277"/>
      <c r="HF1593" s="277"/>
      <c r="HH1593" s="289"/>
    </row>
    <row r="1594" spans="1:216" ht="12.75" customHeight="1">
      <c r="A1594" s="186"/>
      <c r="B1594" s="187"/>
      <c r="C1594" s="499" t="s">
        <v>2011</v>
      </c>
      <c r="D1594" s="499"/>
      <c r="E1594" s="499"/>
      <c r="F1594" s="499"/>
      <c r="G1594" s="499"/>
      <c r="H1594" s="499"/>
      <c r="I1594" s="499"/>
      <c r="J1594" s="499"/>
      <c r="K1594" s="499"/>
      <c r="L1594" s="499"/>
      <c r="M1594" s="499"/>
      <c r="N1594" s="499"/>
      <c r="O1594" s="499"/>
      <c r="P1594" s="499"/>
      <c r="GO1594" s="277"/>
      <c r="GP1594" s="277"/>
      <c r="GQ1594" s="277"/>
      <c r="GR1594" s="277"/>
      <c r="GS1594" s="277"/>
      <c r="GT1594" s="277"/>
      <c r="GU1594" s="277"/>
      <c r="GV1594" s="140" t="s">
        <v>2011</v>
      </c>
      <c r="GW1594" s="157"/>
      <c r="GX1594" s="157"/>
      <c r="GY1594" s="157"/>
      <c r="GZ1594" s="277"/>
      <c r="HA1594" s="157"/>
      <c r="HB1594" s="157"/>
      <c r="HC1594" s="277"/>
      <c r="HD1594" s="277"/>
      <c r="HF1594" s="277"/>
      <c r="HH1594" s="289"/>
    </row>
    <row r="1595" spans="1:216" ht="12.75" customHeight="1">
      <c r="A1595" s="213"/>
      <c r="B1595" s="214"/>
      <c r="C1595" s="500" t="s">
        <v>438</v>
      </c>
      <c r="D1595" s="500"/>
      <c r="E1595" s="500"/>
      <c r="F1595" s="500"/>
      <c r="G1595" s="500"/>
      <c r="H1595" s="180"/>
      <c r="I1595" s="181"/>
      <c r="J1595" s="181"/>
      <c r="K1595" s="181"/>
      <c r="L1595" s="183"/>
      <c r="M1595" s="181"/>
      <c r="N1595" s="183"/>
      <c r="O1595" s="181"/>
      <c r="P1595" s="240">
        <v>400.97</v>
      </c>
      <c r="GO1595" s="277"/>
      <c r="GP1595" s="277"/>
      <c r="GQ1595" s="277"/>
      <c r="GR1595" s="277"/>
      <c r="GS1595" s="277"/>
      <c r="GT1595" s="277"/>
      <c r="GU1595" s="277"/>
      <c r="GW1595" s="157"/>
      <c r="GX1595" s="157"/>
      <c r="GY1595" s="157"/>
      <c r="GZ1595" s="277"/>
      <c r="HA1595" s="157"/>
      <c r="HB1595" s="157"/>
      <c r="HC1595" s="277" t="s">
        <v>438</v>
      </c>
      <c r="HD1595" s="277"/>
      <c r="HF1595" s="277"/>
      <c r="HH1595" s="289"/>
    </row>
    <row r="1596" spans="1:216" ht="12.75" customHeight="1">
      <c r="A1596" s="497" t="s">
        <v>2250</v>
      </c>
      <c r="B1596" s="497"/>
      <c r="C1596" s="497"/>
      <c r="D1596" s="497"/>
      <c r="E1596" s="497"/>
      <c r="F1596" s="497"/>
      <c r="G1596" s="497"/>
      <c r="H1596" s="497"/>
      <c r="I1596" s="497"/>
      <c r="J1596" s="497"/>
      <c r="K1596" s="497"/>
      <c r="L1596" s="497"/>
      <c r="M1596" s="497"/>
      <c r="N1596" s="497"/>
      <c r="O1596" s="497"/>
      <c r="P1596" s="497"/>
      <c r="GO1596" s="277"/>
      <c r="GP1596" s="277" t="s">
        <v>2250</v>
      </c>
      <c r="GQ1596" s="277"/>
      <c r="GR1596" s="277"/>
      <c r="GS1596" s="277"/>
      <c r="GT1596" s="277"/>
      <c r="GU1596" s="277"/>
      <c r="GW1596" s="157"/>
      <c r="GX1596" s="157"/>
      <c r="GY1596" s="157"/>
      <c r="GZ1596" s="277"/>
      <c r="HA1596" s="157"/>
      <c r="HB1596" s="157"/>
      <c r="HC1596" s="277"/>
      <c r="HD1596" s="277"/>
      <c r="HF1596" s="277"/>
      <c r="HH1596" s="289"/>
    </row>
    <row r="1597" spans="1:216" ht="12.75" customHeight="1">
      <c r="A1597" s="178" t="s">
        <v>706</v>
      </c>
      <c r="B1597" s="179" t="s">
        <v>2251</v>
      </c>
      <c r="C1597" s="498" t="s">
        <v>2252</v>
      </c>
      <c r="D1597" s="498"/>
      <c r="E1597" s="498"/>
      <c r="F1597" s="498"/>
      <c r="G1597" s="498"/>
      <c r="H1597" s="180" t="s">
        <v>142</v>
      </c>
      <c r="I1597" s="181">
        <v>40</v>
      </c>
      <c r="J1597" s="182">
        <v>1</v>
      </c>
      <c r="K1597" s="182">
        <v>40</v>
      </c>
      <c r="L1597" s="183"/>
      <c r="M1597" s="181"/>
      <c r="N1597" s="184"/>
      <c r="O1597" s="181"/>
      <c r="P1597" s="185"/>
      <c r="GO1597" s="277"/>
      <c r="GP1597" s="277"/>
      <c r="GQ1597" s="277" t="s">
        <v>2252</v>
      </c>
      <c r="GR1597" s="277"/>
      <c r="GS1597" s="277"/>
      <c r="GT1597" s="277"/>
      <c r="GU1597" s="277"/>
      <c r="GW1597" s="157"/>
      <c r="GX1597" s="157"/>
      <c r="GY1597" s="157"/>
      <c r="GZ1597" s="277"/>
      <c r="HA1597" s="157"/>
      <c r="HB1597" s="157"/>
      <c r="HC1597" s="277"/>
      <c r="HD1597" s="277"/>
      <c r="HF1597" s="277"/>
      <c r="HH1597" s="289"/>
    </row>
    <row r="1598" spans="1:216" ht="56.25" customHeight="1">
      <c r="A1598" s="186"/>
      <c r="B1598" s="187" t="s">
        <v>386</v>
      </c>
      <c r="C1598" s="499" t="s">
        <v>387</v>
      </c>
      <c r="D1598" s="499"/>
      <c r="E1598" s="499"/>
      <c r="F1598" s="499"/>
      <c r="G1598" s="499"/>
      <c r="H1598" s="499"/>
      <c r="I1598" s="499"/>
      <c r="J1598" s="499"/>
      <c r="K1598" s="499"/>
      <c r="L1598" s="499"/>
      <c r="M1598" s="499"/>
      <c r="N1598" s="499"/>
      <c r="O1598" s="499"/>
      <c r="P1598" s="499"/>
      <c r="GO1598" s="277"/>
      <c r="GP1598" s="277"/>
      <c r="GQ1598" s="277"/>
      <c r="GR1598" s="277"/>
      <c r="GS1598" s="277"/>
      <c r="GT1598" s="277"/>
      <c r="GU1598" s="277"/>
      <c r="GV1598" s="140" t="s">
        <v>387</v>
      </c>
      <c r="GW1598" s="157"/>
      <c r="GX1598" s="157"/>
      <c r="GY1598" s="157"/>
      <c r="GZ1598" s="277"/>
      <c r="HA1598" s="157"/>
      <c r="HB1598" s="157"/>
      <c r="HC1598" s="277"/>
      <c r="HD1598" s="277"/>
      <c r="HF1598" s="277"/>
      <c r="HH1598" s="289"/>
    </row>
    <row r="1599" spans="1:216" ht="22.5" customHeight="1">
      <c r="A1599" s="186"/>
      <c r="B1599" s="187" t="s">
        <v>388</v>
      </c>
      <c r="C1599" s="499" t="s">
        <v>389</v>
      </c>
      <c r="D1599" s="499"/>
      <c r="E1599" s="499"/>
      <c r="F1599" s="499"/>
      <c r="G1599" s="499"/>
      <c r="H1599" s="499"/>
      <c r="I1599" s="499"/>
      <c r="J1599" s="499"/>
      <c r="K1599" s="499"/>
      <c r="L1599" s="499"/>
      <c r="M1599" s="499"/>
      <c r="N1599" s="499"/>
      <c r="O1599" s="499"/>
      <c r="P1599" s="499"/>
      <c r="GO1599" s="277"/>
      <c r="GP1599" s="277"/>
      <c r="GQ1599" s="277"/>
      <c r="GR1599" s="277"/>
      <c r="GS1599" s="277"/>
      <c r="GT1599" s="277"/>
      <c r="GU1599" s="277"/>
      <c r="GV1599" s="140" t="s">
        <v>389</v>
      </c>
      <c r="GW1599" s="157"/>
      <c r="GX1599" s="157"/>
      <c r="GY1599" s="157"/>
      <c r="GZ1599" s="277"/>
      <c r="HA1599" s="157"/>
      <c r="HB1599" s="157"/>
      <c r="HC1599" s="277"/>
      <c r="HD1599" s="277"/>
      <c r="HF1599" s="277"/>
      <c r="HH1599" s="289"/>
    </row>
    <row r="1600" spans="1:216" ht="12.75" customHeight="1">
      <c r="A1600" s="186"/>
      <c r="B1600" s="187"/>
      <c r="C1600" s="499" t="s">
        <v>2011</v>
      </c>
      <c r="D1600" s="499"/>
      <c r="E1600" s="499"/>
      <c r="F1600" s="499"/>
      <c r="G1600" s="499"/>
      <c r="H1600" s="499"/>
      <c r="I1600" s="499"/>
      <c r="J1600" s="499"/>
      <c r="K1600" s="499"/>
      <c r="L1600" s="499"/>
      <c r="M1600" s="499"/>
      <c r="N1600" s="499"/>
      <c r="O1600" s="499"/>
      <c r="P1600" s="499"/>
      <c r="GO1600" s="277"/>
      <c r="GP1600" s="277"/>
      <c r="GQ1600" s="277"/>
      <c r="GR1600" s="277"/>
      <c r="GS1600" s="277"/>
      <c r="GT1600" s="277"/>
      <c r="GU1600" s="277"/>
      <c r="GV1600" s="140" t="s">
        <v>2011</v>
      </c>
      <c r="GW1600" s="157"/>
      <c r="GX1600" s="157"/>
      <c r="GY1600" s="157"/>
      <c r="GZ1600" s="277"/>
      <c r="HA1600" s="157"/>
      <c r="HB1600" s="157"/>
      <c r="HC1600" s="277"/>
      <c r="HD1600" s="277"/>
      <c r="HF1600" s="277"/>
      <c r="HH1600" s="289"/>
    </row>
    <row r="1601" spans="1:216" ht="12.75" customHeight="1">
      <c r="A1601" s="188"/>
      <c r="B1601" s="189" t="s">
        <v>164</v>
      </c>
      <c r="C1601" s="501" t="s">
        <v>391</v>
      </c>
      <c r="D1601" s="501"/>
      <c r="E1601" s="501"/>
      <c r="F1601" s="501"/>
      <c r="G1601" s="501"/>
      <c r="H1601" s="190" t="s">
        <v>392</v>
      </c>
      <c r="I1601" s="191"/>
      <c r="J1601" s="191"/>
      <c r="K1601" s="197">
        <v>52.705827999999997</v>
      </c>
      <c r="L1601" s="193"/>
      <c r="M1601" s="191"/>
      <c r="N1601" s="193"/>
      <c r="O1601" s="191"/>
      <c r="P1601" s="194">
        <v>29838.880000000001</v>
      </c>
      <c r="GO1601" s="277"/>
      <c r="GP1601" s="277"/>
      <c r="GQ1601" s="277"/>
      <c r="GR1601" s="277"/>
      <c r="GS1601" s="277"/>
      <c r="GT1601" s="277"/>
      <c r="GU1601" s="277"/>
      <c r="GW1601" s="157" t="s">
        <v>391</v>
      </c>
      <c r="GX1601" s="157"/>
      <c r="GY1601" s="157"/>
      <c r="GZ1601" s="277"/>
      <c r="HA1601" s="157"/>
      <c r="HB1601" s="157"/>
      <c r="HC1601" s="277"/>
      <c r="HD1601" s="277"/>
      <c r="HF1601" s="277"/>
      <c r="HH1601" s="289"/>
    </row>
    <row r="1602" spans="1:216" ht="12.75" customHeight="1">
      <c r="A1602" s="195"/>
      <c r="B1602" s="189" t="s">
        <v>393</v>
      </c>
      <c r="C1602" s="501" t="s">
        <v>394</v>
      </c>
      <c r="D1602" s="501"/>
      <c r="E1602" s="501"/>
      <c r="F1602" s="501"/>
      <c r="G1602" s="501"/>
      <c r="H1602" s="190" t="s">
        <v>392</v>
      </c>
      <c r="I1602" s="201">
        <v>0.82</v>
      </c>
      <c r="J1602" s="197">
        <v>1.6068849999999999</v>
      </c>
      <c r="K1602" s="197">
        <v>52.705827999999997</v>
      </c>
      <c r="L1602" s="198"/>
      <c r="M1602" s="199"/>
      <c r="N1602" s="200">
        <v>566.14</v>
      </c>
      <c r="O1602" s="191"/>
      <c r="P1602" s="194">
        <v>29838.880000000001</v>
      </c>
      <c r="Q1602" s="278"/>
      <c r="R1602" s="278"/>
      <c r="GO1602" s="277"/>
      <c r="GP1602" s="277"/>
      <c r="GQ1602" s="277"/>
      <c r="GR1602" s="277"/>
      <c r="GS1602" s="277"/>
      <c r="GT1602" s="277"/>
      <c r="GU1602" s="277"/>
      <c r="GW1602" s="157"/>
      <c r="GX1602" s="157" t="s">
        <v>394</v>
      </c>
      <c r="GY1602" s="157"/>
      <c r="GZ1602" s="277"/>
      <c r="HA1602" s="157"/>
      <c r="HB1602" s="157"/>
      <c r="HC1602" s="277"/>
      <c r="HD1602" s="277"/>
      <c r="HF1602" s="277"/>
      <c r="HH1602" s="289"/>
    </row>
    <row r="1603" spans="1:216" ht="12.75" customHeight="1">
      <c r="A1603" s="188"/>
      <c r="B1603" s="189" t="s">
        <v>180</v>
      </c>
      <c r="C1603" s="501" t="s">
        <v>410</v>
      </c>
      <c r="D1603" s="501"/>
      <c r="E1603" s="501"/>
      <c r="F1603" s="501"/>
      <c r="G1603" s="501"/>
      <c r="H1603" s="190"/>
      <c r="I1603" s="191"/>
      <c r="J1603" s="191"/>
      <c r="K1603" s="191"/>
      <c r="L1603" s="193"/>
      <c r="M1603" s="191"/>
      <c r="N1603" s="193"/>
      <c r="O1603" s="191"/>
      <c r="P1603" s="194">
        <v>5543.43</v>
      </c>
      <c r="GO1603" s="277"/>
      <c r="GP1603" s="277"/>
      <c r="GQ1603" s="277"/>
      <c r="GR1603" s="277"/>
      <c r="GS1603" s="277"/>
      <c r="GT1603" s="277"/>
      <c r="GU1603" s="277"/>
      <c r="GW1603" s="157" t="s">
        <v>410</v>
      </c>
      <c r="GX1603" s="157"/>
      <c r="GY1603" s="157"/>
      <c r="GZ1603" s="277"/>
      <c r="HA1603" s="157"/>
      <c r="HB1603" s="157"/>
      <c r="HC1603" s="277"/>
      <c r="HD1603" s="277"/>
      <c r="HF1603" s="277"/>
      <c r="HH1603" s="289"/>
    </row>
    <row r="1604" spans="1:216" ht="12.75" customHeight="1">
      <c r="A1604" s="195"/>
      <c r="B1604" s="189" t="s">
        <v>745</v>
      </c>
      <c r="C1604" s="501" t="s">
        <v>746</v>
      </c>
      <c r="D1604" s="501"/>
      <c r="E1604" s="501"/>
      <c r="F1604" s="501"/>
      <c r="G1604" s="501"/>
      <c r="H1604" s="190" t="s">
        <v>418</v>
      </c>
      <c r="I1604" s="192">
        <v>2.0000000000000002E-5</v>
      </c>
      <c r="J1604" s="202">
        <v>1.0367</v>
      </c>
      <c r="K1604" s="215">
        <v>8.2939999999999999E-4</v>
      </c>
      <c r="L1604" s="208">
        <v>127406</v>
      </c>
      <c r="M1604" s="220">
        <v>1.3</v>
      </c>
      <c r="N1604" s="200">
        <v>165627.79999999999</v>
      </c>
      <c r="O1604" s="191"/>
      <c r="P1604" s="194">
        <v>137.37</v>
      </c>
      <c r="Q1604" s="278"/>
      <c r="R1604" s="278"/>
      <c r="GO1604" s="277"/>
      <c r="GP1604" s="277"/>
      <c r="GQ1604" s="277"/>
      <c r="GR1604" s="277"/>
      <c r="GS1604" s="277"/>
      <c r="GT1604" s="277"/>
      <c r="GU1604" s="277"/>
      <c r="GW1604" s="157"/>
      <c r="GX1604" s="157" t="s">
        <v>746</v>
      </c>
      <c r="GY1604" s="157"/>
      <c r="GZ1604" s="277"/>
      <c r="HA1604" s="157"/>
      <c r="HB1604" s="157"/>
      <c r="HC1604" s="277"/>
      <c r="HD1604" s="277"/>
      <c r="HF1604" s="277"/>
      <c r="HH1604" s="289"/>
    </row>
    <row r="1605" spans="1:216" ht="12.75" customHeight="1">
      <c r="A1605" s="195"/>
      <c r="B1605" s="189" t="s">
        <v>2018</v>
      </c>
      <c r="C1605" s="501" t="s">
        <v>2019</v>
      </c>
      <c r="D1605" s="501"/>
      <c r="E1605" s="501"/>
      <c r="F1605" s="501"/>
      <c r="G1605" s="501"/>
      <c r="H1605" s="190" t="s">
        <v>2020</v>
      </c>
      <c r="I1605" s="196">
        <v>0.1</v>
      </c>
      <c r="J1605" s="202">
        <v>1.0367</v>
      </c>
      <c r="K1605" s="202">
        <v>4.1467999999999998</v>
      </c>
      <c r="L1605" s="205">
        <v>944.69</v>
      </c>
      <c r="M1605" s="206">
        <v>1.38</v>
      </c>
      <c r="N1605" s="200">
        <v>1303.67</v>
      </c>
      <c r="O1605" s="191"/>
      <c r="P1605" s="194">
        <v>5406.06</v>
      </c>
      <c r="Q1605" s="278"/>
      <c r="R1605" s="278"/>
      <c r="GO1605" s="277"/>
      <c r="GP1605" s="277"/>
      <c r="GQ1605" s="277"/>
      <c r="GR1605" s="277"/>
      <c r="GS1605" s="277"/>
      <c r="GT1605" s="277"/>
      <c r="GU1605" s="277"/>
      <c r="GW1605" s="157"/>
      <c r="GX1605" s="157" t="s">
        <v>2019</v>
      </c>
      <c r="GY1605" s="157"/>
      <c r="GZ1605" s="277"/>
      <c r="HA1605" s="157"/>
      <c r="HB1605" s="157"/>
      <c r="HC1605" s="277"/>
      <c r="HD1605" s="277"/>
      <c r="HF1605" s="277"/>
      <c r="HH1605" s="289"/>
    </row>
    <row r="1606" spans="1:216" ht="12.75" customHeight="1">
      <c r="A1606" s="210"/>
      <c r="B1606" s="187"/>
      <c r="C1606" s="500" t="s">
        <v>429</v>
      </c>
      <c r="D1606" s="500"/>
      <c r="E1606" s="500"/>
      <c r="F1606" s="500"/>
      <c r="G1606" s="500"/>
      <c r="H1606" s="180"/>
      <c r="I1606" s="181"/>
      <c r="J1606" s="181"/>
      <c r="K1606" s="181"/>
      <c r="L1606" s="183"/>
      <c r="M1606" s="181"/>
      <c r="N1606" s="211"/>
      <c r="O1606" s="181"/>
      <c r="P1606" s="212">
        <v>35382.31</v>
      </c>
      <c r="Q1606" s="278"/>
      <c r="R1606" s="278"/>
      <c r="GO1606" s="277"/>
      <c r="GP1606" s="277"/>
      <c r="GQ1606" s="277"/>
      <c r="GR1606" s="277"/>
      <c r="GS1606" s="277"/>
      <c r="GT1606" s="277"/>
      <c r="GU1606" s="277"/>
      <c r="GW1606" s="157"/>
      <c r="GX1606" s="157"/>
      <c r="GY1606" s="157"/>
      <c r="GZ1606" s="277" t="s">
        <v>429</v>
      </c>
      <c r="HA1606" s="157"/>
      <c r="HB1606" s="157"/>
      <c r="HC1606" s="277"/>
      <c r="HD1606" s="277"/>
      <c r="HF1606" s="277"/>
      <c r="HH1606" s="289"/>
    </row>
    <row r="1607" spans="1:216" ht="12.75" customHeight="1">
      <c r="A1607" s="203" t="s">
        <v>2253</v>
      </c>
      <c r="B1607" s="189" t="s">
        <v>430</v>
      </c>
      <c r="C1607" s="501" t="s">
        <v>431</v>
      </c>
      <c r="D1607" s="501"/>
      <c r="E1607" s="501"/>
      <c r="F1607" s="501"/>
      <c r="G1607" s="501"/>
      <c r="H1607" s="190" t="s">
        <v>432</v>
      </c>
      <c r="I1607" s="209">
        <v>2</v>
      </c>
      <c r="J1607" s="191"/>
      <c r="K1607" s="209">
        <v>2</v>
      </c>
      <c r="L1607" s="193"/>
      <c r="M1607" s="191"/>
      <c r="N1607" s="193"/>
      <c r="O1607" s="202">
        <v>1.0367</v>
      </c>
      <c r="P1607" s="216">
        <v>385.02</v>
      </c>
      <c r="GO1607" s="277"/>
      <c r="GP1607" s="277"/>
      <c r="GQ1607" s="277"/>
      <c r="GR1607" s="277"/>
      <c r="GS1607" s="277"/>
      <c r="GT1607" s="277"/>
      <c r="GU1607" s="277"/>
      <c r="GW1607" s="157"/>
      <c r="GX1607" s="157"/>
      <c r="GY1607" s="157"/>
      <c r="GZ1607" s="277"/>
      <c r="HA1607" s="157" t="s">
        <v>431</v>
      </c>
      <c r="HB1607" s="157"/>
      <c r="HC1607" s="277"/>
      <c r="HD1607" s="277"/>
      <c r="HF1607" s="277"/>
      <c r="HH1607" s="289"/>
    </row>
    <row r="1608" spans="1:216" ht="12.75" customHeight="1">
      <c r="A1608" s="203"/>
      <c r="B1608" s="189"/>
      <c r="C1608" s="501" t="s">
        <v>433</v>
      </c>
      <c r="D1608" s="501"/>
      <c r="E1608" s="501"/>
      <c r="F1608" s="501"/>
      <c r="G1608" s="501"/>
      <c r="H1608" s="190"/>
      <c r="I1608" s="191"/>
      <c r="J1608" s="191"/>
      <c r="K1608" s="191"/>
      <c r="L1608" s="193"/>
      <c r="M1608" s="191"/>
      <c r="N1608" s="193"/>
      <c r="O1608" s="191"/>
      <c r="P1608" s="194">
        <v>29838.880000000001</v>
      </c>
      <c r="GO1608" s="277"/>
      <c r="GP1608" s="277"/>
      <c r="GQ1608" s="277"/>
      <c r="GR1608" s="277"/>
      <c r="GS1608" s="277"/>
      <c r="GT1608" s="277"/>
      <c r="GU1608" s="277"/>
      <c r="GW1608" s="157"/>
      <c r="GX1608" s="157"/>
      <c r="GY1608" s="157"/>
      <c r="GZ1608" s="277"/>
      <c r="HA1608" s="157"/>
      <c r="HB1608" s="157" t="s">
        <v>433</v>
      </c>
      <c r="HC1608" s="277"/>
      <c r="HD1608" s="277"/>
      <c r="HF1608" s="277"/>
      <c r="HH1608" s="289"/>
    </row>
    <row r="1609" spans="1:216" ht="12.75" customHeight="1">
      <c r="A1609" s="203"/>
      <c r="B1609" s="189" t="s">
        <v>603</v>
      </c>
      <c r="C1609" s="501" t="s">
        <v>604</v>
      </c>
      <c r="D1609" s="501"/>
      <c r="E1609" s="501"/>
      <c r="F1609" s="501"/>
      <c r="G1609" s="501"/>
      <c r="H1609" s="190" t="s">
        <v>432</v>
      </c>
      <c r="I1609" s="209">
        <v>97</v>
      </c>
      <c r="J1609" s="191"/>
      <c r="K1609" s="209">
        <v>97</v>
      </c>
      <c r="L1609" s="193"/>
      <c r="M1609" s="191"/>
      <c r="N1609" s="193"/>
      <c r="O1609" s="191"/>
      <c r="P1609" s="194">
        <v>28943.71</v>
      </c>
      <c r="GO1609" s="277"/>
      <c r="GP1609" s="277"/>
      <c r="GQ1609" s="277"/>
      <c r="GR1609" s="277"/>
      <c r="GS1609" s="277"/>
      <c r="GT1609" s="277"/>
      <c r="GU1609" s="277"/>
      <c r="GW1609" s="157"/>
      <c r="GX1609" s="157"/>
      <c r="GY1609" s="157"/>
      <c r="GZ1609" s="277"/>
      <c r="HA1609" s="157"/>
      <c r="HB1609" s="157" t="s">
        <v>604</v>
      </c>
      <c r="HC1609" s="277"/>
      <c r="HD1609" s="277"/>
      <c r="HF1609" s="277"/>
      <c r="HH1609" s="289"/>
    </row>
    <row r="1610" spans="1:216" ht="12.75" customHeight="1">
      <c r="A1610" s="203"/>
      <c r="B1610" s="189" t="s">
        <v>605</v>
      </c>
      <c r="C1610" s="501" t="s">
        <v>606</v>
      </c>
      <c r="D1610" s="501"/>
      <c r="E1610" s="501"/>
      <c r="F1610" s="501"/>
      <c r="G1610" s="501"/>
      <c r="H1610" s="190" t="s">
        <v>432</v>
      </c>
      <c r="I1610" s="209">
        <v>51</v>
      </c>
      <c r="J1610" s="191"/>
      <c r="K1610" s="209">
        <v>51</v>
      </c>
      <c r="L1610" s="193"/>
      <c r="M1610" s="191"/>
      <c r="N1610" s="193"/>
      <c r="O1610" s="191"/>
      <c r="P1610" s="194">
        <v>15217.83</v>
      </c>
      <c r="GO1610" s="277"/>
      <c r="GP1610" s="277"/>
      <c r="GQ1610" s="277"/>
      <c r="GR1610" s="277"/>
      <c r="GS1610" s="277"/>
      <c r="GT1610" s="277"/>
      <c r="GU1610" s="277"/>
      <c r="GW1610" s="157"/>
      <c r="GX1610" s="157"/>
      <c r="GY1610" s="157"/>
      <c r="GZ1610" s="277"/>
      <c r="HA1610" s="157"/>
      <c r="HB1610" s="157" t="s">
        <v>606</v>
      </c>
      <c r="HC1610" s="277"/>
      <c r="HD1610" s="277"/>
      <c r="HF1610" s="277"/>
      <c r="HH1610" s="289"/>
    </row>
    <row r="1611" spans="1:216" ht="12.75" customHeight="1">
      <c r="A1611" s="213"/>
      <c r="B1611" s="214"/>
      <c r="C1611" s="500" t="s">
        <v>438</v>
      </c>
      <c r="D1611" s="500"/>
      <c r="E1611" s="500"/>
      <c r="F1611" s="500"/>
      <c r="G1611" s="500"/>
      <c r="H1611" s="180"/>
      <c r="I1611" s="181"/>
      <c r="J1611" s="181"/>
      <c r="K1611" s="181"/>
      <c r="L1611" s="183"/>
      <c r="M1611" s="181"/>
      <c r="N1611" s="211">
        <v>1998.22</v>
      </c>
      <c r="O1611" s="181"/>
      <c r="P1611" s="212">
        <v>79928.87</v>
      </c>
      <c r="GO1611" s="277"/>
      <c r="GP1611" s="277"/>
      <c r="GQ1611" s="277"/>
      <c r="GR1611" s="277"/>
      <c r="GS1611" s="277"/>
      <c r="GT1611" s="277"/>
      <c r="GU1611" s="277"/>
      <c r="GW1611" s="157"/>
      <c r="GX1611" s="157"/>
      <c r="GY1611" s="157"/>
      <c r="GZ1611" s="277"/>
      <c r="HA1611" s="157"/>
      <c r="HB1611" s="157"/>
      <c r="HC1611" s="277" t="s">
        <v>438</v>
      </c>
      <c r="HD1611" s="277"/>
      <c r="HF1611" s="277"/>
      <c r="HH1611" s="289"/>
    </row>
    <row r="1612" spans="1:216" ht="22.5" customHeight="1">
      <c r="A1612" s="178" t="s">
        <v>709</v>
      </c>
      <c r="B1612" s="179" t="s">
        <v>1927</v>
      </c>
      <c r="C1612" s="498" t="s">
        <v>1928</v>
      </c>
      <c r="D1612" s="498"/>
      <c r="E1612" s="498"/>
      <c r="F1612" s="498"/>
      <c r="G1612" s="498"/>
      <c r="H1612" s="180" t="s">
        <v>587</v>
      </c>
      <c r="I1612" s="181">
        <v>1</v>
      </c>
      <c r="J1612" s="182">
        <v>1</v>
      </c>
      <c r="K1612" s="182">
        <v>1</v>
      </c>
      <c r="L1612" s="183"/>
      <c r="M1612" s="181"/>
      <c r="N1612" s="184"/>
      <c r="O1612" s="181"/>
      <c r="P1612" s="185"/>
      <c r="GO1612" s="277"/>
      <c r="GP1612" s="277"/>
      <c r="GQ1612" s="277" t="s">
        <v>1928</v>
      </c>
      <c r="GR1612" s="277"/>
      <c r="GS1612" s="277"/>
      <c r="GT1612" s="277"/>
      <c r="GU1612" s="277"/>
      <c r="GW1612" s="157"/>
      <c r="GX1612" s="157"/>
      <c r="GY1612" s="157"/>
      <c r="GZ1612" s="277"/>
      <c r="HA1612" s="157"/>
      <c r="HB1612" s="157"/>
      <c r="HC1612" s="277"/>
      <c r="HD1612" s="277"/>
      <c r="HF1612" s="277"/>
      <c r="HH1612" s="289"/>
    </row>
    <row r="1613" spans="1:216" ht="56.25" customHeight="1">
      <c r="A1613" s="186"/>
      <c r="B1613" s="187" t="s">
        <v>386</v>
      </c>
      <c r="C1613" s="499" t="s">
        <v>387</v>
      </c>
      <c r="D1613" s="499"/>
      <c r="E1613" s="499"/>
      <c r="F1613" s="499"/>
      <c r="G1613" s="499"/>
      <c r="H1613" s="499"/>
      <c r="I1613" s="499"/>
      <c r="J1613" s="499"/>
      <c r="K1613" s="499"/>
      <c r="L1613" s="499"/>
      <c r="M1613" s="499"/>
      <c r="N1613" s="499"/>
      <c r="O1613" s="499"/>
      <c r="P1613" s="499"/>
      <c r="GO1613" s="277"/>
      <c r="GP1613" s="277"/>
      <c r="GQ1613" s="277"/>
      <c r="GR1613" s="277"/>
      <c r="GS1613" s="277"/>
      <c r="GT1613" s="277"/>
      <c r="GU1613" s="277"/>
      <c r="GV1613" s="140" t="s">
        <v>387</v>
      </c>
      <c r="GW1613" s="157"/>
      <c r="GX1613" s="157"/>
      <c r="GY1613" s="157"/>
      <c r="GZ1613" s="277"/>
      <c r="HA1613" s="157"/>
      <c r="HB1613" s="157"/>
      <c r="HC1613" s="277"/>
      <c r="HD1613" s="277"/>
      <c r="HF1613" s="277"/>
      <c r="HH1613" s="289"/>
    </row>
    <row r="1614" spans="1:216" ht="22.5" customHeight="1">
      <c r="A1614" s="186"/>
      <c r="B1614" s="187" t="s">
        <v>388</v>
      </c>
      <c r="C1614" s="499" t="s">
        <v>389</v>
      </c>
      <c r="D1614" s="499"/>
      <c r="E1614" s="499"/>
      <c r="F1614" s="499"/>
      <c r="G1614" s="499"/>
      <c r="H1614" s="499"/>
      <c r="I1614" s="499"/>
      <c r="J1614" s="499"/>
      <c r="K1614" s="499"/>
      <c r="L1614" s="499"/>
      <c r="M1614" s="499"/>
      <c r="N1614" s="499"/>
      <c r="O1614" s="499"/>
      <c r="P1614" s="499"/>
      <c r="GO1614" s="277"/>
      <c r="GP1614" s="277"/>
      <c r="GQ1614" s="277"/>
      <c r="GR1614" s="277"/>
      <c r="GS1614" s="277"/>
      <c r="GT1614" s="277"/>
      <c r="GU1614" s="277"/>
      <c r="GV1614" s="140" t="s">
        <v>389</v>
      </c>
      <c r="GW1614" s="157"/>
      <c r="GX1614" s="157"/>
      <c r="GY1614" s="157"/>
      <c r="GZ1614" s="277"/>
      <c r="HA1614" s="157"/>
      <c r="HB1614" s="157"/>
      <c r="HC1614" s="277"/>
      <c r="HD1614" s="277"/>
      <c r="HF1614" s="277"/>
      <c r="HH1614" s="289"/>
    </row>
    <row r="1615" spans="1:216" ht="12.75" customHeight="1">
      <c r="A1615" s="186"/>
      <c r="B1615" s="187"/>
      <c r="C1615" s="499" t="s">
        <v>2011</v>
      </c>
      <c r="D1615" s="499"/>
      <c r="E1615" s="499"/>
      <c r="F1615" s="499"/>
      <c r="G1615" s="499"/>
      <c r="H1615" s="499"/>
      <c r="I1615" s="499"/>
      <c r="J1615" s="499"/>
      <c r="K1615" s="499"/>
      <c r="L1615" s="499"/>
      <c r="M1615" s="499"/>
      <c r="N1615" s="499"/>
      <c r="O1615" s="499"/>
      <c r="P1615" s="499"/>
      <c r="GO1615" s="277"/>
      <c r="GP1615" s="277"/>
      <c r="GQ1615" s="277"/>
      <c r="GR1615" s="277"/>
      <c r="GS1615" s="277"/>
      <c r="GT1615" s="277"/>
      <c r="GU1615" s="277"/>
      <c r="GV1615" s="140" t="s">
        <v>2011</v>
      </c>
      <c r="GW1615" s="157"/>
      <c r="GX1615" s="157"/>
      <c r="GY1615" s="157"/>
      <c r="GZ1615" s="277"/>
      <c r="HA1615" s="157"/>
      <c r="HB1615" s="157"/>
      <c r="HC1615" s="277"/>
      <c r="HD1615" s="277"/>
      <c r="HF1615" s="277"/>
      <c r="HH1615" s="289"/>
    </row>
    <row r="1616" spans="1:216" ht="12.75" customHeight="1">
      <c r="A1616" s="188"/>
      <c r="B1616" s="189" t="s">
        <v>164</v>
      </c>
      <c r="C1616" s="501" t="s">
        <v>391</v>
      </c>
      <c r="D1616" s="501"/>
      <c r="E1616" s="501"/>
      <c r="F1616" s="501"/>
      <c r="G1616" s="501"/>
      <c r="H1616" s="190" t="s">
        <v>392</v>
      </c>
      <c r="I1616" s="191"/>
      <c r="J1616" s="191"/>
      <c r="K1616" s="215">
        <v>18.1578005</v>
      </c>
      <c r="L1616" s="193"/>
      <c r="M1616" s="191"/>
      <c r="N1616" s="193"/>
      <c r="O1616" s="191"/>
      <c r="P1616" s="194">
        <v>10986.2</v>
      </c>
      <c r="GO1616" s="277"/>
      <c r="GP1616" s="277"/>
      <c r="GQ1616" s="277"/>
      <c r="GR1616" s="277"/>
      <c r="GS1616" s="277"/>
      <c r="GT1616" s="277"/>
      <c r="GU1616" s="277"/>
      <c r="GW1616" s="157" t="s">
        <v>391</v>
      </c>
      <c r="GX1616" s="157"/>
      <c r="GY1616" s="157"/>
      <c r="GZ1616" s="277"/>
      <c r="HA1616" s="157"/>
      <c r="HB1616" s="157"/>
      <c r="HC1616" s="277"/>
      <c r="HD1616" s="277"/>
      <c r="HF1616" s="277"/>
      <c r="HH1616" s="289"/>
    </row>
    <row r="1617" spans="1:216" ht="12.75" customHeight="1">
      <c r="A1617" s="195"/>
      <c r="B1617" s="189" t="s">
        <v>1929</v>
      </c>
      <c r="C1617" s="501" t="s">
        <v>1930</v>
      </c>
      <c r="D1617" s="501"/>
      <c r="E1617" s="501"/>
      <c r="F1617" s="501"/>
      <c r="G1617" s="501"/>
      <c r="H1617" s="190" t="s">
        <v>392</v>
      </c>
      <c r="I1617" s="196">
        <v>11.3</v>
      </c>
      <c r="J1617" s="197">
        <v>1.6068849999999999</v>
      </c>
      <c r="K1617" s="215">
        <v>18.1578005</v>
      </c>
      <c r="L1617" s="198"/>
      <c r="M1617" s="199"/>
      <c r="N1617" s="200">
        <v>605.04</v>
      </c>
      <c r="O1617" s="191"/>
      <c r="P1617" s="194">
        <v>10986.2</v>
      </c>
      <c r="Q1617" s="278"/>
      <c r="R1617" s="278"/>
      <c r="GO1617" s="277"/>
      <c r="GP1617" s="277"/>
      <c r="GQ1617" s="277"/>
      <c r="GR1617" s="277"/>
      <c r="GS1617" s="277"/>
      <c r="GT1617" s="277"/>
      <c r="GU1617" s="277"/>
      <c r="GW1617" s="157"/>
      <c r="GX1617" s="157" t="s">
        <v>1930</v>
      </c>
      <c r="GY1617" s="157"/>
      <c r="GZ1617" s="277"/>
      <c r="HA1617" s="157"/>
      <c r="HB1617" s="157"/>
      <c r="HC1617" s="277"/>
      <c r="HD1617" s="277"/>
      <c r="HF1617" s="277"/>
      <c r="HH1617" s="289"/>
    </row>
    <row r="1618" spans="1:216" ht="12.75" customHeight="1">
      <c r="A1618" s="188"/>
      <c r="B1618" s="189" t="s">
        <v>180</v>
      </c>
      <c r="C1618" s="501" t="s">
        <v>410</v>
      </c>
      <c r="D1618" s="501"/>
      <c r="E1618" s="501"/>
      <c r="F1618" s="501"/>
      <c r="G1618" s="501"/>
      <c r="H1618" s="190"/>
      <c r="I1618" s="191"/>
      <c r="J1618" s="191"/>
      <c r="K1618" s="191"/>
      <c r="L1618" s="193"/>
      <c r="M1618" s="191"/>
      <c r="N1618" s="193"/>
      <c r="O1618" s="191"/>
      <c r="P1618" s="216">
        <v>506.76</v>
      </c>
      <c r="GO1618" s="277"/>
      <c r="GP1618" s="277"/>
      <c r="GQ1618" s="277"/>
      <c r="GR1618" s="277"/>
      <c r="GS1618" s="277"/>
      <c r="GT1618" s="277"/>
      <c r="GU1618" s="277"/>
      <c r="GW1618" s="157" t="s">
        <v>410</v>
      </c>
      <c r="GX1618" s="157"/>
      <c r="GY1618" s="157"/>
      <c r="GZ1618" s="277"/>
      <c r="HA1618" s="157"/>
      <c r="HB1618" s="157"/>
      <c r="HC1618" s="277"/>
      <c r="HD1618" s="277"/>
      <c r="HF1618" s="277"/>
      <c r="HH1618" s="289"/>
    </row>
    <row r="1619" spans="1:216" ht="12.75" customHeight="1">
      <c r="A1619" s="195"/>
      <c r="B1619" s="189" t="s">
        <v>648</v>
      </c>
      <c r="C1619" s="501" t="s">
        <v>649</v>
      </c>
      <c r="D1619" s="501"/>
      <c r="E1619" s="501"/>
      <c r="F1619" s="501"/>
      <c r="G1619" s="501"/>
      <c r="H1619" s="190" t="s">
        <v>413</v>
      </c>
      <c r="I1619" s="207">
        <v>2.9000000000000001E-2</v>
      </c>
      <c r="J1619" s="202">
        <v>1.0367</v>
      </c>
      <c r="K1619" s="215">
        <v>3.0064299999999999E-2</v>
      </c>
      <c r="L1619" s="205">
        <v>596.80999999999995</v>
      </c>
      <c r="M1619" s="206">
        <v>1.43</v>
      </c>
      <c r="N1619" s="200">
        <v>853.44</v>
      </c>
      <c r="O1619" s="191"/>
      <c r="P1619" s="194">
        <v>25.66</v>
      </c>
      <c r="Q1619" s="278"/>
      <c r="R1619" s="278"/>
      <c r="GO1619" s="277"/>
      <c r="GP1619" s="277"/>
      <c r="GQ1619" s="277"/>
      <c r="GR1619" s="277"/>
      <c r="GS1619" s="277"/>
      <c r="GT1619" s="277"/>
      <c r="GU1619" s="277"/>
      <c r="GW1619" s="157"/>
      <c r="GX1619" s="157" t="s">
        <v>649</v>
      </c>
      <c r="GY1619" s="157"/>
      <c r="GZ1619" s="277"/>
      <c r="HA1619" s="157"/>
      <c r="HB1619" s="157"/>
      <c r="HC1619" s="277"/>
      <c r="HD1619" s="277"/>
      <c r="HF1619" s="277"/>
      <c r="HH1619" s="289"/>
    </row>
    <row r="1620" spans="1:216" ht="12.75" customHeight="1">
      <c r="A1620" s="195"/>
      <c r="B1620" s="189" t="s">
        <v>1600</v>
      </c>
      <c r="C1620" s="501" t="s">
        <v>1601</v>
      </c>
      <c r="D1620" s="501"/>
      <c r="E1620" s="501"/>
      <c r="F1620" s="501"/>
      <c r="G1620" s="501"/>
      <c r="H1620" s="190" t="s">
        <v>418</v>
      </c>
      <c r="I1620" s="192">
        <v>2.0000000000000002E-5</v>
      </c>
      <c r="J1620" s="202">
        <v>1.0367</v>
      </c>
      <c r="K1620" s="215">
        <v>2.0699999999999998E-5</v>
      </c>
      <c r="L1620" s="208">
        <v>134934.21</v>
      </c>
      <c r="M1620" s="206">
        <v>1.43</v>
      </c>
      <c r="N1620" s="200">
        <v>192955.92</v>
      </c>
      <c r="O1620" s="191"/>
      <c r="P1620" s="194">
        <v>3.99</v>
      </c>
      <c r="Q1620" s="278"/>
      <c r="R1620" s="278"/>
      <c r="GO1620" s="277"/>
      <c r="GP1620" s="277"/>
      <c r="GQ1620" s="277"/>
      <c r="GR1620" s="277"/>
      <c r="GS1620" s="277"/>
      <c r="GT1620" s="277"/>
      <c r="GU1620" s="277"/>
      <c r="GW1620" s="157"/>
      <c r="GX1620" s="157" t="s">
        <v>1601</v>
      </c>
      <c r="GY1620" s="157"/>
      <c r="GZ1620" s="277"/>
      <c r="HA1620" s="157"/>
      <c r="HB1620" s="157"/>
      <c r="HC1620" s="277"/>
      <c r="HD1620" s="277"/>
      <c r="HF1620" s="277"/>
      <c r="HH1620" s="289"/>
    </row>
    <row r="1621" spans="1:216" ht="12.75" customHeight="1">
      <c r="A1621" s="195"/>
      <c r="B1621" s="189" t="s">
        <v>1602</v>
      </c>
      <c r="C1621" s="501" t="s">
        <v>1603</v>
      </c>
      <c r="D1621" s="501"/>
      <c r="E1621" s="501"/>
      <c r="F1621" s="501"/>
      <c r="G1621" s="501"/>
      <c r="H1621" s="190" t="s">
        <v>413</v>
      </c>
      <c r="I1621" s="207">
        <v>1.9E-2</v>
      </c>
      <c r="J1621" s="202">
        <v>1.0367</v>
      </c>
      <c r="K1621" s="215">
        <v>1.9697300000000001E-2</v>
      </c>
      <c r="L1621" s="205">
        <v>284.14999999999998</v>
      </c>
      <c r="M1621" s="206">
        <v>1.43</v>
      </c>
      <c r="N1621" s="200">
        <v>406.33</v>
      </c>
      <c r="O1621" s="191"/>
      <c r="P1621" s="194">
        <v>8</v>
      </c>
      <c r="Q1621" s="278"/>
      <c r="R1621" s="278"/>
      <c r="GO1621" s="277"/>
      <c r="GP1621" s="277"/>
      <c r="GQ1621" s="277"/>
      <c r="GR1621" s="277"/>
      <c r="GS1621" s="277"/>
      <c r="GT1621" s="277"/>
      <c r="GU1621" s="277"/>
      <c r="GW1621" s="157"/>
      <c r="GX1621" s="157" t="s">
        <v>1603</v>
      </c>
      <c r="GY1621" s="157"/>
      <c r="GZ1621" s="277"/>
      <c r="HA1621" s="157"/>
      <c r="HB1621" s="157"/>
      <c r="HC1621" s="277"/>
      <c r="HD1621" s="277"/>
      <c r="HF1621" s="277"/>
      <c r="HH1621" s="289"/>
    </row>
    <row r="1622" spans="1:216" ht="12.75" customHeight="1">
      <c r="A1622" s="195"/>
      <c r="B1622" s="189" t="s">
        <v>1604</v>
      </c>
      <c r="C1622" s="501" t="s">
        <v>1605</v>
      </c>
      <c r="D1622" s="501"/>
      <c r="E1622" s="501"/>
      <c r="F1622" s="501"/>
      <c r="G1622" s="501"/>
      <c r="H1622" s="190" t="s">
        <v>413</v>
      </c>
      <c r="I1622" s="201">
        <v>0.08</v>
      </c>
      <c r="J1622" s="202">
        <v>1.0367</v>
      </c>
      <c r="K1622" s="197">
        <v>8.2935999999999996E-2</v>
      </c>
      <c r="L1622" s="208">
        <v>1562.87</v>
      </c>
      <c r="M1622" s="206">
        <v>1.61</v>
      </c>
      <c r="N1622" s="200">
        <v>2516.2199999999998</v>
      </c>
      <c r="O1622" s="191"/>
      <c r="P1622" s="194">
        <v>208.69</v>
      </c>
      <c r="Q1622" s="278"/>
      <c r="R1622" s="278"/>
      <c r="GO1622" s="277"/>
      <c r="GP1622" s="277"/>
      <c r="GQ1622" s="277"/>
      <c r="GR1622" s="277"/>
      <c r="GS1622" s="277"/>
      <c r="GT1622" s="277"/>
      <c r="GU1622" s="277"/>
      <c r="GW1622" s="157"/>
      <c r="GX1622" s="157" t="s">
        <v>1605</v>
      </c>
      <c r="GY1622" s="157"/>
      <c r="GZ1622" s="277"/>
      <c r="HA1622" s="157"/>
      <c r="HB1622" s="157"/>
      <c r="HC1622" s="277"/>
      <c r="HD1622" s="277"/>
      <c r="HF1622" s="277"/>
      <c r="HH1622" s="289"/>
    </row>
    <row r="1623" spans="1:216" ht="22.5" customHeight="1">
      <c r="A1623" s="195"/>
      <c r="B1623" s="189" t="s">
        <v>1606</v>
      </c>
      <c r="C1623" s="501" t="s">
        <v>1607</v>
      </c>
      <c r="D1623" s="501"/>
      <c r="E1623" s="501"/>
      <c r="F1623" s="501"/>
      <c r="G1623" s="501"/>
      <c r="H1623" s="190" t="s">
        <v>413</v>
      </c>
      <c r="I1623" s="201">
        <v>0.04</v>
      </c>
      <c r="J1623" s="202">
        <v>1.0367</v>
      </c>
      <c r="K1623" s="197">
        <v>4.1467999999999998E-2</v>
      </c>
      <c r="L1623" s="205">
        <v>196.41</v>
      </c>
      <c r="M1623" s="206">
        <v>1.37</v>
      </c>
      <c r="N1623" s="200">
        <v>269.08</v>
      </c>
      <c r="O1623" s="191"/>
      <c r="P1623" s="194">
        <v>11.16</v>
      </c>
      <c r="Q1623" s="278"/>
      <c r="R1623" s="278"/>
      <c r="GO1623" s="277"/>
      <c r="GP1623" s="277"/>
      <c r="GQ1623" s="277"/>
      <c r="GR1623" s="277"/>
      <c r="GS1623" s="277"/>
      <c r="GT1623" s="277"/>
      <c r="GU1623" s="277"/>
      <c r="GW1623" s="157"/>
      <c r="GX1623" s="157" t="s">
        <v>1607</v>
      </c>
      <c r="GY1623" s="157"/>
      <c r="GZ1623" s="277"/>
      <c r="HA1623" s="157"/>
      <c r="HB1623" s="157"/>
      <c r="HC1623" s="277"/>
      <c r="HD1623" s="277"/>
      <c r="HF1623" s="277"/>
      <c r="HH1623" s="289"/>
    </row>
    <row r="1624" spans="1:216" ht="12.75" customHeight="1">
      <c r="A1624" s="195"/>
      <c r="B1624" s="189" t="s">
        <v>615</v>
      </c>
      <c r="C1624" s="501" t="s">
        <v>616</v>
      </c>
      <c r="D1624" s="501"/>
      <c r="E1624" s="501"/>
      <c r="F1624" s="501"/>
      <c r="G1624" s="501"/>
      <c r="H1624" s="190" t="s">
        <v>587</v>
      </c>
      <c r="I1624" s="209">
        <v>1</v>
      </c>
      <c r="J1624" s="202">
        <v>1.0367</v>
      </c>
      <c r="K1624" s="202">
        <v>1.0367</v>
      </c>
      <c r="L1624" s="205">
        <v>235.73</v>
      </c>
      <c r="M1624" s="206">
        <v>1.02</v>
      </c>
      <c r="N1624" s="200">
        <v>240.44</v>
      </c>
      <c r="O1624" s="191"/>
      <c r="P1624" s="194">
        <v>249.26</v>
      </c>
      <c r="Q1624" s="278"/>
      <c r="R1624" s="278"/>
      <c r="GO1624" s="277"/>
      <c r="GP1624" s="277"/>
      <c r="GQ1624" s="277"/>
      <c r="GR1624" s="277"/>
      <c r="GS1624" s="277"/>
      <c r="GT1624" s="277"/>
      <c r="GU1624" s="277"/>
      <c r="GW1624" s="157"/>
      <c r="GX1624" s="157" t="s">
        <v>616</v>
      </c>
      <c r="GY1624" s="157"/>
      <c r="GZ1624" s="277"/>
      <c r="HA1624" s="157"/>
      <c r="HB1624" s="157"/>
      <c r="HC1624" s="277"/>
      <c r="HD1624" s="277"/>
      <c r="HF1624" s="277"/>
      <c r="HH1624" s="289"/>
    </row>
    <row r="1625" spans="1:216" ht="12.75" customHeight="1">
      <c r="A1625" s="210"/>
      <c r="B1625" s="187"/>
      <c r="C1625" s="500" t="s">
        <v>429</v>
      </c>
      <c r="D1625" s="500"/>
      <c r="E1625" s="500"/>
      <c r="F1625" s="500"/>
      <c r="G1625" s="500"/>
      <c r="H1625" s="180"/>
      <c r="I1625" s="181"/>
      <c r="J1625" s="181"/>
      <c r="K1625" s="181"/>
      <c r="L1625" s="183"/>
      <c r="M1625" s="181"/>
      <c r="N1625" s="211"/>
      <c r="O1625" s="181"/>
      <c r="P1625" s="212">
        <v>11492.96</v>
      </c>
      <c r="Q1625" s="278"/>
      <c r="R1625" s="278"/>
      <c r="GO1625" s="277"/>
      <c r="GP1625" s="277"/>
      <c r="GQ1625" s="277"/>
      <c r="GR1625" s="277"/>
      <c r="GS1625" s="277"/>
      <c r="GT1625" s="277"/>
      <c r="GU1625" s="277"/>
      <c r="GW1625" s="157"/>
      <c r="GX1625" s="157"/>
      <c r="GY1625" s="157"/>
      <c r="GZ1625" s="277" t="s">
        <v>429</v>
      </c>
      <c r="HA1625" s="157"/>
      <c r="HB1625" s="157"/>
      <c r="HC1625" s="277"/>
      <c r="HD1625" s="277"/>
      <c r="HF1625" s="277"/>
      <c r="HH1625" s="289"/>
    </row>
    <row r="1626" spans="1:216" ht="12.75" customHeight="1">
      <c r="A1626" s="203" t="s">
        <v>714</v>
      </c>
      <c r="B1626" s="189" t="s">
        <v>430</v>
      </c>
      <c r="C1626" s="501" t="s">
        <v>431</v>
      </c>
      <c r="D1626" s="501"/>
      <c r="E1626" s="501"/>
      <c r="F1626" s="501"/>
      <c r="G1626" s="501"/>
      <c r="H1626" s="190" t="s">
        <v>432</v>
      </c>
      <c r="I1626" s="209">
        <v>2</v>
      </c>
      <c r="J1626" s="191"/>
      <c r="K1626" s="209">
        <v>2</v>
      </c>
      <c r="L1626" s="193"/>
      <c r="M1626" s="191"/>
      <c r="N1626" s="193"/>
      <c r="O1626" s="202">
        <v>1.0367</v>
      </c>
      <c r="P1626" s="216">
        <v>141.76</v>
      </c>
      <c r="GO1626" s="277"/>
      <c r="GP1626" s="277"/>
      <c r="GQ1626" s="277"/>
      <c r="GR1626" s="277"/>
      <c r="GS1626" s="277"/>
      <c r="GT1626" s="277"/>
      <c r="GU1626" s="277"/>
      <c r="GW1626" s="157"/>
      <c r="GX1626" s="157"/>
      <c r="GY1626" s="157"/>
      <c r="GZ1626" s="277"/>
      <c r="HA1626" s="157" t="s">
        <v>431</v>
      </c>
      <c r="HB1626" s="157"/>
      <c r="HC1626" s="277"/>
      <c r="HD1626" s="277"/>
      <c r="HF1626" s="277"/>
      <c r="HH1626" s="289"/>
    </row>
    <row r="1627" spans="1:216" ht="12.75" customHeight="1">
      <c r="A1627" s="203"/>
      <c r="B1627" s="189"/>
      <c r="C1627" s="501" t="s">
        <v>433</v>
      </c>
      <c r="D1627" s="501"/>
      <c r="E1627" s="501"/>
      <c r="F1627" s="501"/>
      <c r="G1627" s="501"/>
      <c r="H1627" s="190"/>
      <c r="I1627" s="191"/>
      <c r="J1627" s="191"/>
      <c r="K1627" s="191"/>
      <c r="L1627" s="193"/>
      <c r="M1627" s="191"/>
      <c r="N1627" s="193"/>
      <c r="O1627" s="191"/>
      <c r="P1627" s="194">
        <v>10986.2</v>
      </c>
      <c r="GO1627" s="277"/>
      <c r="GP1627" s="277"/>
      <c r="GQ1627" s="277"/>
      <c r="GR1627" s="277"/>
      <c r="GS1627" s="277"/>
      <c r="GT1627" s="277"/>
      <c r="GU1627" s="277"/>
      <c r="GW1627" s="157"/>
      <c r="GX1627" s="157"/>
      <c r="GY1627" s="157"/>
      <c r="GZ1627" s="277"/>
      <c r="HA1627" s="157"/>
      <c r="HB1627" s="157" t="s">
        <v>433</v>
      </c>
      <c r="HC1627" s="277"/>
      <c r="HD1627" s="277"/>
      <c r="HF1627" s="277"/>
      <c r="HH1627" s="289"/>
    </row>
    <row r="1628" spans="1:216" ht="12.75" customHeight="1">
      <c r="A1628" s="203"/>
      <c r="B1628" s="189" t="s">
        <v>434</v>
      </c>
      <c r="C1628" s="501" t="s">
        <v>435</v>
      </c>
      <c r="D1628" s="501"/>
      <c r="E1628" s="501"/>
      <c r="F1628" s="501"/>
      <c r="G1628" s="501"/>
      <c r="H1628" s="190" t="s">
        <v>432</v>
      </c>
      <c r="I1628" s="209">
        <v>90</v>
      </c>
      <c r="J1628" s="191"/>
      <c r="K1628" s="209">
        <v>90</v>
      </c>
      <c r="L1628" s="193"/>
      <c r="M1628" s="191"/>
      <c r="N1628" s="193"/>
      <c r="O1628" s="191"/>
      <c r="P1628" s="194">
        <v>9887.58</v>
      </c>
      <c r="GO1628" s="277"/>
      <c r="GP1628" s="277"/>
      <c r="GQ1628" s="277"/>
      <c r="GR1628" s="277"/>
      <c r="GS1628" s="277"/>
      <c r="GT1628" s="277"/>
      <c r="GU1628" s="277"/>
      <c r="GW1628" s="157"/>
      <c r="GX1628" s="157"/>
      <c r="GY1628" s="157"/>
      <c r="GZ1628" s="277"/>
      <c r="HA1628" s="157"/>
      <c r="HB1628" s="157" t="s">
        <v>435</v>
      </c>
      <c r="HC1628" s="277"/>
      <c r="HD1628" s="277"/>
      <c r="HF1628" s="277"/>
      <c r="HH1628" s="289"/>
    </row>
    <row r="1629" spans="1:216" ht="12.75" customHeight="1">
      <c r="A1629" s="203"/>
      <c r="B1629" s="189" t="s">
        <v>436</v>
      </c>
      <c r="C1629" s="501" t="s">
        <v>437</v>
      </c>
      <c r="D1629" s="501"/>
      <c r="E1629" s="501"/>
      <c r="F1629" s="501"/>
      <c r="G1629" s="501"/>
      <c r="H1629" s="190" t="s">
        <v>432</v>
      </c>
      <c r="I1629" s="209">
        <v>46</v>
      </c>
      <c r="J1629" s="191"/>
      <c r="K1629" s="209">
        <v>46</v>
      </c>
      <c r="L1629" s="193"/>
      <c r="M1629" s="191"/>
      <c r="N1629" s="193"/>
      <c r="O1629" s="191"/>
      <c r="P1629" s="194">
        <v>5053.6499999999996</v>
      </c>
      <c r="GO1629" s="277"/>
      <c r="GP1629" s="277"/>
      <c r="GQ1629" s="277"/>
      <c r="GR1629" s="277"/>
      <c r="GS1629" s="277"/>
      <c r="GT1629" s="277"/>
      <c r="GU1629" s="277"/>
      <c r="GW1629" s="157"/>
      <c r="GX1629" s="157"/>
      <c r="GY1629" s="157"/>
      <c r="GZ1629" s="277"/>
      <c r="HA1629" s="157"/>
      <c r="HB1629" s="157" t="s">
        <v>437</v>
      </c>
      <c r="HC1629" s="277"/>
      <c r="HD1629" s="277"/>
      <c r="HF1629" s="277"/>
      <c r="HH1629" s="289"/>
    </row>
    <row r="1630" spans="1:216" ht="12.75" customHeight="1">
      <c r="A1630" s="213"/>
      <c r="B1630" s="214"/>
      <c r="C1630" s="500" t="s">
        <v>438</v>
      </c>
      <c r="D1630" s="500"/>
      <c r="E1630" s="500"/>
      <c r="F1630" s="500"/>
      <c r="G1630" s="500"/>
      <c r="H1630" s="180"/>
      <c r="I1630" s="181"/>
      <c r="J1630" s="181"/>
      <c r="K1630" s="181"/>
      <c r="L1630" s="183"/>
      <c r="M1630" s="181"/>
      <c r="N1630" s="211">
        <v>26575.95</v>
      </c>
      <c r="O1630" s="181"/>
      <c r="P1630" s="212">
        <v>26575.95</v>
      </c>
      <c r="GO1630" s="277"/>
      <c r="GP1630" s="277"/>
      <c r="GQ1630" s="277"/>
      <c r="GR1630" s="277"/>
      <c r="GS1630" s="277"/>
      <c r="GT1630" s="277"/>
      <c r="GU1630" s="277"/>
      <c r="GW1630" s="157"/>
      <c r="GX1630" s="157"/>
      <c r="GY1630" s="157"/>
      <c r="GZ1630" s="277"/>
      <c r="HA1630" s="157"/>
      <c r="HB1630" s="157"/>
      <c r="HC1630" s="277" t="s">
        <v>438</v>
      </c>
      <c r="HD1630" s="277"/>
      <c r="HF1630" s="277"/>
      <c r="HH1630" s="289"/>
    </row>
    <row r="1631" spans="1:216" ht="1.5" customHeight="1">
      <c r="A1631" s="223"/>
      <c r="B1631" s="224"/>
      <c r="C1631" s="224"/>
      <c r="D1631" s="224"/>
      <c r="E1631" s="224"/>
      <c r="F1631" s="225"/>
      <c r="G1631" s="225"/>
      <c r="H1631" s="225"/>
      <c r="I1631" s="225"/>
      <c r="J1631" s="226"/>
      <c r="K1631" s="225"/>
      <c r="L1631" s="226"/>
      <c r="M1631" s="227"/>
      <c r="N1631" s="226"/>
      <c r="O1631" s="228"/>
      <c r="P1631" s="229"/>
      <c r="Q1631" s="279"/>
      <c r="R1631" s="280"/>
      <c r="GO1631" s="277"/>
      <c r="GP1631" s="277"/>
      <c r="GQ1631" s="277"/>
      <c r="GR1631" s="277"/>
      <c r="GS1631" s="277"/>
      <c r="GT1631" s="277"/>
      <c r="GU1631" s="277"/>
      <c r="GW1631" s="157"/>
      <c r="GX1631" s="157"/>
      <c r="GY1631" s="157"/>
      <c r="GZ1631" s="277"/>
      <c r="HA1631" s="157"/>
      <c r="HB1631" s="157"/>
      <c r="HC1631" s="277"/>
      <c r="HD1631" s="277"/>
      <c r="HF1631" s="277"/>
      <c r="HH1631" s="289"/>
    </row>
    <row r="1632" spans="1:216" ht="12.75" customHeight="1">
      <c r="A1632" s="210"/>
      <c r="B1632" s="230"/>
      <c r="C1632" s="496" t="s">
        <v>2254</v>
      </c>
      <c r="D1632" s="496"/>
      <c r="E1632" s="496"/>
      <c r="F1632" s="496"/>
      <c r="G1632" s="496"/>
      <c r="H1632" s="496"/>
      <c r="I1632" s="496"/>
      <c r="J1632" s="496"/>
      <c r="K1632" s="496"/>
      <c r="L1632" s="496"/>
      <c r="M1632" s="496"/>
      <c r="N1632" s="496"/>
      <c r="O1632" s="496"/>
      <c r="P1632" s="232"/>
      <c r="Q1632" s="279"/>
      <c r="R1632" s="280"/>
      <c r="GO1632" s="277"/>
      <c r="GP1632" s="277"/>
      <c r="GQ1632" s="277"/>
      <c r="GR1632" s="277"/>
      <c r="GS1632" s="277"/>
      <c r="GT1632" s="277"/>
      <c r="GU1632" s="277"/>
      <c r="GW1632" s="157"/>
      <c r="GX1632" s="157"/>
      <c r="GY1632" s="157"/>
      <c r="GZ1632" s="277"/>
      <c r="HA1632" s="157"/>
      <c r="HB1632" s="157"/>
      <c r="HC1632" s="277"/>
      <c r="HD1632" s="277" t="s">
        <v>2254</v>
      </c>
      <c r="HF1632" s="277"/>
      <c r="HH1632" s="289"/>
    </row>
    <row r="1633" spans="1:216" ht="12.75" customHeight="1">
      <c r="A1633" s="210"/>
      <c r="B1633" s="187"/>
      <c r="C1633" s="495" t="s">
        <v>675</v>
      </c>
      <c r="D1633" s="495"/>
      <c r="E1633" s="495"/>
      <c r="F1633" s="495"/>
      <c r="G1633" s="495"/>
      <c r="H1633" s="495"/>
      <c r="I1633" s="495"/>
      <c r="J1633" s="495"/>
      <c r="K1633" s="495"/>
      <c r="L1633" s="495"/>
      <c r="M1633" s="495"/>
      <c r="N1633" s="495"/>
      <c r="O1633" s="495"/>
      <c r="P1633" s="234">
        <v>186362.73</v>
      </c>
      <c r="Q1633" s="279"/>
      <c r="R1633" s="280"/>
      <c r="GO1633" s="277"/>
      <c r="GP1633" s="277"/>
      <c r="GQ1633" s="277"/>
      <c r="GR1633" s="277"/>
      <c r="GS1633" s="277"/>
      <c r="GT1633" s="277"/>
      <c r="GU1633" s="277"/>
      <c r="GW1633" s="157"/>
      <c r="GX1633" s="157"/>
      <c r="GY1633" s="157"/>
      <c r="GZ1633" s="277"/>
      <c r="HA1633" s="157"/>
      <c r="HB1633" s="157"/>
      <c r="HC1633" s="277"/>
      <c r="HD1633" s="277"/>
      <c r="HE1633" s="140" t="s">
        <v>675</v>
      </c>
      <c r="HF1633" s="277"/>
      <c r="HH1633" s="289"/>
    </row>
    <row r="1634" spans="1:216" ht="12.75" customHeight="1">
      <c r="A1634" s="210"/>
      <c r="B1634" s="187"/>
      <c r="C1634" s="495" t="s">
        <v>676</v>
      </c>
      <c r="D1634" s="495"/>
      <c r="E1634" s="495"/>
      <c r="F1634" s="495"/>
      <c r="G1634" s="495"/>
      <c r="H1634" s="495"/>
      <c r="I1634" s="495"/>
      <c r="J1634" s="495"/>
      <c r="K1634" s="495"/>
      <c r="L1634" s="495"/>
      <c r="M1634" s="495"/>
      <c r="N1634" s="495"/>
      <c r="O1634" s="495"/>
      <c r="P1634" s="235"/>
      <c r="Q1634" s="279"/>
      <c r="R1634" s="280"/>
      <c r="GO1634" s="277"/>
      <c r="GP1634" s="277"/>
      <c r="GQ1634" s="277"/>
      <c r="GR1634" s="277"/>
      <c r="GS1634" s="277"/>
      <c r="GT1634" s="277"/>
      <c r="GU1634" s="277"/>
      <c r="GW1634" s="157"/>
      <c r="GX1634" s="157"/>
      <c r="GY1634" s="157"/>
      <c r="GZ1634" s="277"/>
      <c r="HA1634" s="157"/>
      <c r="HB1634" s="157"/>
      <c r="HC1634" s="277"/>
      <c r="HD1634" s="277"/>
      <c r="HE1634" s="140" t="s">
        <v>676</v>
      </c>
      <c r="HF1634" s="277"/>
      <c r="HH1634" s="289"/>
    </row>
    <row r="1635" spans="1:216" ht="12.75" customHeight="1">
      <c r="A1635" s="210"/>
      <c r="B1635" s="187"/>
      <c r="C1635" s="495" t="s">
        <v>677</v>
      </c>
      <c r="D1635" s="495"/>
      <c r="E1635" s="495"/>
      <c r="F1635" s="495"/>
      <c r="G1635" s="495"/>
      <c r="H1635" s="495"/>
      <c r="I1635" s="495"/>
      <c r="J1635" s="495"/>
      <c r="K1635" s="495"/>
      <c r="L1635" s="495"/>
      <c r="M1635" s="495"/>
      <c r="N1635" s="495"/>
      <c r="O1635" s="495"/>
      <c r="P1635" s="234">
        <v>162317.51</v>
      </c>
      <c r="Q1635" s="279"/>
      <c r="R1635" s="280"/>
      <c r="GO1635" s="277"/>
      <c r="GP1635" s="277"/>
      <c r="GQ1635" s="277"/>
      <c r="GR1635" s="277"/>
      <c r="GS1635" s="277"/>
      <c r="GT1635" s="277"/>
      <c r="GU1635" s="277"/>
      <c r="GW1635" s="157"/>
      <c r="GX1635" s="157"/>
      <c r="GY1635" s="157"/>
      <c r="GZ1635" s="277"/>
      <c r="HA1635" s="157"/>
      <c r="HB1635" s="157"/>
      <c r="HC1635" s="277"/>
      <c r="HD1635" s="277"/>
      <c r="HE1635" s="140" t="s">
        <v>677</v>
      </c>
      <c r="HF1635" s="277"/>
      <c r="HH1635" s="289"/>
    </row>
    <row r="1636" spans="1:216" ht="12.75" customHeight="1">
      <c r="A1636" s="210"/>
      <c r="B1636" s="187"/>
      <c r="C1636" s="495" t="s">
        <v>678</v>
      </c>
      <c r="D1636" s="495"/>
      <c r="E1636" s="495"/>
      <c r="F1636" s="495"/>
      <c r="G1636" s="495"/>
      <c r="H1636" s="495"/>
      <c r="I1636" s="495"/>
      <c r="J1636" s="495"/>
      <c r="K1636" s="495"/>
      <c r="L1636" s="495"/>
      <c r="M1636" s="495"/>
      <c r="N1636" s="495"/>
      <c r="O1636" s="495"/>
      <c r="P1636" s="234">
        <v>1878.51</v>
      </c>
      <c r="Q1636" s="279"/>
      <c r="R1636" s="280"/>
      <c r="GO1636" s="277"/>
      <c r="GP1636" s="277"/>
      <c r="GQ1636" s="277"/>
      <c r="GR1636" s="277"/>
      <c r="GS1636" s="277"/>
      <c r="GT1636" s="277"/>
      <c r="GU1636" s="277"/>
      <c r="GW1636" s="157"/>
      <c r="GX1636" s="157"/>
      <c r="GY1636" s="157"/>
      <c r="GZ1636" s="277"/>
      <c r="HA1636" s="157"/>
      <c r="HB1636" s="157"/>
      <c r="HC1636" s="277"/>
      <c r="HD1636" s="277"/>
      <c r="HE1636" s="140" t="s">
        <v>678</v>
      </c>
      <c r="HF1636" s="277"/>
      <c r="HH1636" s="289"/>
    </row>
    <row r="1637" spans="1:216" ht="12.75" customHeight="1">
      <c r="A1637" s="210"/>
      <c r="B1637" s="187"/>
      <c r="C1637" s="495" t="s">
        <v>679</v>
      </c>
      <c r="D1637" s="495"/>
      <c r="E1637" s="495"/>
      <c r="F1637" s="495"/>
      <c r="G1637" s="495"/>
      <c r="H1637" s="495"/>
      <c r="I1637" s="495"/>
      <c r="J1637" s="495"/>
      <c r="K1637" s="495"/>
      <c r="L1637" s="495"/>
      <c r="M1637" s="495"/>
      <c r="N1637" s="495"/>
      <c r="O1637" s="495"/>
      <c r="P1637" s="234">
        <v>2325.83</v>
      </c>
      <c r="Q1637" s="279"/>
      <c r="R1637" s="280"/>
      <c r="GO1637" s="277"/>
      <c r="GP1637" s="277"/>
      <c r="GQ1637" s="277"/>
      <c r="GR1637" s="277"/>
      <c r="GS1637" s="277"/>
      <c r="GT1637" s="277"/>
      <c r="GU1637" s="277"/>
      <c r="GW1637" s="157"/>
      <c r="GX1637" s="157"/>
      <c r="GY1637" s="157"/>
      <c r="GZ1637" s="277"/>
      <c r="HA1637" s="157"/>
      <c r="HB1637" s="157"/>
      <c r="HC1637" s="277"/>
      <c r="HD1637" s="277"/>
      <c r="HE1637" s="140" t="s">
        <v>679</v>
      </c>
      <c r="HF1637" s="277"/>
      <c r="HH1637" s="289"/>
    </row>
    <row r="1638" spans="1:216" ht="12.75" customHeight="1">
      <c r="A1638" s="210"/>
      <c r="B1638" s="187"/>
      <c r="C1638" s="495" t="s">
        <v>680</v>
      </c>
      <c r="D1638" s="495"/>
      <c r="E1638" s="495"/>
      <c r="F1638" s="495"/>
      <c r="G1638" s="495"/>
      <c r="H1638" s="495"/>
      <c r="I1638" s="495"/>
      <c r="J1638" s="495"/>
      <c r="K1638" s="495"/>
      <c r="L1638" s="495"/>
      <c r="M1638" s="495"/>
      <c r="N1638" s="495"/>
      <c r="O1638" s="495"/>
      <c r="P1638" s="234">
        <v>19840.88</v>
      </c>
      <c r="Q1638" s="279"/>
      <c r="R1638" s="280"/>
      <c r="GO1638" s="277"/>
      <c r="GP1638" s="277"/>
      <c r="GQ1638" s="277"/>
      <c r="GR1638" s="277"/>
      <c r="GS1638" s="277"/>
      <c r="GT1638" s="277"/>
      <c r="GU1638" s="277"/>
      <c r="GW1638" s="157"/>
      <c r="GX1638" s="157"/>
      <c r="GY1638" s="157"/>
      <c r="GZ1638" s="277"/>
      <c r="HA1638" s="157"/>
      <c r="HB1638" s="157"/>
      <c r="HC1638" s="277"/>
      <c r="HD1638" s="277"/>
      <c r="HE1638" s="140" t="s">
        <v>680</v>
      </c>
      <c r="HF1638" s="277"/>
      <c r="HH1638" s="289"/>
    </row>
    <row r="1639" spans="1:216" ht="12.75" customHeight="1">
      <c r="A1639" s="210"/>
      <c r="B1639" s="187"/>
      <c r="C1639" s="495" t="s">
        <v>1097</v>
      </c>
      <c r="D1639" s="495"/>
      <c r="E1639" s="495"/>
      <c r="F1639" s="495"/>
      <c r="G1639" s="495"/>
      <c r="H1639" s="495"/>
      <c r="I1639" s="495"/>
      <c r="J1639" s="495"/>
      <c r="K1639" s="495"/>
      <c r="L1639" s="495"/>
      <c r="M1639" s="495"/>
      <c r="N1639" s="495"/>
      <c r="O1639" s="495"/>
      <c r="P1639" s="234">
        <v>6416.79</v>
      </c>
      <c r="Q1639" s="279"/>
      <c r="R1639" s="280"/>
      <c r="GO1639" s="277"/>
      <c r="GP1639" s="277"/>
      <c r="GQ1639" s="277"/>
      <c r="GR1639" s="277"/>
      <c r="GS1639" s="277"/>
      <c r="GT1639" s="277"/>
      <c r="GU1639" s="277"/>
      <c r="GW1639" s="157"/>
      <c r="GX1639" s="157"/>
      <c r="GY1639" s="157"/>
      <c r="GZ1639" s="277"/>
      <c r="HA1639" s="157"/>
      <c r="HB1639" s="157"/>
      <c r="HC1639" s="277"/>
      <c r="HD1639" s="277"/>
      <c r="HE1639" s="140" t="s">
        <v>1097</v>
      </c>
      <c r="HF1639" s="277"/>
      <c r="HH1639" s="289"/>
    </row>
    <row r="1640" spans="1:216" ht="12.75" customHeight="1">
      <c r="A1640" s="210"/>
      <c r="B1640" s="187"/>
      <c r="C1640" s="495" t="s">
        <v>676</v>
      </c>
      <c r="D1640" s="495"/>
      <c r="E1640" s="495"/>
      <c r="F1640" s="495"/>
      <c r="G1640" s="495"/>
      <c r="H1640" s="495"/>
      <c r="I1640" s="495"/>
      <c r="J1640" s="495"/>
      <c r="K1640" s="495"/>
      <c r="L1640" s="495"/>
      <c r="M1640" s="495"/>
      <c r="N1640" s="495"/>
      <c r="O1640" s="495"/>
      <c r="P1640" s="235"/>
      <c r="Q1640" s="279"/>
      <c r="R1640" s="280"/>
      <c r="GO1640" s="277"/>
      <c r="GP1640" s="277"/>
      <c r="GQ1640" s="277"/>
      <c r="GR1640" s="277"/>
      <c r="GS1640" s="277"/>
      <c r="GT1640" s="277"/>
      <c r="GU1640" s="277"/>
      <c r="GW1640" s="157"/>
      <c r="GX1640" s="157"/>
      <c r="GY1640" s="157"/>
      <c r="GZ1640" s="277"/>
      <c r="HA1640" s="157"/>
      <c r="HB1640" s="157"/>
      <c r="HC1640" s="277"/>
      <c r="HD1640" s="277"/>
      <c r="HE1640" s="140" t="s">
        <v>676</v>
      </c>
      <c r="HF1640" s="277"/>
      <c r="HH1640" s="289"/>
    </row>
    <row r="1641" spans="1:216" ht="12.75" customHeight="1">
      <c r="A1641" s="210"/>
      <c r="B1641" s="187"/>
      <c r="C1641" s="495" t="s">
        <v>682</v>
      </c>
      <c r="D1641" s="495"/>
      <c r="E1641" s="495"/>
      <c r="F1641" s="495"/>
      <c r="G1641" s="495"/>
      <c r="H1641" s="495"/>
      <c r="I1641" s="495"/>
      <c r="J1641" s="495"/>
      <c r="K1641" s="495"/>
      <c r="L1641" s="495"/>
      <c r="M1641" s="495"/>
      <c r="N1641" s="495"/>
      <c r="O1641" s="495"/>
      <c r="P1641" s="234">
        <v>1451.19</v>
      </c>
      <c r="Q1641" s="279"/>
      <c r="R1641" s="280"/>
      <c r="GO1641" s="277"/>
      <c r="GP1641" s="277"/>
      <c r="GQ1641" s="277"/>
      <c r="GR1641" s="277"/>
      <c r="GS1641" s="277"/>
      <c r="GT1641" s="277"/>
      <c r="GU1641" s="277"/>
      <c r="GW1641" s="157"/>
      <c r="GX1641" s="157"/>
      <c r="GY1641" s="157"/>
      <c r="GZ1641" s="277"/>
      <c r="HA1641" s="157"/>
      <c r="HB1641" s="157"/>
      <c r="HC1641" s="277"/>
      <c r="HD1641" s="277"/>
      <c r="HE1641" s="140" t="s">
        <v>682</v>
      </c>
      <c r="HF1641" s="277"/>
      <c r="HH1641" s="289"/>
    </row>
    <row r="1642" spans="1:216" ht="12.75" customHeight="1">
      <c r="A1642" s="210"/>
      <c r="B1642" s="187"/>
      <c r="C1642" s="495" t="s">
        <v>683</v>
      </c>
      <c r="D1642" s="495"/>
      <c r="E1642" s="495"/>
      <c r="F1642" s="495"/>
      <c r="G1642" s="495"/>
      <c r="H1642" s="495"/>
      <c r="I1642" s="495"/>
      <c r="J1642" s="495"/>
      <c r="K1642" s="495"/>
      <c r="L1642" s="495"/>
      <c r="M1642" s="495"/>
      <c r="N1642" s="495"/>
      <c r="O1642" s="495"/>
      <c r="P1642" s="252">
        <v>40.270000000000003</v>
      </c>
      <c r="Q1642" s="279"/>
      <c r="R1642" s="280"/>
      <c r="GO1642" s="277"/>
      <c r="GP1642" s="277"/>
      <c r="GQ1642" s="277"/>
      <c r="GR1642" s="277"/>
      <c r="GS1642" s="277"/>
      <c r="GT1642" s="277"/>
      <c r="GU1642" s="277"/>
      <c r="GW1642" s="157"/>
      <c r="GX1642" s="157"/>
      <c r="GY1642" s="157"/>
      <c r="GZ1642" s="277"/>
      <c r="HA1642" s="157"/>
      <c r="HB1642" s="157"/>
      <c r="HC1642" s="277"/>
      <c r="HD1642" s="277"/>
      <c r="HE1642" s="140" t="s">
        <v>683</v>
      </c>
      <c r="HF1642" s="277"/>
      <c r="HH1642" s="289"/>
    </row>
    <row r="1643" spans="1:216" ht="12.75" customHeight="1">
      <c r="A1643" s="210"/>
      <c r="B1643" s="187"/>
      <c r="C1643" s="495" t="s">
        <v>684</v>
      </c>
      <c r="D1643" s="495"/>
      <c r="E1643" s="495"/>
      <c r="F1643" s="495"/>
      <c r="G1643" s="495"/>
      <c r="H1643" s="495"/>
      <c r="I1643" s="495"/>
      <c r="J1643" s="495"/>
      <c r="K1643" s="495"/>
      <c r="L1643" s="495"/>
      <c r="M1643" s="495"/>
      <c r="N1643" s="495"/>
      <c r="O1643" s="495"/>
      <c r="P1643" s="252">
        <v>22.33</v>
      </c>
      <c r="Q1643" s="279"/>
      <c r="R1643" s="280"/>
      <c r="GO1643" s="277"/>
      <c r="GP1643" s="277"/>
      <c r="GQ1643" s="277"/>
      <c r="GR1643" s="277"/>
      <c r="GS1643" s="277"/>
      <c r="GT1643" s="277"/>
      <c r="GU1643" s="277"/>
      <c r="GW1643" s="157"/>
      <c r="GX1643" s="157"/>
      <c r="GY1643" s="157"/>
      <c r="GZ1643" s="277"/>
      <c r="HA1643" s="157"/>
      <c r="HB1643" s="157"/>
      <c r="HC1643" s="277"/>
      <c r="HD1643" s="277"/>
      <c r="HE1643" s="140" t="s">
        <v>684</v>
      </c>
      <c r="HF1643" s="277"/>
      <c r="HH1643" s="289"/>
    </row>
    <row r="1644" spans="1:216" ht="12.75" customHeight="1">
      <c r="A1644" s="210"/>
      <c r="B1644" s="187"/>
      <c r="C1644" s="495" t="s">
        <v>685</v>
      </c>
      <c r="D1644" s="495"/>
      <c r="E1644" s="495"/>
      <c r="F1644" s="495"/>
      <c r="G1644" s="495"/>
      <c r="H1644" s="495"/>
      <c r="I1644" s="495"/>
      <c r="J1644" s="495"/>
      <c r="K1644" s="495"/>
      <c r="L1644" s="495"/>
      <c r="M1644" s="495"/>
      <c r="N1644" s="495"/>
      <c r="O1644" s="495"/>
      <c r="P1644" s="234">
        <v>2590.96</v>
      </c>
      <c r="Q1644" s="279"/>
      <c r="R1644" s="280"/>
      <c r="GO1644" s="277"/>
      <c r="GP1644" s="277"/>
      <c r="GQ1644" s="277"/>
      <c r="GR1644" s="277"/>
      <c r="GS1644" s="277"/>
      <c r="GT1644" s="277"/>
      <c r="GU1644" s="277"/>
      <c r="GW1644" s="157"/>
      <c r="GX1644" s="157"/>
      <c r="GY1644" s="157"/>
      <c r="GZ1644" s="277"/>
      <c r="HA1644" s="157"/>
      <c r="HB1644" s="157"/>
      <c r="HC1644" s="277"/>
      <c r="HD1644" s="277"/>
      <c r="HE1644" s="140" t="s">
        <v>685</v>
      </c>
      <c r="HF1644" s="277"/>
      <c r="HH1644" s="289"/>
    </row>
    <row r="1645" spans="1:216" ht="12.75" customHeight="1">
      <c r="A1645" s="210"/>
      <c r="B1645" s="187"/>
      <c r="C1645" s="495" t="s">
        <v>686</v>
      </c>
      <c r="D1645" s="495"/>
      <c r="E1645" s="495"/>
      <c r="F1645" s="495"/>
      <c r="G1645" s="495"/>
      <c r="H1645" s="495"/>
      <c r="I1645" s="495"/>
      <c r="J1645" s="495"/>
      <c r="K1645" s="495"/>
      <c r="L1645" s="495"/>
      <c r="M1645" s="495"/>
      <c r="N1645" s="495"/>
      <c r="O1645" s="495"/>
      <c r="P1645" s="234">
        <v>1472.69</v>
      </c>
      <c r="Q1645" s="279"/>
      <c r="R1645" s="280"/>
      <c r="GO1645" s="277"/>
      <c r="GP1645" s="277"/>
      <c r="GQ1645" s="277"/>
      <c r="GR1645" s="277"/>
      <c r="GS1645" s="277"/>
      <c r="GT1645" s="277"/>
      <c r="GU1645" s="277"/>
      <c r="GW1645" s="157"/>
      <c r="GX1645" s="157"/>
      <c r="GY1645" s="157"/>
      <c r="GZ1645" s="277"/>
      <c r="HA1645" s="157"/>
      <c r="HB1645" s="157"/>
      <c r="HC1645" s="277"/>
      <c r="HD1645" s="277"/>
      <c r="HE1645" s="140" t="s">
        <v>686</v>
      </c>
      <c r="HF1645" s="277"/>
      <c r="HH1645" s="289"/>
    </row>
    <row r="1646" spans="1:216" ht="12.75" customHeight="1">
      <c r="A1646" s="210"/>
      <c r="B1646" s="187"/>
      <c r="C1646" s="495" t="s">
        <v>687</v>
      </c>
      <c r="D1646" s="495"/>
      <c r="E1646" s="495"/>
      <c r="F1646" s="495"/>
      <c r="G1646" s="495"/>
      <c r="H1646" s="495"/>
      <c r="I1646" s="495"/>
      <c r="J1646" s="495"/>
      <c r="K1646" s="495"/>
      <c r="L1646" s="495"/>
      <c r="M1646" s="495"/>
      <c r="N1646" s="495"/>
      <c r="O1646" s="495"/>
      <c r="P1646" s="252">
        <v>839.35</v>
      </c>
      <c r="Q1646" s="279"/>
      <c r="R1646" s="280"/>
      <c r="GO1646" s="277"/>
      <c r="GP1646" s="277"/>
      <c r="GQ1646" s="277"/>
      <c r="GR1646" s="277"/>
      <c r="GS1646" s="277"/>
      <c r="GT1646" s="277"/>
      <c r="GU1646" s="277"/>
      <c r="GW1646" s="157"/>
      <c r="GX1646" s="157"/>
      <c r="GY1646" s="157"/>
      <c r="GZ1646" s="277"/>
      <c r="HA1646" s="157"/>
      <c r="HB1646" s="157"/>
      <c r="HC1646" s="277"/>
      <c r="HD1646" s="277"/>
      <c r="HE1646" s="140" t="s">
        <v>687</v>
      </c>
      <c r="HF1646" s="277"/>
      <c r="HH1646" s="289"/>
    </row>
    <row r="1647" spans="1:216" ht="12.75" customHeight="1">
      <c r="A1647" s="210"/>
      <c r="B1647" s="187"/>
      <c r="C1647" s="495" t="s">
        <v>681</v>
      </c>
      <c r="D1647" s="495"/>
      <c r="E1647" s="495"/>
      <c r="F1647" s="495"/>
      <c r="G1647" s="495"/>
      <c r="H1647" s="495"/>
      <c r="I1647" s="495"/>
      <c r="J1647" s="495"/>
      <c r="K1647" s="495"/>
      <c r="L1647" s="495"/>
      <c r="M1647" s="495"/>
      <c r="N1647" s="495"/>
      <c r="O1647" s="495"/>
      <c r="P1647" s="234">
        <v>418792.76</v>
      </c>
      <c r="Q1647" s="279"/>
      <c r="R1647" s="280"/>
      <c r="GO1647" s="277"/>
      <c r="GP1647" s="277"/>
      <c r="GQ1647" s="277"/>
      <c r="GR1647" s="277"/>
      <c r="GS1647" s="277"/>
      <c r="GT1647" s="277"/>
      <c r="GU1647" s="277"/>
      <c r="GW1647" s="157"/>
      <c r="GX1647" s="157"/>
      <c r="GY1647" s="157"/>
      <c r="GZ1647" s="277"/>
      <c r="HA1647" s="157"/>
      <c r="HB1647" s="157"/>
      <c r="HC1647" s="277"/>
      <c r="HD1647" s="277"/>
      <c r="HE1647" s="140" t="s">
        <v>681</v>
      </c>
      <c r="HF1647" s="277"/>
      <c r="HH1647" s="289"/>
    </row>
    <row r="1648" spans="1:216" ht="12.75" customHeight="1">
      <c r="A1648" s="210"/>
      <c r="B1648" s="187"/>
      <c r="C1648" s="495" t="s">
        <v>676</v>
      </c>
      <c r="D1648" s="495"/>
      <c r="E1648" s="495"/>
      <c r="F1648" s="495"/>
      <c r="G1648" s="495"/>
      <c r="H1648" s="495"/>
      <c r="I1648" s="495"/>
      <c r="J1648" s="495"/>
      <c r="K1648" s="495"/>
      <c r="L1648" s="495"/>
      <c r="M1648" s="495"/>
      <c r="N1648" s="495"/>
      <c r="O1648" s="495"/>
      <c r="P1648" s="235"/>
      <c r="Q1648" s="279"/>
      <c r="R1648" s="280"/>
      <c r="GO1648" s="277"/>
      <c r="GP1648" s="277"/>
      <c r="GQ1648" s="277"/>
      <c r="GR1648" s="277"/>
      <c r="GS1648" s="277"/>
      <c r="GT1648" s="277"/>
      <c r="GU1648" s="277"/>
      <c r="GW1648" s="157"/>
      <c r="GX1648" s="157"/>
      <c r="GY1648" s="157"/>
      <c r="GZ1648" s="277"/>
      <c r="HA1648" s="157"/>
      <c r="HB1648" s="157"/>
      <c r="HC1648" s="277"/>
      <c r="HD1648" s="277"/>
      <c r="HE1648" s="140" t="s">
        <v>676</v>
      </c>
      <c r="HF1648" s="277"/>
      <c r="HH1648" s="289"/>
    </row>
    <row r="1649" spans="1:216" ht="12.75" customHeight="1">
      <c r="A1649" s="210"/>
      <c r="B1649" s="187"/>
      <c r="C1649" s="495" t="s">
        <v>682</v>
      </c>
      <c r="D1649" s="495"/>
      <c r="E1649" s="495"/>
      <c r="F1649" s="495"/>
      <c r="G1649" s="495"/>
      <c r="H1649" s="495"/>
      <c r="I1649" s="495"/>
      <c r="J1649" s="495"/>
      <c r="K1649" s="495"/>
      <c r="L1649" s="495"/>
      <c r="M1649" s="495"/>
      <c r="N1649" s="495"/>
      <c r="O1649" s="495"/>
      <c r="P1649" s="234">
        <v>160866.32</v>
      </c>
      <c r="Q1649" s="279"/>
      <c r="R1649" s="280"/>
      <c r="GO1649" s="277"/>
      <c r="GP1649" s="277"/>
      <c r="GQ1649" s="277"/>
      <c r="GR1649" s="277"/>
      <c r="GS1649" s="277"/>
      <c r="GT1649" s="277"/>
      <c r="GU1649" s="277"/>
      <c r="GW1649" s="157"/>
      <c r="GX1649" s="157"/>
      <c r="GY1649" s="157"/>
      <c r="GZ1649" s="277"/>
      <c r="HA1649" s="157"/>
      <c r="HB1649" s="157"/>
      <c r="HC1649" s="277"/>
      <c r="HD1649" s="277"/>
      <c r="HE1649" s="140" t="s">
        <v>682</v>
      </c>
      <c r="HF1649" s="277"/>
      <c r="HH1649" s="289"/>
    </row>
    <row r="1650" spans="1:216" ht="12.75" customHeight="1">
      <c r="A1650" s="210"/>
      <c r="B1650" s="187"/>
      <c r="C1650" s="495" t="s">
        <v>683</v>
      </c>
      <c r="D1650" s="495"/>
      <c r="E1650" s="495"/>
      <c r="F1650" s="495"/>
      <c r="G1650" s="495"/>
      <c r="H1650" s="495"/>
      <c r="I1650" s="495"/>
      <c r="J1650" s="495"/>
      <c r="K1650" s="495"/>
      <c r="L1650" s="495"/>
      <c r="M1650" s="495"/>
      <c r="N1650" s="495"/>
      <c r="O1650" s="495"/>
      <c r="P1650" s="234">
        <v>1838.24</v>
      </c>
      <c r="Q1650" s="279"/>
      <c r="R1650" s="280"/>
      <c r="GO1650" s="277"/>
      <c r="GP1650" s="277"/>
      <c r="GQ1650" s="277"/>
      <c r="GR1650" s="277"/>
      <c r="GS1650" s="277"/>
      <c r="GT1650" s="277"/>
      <c r="GU1650" s="277"/>
      <c r="GW1650" s="157"/>
      <c r="GX1650" s="157"/>
      <c r="GY1650" s="157"/>
      <c r="GZ1650" s="277"/>
      <c r="HA1650" s="157"/>
      <c r="HB1650" s="157"/>
      <c r="HC1650" s="277"/>
      <c r="HD1650" s="277"/>
      <c r="HE1650" s="140" t="s">
        <v>683</v>
      </c>
      <c r="HF1650" s="277"/>
      <c r="HH1650" s="289"/>
    </row>
    <row r="1651" spans="1:216" ht="12.75" customHeight="1">
      <c r="A1651" s="210"/>
      <c r="B1651" s="187"/>
      <c r="C1651" s="495" t="s">
        <v>684</v>
      </c>
      <c r="D1651" s="495"/>
      <c r="E1651" s="495"/>
      <c r="F1651" s="495"/>
      <c r="G1651" s="495"/>
      <c r="H1651" s="495"/>
      <c r="I1651" s="495"/>
      <c r="J1651" s="495"/>
      <c r="K1651" s="495"/>
      <c r="L1651" s="495"/>
      <c r="M1651" s="495"/>
      <c r="N1651" s="495"/>
      <c r="O1651" s="495"/>
      <c r="P1651" s="234">
        <v>2303.5</v>
      </c>
      <c r="Q1651" s="279"/>
      <c r="R1651" s="280"/>
      <c r="GO1651" s="277"/>
      <c r="GP1651" s="277"/>
      <c r="GQ1651" s="277"/>
      <c r="GR1651" s="277"/>
      <c r="GS1651" s="277"/>
      <c r="GT1651" s="277"/>
      <c r="GU1651" s="277"/>
      <c r="GW1651" s="157"/>
      <c r="GX1651" s="157"/>
      <c r="GY1651" s="157"/>
      <c r="GZ1651" s="277"/>
      <c r="HA1651" s="157"/>
      <c r="HB1651" s="157"/>
      <c r="HC1651" s="277"/>
      <c r="HD1651" s="277"/>
      <c r="HE1651" s="140" t="s">
        <v>684</v>
      </c>
      <c r="HF1651" s="277"/>
      <c r="HH1651" s="289"/>
    </row>
    <row r="1652" spans="1:216" ht="12.75" customHeight="1">
      <c r="A1652" s="210"/>
      <c r="B1652" s="187"/>
      <c r="C1652" s="495" t="s">
        <v>685</v>
      </c>
      <c r="D1652" s="495"/>
      <c r="E1652" s="495"/>
      <c r="F1652" s="495"/>
      <c r="G1652" s="495"/>
      <c r="H1652" s="495"/>
      <c r="I1652" s="495"/>
      <c r="J1652" s="495"/>
      <c r="K1652" s="495"/>
      <c r="L1652" s="495"/>
      <c r="M1652" s="495"/>
      <c r="N1652" s="495"/>
      <c r="O1652" s="495"/>
      <c r="P1652" s="234">
        <v>17249.919999999998</v>
      </c>
      <c r="Q1652" s="279"/>
      <c r="R1652" s="280"/>
      <c r="GO1652" s="277"/>
      <c r="GP1652" s="277"/>
      <c r="GQ1652" s="277"/>
      <c r="GR1652" s="277"/>
      <c r="GS1652" s="277"/>
      <c r="GT1652" s="277"/>
      <c r="GU1652" s="277"/>
      <c r="GW1652" s="157"/>
      <c r="GX1652" s="157"/>
      <c r="GY1652" s="157"/>
      <c r="GZ1652" s="277"/>
      <c r="HA1652" s="157"/>
      <c r="HB1652" s="157"/>
      <c r="HC1652" s="277"/>
      <c r="HD1652" s="277"/>
      <c r="HE1652" s="140" t="s">
        <v>685</v>
      </c>
      <c r="HF1652" s="277"/>
      <c r="HH1652" s="289"/>
    </row>
    <row r="1653" spans="1:216" ht="12.75" customHeight="1">
      <c r="A1653" s="210"/>
      <c r="B1653" s="187"/>
      <c r="C1653" s="495" t="s">
        <v>686</v>
      </c>
      <c r="D1653" s="495"/>
      <c r="E1653" s="495"/>
      <c r="F1653" s="495"/>
      <c r="G1653" s="495"/>
      <c r="H1653" s="495"/>
      <c r="I1653" s="495"/>
      <c r="J1653" s="495"/>
      <c r="K1653" s="495"/>
      <c r="L1653" s="495"/>
      <c r="M1653" s="495"/>
      <c r="N1653" s="495"/>
      <c r="O1653" s="495"/>
      <c r="P1653" s="234">
        <v>153894.5</v>
      </c>
      <c r="Q1653" s="279"/>
      <c r="R1653" s="280"/>
      <c r="GO1653" s="277"/>
      <c r="GP1653" s="277"/>
      <c r="GQ1653" s="277"/>
      <c r="GR1653" s="277"/>
      <c r="GS1653" s="277"/>
      <c r="GT1653" s="277"/>
      <c r="GU1653" s="277"/>
      <c r="GW1653" s="157"/>
      <c r="GX1653" s="157"/>
      <c r="GY1653" s="157"/>
      <c r="GZ1653" s="277"/>
      <c r="HA1653" s="157"/>
      <c r="HB1653" s="157"/>
      <c r="HC1653" s="277"/>
      <c r="HD1653" s="277"/>
      <c r="HE1653" s="140" t="s">
        <v>686</v>
      </c>
      <c r="HF1653" s="277"/>
      <c r="HH1653" s="289"/>
    </row>
    <row r="1654" spans="1:216" ht="12.75" customHeight="1">
      <c r="A1654" s="210"/>
      <c r="B1654" s="187"/>
      <c r="C1654" s="495" t="s">
        <v>687</v>
      </c>
      <c r="D1654" s="495"/>
      <c r="E1654" s="495"/>
      <c r="F1654" s="495"/>
      <c r="G1654" s="495"/>
      <c r="H1654" s="495"/>
      <c r="I1654" s="495"/>
      <c r="J1654" s="495"/>
      <c r="K1654" s="495"/>
      <c r="L1654" s="495"/>
      <c r="M1654" s="495"/>
      <c r="N1654" s="495"/>
      <c r="O1654" s="495"/>
      <c r="P1654" s="234">
        <v>82640.28</v>
      </c>
      <c r="Q1654" s="279"/>
      <c r="R1654" s="280"/>
      <c r="GO1654" s="277"/>
      <c r="GP1654" s="277"/>
      <c r="GQ1654" s="277"/>
      <c r="GR1654" s="277"/>
      <c r="GS1654" s="277"/>
      <c r="GT1654" s="277"/>
      <c r="GU1654" s="277"/>
      <c r="GW1654" s="157"/>
      <c r="GX1654" s="157"/>
      <c r="GY1654" s="157"/>
      <c r="GZ1654" s="277"/>
      <c r="HA1654" s="157"/>
      <c r="HB1654" s="157"/>
      <c r="HC1654" s="277"/>
      <c r="HD1654" s="277"/>
      <c r="HE1654" s="140" t="s">
        <v>687</v>
      </c>
      <c r="HF1654" s="277"/>
      <c r="HH1654" s="289"/>
    </row>
    <row r="1655" spans="1:216" ht="12.75" customHeight="1">
      <c r="A1655" s="210"/>
      <c r="B1655" s="187"/>
      <c r="C1655" s="495" t="s">
        <v>688</v>
      </c>
      <c r="D1655" s="495"/>
      <c r="E1655" s="495"/>
      <c r="F1655" s="495"/>
      <c r="G1655" s="495"/>
      <c r="H1655" s="495"/>
      <c r="I1655" s="495"/>
      <c r="J1655" s="495"/>
      <c r="K1655" s="495"/>
      <c r="L1655" s="495"/>
      <c r="M1655" s="495"/>
      <c r="N1655" s="495"/>
      <c r="O1655" s="495"/>
      <c r="P1655" s="234">
        <v>164643.34</v>
      </c>
      <c r="Q1655" s="279"/>
      <c r="R1655" s="280"/>
      <c r="GO1655" s="277"/>
      <c r="GP1655" s="277"/>
      <c r="GQ1655" s="277"/>
      <c r="GR1655" s="277"/>
      <c r="GS1655" s="277"/>
      <c r="GT1655" s="277"/>
      <c r="GU1655" s="277"/>
      <c r="GW1655" s="157"/>
      <c r="GX1655" s="157"/>
      <c r="GY1655" s="157"/>
      <c r="GZ1655" s="277"/>
      <c r="HA1655" s="157"/>
      <c r="HB1655" s="157"/>
      <c r="HC1655" s="277"/>
      <c r="HD1655" s="277"/>
      <c r="HE1655" s="140" t="s">
        <v>688</v>
      </c>
      <c r="HF1655" s="277"/>
      <c r="HH1655" s="289"/>
    </row>
    <row r="1656" spans="1:216" ht="12.75" customHeight="1">
      <c r="A1656" s="210"/>
      <c r="B1656" s="187"/>
      <c r="C1656" s="495" t="s">
        <v>689</v>
      </c>
      <c r="D1656" s="495"/>
      <c r="E1656" s="495"/>
      <c r="F1656" s="495"/>
      <c r="G1656" s="495"/>
      <c r="H1656" s="495"/>
      <c r="I1656" s="495"/>
      <c r="J1656" s="495"/>
      <c r="K1656" s="495"/>
      <c r="L1656" s="495"/>
      <c r="M1656" s="495"/>
      <c r="N1656" s="495"/>
      <c r="O1656" s="495"/>
      <c r="P1656" s="234">
        <v>155367.19</v>
      </c>
      <c r="Q1656" s="279"/>
      <c r="R1656" s="280"/>
      <c r="GO1656" s="277"/>
      <c r="GP1656" s="277"/>
      <c r="GQ1656" s="277"/>
      <c r="GR1656" s="277"/>
      <c r="GS1656" s="277"/>
      <c r="GT1656" s="277"/>
      <c r="GU1656" s="277"/>
      <c r="GW1656" s="157"/>
      <c r="GX1656" s="157"/>
      <c r="GY1656" s="157"/>
      <c r="GZ1656" s="277"/>
      <c r="HA1656" s="157"/>
      <c r="HB1656" s="157"/>
      <c r="HC1656" s="277"/>
      <c r="HD1656" s="277"/>
      <c r="HE1656" s="140" t="s">
        <v>689</v>
      </c>
      <c r="HF1656" s="277"/>
      <c r="HH1656" s="289"/>
    </row>
    <row r="1657" spans="1:216" ht="12.75" customHeight="1">
      <c r="A1657" s="210"/>
      <c r="B1657" s="187"/>
      <c r="C1657" s="495" t="s">
        <v>690</v>
      </c>
      <c r="D1657" s="495"/>
      <c r="E1657" s="495"/>
      <c r="F1657" s="495"/>
      <c r="G1657" s="495"/>
      <c r="H1657" s="495"/>
      <c r="I1657" s="495"/>
      <c r="J1657" s="495"/>
      <c r="K1657" s="495"/>
      <c r="L1657" s="495"/>
      <c r="M1657" s="495"/>
      <c r="N1657" s="495"/>
      <c r="O1657" s="495"/>
      <c r="P1657" s="234">
        <v>83479.63</v>
      </c>
      <c r="Q1657" s="279"/>
      <c r="R1657" s="280"/>
      <c r="GO1657" s="277"/>
      <c r="GP1657" s="277"/>
      <c r="GQ1657" s="277"/>
      <c r="GR1657" s="277"/>
      <c r="GS1657" s="277"/>
      <c r="GT1657" s="277"/>
      <c r="GU1657" s="277"/>
      <c r="GW1657" s="157"/>
      <c r="GX1657" s="157"/>
      <c r="GY1657" s="157"/>
      <c r="GZ1657" s="277"/>
      <c r="HA1657" s="157"/>
      <c r="HB1657" s="157"/>
      <c r="HC1657" s="277"/>
      <c r="HD1657" s="277"/>
      <c r="HE1657" s="140" t="s">
        <v>690</v>
      </c>
      <c r="HF1657" s="277"/>
      <c r="HH1657" s="289"/>
    </row>
    <row r="1658" spans="1:216" ht="12.75" customHeight="1">
      <c r="A1658" s="210"/>
      <c r="B1658" s="230"/>
      <c r="C1658" s="496" t="s">
        <v>2255</v>
      </c>
      <c r="D1658" s="496"/>
      <c r="E1658" s="496"/>
      <c r="F1658" s="496"/>
      <c r="G1658" s="496"/>
      <c r="H1658" s="496"/>
      <c r="I1658" s="496"/>
      <c r="J1658" s="496"/>
      <c r="K1658" s="496"/>
      <c r="L1658" s="496"/>
      <c r="M1658" s="496"/>
      <c r="N1658" s="496"/>
      <c r="O1658" s="496"/>
      <c r="P1658" s="236">
        <v>425209.55</v>
      </c>
      <c r="Q1658" s="279"/>
      <c r="R1658" s="280"/>
      <c r="GO1658" s="277"/>
      <c r="GP1658" s="277"/>
      <c r="GQ1658" s="277"/>
      <c r="GR1658" s="277"/>
      <c r="GS1658" s="277"/>
      <c r="GT1658" s="277"/>
      <c r="GU1658" s="277"/>
      <c r="GW1658" s="157"/>
      <c r="GX1658" s="157"/>
      <c r="GY1658" s="157"/>
      <c r="GZ1658" s="277"/>
      <c r="HA1658" s="157"/>
      <c r="HB1658" s="157"/>
      <c r="HC1658" s="277"/>
      <c r="HD1658" s="277"/>
      <c r="HF1658" s="277" t="s">
        <v>2255</v>
      </c>
      <c r="HH1658" s="289"/>
    </row>
    <row r="1659" spans="1:216" ht="12.75" customHeight="1">
      <c r="A1659" s="210"/>
      <c r="B1659" s="187"/>
      <c r="C1659" s="495" t="s">
        <v>692</v>
      </c>
      <c r="D1659" s="495"/>
      <c r="E1659" s="495"/>
      <c r="F1659" s="495"/>
      <c r="G1659" s="495"/>
      <c r="H1659" s="495"/>
      <c r="I1659" s="495"/>
      <c r="J1659" s="495"/>
      <c r="K1659" s="495"/>
      <c r="L1659" s="495"/>
      <c r="M1659" s="495"/>
      <c r="N1659" s="495"/>
      <c r="O1659" s="495"/>
      <c r="P1659" s="235"/>
      <c r="Q1659" s="279"/>
      <c r="R1659" s="280"/>
      <c r="GO1659" s="277"/>
      <c r="GP1659" s="277"/>
      <c r="GQ1659" s="277"/>
      <c r="GR1659" s="277"/>
      <c r="GS1659" s="277"/>
      <c r="GT1659" s="277"/>
      <c r="GU1659" s="277"/>
      <c r="GW1659" s="157"/>
      <c r="GX1659" s="157"/>
      <c r="GY1659" s="157"/>
      <c r="GZ1659" s="277"/>
      <c r="HA1659" s="157"/>
      <c r="HB1659" s="157"/>
      <c r="HC1659" s="277"/>
      <c r="HD1659" s="277"/>
      <c r="HE1659" s="140" t="s">
        <v>692</v>
      </c>
      <c r="HF1659" s="277"/>
      <c r="HH1659" s="289"/>
    </row>
    <row r="1660" spans="1:216" ht="12.75" customHeight="1">
      <c r="A1660" s="210"/>
      <c r="B1660" s="187"/>
      <c r="C1660" s="495" t="s">
        <v>694</v>
      </c>
      <c r="D1660" s="495"/>
      <c r="E1660" s="495"/>
      <c r="F1660" s="495"/>
      <c r="G1660" s="495"/>
      <c r="H1660" s="495"/>
      <c r="I1660" s="495"/>
      <c r="J1660" s="495"/>
      <c r="K1660" s="237" t="s">
        <v>2256</v>
      </c>
      <c r="L1660" s="231"/>
      <c r="M1660" s="231"/>
      <c r="O1660" s="238"/>
      <c r="P1660" s="235"/>
      <c r="Q1660" s="279"/>
      <c r="R1660" s="280"/>
      <c r="GO1660" s="277"/>
      <c r="GP1660" s="277"/>
      <c r="GQ1660" s="277"/>
      <c r="GR1660" s="277"/>
      <c r="GS1660" s="277"/>
      <c r="GT1660" s="277"/>
      <c r="GU1660" s="277"/>
      <c r="GW1660" s="157"/>
      <c r="GX1660" s="157"/>
      <c r="GY1660" s="157"/>
      <c r="GZ1660" s="277"/>
      <c r="HA1660" s="157"/>
      <c r="HB1660" s="157"/>
      <c r="HC1660" s="277"/>
      <c r="HD1660" s="277"/>
      <c r="HF1660" s="277"/>
      <c r="HG1660" s="140" t="s">
        <v>694</v>
      </c>
      <c r="HH1660" s="289"/>
    </row>
    <row r="1661" spans="1:216" ht="12.75" customHeight="1">
      <c r="A1661" s="210"/>
      <c r="B1661" s="187"/>
      <c r="C1661" s="495" t="s">
        <v>696</v>
      </c>
      <c r="D1661" s="495"/>
      <c r="E1661" s="495"/>
      <c r="F1661" s="495"/>
      <c r="G1661" s="495"/>
      <c r="H1661" s="495"/>
      <c r="I1661" s="495"/>
      <c r="J1661" s="495"/>
      <c r="K1661" s="237" t="s">
        <v>2257</v>
      </c>
      <c r="L1661" s="231"/>
      <c r="M1661" s="231"/>
      <c r="O1661" s="238"/>
      <c r="P1661" s="235"/>
      <c r="Q1661" s="279"/>
      <c r="R1661" s="280"/>
      <c r="GO1661" s="277"/>
      <c r="GP1661" s="277"/>
      <c r="GQ1661" s="277"/>
      <c r="GR1661" s="277"/>
      <c r="GS1661" s="277"/>
      <c r="GT1661" s="277"/>
      <c r="GU1661" s="277"/>
      <c r="GW1661" s="157"/>
      <c r="GX1661" s="157"/>
      <c r="GY1661" s="157"/>
      <c r="GZ1661" s="277"/>
      <c r="HA1661" s="157"/>
      <c r="HB1661" s="157"/>
      <c r="HC1661" s="277"/>
      <c r="HD1661" s="277"/>
      <c r="HF1661" s="277"/>
      <c r="HG1661" s="140" t="s">
        <v>696</v>
      </c>
      <c r="HH1661" s="289"/>
    </row>
    <row r="1662" spans="1:216" ht="12.75" customHeight="1">
      <c r="A1662" s="497" t="s">
        <v>2258</v>
      </c>
      <c r="B1662" s="497"/>
      <c r="C1662" s="497"/>
      <c r="D1662" s="497"/>
      <c r="E1662" s="497"/>
      <c r="F1662" s="497"/>
      <c r="G1662" s="497"/>
      <c r="H1662" s="497"/>
      <c r="I1662" s="497"/>
      <c r="J1662" s="497"/>
      <c r="K1662" s="497"/>
      <c r="L1662" s="497"/>
      <c r="M1662" s="497"/>
      <c r="N1662" s="497"/>
      <c r="O1662" s="497"/>
      <c r="P1662" s="497"/>
      <c r="GO1662" s="277" t="s">
        <v>2258</v>
      </c>
      <c r="GP1662" s="277"/>
      <c r="GQ1662" s="277"/>
      <c r="GR1662" s="277"/>
      <c r="GS1662" s="277"/>
      <c r="GT1662" s="277"/>
      <c r="GU1662" s="277"/>
      <c r="GW1662" s="157"/>
      <c r="GX1662" s="157"/>
      <c r="GY1662" s="157"/>
      <c r="GZ1662" s="277"/>
      <c r="HA1662" s="157"/>
      <c r="HB1662" s="157"/>
      <c r="HC1662" s="277"/>
      <c r="HD1662" s="277"/>
      <c r="HF1662" s="277"/>
      <c r="HH1662" s="289"/>
    </row>
    <row r="1663" spans="1:216" ht="12.75" customHeight="1">
      <c r="A1663" s="497" t="s">
        <v>2259</v>
      </c>
      <c r="B1663" s="497"/>
      <c r="C1663" s="497"/>
      <c r="D1663" s="497"/>
      <c r="E1663" s="497"/>
      <c r="F1663" s="497"/>
      <c r="G1663" s="497"/>
      <c r="H1663" s="497"/>
      <c r="I1663" s="497"/>
      <c r="J1663" s="497"/>
      <c r="K1663" s="497"/>
      <c r="L1663" s="497"/>
      <c r="M1663" s="497"/>
      <c r="N1663" s="497"/>
      <c r="O1663" s="497"/>
      <c r="P1663" s="497"/>
      <c r="GO1663" s="277"/>
      <c r="GP1663" s="277" t="s">
        <v>2259</v>
      </c>
      <c r="GQ1663" s="277"/>
      <c r="GR1663" s="277"/>
      <c r="GS1663" s="277"/>
      <c r="GT1663" s="277"/>
      <c r="GU1663" s="277"/>
      <c r="GW1663" s="157"/>
      <c r="GX1663" s="157"/>
      <c r="GY1663" s="157"/>
      <c r="GZ1663" s="277"/>
      <c r="HA1663" s="157"/>
      <c r="HB1663" s="157"/>
      <c r="HC1663" s="277"/>
      <c r="HD1663" s="277"/>
      <c r="HF1663" s="277"/>
      <c r="HH1663" s="289"/>
    </row>
    <row r="1664" spans="1:216" ht="12.75" customHeight="1">
      <c r="A1664" s="178" t="s">
        <v>715</v>
      </c>
      <c r="B1664" s="179" t="s">
        <v>1408</v>
      </c>
      <c r="C1664" s="498" t="s">
        <v>1409</v>
      </c>
      <c r="D1664" s="498"/>
      <c r="E1664" s="498"/>
      <c r="F1664" s="498"/>
      <c r="G1664" s="498"/>
      <c r="H1664" s="180" t="s">
        <v>610</v>
      </c>
      <c r="I1664" s="181">
        <v>3.96</v>
      </c>
      <c r="J1664" s="182">
        <v>1</v>
      </c>
      <c r="K1664" s="219">
        <v>3.96</v>
      </c>
      <c r="L1664" s="183"/>
      <c r="M1664" s="181"/>
      <c r="N1664" s="184"/>
      <c r="O1664" s="181"/>
      <c r="P1664" s="185"/>
      <c r="GO1664" s="277"/>
      <c r="GP1664" s="277"/>
      <c r="GQ1664" s="277" t="s">
        <v>1409</v>
      </c>
      <c r="GR1664" s="277"/>
      <c r="GS1664" s="277"/>
      <c r="GT1664" s="277"/>
      <c r="GU1664" s="277"/>
      <c r="GW1664" s="157"/>
      <c r="GX1664" s="157"/>
      <c r="GY1664" s="157"/>
      <c r="GZ1664" s="277"/>
      <c r="HA1664" s="157"/>
      <c r="HB1664" s="157"/>
      <c r="HC1664" s="277"/>
      <c r="HD1664" s="277"/>
      <c r="HF1664" s="277"/>
      <c r="HH1664" s="289"/>
    </row>
    <row r="1665" spans="1:216" ht="56.25" customHeight="1">
      <c r="A1665" s="186"/>
      <c r="B1665" s="187" t="s">
        <v>386</v>
      </c>
      <c r="C1665" s="499" t="s">
        <v>387</v>
      </c>
      <c r="D1665" s="499"/>
      <c r="E1665" s="499"/>
      <c r="F1665" s="499"/>
      <c r="G1665" s="499"/>
      <c r="H1665" s="499"/>
      <c r="I1665" s="499"/>
      <c r="J1665" s="499"/>
      <c r="K1665" s="499"/>
      <c r="L1665" s="499"/>
      <c r="M1665" s="499"/>
      <c r="N1665" s="499"/>
      <c r="O1665" s="499"/>
      <c r="P1665" s="499"/>
      <c r="GO1665" s="277"/>
      <c r="GP1665" s="277"/>
      <c r="GQ1665" s="277"/>
      <c r="GR1665" s="277"/>
      <c r="GS1665" s="277"/>
      <c r="GT1665" s="277"/>
      <c r="GU1665" s="277"/>
      <c r="GV1665" s="140" t="s">
        <v>387</v>
      </c>
      <c r="GW1665" s="157"/>
      <c r="GX1665" s="157"/>
      <c r="GY1665" s="157"/>
      <c r="GZ1665" s="277"/>
      <c r="HA1665" s="157"/>
      <c r="HB1665" s="157"/>
      <c r="HC1665" s="277"/>
      <c r="HD1665" s="277"/>
      <c r="HF1665" s="277"/>
      <c r="HH1665" s="289"/>
    </row>
    <row r="1666" spans="1:216" ht="22.5" customHeight="1">
      <c r="A1666" s="186"/>
      <c r="B1666" s="187" t="s">
        <v>388</v>
      </c>
      <c r="C1666" s="499" t="s">
        <v>389</v>
      </c>
      <c r="D1666" s="499"/>
      <c r="E1666" s="499"/>
      <c r="F1666" s="499"/>
      <c r="G1666" s="499"/>
      <c r="H1666" s="499"/>
      <c r="I1666" s="499"/>
      <c r="J1666" s="499"/>
      <c r="K1666" s="499"/>
      <c r="L1666" s="499"/>
      <c r="M1666" s="499"/>
      <c r="N1666" s="499"/>
      <c r="O1666" s="499"/>
      <c r="P1666" s="499"/>
      <c r="GO1666" s="277"/>
      <c r="GP1666" s="277"/>
      <c r="GQ1666" s="277"/>
      <c r="GR1666" s="277"/>
      <c r="GS1666" s="277"/>
      <c r="GT1666" s="277"/>
      <c r="GU1666" s="277"/>
      <c r="GV1666" s="140" t="s">
        <v>389</v>
      </c>
      <c r="GW1666" s="157"/>
      <c r="GX1666" s="157"/>
      <c r="GY1666" s="157"/>
      <c r="GZ1666" s="277"/>
      <c r="HA1666" s="157"/>
      <c r="HB1666" s="157"/>
      <c r="HC1666" s="277"/>
      <c r="HD1666" s="277"/>
      <c r="HF1666" s="277"/>
      <c r="HH1666" s="289"/>
    </row>
    <row r="1667" spans="1:216" ht="12.75" customHeight="1">
      <c r="A1667" s="186"/>
      <c r="B1667" s="187"/>
      <c r="C1667" s="499" t="s">
        <v>2011</v>
      </c>
      <c r="D1667" s="499"/>
      <c r="E1667" s="499"/>
      <c r="F1667" s="499"/>
      <c r="G1667" s="499"/>
      <c r="H1667" s="499"/>
      <c r="I1667" s="499"/>
      <c r="J1667" s="499"/>
      <c r="K1667" s="499"/>
      <c r="L1667" s="499"/>
      <c r="M1667" s="499"/>
      <c r="N1667" s="499"/>
      <c r="O1667" s="499"/>
      <c r="P1667" s="499"/>
      <c r="GO1667" s="277"/>
      <c r="GP1667" s="277"/>
      <c r="GQ1667" s="277"/>
      <c r="GR1667" s="277"/>
      <c r="GS1667" s="277"/>
      <c r="GT1667" s="277"/>
      <c r="GU1667" s="277"/>
      <c r="GV1667" s="140" t="s">
        <v>2011</v>
      </c>
      <c r="GW1667" s="157"/>
      <c r="GX1667" s="157"/>
      <c r="GY1667" s="157"/>
      <c r="GZ1667" s="277"/>
      <c r="HA1667" s="157"/>
      <c r="HB1667" s="157"/>
      <c r="HC1667" s="277"/>
      <c r="HD1667" s="277"/>
      <c r="HF1667" s="277"/>
      <c r="HH1667" s="289"/>
    </row>
    <row r="1668" spans="1:216" ht="12.75" customHeight="1">
      <c r="A1668" s="188"/>
      <c r="B1668" s="189" t="s">
        <v>164</v>
      </c>
      <c r="C1668" s="501" t="s">
        <v>391</v>
      </c>
      <c r="D1668" s="501"/>
      <c r="E1668" s="501"/>
      <c r="F1668" s="501"/>
      <c r="G1668" s="501"/>
      <c r="H1668" s="190" t="s">
        <v>392</v>
      </c>
      <c r="I1668" s="191"/>
      <c r="J1668" s="191"/>
      <c r="K1668" s="215">
        <v>13.1083251</v>
      </c>
      <c r="L1668" s="193"/>
      <c r="M1668" s="191"/>
      <c r="N1668" s="193"/>
      <c r="O1668" s="191"/>
      <c r="P1668" s="194">
        <v>7421.15</v>
      </c>
      <c r="GO1668" s="277"/>
      <c r="GP1668" s="277"/>
      <c r="GQ1668" s="277"/>
      <c r="GR1668" s="277"/>
      <c r="GS1668" s="277"/>
      <c r="GT1668" s="277"/>
      <c r="GU1668" s="277"/>
      <c r="GW1668" s="157" t="s">
        <v>391</v>
      </c>
      <c r="GX1668" s="157"/>
      <c r="GY1668" s="157"/>
      <c r="GZ1668" s="277"/>
      <c r="HA1668" s="157"/>
      <c r="HB1668" s="157"/>
      <c r="HC1668" s="277"/>
      <c r="HD1668" s="277"/>
      <c r="HF1668" s="277"/>
      <c r="HH1668" s="289"/>
    </row>
    <row r="1669" spans="1:216" ht="12.75" customHeight="1">
      <c r="A1669" s="195"/>
      <c r="B1669" s="189" t="s">
        <v>393</v>
      </c>
      <c r="C1669" s="501" t="s">
        <v>394</v>
      </c>
      <c r="D1669" s="501"/>
      <c r="E1669" s="501"/>
      <c r="F1669" s="501"/>
      <c r="G1669" s="501"/>
      <c r="H1669" s="190" t="s">
        <v>392</v>
      </c>
      <c r="I1669" s="201">
        <v>2.06</v>
      </c>
      <c r="J1669" s="197">
        <v>1.6068849999999999</v>
      </c>
      <c r="K1669" s="215">
        <v>13.1083251</v>
      </c>
      <c r="L1669" s="198"/>
      <c r="M1669" s="199"/>
      <c r="N1669" s="200">
        <v>566.14</v>
      </c>
      <c r="O1669" s="191"/>
      <c r="P1669" s="194">
        <v>7421.15</v>
      </c>
      <c r="Q1669" s="278"/>
      <c r="R1669" s="278"/>
      <c r="GO1669" s="277"/>
      <c r="GP1669" s="277"/>
      <c r="GQ1669" s="277"/>
      <c r="GR1669" s="277"/>
      <c r="GS1669" s="277"/>
      <c r="GT1669" s="277"/>
      <c r="GU1669" s="277"/>
      <c r="GW1669" s="157"/>
      <c r="GX1669" s="157" t="s">
        <v>394</v>
      </c>
      <c r="GY1669" s="157"/>
      <c r="GZ1669" s="277"/>
      <c r="HA1669" s="157"/>
      <c r="HB1669" s="157"/>
      <c r="HC1669" s="277"/>
      <c r="HD1669" s="277"/>
      <c r="HF1669" s="277"/>
      <c r="HH1669" s="289"/>
    </row>
    <row r="1670" spans="1:216" ht="12.75" customHeight="1">
      <c r="A1670" s="188"/>
      <c r="B1670" s="189" t="s">
        <v>167</v>
      </c>
      <c r="C1670" s="501" t="s">
        <v>395</v>
      </c>
      <c r="D1670" s="501"/>
      <c r="E1670" s="501"/>
      <c r="F1670" s="501"/>
      <c r="G1670" s="501"/>
      <c r="H1670" s="190"/>
      <c r="I1670" s="191"/>
      <c r="J1670" s="191"/>
      <c r="K1670" s="191"/>
      <c r="L1670" s="193"/>
      <c r="M1670" s="191"/>
      <c r="N1670" s="193"/>
      <c r="O1670" s="191"/>
      <c r="P1670" s="216">
        <v>270.52</v>
      </c>
      <c r="GO1670" s="277"/>
      <c r="GP1670" s="277"/>
      <c r="GQ1670" s="277"/>
      <c r="GR1670" s="277"/>
      <c r="GS1670" s="277"/>
      <c r="GT1670" s="277"/>
      <c r="GU1670" s="277"/>
      <c r="GW1670" s="157" t="s">
        <v>395</v>
      </c>
      <c r="GX1670" s="157"/>
      <c r="GY1670" s="157"/>
      <c r="GZ1670" s="277"/>
      <c r="HA1670" s="157"/>
      <c r="HB1670" s="157"/>
      <c r="HC1670" s="277"/>
      <c r="HD1670" s="277"/>
      <c r="HF1670" s="277"/>
      <c r="HH1670" s="289"/>
    </row>
    <row r="1671" spans="1:216" ht="12.75" customHeight="1">
      <c r="A1671" s="188"/>
      <c r="B1671" s="189"/>
      <c r="C1671" s="501" t="s">
        <v>396</v>
      </c>
      <c r="D1671" s="501"/>
      <c r="E1671" s="501"/>
      <c r="F1671" s="501"/>
      <c r="G1671" s="501"/>
      <c r="H1671" s="190" t="s">
        <v>392</v>
      </c>
      <c r="I1671" s="191"/>
      <c r="J1671" s="191"/>
      <c r="K1671" s="215">
        <v>0.2545306</v>
      </c>
      <c r="L1671" s="193"/>
      <c r="M1671" s="191"/>
      <c r="N1671" s="193"/>
      <c r="O1671" s="191"/>
      <c r="P1671" s="216">
        <v>172.7</v>
      </c>
      <c r="GO1671" s="277"/>
      <c r="GP1671" s="277"/>
      <c r="GQ1671" s="277"/>
      <c r="GR1671" s="277"/>
      <c r="GS1671" s="277"/>
      <c r="GT1671" s="277"/>
      <c r="GU1671" s="277"/>
      <c r="GW1671" s="157" t="s">
        <v>396</v>
      </c>
      <c r="GX1671" s="157"/>
      <c r="GY1671" s="157"/>
      <c r="GZ1671" s="277"/>
      <c r="HA1671" s="157"/>
      <c r="HB1671" s="157"/>
      <c r="HC1671" s="277"/>
      <c r="HD1671" s="277"/>
      <c r="HF1671" s="277"/>
      <c r="HH1671" s="289"/>
    </row>
    <row r="1672" spans="1:216" ht="12.75" customHeight="1">
      <c r="A1672" s="195"/>
      <c r="B1672" s="189" t="s">
        <v>397</v>
      </c>
      <c r="C1672" s="501" t="s">
        <v>398</v>
      </c>
      <c r="D1672" s="501"/>
      <c r="E1672" s="501"/>
      <c r="F1672" s="501"/>
      <c r="G1672" s="501"/>
      <c r="H1672" s="190" t="s">
        <v>399</v>
      </c>
      <c r="I1672" s="201">
        <v>0.02</v>
      </c>
      <c r="J1672" s="197">
        <v>1.6068849999999999</v>
      </c>
      <c r="K1672" s="215">
        <v>0.1272653</v>
      </c>
      <c r="L1672" s="198"/>
      <c r="M1672" s="199"/>
      <c r="N1672" s="200">
        <v>1582.31</v>
      </c>
      <c r="O1672" s="191"/>
      <c r="P1672" s="194">
        <v>201.37</v>
      </c>
      <c r="Q1672" s="278"/>
      <c r="R1672" s="278"/>
      <c r="GO1672" s="277"/>
      <c r="GP1672" s="277"/>
      <c r="GQ1672" s="277"/>
      <c r="GR1672" s="277"/>
      <c r="GS1672" s="277"/>
      <c r="GT1672" s="277"/>
      <c r="GU1672" s="277"/>
      <c r="GW1672" s="157"/>
      <c r="GX1672" s="157" t="s">
        <v>398</v>
      </c>
      <c r="GY1672" s="157"/>
      <c r="GZ1672" s="277"/>
      <c r="HA1672" s="157"/>
      <c r="HB1672" s="157"/>
      <c r="HC1672" s="277"/>
      <c r="HD1672" s="277"/>
      <c r="HF1672" s="277"/>
      <c r="HH1672" s="289"/>
    </row>
    <row r="1673" spans="1:216" ht="12.75" customHeight="1">
      <c r="A1673" s="203"/>
      <c r="B1673" s="189" t="s">
        <v>400</v>
      </c>
      <c r="C1673" s="501" t="s">
        <v>401</v>
      </c>
      <c r="D1673" s="501"/>
      <c r="E1673" s="501"/>
      <c r="F1673" s="501"/>
      <c r="G1673" s="501"/>
      <c r="H1673" s="190" t="s">
        <v>392</v>
      </c>
      <c r="I1673" s="201">
        <v>0.02</v>
      </c>
      <c r="J1673" s="197">
        <v>1.6068849999999999</v>
      </c>
      <c r="K1673" s="215">
        <v>0.1272653</v>
      </c>
      <c r="L1673" s="193"/>
      <c r="M1673" s="191"/>
      <c r="N1673" s="204">
        <v>777.91</v>
      </c>
      <c r="O1673" s="191"/>
      <c r="P1673" s="216">
        <v>99</v>
      </c>
      <c r="GO1673" s="277"/>
      <c r="GP1673" s="277"/>
      <c r="GQ1673" s="277"/>
      <c r="GR1673" s="277"/>
      <c r="GS1673" s="277"/>
      <c r="GT1673" s="277"/>
      <c r="GU1673" s="277"/>
      <c r="GW1673" s="157"/>
      <c r="GX1673" s="157"/>
      <c r="GY1673" s="157" t="s">
        <v>401</v>
      </c>
      <c r="GZ1673" s="277"/>
      <c r="HA1673" s="157"/>
      <c r="HB1673" s="157"/>
      <c r="HC1673" s="277"/>
      <c r="HD1673" s="277"/>
      <c r="HF1673" s="277"/>
      <c r="HH1673" s="289"/>
    </row>
    <row r="1674" spans="1:216" ht="12.75" customHeight="1">
      <c r="A1674" s="195"/>
      <c r="B1674" s="189" t="s">
        <v>402</v>
      </c>
      <c r="C1674" s="501" t="s">
        <v>403</v>
      </c>
      <c r="D1674" s="501"/>
      <c r="E1674" s="501"/>
      <c r="F1674" s="501"/>
      <c r="G1674" s="501"/>
      <c r="H1674" s="190" t="s">
        <v>399</v>
      </c>
      <c r="I1674" s="201">
        <v>0.02</v>
      </c>
      <c r="J1674" s="197">
        <v>1.6068849999999999</v>
      </c>
      <c r="K1674" s="215">
        <v>0.1272653</v>
      </c>
      <c r="L1674" s="198"/>
      <c r="M1674" s="199"/>
      <c r="N1674" s="200">
        <v>543.33000000000004</v>
      </c>
      <c r="O1674" s="191"/>
      <c r="P1674" s="194">
        <v>69.150000000000006</v>
      </c>
      <c r="Q1674" s="278"/>
      <c r="R1674" s="278"/>
      <c r="GO1674" s="277"/>
      <c r="GP1674" s="277"/>
      <c r="GQ1674" s="277"/>
      <c r="GR1674" s="277"/>
      <c r="GS1674" s="277"/>
      <c r="GT1674" s="277"/>
      <c r="GU1674" s="277"/>
      <c r="GW1674" s="157"/>
      <c r="GX1674" s="157" t="s">
        <v>403</v>
      </c>
      <c r="GY1674" s="157"/>
      <c r="GZ1674" s="277"/>
      <c r="HA1674" s="157"/>
      <c r="HB1674" s="157"/>
      <c r="HC1674" s="277"/>
      <c r="HD1674" s="277"/>
      <c r="HF1674" s="277"/>
      <c r="HH1674" s="289"/>
    </row>
    <row r="1675" spans="1:216" ht="12.75" customHeight="1">
      <c r="A1675" s="203"/>
      <c r="B1675" s="189" t="s">
        <v>404</v>
      </c>
      <c r="C1675" s="501" t="s">
        <v>405</v>
      </c>
      <c r="D1675" s="501"/>
      <c r="E1675" s="501"/>
      <c r="F1675" s="501"/>
      <c r="G1675" s="501"/>
      <c r="H1675" s="190" t="s">
        <v>392</v>
      </c>
      <c r="I1675" s="201">
        <v>0.02</v>
      </c>
      <c r="J1675" s="197">
        <v>1.6068849999999999</v>
      </c>
      <c r="K1675" s="215">
        <v>0.1272653</v>
      </c>
      <c r="L1675" s="193"/>
      <c r="M1675" s="191"/>
      <c r="N1675" s="204">
        <v>579.11</v>
      </c>
      <c r="O1675" s="191"/>
      <c r="P1675" s="216">
        <v>73.7</v>
      </c>
      <c r="GO1675" s="277"/>
      <c r="GP1675" s="277"/>
      <c r="GQ1675" s="277"/>
      <c r="GR1675" s="277"/>
      <c r="GS1675" s="277"/>
      <c r="GT1675" s="277"/>
      <c r="GU1675" s="277"/>
      <c r="GW1675" s="157"/>
      <c r="GX1675" s="157"/>
      <c r="GY1675" s="157" t="s">
        <v>405</v>
      </c>
      <c r="GZ1675" s="277"/>
      <c r="HA1675" s="157"/>
      <c r="HB1675" s="157"/>
      <c r="HC1675" s="277"/>
      <c r="HD1675" s="277"/>
      <c r="HF1675" s="277"/>
      <c r="HH1675" s="289"/>
    </row>
    <row r="1676" spans="1:216" ht="12.75" customHeight="1">
      <c r="A1676" s="188"/>
      <c r="B1676" s="189" t="s">
        <v>180</v>
      </c>
      <c r="C1676" s="501" t="s">
        <v>410</v>
      </c>
      <c r="D1676" s="501"/>
      <c r="E1676" s="501"/>
      <c r="F1676" s="501"/>
      <c r="G1676" s="501"/>
      <c r="H1676" s="190"/>
      <c r="I1676" s="191"/>
      <c r="J1676" s="191"/>
      <c r="K1676" s="191"/>
      <c r="L1676" s="193"/>
      <c r="M1676" s="191"/>
      <c r="N1676" s="193"/>
      <c r="O1676" s="191"/>
      <c r="P1676" s="216">
        <v>434.04</v>
      </c>
      <c r="GO1676" s="277"/>
      <c r="GP1676" s="277"/>
      <c r="GQ1676" s="277"/>
      <c r="GR1676" s="277"/>
      <c r="GS1676" s="277"/>
      <c r="GT1676" s="277"/>
      <c r="GU1676" s="277"/>
      <c r="GW1676" s="157" t="s">
        <v>410</v>
      </c>
      <c r="GX1676" s="157"/>
      <c r="GY1676" s="157"/>
      <c r="GZ1676" s="277"/>
      <c r="HA1676" s="157"/>
      <c r="HB1676" s="157"/>
      <c r="HC1676" s="277"/>
      <c r="HD1676" s="277"/>
      <c r="HF1676" s="277"/>
      <c r="HH1676" s="289"/>
    </row>
    <row r="1677" spans="1:216" ht="33.75" customHeight="1">
      <c r="A1677" s="195"/>
      <c r="B1677" s="189" t="s">
        <v>593</v>
      </c>
      <c r="C1677" s="501" t="s">
        <v>594</v>
      </c>
      <c r="D1677" s="501"/>
      <c r="E1677" s="501"/>
      <c r="F1677" s="501"/>
      <c r="G1677" s="501"/>
      <c r="H1677" s="190" t="s">
        <v>595</v>
      </c>
      <c r="I1677" s="201">
        <v>13.33</v>
      </c>
      <c r="J1677" s="202">
        <v>1.0367</v>
      </c>
      <c r="K1677" s="215">
        <v>54.724075599999999</v>
      </c>
      <c r="L1677" s="205">
        <v>5.87</v>
      </c>
      <c r="M1677" s="206">
        <v>0.87</v>
      </c>
      <c r="N1677" s="200">
        <v>5.1100000000000003</v>
      </c>
      <c r="O1677" s="191"/>
      <c r="P1677" s="194">
        <v>279.64</v>
      </c>
      <c r="Q1677" s="278"/>
      <c r="R1677" s="278"/>
      <c r="GO1677" s="277"/>
      <c r="GP1677" s="277"/>
      <c r="GQ1677" s="277"/>
      <c r="GR1677" s="277"/>
      <c r="GS1677" s="277"/>
      <c r="GT1677" s="277"/>
      <c r="GU1677" s="277"/>
      <c r="GW1677" s="157"/>
      <c r="GX1677" s="157" t="s">
        <v>594</v>
      </c>
      <c r="GY1677" s="157"/>
      <c r="GZ1677" s="277"/>
      <c r="HA1677" s="157"/>
      <c r="HB1677" s="157"/>
      <c r="HC1677" s="277"/>
      <c r="HD1677" s="277"/>
      <c r="HF1677" s="277"/>
      <c r="HH1677" s="289"/>
    </row>
    <row r="1678" spans="1:216" ht="22.5" customHeight="1">
      <c r="A1678" s="195"/>
      <c r="B1678" s="189" t="s">
        <v>1403</v>
      </c>
      <c r="C1678" s="501" t="s">
        <v>1404</v>
      </c>
      <c r="D1678" s="501"/>
      <c r="E1678" s="501"/>
      <c r="F1678" s="501"/>
      <c r="G1678" s="501"/>
      <c r="H1678" s="190" t="s">
        <v>1405</v>
      </c>
      <c r="I1678" s="201">
        <v>0.55000000000000004</v>
      </c>
      <c r="J1678" s="202">
        <v>1.0367</v>
      </c>
      <c r="K1678" s="215">
        <v>2.2579326000000002</v>
      </c>
      <c r="L1678" s="205">
        <v>37.71</v>
      </c>
      <c r="M1678" s="206">
        <v>1.54</v>
      </c>
      <c r="N1678" s="200">
        <v>58.07</v>
      </c>
      <c r="O1678" s="191"/>
      <c r="P1678" s="194">
        <v>131.12</v>
      </c>
      <c r="Q1678" s="278"/>
      <c r="R1678" s="278"/>
      <c r="GO1678" s="277"/>
      <c r="GP1678" s="277"/>
      <c r="GQ1678" s="277"/>
      <c r="GR1678" s="277"/>
      <c r="GS1678" s="277"/>
      <c r="GT1678" s="277"/>
      <c r="GU1678" s="277"/>
      <c r="GW1678" s="157"/>
      <c r="GX1678" s="157" t="s">
        <v>1404</v>
      </c>
      <c r="GY1678" s="157"/>
      <c r="GZ1678" s="277"/>
      <c r="HA1678" s="157"/>
      <c r="HB1678" s="157"/>
      <c r="HC1678" s="277"/>
      <c r="HD1678" s="277"/>
      <c r="HF1678" s="277"/>
      <c r="HH1678" s="289"/>
    </row>
    <row r="1679" spans="1:216" ht="12.75" customHeight="1">
      <c r="A1679" s="195"/>
      <c r="B1679" s="189" t="s">
        <v>730</v>
      </c>
      <c r="C1679" s="501" t="s">
        <v>731</v>
      </c>
      <c r="D1679" s="501"/>
      <c r="E1679" s="501"/>
      <c r="F1679" s="501"/>
      <c r="G1679" s="501"/>
      <c r="H1679" s="190" t="s">
        <v>413</v>
      </c>
      <c r="I1679" s="201">
        <v>0.05</v>
      </c>
      <c r="J1679" s="202">
        <v>1.0367</v>
      </c>
      <c r="K1679" s="215">
        <v>0.20526659999999999</v>
      </c>
      <c r="L1679" s="205">
        <v>79.88</v>
      </c>
      <c r="M1679" s="206">
        <v>1.42</v>
      </c>
      <c r="N1679" s="200">
        <v>113.43</v>
      </c>
      <c r="O1679" s="191"/>
      <c r="P1679" s="194">
        <v>23.28</v>
      </c>
      <c r="Q1679" s="278"/>
      <c r="R1679" s="278"/>
      <c r="GO1679" s="277"/>
      <c r="GP1679" s="277"/>
      <c r="GQ1679" s="277"/>
      <c r="GR1679" s="277"/>
      <c r="GS1679" s="277"/>
      <c r="GT1679" s="277"/>
      <c r="GU1679" s="277"/>
      <c r="GW1679" s="157"/>
      <c r="GX1679" s="157" t="s">
        <v>731</v>
      </c>
      <c r="GY1679" s="157"/>
      <c r="GZ1679" s="277"/>
      <c r="HA1679" s="157"/>
      <c r="HB1679" s="157"/>
      <c r="HC1679" s="277"/>
      <c r="HD1679" s="277"/>
      <c r="HF1679" s="277"/>
      <c r="HH1679" s="289"/>
    </row>
    <row r="1680" spans="1:216" ht="12.75" customHeight="1">
      <c r="A1680" s="210"/>
      <c r="B1680" s="187"/>
      <c r="C1680" s="500" t="s">
        <v>429</v>
      </c>
      <c r="D1680" s="500"/>
      <c r="E1680" s="500"/>
      <c r="F1680" s="500"/>
      <c r="G1680" s="500"/>
      <c r="H1680" s="180"/>
      <c r="I1680" s="181"/>
      <c r="J1680" s="181"/>
      <c r="K1680" s="181"/>
      <c r="L1680" s="183"/>
      <c r="M1680" s="181"/>
      <c r="N1680" s="211"/>
      <c r="O1680" s="181"/>
      <c r="P1680" s="212">
        <v>8298.41</v>
      </c>
      <c r="Q1680" s="278"/>
      <c r="R1680" s="278"/>
      <c r="GO1680" s="277"/>
      <c r="GP1680" s="277"/>
      <c r="GQ1680" s="277"/>
      <c r="GR1680" s="277"/>
      <c r="GS1680" s="277"/>
      <c r="GT1680" s="277"/>
      <c r="GU1680" s="277"/>
      <c r="GW1680" s="157"/>
      <c r="GX1680" s="157"/>
      <c r="GY1680" s="157"/>
      <c r="GZ1680" s="277" t="s">
        <v>429</v>
      </c>
      <c r="HA1680" s="157"/>
      <c r="HB1680" s="157"/>
      <c r="HC1680" s="277"/>
      <c r="HD1680" s="277"/>
      <c r="HF1680" s="277"/>
      <c r="HH1680" s="289"/>
    </row>
    <row r="1681" spans="1:216" ht="12.75" customHeight="1">
      <c r="A1681" s="203" t="s">
        <v>2260</v>
      </c>
      <c r="B1681" s="189" t="s">
        <v>430</v>
      </c>
      <c r="C1681" s="501" t="s">
        <v>431</v>
      </c>
      <c r="D1681" s="501"/>
      <c r="E1681" s="501"/>
      <c r="F1681" s="501"/>
      <c r="G1681" s="501"/>
      <c r="H1681" s="190" t="s">
        <v>432</v>
      </c>
      <c r="I1681" s="209">
        <v>2</v>
      </c>
      <c r="J1681" s="191"/>
      <c r="K1681" s="209">
        <v>2</v>
      </c>
      <c r="L1681" s="193"/>
      <c r="M1681" s="191"/>
      <c r="N1681" s="193"/>
      <c r="O1681" s="202">
        <v>1.0367</v>
      </c>
      <c r="P1681" s="216">
        <v>95.76</v>
      </c>
      <c r="GO1681" s="277"/>
      <c r="GP1681" s="277"/>
      <c r="GQ1681" s="277"/>
      <c r="GR1681" s="277"/>
      <c r="GS1681" s="277"/>
      <c r="GT1681" s="277"/>
      <c r="GU1681" s="277"/>
      <c r="GW1681" s="157"/>
      <c r="GX1681" s="157"/>
      <c r="GY1681" s="157"/>
      <c r="GZ1681" s="277"/>
      <c r="HA1681" s="157" t="s">
        <v>431</v>
      </c>
      <c r="HB1681" s="157"/>
      <c r="HC1681" s="277"/>
      <c r="HD1681" s="277"/>
      <c r="HF1681" s="277"/>
      <c r="HH1681" s="289"/>
    </row>
    <row r="1682" spans="1:216" ht="12.75" customHeight="1">
      <c r="A1682" s="203"/>
      <c r="B1682" s="189"/>
      <c r="C1682" s="501" t="s">
        <v>433</v>
      </c>
      <c r="D1682" s="501"/>
      <c r="E1682" s="501"/>
      <c r="F1682" s="501"/>
      <c r="G1682" s="501"/>
      <c r="H1682" s="190"/>
      <c r="I1682" s="191"/>
      <c r="J1682" s="191"/>
      <c r="K1682" s="191"/>
      <c r="L1682" s="193"/>
      <c r="M1682" s="191"/>
      <c r="N1682" s="193"/>
      <c r="O1682" s="191"/>
      <c r="P1682" s="194">
        <v>7593.85</v>
      </c>
      <c r="GO1682" s="277"/>
      <c r="GP1682" s="277"/>
      <c r="GQ1682" s="277"/>
      <c r="GR1682" s="277"/>
      <c r="GS1682" s="277"/>
      <c r="GT1682" s="277"/>
      <c r="GU1682" s="277"/>
      <c r="GW1682" s="157"/>
      <c r="GX1682" s="157"/>
      <c r="GY1682" s="157"/>
      <c r="GZ1682" s="277"/>
      <c r="HA1682" s="157"/>
      <c r="HB1682" s="157" t="s">
        <v>433</v>
      </c>
      <c r="HC1682" s="277"/>
      <c r="HD1682" s="277"/>
      <c r="HF1682" s="277"/>
      <c r="HH1682" s="289"/>
    </row>
    <row r="1683" spans="1:216" ht="12.75" customHeight="1">
      <c r="A1683" s="203"/>
      <c r="B1683" s="189" t="s">
        <v>603</v>
      </c>
      <c r="C1683" s="501" t="s">
        <v>604</v>
      </c>
      <c r="D1683" s="501"/>
      <c r="E1683" s="501"/>
      <c r="F1683" s="501"/>
      <c r="G1683" s="501"/>
      <c r="H1683" s="190" t="s">
        <v>432</v>
      </c>
      <c r="I1683" s="209">
        <v>97</v>
      </c>
      <c r="J1683" s="191"/>
      <c r="K1683" s="209">
        <v>97</v>
      </c>
      <c r="L1683" s="193"/>
      <c r="M1683" s="191"/>
      <c r="N1683" s="193"/>
      <c r="O1683" s="191"/>
      <c r="P1683" s="194">
        <v>7366.03</v>
      </c>
      <c r="GO1683" s="277"/>
      <c r="GP1683" s="277"/>
      <c r="GQ1683" s="277"/>
      <c r="GR1683" s="277"/>
      <c r="GS1683" s="277"/>
      <c r="GT1683" s="277"/>
      <c r="GU1683" s="277"/>
      <c r="GW1683" s="157"/>
      <c r="GX1683" s="157"/>
      <c r="GY1683" s="157"/>
      <c r="GZ1683" s="277"/>
      <c r="HA1683" s="157"/>
      <c r="HB1683" s="157" t="s">
        <v>604</v>
      </c>
      <c r="HC1683" s="277"/>
      <c r="HD1683" s="277"/>
      <c r="HF1683" s="277"/>
      <c r="HH1683" s="289"/>
    </row>
    <row r="1684" spans="1:216" ht="12.75" customHeight="1">
      <c r="A1684" s="203"/>
      <c r="B1684" s="189" t="s">
        <v>605</v>
      </c>
      <c r="C1684" s="501" t="s">
        <v>606</v>
      </c>
      <c r="D1684" s="501"/>
      <c r="E1684" s="501"/>
      <c r="F1684" s="501"/>
      <c r="G1684" s="501"/>
      <c r="H1684" s="190" t="s">
        <v>432</v>
      </c>
      <c r="I1684" s="209">
        <v>51</v>
      </c>
      <c r="J1684" s="191"/>
      <c r="K1684" s="209">
        <v>51</v>
      </c>
      <c r="L1684" s="193"/>
      <c r="M1684" s="191"/>
      <c r="N1684" s="193"/>
      <c r="O1684" s="191"/>
      <c r="P1684" s="194">
        <v>3872.86</v>
      </c>
      <c r="GO1684" s="277"/>
      <c r="GP1684" s="277"/>
      <c r="GQ1684" s="277"/>
      <c r="GR1684" s="277"/>
      <c r="GS1684" s="277"/>
      <c r="GT1684" s="277"/>
      <c r="GU1684" s="277"/>
      <c r="GW1684" s="157"/>
      <c r="GX1684" s="157"/>
      <c r="GY1684" s="157"/>
      <c r="GZ1684" s="277"/>
      <c r="HA1684" s="157"/>
      <c r="HB1684" s="157" t="s">
        <v>606</v>
      </c>
      <c r="HC1684" s="277"/>
      <c r="HD1684" s="277"/>
      <c r="HF1684" s="277"/>
      <c r="HH1684" s="289"/>
    </row>
    <row r="1685" spans="1:216" ht="12.75" customHeight="1">
      <c r="A1685" s="213"/>
      <c r="B1685" s="214"/>
      <c r="C1685" s="500" t="s">
        <v>438</v>
      </c>
      <c r="D1685" s="500"/>
      <c r="E1685" s="500"/>
      <c r="F1685" s="500"/>
      <c r="G1685" s="500"/>
      <c r="H1685" s="180"/>
      <c r="I1685" s="181"/>
      <c r="J1685" s="181"/>
      <c r="K1685" s="181"/>
      <c r="L1685" s="183"/>
      <c r="M1685" s="181"/>
      <c r="N1685" s="211">
        <v>4957.84</v>
      </c>
      <c r="O1685" s="181"/>
      <c r="P1685" s="212">
        <v>19633.060000000001</v>
      </c>
      <c r="GO1685" s="277"/>
      <c r="GP1685" s="277"/>
      <c r="GQ1685" s="277"/>
      <c r="GR1685" s="277"/>
      <c r="GS1685" s="277"/>
      <c r="GT1685" s="277"/>
      <c r="GU1685" s="277"/>
      <c r="GW1685" s="157"/>
      <c r="GX1685" s="157"/>
      <c r="GY1685" s="157"/>
      <c r="GZ1685" s="277"/>
      <c r="HA1685" s="157"/>
      <c r="HB1685" s="157"/>
      <c r="HC1685" s="277" t="s">
        <v>438</v>
      </c>
      <c r="HD1685" s="277"/>
      <c r="HF1685" s="277"/>
      <c r="HH1685" s="289"/>
    </row>
    <row r="1686" spans="1:216" ht="45" customHeight="1">
      <c r="A1686" s="178" t="s">
        <v>718</v>
      </c>
      <c r="B1686" s="179" t="s">
        <v>1449</v>
      </c>
      <c r="C1686" s="498" t="s">
        <v>1450</v>
      </c>
      <c r="D1686" s="498"/>
      <c r="E1686" s="498"/>
      <c r="F1686" s="498"/>
      <c r="G1686" s="498"/>
      <c r="H1686" s="180" t="s">
        <v>610</v>
      </c>
      <c r="I1686" s="181">
        <v>0.04</v>
      </c>
      <c r="J1686" s="182">
        <v>1</v>
      </c>
      <c r="K1686" s="219">
        <v>0.04</v>
      </c>
      <c r="L1686" s="183"/>
      <c r="M1686" s="181"/>
      <c r="N1686" s="184"/>
      <c r="O1686" s="181"/>
      <c r="P1686" s="185"/>
      <c r="GO1686" s="277"/>
      <c r="GP1686" s="277"/>
      <c r="GQ1686" s="277" t="s">
        <v>1450</v>
      </c>
      <c r="GR1686" s="277"/>
      <c r="GS1686" s="277"/>
      <c r="GT1686" s="277"/>
      <c r="GU1686" s="277"/>
      <c r="GW1686" s="157"/>
      <c r="GX1686" s="157"/>
      <c r="GY1686" s="157"/>
      <c r="GZ1686" s="277"/>
      <c r="HA1686" s="157"/>
      <c r="HB1686" s="157"/>
      <c r="HC1686" s="277"/>
      <c r="HD1686" s="277"/>
      <c r="HF1686" s="277"/>
      <c r="HH1686" s="289"/>
    </row>
    <row r="1687" spans="1:216" ht="56.25" customHeight="1">
      <c r="A1687" s="186"/>
      <c r="B1687" s="187" t="s">
        <v>386</v>
      </c>
      <c r="C1687" s="499" t="s">
        <v>387</v>
      </c>
      <c r="D1687" s="499"/>
      <c r="E1687" s="499"/>
      <c r="F1687" s="499"/>
      <c r="G1687" s="499"/>
      <c r="H1687" s="499"/>
      <c r="I1687" s="499"/>
      <c r="J1687" s="499"/>
      <c r="K1687" s="499"/>
      <c r="L1687" s="499"/>
      <c r="M1687" s="499"/>
      <c r="N1687" s="499"/>
      <c r="O1687" s="499"/>
      <c r="P1687" s="499"/>
      <c r="GO1687" s="277"/>
      <c r="GP1687" s="277"/>
      <c r="GQ1687" s="277"/>
      <c r="GR1687" s="277"/>
      <c r="GS1687" s="277"/>
      <c r="GT1687" s="277"/>
      <c r="GU1687" s="277"/>
      <c r="GV1687" s="140" t="s">
        <v>387</v>
      </c>
      <c r="GW1687" s="157"/>
      <c r="GX1687" s="157"/>
      <c r="GY1687" s="157"/>
      <c r="GZ1687" s="277"/>
      <c r="HA1687" s="157"/>
      <c r="HB1687" s="157"/>
      <c r="HC1687" s="277"/>
      <c r="HD1687" s="277"/>
      <c r="HF1687" s="277"/>
      <c r="HH1687" s="289"/>
    </row>
    <row r="1688" spans="1:216" ht="22.5" customHeight="1">
      <c r="A1688" s="186"/>
      <c r="B1688" s="187" t="s">
        <v>388</v>
      </c>
      <c r="C1688" s="499" t="s">
        <v>389</v>
      </c>
      <c r="D1688" s="499"/>
      <c r="E1688" s="499"/>
      <c r="F1688" s="499"/>
      <c r="G1688" s="499"/>
      <c r="H1688" s="499"/>
      <c r="I1688" s="499"/>
      <c r="J1688" s="499"/>
      <c r="K1688" s="499"/>
      <c r="L1688" s="499"/>
      <c r="M1688" s="499"/>
      <c r="N1688" s="499"/>
      <c r="O1688" s="499"/>
      <c r="P1688" s="499"/>
      <c r="GO1688" s="277"/>
      <c r="GP1688" s="277"/>
      <c r="GQ1688" s="277"/>
      <c r="GR1688" s="277"/>
      <c r="GS1688" s="277"/>
      <c r="GT1688" s="277"/>
      <c r="GU1688" s="277"/>
      <c r="GV1688" s="140" t="s">
        <v>389</v>
      </c>
      <c r="GW1688" s="157"/>
      <c r="GX1688" s="157"/>
      <c r="GY1688" s="157"/>
      <c r="GZ1688" s="277"/>
      <c r="HA1688" s="157"/>
      <c r="HB1688" s="157"/>
      <c r="HC1688" s="277"/>
      <c r="HD1688" s="277"/>
      <c r="HF1688" s="277"/>
      <c r="HH1688" s="289"/>
    </row>
    <row r="1689" spans="1:216" ht="12.75" customHeight="1">
      <c r="A1689" s="186"/>
      <c r="B1689" s="187"/>
      <c r="C1689" s="499" t="s">
        <v>2011</v>
      </c>
      <c r="D1689" s="499"/>
      <c r="E1689" s="499"/>
      <c r="F1689" s="499"/>
      <c r="G1689" s="499"/>
      <c r="H1689" s="499"/>
      <c r="I1689" s="499"/>
      <c r="J1689" s="499"/>
      <c r="K1689" s="499"/>
      <c r="L1689" s="499"/>
      <c r="M1689" s="499"/>
      <c r="N1689" s="499"/>
      <c r="O1689" s="499"/>
      <c r="P1689" s="499"/>
      <c r="GO1689" s="277"/>
      <c r="GP1689" s="277"/>
      <c r="GQ1689" s="277"/>
      <c r="GR1689" s="277"/>
      <c r="GS1689" s="277"/>
      <c r="GT1689" s="277"/>
      <c r="GU1689" s="277"/>
      <c r="GV1689" s="140" t="s">
        <v>2011</v>
      </c>
      <c r="GW1689" s="157"/>
      <c r="GX1689" s="157"/>
      <c r="GY1689" s="157"/>
      <c r="GZ1689" s="277"/>
      <c r="HA1689" s="157"/>
      <c r="HB1689" s="157"/>
      <c r="HC1689" s="277"/>
      <c r="HD1689" s="277"/>
      <c r="HF1689" s="277"/>
      <c r="HH1689" s="289"/>
    </row>
    <row r="1690" spans="1:216" ht="12.75" customHeight="1">
      <c r="A1690" s="188"/>
      <c r="B1690" s="189" t="s">
        <v>164</v>
      </c>
      <c r="C1690" s="501" t="s">
        <v>391</v>
      </c>
      <c r="D1690" s="501"/>
      <c r="E1690" s="501"/>
      <c r="F1690" s="501"/>
      <c r="G1690" s="501"/>
      <c r="H1690" s="190" t="s">
        <v>392</v>
      </c>
      <c r="I1690" s="191"/>
      <c r="J1690" s="191"/>
      <c r="K1690" s="215">
        <v>0.40429229999999999</v>
      </c>
      <c r="L1690" s="193"/>
      <c r="M1690" s="191"/>
      <c r="N1690" s="193"/>
      <c r="O1690" s="191"/>
      <c r="P1690" s="216">
        <v>228.89</v>
      </c>
      <c r="GO1690" s="277"/>
      <c r="GP1690" s="277"/>
      <c r="GQ1690" s="277"/>
      <c r="GR1690" s="277"/>
      <c r="GS1690" s="277"/>
      <c r="GT1690" s="277"/>
      <c r="GU1690" s="277"/>
      <c r="GW1690" s="157" t="s">
        <v>391</v>
      </c>
      <c r="GX1690" s="157"/>
      <c r="GY1690" s="157"/>
      <c r="GZ1690" s="277"/>
      <c r="HA1690" s="157"/>
      <c r="HB1690" s="157"/>
      <c r="HC1690" s="277"/>
      <c r="HD1690" s="277"/>
      <c r="HF1690" s="277"/>
      <c r="HH1690" s="289"/>
    </row>
    <row r="1691" spans="1:216" ht="12.75" customHeight="1">
      <c r="A1691" s="195"/>
      <c r="B1691" s="189" t="s">
        <v>393</v>
      </c>
      <c r="C1691" s="501" t="s">
        <v>394</v>
      </c>
      <c r="D1691" s="501"/>
      <c r="E1691" s="501"/>
      <c r="F1691" s="501"/>
      <c r="G1691" s="501"/>
      <c r="H1691" s="190" t="s">
        <v>392</v>
      </c>
      <c r="I1691" s="201">
        <v>6.29</v>
      </c>
      <c r="J1691" s="197">
        <v>1.6068849999999999</v>
      </c>
      <c r="K1691" s="215">
        <v>0.40429229999999999</v>
      </c>
      <c r="L1691" s="198"/>
      <c r="M1691" s="199"/>
      <c r="N1691" s="200">
        <v>566.14</v>
      </c>
      <c r="O1691" s="191"/>
      <c r="P1691" s="194">
        <v>228.89</v>
      </c>
      <c r="Q1691" s="278"/>
      <c r="R1691" s="278"/>
      <c r="GO1691" s="277"/>
      <c r="GP1691" s="277"/>
      <c r="GQ1691" s="277"/>
      <c r="GR1691" s="277"/>
      <c r="GS1691" s="277"/>
      <c r="GT1691" s="277"/>
      <c r="GU1691" s="277"/>
      <c r="GW1691" s="157"/>
      <c r="GX1691" s="157" t="s">
        <v>394</v>
      </c>
      <c r="GY1691" s="157"/>
      <c r="GZ1691" s="277"/>
      <c r="HA1691" s="157"/>
      <c r="HB1691" s="157"/>
      <c r="HC1691" s="277"/>
      <c r="HD1691" s="277"/>
      <c r="HF1691" s="277"/>
      <c r="HH1691" s="289"/>
    </row>
    <row r="1692" spans="1:216" ht="12.75" customHeight="1">
      <c r="A1692" s="188"/>
      <c r="B1692" s="189" t="s">
        <v>167</v>
      </c>
      <c r="C1692" s="501" t="s">
        <v>395</v>
      </c>
      <c r="D1692" s="501"/>
      <c r="E1692" s="501"/>
      <c r="F1692" s="501"/>
      <c r="G1692" s="501"/>
      <c r="H1692" s="190"/>
      <c r="I1692" s="191"/>
      <c r="J1692" s="191"/>
      <c r="K1692" s="191"/>
      <c r="L1692" s="193"/>
      <c r="M1692" s="191"/>
      <c r="N1692" s="193"/>
      <c r="O1692" s="191"/>
      <c r="P1692" s="216">
        <v>4.0999999999999996</v>
      </c>
      <c r="GO1692" s="277"/>
      <c r="GP1692" s="277"/>
      <c r="GQ1692" s="277"/>
      <c r="GR1692" s="277"/>
      <c r="GS1692" s="277"/>
      <c r="GT1692" s="277"/>
      <c r="GU1692" s="277"/>
      <c r="GW1692" s="157" t="s">
        <v>395</v>
      </c>
      <c r="GX1692" s="157"/>
      <c r="GY1692" s="157"/>
      <c r="GZ1692" s="277"/>
      <c r="HA1692" s="157"/>
      <c r="HB1692" s="157"/>
      <c r="HC1692" s="277"/>
      <c r="HD1692" s="277"/>
      <c r="HF1692" s="277"/>
      <c r="HH1692" s="289"/>
    </row>
    <row r="1693" spans="1:216" ht="12.75" customHeight="1">
      <c r="A1693" s="188"/>
      <c r="B1693" s="189"/>
      <c r="C1693" s="501" t="s">
        <v>396</v>
      </c>
      <c r="D1693" s="501"/>
      <c r="E1693" s="501"/>
      <c r="F1693" s="501"/>
      <c r="G1693" s="501"/>
      <c r="H1693" s="190" t="s">
        <v>392</v>
      </c>
      <c r="I1693" s="191"/>
      <c r="J1693" s="191"/>
      <c r="K1693" s="215">
        <v>3.8566E-3</v>
      </c>
      <c r="L1693" s="193"/>
      <c r="M1693" s="191"/>
      <c r="N1693" s="193"/>
      <c r="O1693" s="191"/>
      <c r="P1693" s="216">
        <v>2.62</v>
      </c>
      <c r="GO1693" s="277"/>
      <c r="GP1693" s="277"/>
      <c r="GQ1693" s="277"/>
      <c r="GR1693" s="277"/>
      <c r="GS1693" s="277"/>
      <c r="GT1693" s="277"/>
      <c r="GU1693" s="277"/>
      <c r="GW1693" s="157" t="s">
        <v>396</v>
      </c>
      <c r="GX1693" s="157"/>
      <c r="GY1693" s="157"/>
      <c r="GZ1693" s="277"/>
      <c r="HA1693" s="157"/>
      <c r="HB1693" s="157"/>
      <c r="HC1693" s="277"/>
      <c r="HD1693" s="277"/>
      <c r="HF1693" s="277"/>
      <c r="HH1693" s="289"/>
    </row>
    <row r="1694" spans="1:216" ht="12.75" customHeight="1">
      <c r="A1694" s="195"/>
      <c r="B1694" s="189" t="s">
        <v>397</v>
      </c>
      <c r="C1694" s="501" t="s">
        <v>398</v>
      </c>
      <c r="D1694" s="501"/>
      <c r="E1694" s="501"/>
      <c r="F1694" s="501"/>
      <c r="G1694" s="501"/>
      <c r="H1694" s="190" t="s">
        <v>399</v>
      </c>
      <c r="I1694" s="201">
        <v>0.03</v>
      </c>
      <c r="J1694" s="197">
        <v>1.6068849999999999</v>
      </c>
      <c r="K1694" s="215">
        <v>1.9283E-3</v>
      </c>
      <c r="L1694" s="198"/>
      <c r="M1694" s="199"/>
      <c r="N1694" s="200">
        <v>1582.31</v>
      </c>
      <c r="O1694" s="191"/>
      <c r="P1694" s="194">
        <v>3.05</v>
      </c>
      <c r="Q1694" s="278"/>
      <c r="R1694" s="278"/>
      <c r="GO1694" s="277"/>
      <c r="GP1694" s="277"/>
      <c r="GQ1694" s="277"/>
      <c r="GR1694" s="277"/>
      <c r="GS1694" s="277"/>
      <c r="GT1694" s="277"/>
      <c r="GU1694" s="277"/>
      <c r="GW1694" s="157"/>
      <c r="GX1694" s="157" t="s">
        <v>398</v>
      </c>
      <c r="GY1694" s="157"/>
      <c r="GZ1694" s="277"/>
      <c r="HA1694" s="157"/>
      <c r="HB1694" s="157"/>
      <c r="HC1694" s="277"/>
      <c r="HD1694" s="277"/>
      <c r="HF1694" s="277"/>
      <c r="HH1694" s="289"/>
    </row>
    <row r="1695" spans="1:216" ht="12.75" customHeight="1">
      <c r="A1695" s="203"/>
      <c r="B1695" s="189" t="s">
        <v>400</v>
      </c>
      <c r="C1695" s="501" t="s">
        <v>401</v>
      </c>
      <c r="D1695" s="501"/>
      <c r="E1695" s="501"/>
      <c r="F1695" s="501"/>
      <c r="G1695" s="501"/>
      <c r="H1695" s="190" t="s">
        <v>392</v>
      </c>
      <c r="I1695" s="201">
        <v>0.03</v>
      </c>
      <c r="J1695" s="197">
        <v>1.6068849999999999</v>
      </c>
      <c r="K1695" s="215">
        <v>1.9283E-3</v>
      </c>
      <c r="L1695" s="193"/>
      <c r="M1695" s="191"/>
      <c r="N1695" s="204">
        <v>777.91</v>
      </c>
      <c r="O1695" s="191"/>
      <c r="P1695" s="216">
        <v>1.5</v>
      </c>
      <c r="GO1695" s="277"/>
      <c r="GP1695" s="277"/>
      <c r="GQ1695" s="277"/>
      <c r="GR1695" s="277"/>
      <c r="GS1695" s="277"/>
      <c r="GT1695" s="277"/>
      <c r="GU1695" s="277"/>
      <c r="GW1695" s="157"/>
      <c r="GX1695" s="157"/>
      <c r="GY1695" s="157" t="s">
        <v>401</v>
      </c>
      <c r="GZ1695" s="277"/>
      <c r="HA1695" s="157"/>
      <c r="HB1695" s="157"/>
      <c r="HC1695" s="277"/>
      <c r="HD1695" s="277"/>
      <c r="HF1695" s="277"/>
      <c r="HH1695" s="289"/>
    </row>
    <row r="1696" spans="1:216" ht="12.75" customHeight="1">
      <c r="A1696" s="195"/>
      <c r="B1696" s="189" t="s">
        <v>402</v>
      </c>
      <c r="C1696" s="501" t="s">
        <v>403</v>
      </c>
      <c r="D1696" s="501"/>
      <c r="E1696" s="501"/>
      <c r="F1696" s="501"/>
      <c r="G1696" s="501"/>
      <c r="H1696" s="190" t="s">
        <v>399</v>
      </c>
      <c r="I1696" s="201">
        <v>0.03</v>
      </c>
      <c r="J1696" s="197">
        <v>1.6068849999999999</v>
      </c>
      <c r="K1696" s="215">
        <v>1.9283E-3</v>
      </c>
      <c r="L1696" s="198"/>
      <c r="M1696" s="199"/>
      <c r="N1696" s="200">
        <v>543.33000000000004</v>
      </c>
      <c r="O1696" s="191"/>
      <c r="P1696" s="194">
        <v>1.05</v>
      </c>
      <c r="Q1696" s="278"/>
      <c r="R1696" s="278"/>
      <c r="GO1696" s="277"/>
      <c r="GP1696" s="277"/>
      <c r="GQ1696" s="277"/>
      <c r="GR1696" s="277"/>
      <c r="GS1696" s="277"/>
      <c r="GT1696" s="277"/>
      <c r="GU1696" s="277"/>
      <c r="GW1696" s="157"/>
      <c r="GX1696" s="157" t="s">
        <v>403</v>
      </c>
      <c r="GY1696" s="157"/>
      <c r="GZ1696" s="277"/>
      <c r="HA1696" s="157"/>
      <c r="HB1696" s="157"/>
      <c r="HC1696" s="277"/>
      <c r="HD1696" s="277"/>
      <c r="HF1696" s="277"/>
      <c r="HH1696" s="289"/>
    </row>
    <row r="1697" spans="1:216" ht="12.75" customHeight="1">
      <c r="A1697" s="203"/>
      <c r="B1697" s="189" t="s">
        <v>404</v>
      </c>
      <c r="C1697" s="501" t="s">
        <v>405</v>
      </c>
      <c r="D1697" s="501"/>
      <c r="E1697" s="501"/>
      <c r="F1697" s="501"/>
      <c r="G1697" s="501"/>
      <c r="H1697" s="190" t="s">
        <v>392</v>
      </c>
      <c r="I1697" s="201">
        <v>0.03</v>
      </c>
      <c r="J1697" s="197">
        <v>1.6068849999999999</v>
      </c>
      <c r="K1697" s="215">
        <v>1.9283E-3</v>
      </c>
      <c r="L1697" s="193"/>
      <c r="M1697" s="191"/>
      <c r="N1697" s="204">
        <v>579.11</v>
      </c>
      <c r="O1697" s="191"/>
      <c r="P1697" s="216">
        <v>1.1200000000000001</v>
      </c>
      <c r="GO1697" s="277"/>
      <c r="GP1697" s="277"/>
      <c r="GQ1697" s="277"/>
      <c r="GR1697" s="277"/>
      <c r="GS1697" s="277"/>
      <c r="GT1697" s="277"/>
      <c r="GU1697" s="277"/>
      <c r="GW1697" s="157"/>
      <c r="GX1697" s="157"/>
      <c r="GY1697" s="157" t="s">
        <v>405</v>
      </c>
      <c r="GZ1697" s="277"/>
      <c r="HA1697" s="157"/>
      <c r="HB1697" s="157"/>
      <c r="HC1697" s="277"/>
      <c r="HD1697" s="277"/>
      <c r="HF1697" s="277"/>
      <c r="HH1697" s="289"/>
    </row>
    <row r="1698" spans="1:216" ht="12.75" customHeight="1">
      <c r="A1698" s="188"/>
      <c r="B1698" s="189" t="s">
        <v>180</v>
      </c>
      <c r="C1698" s="501" t="s">
        <v>410</v>
      </c>
      <c r="D1698" s="501"/>
      <c r="E1698" s="501"/>
      <c r="F1698" s="501"/>
      <c r="G1698" s="501"/>
      <c r="H1698" s="190"/>
      <c r="I1698" s="191"/>
      <c r="J1698" s="191"/>
      <c r="K1698" s="191"/>
      <c r="L1698" s="193"/>
      <c r="M1698" s="191"/>
      <c r="N1698" s="193"/>
      <c r="O1698" s="191"/>
      <c r="P1698" s="216">
        <v>13.06</v>
      </c>
      <c r="GO1698" s="277"/>
      <c r="GP1698" s="277"/>
      <c r="GQ1698" s="277"/>
      <c r="GR1698" s="277"/>
      <c r="GS1698" s="277"/>
      <c r="GT1698" s="277"/>
      <c r="GU1698" s="277"/>
      <c r="GW1698" s="157" t="s">
        <v>410</v>
      </c>
      <c r="GX1698" s="157"/>
      <c r="GY1698" s="157"/>
      <c r="GZ1698" s="277"/>
      <c r="HA1698" s="157"/>
      <c r="HB1698" s="157"/>
      <c r="HC1698" s="277"/>
      <c r="HD1698" s="277"/>
      <c r="HF1698" s="277"/>
      <c r="HH1698" s="289"/>
    </row>
    <row r="1699" spans="1:216" ht="33.75" customHeight="1">
      <c r="A1699" s="195"/>
      <c r="B1699" s="189" t="s">
        <v>593</v>
      </c>
      <c r="C1699" s="501" t="s">
        <v>594</v>
      </c>
      <c r="D1699" s="501"/>
      <c r="E1699" s="501"/>
      <c r="F1699" s="501"/>
      <c r="G1699" s="501"/>
      <c r="H1699" s="190" t="s">
        <v>595</v>
      </c>
      <c r="I1699" s="201">
        <v>26.67</v>
      </c>
      <c r="J1699" s="202">
        <v>1.0367</v>
      </c>
      <c r="K1699" s="215">
        <v>1.1059516</v>
      </c>
      <c r="L1699" s="205">
        <v>5.87</v>
      </c>
      <c r="M1699" s="206">
        <v>0.87</v>
      </c>
      <c r="N1699" s="200">
        <v>5.1100000000000003</v>
      </c>
      <c r="O1699" s="191"/>
      <c r="P1699" s="194">
        <v>5.65</v>
      </c>
      <c r="Q1699" s="278"/>
      <c r="R1699" s="278"/>
      <c r="GO1699" s="277"/>
      <c r="GP1699" s="277"/>
      <c r="GQ1699" s="277"/>
      <c r="GR1699" s="277"/>
      <c r="GS1699" s="277"/>
      <c r="GT1699" s="277"/>
      <c r="GU1699" s="277"/>
      <c r="GW1699" s="157"/>
      <c r="GX1699" s="157" t="s">
        <v>594</v>
      </c>
      <c r="GY1699" s="157"/>
      <c r="GZ1699" s="277"/>
      <c r="HA1699" s="157"/>
      <c r="HB1699" s="157"/>
      <c r="HC1699" s="277"/>
      <c r="HD1699" s="277"/>
      <c r="HF1699" s="277"/>
      <c r="HH1699" s="289"/>
    </row>
    <row r="1700" spans="1:216" ht="12.75" customHeight="1">
      <c r="A1700" s="195"/>
      <c r="B1700" s="189" t="s">
        <v>1433</v>
      </c>
      <c r="C1700" s="501" t="s">
        <v>1434</v>
      </c>
      <c r="D1700" s="501"/>
      <c r="E1700" s="501"/>
      <c r="F1700" s="501"/>
      <c r="G1700" s="501"/>
      <c r="H1700" s="190" t="s">
        <v>418</v>
      </c>
      <c r="I1700" s="192">
        <v>1.0499999999999999E-3</v>
      </c>
      <c r="J1700" s="202">
        <v>1.0367</v>
      </c>
      <c r="K1700" s="215">
        <v>4.35E-5</v>
      </c>
      <c r="L1700" s="208">
        <v>43821.53</v>
      </c>
      <c r="M1700" s="206">
        <v>1.34</v>
      </c>
      <c r="N1700" s="200">
        <v>58720.85</v>
      </c>
      <c r="O1700" s="191"/>
      <c r="P1700" s="194">
        <v>2.5499999999999998</v>
      </c>
      <c r="Q1700" s="278"/>
      <c r="R1700" s="278"/>
      <c r="GO1700" s="277"/>
      <c r="GP1700" s="277"/>
      <c r="GQ1700" s="277"/>
      <c r="GR1700" s="277"/>
      <c r="GS1700" s="277"/>
      <c r="GT1700" s="277"/>
      <c r="GU1700" s="277"/>
      <c r="GW1700" s="157"/>
      <c r="GX1700" s="157" t="s">
        <v>1434</v>
      </c>
      <c r="GY1700" s="157"/>
      <c r="GZ1700" s="277"/>
      <c r="HA1700" s="157"/>
      <c r="HB1700" s="157"/>
      <c r="HC1700" s="277"/>
      <c r="HD1700" s="277"/>
      <c r="HF1700" s="277"/>
      <c r="HH1700" s="289"/>
    </row>
    <row r="1701" spans="1:216" ht="12.75" customHeight="1">
      <c r="A1701" s="195"/>
      <c r="B1701" s="189" t="s">
        <v>730</v>
      </c>
      <c r="C1701" s="501" t="s">
        <v>731</v>
      </c>
      <c r="D1701" s="501"/>
      <c r="E1701" s="501"/>
      <c r="F1701" s="501"/>
      <c r="G1701" s="501"/>
      <c r="H1701" s="190" t="s">
        <v>413</v>
      </c>
      <c r="I1701" s="201">
        <v>0.02</v>
      </c>
      <c r="J1701" s="202">
        <v>1.0367</v>
      </c>
      <c r="K1701" s="215">
        <v>8.2939999999999999E-4</v>
      </c>
      <c r="L1701" s="205">
        <v>79.88</v>
      </c>
      <c r="M1701" s="206">
        <v>1.42</v>
      </c>
      <c r="N1701" s="200">
        <v>113.43</v>
      </c>
      <c r="O1701" s="191"/>
      <c r="P1701" s="194">
        <v>0.09</v>
      </c>
      <c r="Q1701" s="278"/>
      <c r="R1701" s="278"/>
      <c r="GO1701" s="277"/>
      <c r="GP1701" s="277"/>
      <c r="GQ1701" s="277"/>
      <c r="GR1701" s="277"/>
      <c r="GS1701" s="277"/>
      <c r="GT1701" s="277"/>
      <c r="GU1701" s="277"/>
      <c r="GW1701" s="157"/>
      <c r="GX1701" s="157" t="s">
        <v>731</v>
      </c>
      <c r="GY1701" s="157"/>
      <c r="GZ1701" s="277"/>
      <c r="HA1701" s="157"/>
      <c r="HB1701" s="157"/>
      <c r="HC1701" s="277"/>
      <c r="HD1701" s="277"/>
      <c r="HF1701" s="277"/>
      <c r="HH1701" s="289"/>
    </row>
    <row r="1702" spans="1:216" ht="12.75" customHeight="1">
      <c r="A1702" s="195"/>
      <c r="B1702" s="189" t="s">
        <v>1451</v>
      </c>
      <c r="C1702" s="501" t="s">
        <v>1452</v>
      </c>
      <c r="D1702" s="501"/>
      <c r="E1702" s="501"/>
      <c r="F1702" s="501"/>
      <c r="G1702" s="501"/>
      <c r="H1702" s="190" t="s">
        <v>587</v>
      </c>
      <c r="I1702" s="201">
        <v>0.05</v>
      </c>
      <c r="J1702" s="202">
        <v>1.0367</v>
      </c>
      <c r="K1702" s="215">
        <v>2.0734E-3</v>
      </c>
      <c r="L1702" s="208">
        <v>1239.94</v>
      </c>
      <c r="M1702" s="206">
        <v>1.29</v>
      </c>
      <c r="N1702" s="200">
        <v>1599.52</v>
      </c>
      <c r="O1702" s="191"/>
      <c r="P1702" s="194">
        <v>3.32</v>
      </c>
      <c r="Q1702" s="278"/>
      <c r="R1702" s="278"/>
      <c r="GO1702" s="277"/>
      <c r="GP1702" s="277"/>
      <c r="GQ1702" s="277"/>
      <c r="GR1702" s="277"/>
      <c r="GS1702" s="277"/>
      <c r="GT1702" s="277"/>
      <c r="GU1702" s="277"/>
      <c r="GW1702" s="157"/>
      <c r="GX1702" s="157" t="s">
        <v>1452</v>
      </c>
      <c r="GY1702" s="157"/>
      <c r="GZ1702" s="277"/>
      <c r="HA1702" s="157"/>
      <c r="HB1702" s="157"/>
      <c r="HC1702" s="277"/>
      <c r="HD1702" s="277"/>
      <c r="HF1702" s="277"/>
      <c r="HH1702" s="289"/>
    </row>
    <row r="1703" spans="1:216" ht="12.75" customHeight="1">
      <c r="A1703" s="195"/>
      <c r="B1703" s="189" t="s">
        <v>1453</v>
      </c>
      <c r="C1703" s="501" t="s">
        <v>1454</v>
      </c>
      <c r="D1703" s="501"/>
      <c r="E1703" s="501"/>
      <c r="F1703" s="501"/>
      <c r="G1703" s="501"/>
      <c r="H1703" s="190" t="s">
        <v>1124</v>
      </c>
      <c r="I1703" s="202">
        <v>1.2200000000000001E-2</v>
      </c>
      <c r="J1703" s="202">
        <v>1.0367</v>
      </c>
      <c r="K1703" s="215">
        <v>5.0589999999999999E-4</v>
      </c>
      <c r="L1703" s="208">
        <v>2316.7800000000002</v>
      </c>
      <c r="M1703" s="206">
        <v>1.24</v>
      </c>
      <c r="N1703" s="200">
        <v>2872.81</v>
      </c>
      <c r="O1703" s="191"/>
      <c r="P1703" s="194">
        <v>1.45</v>
      </c>
      <c r="Q1703" s="278"/>
      <c r="R1703" s="278"/>
      <c r="GO1703" s="277"/>
      <c r="GP1703" s="277"/>
      <c r="GQ1703" s="277"/>
      <c r="GR1703" s="277"/>
      <c r="GS1703" s="277"/>
      <c r="GT1703" s="277"/>
      <c r="GU1703" s="277"/>
      <c r="GW1703" s="157"/>
      <c r="GX1703" s="157" t="s">
        <v>1454</v>
      </c>
      <c r="GY1703" s="157"/>
      <c r="GZ1703" s="277"/>
      <c r="HA1703" s="157"/>
      <c r="HB1703" s="157"/>
      <c r="HC1703" s="277"/>
      <c r="HD1703" s="277"/>
      <c r="HF1703" s="277"/>
      <c r="HH1703" s="289"/>
    </row>
    <row r="1704" spans="1:216" ht="12.75" customHeight="1">
      <c r="A1704" s="210"/>
      <c r="B1704" s="187"/>
      <c r="C1704" s="500" t="s">
        <v>429</v>
      </c>
      <c r="D1704" s="500"/>
      <c r="E1704" s="500"/>
      <c r="F1704" s="500"/>
      <c r="G1704" s="500"/>
      <c r="H1704" s="180"/>
      <c r="I1704" s="181"/>
      <c r="J1704" s="181"/>
      <c r="K1704" s="181"/>
      <c r="L1704" s="183"/>
      <c r="M1704" s="181"/>
      <c r="N1704" s="211"/>
      <c r="O1704" s="181"/>
      <c r="P1704" s="212">
        <v>248.67</v>
      </c>
      <c r="Q1704" s="278"/>
      <c r="R1704" s="278"/>
      <c r="GO1704" s="277"/>
      <c r="GP1704" s="277"/>
      <c r="GQ1704" s="277"/>
      <c r="GR1704" s="277"/>
      <c r="GS1704" s="277"/>
      <c r="GT1704" s="277"/>
      <c r="GU1704" s="277"/>
      <c r="GW1704" s="157"/>
      <c r="GX1704" s="157"/>
      <c r="GY1704" s="157"/>
      <c r="GZ1704" s="277" t="s">
        <v>429</v>
      </c>
      <c r="HA1704" s="157"/>
      <c r="HB1704" s="157"/>
      <c r="HC1704" s="277"/>
      <c r="HD1704" s="277"/>
      <c r="HF1704" s="277"/>
      <c r="HH1704" s="289"/>
    </row>
    <row r="1705" spans="1:216" ht="12.75" customHeight="1">
      <c r="A1705" s="203" t="s">
        <v>719</v>
      </c>
      <c r="B1705" s="189" t="s">
        <v>430</v>
      </c>
      <c r="C1705" s="501" t="s">
        <v>431</v>
      </c>
      <c r="D1705" s="501"/>
      <c r="E1705" s="501"/>
      <c r="F1705" s="501"/>
      <c r="G1705" s="501"/>
      <c r="H1705" s="190" t="s">
        <v>432</v>
      </c>
      <c r="I1705" s="209">
        <v>2</v>
      </c>
      <c r="J1705" s="191"/>
      <c r="K1705" s="209">
        <v>2</v>
      </c>
      <c r="L1705" s="193"/>
      <c r="M1705" s="191"/>
      <c r="N1705" s="193"/>
      <c r="O1705" s="202">
        <v>1.0367</v>
      </c>
      <c r="P1705" s="216">
        <v>2.95</v>
      </c>
      <c r="GO1705" s="277"/>
      <c r="GP1705" s="277"/>
      <c r="GQ1705" s="277"/>
      <c r="GR1705" s="277"/>
      <c r="GS1705" s="277"/>
      <c r="GT1705" s="277"/>
      <c r="GU1705" s="277"/>
      <c r="GW1705" s="157"/>
      <c r="GX1705" s="157"/>
      <c r="GY1705" s="157"/>
      <c r="GZ1705" s="277"/>
      <c r="HA1705" s="157" t="s">
        <v>431</v>
      </c>
      <c r="HB1705" s="157"/>
      <c r="HC1705" s="277"/>
      <c r="HD1705" s="277"/>
      <c r="HF1705" s="277"/>
      <c r="HH1705" s="289"/>
    </row>
    <row r="1706" spans="1:216" ht="12.75" customHeight="1">
      <c r="A1706" s="203"/>
      <c r="B1706" s="189"/>
      <c r="C1706" s="501" t="s">
        <v>433</v>
      </c>
      <c r="D1706" s="501"/>
      <c r="E1706" s="501"/>
      <c r="F1706" s="501"/>
      <c r="G1706" s="501"/>
      <c r="H1706" s="190"/>
      <c r="I1706" s="191"/>
      <c r="J1706" s="191"/>
      <c r="K1706" s="191"/>
      <c r="L1706" s="193"/>
      <c r="M1706" s="191"/>
      <c r="N1706" s="193"/>
      <c r="O1706" s="191"/>
      <c r="P1706" s="216">
        <v>231.51</v>
      </c>
      <c r="GO1706" s="277"/>
      <c r="GP1706" s="277"/>
      <c r="GQ1706" s="277"/>
      <c r="GR1706" s="277"/>
      <c r="GS1706" s="277"/>
      <c r="GT1706" s="277"/>
      <c r="GU1706" s="277"/>
      <c r="GW1706" s="157"/>
      <c r="GX1706" s="157"/>
      <c r="GY1706" s="157"/>
      <c r="GZ1706" s="277"/>
      <c r="HA1706" s="157"/>
      <c r="HB1706" s="157" t="s">
        <v>433</v>
      </c>
      <c r="HC1706" s="277"/>
      <c r="HD1706" s="277"/>
      <c r="HF1706" s="277"/>
      <c r="HH1706" s="289"/>
    </row>
    <row r="1707" spans="1:216" ht="12.75" customHeight="1">
      <c r="A1707" s="203"/>
      <c r="B1707" s="189" t="s">
        <v>603</v>
      </c>
      <c r="C1707" s="501" t="s">
        <v>604</v>
      </c>
      <c r="D1707" s="501"/>
      <c r="E1707" s="501"/>
      <c r="F1707" s="501"/>
      <c r="G1707" s="501"/>
      <c r="H1707" s="190" t="s">
        <v>432</v>
      </c>
      <c r="I1707" s="209">
        <v>97</v>
      </c>
      <c r="J1707" s="191"/>
      <c r="K1707" s="209">
        <v>97</v>
      </c>
      <c r="L1707" s="193"/>
      <c r="M1707" s="191"/>
      <c r="N1707" s="193"/>
      <c r="O1707" s="191"/>
      <c r="P1707" s="216">
        <v>224.56</v>
      </c>
      <c r="GO1707" s="277"/>
      <c r="GP1707" s="277"/>
      <c r="GQ1707" s="277"/>
      <c r="GR1707" s="277"/>
      <c r="GS1707" s="277"/>
      <c r="GT1707" s="277"/>
      <c r="GU1707" s="277"/>
      <c r="GW1707" s="157"/>
      <c r="GX1707" s="157"/>
      <c r="GY1707" s="157"/>
      <c r="GZ1707" s="277"/>
      <c r="HA1707" s="157"/>
      <c r="HB1707" s="157" t="s">
        <v>604</v>
      </c>
      <c r="HC1707" s="277"/>
      <c r="HD1707" s="277"/>
      <c r="HF1707" s="277"/>
      <c r="HH1707" s="289"/>
    </row>
    <row r="1708" spans="1:216" ht="12.75" customHeight="1">
      <c r="A1708" s="203"/>
      <c r="B1708" s="189" t="s">
        <v>605</v>
      </c>
      <c r="C1708" s="501" t="s">
        <v>606</v>
      </c>
      <c r="D1708" s="501"/>
      <c r="E1708" s="501"/>
      <c r="F1708" s="501"/>
      <c r="G1708" s="501"/>
      <c r="H1708" s="190" t="s">
        <v>432</v>
      </c>
      <c r="I1708" s="209">
        <v>51</v>
      </c>
      <c r="J1708" s="191"/>
      <c r="K1708" s="209">
        <v>51</v>
      </c>
      <c r="L1708" s="193"/>
      <c r="M1708" s="191"/>
      <c r="N1708" s="193"/>
      <c r="O1708" s="191"/>
      <c r="P1708" s="216">
        <v>118.07</v>
      </c>
      <c r="GO1708" s="277"/>
      <c r="GP1708" s="277"/>
      <c r="GQ1708" s="277"/>
      <c r="GR1708" s="277"/>
      <c r="GS1708" s="277"/>
      <c r="GT1708" s="277"/>
      <c r="GU1708" s="277"/>
      <c r="GW1708" s="157"/>
      <c r="GX1708" s="157"/>
      <c r="GY1708" s="157"/>
      <c r="GZ1708" s="277"/>
      <c r="HA1708" s="157"/>
      <c r="HB1708" s="157" t="s">
        <v>606</v>
      </c>
      <c r="HC1708" s="277"/>
      <c r="HD1708" s="277"/>
      <c r="HF1708" s="277"/>
      <c r="HH1708" s="289"/>
    </row>
    <row r="1709" spans="1:216" ht="12.75" customHeight="1">
      <c r="A1709" s="213"/>
      <c r="B1709" s="214"/>
      <c r="C1709" s="500" t="s">
        <v>438</v>
      </c>
      <c r="D1709" s="500"/>
      <c r="E1709" s="500"/>
      <c r="F1709" s="500"/>
      <c r="G1709" s="500"/>
      <c r="H1709" s="180"/>
      <c r="I1709" s="181"/>
      <c r="J1709" s="181"/>
      <c r="K1709" s="181"/>
      <c r="L1709" s="183"/>
      <c r="M1709" s="181"/>
      <c r="N1709" s="211">
        <v>14856.25</v>
      </c>
      <c r="O1709" s="181"/>
      <c r="P1709" s="240">
        <v>594.25</v>
      </c>
      <c r="GO1709" s="277"/>
      <c r="GP1709" s="277"/>
      <c r="GQ1709" s="277"/>
      <c r="GR1709" s="277"/>
      <c r="GS1709" s="277"/>
      <c r="GT1709" s="277"/>
      <c r="GU1709" s="277"/>
      <c r="GW1709" s="157"/>
      <c r="GX1709" s="157"/>
      <c r="GY1709" s="157"/>
      <c r="GZ1709" s="277"/>
      <c r="HA1709" s="157"/>
      <c r="HB1709" s="157"/>
      <c r="HC1709" s="277" t="s">
        <v>438</v>
      </c>
      <c r="HD1709" s="277"/>
      <c r="HF1709" s="277"/>
      <c r="HH1709" s="289"/>
    </row>
    <row r="1710" spans="1:216" ht="12.75" customHeight="1">
      <c r="A1710" s="497" t="s">
        <v>2261</v>
      </c>
      <c r="B1710" s="497"/>
      <c r="C1710" s="497"/>
      <c r="D1710" s="497"/>
      <c r="E1710" s="497"/>
      <c r="F1710" s="497"/>
      <c r="G1710" s="497"/>
      <c r="H1710" s="497"/>
      <c r="I1710" s="497"/>
      <c r="J1710" s="497"/>
      <c r="K1710" s="497"/>
      <c r="L1710" s="497"/>
      <c r="M1710" s="497"/>
      <c r="N1710" s="497"/>
      <c r="O1710" s="497"/>
      <c r="P1710" s="497"/>
      <c r="GO1710" s="277"/>
      <c r="GP1710" s="277" t="s">
        <v>2261</v>
      </c>
      <c r="GQ1710" s="277"/>
      <c r="GR1710" s="277"/>
      <c r="GS1710" s="277"/>
      <c r="GT1710" s="277"/>
      <c r="GU1710" s="277"/>
      <c r="GW1710" s="157"/>
      <c r="GX1710" s="157"/>
      <c r="GY1710" s="157"/>
      <c r="GZ1710" s="277"/>
      <c r="HA1710" s="157"/>
      <c r="HB1710" s="157"/>
      <c r="HC1710" s="277"/>
      <c r="HD1710" s="277"/>
      <c r="HF1710" s="277"/>
      <c r="HH1710" s="289"/>
    </row>
    <row r="1711" spans="1:216" ht="12.75" customHeight="1">
      <c r="A1711" s="178" t="s">
        <v>720</v>
      </c>
      <c r="B1711" s="179" t="s">
        <v>1399</v>
      </c>
      <c r="C1711" s="498" t="s">
        <v>1400</v>
      </c>
      <c r="D1711" s="498"/>
      <c r="E1711" s="498"/>
      <c r="F1711" s="498"/>
      <c r="G1711" s="498"/>
      <c r="H1711" s="180" t="s">
        <v>610</v>
      </c>
      <c r="I1711" s="181">
        <v>46.8</v>
      </c>
      <c r="J1711" s="182">
        <v>1</v>
      </c>
      <c r="K1711" s="222">
        <v>46.8</v>
      </c>
      <c r="L1711" s="183"/>
      <c r="M1711" s="181"/>
      <c r="N1711" s="184"/>
      <c r="O1711" s="181"/>
      <c r="P1711" s="185"/>
      <c r="GO1711" s="277"/>
      <c r="GP1711" s="277"/>
      <c r="GQ1711" s="277" t="s">
        <v>1400</v>
      </c>
      <c r="GR1711" s="277"/>
      <c r="GS1711" s="277"/>
      <c r="GT1711" s="277"/>
      <c r="GU1711" s="277"/>
      <c r="GW1711" s="157"/>
      <c r="GX1711" s="157"/>
      <c r="GY1711" s="157"/>
      <c r="GZ1711" s="277"/>
      <c r="HA1711" s="157"/>
      <c r="HB1711" s="157"/>
      <c r="HC1711" s="277"/>
      <c r="HD1711" s="277"/>
      <c r="HF1711" s="277"/>
      <c r="HH1711" s="289"/>
    </row>
    <row r="1712" spans="1:216" ht="56.25" customHeight="1">
      <c r="A1712" s="186"/>
      <c r="B1712" s="187" t="s">
        <v>386</v>
      </c>
      <c r="C1712" s="499" t="s">
        <v>387</v>
      </c>
      <c r="D1712" s="499"/>
      <c r="E1712" s="499"/>
      <c r="F1712" s="499"/>
      <c r="G1712" s="499"/>
      <c r="H1712" s="499"/>
      <c r="I1712" s="499"/>
      <c r="J1712" s="499"/>
      <c r="K1712" s="499"/>
      <c r="L1712" s="499"/>
      <c r="M1712" s="499"/>
      <c r="N1712" s="499"/>
      <c r="O1712" s="499"/>
      <c r="P1712" s="499"/>
      <c r="GO1712" s="277"/>
      <c r="GP1712" s="277"/>
      <c r="GQ1712" s="277"/>
      <c r="GR1712" s="277"/>
      <c r="GS1712" s="277"/>
      <c r="GT1712" s="277"/>
      <c r="GU1712" s="277"/>
      <c r="GV1712" s="140" t="s">
        <v>387</v>
      </c>
      <c r="GW1712" s="157"/>
      <c r="GX1712" s="157"/>
      <c r="GY1712" s="157"/>
      <c r="GZ1712" s="277"/>
      <c r="HA1712" s="157"/>
      <c r="HB1712" s="157"/>
      <c r="HC1712" s="277"/>
      <c r="HD1712" s="277"/>
      <c r="HF1712" s="277"/>
      <c r="HH1712" s="289"/>
    </row>
    <row r="1713" spans="1:216" ht="22.5" customHeight="1">
      <c r="A1713" s="186"/>
      <c r="B1713" s="187" t="s">
        <v>388</v>
      </c>
      <c r="C1713" s="499" t="s">
        <v>389</v>
      </c>
      <c r="D1713" s="499"/>
      <c r="E1713" s="499"/>
      <c r="F1713" s="499"/>
      <c r="G1713" s="499"/>
      <c r="H1713" s="499"/>
      <c r="I1713" s="499"/>
      <c r="J1713" s="499"/>
      <c r="K1713" s="499"/>
      <c r="L1713" s="499"/>
      <c r="M1713" s="499"/>
      <c r="N1713" s="499"/>
      <c r="O1713" s="499"/>
      <c r="P1713" s="499"/>
      <c r="GO1713" s="277"/>
      <c r="GP1713" s="277"/>
      <c r="GQ1713" s="277"/>
      <c r="GR1713" s="277"/>
      <c r="GS1713" s="277"/>
      <c r="GT1713" s="277"/>
      <c r="GU1713" s="277"/>
      <c r="GV1713" s="140" t="s">
        <v>389</v>
      </c>
      <c r="GW1713" s="157"/>
      <c r="GX1713" s="157"/>
      <c r="GY1713" s="157"/>
      <c r="GZ1713" s="277"/>
      <c r="HA1713" s="157"/>
      <c r="HB1713" s="157"/>
      <c r="HC1713" s="277"/>
      <c r="HD1713" s="277"/>
      <c r="HF1713" s="277"/>
      <c r="HH1713" s="289"/>
    </row>
    <row r="1714" spans="1:216" ht="12.75" customHeight="1">
      <c r="A1714" s="186"/>
      <c r="B1714" s="187"/>
      <c r="C1714" s="499" t="s">
        <v>2011</v>
      </c>
      <c r="D1714" s="499"/>
      <c r="E1714" s="499"/>
      <c r="F1714" s="499"/>
      <c r="G1714" s="499"/>
      <c r="H1714" s="499"/>
      <c r="I1714" s="499"/>
      <c r="J1714" s="499"/>
      <c r="K1714" s="499"/>
      <c r="L1714" s="499"/>
      <c r="M1714" s="499"/>
      <c r="N1714" s="499"/>
      <c r="O1714" s="499"/>
      <c r="P1714" s="499"/>
      <c r="GO1714" s="277"/>
      <c r="GP1714" s="277"/>
      <c r="GQ1714" s="277"/>
      <c r="GR1714" s="277"/>
      <c r="GS1714" s="277"/>
      <c r="GT1714" s="277"/>
      <c r="GU1714" s="277"/>
      <c r="GV1714" s="140" t="s">
        <v>2011</v>
      </c>
      <c r="GW1714" s="157"/>
      <c r="GX1714" s="157"/>
      <c r="GY1714" s="157"/>
      <c r="GZ1714" s="277"/>
      <c r="HA1714" s="157"/>
      <c r="HB1714" s="157"/>
      <c r="HC1714" s="277"/>
      <c r="HD1714" s="277"/>
      <c r="HF1714" s="277"/>
      <c r="HH1714" s="289"/>
    </row>
    <row r="1715" spans="1:216" ht="12.75" customHeight="1">
      <c r="A1715" s="188"/>
      <c r="B1715" s="189" t="s">
        <v>164</v>
      </c>
      <c r="C1715" s="501" t="s">
        <v>391</v>
      </c>
      <c r="D1715" s="501"/>
      <c r="E1715" s="501"/>
      <c r="F1715" s="501"/>
      <c r="G1715" s="501"/>
      <c r="H1715" s="190" t="s">
        <v>392</v>
      </c>
      <c r="I1715" s="191"/>
      <c r="J1715" s="191"/>
      <c r="K1715" s="215">
        <v>77.458284500000005</v>
      </c>
      <c r="L1715" s="193"/>
      <c r="M1715" s="191"/>
      <c r="N1715" s="193"/>
      <c r="O1715" s="191"/>
      <c r="P1715" s="194">
        <v>43852.23</v>
      </c>
      <c r="GO1715" s="277"/>
      <c r="GP1715" s="277"/>
      <c r="GQ1715" s="277"/>
      <c r="GR1715" s="277"/>
      <c r="GS1715" s="277"/>
      <c r="GT1715" s="277"/>
      <c r="GU1715" s="277"/>
      <c r="GW1715" s="157" t="s">
        <v>391</v>
      </c>
      <c r="GX1715" s="157"/>
      <c r="GY1715" s="157"/>
      <c r="GZ1715" s="277"/>
      <c r="HA1715" s="157"/>
      <c r="HB1715" s="157"/>
      <c r="HC1715" s="277"/>
      <c r="HD1715" s="277"/>
      <c r="HF1715" s="277"/>
      <c r="HH1715" s="289"/>
    </row>
    <row r="1716" spans="1:216" ht="12.75" customHeight="1">
      <c r="A1716" s="195"/>
      <c r="B1716" s="189" t="s">
        <v>393</v>
      </c>
      <c r="C1716" s="501" t="s">
        <v>394</v>
      </c>
      <c r="D1716" s="501"/>
      <c r="E1716" s="501"/>
      <c r="F1716" s="501"/>
      <c r="G1716" s="501"/>
      <c r="H1716" s="190" t="s">
        <v>392</v>
      </c>
      <c r="I1716" s="201">
        <v>1.03</v>
      </c>
      <c r="J1716" s="197">
        <v>1.6068849999999999</v>
      </c>
      <c r="K1716" s="215">
        <v>77.458284500000005</v>
      </c>
      <c r="L1716" s="198"/>
      <c r="M1716" s="199"/>
      <c r="N1716" s="200">
        <v>566.14</v>
      </c>
      <c r="O1716" s="191"/>
      <c r="P1716" s="194">
        <v>43852.23</v>
      </c>
      <c r="Q1716" s="278"/>
      <c r="R1716" s="278"/>
      <c r="GO1716" s="277"/>
      <c r="GP1716" s="277"/>
      <c r="GQ1716" s="277"/>
      <c r="GR1716" s="277"/>
      <c r="GS1716" s="277"/>
      <c r="GT1716" s="277"/>
      <c r="GU1716" s="277"/>
      <c r="GW1716" s="157"/>
      <c r="GX1716" s="157" t="s">
        <v>394</v>
      </c>
      <c r="GY1716" s="157"/>
      <c r="GZ1716" s="277"/>
      <c r="HA1716" s="157"/>
      <c r="HB1716" s="157"/>
      <c r="HC1716" s="277"/>
      <c r="HD1716" s="277"/>
      <c r="HF1716" s="277"/>
      <c r="HH1716" s="289"/>
    </row>
    <row r="1717" spans="1:216" ht="12.75" customHeight="1">
      <c r="A1717" s="188"/>
      <c r="B1717" s="189" t="s">
        <v>167</v>
      </c>
      <c r="C1717" s="501" t="s">
        <v>395</v>
      </c>
      <c r="D1717" s="501"/>
      <c r="E1717" s="501"/>
      <c r="F1717" s="501"/>
      <c r="G1717" s="501"/>
      <c r="H1717" s="190"/>
      <c r="I1717" s="191"/>
      <c r="J1717" s="191"/>
      <c r="K1717" s="191"/>
      <c r="L1717" s="193"/>
      <c r="M1717" s="191"/>
      <c r="N1717" s="193"/>
      <c r="O1717" s="191"/>
      <c r="P1717" s="194">
        <v>1598.53</v>
      </c>
      <c r="GO1717" s="277"/>
      <c r="GP1717" s="277"/>
      <c r="GQ1717" s="277"/>
      <c r="GR1717" s="277"/>
      <c r="GS1717" s="277"/>
      <c r="GT1717" s="277"/>
      <c r="GU1717" s="277"/>
      <c r="GW1717" s="157" t="s">
        <v>395</v>
      </c>
      <c r="GX1717" s="157"/>
      <c r="GY1717" s="157"/>
      <c r="GZ1717" s="277"/>
      <c r="HA1717" s="157"/>
      <c r="HB1717" s="157"/>
      <c r="HC1717" s="277"/>
      <c r="HD1717" s="277"/>
      <c r="HF1717" s="277"/>
      <c r="HH1717" s="289"/>
    </row>
    <row r="1718" spans="1:216" ht="12.75" customHeight="1">
      <c r="A1718" s="188"/>
      <c r="B1718" s="189"/>
      <c r="C1718" s="501" t="s">
        <v>396</v>
      </c>
      <c r="D1718" s="501"/>
      <c r="E1718" s="501"/>
      <c r="F1718" s="501"/>
      <c r="G1718" s="501"/>
      <c r="H1718" s="190" t="s">
        <v>392</v>
      </c>
      <c r="I1718" s="191"/>
      <c r="J1718" s="191"/>
      <c r="K1718" s="215">
        <v>1.5040443999999999</v>
      </c>
      <c r="L1718" s="193"/>
      <c r="M1718" s="191"/>
      <c r="N1718" s="193"/>
      <c r="O1718" s="191"/>
      <c r="P1718" s="194">
        <v>1020.51</v>
      </c>
      <c r="GO1718" s="277"/>
      <c r="GP1718" s="277"/>
      <c r="GQ1718" s="277"/>
      <c r="GR1718" s="277"/>
      <c r="GS1718" s="277"/>
      <c r="GT1718" s="277"/>
      <c r="GU1718" s="277"/>
      <c r="GW1718" s="157" t="s">
        <v>396</v>
      </c>
      <c r="GX1718" s="157"/>
      <c r="GY1718" s="157"/>
      <c r="GZ1718" s="277"/>
      <c r="HA1718" s="157"/>
      <c r="HB1718" s="157"/>
      <c r="HC1718" s="277"/>
      <c r="HD1718" s="277"/>
      <c r="HF1718" s="277"/>
      <c r="HH1718" s="289"/>
    </row>
    <row r="1719" spans="1:216" ht="12.75" customHeight="1">
      <c r="A1719" s="195"/>
      <c r="B1719" s="189" t="s">
        <v>397</v>
      </c>
      <c r="C1719" s="501" t="s">
        <v>398</v>
      </c>
      <c r="D1719" s="501"/>
      <c r="E1719" s="501"/>
      <c r="F1719" s="501"/>
      <c r="G1719" s="501"/>
      <c r="H1719" s="190" t="s">
        <v>399</v>
      </c>
      <c r="I1719" s="201">
        <v>0.01</v>
      </c>
      <c r="J1719" s="197">
        <v>1.6068849999999999</v>
      </c>
      <c r="K1719" s="215">
        <v>0.75202219999999997</v>
      </c>
      <c r="L1719" s="198"/>
      <c r="M1719" s="199"/>
      <c r="N1719" s="200">
        <v>1582.31</v>
      </c>
      <c r="O1719" s="191"/>
      <c r="P1719" s="194">
        <v>1189.93</v>
      </c>
      <c r="Q1719" s="278"/>
      <c r="R1719" s="278"/>
      <c r="GO1719" s="277"/>
      <c r="GP1719" s="277"/>
      <c r="GQ1719" s="277"/>
      <c r="GR1719" s="277"/>
      <c r="GS1719" s="277"/>
      <c r="GT1719" s="277"/>
      <c r="GU1719" s="277"/>
      <c r="GW1719" s="157"/>
      <c r="GX1719" s="157" t="s">
        <v>398</v>
      </c>
      <c r="GY1719" s="157"/>
      <c r="GZ1719" s="277"/>
      <c r="HA1719" s="157"/>
      <c r="HB1719" s="157"/>
      <c r="HC1719" s="277"/>
      <c r="HD1719" s="277"/>
      <c r="HF1719" s="277"/>
      <c r="HH1719" s="289"/>
    </row>
    <row r="1720" spans="1:216" ht="12.75" customHeight="1">
      <c r="A1720" s="203"/>
      <c r="B1720" s="189" t="s">
        <v>400</v>
      </c>
      <c r="C1720" s="501" t="s">
        <v>401</v>
      </c>
      <c r="D1720" s="501"/>
      <c r="E1720" s="501"/>
      <c r="F1720" s="501"/>
      <c r="G1720" s="501"/>
      <c r="H1720" s="190" t="s">
        <v>392</v>
      </c>
      <c r="I1720" s="201">
        <v>0.01</v>
      </c>
      <c r="J1720" s="197">
        <v>1.6068849999999999</v>
      </c>
      <c r="K1720" s="215">
        <v>0.75202219999999997</v>
      </c>
      <c r="L1720" s="193"/>
      <c r="M1720" s="191"/>
      <c r="N1720" s="204">
        <v>777.91</v>
      </c>
      <c r="O1720" s="191"/>
      <c r="P1720" s="216">
        <v>585.01</v>
      </c>
      <c r="GO1720" s="277"/>
      <c r="GP1720" s="277"/>
      <c r="GQ1720" s="277"/>
      <c r="GR1720" s="277"/>
      <c r="GS1720" s="277"/>
      <c r="GT1720" s="277"/>
      <c r="GU1720" s="277"/>
      <c r="GW1720" s="157"/>
      <c r="GX1720" s="157"/>
      <c r="GY1720" s="157" t="s">
        <v>401</v>
      </c>
      <c r="GZ1720" s="277"/>
      <c r="HA1720" s="157"/>
      <c r="HB1720" s="157"/>
      <c r="HC1720" s="277"/>
      <c r="HD1720" s="277"/>
      <c r="HF1720" s="277"/>
      <c r="HH1720" s="289"/>
    </row>
    <row r="1721" spans="1:216" ht="12.75" customHeight="1">
      <c r="A1721" s="195"/>
      <c r="B1721" s="189" t="s">
        <v>402</v>
      </c>
      <c r="C1721" s="501" t="s">
        <v>403</v>
      </c>
      <c r="D1721" s="501"/>
      <c r="E1721" s="501"/>
      <c r="F1721" s="501"/>
      <c r="G1721" s="501"/>
      <c r="H1721" s="190" t="s">
        <v>399</v>
      </c>
      <c r="I1721" s="201">
        <v>0.01</v>
      </c>
      <c r="J1721" s="197">
        <v>1.6068849999999999</v>
      </c>
      <c r="K1721" s="215">
        <v>0.75202219999999997</v>
      </c>
      <c r="L1721" s="198"/>
      <c r="M1721" s="199"/>
      <c r="N1721" s="200">
        <v>543.33000000000004</v>
      </c>
      <c r="O1721" s="191"/>
      <c r="P1721" s="194">
        <v>408.6</v>
      </c>
      <c r="Q1721" s="278"/>
      <c r="R1721" s="278"/>
      <c r="GO1721" s="277"/>
      <c r="GP1721" s="277"/>
      <c r="GQ1721" s="277"/>
      <c r="GR1721" s="277"/>
      <c r="GS1721" s="277"/>
      <c r="GT1721" s="277"/>
      <c r="GU1721" s="277"/>
      <c r="GW1721" s="157"/>
      <c r="GX1721" s="157" t="s">
        <v>403</v>
      </c>
      <c r="GY1721" s="157"/>
      <c r="GZ1721" s="277"/>
      <c r="HA1721" s="157"/>
      <c r="HB1721" s="157"/>
      <c r="HC1721" s="277"/>
      <c r="HD1721" s="277"/>
      <c r="HF1721" s="277"/>
      <c r="HH1721" s="289"/>
    </row>
    <row r="1722" spans="1:216" ht="12.75" customHeight="1">
      <c r="A1722" s="203"/>
      <c r="B1722" s="189" t="s">
        <v>404</v>
      </c>
      <c r="C1722" s="501" t="s">
        <v>405</v>
      </c>
      <c r="D1722" s="501"/>
      <c r="E1722" s="501"/>
      <c r="F1722" s="501"/>
      <c r="G1722" s="501"/>
      <c r="H1722" s="190" t="s">
        <v>392</v>
      </c>
      <c r="I1722" s="201">
        <v>0.01</v>
      </c>
      <c r="J1722" s="197">
        <v>1.6068849999999999</v>
      </c>
      <c r="K1722" s="215">
        <v>0.75202219999999997</v>
      </c>
      <c r="L1722" s="193"/>
      <c r="M1722" s="191"/>
      <c r="N1722" s="204">
        <v>579.11</v>
      </c>
      <c r="O1722" s="191"/>
      <c r="P1722" s="216">
        <v>435.5</v>
      </c>
      <c r="GO1722" s="277"/>
      <c r="GP1722" s="277"/>
      <c r="GQ1722" s="277"/>
      <c r="GR1722" s="277"/>
      <c r="GS1722" s="277"/>
      <c r="GT1722" s="277"/>
      <c r="GU1722" s="277"/>
      <c r="GW1722" s="157"/>
      <c r="GX1722" s="157"/>
      <c r="GY1722" s="157" t="s">
        <v>405</v>
      </c>
      <c r="GZ1722" s="277"/>
      <c r="HA1722" s="157"/>
      <c r="HB1722" s="157"/>
      <c r="HC1722" s="277"/>
      <c r="HD1722" s="277"/>
      <c r="HF1722" s="277"/>
      <c r="HH1722" s="289"/>
    </row>
    <row r="1723" spans="1:216" ht="12.75" customHeight="1">
      <c r="A1723" s="188"/>
      <c r="B1723" s="189" t="s">
        <v>180</v>
      </c>
      <c r="C1723" s="501" t="s">
        <v>410</v>
      </c>
      <c r="D1723" s="501"/>
      <c r="E1723" s="501"/>
      <c r="F1723" s="501"/>
      <c r="G1723" s="501"/>
      <c r="H1723" s="190"/>
      <c r="I1723" s="191"/>
      <c r="J1723" s="191"/>
      <c r="K1723" s="191"/>
      <c r="L1723" s="193"/>
      <c r="M1723" s="191"/>
      <c r="N1723" s="193"/>
      <c r="O1723" s="191"/>
      <c r="P1723" s="194">
        <v>4988.72</v>
      </c>
      <c r="GO1723" s="277"/>
      <c r="GP1723" s="277"/>
      <c r="GQ1723" s="277"/>
      <c r="GR1723" s="277"/>
      <c r="GS1723" s="277"/>
      <c r="GT1723" s="277"/>
      <c r="GU1723" s="277"/>
      <c r="GW1723" s="157" t="s">
        <v>410</v>
      </c>
      <c r="GX1723" s="157"/>
      <c r="GY1723" s="157"/>
      <c r="GZ1723" s="277"/>
      <c r="HA1723" s="157"/>
      <c r="HB1723" s="157"/>
      <c r="HC1723" s="277"/>
      <c r="HD1723" s="277"/>
      <c r="HF1723" s="277"/>
      <c r="HH1723" s="289"/>
    </row>
    <row r="1724" spans="1:216" ht="33.75" customHeight="1">
      <c r="A1724" s="195"/>
      <c r="B1724" s="189" t="s">
        <v>593</v>
      </c>
      <c r="C1724" s="501" t="s">
        <v>594</v>
      </c>
      <c r="D1724" s="501"/>
      <c r="E1724" s="501"/>
      <c r="F1724" s="501"/>
      <c r="G1724" s="501"/>
      <c r="H1724" s="190" t="s">
        <v>595</v>
      </c>
      <c r="I1724" s="201">
        <v>13.33</v>
      </c>
      <c r="J1724" s="202">
        <v>1.0367</v>
      </c>
      <c r="K1724" s="215">
        <v>646.73907480000003</v>
      </c>
      <c r="L1724" s="205">
        <v>5.87</v>
      </c>
      <c r="M1724" s="206">
        <v>0.87</v>
      </c>
      <c r="N1724" s="200">
        <v>5.1100000000000003</v>
      </c>
      <c r="O1724" s="191"/>
      <c r="P1724" s="194">
        <v>3304.84</v>
      </c>
      <c r="Q1724" s="278"/>
      <c r="R1724" s="278"/>
      <c r="GO1724" s="277"/>
      <c r="GP1724" s="277"/>
      <c r="GQ1724" s="277"/>
      <c r="GR1724" s="277"/>
      <c r="GS1724" s="277"/>
      <c r="GT1724" s="277"/>
      <c r="GU1724" s="277"/>
      <c r="GW1724" s="157"/>
      <c r="GX1724" s="157" t="s">
        <v>594</v>
      </c>
      <c r="GY1724" s="157"/>
      <c r="GZ1724" s="277"/>
      <c r="HA1724" s="157"/>
      <c r="HB1724" s="157"/>
      <c r="HC1724" s="277"/>
      <c r="HD1724" s="277"/>
      <c r="HF1724" s="277"/>
      <c r="HH1724" s="289"/>
    </row>
    <row r="1725" spans="1:216" ht="22.5" customHeight="1">
      <c r="A1725" s="195"/>
      <c r="B1725" s="189" t="s">
        <v>1403</v>
      </c>
      <c r="C1725" s="501" t="s">
        <v>1404</v>
      </c>
      <c r="D1725" s="501"/>
      <c r="E1725" s="501"/>
      <c r="F1725" s="501"/>
      <c r="G1725" s="501"/>
      <c r="H1725" s="190" t="s">
        <v>1405</v>
      </c>
      <c r="I1725" s="196">
        <v>0.5</v>
      </c>
      <c r="J1725" s="202">
        <v>1.0367</v>
      </c>
      <c r="K1725" s="192">
        <v>24.258780000000002</v>
      </c>
      <c r="L1725" s="205">
        <v>37.71</v>
      </c>
      <c r="M1725" s="206">
        <v>1.54</v>
      </c>
      <c r="N1725" s="200">
        <v>58.07</v>
      </c>
      <c r="O1725" s="191"/>
      <c r="P1725" s="194">
        <v>1408.71</v>
      </c>
      <c r="Q1725" s="278"/>
      <c r="R1725" s="278"/>
      <c r="GO1725" s="277"/>
      <c r="GP1725" s="277"/>
      <c r="GQ1725" s="277"/>
      <c r="GR1725" s="277"/>
      <c r="GS1725" s="277"/>
      <c r="GT1725" s="277"/>
      <c r="GU1725" s="277"/>
      <c r="GW1725" s="157"/>
      <c r="GX1725" s="157" t="s">
        <v>1404</v>
      </c>
      <c r="GY1725" s="157"/>
      <c r="GZ1725" s="277"/>
      <c r="HA1725" s="157"/>
      <c r="HB1725" s="157"/>
      <c r="HC1725" s="277"/>
      <c r="HD1725" s="277"/>
      <c r="HF1725" s="277"/>
      <c r="HH1725" s="289"/>
    </row>
    <row r="1726" spans="1:216" ht="12.75" customHeight="1">
      <c r="A1726" s="195"/>
      <c r="B1726" s="189" t="s">
        <v>730</v>
      </c>
      <c r="C1726" s="501" t="s">
        <v>731</v>
      </c>
      <c r="D1726" s="501"/>
      <c r="E1726" s="501"/>
      <c r="F1726" s="501"/>
      <c r="G1726" s="501"/>
      <c r="H1726" s="190" t="s">
        <v>413</v>
      </c>
      <c r="I1726" s="201">
        <v>0.05</v>
      </c>
      <c r="J1726" s="202">
        <v>1.0367</v>
      </c>
      <c r="K1726" s="197">
        <v>2.425878</v>
      </c>
      <c r="L1726" s="205">
        <v>79.88</v>
      </c>
      <c r="M1726" s="206">
        <v>1.42</v>
      </c>
      <c r="N1726" s="200">
        <v>113.43</v>
      </c>
      <c r="O1726" s="191"/>
      <c r="P1726" s="194">
        <v>275.17</v>
      </c>
      <c r="Q1726" s="278"/>
      <c r="R1726" s="278"/>
      <c r="GO1726" s="277"/>
      <c r="GP1726" s="277"/>
      <c r="GQ1726" s="277"/>
      <c r="GR1726" s="277"/>
      <c r="GS1726" s="277"/>
      <c r="GT1726" s="277"/>
      <c r="GU1726" s="277"/>
      <c r="GW1726" s="157"/>
      <c r="GX1726" s="157" t="s">
        <v>731</v>
      </c>
      <c r="GY1726" s="157"/>
      <c r="GZ1726" s="277"/>
      <c r="HA1726" s="157"/>
      <c r="HB1726" s="157"/>
      <c r="HC1726" s="277"/>
      <c r="HD1726" s="277"/>
      <c r="HF1726" s="277"/>
      <c r="HH1726" s="289"/>
    </row>
    <row r="1727" spans="1:216" ht="12.75" customHeight="1">
      <c r="A1727" s="210"/>
      <c r="B1727" s="187"/>
      <c r="C1727" s="500" t="s">
        <v>429</v>
      </c>
      <c r="D1727" s="500"/>
      <c r="E1727" s="500"/>
      <c r="F1727" s="500"/>
      <c r="G1727" s="500"/>
      <c r="H1727" s="180"/>
      <c r="I1727" s="181"/>
      <c r="J1727" s="181"/>
      <c r="K1727" s="181"/>
      <c r="L1727" s="183"/>
      <c r="M1727" s="181"/>
      <c r="N1727" s="211"/>
      <c r="O1727" s="181"/>
      <c r="P1727" s="212">
        <v>51459.99</v>
      </c>
      <c r="Q1727" s="278"/>
      <c r="R1727" s="278"/>
      <c r="GO1727" s="277"/>
      <c r="GP1727" s="277"/>
      <c r="GQ1727" s="277"/>
      <c r="GR1727" s="277"/>
      <c r="GS1727" s="277"/>
      <c r="GT1727" s="277"/>
      <c r="GU1727" s="277"/>
      <c r="GW1727" s="157"/>
      <c r="GX1727" s="157"/>
      <c r="GY1727" s="157"/>
      <c r="GZ1727" s="277" t="s">
        <v>429</v>
      </c>
      <c r="HA1727" s="157"/>
      <c r="HB1727" s="157"/>
      <c r="HC1727" s="277"/>
      <c r="HD1727" s="277"/>
      <c r="HF1727" s="277"/>
      <c r="HH1727" s="289"/>
    </row>
    <row r="1728" spans="1:216" ht="12.75" customHeight="1">
      <c r="A1728" s="203" t="s">
        <v>2262</v>
      </c>
      <c r="B1728" s="189" t="s">
        <v>430</v>
      </c>
      <c r="C1728" s="501" t="s">
        <v>431</v>
      </c>
      <c r="D1728" s="501"/>
      <c r="E1728" s="501"/>
      <c r="F1728" s="501"/>
      <c r="G1728" s="501"/>
      <c r="H1728" s="190" t="s">
        <v>432</v>
      </c>
      <c r="I1728" s="209">
        <v>2</v>
      </c>
      <c r="J1728" s="191"/>
      <c r="K1728" s="209">
        <v>2</v>
      </c>
      <c r="L1728" s="193"/>
      <c r="M1728" s="191"/>
      <c r="N1728" s="193"/>
      <c r="O1728" s="202">
        <v>1.0367</v>
      </c>
      <c r="P1728" s="216">
        <v>565.84</v>
      </c>
      <c r="GO1728" s="277"/>
      <c r="GP1728" s="277"/>
      <c r="GQ1728" s="277"/>
      <c r="GR1728" s="277"/>
      <c r="GS1728" s="277"/>
      <c r="GT1728" s="277"/>
      <c r="GU1728" s="277"/>
      <c r="GW1728" s="157"/>
      <c r="GX1728" s="157"/>
      <c r="GY1728" s="157"/>
      <c r="GZ1728" s="277"/>
      <c r="HA1728" s="157" t="s">
        <v>431</v>
      </c>
      <c r="HB1728" s="157"/>
      <c r="HC1728" s="277"/>
      <c r="HD1728" s="277"/>
      <c r="HF1728" s="277"/>
      <c r="HH1728" s="289"/>
    </row>
    <row r="1729" spans="1:216" ht="12.75" customHeight="1">
      <c r="A1729" s="203"/>
      <c r="B1729" s="189"/>
      <c r="C1729" s="501" t="s">
        <v>433</v>
      </c>
      <c r="D1729" s="501"/>
      <c r="E1729" s="501"/>
      <c r="F1729" s="501"/>
      <c r="G1729" s="501"/>
      <c r="H1729" s="190"/>
      <c r="I1729" s="191"/>
      <c r="J1729" s="191"/>
      <c r="K1729" s="191"/>
      <c r="L1729" s="193"/>
      <c r="M1729" s="191"/>
      <c r="N1729" s="193"/>
      <c r="O1729" s="191"/>
      <c r="P1729" s="194">
        <v>44872.74</v>
      </c>
      <c r="GO1729" s="277"/>
      <c r="GP1729" s="277"/>
      <c r="GQ1729" s="277"/>
      <c r="GR1729" s="277"/>
      <c r="GS1729" s="277"/>
      <c r="GT1729" s="277"/>
      <c r="GU1729" s="277"/>
      <c r="GW1729" s="157"/>
      <c r="GX1729" s="157"/>
      <c r="GY1729" s="157"/>
      <c r="GZ1729" s="277"/>
      <c r="HA1729" s="157"/>
      <c r="HB1729" s="157" t="s">
        <v>433</v>
      </c>
      <c r="HC1729" s="277"/>
      <c r="HD1729" s="277"/>
      <c r="HF1729" s="277"/>
      <c r="HH1729" s="289"/>
    </row>
    <row r="1730" spans="1:216" ht="12.75" customHeight="1">
      <c r="A1730" s="203"/>
      <c r="B1730" s="189" t="s">
        <v>603</v>
      </c>
      <c r="C1730" s="501" t="s">
        <v>604</v>
      </c>
      <c r="D1730" s="501"/>
      <c r="E1730" s="501"/>
      <c r="F1730" s="501"/>
      <c r="G1730" s="501"/>
      <c r="H1730" s="190" t="s">
        <v>432</v>
      </c>
      <c r="I1730" s="209">
        <v>97</v>
      </c>
      <c r="J1730" s="191"/>
      <c r="K1730" s="209">
        <v>97</v>
      </c>
      <c r="L1730" s="193"/>
      <c r="M1730" s="191"/>
      <c r="N1730" s="193"/>
      <c r="O1730" s="191"/>
      <c r="P1730" s="194">
        <v>43526.559999999998</v>
      </c>
      <c r="GO1730" s="277"/>
      <c r="GP1730" s="277"/>
      <c r="GQ1730" s="277"/>
      <c r="GR1730" s="277"/>
      <c r="GS1730" s="277"/>
      <c r="GT1730" s="277"/>
      <c r="GU1730" s="277"/>
      <c r="GW1730" s="157"/>
      <c r="GX1730" s="157"/>
      <c r="GY1730" s="157"/>
      <c r="GZ1730" s="277"/>
      <c r="HA1730" s="157"/>
      <c r="HB1730" s="157" t="s">
        <v>604</v>
      </c>
      <c r="HC1730" s="277"/>
      <c r="HD1730" s="277"/>
      <c r="HF1730" s="277"/>
      <c r="HH1730" s="289"/>
    </row>
    <row r="1731" spans="1:216" ht="12.75" customHeight="1">
      <c r="A1731" s="203"/>
      <c r="B1731" s="189" t="s">
        <v>605</v>
      </c>
      <c r="C1731" s="501" t="s">
        <v>606</v>
      </c>
      <c r="D1731" s="501"/>
      <c r="E1731" s="501"/>
      <c r="F1731" s="501"/>
      <c r="G1731" s="501"/>
      <c r="H1731" s="190" t="s">
        <v>432</v>
      </c>
      <c r="I1731" s="209">
        <v>51</v>
      </c>
      <c r="J1731" s="191"/>
      <c r="K1731" s="209">
        <v>51</v>
      </c>
      <c r="L1731" s="193"/>
      <c r="M1731" s="191"/>
      <c r="N1731" s="193"/>
      <c r="O1731" s="191"/>
      <c r="P1731" s="194">
        <v>22885.1</v>
      </c>
      <c r="GO1731" s="277"/>
      <c r="GP1731" s="277"/>
      <c r="GQ1731" s="277"/>
      <c r="GR1731" s="277"/>
      <c r="GS1731" s="277"/>
      <c r="GT1731" s="277"/>
      <c r="GU1731" s="277"/>
      <c r="GW1731" s="157"/>
      <c r="GX1731" s="157"/>
      <c r="GY1731" s="157"/>
      <c r="GZ1731" s="277"/>
      <c r="HA1731" s="157"/>
      <c r="HB1731" s="157" t="s">
        <v>606</v>
      </c>
      <c r="HC1731" s="277"/>
      <c r="HD1731" s="277"/>
      <c r="HF1731" s="277"/>
      <c r="HH1731" s="289"/>
    </row>
    <row r="1732" spans="1:216" ht="12.75" customHeight="1">
      <c r="A1732" s="213"/>
      <c r="B1732" s="214"/>
      <c r="C1732" s="500" t="s">
        <v>438</v>
      </c>
      <c r="D1732" s="500"/>
      <c r="E1732" s="500"/>
      <c r="F1732" s="500"/>
      <c r="G1732" s="500"/>
      <c r="H1732" s="180"/>
      <c r="I1732" s="181"/>
      <c r="J1732" s="181"/>
      <c r="K1732" s="181"/>
      <c r="L1732" s="183"/>
      <c r="M1732" s="181"/>
      <c r="N1732" s="211">
        <v>2530.7199999999998</v>
      </c>
      <c r="O1732" s="181"/>
      <c r="P1732" s="212">
        <v>118437.49</v>
      </c>
      <c r="GO1732" s="277"/>
      <c r="GP1732" s="277"/>
      <c r="GQ1732" s="277"/>
      <c r="GR1732" s="277"/>
      <c r="GS1732" s="277"/>
      <c r="GT1732" s="277"/>
      <c r="GU1732" s="277"/>
      <c r="GW1732" s="157"/>
      <c r="GX1732" s="157"/>
      <c r="GY1732" s="157"/>
      <c r="GZ1732" s="277"/>
      <c r="HA1732" s="157"/>
      <c r="HB1732" s="157"/>
      <c r="HC1732" s="277" t="s">
        <v>438</v>
      </c>
      <c r="HD1732" s="277"/>
      <c r="HF1732" s="277"/>
      <c r="HH1732" s="289"/>
    </row>
    <row r="1733" spans="1:216" ht="45" customHeight="1">
      <c r="A1733" s="178" t="s">
        <v>723</v>
      </c>
      <c r="B1733" s="179" t="s">
        <v>1441</v>
      </c>
      <c r="C1733" s="498" t="s">
        <v>1442</v>
      </c>
      <c r="D1733" s="498"/>
      <c r="E1733" s="498"/>
      <c r="F1733" s="498"/>
      <c r="G1733" s="498"/>
      <c r="H1733" s="180" t="s">
        <v>610</v>
      </c>
      <c r="I1733" s="181">
        <v>19.5</v>
      </c>
      <c r="J1733" s="182">
        <v>1</v>
      </c>
      <c r="K1733" s="222">
        <v>19.5</v>
      </c>
      <c r="L1733" s="183"/>
      <c r="M1733" s="181"/>
      <c r="N1733" s="184"/>
      <c r="O1733" s="181"/>
      <c r="P1733" s="185"/>
      <c r="GO1733" s="277"/>
      <c r="GP1733" s="277"/>
      <c r="GQ1733" s="277" t="s">
        <v>1442</v>
      </c>
      <c r="GR1733" s="277"/>
      <c r="GS1733" s="277"/>
      <c r="GT1733" s="277"/>
      <c r="GU1733" s="277"/>
      <c r="GW1733" s="157"/>
      <c r="GX1733" s="157"/>
      <c r="GY1733" s="157"/>
      <c r="GZ1733" s="277"/>
      <c r="HA1733" s="157"/>
      <c r="HB1733" s="157"/>
      <c r="HC1733" s="277"/>
      <c r="HD1733" s="277"/>
      <c r="HF1733" s="277"/>
      <c r="HH1733" s="289"/>
    </row>
    <row r="1734" spans="1:216" ht="56.25" customHeight="1">
      <c r="A1734" s="186"/>
      <c r="B1734" s="187" t="s">
        <v>386</v>
      </c>
      <c r="C1734" s="499" t="s">
        <v>387</v>
      </c>
      <c r="D1734" s="499"/>
      <c r="E1734" s="499"/>
      <c r="F1734" s="499"/>
      <c r="G1734" s="499"/>
      <c r="H1734" s="499"/>
      <c r="I1734" s="499"/>
      <c r="J1734" s="499"/>
      <c r="K1734" s="499"/>
      <c r="L1734" s="499"/>
      <c r="M1734" s="499"/>
      <c r="N1734" s="499"/>
      <c r="O1734" s="499"/>
      <c r="P1734" s="499"/>
      <c r="GO1734" s="277"/>
      <c r="GP1734" s="277"/>
      <c r="GQ1734" s="277"/>
      <c r="GR1734" s="277"/>
      <c r="GS1734" s="277"/>
      <c r="GT1734" s="277"/>
      <c r="GU1734" s="277"/>
      <c r="GV1734" s="140" t="s">
        <v>387</v>
      </c>
      <c r="GW1734" s="157"/>
      <c r="GX1734" s="157"/>
      <c r="GY1734" s="157"/>
      <c r="GZ1734" s="277"/>
      <c r="HA1734" s="157"/>
      <c r="HB1734" s="157"/>
      <c r="HC1734" s="277"/>
      <c r="HD1734" s="277"/>
      <c r="HF1734" s="277"/>
      <c r="HH1734" s="289"/>
    </row>
    <row r="1735" spans="1:216" ht="22.5" customHeight="1">
      <c r="A1735" s="186"/>
      <c r="B1735" s="187" t="s">
        <v>388</v>
      </c>
      <c r="C1735" s="499" t="s">
        <v>389</v>
      </c>
      <c r="D1735" s="499"/>
      <c r="E1735" s="499"/>
      <c r="F1735" s="499"/>
      <c r="G1735" s="499"/>
      <c r="H1735" s="499"/>
      <c r="I1735" s="499"/>
      <c r="J1735" s="499"/>
      <c r="K1735" s="499"/>
      <c r="L1735" s="499"/>
      <c r="M1735" s="499"/>
      <c r="N1735" s="499"/>
      <c r="O1735" s="499"/>
      <c r="P1735" s="499"/>
      <c r="GO1735" s="277"/>
      <c r="GP1735" s="277"/>
      <c r="GQ1735" s="277"/>
      <c r="GR1735" s="277"/>
      <c r="GS1735" s="277"/>
      <c r="GT1735" s="277"/>
      <c r="GU1735" s="277"/>
      <c r="GV1735" s="140" t="s">
        <v>389</v>
      </c>
      <c r="GW1735" s="157"/>
      <c r="GX1735" s="157"/>
      <c r="GY1735" s="157"/>
      <c r="GZ1735" s="277"/>
      <c r="HA1735" s="157"/>
      <c r="HB1735" s="157"/>
      <c r="HC1735" s="277"/>
      <c r="HD1735" s="277"/>
      <c r="HF1735" s="277"/>
      <c r="HH1735" s="289"/>
    </row>
    <row r="1736" spans="1:216" ht="12.75" customHeight="1">
      <c r="A1736" s="186"/>
      <c r="B1736" s="187"/>
      <c r="C1736" s="499" t="s">
        <v>2011</v>
      </c>
      <c r="D1736" s="499"/>
      <c r="E1736" s="499"/>
      <c r="F1736" s="499"/>
      <c r="G1736" s="499"/>
      <c r="H1736" s="499"/>
      <c r="I1736" s="499"/>
      <c r="J1736" s="499"/>
      <c r="K1736" s="499"/>
      <c r="L1736" s="499"/>
      <c r="M1736" s="499"/>
      <c r="N1736" s="499"/>
      <c r="O1736" s="499"/>
      <c r="P1736" s="499"/>
      <c r="GO1736" s="277"/>
      <c r="GP1736" s="277"/>
      <c r="GQ1736" s="277"/>
      <c r="GR1736" s="277"/>
      <c r="GS1736" s="277"/>
      <c r="GT1736" s="277"/>
      <c r="GU1736" s="277"/>
      <c r="GV1736" s="140" t="s">
        <v>2011</v>
      </c>
      <c r="GW1736" s="157"/>
      <c r="GX1736" s="157"/>
      <c r="GY1736" s="157"/>
      <c r="GZ1736" s="277"/>
      <c r="HA1736" s="157"/>
      <c r="HB1736" s="157"/>
      <c r="HC1736" s="277"/>
      <c r="HD1736" s="277"/>
      <c r="HF1736" s="277"/>
      <c r="HH1736" s="289"/>
    </row>
    <row r="1737" spans="1:216" ht="12.75" customHeight="1">
      <c r="A1737" s="188"/>
      <c r="B1737" s="189" t="s">
        <v>164</v>
      </c>
      <c r="C1737" s="501" t="s">
        <v>391</v>
      </c>
      <c r="D1737" s="501"/>
      <c r="E1737" s="501"/>
      <c r="F1737" s="501"/>
      <c r="G1737" s="501"/>
      <c r="H1737" s="190" t="s">
        <v>392</v>
      </c>
      <c r="I1737" s="191"/>
      <c r="J1737" s="191"/>
      <c r="K1737" s="215">
        <v>168.89164790000001</v>
      </c>
      <c r="L1737" s="193"/>
      <c r="M1737" s="191"/>
      <c r="N1737" s="193"/>
      <c r="O1737" s="191"/>
      <c r="P1737" s="194">
        <v>95616.320000000007</v>
      </c>
      <c r="GO1737" s="277"/>
      <c r="GP1737" s="277"/>
      <c r="GQ1737" s="277"/>
      <c r="GR1737" s="277"/>
      <c r="GS1737" s="277"/>
      <c r="GT1737" s="277"/>
      <c r="GU1737" s="277"/>
      <c r="GW1737" s="157" t="s">
        <v>391</v>
      </c>
      <c r="GX1737" s="157"/>
      <c r="GY1737" s="157"/>
      <c r="GZ1737" s="277"/>
      <c r="HA1737" s="157"/>
      <c r="HB1737" s="157"/>
      <c r="HC1737" s="277"/>
      <c r="HD1737" s="277"/>
      <c r="HF1737" s="277"/>
      <c r="HH1737" s="289"/>
    </row>
    <row r="1738" spans="1:216" ht="12.75" customHeight="1">
      <c r="A1738" s="195"/>
      <c r="B1738" s="189" t="s">
        <v>393</v>
      </c>
      <c r="C1738" s="501" t="s">
        <v>394</v>
      </c>
      <c r="D1738" s="501"/>
      <c r="E1738" s="501"/>
      <c r="F1738" s="501"/>
      <c r="G1738" s="501"/>
      <c r="H1738" s="190" t="s">
        <v>392</v>
      </c>
      <c r="I1738" s="201">
        <v>5.39</v>
      </c>
      <c r="J1738" s="197">
        <v>1.6068849999999999</v>
      </c>
      <c r="K1738" s="215">
        <v>168.89164790000001</v>
      </c>
      <c r="L1738" s="198"/>
      <c r="M1738" s="199"/>
      <c r="N1738" s="200">
        <v>566.14</v>
      </c>
      <c r="O1738" s="191"/>
      <c r="P1738" s="194">
        <v>95616.320000000007</v>
      </c>
      <c r="Q1738" s="278"/>
      <c r="R1738" s="278"/>
      <c r="GO1738" s="277"/>
      <c r="GP1738" s="277"/>
      <c r="GQ1738" s="277"/>
      <c r="GR1738" s="277"/>
      <c r="GS1738" s="277"/>
      <c r="GT1738" s="277"/>
      <c r="GU1738" s="277"/>
      <c r="GW1738" s="157"/>
      <c r="GX1738" s="157" t="s">
        <v>394</v>
      </c>
      <c r="GY1738" s="157"/>
      <c r="GZ1738" s="277"/>
      <c r="HA1738" s="157"/>
      <c r="HB1738" s="157"/>
      <c r="HC1738" s="277"/>
      <c r="HD1738" s="277"/>
      <c r="HF1738" s="277"/>
      <c r="HH1738" s="289"/>
    </row>
    <row r="1739" spans="1:216" ht="12.75" customHeight="1">
      <c r="A1739" s="188"/>
      <c r="B1739" s="189" t="s">
        <v>167</v>
      </c>
      <c r="C1739" s="501" t="s">
        <v>395</v>
      </c>
      <c r="D1739" s="501"/>
      <c r="E1739" s="501"/>
      <c r="F1739" s="501"/>
      <c r="G1739" s="501"/>
      <c r="H1739" s="190"/>
      <c r="I1739" s="191"/>
      <c r="J1739" s="191"/>
      <c r="K1739" s="191"/>
      <c r="L1739" s="193"/>
      <c r="M1739" s="191"/>
      <c r="N1739" s="193"/>
      <c r="O1739" s="191"/>
      <c r="P1739" s="194">
        <v>1332.11</v>
      </c>
      <c r="GO1739" s="277"/>
      <c r="GP1739" s="277"/>
      <c r="GQ1739" s="277"/>
      <c r="GR1739" s="277"/>
      <c r="GS1739" s="277"/>
      <c r="GT1739" s="277"/>
      <c r="GU1739" s="277"/>
      <c r="GW1739" s="157" t="s">
        <v>395</v>
      </c>
      <c r="GX1739" s="157"/>
      <c r="GY1739" s="157"/>
      <c r="GZ1739" s="277"/>
      <c r="HA1739" s="157"/>
      <c r="HB1739" s="157"/>
      <c r="HC1739" s="277"/>
      <c r="HD1739" s="277"/>
      <c r="HF1739" s="277"/>
      <c r="HH1739" s="289"/>
    </row>
    <row r="1740" spans="1:216" ht="12.75" customHeight="1">
      <c r="A1740" s="188"/>
      <c r="B1740" s="189"/>
      <c r="C1740" s="501" t="s">
        <v>396</v>
      </c>
      <c r="D1740" s="501"/>
      <c r="E1740" s="501"/>
      <c r="F1740" s="501"/>
      <c r="G1740" s="501"/>
      <c r="H1740" s="190" t="s">
        <v>392</v>
      </c>
      <c r="I1740" s="191"/>
      <c r="J1740" s="191"/>
      <c r="K1740" s="215">
        <v>1.2533704000000001</v>
      </c>
      <c r="L1740" s="193"/>
      <c r="M1740" s="191"/>
      <c r="N1740" s="193"/>
      <c r="O1740" s="191"/>
      <c r="P1740" s="216">
        <v>850.42</v>
      </c>
      <c r="GO1740" s="277"/>
      <c r="GP1740" s="277"/>
      <c r="GQ1740" s="277"/>
      <c r="GR1740" s="277"/>
      <c r="GS1740" s="277"/>
      <c r="GT1740" s="277"/>
      <c r="GU1740" s="277"/>
      <c r="GW1740" s="157" t="s">
        <v>396</v>
      </c>
      <c r="GX1740" s="157"/>
      <c r="GY1740" s="157"/>
      <c r="GZ1740" s="277"/>
      <c r="HA1740" s="157"/>
      <c r="HB1740" s="157"/>
      <c r="HC1740" s="277"/>
      <c r="HD1740" s="277"/>
      <c r="HF1740" s="277"/>
      <c r="HH1740" s="289"/>
    </row>
    <row r="1741" spans="1:216" ht="12.75" customHeight="1">
      <c r="A1741" s="195"/>
      <c r="B1741" s="189" t="s">
        <v>397</v>
      </c>
      <c r="C1741" s="501" t="s">
        <v>398</v>
      </c>
      <c r="D1741" s="501"/>
      <c r="E1741" s="501"/>
      <c r="F1741" s="501"/>
      <c r="G1741" s="501"/>
      <c r="H1741" s="190" t="s">
        <v>399</v>
      </c>
      <c r="I1741" s="201">
        <v>0.02</v>
      </c>
      <c r="J1741" s="197">
        <v>1.6068849999999999</v>
      </c>
      <c r="K1741" s="215">
        <v>0.62668520000000005</v>
      </c>
      <c r="L1741" s="198"/>
      <c r="M1741" s="199"/>
      <c r="N1741" s="200">
        <v>1582.31</v>
      </c>
      <c r="O1741" s="191"/>
      <c r="P1741" s="194">
        <v>991.61</v>
      </c>
      <c r="Q1741" s="278"/>
      <c r="R1741" s="278"/>
      <c r="GO1741" s="277"/>
      <c r="GP1741" s="277"/>
      <c r="GQ1741" s="277"/>
      <c r="GR1741" s="277"/>
      <c r="GS1741" s="277"/>
      <c r="GT1741" s="277"/>
      <c r="GU1741" s="277"/>
      <c r="GW1741" s="157"/>
      <c r="GX1741" s="157" t="s">
        <v>398</v>
      </c>
      <c r="GY1741" s="157"/>
      <c r="GZ1741" s="277"/>
      <c r="HA1741" s="157"/>
      <c r="HB1741" s="157"/>
      <c r="HC1741" s="277"/>
      <c r="HD1741" s="277"/>
      <c r="HF1741" s="277"/>
      <c r="HH1741" s="289"/>
    </row>
    <row r="1742" spans="1:216" ht="12.75" customHeight="1">
      <c r="A1742" s="203"/>
      <c r="B1742" s="189" t="s">
        <v>400</v>
      </c>
      <c r="C1742" s="501" t="s">
        <v>401</v>
      </c>
      <c r="D1742" s="501"/>
      <c r="E1742" s="501"/>
      <c r="F1742" s="501"/>
      <c r="G1742" s="501"/>
      <c r="H1742" s="190" t="s">
        <v>392</v>
      </c>
      <c r="I1742" s="201">
        <v>0.02</v>
      </c>
      <c r="J1742" s="197">
        <v>1.6068849999999999</v>
      </c>
      <c r="K1742" s="215">
        <v>0.62668520000000005</v>
      </c>
      <c r="L1742" s="193"/>
      <c r="M1742" s="191"/>
      <c r="N1742" s="204">
        <v>777.91</v>
      </c>
      <c r="O1742" s="191"/>
      <c r="P1742" s="216">
        <v>487.5</v>
      </c>
      <c r="GO1742" s="277"/>
      <c r="GP1742" s="277"/>
      <c r="GQ1742" s="277"/>
      <c r="GR1742" s="277"/>
      <c r="GS1742" s="277"/>
      <c r="GT1742" s="277"/>
      <c r="GU1742" s="277"/>
      <c r="GW1742" s="157"/>
      <c r="GX1742" s="157"/>
      <c r="GY1742" s="157" t="s">
        <v>401</v>
      </c>
      <c r="GZ1742" s="277"/>
      <c r="HA1742" s="157"/>
      <c r="HB1742" s="157"/>
      <c r="HC1742" s="277"/>
      <c r="HD1742" s="277"/>
      <c r="HF1742" s="277"/>
      <c r="HH1742" s="289"/>
    </row>
    <row r="1743" spans="1:216" ht="12.75" customHeight="1">
      <c r="A1743" s="195"/>
      <c r="B1743" s="189" t="s">
        <v>402</v>
      </c>
      <c r="C1743" s="501" t="s">
        <v>403</v>
      </c>
      <c r="D1743" s="501"/>
      <c r="E1743" s="501"/>
      <c r="F1743" s="501"/>
      <c r="G1743" s="501"/>
      <c r="H1743" s="190" t="s">
        <v>399</v>
      </c>
      <c r="I1743" s="201">
        <v>0.02</v>
      </c>
      <c r="J1743" s="197">
        <v>1.6068849999999999</v>
      </c>
      <c r="K1743" s="215">
        <v>0.62668520000000005</v>
      </c>
      <c r="L1743" s="198"/>
      <c r="M1743" s="199"/>
      <c r="N1743" s="200">
        <v>543.33000000000004</v>
      </c>
      <c r="O1743" s="191"/>
      <c r="P1743" s="194">
        <v>340.5</v>
      </c>
      <c r="Q1743" s="278"/>
      <c r="R1743" s="278"/>
      <c r="GO1743" s="277"/>
      <c r="GP1743" s="277"/>
      <c r="GQ1743" s="277"/>
      <c r="GR1743" s="277"/>
      <c r="GS1743" s="277"/>
      <c r="GT1743" s="277"/>
      <c r="GU1743" s="277"/>
      <c r="GW1743" s="157"/>
      <c r="GX1743" s="157" t="s">
        <v>403</v>
      </c>
      <c r="GY1743" s="157"/>
      <c r="GZ1743" s="277"/>
      <c r="HA1743" s="157"/>
      <c r="HB1743" s="157"/>
      <c r="HC1743" s="277"/>
      <c r="HD1743" s="277"/>
      <c r="HF1743" s="277"/>
      <c r="HH1743" s="289"/>
    </row>
    <row r="1744" spans="1:216" ht="12.75" customHeight="1">
      <c r="A1744" s="203"/>
      <c r="B1744" s="189" t="s">
        <v>404</v>
      </c>
      <c r="C1744" s="501" t="s">
        <v>405</v>
      </c>
      <c r="D1744" s="501"/>
      <c r="E1744" s="501"/>
      <c r="F1744" s="501"/>
      <c r="G1744" s="501"/>
      <c r="H1744" s="190" t="s">
        <v>392</v>
      </c>
      <c r="I1744" s="201">
        <v>0.02</v>
      </c>
      <c r="J1744" s="197">
        <v>1.6068849999999999</v>
      </c>
      <c r="K1744" s="215">
        <v>0.62668520000000005</v>
      </c>
      <c r="L1744" s="193"/>
      <c r="M1744" s="191"/>
      <c r="N1744" s="204">
        <v>579.11</v>
      </c>
      <c r="O1744" s="191"/>
      <c r="P1744" s="216">
        <v>362.92</v>
      </c>
      <c r="GO1744" s="277"/>
      <c r="GP1744" s="277"/>
      <c r="GQ1744" s="277"/>
      <c r="GR1744" s="277"/>
      <c r="GS1744" s="277"/>
      <c r="GT1744" s="277"/>
      <c r="GU1744" s="277"/>
      <c r="GW1744" s="157"/>
      <c r="GX1744" s="157"/>
      <c r="GY1744" s="157" t="s">
        <v>405</v>
      </c>
      <c r="GZ1744" s="277"/>
      <c r="HA1744" s="157"/>
      <c r="HB1744" s="157"/>
      <c r="HC1744" s="277"/>
      <c r="HD1744" s="277"/>
      <c r="HF1744" s="277"/>
      <c r="HH1744" s="289"/>
    </row>
    <row r="1745" spans="1:216" ht="12.75" customHeight="1">
      <c r="A1745" s="188"/>
      <c r="B1745" s="189" t="s">
        <v>180</v>
      </c>
      <c r="C1745" s="501" t="s">
        <v>410</v>
      </c>
      <c r="D1745" s="501"/>
      <c r="E1745" s="501"/>
      <c r="F1745" s="501"/>
      <c r="G1745" s="501"/>
      <c r="H1745" s="190"/>
      <c r="I1745" s="191"/>
      <c r="J1745" s="191"/>
      <c r="K1745" s="191"/>
      <c r="L1745" s="193"/>
      <c r="M1745" s="191"/>
      <c r="N1745" s="193"/>
      <c r="O1745" s="191"/>
      <c r="P1745" s="194">
        <v>3535.95</v>
      </c>
      <c r="GO1745" s="277"/>
      <c r="GP1745" s="277"/>
      <c r="GQ1745" s="277"/>
      <c r="GR1745" s="277"/>
      <c r="GS1745" s="277"/>
      <c r="GT1745" s="277"/>
      <c r="GU1745" s="277"/>
      <c r="GW1745" s="157" t="s">
        <v>410</v>
      </c>
      <c r="GX1745" s="157"/>
      <c r="GY1745" s="157"/>
      <c r="GZ1745" s="277"/>
      <c r="HA1745" s="157"/>
      <c r="HB1745" s="157"/>
      <c r="HC1745" s="277"/>
      <c r="HD1745" s="277"/>
      <c r="HF1745" s="277"/>
      <c r="HH1745" s="289"/>
    </row>
    <row r="1746" spans="1:216" ht="33.75" customHeight="1">
      <c r="A1746" s="195"/>
      <c r="B1746" s="189" t="s">
        <v>593</v>
      </c>
      <c r="C1746" s="501" t="s">
        <v>594</v>
      </c>
      <c r="D1746" s="501"/>
      <c r="E1746" s="501"/>
      <c r="F1746" s="501"/>
      <c r="G1746" s="501"/>
      <c r="H1746" s="190" t="s">
        <v>595</v>
      </c>
      <c r="I1746" s="201">
        <v>13.33</v>
      </c>
      <c r="J1746" s="202">
        <v>1.0367</v>
      </c>
      <c r="K1746" s="215">
        <v>269.47461449999997</v>
      </c>
      <c r="L1746" s="205">
        <v>5.87</v>
      </c>
      <c r="M1746" s="206">
        <v>0.87</v>
      </c>
      <c r="N1746" s="200">
        <v>5.1100000000000003</v>
      </c>
      <c r="O1746" s="191"/>
      <c r="P1746" s="194">
        <v>1377.02</v>
      </c>
      <c r="Q1746" s="278"/>
      <c r="R1746" s="278"/>
      <c r="GO1746" s="277"/>
      <c r="GP1746" s="277"/>
      <c r="GQ1746" s="277"/>
      <c r="GR1746" s="277"/>
      <c r="GS1746" s="277"/>
      <c r="GT1746" s="277"/>
      <c r="GU1746" s="277"/>
      <c r="GW1746" s="157"/>
      <c r="GX1746" s="157" t="s">
        <v>594</v>
      </c>
      <c r="GY1746" s="157"/>
      <c r="GZ1746" s="277"/>
      <c r="HA1746" s="157"/>
      <c r="HB1746" s="157"/>
      <c r="HC1746" s="277"/>
      <c r="HD1746" s="277"/>
      <c r="HF1746" s="277"/>
      <c r="HH1746" s="289"/>
    </row>
    <row r="1747" spans="1:216" ht="12.75" customHeight="1">
      <c r="A1747" s="195"/>
      <c r="B1747" s="189" t="s">
        <v>1433</v>
      </c>
      <c r="C1747" s="501" t="s">
        <v>1434</v>
      </c>
      <c r="D1747" s="501"/>
      <c r="E1747" s="501"/>
      <c r="F1747" s="501"/>
      <c r="G1747" s="501"/>
      <c r="H1747" s="190" t="s">
        <v>418</v>
      </c>
      <c r="I1747" s="202">
        <v>5.9999999999999995E-4</v>
      </c>
      <c r="J1747" s="202">
        <v>1.0367</v>
      </c>
      <c r="K1747" s="215">
        <v>1.21294E-2</v>
      </c>
      <c r="L1747" s="208">
        <v>43821.53</v>
      </c>
      <c r="M1747" s="206">
        <v>1.34</v>
      </c>
      <c r="N1747" s="200">
        <v>58720.85</v>
      </c>
      <c r="O1747" s="191"/>
      <c r="P1747" s="194">
        <v>712.25</v>
      </c>
      <c r="Q1747" s="278"/>
      <c r="R1747" s="278"/>
      <c r="GO1747" s="277"/>
      <c r="GP1747" s="277"/>
      <c r="GQ1747" s="277"/>
      <c r="GR1747" s="277"/>
      <c r="GS1747" s="277"/>
      <c r="GT1747" s="277"/>
      <c r="GU1747" s="277"/>
      <c r="GW1747" s="157"/>
      <c r="GX1747" s="157" t="s">
        <v>1434</v>
      </c>
      <c r="GY1747" s="157"/>
      <c r="GZ1747" s="277"/>
      <c r="HA1747" s="157"/>
      <c r="HB1747" s="157"/>
      <c r="HC1747" s="277"/>
      <c r="HD1747" s="277"/>
      <c r="HF1747" s="277"/>
      <c r="HH1747" s="289"/>
    </row>
    <row r="1748" spans="1:216" ht="12.75" customHeight="1">
      <c r="A1748" s="195"/>
      <c r="B1748" s="189" t="s">
        <v>730</v>
      </c>
      <c r="C1748" s="501" t="s">
        <v>731</v>
      </c>
      <c r="D1748" s="501"/>
      <c r="E1748" s="501"/>
      <c r="F1748" s="501"/>
      <c r="G1748" s="501"/>
      <c r="H1748" s="190" t="s">
        <v>413</v>
      </c>
      <c r="I1748" s="201">
        <v>0.02</v>
      </c>
      <c r="J1748" s="202">
        <v>1.0367</v>
      </c>
      <c r="K1748" s="197">
        <v>0.40431299999999998</v>
      </c>
      <c r="L1748" s="205">
        <v>79.88</v>
      </c>
      <c r="M1748" s="206">
        <v>1.42</v>
      </c>
      <c r="N1748" s="200">
        <v>113.43</v>
      </c>
      <c r="O1748" s="191"/>
      <c r="P1748" s="194">
        <v>45.86</v>
      </c>
      <c r="Q1748" s="278"/>
      <c r="R1748" s="278"/>
      <c r="GO1748" s="277"/>
      <c r="GP1748" s="277"/>
      <c r="GQ1748" s="277"/>
      <c r="GR1748" s="277"/>
      <c r="GS1748" s="277"/>
      <c r="GT1748" s="277"/>
      <c r="GU1748" s="277"/>
      <c r="GW1748" s="157"/>
      <c r="GX1748" s="157" t="s">
        <v>731</v>
      </c>
      <c r="GY1748" s="157"/>
      <c r="GZ1748" s="277"/>
      <c r="HA1748" s="157"/>
      <c r="HB1748" s="157"/>
      <c r="HC1748" s="277"/>
      <c r="HD1748" s="277"/>
      <c r="HF1748" s="277"/>
      <c r="HH1748" s="289"/>
    </row>
    <row r="1749" spans="1:216" ht="12.75" customHeight="1">
      <c r="A1749" s="195"/>
      <c r="B1749" s="189" t="s">
        <v>1443</v>
      </c>
      <c r="C1749" s="501" t="s">
        <v>1444</v>
      </c>
      <c r="D1749" s="501"/>
      <c r="E1749" s="501"/>
      <c r="F1749" s="501"/>
      <c r="G1749" s="501"/>
      <c r="H1749" s="190" t="s">
        <v>587</v>
      </c>
      <c r="I1749" s="201">
        <v>0.05</v>
      </c>
      <c r="J1749" s="202">
        <v>1.0367</v>
      </c>
      <c r="K1749" s="215">
        <v>1.0107824999999999</v>
      </c>
      <c r="L1749" s="205">
        <v>696.63</v>
      </c>
      <c r="M1749" s="206">
        <v>1.29</v>
      </c>
      <c r="N1749" s="200">
        <v>898.65</v>
      </c>
      <c r="O1749" s="191"/>
      <c r="P1749" s="194">
        <v>908.34</v>
      </c>
      <c r="Q1749" s="278"/>
      <c r="R1749" s="278"/>
      <c r="GO1749" s="277"/>
      <c r="GP1749" s="277"/>
      <c r="GQ1749" s="277"/>
      <c r="GR1749" s="277"/>
      <c r="GS1749" s="277"/>
      <c r="GT1749" s="277"/>
      <c r="GU1749" s="277"/>
      <c r="GW1749" s="157"/>
      <c r="GX1749" s="157" t="s">
        <v>1444</v>
      </c>
      <c r="GY1749" s="157"/>
      <c r="GZ1749" s="277"/>
      <c r="HA1749" s="157"/>
      <c r="HB1749" s="157"/>
      <c r="HC1749" s="277"/>
      <c r="HD1749" s="277"/>
      <c r="HF1749" s="277"/>
      <c r="HH1749" s="289"/>
    </row>
    <row r="1750" spans="1:216" ht="12.75" customHeight="1">
      <c r="A1750" s="195"/>
      <c r="B1750" s="189" t="s">
        <v>1445</v>
      </c>
      <c r="C1750" s="501" t="s">
        <v>1446</v>
      </c>
      <c r="D1750" s="501"/>
      <c r="E1750" s="501"/>
      <c r="F1750" s="501"/>
      <c r="G1750" s="501"/>
      <c r="H1750" s="190" t="s">
        <v>1124</v>
      </c>
      <c r="I1750" s="202">
        <v>1.2200000000000001E-2</v>
      </c>
      <c r="J1750" s="202">
        <v>1.0367</v>
      </c>
      <c r="K1750" s="215">
        <v>0.24663089999999999</v>
      </c>
      <c r="L1750" s="208">
        <v>1610.33</v>
      </c>
      <c r="M1750" s="206">
        <v>1.24</v>
      </c>
      <c r="N1750" s="200">
        <v>1996.81</v>
      </c>
      <c r="O1750" s="191"/>
      <c r="P1750" s="194">
        <v>492.48</v>
      </c>
      <c r="Q1750" s="278"/>
      <c r="R1750" s="278"/>
      <c r="GO1750" s="277"/>
      <c r="GP1750" s="277"/>
      <c r="GQ1750" s="277"/>
      <c r="GR1750" s="277"/>
      <c r="GS1750" s="277"/>
      <c r="GT1750" s="277"/>
      <c r="GU1750" s="277"/>
      <c r="GW1750" s="157"/>
      <c r="GX1750" s="157" t="s">
        <v>1446</v>
      </c>
      <c r="GY1750" s="157"/>
      <c r="GZ1750" s="277"/>
      <c r="HA1750" s="157"/>
      <c r="HB1750" s="157"/>
      <c r="HC1750" s="277"/>
      <c r="HD1750" s="277"/>
      <c r="HF1750" s="277"/>
      <c r="HH1750" s="289"/>
    </row>
    <row r="1751" spans="1:216" ht="12.75" customHeight="1">
      <c r="A1751" s="210"/>
      <c r="B1751" s="187"/>
      <c r="C1751" s="500" t="s">
        <v>429</v>
      </c>
      <c r="D1751" s="500"/>
      <c r="E1751" s="500"/>
      <c r="F1751" s="500"/>
      <c r="G1751" s="500"/>
      <c r="H1751" s="180"/>
      <c r="I1751" s="181"/>
      <c r="J1751" s="181"/>
      <c r="K1751" s="181"/>
      <c r="L1751" s="183"/>
      <c r="M1751" s="181"/>
      <c r="N1751" s="211"/>
      <c r="O1751" s="181"/>
      <c r="P1751" s="212">
        <v>101334.8</v>
      </c>
      <c r="Q1751" s="278"/>
      <c r="R1751" s="278"/>
      <c r="GO1751" s="277"/>
      <c r="GP1751" s="277"/>
      <c r="GQ1751" s="277"/>
      <c r="GR1751" s="277"/>
      <c r="GS1751" s="277"/>
      <c r="GT1751" s="277"/>
      <c r="GU1751" s="277"/>
      <c r="GW1751" s="157"/>
      <c r="GX1751" s="157"/>
      <c r="GY1751" s="157"/>
      <c r="GZ1751" s="277" t="s">
        <v>429</v>
      </c>
      <c r="HA1751" s="157"/>
      <c r="HB1751" s="157"/>
      <c r="HC1751" s="277"/>
      <c r="HD1751" s="277"/>
      <c r="HF1751" s="277"/>
      <c r="HH1751" s="289"/>
    </row>
    <row r="1752" spans="1:216" ht="12.75" customHeight="1">
      <c r="A1752" s="203" t="s">
        <v>734</v>
      </c>
      <c r="B1752" s="189" t="s">
        <v>430</v>
      </c>
      <c r="C1752" s="501" t="s">
        <v>431</v>
      </c>
      <c r="D1752" s="501"/>
      <c r="E1752" s="501"/>
      <c r="F1752" s="501"/>
      <c r="G1752" s="501"/>
      <c r="H1752" s="190" t="s">
        <v>432</v>
      </c>
      <c r="I1752" s="209">
        <v>2</v>
      </c>
      <c r="J1752" s="191"/>
      <c r="K1752" s="209">
        <v>2</v>
      </c>
      <c r="L1752" s="193"/>
      <c r="M1752" s="191"/>
      <c r="N1752" s="193"/>
      <c r="O1752" s="202">
        <v>1.0367</v>
      </c>
      <c r="P1752" s="194">
        <v>1233.76</v>
      </c>
      <c r="GO1752" s="277"/>
      <c r="GP1752" s="277"/>
      <c r="GQ1752" s="277"/>
      <c r="GR1752" s="277"/>
      <c r="GS1752" s="277"/>
      <c r="GT1752" s="277"/>
      <c r="GU1752" s="277"/>
      <c r="GW1752" s="157"/>
      <c r="GX1752" s="157"/>
      <c r="GY1752" s="157"/>
      <c r="GZ1752" s="277"/>
      <c r="HA1752" s="157" t="s">
        <v>431</v>
      </c>
      <c r="HB1752" s="157"/>
      <c r="HC1752" s="277"/>
      <c r="HD1752" s="277"/>
      <c r="HF1752" s="277"/>
      <c r="HH1752" s="289"/>
    </row>
    <row r="1753" spans="1:216" ht="12.75" customHeight="1">
      <c r="A1753" s="203"/>
      <c r="B1753" s="189"/>
      <c r="C1753" s="501" t="s">
        <v>433</v>
      </c>
      <c r="D1753" s="501"/>
      <c r="E1753" s="501"/>
      <c r="F1753" s="501"/>
      <c r="G1753" s="501"/>
      <c r="H1753" s="190"/>
      <c r="I1753" s="191"/>
      <c r="J1753" s="191"/>
      <c r="K1753" s="191"/>
      <c r="L1753" s="193"/>
      <c r="M1753" s="191"/>
      <c r="N1753" s="193"/>
      <c r="O1753" s="191"/>
      <c r="P1753" s="194">
        <v>96466.74</v>
      </c>
      <c r="GO1753" s="277"/>
      <c r="GP1753" s="277"/>
      <c r="GQ1753" s="277"/>
      <c r="GR1753" s="277"/>
      <c r="GS1753" s="277"/>
      <c r="GT1753" s="277"/>
      <c r="GU1753" s="277"/>
      <c r="GW1753" s="157"/>
      <c r="GX1753" s="157"/>
      <c r="GY1753" s="157"/>
      <c r="GZ1753" s="277"/>
      <c r="HA1753" s="157"/>
      <c r="HB1753" s="157" t="s">
        <v>433</v>
      </c>
      <c r="HC1753" s="277"/>
      <c r="HD1753" s="277"/>
      <c r="HF1753" s="277"/>
      <c r="HH1753" s="289"/>
    </row>
    <row r="1754" spans="1:216" ht="12.75" customHeight="1">
      <c r="A1754" s="203"/>
      <c r="B1754" s="189" t="s">
        <v>603</v>
      </c>
      <c r="C1754" s="501" t="s">
        <v>604</v>
      </c>
      <c r="D1754" s="501"/>
      <c r="E1754" s="501"/>
      <c r="F1754" s="501"/>
      <c r="G1754" s="501"/>
      <c r="H1754" s="190" t="s">
        <v>432</v>
      </c>
      <c r="I1754" s="209">
        <v>97</v>
      </c>
      <c r="J1754" s="191"/>
      <c r="K1754" s="209">
        <v>97</v>
      </c>
      <c r="L1754" s="193"/>
      <c r="M1754" s="191"/>
      <c r="N1754" s="193"/>
      <c r="O1754" s="191"/>
      <c r="P1754" s="194">
        <v>93572.74</v>
      </c>
      <c r="GO1754" s="277"/>
      <c r="GP1754" s="277"/>
      <c r="GQ1754" s="277"/>
      <c r="GR1754" s="277"/>
      <c r="GS1754" s="277"/>
      <c r="GT1754" s="277"/>
      <c r="GU1754" s="277"/>
      <c r="GW1754" s="157"/>
      <c r="GX1754" s="157"/>
      <c r="GY1754" s="157"/>
      <c r="GZ1754" s="277"/>
      <c r="HA1754" s="157"/>
      <c r="HB1754" s="157" t="s">
        <v>604</v>
      </c>
      <c r="HC1754" s="277"/>
      <c r="HD1754" s="277"/>
      <c r="HF1754" s="277"/>
      <c r="HH1754" s="289"/>
    </row>
    <row r="1755" spans="1:216" ht="12.75" customHeight="1">
      <c r="A1755" s="203"/>
      <c r="B1755" s="189" t="s">
        <v>605</v>
      </c>
      <c r="C1755" s="501" t="s">
        <v>606</v>
      </c>
      <c r="D1755" s="501"/>
      <c r="E1755" s="501"/>
      <c r="F1755" s="501"/>
      <c r="G1755" s="501"/>
      <c r="H1755" s="190" t="s">
        <v>432</v>
      </c>
      <c r="I1755" s="209">
        <v>51</v>
      </c>
      <c r="J1755" s="191"/>
      <c r="K1755" s="209">
        <v>51</v>
      </c>
      <c r="L1755" s="193"/>
      <c r="M1755" s="191"/>
      <c r="N1755" s="193"/>
      <c r="O1755" s="191"/>
      <c r="P1755" s="194">
        <v>49198.04</v>
      </c>
      <c r="GO1755" s="277"/>
      <c r="GP1755" s="277"/>
      <c r="GQ1755" s="277"/>
      <c r="GR1755" s="277"/>
      <c r="GS1755" s="277"/>
      <c r="GT1755" s="277"/>
      <c r="GU1755" s="277"/>
      <c r="GW1755" s="157"/>
      <c r="GX1755" s="157"/>
      <c r="GY1755" s="157"/>
      <c r="GZ1755" s="277"/>
      <c r="HA1755" s="157"/>
      <c r="HB1755" s="157" t="s">
        <v>606</v>
      </c>
      <c r="HC1755" s="277"/>
      <c r="HD1755" s="277"/>
      <c r="HF1755" s="277"/>
      <c r="HH1755" s="289"/>
    </row>
    <row r="1756" spans="1:216" ht="12.75" customHeight="1">
      <c r="A1756" s="213"/>
      <c r="B1756" s="214"/>
      <c r="C1756" s="500" t="s">
        <v>438</v>
      </c>
      <c r="D1756" s="500"/>
      <c r="E1756" s="500"/>
      <c r="F1756" s="500"/>
      <c r="G1756" s="500"/>
      <c r="H1756" s="180"/>
      <c r="I1756" s="181"/>
      <c r="J1756" s="181"/>
      <c r="K1756" s="181"/>
      <c r="L1756" s="183"/>
      <c r="M1756" s="181"/>
      <c r="N1756" s="211">
        <v>12581.5</v>
      </c>
      <c r="O1756" s="181"/>
      <c r="P1756" s="212">
        <v>245339.34</v>
      </c>
      <c r="GO1756" s="277"/>
      <c r="GP1756" s="277"/>
      <c r="GQ1756" s="277"/>
      <c r="GR1756" s="277"/>
      <c r="GS1756" s="277"/>
      <c r="GT1756" s="277"/>
      <c r="GU1756" s="277"/>
      <c r="GW1756" s="157"/>
      <c r="GX1756" s="157"/>
      <c r="GY1756" s="157"/>
      <c r="GZ1756" s="277"/>
      <c r="HA1756" s="157"/>
      <c r="HB1756" s="157"/>
      <c r="HC1756" s="277" t="s">
        <v>438</v>
      </c>
      <c r="HD1756" s="277"/>
      <c r="HF1756" s="277"/>
      <c r="HH1756" s="289"/>
    </row>
    <row r="1757" spans="1:216" ht="12.75" customHeight="1">
      <c r="A1757" s="497" t="s">
        <v>2263</v>
      </c>
      <c r="B1757" s="497"/>
      <c r="C1757" s="497"/>
      <c r="D1757" s="497"/>
      <c r="E1757" s="497"/>
      <c r="F1757" s="497"/>
      <c r="G1757" s="497"/>
      <c r="H1757" s="497"/>
      <c r="I1757" s="497"/>
      <c r="J1757" s="497"/>
      <c r="K1757" s="497"/>
      <c r="L1757" s="497"/>
      <c r="M1757" s="497"/>
      <c r="N1757" s="497"/>
      <c r="O1757" s="497"/>
      <c r="P1757" s="497"/>
      <c r="GO1757" s="277"/>
      <c r="GP1757" s="277" t="s">
        <v>2263</v>
      </c>
      <c r="GQ1757" s="277"/>
      <c r="GR1757" s="277"/>
      <c r="GS1757" s="277"/>
      <c r="GT1757" s="277"/>
      <c r="GU1757" s="277"/>
      <c r="GW1757" s="157"/>
      <c r="GX1757" s="157"/>
      <c r="GY1757" s="157"/>
      <c r="GZ1757" s="277"/>
      <c r="HA1757" s="157"/>
      <c r="HB1757" s="157"/>
      <c r="HC1757" s="277"/>
      <c r="HD1757" s="277"/>
      <c r="HF1757" s="277"/>
      <c r="HH1757" s="289"/>
    </row>
    <row r="1758" spans="1:216" ht="12.75" customHeight="1">
      <c r="A1758" s="178" t="s">
        <v>735</v>
      </c>
      <c r="B1758" s="179" t="s">
        <v>1408</v>
      </c>
      <c r="C1758" s="498" t="s">
        <v>1409</v>
      </c>
      <c r="D1758" s="498"/>
      <c r="E1758" s="498"/>
      <c r="F1758" s="498"/>
      <c r="G1758" s="498"/>
      <c r="H1758" s="180" t="s">
        <v>610</v>
      </c>
      <c r="I1758" s="181">
        <v>3.85</v>
      </c>
      <c r="J1758" s="182">
        <v>1</v>
      </c>
      <c r="K1758" s="219">
        <v>3.85</v>
      </c>
      <c r="L1758" s="183"/>
      <c r="M1758" s="181"/>
      <c r="N1758" s="184"/>
      <c r="O1758" s="181"/>
      <c r="P1758" s="185"/>
      <c r="GO1758" s="277"/>
      <c r="GP1758" s="277"/>
      <c r="GQ1758" s="277" t="s">
        <v>1409</v>
      </c>
      <c r="GR1758" s="277"/>
      <c r="GS1758" s="277"/>
      <c r="GT1758" s="277"/>
      <c r="GU1758" s="277"/>
      <c r="GW1758" s="157"/>
      <c r="GX1758" s="157"/>
      <c r="GY1758" s="157"/>
      <c r="GZ1758" s="277"/>
      <c r="HA1758" s="157"/>
      <c r="HB1758" s="157"/>
      <c r="HC1758" s="277"/>
      <c r="HD1758" s="277"/>
      <c r="HF1758" s="277"/>
      <c r="HH1758" s="289"/>
    </row>
    <row r="1759" spans="1:216" ht="56.25" customHeight="1">
      <c r="A1759" s="186"/>
      <c r="B1759" s="187" t="s">
        <v>386</v>
      </c>
      <c r="C1759" s="499" t="s">
        <v>387</v>
      </c>
      <c r="D1759" s="499"/>
      <c r="E1759" s="499"/>
      <c r="F1759" s="499"/>
      <c r="G1759" s="499"/>
      <c r="H1759" s="499"/>
      <c r="I1759" s="499"/>
      <c r="J1759" s="499"/>
      <c r="K1759" s="499"/>
      <c r="L1759" s="499"/>
      <c r="M1759" s="499"/>
      <c r="N1759" s="499"/>
      <c r="O1759" s="499"/>
      <c r="P1759" s="499"/>
      <c r="GO1759" s="277"/>
      <c r="GP1759" s="277"/>
      <c r="GQ1759" s="277"/>
      <c r="GR1759" s="277"/>
      <c r="GS1759" s="277"/>
      <c r="GT1759" s="277"/>
      <c r="GU1759" s="277"/>
      <c r="GV1759" s="140" t="s">
        <v>387</v>
      </c>
      <c r="GW1759" s="157"/>
      <c r="GX1759" s="157"/>
      <c r="GY1759" s="157"/>
      <c r="GZ1759" s="277"/>
      <c r="HA1759" s="157"/>
      <c r="HB1759" s="157"/>
      <c r="HC1759" s="277"/>
      <c r="HD1759" s="277"/>
      <c r="HF1759" s="277"/>
      <c r="HH1759" s="289"/>
    </row>
    <row r="1760" spans="1:216" ht="22.5" customHeight="1">
      <c r="A1760" s="186"/>
      <c r="B1760" s="187" t="s">
        <v>388</v>
      </c>
      <c r="C1760" s="499" t="s">
        <v>389</v>
      </c>
      <c r="D1760" s="499"/>
      <c r="E1760" s="499"/>
      <c r="F1760" s="499"/>
      <c r="G1760" s="499"/>
      <c r="H1760" s="499"/>
      <c r="I1760" s="499"/>
      <c r="J1760" s="499"/>
      <c r="K1760" s="499"/>
      <c r="L1760" s="499"/>
      <c r="M1760" s="499"/>
      <c r="N1760" s="499"/>
      <c r="O1760" s="499"/>
      <c r="P1760" s="499"/>
      <c r="GO1760" s="277"/>
      <c r="GP1760" s="277"/>
      <c r="GQ1760" s="277"/>
      <c r="GR1760" s="277"/>
      <c r="GS1760" s="277"/>
      <c r="GT1760" s="277"/>
      <c r="GU1760" s="277"/>
      <c r="GV1760" s="140" t="s">
        <v>389</v>
      </c>
      <c r="GW1760" s="157"/>
      <c r="GX1760" s="157"/>
      <c r="GY1760" s="157"/>
      <c r="GZ1760" s="277"/>
      <c r="HA1760" s="157"/>
      <c r="HB1760" s="157"/>
      <c r="HC1760" s="277"/>
      <c r="HD1760" s="277"/>
      <c r="HF1760" s="277"/>
      <c r="HH1760" s="289"/>
    </row>
    <row r="1761" spans="1:216" ht="12.75" customHeight="1">
      <c r="A1761" s="186"/>
      <c r="B1761" s="187"/>
      <c r="C1761" s="499" t="s">
        <v>2011</v>
      </c>
      <c r="D1761" s="499"/>
      <c r="E1761" s="499"/>
      <c r="F1761" s="499"/>
      <c r="G1761" s="499"/>
      <c r="H1761" s="499"/>
      <c r="I1761" s="499"/>
      <c r="J1761" s="499"/>
      <c r="K1761" s="499"/>
      <c r="L1761" s="499"/>
      <c r="M1761" s="499"/>
      <c r="N1761" s="499"/>
      <c r="O1761" s="499"/>
      <c r="P1761" s="499"/>
      <c r="GO1761" s="277"/>
      <c r="GP1761" s="277"/>
      <c r="GQ1761" s="277"/>
      <c r="GR1761" s="277"/>
      <c r="GS1761" s="277"/>
      <c r="GT1761" s="277"/>
      <c r="GU1761" s="277"/>
      <c r="GV1761" s="140" t="s">
        <v>2011</v>
      </c>
      <c r="GW1761" s="157"/>
      <c r="GX1761" s="157"/>
      <c r="GY1761" s="157"/>
      <c r="GZ1761" s="277"/>
      <c r="HA1761" s="157"/>
      <c r="HB1761" s="157"/>
      <c r="HC1761" s="277"/>
      <c r="HD1761" s="277"/>
      <c r="HF1761" s="277"/>
      <c r="HH1761" s="289"/>
    </row>
    <row r="1762" spans="1:216" ht="12.75" customHeight="1">
      <c r="A1762" s="188"/>
      <c r="B1762" s="189" t="s">
        <v>164</v>
      </c>
      <c r="C1762" s="501" t="s">
        <v>391</v>
      </c>
      <c r="D1762" s="501"/>
      <c r="E1762" s="501"/>
      <c r="F1762" s="501"/>
      <c r="G1762" s="501"/>
      <c r="H1762" s="190" t="s">
        <v>392</v>
      </c>
      <c r="I1762" s="191"/>
      <c r="J1762" s="191"/>
      <c r="K1762" s="215">
        <v>12.7442049</v>
      </c>
      <c r="L1762" s="193"/>
      <c r="M1762" s="191"/>
      <c r="N1762" s="193"/>
      <c r="O1762" s="191"/>
      <c r="P1762" s="194">
        <v>7215</v>
      </c>
      <c r="GO1762" s="277"/>
      <c r="GP1762" s="277"/>
      <c r="GQ1762" s="277"/>
      <c r="GR1762" s="277"/>
      <c r="GS1762" s="277"/>
      <c r="GT1762" s="277"/>
      <c r="GU1762" s="277"/>
      <c r="GW1762" s="157" t="s">
        <v>391</v>
      </c>
      <c r="GX1762" s="157"/>
      <c r="GY1762" s="157"/>
      <c r="GZ1762" s="277"/>
      <c r="HA1762" s="157"/>
      <c r="HB1762" s="157"/>
      <c r="HC1762" s="277"/>
      <c r="HD1762" s="277"/>
      <c r="HF1762" s="277"/>
      <c r="HH1762" s="289"/>
    </row>
    <row r="1763" spans="1:216" ht="12.75" customHeight="1">
      <c r="A1763" s="195"/>
      <c r="B1763" s="189" t="s">
        <v>393</v>
      </c>
      <c r="C1763" s="501" t="s">
        <v>394</v>
      </c>
      <c r="D1763" s="501"/>
      <c r="E1763" s="501"/>
      <c r="F1763" s="501"/>
      <c r="G1763" s="501"/>
      <c r="H1763" s="190" t="s">
        <v>392</v>
      </c>
      <c r="I1763" s="201">
        <v>2.06</v>
      </c>
      <c r="J1763" s="197">
        <v>1.6068849999999999</v>
      </c>
      <c r="K1763" s="215">
        <v>12.7442049</v>
      </c>
      <c r="L1763" s="198"/>
      <c r="M1763" s="199"/>
      <c r="N1763" s="200">
        <v>566.14</v>
      </c>
      <c r="O1763" s="191"/>
      <c r="P1763" s="194">
        <v>7215</v>
      </c>
      <c r="Q1763" s="278"/>
      <c r="R1763" s="278"/>
      <c r="GO1763" s="277"/>
      <c r="GP1763" s="277"/>
      <c r="GQ1763" s="277"/>
      <c r="GR1763" s="277"/>
      <c r="GS1763" s="277"/>
      <c r="GT1763" s="277"/>
      <c r="GU1763" s="277"/>
      <c r="GW1763" s="157"/>
      <c r="GX1763" s="157" t="s">
        <v>394</v>
      </c>
      <c r="GY1763" s="157"/>
      <c r="GZ1763" s="277"/>
      <c r="HA1763" s="157"/>
      <c r="HB1763" s="157"/>
      <c r="HC1763" s="277"/>
      <c r="HD1763" s="277"/>
      <c r="HF1763" s="277"/>
      <c r="HH1763" s="289"/>
    </row>
    <row r="1764" spans="1:216" ht="12.75" customHeight="1">
      <c r="A1764" s="188"/>
      <c r="B1764" s="189" t="s">
        <v>167</v>
      </c>
      <c r="C1764" s="501" t="s">
        <v>395</v>
      </c>
      <c r="D1764" s="501"/>
      <c r="E1764" s="501"/>
      <c r="F1764" s="501"/>
      <c r="G1764" s="501"/>
      <c r="H1764" s="190"/>
      <c r="I1764" s="191"/>
      <c r="J1764" s="191"/>
      <c r="K1764" s="191"/>
      <c r="L1764" s="193"/>
      <c r="M1764" s="191"/>
      <c r="N1764" s="193"/>
      <c r="O1764" s="191"/>
      <c r="P1764" s="216">
        <v>263.01</v>
      </c>
      <c r="GO1764" s="277"/>
      <c r="GP1764" s="277"/>
      <c r="GQ1764" s="277"/>
      <c r="GR1764" s="277"/>
      <c r="GS1764" s="277"/>
      <c r="GT1764" s="277"/>
      <c r="GU1764" s="277"/>
      <c r="GW1764" s="157" t="s">
        <v>395</v>
      </c>
      <c r="GX1764" s="157"/>
      <c r="GY1764" s="157"/>
      <c r="GZ1764" s="277"/>
      <c r="HA1764" s="157"/>
      <c r="HB1764" s="157"/>
      <c r="HC1764" s="277"/>
      <c r="HD1764" s="277"/>
      <c r="HF1764" s="277"/>
      <c r="HH1764" s="289"/>
    </row>
    <row r="1765" spans="1:216" ht="12.75" customHeight="1">
      <c r="A1765" s="188"/>
      <c r="B1765" s="189"/>
      <c r="C1765" s="501" t="s">
        <v>396</v>
      </c>
      <c r="D1765" s="501"/>
      <c r="E1765" s="501"/>
      <c r="F1765" s="501"/>
      <c r="G1765" s="501"/>
      <c r="H1765" s="190" t="s">
        <v>392</v>
      </c>
      <c r="I1765" s="191"/>
      <c r="J1765" s="191"/>
      <c r="K1765" s="215">
        <v>0.24746019999999999</v>
      </c>
      <c r="L1765" s="193"/>
      <c r="M1765" s="191"/>
      <c r="N1765" s="193"/>
      <c r="O1765" s="191"/>
      <c r="P1765" s="216">
        <v>167.9</v>
      </c>
      <c r="GO1765" s="277"/>
      <c r="GP1765" s="277"/>
      <c r="GQ1765" s="277"/>
      <c r="GR1765" s="277"/>
      <c r="GS1765" s="277"/>
      <c r="GT1765" s="277"/>
      <c r="GU1765" s="277"/>
      <c r="GW1765" s="157" t="s">
        <v>396</v>
      </c>
      <c r="GX1765" s="157"/>
      <c r="GY1765" s="157"/>
      <c r="GZ1765" s="277"/>
      <c r="HA1765" s="157"/>
      <c r="HB1765" s="157"/>
      <c r="HC1765" s="277"/>
      <c r="HD1765" s="277"/>
      <c r="HF1765" s="277"/>
      <c r="HH1765" s="289"/>
    </row>
    <row r="1766" spans="1:216" ht="12.75" customHeight="1">
      <c r="A1766" s="195"/>
      <c r="B1766" s="189" t="s">
        <v>397</v>
      </c>
      <c r="C1766" s="501" t="s">
        <v>398</v>
      </c>
      <c r="D1766" s="501"/>
      <c r="E1766" s="501"/>
      <c r="F1766" s="501"/>
      <c r="G1766" s="501"/>
      <c r="H1766" s="190" t="s">
        <v>399</v>
      </c>
      <c r="I1766" s="201">
        <v>0.02</v>
      </c>
      <c r="J1766" s="197">
        <v>1.6068849999999999</v>
      </c>
      <c r="K1766" s="215">
        <v>0.1237301</v>
      </c>
      <c r="L1766" s="198"/>
      <c r="M1766" s="199"/>
      <c r="N1766" s="200">
        <v>1582.31</v>
      </c>
      <c r="O1766" s="191"/>
      <c r="P1766" s="194">
        <v>195.78</v>
      </c>
      <c r="Q1766" s="278"/>
      <c r="R1766" s="278"/>
      <c r="GO1766" s="277"/>
      <c r="GP1766" s="277"/>
      <c r="GQ1766" s="277"/>
      <c r="GR1766" s="277"/>
      <c r="GS1766" s="277"/>
      <c r="GT1766" s="277"/>
      <c r="GU1766" s="277"/>
      <c r="GW1766" s="157"/>
      <c r="GX1766" s="157" t="s">
        <v>398</v>
      </c>
      <c r="GY1766" s="157"/>
      <c r="GZ1766" s="277"/>
      <c r="HA1766" s="157"/>
      <c r="HB1766" s="157"/>
      <c r="HC1766" s="277"/>
      <c r="HD1766" s="277"/>
      <c r="HF1766" s="277"/>
      <c r="HH1766" s="289"/>
    </row>
    <row r="1767" spans="1:216" ht="12.75" customHeight="1">
      <c r="A1767" s="203"/>
      <c r="B1767" s="189" t="s">
        <v>400</v>
      </c>
      <c r="C1767" s="501" t="s">
        <v>401</v>
      </c>
      <c r="D1767" s="501"/>
      <c r="E1767" s="501"/>
      <c r="F1767" s="501"/>
      <c r="G1767" s="501"/>
      <c r="H1767" s="190" t="s">
        <v>392</v>
      </c>
      <c r="I1767" s="201">
        <v>0.02</v>
      </c>
      <c r="J1767" s="197">
        <v>1.6068849999999999</v>
      </c>
      <c r="K1767" s="215">
        <v>0.1237301</v>
      </c>
      <c r="L1767" s="193"/>
      <c r="M1767" s="191"/>
      <c r="N1767" s="204">
        <v>777.91</v>
      </c>
      <c r="O1767" s="191"/>
      <c r="P1767" s="216">
        <v>96.25</v>
      </c>
      <c r="GO1767" s="277"/>
      <c r="GP1767" s="277"/>
      <c r="GQ1767" s="277"/>
      <c r="GR1767" s="277"/>
      <c r="GS1767" s="277"/>
      <c r="GT1767" s="277"/>
      <c r="GU1767" s="277"/>
      <c r="GW1767" s="157"/>
      <c r="GX1767" s="157"/>
      <c r="GY1767" s="157" t="s">
        <v>401</v>
      </c>
      <c r="GZ1767" s="277"/>
      <c r="HA1767" s="157"/>
      <c r="HB1767" s="157"/>
      <c r="HC1767" s="277"/>
      <c r="HD1767" s="277"/>
      <c r="HF1767" s="277"/>
      <c r="HH1767" s="289"/>
    </row>
    <row r="1768" spans="1:216" ht="12.75" customHeight="1">
      <c r="A1768" s="195"/>
      <c r="B1768" s="189" t="s">
        <v>402</v>
      </c>
      <c r="C1768" s="501" t="s">
        <v>403</v>
      </c>
      <c r="D1768" s="501"/>
      <c r="E1768" s="501"/>
      <c r="F1768" s="501"/>
      <c r="G1768" s="501"/>
      <c r="H1768" s="190" t="s">
        <v>399</v>
      </c>
      <c r="I1768" s="201">
        <v>0.02</v>
      </c>
      <c r="J1768" s="197">
        <v>1.6068849999999999</v>
      </c>
      <c r="K1768" s="215">
        <v>0.1237301</v>
      </c>
      <c r="L1768" s="198"/>
      <c r="M1768" s="199"/>
      <c r="N1768" s="200">
        <v>543.33000000000004</v>
      </c>
      <c r="O1768" s="191"/>
      <c r="P1768" s="194">
        <v>67.23</v>
      </c>
      <c r="Q1768" s="278"/>
      <c r="R1768" s="278"/>
      <c r="GO1768" s="277"/>
      <c r="GP1768" s="277"/>
      <c r="GQ1768" s="277"/>
      <c r="GR1768" s="277"/>
      <c r="GS1768" s="277"/>
      <c r="GT1768" s="277"/>
      <c r="GU1768" s="277"/>
      <c r="GW1768" s="157"/>
      <c r="GX1768" s="157" t="s">
        <v>403</v>
      </c>
      <c r="GY1768" s="157"/>
      <c r="GZ1768" s="277"/>
      <c r="HA1768" s="157"/>
      <c r="HB1768" s="157"/>
      <c r="HC1768" s="277"/>
      <c r="HD1768" s="277"/>
      <c r="HF1768" s="277"/>
      <c r="HH1768" s="289"/>
    </row>
    <row r="1769" spans="1:216" ht="12.75" customHeight="1">
      <c r="A1769" s="203"/>
      <c r="B1769" s="189" t="s">
        <v>404</v>
      </c>
      <c r="C1769" s="501" t="s">
        <v>405</v>
      </c>
      <c r="D1769" s="501"/>
      <c r="E1769" s="501"/>
      <c r="F1769" s="501"/>
      <c r="G1769" s="501"/>
      <c r="H1769" s="190" t="s">
        <v>392</v>
      </c>
      <c r="I1769" s="201">
        <v>0.02</v>
      </c>
      <c r="J1769" s="197">
        <v>1.6068849999999999</v>
      </c>
      <c r="K1769" s="215">
        <v>0.1237301</v>
      </c>
      <c r="L1769" s="193"/>
      <c r="M1769" s="191"/>
      <c r="N1769" s="204">
        <v>579.11</v>
      </c>
      <c r="O1769" s="191"/>
      <c r="P1769" s="216">
        <v>71.650000000000006</v>
      </c>
      <c r="GO1769" s="277"/>
      <c r="GP1769" s="277"/>
      <c r="GQ1769" s="277"/>
      <c r="GR1769" s="277"/>
      <c r="GS1769" s="277"/>
      <c r="GT1769" s="277"/>
      <c r="GU1769" s="277"/>
      <c r="GW1769" s="157"/>
      <c r="GX1769" s="157"/>
      <c r="GY1769" s="157" t="s">
        <v>405</v>
      </c>
      <c r="GZ1769" s="277"/>
      <c r="HA1769" s="157"/>
      <c r="HB1769" s="157"/>
      <c r="HC1769" s="277"/>
      <c r="HD1769" s="277"/>
      <c r="HF1769" s="277"/>
      <c r="HH1769" s="289"/>
    </row>
    <row r="1770" spans="1:216" ht="12.75" customHeight="1">
      <c r="A1770" s="188"/>
      <c r="B1770" s="189" t="s">
        <v>180</v>
      </c>
      <c r="C1770" s="501" t="s">
        <v>410</v>
      </c>
      <c r="D1770" s="501"/>
      <c r="E1770" s="501"/>
      <c r="F1770" s="501"/>
      <c r="G1770" s="501"/>
      <c r="H1770" s="190"/>
      <c r="I1770" s="191"/>
      <c r="J1770" s="191"/>
      <c r="K1770" s="191"/>
      <c r="L1770" s="193"/>
      <c r="M1770" s="191"/>
      <c r="N1770" s="193"/>
      <c r="O1770" s="191"/>
      <c r="P1770" s="216">
        <v>421.99</v>
      </c>
      <c r="GO1770" s="277"/>
      <c r="GP1770" s="277"/>
      <c r="GQ1770" s="277"/>
      <c r="GR1770" s="277"/>
      <c r="GS1770" s="277"/>
      <c r="GT1770" s="277"/>
      <c r="GU1770" s="277"/>
      <c r="GW1770" s="157" t="s">
        <v>410</v>
      </c>
      <c r="GX1770" s="157"/>
      <c r="GY1770" s="157"/>
      <c r="GZ1770" s="277"/>
      <c r="HA1770" s="157"/>
      <c r="HB1770" s="157"/>
      <c r="HC1770" s="277"/>
      <c r="HD1770" s="277"/>
      <c r="HF1770" s="277"/>
      <c r="HH1770" s="289"/>
    </row>
    <row r="1771" spans="1:216" ht="33.75" customHeight="1">
      <c r="A1771" s="195"/>
      <c r="B1771" s="189" t="s">
        <v>593</v>
      </c>
      <c r="C1771" s="501" t="s">
        <v>594</v>
      </c>
      <c r="D1771" s="501"/>
      <c r="E1771" s="501"/>
      <c r="F1771" s="501"/>
      <c r="G1771" s="501"/>
      <c r="H1771" s="190" t="s">
        <v>595</v>
      </c>
      <c r="I1771" s="201">
        <v>13.33</v>
      </c>
      <c r="J1771" s="202">
        <v>1.0367</v>
      </c>
      <c r="K1771" s="215">
        <v>53.203962400000002</v>
      </c>
      <c r="L1771" s="205">
        <v>5.87</v>
      </c>
      <c r="M1771" s="206">
        <v>0.87</v>
      </c>
      <c r="N1771" s="200">
        <v>5.1100000000000003</v>
      </c>
      <c r="O1771" s="191"/>
      <c r="P1771" s="194">
        <v>271.87</v>
      </c>
      <c r="Q1771" s="278"/>
      <c r="R1771" s="278"/>
      <c r="GO1771" s="277"/>
      <c r="GP1771" s="277"/>
      <c r="GQ1771" s="277"/>
      <c r="GR1771" s="277"/>
      <c r="GS1771" s="277"/>
      <c r="GT1771" s="277"/>
      <c r="GU1771" s="277"/>
      <c r="GW1771" s="157"/>
      <c r="GX1771" s="157" t="s">
        <v>594</v>
      </c>
      <c r="GY1771" s="157"/>
      <c r="GZ1771" s="277"/>
      <c r="HA1771" s="157"/>
      <c r="HB1771" s="157"/>
      <c r="HC1771" s="277"/>
      <c r="HD1771" s="277"/>
      <c r="HF1771" s="277"/>
      <c r="HH1771" s="289"/>
    </row>
    <row r="1772" spans="1:216" ht="22.5" customHeight="1">
      <c r="A1772" s="195"/>
      <c r="B1772" s="189" t="s">
        <v>1403</v>
      </c>
      <c r="C1772" s="501" t="s">
        <v>1404</v>
      </c>
      <c r="D1772" s="501"/>
      <c r="E1772" s="501"/>
      <c r="F1772" s="501"/>
      <c r="G1772" s="501"/>
      <c r="H1772" s="190" t="s">
        <v>1405</v>
      </c>
      <c r="I1772" s="201">
        <v>0.55000000000000004</v>
      </c>
      <c r="J1772" s="202">
        <v>1.0367</v>
      </c>
      <c r="K1772" s="215">
        <v>2.1952123000000001</v>
      </c>
      <c r="L1772" s="205">
        <v>37.71</v>
      </c>
      <c r="M1772" s="206">
        <v>1.54</v>
      </c>
      <c r="N1772" s="200">
        <v>58.07</v>
      </c>
      <c r="O1772" s="191"/>
      <c r="P1772" s="194">
        <v>127.48</v>
      </c>
      <c r="Q1772" s="278"/>
      <c r="R1772" s="278"/>
      <c r="GO1772" s="277"/>
      <c r="GP1772" s="277"/>
      <c r="GQ1772" s="277"/>
      <c r="GR1772" s="277"/>
      <c r="GS1772" s="277"/>
      <c r="GT1772" s="277"/>
      <c r="GU1772" s="277"/>
      <c r="GW1772" s="157"/>
      <c r="GX1772" s="157" t="s">
        <v>1404</v>
      </c>
      <c r="GY1772" s="157"/>
      <c r="GZ1772" s="277"/>
      <c r="HA1772" s="157"/>
      <c r="HB1772" s="157"/>
      <c r="HC1772" s="277"/>
      <c r="HD1772" s="277"/>
      <c r="HF1772" s="277"/>
      <c r="HH1772" s="289"/>
    </row>
    <row r="1773" spans="1:216" ht="12.75" customHeight="1">
      <c r="A1773" s="195"/>
      <c r="B1773" s="189" t="s">
        <v>730</v>
      </c>
      <c r="C1773" s="501" t="s">
        <v>731</v>
      </c>
      <c r="D1773" s="501"/>
      <c r="E1773" s="501"/>
      <c r="F1773" s="501"/>
      <c r="G1773" s="501"/>
      <c r="H1773" s="190" t="s">
        <v>413</v>
      </c>
      <c r="I1773" s="201">
        <v>0.05</v>
      </c>
      <c r="J1773" s="202">
        <v>1.0367</v>
      </c>
      <c r="K1773" s="215">
        <v>0.19956479999999999</v>
      </c>
      <c r="L1773" s="205">
        <v>79.88</v>
      </c>
      <c r="M1773" s="206">
        <v>1.42</v>
      </c>
      <c r="N1773" s="200">
        <v>113.43</v>
      </c>
      <c r="O1773" s="191"/>
      <c r="P1773" s="194">
        <v>22.64</v>
      </c>
      <c r="Q1773" s="278"/>
      <c r="R1773" s="278"/>
      <c r="GO1773" s="277"/>
      <c r="GP1773" s="277"/>
      <c r="GQ1773" s="277"/>
      <c r="GR1773" s="277"/>
      <c r="GS1773" s="277"/>
      <c r="GT1773" s="277"/>
      <c r="GU1773" s="277"/>
      <c r="GW1773" s="157"/>
      <c r="GX1773" s="157" t="s">
        <v>731</v>
      </c>
      <c r="GY1773" s="157"/>
      <c r="GZ1773" s="277"/>
      <c r="HA1773" s="157"/>
      <c r="HB1773" s="157"/>
      <c r="HC1773" s="277"/>
      <c r="HD1773" s="277"/>
      <c r="HF1773" s="277"/>
      <c r="HH1773" s="289"/>
    </row>
    <row r="1774" spans="1:216" ht="12.75" customHeight="1">
      <c r="A1774" s="210"/>
      <c r="B1774" s="187"/>
      <c r="C1774" s="500" t="s">
        <v>429</v>
      </c>
      <c r="D1774" s="500"/>
      <c r="E1774" s="500"/>
      <c r="F1774" s="500"/>
      <c r="G1774" s="500"/>
      <c r="H1774" s="180"/>
      <c r="I1774" s="181"/>
      <c r="J1774" s="181"/>
      <c r="K1774" s="181"/>
      <c r="L1774" s="183"/>
      <c r="M1774" s="181"/>
      <c r="N1774" s="211"/>
      <c r="O1774" s="181"/>
      <c r="P1774" s="212">
        <v>8067.9</v>
      </c>
      <c r="Q1774" s="278"/>
      <c r="R1774" s="278"/>
      <c r="GO1774" s="277"/>
      <c r="GP1774" s="277"/>
      <c r="GQ1774" s="277"/>
      <c r="GR1774" s="277"/>
      <c r="GS1774" s="277"/>
      <c r="GT1774" s="277"/>
      <c r="GU1774" s="277"/>
      <c r="GW1774" s="157"/>
      <c r="GX1774" s="157"/>
      <c r="GY1774" s="157"/>
      <c r="GZ1774" s="277" t="s">
        <v>429</v>
      </c>
      <c r="HA1774" s="157"/>
      <c r="HB1774" s="157"/>
      <c r="HC1774" s="277"/>
      <c r="HD1774" s="277"/>
      <c r="HF1774" s="277"/>
      <c r="HH1774" s="289"/>
    </row>
    <row r="1775" spans="1:216" ht="12.75" customHeight="1">
      <c r="A1775" s="203" t="s">
        <v>2264</v>
      </c>
      <c r="B1775" s="189" t="s">
        <v>430</v>
      </c>
      <c r="C1775" s="501" t="s">
        <v>431</v>
      </c>
      <c r="D1775" s="501"/>
      <c r="E1775" s="501"/>
      <c r="F1775" s="501"/>
      <c r="G1775" s="501"/>
      <c r="H1775" s="190" t="s">
        <v>432</v>
      </c>
      <c r="I1775" s="209">
        <v>2</v>
      </c>
      <c r="J1775" s="191"/>
      <c r="K1775" s="209">
        <v>2</v>
      </c>
      <c r="L1775" s="193"/>
      <c r="M1775" s="191"/>
      <c r="N1775" s="193"/>
      <c r="O1775" s="202">
        <v>1.0367</v>
      </c>
      <c r="P1775" s="216">
        <v>93.1</v>
      </c>
      <c r="GO1775" s="277"/>
      <c r="GP1775" s="277"/>
      <c r="GQ1775" s="277"/>
      <c r="GR1775" s="277"/>
      <c r="GS1775" s="277"/>
      <c r="GT1775" s="277"/>
      <c r="GU1775" s="277"/>
      <c r="GW1775" s="157"/>
      <c r="GX1775" s="157"/>
      <c r="GY1775" s="157"/>
      <c r="GZ1775" s="277"/>
      <c r="HA1775" s="157" t="s">
        <v>431</v>
      </c>
      <c r="HB1775" s="157"/>
      <c r="HC1775" s="277"/>
      <c r="HD1775" s="277"/>
      <c r="HF1775" s="277"/>
      <c r="HH1775" s="289"/>
    </row>
    <row r="1776" spans="1:216" ht="12.75" customHeight="1">
      <c r="A1776" s="203"/>
      <c r="B1776" s="189"/>
      <c r="C1776" s="501" t="s">
        <v>433</v>
      </c>
      <c r="D1776" s="501"/>
      <c r="E1776" s="501"/>
      <c r="F1776" s="501"/>
      <c r="G1776" s="501"/>
      <c r="H1776" s="190"/>
      <c r="I1776" s="191"/>
      <c r="J1776" s="191"/>
      <c r="K1776" s="191"/>
      <c r="L1776" s="193"/>
      <c r="M1776" s="191"/>
      <c r="N1776" s="193"/>
      <c r="O1776" s="191"/>
      <c r="P1776" s="194">
        <v>7382.9</v>
      </c>
      <c r="GO1776" s="277"/>
      <c r="GP1776" s="277"/>
      <c r="GQ1776" s="277"/>
      <c r="GR1776" s="277"/>
      <c r="GS1776" s="277"/>
      <c r="GT1776" s="277"/>
      <c r="GU1776" s="277"/>
      <c r="GW1776" s="157"/>
      <c r="GX1776" s="157"/>
      <c r="GY1776" s="157"/>
      <c r="GZ1776" s="277"/>
      <c r="HA1776" s="157"/>
      <c r="HB1776" s="157" t="s">
        <v>433</v>
      </c>
      <c r="HC1776" s="277"/>
      <c r="HD1776" s="277"/>
      <c r="HF1776" s="277"/>
      <c r="HH1776" s="289"/>
    </row>
    <row r="1777" spans="1:216" ht="12.75" customHeight="1">
      <c r="A1777" s="203"/>
      <c r="B1777" s="189" t="s">
        <v>603</v>
      </c>
      <c r="C1777" s="501" t="s">
        <v>604</v>
      </c>
      <c r="D1777" s="501"/>
      <c r="E1777" s="501"/>
      <c r="F1777" s="501"/>
      <c r="G1777" s="501"/>
      <c r="H1777" s="190" t="s">
        <v>432</v>
      </c>
      <c r="I1777" s="209">
        <v>97</v>
      </c>
      <c r="J1777" s="191"/>
      <c r="K1777" s="209">
        <v>97</v>
      </c>
      <c r="L1777" s="193"/>
      <c r="M1777" s="191"/>
      <c r="N1777" s="193"/>
      <c r="O1777" s="191"/>
      <c r="P1777" s="194">
        <v>7161.41</v>
      </c>
      <c r="GO1777" s="277"/>
      <c r="GP1777" s="277"/>
      <c r="GQ1777" s="277"/>
      <c r="GR1777" s="277"/>
      <c r="GS1777" s="277"/>
      <c r="GT1777" s="277"/>
      <c r="GU1777" s="277"/>
      <c r="GW1777" s="157"/>
      <c r="GX1777" s="157"/>
      <c r="GY1777" s="157"/>
      <c r="GZ1777" s="277"/>
      <c r="HA1777" s="157"/>
      <c r="HB1777" s="157" t="s">
        <v>604</v>
      </c>
      <c r="HC1777" s="277"/>
      <c r="HD1777" s="277"/>
      <c r="HF1777" s="277"/>
      <c r="HH1777" s="289"/>
    </row>
    <row r="1778" spans="1:216" ht="12.75" customHeight="1">
      <c r="A1778" s="203"/>
      <c r="B1778" s="189" t="s">
        <v>605</v>
      </c>
      <c r="C1778" s="501" t="s">
        <v>606</v>
      </c>
      <c r="D1778" s="501"/>
      <c r="E1778" s="501"/>
      <c r="F1778" s="501"/>
      <c r="G1778" s="501"/>
      <c r="H1778" s="190" t="s">
        <v>432</v>
      </c>
      <c r="I1778" s="209">
        <v>51</v>
      </c>
      <c r="J1778" s="191"/>
      <c r="K1778" s="209">
        <v>51</v>
      </c>
      <c r="L1778" s="193"/>
      <c r="M1778" s="191"/>
      <c r="N1778" s="193"/>
      <c r="O1778" s="191"/>
      <c r="P1778" s="194">
        <v>3765.28</v>
      </c>
      <c r="GO1778" s="277"/>
      <c r="GP1778" s="277"/>
      <c r="GQ1778" s="277"/>
      <c r="GR1778" s="277"/>
      <c r="GS1778" s="277"/>
      <c r="GT1778" s="277"/>
      <c r="GU1778" s="277"/>
      <c r="GW1778" s="157"/>
      <c r="GX1778" s="157"/>
      <c r="GY1778" s="157"/>
      <c r="GZ1778" s="277"/>
      <c r="HA1778" s="157"/>
      <c r="HB1778" s="157" t="s">
        <v>606</v>
      </c>
      <c r="HC1778" s="277"/>
      <c r="HD1778" s="277"/>
      <c r="HF1778" s="277"/>
      <c r="HH1778" s="289"/>
    </row>
    <row r="1779" spans="1:216" ht="12.75" customHeight="1">
      <c r="A1779" s="213"/>
      <c r="B1779" s="214"/>
      <c r="C1779" s="500" t="s">
        <v>438</v>
      </c>
      <c r="D1779" s="500"/>
      <c r="E1779" s="500"/>
      <c r="F1779" s="500"/>
      <c r="G1779" s="500"/>
      <c r="H1779" s="180"/>
      <c r="I1779" s="181"/>
      <c r="J1779" s="181"/>
      <c r="K1779" s="181"/>
      <c r="L1779" s="183"/>
      <c r="M1779" s="181"/>
      <c r="N1779" s="211">
        <v>4957.84</v>
      </c>
      <c r="O1779" s="181"/>
      <c r="P1779" s="212">
        <v>19087.689999999999</v>
      </c>
      <c r="GO1779" s="277"/>
      <c r="GP1779" s="277"/>
      <c r="GQ1779" s="277"/>
      <c r="GR1779" s="277"/>
      <c r="GS1779" s="277"/>
      <c r="GT1779" s="277"/>
      <c r="GU1779" s="277"/>
      <c r="GW1779" s="157"/>
      <c r="GX1779" s="157"/>
      <c r="GY1779" s="157"/>
      <c r="GZ1779" s="277"/>
      <c r="HA1779" s="157"/>
      <c r="HB1779" s="157"/>
      <c r="HC1779" s="277" t="s">
        <v>438</v>
      </c>
      <c r="HD1779" s="277"/>
      <c r="HF1779" s="277"/>
      <c r="HH1779" s="289"/>
    </row>
    <row r="1780" spans="1:216" ht="45" customHeight="1">
      <c r="A1780" s="178" t="s">
        <v>737</v>
      </c>
      <c r="B1780" s="179" t="s">
        <v>1449</v>
      </c>
      <c r="C1780" s="498" t="s">
        <v>1450</v>
      </c>
      <c r="D1780" s="498"/>
      <c r="E1780" s="498"/>
      <c r="F1780" s="498"/>
      <c r="G1780" s="498"/>
      <c r="H1780" s="180" t="s">
        <v>610</v>
      </c>
      <c r="I1780" s="181">
        <v>1.1499999999999999</v>
      </c>
      <c r="J1780" s="182">
        <v>1</v>
      </c>
      <c r="K1780" s="219">
        <v>1.1499999999999999</v>
      </c>
      <c r="L1780" s="183"/>
      <c r="M1780" s="181"/>
      <c r="N1780" s="184"/>
      <c r="O1780" s="181"/>
      <c r="P1780" s="185"/>
      <c r="GO1780" s="277"/>
      <c r="GP1780" s="277"/>
      <c r="GQ1780" s="277" t="s">
        <v>1450</v>
      </c>
      <c r="GR1780" s="277"/>
      <c r="GS1780" s="277"/>
      <c r="GT1780" s="277"/>
      <c r="GU1780" s="277"/>
      <c r="GW1780" s="157"/>
      <c r="GX1780" s="157"/>
      <c r="GY1780" s="157"/>
      <c r="GZ1780" s="277"/>
      <c r="HA1780" s="157"/>
      <c r="HB1780" s="157"/>
      <c r="HC1780" s="277"/>
      <c r="HD1780" s="277"/>
      <c r="HF1780" s="277"/>
      <c r="HH1780" s="289"/>
    </row>
    <row r="1781" spans="1:216" ht="56.25" customHeight="1">
      <c r="A1781" s="186"/>
      <c r="B1781" s="187" t="s">
        <v>386</v>
      </c>
      <c r="C1781" s="499" t="s">
        <v>387</v>
      </c>
      <c r="D1781" s="499"/>
      <c r="E1781" s="499"/>
      <c r="F1781" s="499"/>
      <c r="G1781" s="499"/>
      <c r="H1781" s="499"/>
      <c r="I1781" s="499"/>
      <c r="J1781" s="499"/>
      <c r="K1781" s="499"/>
      <c r="L1781" s="499"/>
      <c r="M1781" s="499"/>
      <c r="N1781" s="499"/>
      <c r="O1781" s="499"/>
      <c r="P1781" s="499"/>
      <c r="GO1781" s="277"/>
      <c r="GP1781" s="277"/>
      <c r="GQ1781" s="277"/>
      <c r="GR1781" s="277"/>
      <c r="GS1781" s="277"/>
      <c r="GT1781" s="277"/>
      <c r="GU1781" s="277"/>
      <c r="GV1781" s="140" t="s">
        <v>387</v>
      </c>
      <c r="GW1781" s="157"/>
      <c r="GX1781" s="157"/>
      <c r="GY1781" s="157"/>
      <c r="GZ1781" s="277"/>
      <c r="HA1781" s="157"/>
      <c r="HB1781" s="157"/>
      <c r="HC1781" s="277"/>
      <c r="HD1781" s="277"/>
      <c r="HF1781" s="277"/>
      <c r="HH1781" s="289"/>
    </row>
    <row r="1782" spans="1:216" ht="22.5" customHeight="1">
      <c r="A1782" s="186"/>
      <c r="B1782" s="187" t="s">
        <v>388</v>
      </c>
      <c r="C1782" s="499" t="s">
        <v>389</v>
      </c>
      <c r="D1782" s="499"/>
      <c r="E1782" s="499"/>
      <c r="F1782" s="499"/>
      <c r="G1782" s="499"/>
      <c r="H1782" s="499"/>
      <c r="I1782" s="499"/>
      <c r="J1782" s="499"/>
      <c r="K1782" s="499"/>
      <c r="L1782" s="499"/>
      <c r="M1782" s="499"/>
      <c r="N1782" s="499"/>
      <c r="O1782" s="499"/>
      <c r="P1782" s="499"/>
      <c r="GO1782" s="277"/>
      <c r="GP1782" s="277"/>
      <c r="GQ1782" s="277"/>
      <c r="GR1782" s="277"/>
      <c r="GS1782" s="277"/>
      <c r="GT1782" s="277"/>
      <c r="GU1782" s="277"/>
      <c r="GV1782" s="140" t="s">
        <v>389</v>
      </c>
      <c r="GW1782" s="157"/>
      <c r="GX1782" s="157"/>
      <c r="GY1782" s="157"/>
      <c r="GZ1782" s="277"/>
      <c r="HA1782" s="157"/>
      <c r="HB1782" s="157"/>
      <c r="HC1782" s="277"/>
      <c r="HD1782" s="277"/>
      <c r="HF1782" s="277"/>
      <c r="HH1782" s="289"/>
    </row>
    <row r="1783" spans="1:216" ht="12.75" customHeight="1">
      <c r="A1783" s="186"/>
      <c r="B1783" s="187"/>
      <c r="C1783" s="499" t="s">
        <v>2011</v>
      </c>
      <c r="D1783" s="499"/>
      <c r="E1783" s="499"/>
      <c r="F1783" s="499"/>
      <c r="G1783" s="499"/>
      <c r="H1783" s="499"/>
      <c r="I1783" s="499"/>
      <c r="J1783" s="499"/>
      <c r="K1783" s="499"/>
      <c r="L1783" s="499"/>
      <c r="M1783" s="499"/>
      <c r="N1783" s="499"/>
      <c r="O1783" s="499"/>
      <c r="P1783" s="499"/>
      <c r="GO1783" s="277"/>
      <c r="GP1783" s="277"/>
      <c r="GQ1783" s="277"/>
      <c r="GR1783" s="277"/>
      <c r="GS1783" s="277"/>
      <c r="GT1783" s="277"/>
      <c r="GU1783" s="277"/>
      <c r="GV1783" s="140" t="s">
        <v>2011</v>
      </c>
      <c r="GW1783" s="157"/>
      <c r="GX1783" s="157"/>
      <c r="GY1783" s="157"/>
      <c r="GZ1783" s="277"/>
      <c r="HA1783" s="157"/>
      <c r="HB1783" s="157"/>
      <c r="HC1783" s="277"/>
      <c r="HD1783" s="277"/>
      <c r="HF1783" s="277"/>
      <c r="HH1783" s="289"/>
    </row>
    <row r="1784" spans="1:216" ht="12.75" customHeight="1">
      <c r="A1784" s="188"/>
      <c r="B1784" s="189" t="s">
        <v>164</v>
      </c>
      <c r="C1784" s="501" t="s">
        <v>391</v>
      </c>
      <c r="D1784" s="501"/>
      <c r="E1784" s="501"/>
      <c r="F1784" s="501"/>
      <c r="G1784" s="501"/>
      <c r="H1784" s="190" t="s">
        <v>392</v>
      </c>
      <c r="I1784" s="191"/>
      <c r="J1784" s="191"/>
      <c r="K1784" s="215">
        <v>11.6234026</v>
      </c>
      <c r="L1784" s="193"/>
      <c r="M1784" s="191"/>
      <c r="N1784" s="193"/>
      <c r="O1784" s="191"/>
      <c r="P1784" s="194">
        <v>6580.47</v>
      </c>
      <c r="GO1784" s="277"/>
      <c r="GP1784" s="277"/>
      <c r="GQ1784" s="277"/>
      <c r="GR1784" s="277"/>
      <c r="GS1784" s="277"/>
      <c r="GT1784" s="277"/>
      <c r="GU1784" s="277"/>
      <c r="GW1784" s="157" t="s">
        <v>391</v>
      </c>
      <c r="GX1784" s="157"/>
      <c r="GY1784" s="157"/>
      <c r="GZ1784" s="277"/>
      <c r="HA1784" s="157"/>
      <c r="HB1784" s="157"/>
      <c r="HC1784" s="277"/>
      <c r="HD1784" s="277"/>
      <c r="HF1784" s="277"/>
      <c r="HH1784" s="289"/>
    </row>
    <row r="1785" spans="1:216" ht="12.75" customHeight="1">
      <c r="A1785" s="195"/>
      <c r="B1785" s="189" t="s">
        <v>393</v>
      </c>
      <c r="C1785" s="501" t="s">
        <v>394</v>
      </c>
      <c r="D1785" s="501"/>
      <c r="E1785" s="501"/>
      <c r="F1785" s="501"/>
      <c r="G1785" s="501"/>
      <c r="H1785" s="190" t="s">
        <v>392</v>
      </c>
      <c r="I1785" s="201">
        <v>6.29</v>
      </c>
      <c r="J1785" s="197">
        <v>1.6068849999999999</v>
      </c>
      <c r="K1785" s="215">
        <v>11.6234026</v>
      </c>
      <c r="L1785" s="198"/>
      <c r="M1785" s="199"/>
      <c r="N1785" s="200">
        <v>566.14</v>
      </c>
      <c r="O1785" s="191"/>
      <c r="P1785" s="194">
        <v>6580.47</v>
      </c>
      <c r="Q1785" s="278"/>
      <c r="R1785" s="278"/>
      <c r="GO1785" s="277"/>
      <c r="GP1785" s="277"/>
      <c r="GQ1785" s="277"/>
      <c r="GR1785" s="277"/>
      <c r="GS1785" s="277"/>
      <c r="GT1785" s="277"/>
      <c r="GU1785" s="277"/>
      <c r="GW1785" s="157"/>
      <c r="GX1785" s="157" t="s">
        <v>394</v>
      </c>
      <c r="GY1785" s="157"/>
      <c r="GZ1785" s="277"/>
      <c r="HA1785" s="157"/>
      <c r="HB1785" s="157"/>
      <c r="HC1785" s="277"/>
      <c r="HD1785" s="277"/>
      <c r="HF1785" s="277"/>
      <c r="HH1785" s="289"/>
    </row>
    <row r="1786" spans="1:216" ht="12.75" customHeight="1">
      <c r="A1786" s="188"/>
      <c r="B1786" s="189" t="s">
        <v>167</v>
      </c>
      <c r="C1786" s="501" t="s">
        <v>395</v>
      </c>
      <c r="D1786" s="501"/>
      <c r="E1786" s="501"/>
      <c r="F1786" s="501"/>
      <c r="G1786" s="501"/>
      <c r="H1786" s="190"/>
      <c r="I1786" s="191"/>
      <c r="J1786" s="191"/>
      <c r="K1786" s="191"/>
      <c r="L1786" s="193"/>
      <c r="M1786" s="191"/>
      <c r="N1786" s="193"/>
      <c r="O1786" s="191"/>
      <c r="P1786" s="216">
        <v>117.84</v>
      </c>
      <c r="GO1786" s="277"/>
      <c r="GP1786" s="277"/>
      <c r="GQ1786" s="277"/>
      <c r="GR1786" s="277"/>
      <c r="GS1786" s="277"/>
      <c r="GT1786" s="277"/>
      <c r="GU1786" s="277"/>
      <c r="GW1786" s="157" t="s">
        <v>395</v>
      </c>
      <c r="GX1786" s="157"/>
      <c r="GY1786" s="157"/>
      <c r="GZ1786" s="277"/>
      <c r="HA1786" s="157"/>
      <c r="HB1786" s="157"/>
      <c r="HC1786" s="277"/>
      <c r="HD1786" s="277"/>
      <c r="HF1786" s="277"/>
      <c r="HH1786" s="289"/>
    </row>
    <row r="1787" spans="1:216" ht="12.75" customHeight="1">
      <c r="A1787" s="188"/>
      <c r="B1787" s="189"/>
      <c r="C1787" s="501" t="s">
        <v>396</v>
      </c>
      <c r="D1787" s="501"/>
      <c r="E1787" s="501"/>
      <c r="F1787" s="501"/>
      <c r="G1787" s="501"/>
      <c r="H1787" s="190" t="s">
        <v>392</v>
      </c>
      <c r="I1787" s="191"/>
      <c r="J1787" s="191"/>
      <c r="K1787" s="197">
        <v>0.110875</v>
      </c>
      <c r="L1787" s="193"/>
      <c r="M1787" s="191"/>
      <c r="N1787" s="193"/>
      <c r="O1787" s="191"/>
      <c r="P1787" s="216">
        <v>75.23</v>
      </c>
      <c r="GO1787" s="277"/>
      <c r="GP1787" s="277"/>
      <c r="GQ1787" s="277"/>
      <c r="GR1787" s="277"/>
      <c r="GS1787" s="277"/>
      <c r="GT1787" s="277"/>
      <c r="GU1787" s="277"/>
      <c r="GW1787" s="157" t="s">
        <v>396</v>
      </c>
      <c r="GX1787" s="157"/>
      <c r="GY1787" s="157"/>
      <c r="GZ1787" s="277"/>
      <c r="HA1787" s="157"/>
      <c r="HB1787" s="157"/>
      <c r="HC1787" s="277"/>
      <c r="HD1787" s="277"/>
      <c r="HF1787" s="277"/>
      <c r="HH1787" s="289"/>
    </row>
    <row r="1788" spans="1:216" ht="12.75" customHeight="1">
      <c r="A1788" s="195"/>
      <c r="B1788" s="189" t="s">
        <v>397</v>
      </c>
      <c r="C1788" s="501" t="s">
        <v>398</v>
      </c>
      <c r="D1788" s="501"/>
      <c r="E1788" s="501"/>
      <c r="F1788" s="501"/>
      <c r="G1788" s="501"/>
      <c r="H1788" s="190" t="s">
        <v>399</v>
      </c>
      <c r="I1788" s="201">
        <v>0.03</v>
      </c>
      <c r="J1788" s="197">
        <v>1.6068849999999999</v>
      </c>
      <c r="K1788" s="215">
        <v>5.5437500000000001E-2</v>
      </c>
      <c r="L1788" s="198"/>
      <c r="M1788" s="199"/>
      <c r="N1788" s="200">
        <v>1582.31</v>
      </c>
      <c r="O1788" s="191"/>
      <c r="P1788" s="194">
        <v>87.72</v>
      </c>
      <c r="Q1788" s="278"/>
      <c r="R1788" s="278"/>
      <c r="GO1788" s="277"/>
      <c r="GP1788" s="277"/>
      <c r="GQ1788" s="277"/>
      <c r="GR1788" s="277"/>
      <c r="GS1788" s="277"/>
      <c r="GT1788" s="277"/>
      <c r="GU1788" s="277"/>
      <c r="GW1788" s="157"/>
      <c r="GX1788" s="157" t="s">
        <v>398</v>
      </c>
      <c r="GY1788" s="157"/>
      <c r="GZ1788" s="277"/>
      <c r="HA1788" s="157"/>
      <c r="HB1788" s="157"/>
      <c r="HC1788" s="277"/>
      <c r="HD1788" s="277"/>
      <c r="HF1788" s="277"/>
      <c r="HH1788" s="289"/>
    </row>
    <row r="1789" spans="1:216" ht="12.75" customHeight="1">
      <c r="A1789" s="203"/>
      <c r="B1789" s="189" t="s">
        <v>400</v>
      </c>
      <c r="C1789" s="501" t="s">
        <v>401</v>
      </c>
      <c r="D1789" s="501"/>
      <c r="E1789" s="501"/>
      <c r="F1789" s="501"/>
      <c r="G1789" s="501"/>
      <c r="H1789" s="190" t="s">
        <v>392</v>
      </c>
      <c r="I1789" s="201">
        <v>0.03</v>
      </c>
      <c r="J1789" s="197">
        <v>1.6068849999999999</v>
      </c>
      <c r="K1789" s="215">
        <v>5.5437500000000001E-2</v>
      </c>
      <c r="L1789" s="193"/>
      <c r="M1789" s="191"/>
      <c r="N1789" s="204">
        <v>777.91</v>
      </c>
      <c r="O1789" s="191"/>
      <c r="P1789" s="216">
        <v>43.13</v>
      </c>
      <c r="GO1789" s="277"/>
      <c r="GP1789" s="277"/>
      <c r="GQ1789" s="277"/>
      <c r="GR1789" s="277"/>
      <c r="GS1789" s="277"/>
      <c r="GT1789" s="277"/>
      <c r="GU1789" s="277"/>
      <c r="GW1789" s="157"/>
      <c r="GX1789" s="157"/>
      <c r="GY1789" s="157" t="s">
        <v>401</v>
      </c>
      <c r="GZ1789" s="277"/>
      <c r="HA1789" s="157"/>
      <c r="HB1789" s="157"/>
      <c r="HC1789" s="277"/>
      <c r="HD1789" s="277"/>
      <c r="HF1789" s="277"/>
      <c r="HH1789" s="289"/>
    </row>
    <row r="1790" spans="1:216" ht="12.75" customHeight="1">
      <c r="A1790" s="195"/>
      <c r="B1790" s="189" t="s">
        <v>402</v>
      </c>
      <c r="C1790" s="501" t="s">
        <v>403</v>
      </c>
      <c r="D1790" s="501"/>
      <c r="E1790" s="501"/>
      <c r="F1790" s="501"/>
      <c r="G1790" s="501"/>
      <c r="H1790" s="190" t="s">
        <v>399</v>
      </c>
      <c r="I1790" s="201">
        <v>0.03</v>
      </c>
      <c r="J1790" s="197">
        <v>1.6068849999999999</v>
      </c>
      <c r="K1790" s="215">
        <v>5.5437500000000001E-2</v>
      </c>
      <c r="L1790" s="198"/>
      <c r="M1790" s="199"/>
      <c r="N1790" s="200">
        <v>543.33000000000004</v>
      </c>
      <c r="O1790" s="191"/>
      <c r="P1790" s="194">
        <v>30.12</v>
      </c>
      <c r="Q1790" s="278"/>
      <c r="R1790" s="278"/>
      <c r="GO1790" s="277"/>
      <c r="GP1790" s="277"/>
      <c r="GQ1790" s="277"/>
      <c r="GR1790" s="277"/>
      <c r="GS1790" s="277"/>
      <c r="GT1790" s="277"/>
      <c r="GU1790" s="277"/>
      <c r="GW1790" s="157"/>
      <c r="GX1790" s="157" t="s">
        <v>403</v>
      </c>
      <c r="GY1790" s="157"/>
      <c r="GZ1790" s="277"/>
      <c r="HA1790" s="157"/>
      <c r="HB1790" s="157"/>
      <c r="HC1790" s="277"/>
      <c r="HD1790" s="277"/>
      <c r="HF1790" s="277"/>
      <c r="HH1790" s="289"/>
    </row>
    <row r="1791" spans="1:216" ht="12.75" customHeight="1">
      <c r="A1791" s="203"/>
      <c r="B1791" s="189" t="s">
        <v>404</v>
      </c>
      <c r="C1791" s="501" t="s">
        <v>405</v>
      </c>
      <c r="D1791" s="501"/>
      <c r="E1791" s="501"/>
      <c r="F1791" s="501"/>
      <c r="G1791" s="501"/>
      <c r="H1791" s="190" t="s">
        <v>392</v>
      </c>
      <c r="I1791" s="201">
        <v>0.03</v>
      </c>
      <c r="J1791" s="197">
        <v>1.6068849999999999</v>
      </c>
      <c r="K1791" s="215">
        <v>5.5437500000000001E-2</v>
      </c>
      <c r="L1791" s="193"/>
      <c r="M1791" s="191"/>
      <c r="N1791" s="204">
        <v>579.11</v>
      </c>
      <c r="O1791" s="191"/>
      <c r="P1791" s="216">
        <v>32.1</v>
      </c>
      <c r="GO1791" s="277"/>
      <c r="GP1791" s="277"/>
      <c r="GQ1791" s="277"/>
      <c r="GR1791" s="277"/>
      <c r="GS1791" s="277"/>
      <c r="GT1791" s="277"/>
      <c r="GU1791" s="277"/>
      <c r="GW1791" s="157"/>
      <c r="GX1791" s="157"/>
      <c r="GY1791" s="157" t="s">
        <v>405</v>
      </c>
      <c r="GZ1791" s="277"/>
      <c r="HA1791" s="157"/>
      <c r="HB1791" s="157"/>
      <c r="HC1791" s="277"/>
      <c r="HD1791" s="277"/>
      <c r="HF1791" s="277"/>
      <c r="HH1791" s="289"/>
    </row>
    <row r="1792" spans="1:216" ht="12.75" customHeight="1">
      <c r="A1792" s="188"/>
      <c r="B1792" s="189" t="s">
        <v>180</v>
      </c>
      <c r="C1792" s="501" t="s">
        <v>410</v>
      </c>
      <c r="D1792" s="501"/>
      <c r="E1792" s="501"/>
      <c r="F1792" s="501"/>
      <c r="G1792" s="501"/>
      <c r="H1792" s="190"/>
      <c r="I1792" s="191"/>
      <c r="J1792" s="191"/>
      <c r="K1792" s="191"/>
      <c r="L1792" s="193"/>
      <c r="M1792" s="191"/>
      <c r="N1792" s="193"/>
      <c r="O1792" s="191"/>
      <c r="P1792" s="216">
        <v>375.82</v>
      </c>
      <c r="GO1792" s="277"/>
      <c r="GP1792" s="277"/>
      <c r="GQ1792" s="277"/>
      <c r="GR1792" s="277"/>
      <c r="GS1792" s="277"/>
      <c r="GT1792" s="277"/>
      <c r="GU1792" s="277"/>
      <c r="GW1792" s="157" t="s">
        <v>410</v>
      </c>
      <c r="GX1792" s="157"/>
      <c r="GY1792" s="157"/>
      <c r="GZ1792" s="277"/>
      <c r="HA1792" s="157"/>
      <c r="HB1792" s="157"/>
      <c r="HC1792" s="277"/>
      <c r="HD1792" s="277"/>
      <c r="HF1792" s="277"/>
      <c r="HH1792" s="289"/>
    </row>
    <row r="1793" spans="1:216" ht="33.75" customHeight="1">
      <c r="A1793" s="195"/>
      <c r="B1793" s="189" t="s">
        <v>593</v>
      </c>
      <c r="C1793" s="501" t="s">
        <v>594</v>
      </c>
      <c r="D1793" s="501"/>
      <c r="E1793" s="501"/>
      <c r="F1793" s="501"/>
      <c r="G1793" s="501"/>
      <c r="H1793" s="190" t="s">
        <v>595</v>
      </c>
      <c r="I1793" s="201">
        <v>26.67</v>
      </c>
      <c r="J1793" s="202">
        <v>1.0367</v>
      </c>
      <c r="K1793" s="215">
        <v>31.7961074</v>
      </c>
      <c r="L1793" s="205">
        <v>5.87</v>
      </c>
      <c r="M1793" s="206">
        <v>0.87</v>
      </c>
      <c r="N1793" s="200">
        <v>5.1100000000000003</v>
      </c>
      <c r="O1793" s="191"/>
      <c r="P1793" s="194">
        <v>162.47999999999999</v>
      </c>
      <c r="Q1793" s="278"/>
      <c r="R1793" s="278"/>
      <c r="GO1793" s="277"/>
      <c r="GP1793" s="277"/>
      <c r="GQ1793" s="277"/>
      <c r="GR1793" s="277"/>
      <c r="GS1793" s="277"/>
      <c r="GT1793" s="277"/>
      <c r="GU1793" s="277"/>
      <c r="GW1793" s="157"/>
      <c r="GX1793" s="157" t="s">
        <v>594</v>
      </c>
      <c r="GY1793" s="157"/>
      <c r="GZ1793" s="277"/>
      <c r="HA1793" s="157"/>
      <c r="HB1793" s="157"/>
      <c r="HC1793" s="277"/>
      <c r="HD1793" s="277"/>
      <c r="HF1793" s="277"/>
      <c r="HH1793" s="289"/>
    </row>
    <row r="1794" spans="1:216" ht="12.75" customHeight="1">
      <c r="A1794" s="195"/>
      <c r="B1794" s="189" t="s">
        <v>1433</v>
      </c>
      <c r="C1794" s="501" t="s">
        <v>1434</v>
      </c>
      <c r="D1794" s="501"/>
      <c r="E1794" s="501"/>
      <c r="F1794" s="501"/>
      <c r="G1794" s="501"/>
      <c r="H1794" s="190" t="s">
        <v>418</v>
      </c>
      <c r="I1794" s="192">
        <v>1.0499999999999999E-3</v>
      </c>
      <c r="J1794" s="202">
        <v>1.0367</v>
      </c>
      <c r="K1794" s="215">
        <v>1.2518E-3</v>
      </c>
      <c r="L1794" s="208">
        <v>43821.53</v>
      </c>
      <c r="M1794" s="206">
        <v>1.34</v>
      </c>
      <c r="N1794" s="200">
        <v>58720.85</v>
      </c>
      <c r="O1794" s="191"/>
      <c r="P1794" s="194">
        <v>73.510000000000005</v>
      </c>
      <c r="Q1794" s="278"/>
      <c r="R1794" s="278"/>
      <c r="GO1794" s="277"/>
      <c r="GP1794" s="277"/>
      <c r="GQ1794" s="277"/>
      <c r="GR1794" s="277"/>
      <c r="GS1794" s="277"/>
      <c r="GT1794" s="277"/>
      <c r="GU1794" s="277"/>
      <c r="GW1794" s="157"/>
      <c r="GX1794" s="157" t="s">
        <v>1434</v>
      </c>
      <c r="GY1794" s="157"/>
      <c r="GZ1794" s="277"/>
      <c r="HA1794" s="157"/>
      <c r="HB1794" s="157"/>
      <c r="HC1794" s="277"/>
      <c r="HD1794" s="277"/>
      <c r="HF1794" s="277"/>
      <c r="HH1794" s="289"/>
    </row>
    <row r="1795" spans="1:216" ht="12.75" customHeight="1">
      <c r="A1795" s="195"/>
      <c r="B1795" s="189" t="s">
        <v>730</v>
      </c>
      <c r="C1795" s="501" t="s">
        <v>731</v>
      </c>
      <c r="D1795" s="501"/>
      <c r="E1795" s="501"/>
      <c r="F1795" s="501"/>
      <c r="G1795" s="501"/>
      <c r="H1795" s="190" t="s">
        <v>413</v>
      </c>
      <c r="I1795" s="201">
        <v>0.02</v>
      </c>
      <c r="J1795" s="202">
        <v>1.0367</v>
      </c>
      <c r="K1795" s="215">
        <v>2.38441E-2</v>
      </c>
      <c r="L1795" s="205">
        <v>79.88</v>
      </c>
      <c r="M1795" s="206">
        <v>1.42</v>
      </c>
      <c r="N1795" s="200">
        <v>113.43</v>
      </c>
      <c r="O1795" s="191"/>
      <c r="P1795" s="194">
        <v>2.7</v>
      </c>
      <c r="Q1795" s="278"/>
      <c r="R1795" s="278"/>
      <c r="GO1795" s="277"/>
      <c r="GP1795" s="277"/>
      <c r="GQ1795" s="277"/>
      <c r="GR1795" s="277"/>
      <c r="GS1795" s="277"/>
      <c r="GT1795" s="277"/>
      <c r="GU1795" s="277"/>
      <c r="GW1795" s="157"/>
      <c r="GX1795" s="157" t="s">
        <v>731</v>
      </c>
      <c r="GY1795" s="157"/>
      <c r="GZ1795" s="277"/>
      <c r="HA1795" s="157"/>
      <c r="HB1795" s="157"/>
      <c r="HC1795" s="277"/>
      <c r="HD1795" s="277"/>
      <c r="HF1795" s="277"/>
      <c r="HH1795" s="289"/>
    </row>
    <row r="1796" spans="1:216" ht="12.75" customHeight="1">
      <c r="A1796" s="195"/>
      <c r="B1796" s="189" t="s">
        <v>1451</v>
      </c>
      <c r="C1796" s="501" t="s">
        <v>1452</v>
      </c>
      <c r="D1796" s="501"/>
      <c r="E1796" s="501"/>
      <c r="F1796" s="501"/>
      <c r="G1796" s="501"/>
      <c r="H1796" s="190" t="s">
        <v>587</v>
      </c>
      <c r="I1796" s="201">
        <v>0.05</v>
      </c>
      <c r="J1796" s="202">
        <v>1.0367</v>
      </c>
      <c r="K1796" s="215">
        <v>5.9610299999999998E-2</v>
      </c>
      <c r="L1796" s="208">
        <v>1239.94</v>
      </c>
      <c r="M1796" s="206">
        <v>1.29</v>
      </c>
      <c r="N1796" s="200">
        <v>1599.52</v>
      </c>
      <c r="O1796" s="191"/>
      <c r="P1796" s="194">
        <v>95.35</v>
      </c>
      <c r="Q1796" s="278"/>
      <c r="R1796" s="278"/>
      <c r="GO1796" s="277"/>
      <c r="GP1796" s="277"/>
      <c r="GQ1796" s="277"/>
      <c r="GR1796" s="277"/>
      <c r="GS1796" s="277"/>
      <c r="GT1796" s="277"/>
      <c r="GU1796" s="277"/>
      <c r="GW1796" s="157"/>
      <c r="GX1796" s="157" t="s">
        <v>1452</v>
      </c>
      <c r="GY1796" s="157"/>
      <c r="GZ1796" s="277"/>
      <c r="HA1796" s="157"/>
      <c r="HB1796" s="157"/>
      <c r="HC1796" s="277"/>
      <c r="HD1796" s="277"/>
      <c r="HF1796" s="277"/>
      <c r="HH1796" s="289"/>
    </row>
    <row r="1797" spans="1:216" ht="12.75" customHeight="1">
      <c r="A1797" s="195"/>
      <c r="B1797" s="189" t="s">
        <v>1453</v>
      </c>
      <c r="C1797" s="501" t="s">
        <v>1454</v>
      </c>
      <c r="D1797" s="501"/>
      <c r="E1797" s="501"/>
      <c r="F1797" s="501"/>
      <c r="G1797" s="501"/>
      <c r="H1797" s="190" t="s">
        <v>1124</v>
      </c>
      <c r="I1797" s="202">
        <v>1.2200000000000001E-2</v>
      </c>
      <c r="J1797" s="202">
        <v>1.0367</v>
      </c>
      <c r="K1797" s="215">
        <v>1.4544899999999999E-2</v>
      </c>
      <c r="L1797" s="208">
        <v>2316.7800000000002</v>
      </c>
      <c r="M1797" s="206">
        <v>1.24</v>
      </c>
      <c r="N1797" s="200">
        <v>2872.81</v>
      </c>
      <c r="O1797" s="191"/>
      <c r="P1797" s="194">
        <v>41.78</v>
      </c>
      <c r="Q1797" s="278"/>
      <c r="R1797" s="278"/>
      <c r="GO1797" s="277"/>
      <c r="GP1797" s="277"/>
      <c r="GQ1797" s="277"/>
      <c r="GR1797" s="277"/>
      <c r="GS1797" s="277"/>
      <c r="GT1797" s="277"/>
      <c r="GU1797" s="277"/>
      <c r="GW1797" s="157"/>
      <c r="GX1797" s="157" t="s">
        <v>1454</v>
      </c>
      <c r="GY1797" s="157"/>
      <c r="GZ1797" s="277"/>
      <c r="HA1797" s="157"/>
      <c r="HB1797" s="157"/>
      <c r="HC1797" s="277"/>
      <c r="HD1797" s="277"/>
      <c r="HF1797" s="277"/>
      <c r="HH1797" s="289"/>
    </row>
    <row r="1798" spans="1:216" ht="12.75" customHeight="1">
      <c r="A1798" s="210"/>
      <c r="B1798" s="187"/>
      <c r="C1798" s="500" t="s">
        <v>429</v>
      </c>
      <c r="D1798" s="500"/>
      <c r="E1798" s="500"/>
      <c r="F1798" s="500"/>
      <c r="G1798" s="500"/>
      <c r="H1798" s="180"/>
      <c r="I1798" s="181"/>
      <c r="J1798" s="181"/>
      <c r="K1798" s="181"/>
      <c r="L1798" s="183"/>
      <c r="M1798" s="181"/>
      <c r="N1798" s="211"/>
      <c r="O1798" s="181"/>
      <c r="P1798" s="212">
        <v>7149.36</v>
      </c>
      <c r="Q1798" s="278"/>
      <c r="R1798" s="278"/>
      <c r="GO1798" s="277"/>
      <c r="GP1798" s="277"/>
      <c r="GQ1798" s="277"/>
      <c r="GR1798" s="277"/>
      <c r="GS1798" s="277"/>
      <c r="GT1798" s="277"/>
      <c r="GU1798" s="277"/>
      <c r="GW1798" s="157"/>
      <c r="GX1798" s="157"/>
      <c r="GY1798" s="157"/>
      <c r="GZ1798" s="277" t="s">
        <v>429</v>
      </c>
      <c r="HA1798" s="157"/>
      <c r="HB1798" s="157"/>
      <c r="HC1798" s="277"/>
      <c r="HD1798" s="277"/>
      <c r="HF1798" s="277"/>
      <c r="HH1798" s="289"/>
    </row>
    <row r="1799" spans="1:216" ht="12.75" customHeight="1">
      <c r="A1799" s="203" t="s">
        <v>2265</v>
      </c>
      <c r="B1799" s="189" t="s">
        <v>430</v>
      </c>
      <c r="C1799" s="501" t="s">
        <v>431</v>
      </c>
      <c r="D1799" s="501"/>
      <c r="E1799" s="501"/>
      <c r="F1799" s="501"/>
      <c r="G1799" s="501"/>
      <c r="H1799" s="190" t="s">
        <v>432</v>
      </c>
      <c r="I1799" s="209">
        <v>2</v>
      </c>
      <c r="J1799" s="191"/>
      <c r="K1799" s="209">
        <v>2</v>
      </c>
      <c r="L1799" s="193"/>
      <c r="M1799" s="191"/>
      <c r="N1799" s="193"/>
      <c r="O1799" s="202">
        <v>1.0367</v>
      </c>
      <c r="P1799" s="216">
        <v>84.91</v>
      </c>
      <c r="GO1799" s="277"/>
      <c r="GP1799" s="277"/>
      <c r="GQ1799" s="277"/>
      <c r="GR1799" s="277"/>
      <c r="GS1799" s="277"/>
      <c r="GT1799" s="277"/>
      <c r="GU1799" s="277"/>
      <c r="GW1799" s="157"/>
      <c r="GX1799" s="157"/>
      <c r="GY1799" s="157"/>
      <c r="GZ1799" s="277"/>
      <c r="HA1799" s="157" t="s">
        <v>431</v>
      </c>
      <c r="HB1799" s="157"/>
      <c r="HC1799" s="277"/>
      <c r="HD1799" s="277"/>
      <c r="HF1799" s="277"/>
      <c r="HH1799" s="289"/>
    </row>
    <row r="1800" spans="1:216" ht="12.75" customHeight="1">
      <c r="A1800" s="203"/>
      <c r="B1800" s="189"/>
      <c r="C1800" s="501" t="s">
        <v>433</v>
      </c>
      <c r="D1800" s="501"/>
      <c r="E1800" s="501"/>
      <c r="F1800" s="501"/>
      <c r="G1800" s="501"/>
      <c r="H1800" s="190"/>
      <c r="I1800" s="191"/>
      <c r="J1800" s="191"/>
      <c r="K1800" s="191"/>
      <c r="L1800" s="193"/>
      <c r="M1800" s="191"/>
      <c r="N1800" s="193"/>
      <c r="O1800" s="191"/>
      <c r="P1800" s="194">
        <v>6655.7</v>
      </c>
      <c r="GO1800" s="277"/>
      <c r="GP1800" s="277"/>
      <c r="GQ1800" s="277"/>
      <c r="GR1800" s="277"/>
      <c r="GS1800" s="277"/>
      <c r="GT1800" s="277"/>
      <c r="GU1800" s="277"/>
      <c r="GW1800" s="157"/>
      <c r="GX1800" s="157"/>
      <c r="GY1800" s="157"/>
      <c r="GZ1800" s="277"/>
      <c r="HA1800" s="157"/>
      <c r="HB1800" s="157" t="s">
        <v>433</v>
      </c>
      <c r="HC1800" s="277"/>
      <c r="HD1800" s="277"/>
      <c r="HF1800" s="277"/>
      <c r="HH1800" s="289"/>
    </row>
    <row r="1801" spans="1:216" ht="12.75" customHeight="1">
      <c r="A1801" s="203"/>
      <c r="B1801" s="189" t="s">
        <v>603</v>
      </c>
      <c r="C1801" s="501" t="s">
        <v>604</v>
      </c>
      <c r="D1801" s="501"/>
      <c r="E1801" s="501"/>
      <c r="F1801" s="501"/>
      <c r="G1801" s="501"/>
      <c r="H1801" s="190" t="s">
        <v>432</v>
      </c>
      <c r="I1801" s="209">
        <v>97</v>
      </c>
      <c r="J1801" s="191"/>
      <c r="K1801" s="209">
        <v>97</v>
      </c>
      <c r="L1801" s="193"/>
      <c r="M1801" s="191"/>
      <c r="N1801" s="193"/>
      <c r="O1801" s="191"/>
      <c r="P1801" s="194">
        <v>6456.03</v>
      </c>
      <c r="GO1801" s="277"/>
      <c r="GP1801" s="277"/>
      <c r="GQ1801" s="277"/>
      <c r="GR1801" s="277"/>
      <c r="GS1801" s="277"/>
      <c r="GT1801" s="277"/>
      <c r="GU1801" s="277"/>
      <c r="GW1801" s="157"/>
      <c r="GX1801" s="157"/>
      <c r="GY1801" s="157"/>
      <c r="GZ1801" s="277"/>
      <c r="HA1801" s="157"/>
      <c r="HB1801" s="157" t="s">
        <v>604</v>
      </c>
      <c r="HC1801" s="277"/>
      <c r="HD1801" s="277"/>
      <c r="HF1801" s="277"/>
      <c r="HH1801" s="289"/>
    </row>
    <row r="1802" spans="1:216" ht="12.75" customHeight="1">
      <c r="A1802" s="203"/>
      <c r="B1802" s="189" t="s">
        <v>605</v>
      </c>
      <c r="C1802" s="501" t="s">
        <v>606</v>
      </c>
      <c r="D1802" s="501"/>
      <c r="E1802" s="501"/>
      <c r="F1802" s="501"/>
      <c r="G1802" s="501"/>
      <c r="H1802" s="190" t="s">
        <v>432</v>
      </c>
      <c r="I1802" s="209">
        <v>51</v>
      </c>
      <c r="J1802" s="191"/>
      <c r="K1802" s="209">
        <v>51</v>
      </c>
      <c r="L1802" s="193"/>
      <c r="M1802" s="191"/>
      <c r="N1802" s="193"/>
      <c r="O1802" s="191"/>
      <c r="P1802" s="194">
        <v>3394.41</v>
      </c>
      <c r="GO1802" s="277"/>
      <c r="GP1802" s="277"/>
      <c r="GQ1802" s="277"/>
      <c r="GR1802" s="277"/>
      <c r="GS1802" s="277"/>
      <c r="GT1802" s="277"/>
      <c r="GU1802" s="277"/>
      <c r="GW1802" s="157"/>
      <c r="GX1802" s="157"/>
      <c r="GY1802" s="157"/>
      <c r="GZ1802" s="277"/>
      <c r="HA1802" s="157"/>
      <c r="HB1802" s="157" t="s">
        <v>606</v>
      </c>
      <c r="HC1802" s="277"/>
      <c r="HD1802" s="277"/>
      <c r="HF1802" s="277"/>
      <c r="HH1802" s="289"/>
    </row>
    <row r="1803" spans="1:216" ht="12.75" customHeight="1">
      <c r="A1803" s="213"/>
      <c r="B1803" s="214"/>
      <c r="C1803" s="500" t="s">
        <v>438</v>
      </c>
      <c r="D1803" s="500"/>
      <c r="E1803" s="500"/>
      <c r="F1803" s="500"/>
      <c r="G1803" s="500"/>
      <c r="H1803" s="180"/>
      <c r="I1803" s="181"/>
      <c r="J1803" s="181"/>
      <c r="K1803" s="181"/>
      <c r="L1803" s="183"/>
      <c r="M1803" s="181"/>
      <c r="N1803" s="211">
        <v>14856.27</v>
      </c>
      <c r="O1803" s="181"/>
      <c r="P1803" s="212">
        <v>17084.71</v>
      </c>
      <c r="GO1803" s="277"/>
      <c r="GP1803" s="277"/>
      <c r="GQ1803" s="277"/>
      <c r="GR1803" s="277"/>
      <c r="GS1803" s="277"/>
      <c r="GT1803" s="277"/>
      <c r="GU1803" s="277"/>
      <c r="GW1803" s="157"/>
      <c r="GX1803" s="157"/>
      <c r="GY1803" s="157"/>
      <c r="GZ1803" s="277"/>
      <c r="HA1803" s="157"/>
      <c r="HB1803" s="157"/>
      <c r="HC1803" s="277" t="s">
        <v>438</v>
      </c>
      <c r="HD1803" s="277"/>
      <c r="HF1803" s="277"/>
      <c r="HH1803" s="289"/>
    </row>
    <row r="1804" spans="1:216" ht="12.75" customHeight="1">
      <c r="A1804" s="497" t="s">
        <v>2266</v>
      </c>
      <c r="B1804" s="497"/>
      <c r="C1804" s="497"/>
      <c r="D1804" s="497"/>
      <c r="E1804" s="497"/>
      <c r="F1804" s="497"/>
      <c r="G1804" s="497"/>
      <c r="H1804" s="497"/>
      <c r="I1804" s="497"/>
      <c r="J1804" s="497"/>
      <c r="K1804" s="497"/>
      <c r="L1804" s="497"/>
      <c r="M1804" s="497"/>
      <c r="N1804" s="497"/>
      <c r="O1804" s="497"/>
      <c r="P1804" s="497"/>
      <c r="GO1804" s="277"/>
      <c r="GP1804" s="277" t="s">
        <v>2266</v>
      </c>
      <c r="GQ1804" s="277"/>
      <c r="GR1804" s="277"/>
      <c r="GS1804" s="277"/>
      <c r="GT1804" s="277"/>
      <c r="GU1804" s="277"/>
      <c r="GW1804" s="157"/>
      <c r="GX1804" s="157"/>
      <c r="GY1804" s="157"/>
      <c r="GZ1804" s="277"/>
      <c r="HA1804" s="157"/>
      <c r="HB1804" s="157"/>
      <c r="HC1804" s="277"/>
      <c r="HD1804" s="277"/>
      <c r="HF1804" s="277"/>
      <c r="HH1804" s="289"/>
    </row>
    <row r="1805" spans="1:216" ht="12.75" customHeight="1">
      <c r="A1805" s="178" t="s">
        <v>740</v>
      </c>
      <c r="B1805" s="179" t="s">
        <v>1408</v>
      </c>
      <c r="C1805" s="498" t="s">
        <v>1409</v>
      </c>
      <c r="D1805" s="498"/>
      <c r="E1805" s="498"/>
      <c r="F1805" s="498"/>
      <c r="G1805" s="498"/>
      <c r="H1805" s="180" t="s">
        <v>610</v>
      </c>
      <c r="I1805" s="181">
        <v>1.2</v>
      </c>
      <c r="J1805" s="182">
        <v>1</v>
      </c>
      <c r="K1805" s="222">
        <v>1.2</v>
      </c>
      <c r="L1805" s="183"/>
      <c r="M1805" s="181"/>
      <c r="N1805" s="184"/>
      <c r="O1805" s="181"/>
      <c r="P1805" s="185"/>
      <c r="GO1805" s="277"/>
      <c r="GP1805" s="277"/>
      <c r="GQ1805" s="277" t="s">
        <v>1409</v>
      </c>
      <c r="GR1805" s="277"/>
      <c r="GS1805" s="277"/>
      <c r="GT1805" s="277"/>
      <c r="GU1805" s="277"/>
      <c r="GW1805" s="157"/>
      <c r="GX1805" s="157"/>
      <c r="GY1805" s="157"/>
      <c r="GZ1805" s="277"/>
      <c r="HA1805" s="157"/>
      <c r="HB1805" s="157"/>
      <c r="HC1805" s="277"/>
      <c r="HD1805" s="277"/>
      <c r="HF1805" s="277"/>
      <c r="HH1805" s="289"/>
    </row>
    <row r="1806" spans="1:216" ht="56.25" customHeight="1">
      <c r="A1806" s="186"/>
      <c r="B1806" s="187" t="s">
        <v>386</v>
      </c>
      <c r="C1806" s="499" t="s">
        <v>387</v>
      </c>
      <c r="D1806" s="499"/>
      <c r="E1806" s="499"/>
      <c r="F1806" s="499"/>
      <c r="G1806" s="499"/>
      <c r="H1806" s="499"/>
      <c r="I1806" s="499"/>
      <c r="J1806" s="499"/>
      <c r="K1806" s="499"/>
      <c r="L1806" s="499"/>
      <c r="M1806" s="499"/>
      <c r="N1806" s="499"/>
      <c r="O1806" s="499"/>
      <c r="P1806" s="499"/>
      <c r="GO1806" s="277"/>
      <c r="GP1806" s="277"/>
      <c r="GQ1806" s="277"/>
      <c r="GR1806" s="277"/>
      <c r="GS1806" s="277"/>
      <c r="GT1806" s="277"/>
      <c r="GU1806" s="277"/>
      <c r="GV1806" s="140" t="s">
        <v>387</v>
      </c>
      <c r="GW1806" s="157"/>
      <c r="GX1806" s="157"/>
      <c r="GY1806" s="157"/>
      <c r="GZ1806" s="277"/>
      <c r="HA1806" s="157"/>
      <c r="HB1806" s="157"/>
      <c r="HC1806" s="277"/>
      <c r="HD1806" s="277"/>
      <c r="HF1806" s="277"/>
      <c r="HH1806" s="289"/>
    </row>
    <row r="1807" spans="1:216" ht="22.5" customHeight="1">
      <c r="A1807" s="186"/>
      <c r="B1807" s="187" t="s">
        <v>388</v>
      </c>
      <c r="C1807" s="499" t="s">
        <v>389</v>
      </c>
      <c r="D1807" s="499"/>
      <c r="E1807" s="499"/>
      <c r="F1807" s="499"/>
      <c r="G1807" s="499"/>
      <c r="H1807" s="499"/>
      <c r="I1807" s="499"/>
      <c r="J1807" s="499"/>
      <c r="K1807" s="499"/>
      <c r="L1807" s="499"/>
      <c r="M1807" s="499"/>
      <c r="N1807" s="499"/>
      <c r="O1807" s="499"/>
      <c r="P1807" s="499"/>
      <c r="GO1807" s="277"/>
      <c r="GP1807" s="277"/>
      <c r="GQ1807" s="277"/>
      <c r="GR1807" s="277"/>
      <c r="GS1807" s="277"/>
      <c r="GT1807" s="277"/>
      <c r="GU1807" s="277"/>
      <c r="GV1807" s="140" t="s">
        <v>389</v>
      </c>
      <c r="GW1807" s="157"/>
      <c r="GX1807" s="157"/>
      <c r="GY1807" s="157"/>
      <c r="GZ1807" s="277"/>
      <c r="HA1807" s="157"/>
      <c r="HB1807" s="157"/>
      <c r="HC1807" s="277"/>
      <c r="HD1807" s="277"/>
      <c r="HF1807" s="277"/>
      <c r="HH1807" s="289"/>
    </row>
    <row r="1808" spans="1:216" ht="12.75" customHeight="1">
      <c r="A1808" s="186"/>
      <c r="B1808" s="187"/>
      <c r="C1808" s="499" t="s">
        <v>2011</v>
      </c>
      <c r="D1808" s="499"/>
      <c r="E1808" s="499"/>
      <c r="F1808" s="499"/>
      <c r="G1808" s="499"/>
      <c r="H1808" s="499"/>
      <c r="I1808" s="499"/>
      <c r="J1808" s="499"/>
      <c r="K1808" s="499"/>
      <c r="L1808" s="499"/>
      <c r="M1808" s="499"/>
      <c r="N1808" s="499"/>
      <c r="O1808" s="499"/>
      <c r="P1808" s="499"/>
      <c r="GO1808" s="277"/>
      <c r="GP1808" s="277"/>
      <c r="GQ1808" s="277"/>
      <c r="GR1808" s="277"/>
      <c r="GS1808" s="277"/>
      <c r="GT1808" s="277"/>
      <c r="GU1808" s="277"/>
      <c r="GV1808" s="140" t="s">
        <v>2011</v>
      </c>
      <c r="GW1808" s="157"/>
      <c r="GX1808" s="157"/>
      <c r="GY1808" s="157"/>
      <c r="GZ1808" s="277"/>
      <c r="HA1808" s="157"/>
      <c r="HB1808" s="157"/>
      <c r="HC1808" s="277"/>
      <c r="HD1808" s="277"/>
      <c r="HF1808" s="277"/>
      <c r="HH1808" s="289"/>
    </row>
    <row r="1809" spans="1:216" ht="12.75" customHeight="1">
      <c r="A1809" s="188"/>
      <c r="B1809" s="189" t="s">
        <v>164</v>
      </c>
      <c r="C1809" s="501" t="s">
        <v>391</v>
      </c>
      <c r="D1809" s="501"/>
      <c r="E1809" s="501"/>
      <c r="F1809" s="501"/>
      <c r="G1809" s="501"/>
      <c r="H1809" s="190" t="s">
        <v>392</v>
      </c>
      <c r="I1809" s="191"/>
      <c r="J1809" s="191"/>
      <c r="K1809" s="215">
        <v>3.9722197000000001</v>
      </c>
      <c r="L1809" s="193"/>
      <c r="M1809" s="191"/>
      <c r="N1809" s="193"/>
      <c r="O1809" s="191"/>
      <c r="P1809" s="194">
        <v>2248.83</v>
      </c>
      <c r="GO1809" s="277"/>
      <c r="GP1809" s="277"/>
      <c r="GQ1809" s="277"/>
      <c r="GR1809" s="277"/>
      <c r="GS1809" s="277"/>
      <c r="GT1809" s="277"/>
      <c r="GU1809" s="277"/>
      <c r="GW1809" s="157" t="s">
        <v>391</v>
      </c>
      <c r="GX1809" s="157"/>
      <c r="GY1809" s="157"/>
      <c r="GZ1809" s="277"/>
      <c r="HA1809" s="157"/>
      <c r="HB1809" s="157"/>
      <c r="HC1809" s="277"/>
      <c r="HD1809" s="277"/>
      <c r="HF1809" s="277"/>
      <c r="HH1809" s="289"/>
    </row>
    <row r="1810" spans="1:216" ht="12.75" customHeight="1">
      <c r="A1810" s="195"/>
      <c r="B1810" s="189" t="s">
        <v>393</v>
      </c>
      <c r="C1810" s="501" t="s">
        <v>394</v>
      </c>
      <c r="D1810" s="501"/>
      <c r="E1810" s="501"/>
      <c r="F1810" s="501"/>
      <c r="G1810" s="501"/>
      <c r="H1810" s="190" t="s">
        <v>392</v>
      </c>
      <c r="I1810" s="201">
        <v>2.06</v>
      </c>
      <c r="J1810" s="197">
        <v>1.6068849999999999</v>
      </c>
      <c r="K1810" s="215">
        <v>3.9722197000000001</v>
      </c>
      <c r="L1810" s="198"/>
      <c r="M1810" s="199"/>
      <c r="N1810" s="200">
        <v>566.14</v>
      </c>
      <c r="O1810" s="191"/>
      <c r="P1810" s="194">
        <v>2248.83</v>
      </c>
      <c r="Q1810" s="278"/>
      <c r="R1810" s="278"/>
      <c r="GO1810" s="277"/>
      <c r="GP1810" s="277"/>
      <c r="GQ1810" s="277"/>
      <c r="GR1810" s="277"/>
      <c r="GS1810" s="277"/>
      <c r="GT1810" s="277"/>
      <c r="GU1810" s="277"/>
      <c r="GW1810" s="157"/>
      <c r="GX1810" s="157" t="s">
        <v>394</v>
      </c>
      <c r="GY1810" s="157"/>
      <c r="GZ1810" s="277"/>
      <c r="HA1810" s="157"/>
      <c r="HB1810" s="157"/>
      <c r="HC1810" s="277"/>
      <c r="HD1810" s="277"/>
      <c r="HF1810" s="277"/>
      <c r="HH1810" s="289"/>
    </row>
    <row r="1811" spans="1:216" ht="12.75" customHeight="1">
      <c r="A1811" s="188"/>
      <c r="B1811" s="189" t="s">
        <v>167</v>
      </c>
      <c r="C1811" s="501" t="s">
        <v>395</v>
      </c>
      <c r="D1811" s="501"/>
      <c r="E1811" s="501"/>
      <c r="F1811" s="501"/>
      <c r="G1811" s="501"/>
      <c r="H1811" s="190"/>
      <c r="I1811" s="191"/>
      <c r="J1811" s="191"/>
      <c r="K1811" s="191"/>
      <c r="L1811" s="193"/>
      <c r="M1811" s="191"/>
      <c r="N1811" s="193"/>
      <c r="O1811" s="191"/>
      <c r="P1811" s="216">
        <v>81.97</v>
      </c>
      <c r="GO1811" s="277"/>
      <c r="GP1811" s="277"/>
      <c r="GQ1811" s="277"/>
      <c r="GR1811" s="277"/>
      <c r="GS1811" s="277"/>
      <c r="GT1811" s="277"/>
      <c r="GU1811" s="277"/>
      <c r="GW1811" s="157" t="s">
        <v>395</v>
      </c>
      <c r="GX1811" s="157"/>
      <c r="GY1811" s="157"/>
      <c r="GZ1811" s="277"/>
      <c r="HA1811" s="157"/>
      <c r="HB1811" s="157"/>
      <c r="HC1811" s="277"/>
      <c r="HD1811" s="277"/>
      <c r="HF1811" s="277"/>
      <c r="HH1811" s="289"/>
    </row>
    <row r="1812" spans="1:216" ht="12.75" customHeight="1">
      <c r="A1812" s="188"/>
      <c r="B1812" s="189"/>
      <c r="C1812" s="501" t="s">
        <v>396</v>
      </c>
      <c r="D1812" s="501"/>
      <c r="E1812" s="501"/>
      <c r="F1812" s="501"/>
      <c r="G1812" s="501"/>
      <c r="H1812" s="190" t="s">
        <v>392</v>
      </c>
      <c r="I1812" s="191"/>
      <c r="J1812" s="191"/>
      <c r="K1812" s="215">
        <v>7.7130400000000002E-2</v>
      </c>
      <c r="L1812" s="193"/>
      <c r="M1812" s="191"/>
      <c r="N1812" s="193"/>
      <c r="O1812" s="191"/>
      <c r="P1812" s="216">
        <v>52.33</v>
      </c>
      <c r="GO1812" s="277"/>
      <c r="GP1812" s="277"/>
      <c r="GQ1812" s="277"/>
      <c r="GR1812" s="277"/>
      <c r="GS1812" s="277"/>
      <c r="GT1812" s="277"/>
      <c r="GU1812" s="277"/>
      <c r="GW1812" s="157" t="s">
        <v>396</v>
      </c>
      <c r="GX1812" s="157"/>
      <c r="GY1812" s="157"/>
      <c r="GZ1812" s="277"/>
      <c r="HA1812" s="157"/>
      <c r="HB1812" s="157"/>
      <c r="HC1812" s="277"/>
      <c r="HD1812" s="277"/>
      <c r="HF1812" s="277"/>
      <c r="HH1812" s="289"/>
    </row>
    <row r="1813" spans="1:216" ht="12.75" customHeight="1">
      <c r="A1813" s="195"/>
      <c r="B1813" s="189" t="s">
        <v>397</v>
      </c>
      <c r="C1813" s="501" t="s">
        <v>398</v>
      </c>
      <c r="D1813" s="501"/>
      <c r="E1813" s="501"/>
      <c r="F1813" s="501"/>
      <c r="G1813" s="501"/>
      <c r="H1813" s="190" t="s">
        <v>399</v>
      </c>
      <c r="I1813" s="201">
        <v>0.02</v>
      </c>
      <c r="J1813" s="197">
        <v>1.6068849999999999</v>
      </c>
      <c r="K1813" s="215">
        <v>3.8565200000000001E-2</v>
      </c>
      <c r="L1813" s="198"/>
      <c r="M1813" s="199"/>
      <c r="N1813" s="200">
        <v>1582.31</v>
      </c>
      <c r="O1813" s="191"/>
      <c r="P1813" s="194">
        <v>61.02</v>
      </c>
      <c r="Q1813" s="278"/>
      <c r="R1813" s="278"/>
      <c r="GO1813" s="277"/>
      <c r="GP1813" s="277"/>
      <c r="GQ1813" s="277"/>
      <c r="GR1813" s="277"/>
      <c r="GS1813" s="277"/>
      <c r="GT1813" s="277"/>
      <c r="GU1813" s="277"/>
      <c r="GW1813" s="157"/>
      <c r="GX1813" s="157" t="s">
        <v>398</v>
      </c>
      <c r="GY1813" s="157"/>
      <c r="GZ1813" s="277"/>
      <c r="HA1813" s="157"/>
      <c r="HB1813" s="157"/>
      <c r="HC1813" s="277"/>
      <c r="HD1813" s="277"/>
      <c r="HF1813" s="277"/>
      <c r="HH1813" s="289"/>
    </row>
    <row r="1814" spans="1:216" ht="12.75" customHeight="1">
      <c r="A1814" s="203"/>
      <c r="B1814" s="189" t="s">
        <v>400</v>
      </c>
      <c r="C1814" s="501" t="s">
        <v>401</v>
      </c>
      <c r="D1814" s="501"/>
      <c r="E1814" s="501"/>
      <c r="F1814" s="501"/>
      <c r="G1814" s="501"/>
      <c r="H1814" s="190" t="s">
        <v>392</v>
      </c>
      <c r="I1814" s="201">
        <v>0.02</v>
      </c>
      <c r="J1814" s="197">
        <v>1.6068849999999999</v>
      </c>
      <c r="K1814" s="215">
        <v>3.8565200000000001E-2</v>
      </c>
      <c r="L1814" s="193"/>
      <c r="M1814" s="191"/>
      <c r="N1814" s="204">
        <v>777.91</v>
      </c>
      <c r="O1814" s="191"/>
      <c r="P1814" s="216">
        <v>30</v>
      </c>
      <c r="GO1814" s="277"/>
      <c r="GP1814" s="277"/>
      <c r="GQ1814" s="277"/>
      <c r="GR1814" s="277"/>
      <c r="GS1814" s="277"/>
      <c r="GT1814" s="277"/>
      <c r="GU1814" s="277"/>
      <c r="GW1814" s="157"/>
      <c r="GX1814" s="157"/>
      <c r="GY1814" s="157" t="s">
        <v>401</v>
      </c>
      <c r="GZ1814" s="277"/>
      <c r="HA1814" s="157"/>
      <c r="HB1814" s="157"/>
      <c r="HC1814" s="277"/>
      <c r="HD1814" s="277"/>
      <c r="HF1814" s="277"/>
      <c r="HH1814" s="289"/>
    </row>
    <row r="1815" spans="1:216" ht="12.75" customHeight="1">
      <c r="A1815" s="195"/>
      <c r="B1815" s="189" t="s">
        <v>402</v>
      </c>
      <c r="C1815" s="501" t="s">
        <v>403</v>
      </c>
      <c r="D1815" s="501"/>
      <c r="E1815" s="501"/>
      <c r="F1815" s="501"/>
      <c r="G1815" s="501"/>
      <c r="H1815" s="190" t="s">
        <v>399</v>
      </c>
      <c r="I1815" s="201">
        <v>0.02</v>
      </c>
      <c r="J1815" s="197">
        <v>1.6068849999999999</v>
      </c>
      <c r="K1815" s="215">
        <v>3.8565200000000001E-2</v>
      </c>
      <c r="L1815" s="198"/>
      <c r="M1815" s="199"/>
      <c r="N1815" s="200">
        <v>543.33000000000004</v>
      </c>
      <c r="O1815" s="191"/>
      <c r="P1815" s="194">
        <v>20.95</v>
      </c>
      <c r="Q1815" s="278"/>
      <c r="R1815" s="278"/>
      <c r="GO1815" s="277"/>
      <c r="GP1815" s="277"/>
      <c r="GQ1815" s="277"/>
      <c r="GR1815" s="277"/>
      <c r="GS1815" s="277"/>
      <c r="GT1815" s="277"/>
      <c r="GU1815" s="277"/>
      <c r="GW1815" s="157"/>
      <c r="GX1815" s="157" t="s">
        <v>403</v>
      </c>
      <c r="GY1815" s="157"/>
      <c r="GZ1815" s="277"/>
      <c r="HA1815" s="157"/>
      <c r="HB1815" s="157"/>
      <c r="HC1815" s="277"/>
      <c r="HD1815" s="277"/>
      <c r="HF1815" s="277"/>
      <c r="HH1815" s="289"/>
    </row>
    <row r="1816" spans="1:216" ht="12.75" customHeight="1">
      <c r="A1816" s="203"/>
      <c r="B1816" s="189" t="s">
        <v>404</v>
      </c>
      <c r="C1816" s="501" t="s">
        <v>405</v>
      </c>
      <c r="D1816" s="501"/>
      <c r="E1816" s="501"/>
      <c r="F1816" s="501"/>
      <c r="G1816" s="501"/>
      <c r="H1816" s="190" t="s">
        <v>392</v>
      </c>
      <c r="I1816" s="201">
        <v>0.02</v>
      </c>
      <c r="J1816" s="197">
        <v>1.6068849999999999</v>
      </c>
      <c r="K1816" s="215">
        <v>3.8565200000000001E-2</v>
      </c>
      <c r="L1816" s="193"/>
      <c r="M1816" s="191"/>
      <c r="N1816" s="204">
        <v>579.11</v>
      </c>
      <c r="O1816" s="191"/>
      <c r="P1816" s="216">
        <v>22.33</v>
      </c>
      <c r="GO1816" s="277"/>
      <c r="GP1816" s="277"/>
      <c r="GQ1816" s="277"/>
      <c r="GR1816" s="277"/>
      <c r="GS1816" s="277"/>
      <c r="GT1816" s="277"/>
      <c r="GU1816" s="277"/>
      <c r="GW1816" s="157"/>
      <c r="GX1816" s="157"/>
      <c r="GY1816" s="157" t="s">
        <v>405</v>
      </c>
      <c r="GZ1816" s="277"/>
      <c r="HA1816" s="157"/>
      <c r="HB1816" s="157"/>
      <c r="HC1816" s="277"/>
      <c r="HD1816" s="277"/>
      <c r="HF1816" s="277"/>
      <c r="HH1816" s="289"/>
    </row>
    <row r="1817" spans="1:216" ht="12.75" customHeight="1">
      <c r="A1817" s="188"/>
      <c r="B1817" s="189" t="s">
        <v>180</v>
      </c>
      <c r="C1817" s="501" t="s">
        <v>410</v>
      </c>
      <c r="D1817" s="501"/>
      <c r="E1817" s="501"/>
      <c r="F1817" s="501"/>
      <c r="G1817" s="501"/>
      <c r="H1817" s="190"/>
      <c r="I1817" s="191"/>
      <c r="J1817" s="191"/>
      <c r="K1817" s="191"/>
      <c r="L1817" s="193"/>
      <c r="M1817" s="191"/>
      <c r="N1817" s="193"/>
      <c r="O1817" s="191"/>
      <c r="P1817" s="216">
        <v>131.53</v>
      </c>
      <c r="GO1817" s="277"/>
      <c r="GP1817" s="277"/>
      <c r="GQ1817" s="277"/>
      <c r="GR1817" s="277"/>
      <c r="GS1817" s="277"/>
      <c r="GT1817" s="277"/>
      <c r="GU1817" s="277"/>
      <c r="GW1817" s="157" t="s">
        <v>410</v>
      </c>
      <c r="GX1817" s="157"/>
      <c r="GY1817" s="157"/>
      <c r="GZ1817" s="277"/>
      <c r="HA1817" s="157"/>
      <c r="HB1817" s="157"/>
      <c r="HC1817" s="277"/>
      <c r="HD1817" s="277"/>
      <c r="HF1817" s="277"/>
      <c r="HH1817" s="289"/>
    </row>
    <row r="1818" spans="1:216" ht="33.75" customHeight="1">
      <c r="A1818" s="195"/>
      <c r="B1818" s="189" t="s">
        <v>593</v>
      </c>
      <c r="C1818" s="501" t="s">
        <v>594</v>
      </c>
      <c r="D1818" s="501"/>
      <c r="E1818" s="501"/>
      <c r="F1818" s="501"/>
      <c r="G1818" s="501"/>
      <c r="H1818" s="190" t="s">
        <v>595</v>
      </c>
      <c r="I1818" s="201">
        <v>13.33</v>
      </c>
      <c r="J1818" s="202">
        <v>1.0367</v>
      </c>
      <c r="K1818" s="215">
        <v>16.583053199999998</v>
      </c>
      <c r="L1818" s="205">
        <v>5.87</v>
      </c>
      <c r="M1818" s="206">
        <v>0.87</v>
      </c>
      <c r="N1818" s="200">
        <v>5.1100000000000003</v>
      </c>
      <c r="O1818" s="191"/>
      <c r="P1818" s="194">
        <v>84.74</v>
      </c>
      <c r="Q1818" s="278"/>
      <c r="R1818" s="278"/>
      <c r="GO1818" s="277"/>
      <c r="GP1818" s="277"/>
      <c r="GQ1818" s="277"/>
      <c r="GR1818" s="277"/>
      <c r="GS1818" s="277"/>
      <c r="GT1818" s="277"/>
      <c r="GU1818" s="277"/>
      <c r="GW1818" s="157"/>
      <c r="GX1818" s="157" t="s">
        <v>594</v>
      </c>
      <c r="GY1818" s="157"/>
      <c r="GZ1818" s="277"/>
      <c r="HA1818" s="157"/>
      <c r="HB1818" s="157"/>
      <c r="HC1818" s="277"/>
      <c r="HD1818" s="277"/>
      <c r="HF1818" s="277"/>
      <c r="HH1818" s="289"/>
    </row>
    <row r="1819" spans="1:216" ht="22.5" customHeight="1">
      <c r="A1819" s="195"/>
      <c r="B1819" s="189" t="s">
        <v>1403</v>
      </c>
      <c r="C1819" s="501" t="s">
        <v>1404</v>
      </c>
      <c r="D1819" s="501"/>
      <c r="E1819" s="501"/>
      <c r="F1819" s="501"/>
      <c r="G1819" s="501"/>
      <c r="H1819" s="190" t="s">
        <v>1405</v>
      </c>
      <c r="I1819" s="201">
        <v>0.55000000000000004</v>
      </c>
      <c r="J1819" s="202">
        <v>1.0367</v>
      </c>
      <c r="K1819" s="197">
        <v>0.684222</v>
      </c>
      <c r="L1819" s="205">
        <v>37.71</v>
      </c>
      <c r="M1819" s="206">
        <v>1.54</v>
      </c>
      <c r="N1819" s="200">
        <v>58.07</v>
      </c>
      <c r="O1819" s="191"/>
      <c r="P1819" s="194">
        <v>39.729999999999997</v>
      </c>
      <c r="Q1819" s="278"/>
      <c r="R1819" s="278"/>
      <c r="GO1819" s="277"/>
      <c r="GP1819" s="277"/>
      <c r="GQ1819" s="277"/>
      <c r="GR1819" s="277"/>
      <c r="GS1819" s="277"/>
      <c r="GT1819" s="277"/>
      <c r="GU1819" s="277"/>
      <c r="GW1819" s="157"/>
      <c r="GX1819" s="157" t="s">
        <v>1404</v>
      </c>
      <c r="GY1819" s="157"/>
      <c r="GZ1819" s="277"/>
      <c r="HA1819" s="157"/>
      <c r="HB1819" s="157"/>
      <c r="HC1819" s="277"/>
      <c r="HD1819" s="277"/>
      <c r="HF1819" s="277"/>
      <c r="HH1819" s="289"/>
    </row>
    <row r="1820" spans="1:216" ht="12.75" customHeight="1">
      <c r="A1820" s="195"/>
      <c r="B1820" s="189" t="s">
        <v>730</v>
      </c>
      <c r="C1820" s="501" t="s">
        <v>731</v>
      </c>
      <c r="D1820" s="501"/>
      <c r="E1820" s="501"/>
      <c r="F1820" s="501"/>
      <c r="G1820" s="501"/>
      <c r="H1820" s="190" t="s">
        <v>413</v>
      </c>
      <c r="I1820" s="201">
        <v>0.05</v>
      </c>
      <c r="J1820" s="202">
        <v>1.0367</v>
      </c>
      <c r="K1820" s="197">
        <v>6.2202E-2</v>
      </c>
      <c r="L1820" s="205">
        <v>79.88</v>
      </c>
      <c r="M1820" s="206">
        <v>1.42</v>
      </c>
      <c r="N1820" s="200">
        <v>113.43</v>
      </c>
      <c r="O1820" s="191"/>
      <c r="P1820" s="194">
        <v>7.06</v>
      </c>
      <c r="Q1820" s="278"/>
      <c r="R1820" s="278"/>
      <c r="GO1820" s="277"/>
      <c r="GP1820" s="277"/>
      <c r="GQ1820" s="277"/>
      <c r="GR1820" s="277"/>
      <c r="GS1820" s="277"/>
      <c r="GT1820" s="277"/>
      <c r="GU1820" s="277"/>
      <c r="GW1820" s="157"/>
      <c r="GX1820" s="157" t="s">
        <v>731</v>
      </c>
      <c r="GY1820" s="157"/>
      <c r="GZ1820" s="277"/>
      <c r="HA1820" s="157"/>
      <c r="HB1820" s="157"/>
      <c r="HC1820" s="277"/>
      <c r="HD1820" s="277"/>
      <c r="HF1820" s="277"/>
      <c r="HH1820" s="289"/>
    </row>
    <row r="1821" spans="1:216" ht="12.75" customHeight="1">
      <c r="A1821" s="210"/>
      <c r="B1821" s="187"/>
      <c r="C1821" s="500" t="s">
        <v>429</v>
      </c>
      <c r="D1821" s="500"/>
      <c r="E1821" s="500"/>
      <c r="F1821" s="500"/>
      <c r="G1821" s="500"/>
      <c r="H1821" s="180"/>
      <c r="I1821" s="181"/>
      <c r="J1821" s="181"/>
      <c r="K1821" s="181"/>
      <c r="L1821" s="183"/>
      <c r="M1821" s="181"/>
      <c r="N1821" s="211"/>
      <c r="O1821" s="181"/>
      <c r="P1821" s="212">
        <v>2514.66</v>
      </c>
      <c r="Q1821" s="278"/>
      <c r="R1821" s="278"/>
      <c r="GO1821" s="277"/>
      <c r="GP1821" s="277"/>
      <c r="GQ1821" s="277"/>
      <c r="GR1821" s="277"/>
      <c r="GS1821" s="277"/>
      <c r="GT1821" s="277"/>
      <c r="GU1821" s="277"/>
      <c r="GW1821" s="157"/>
      <c r="GX1821" s="157"/>
      <c r="GY1821" s="157"/>
      <c r="GZ1821" s="277" t="s">
        <v>429</v>
      </c>
      <c r="HA1821" s="157"/>
      <c r="HB1821" s="157"/>
      <c r="HC1821" s="277"/>
      <c r="HD1821" s="277"/>
      <c r="HF1821" s="277"/>
      <c r="HH1821" s="289"/>
    </row>
    <row r="1822" spans="1:216" ht="12.75" customHeight="1">
      <c r="A1822" s="203" t="s">
        <v>750</v>
      </c>
      <c r="B1822" s="189" t="s">
        <v>430</v>
      </c>
      <c r="C1822" s="501" t="s">
        <v>431</v>
      </c>
      <c r="D1822" s="501"/>
      <c r="E1822" s="501"/>
      <c r="F1822" s="501"/>
      <c r="G1822" s="501"/>
      <c r="H1822" s="190" t="s">
        <v>432</v>
      </c>
      <c r="I1822" s="209">
        <v>2</v>
      </c>
      <c r="J1822" s="191"/>
      <c r="K1822" s="209">
        <v>2</v>
      </c>
      <c r="L1822" s="193"/>
      <c r="M1822" s="191"/>
      <c r="N1822" s="193"/>
      <c r="O1822" s="202">
        <v>1.0367</v>
      </c>
      <c r="P1822" s="216">
        <v>29.02</v>
      </c>
      <c r="GO1822" s="277"/>
      <c r="GP1822" s="277"/>
      <c r="GQ1822" s="277"/>
      <c r="GR1822" s="277"/>
      <c r="GS1822" s="277"/>
      <c r="GT1822" s="277"/>
      <c r="GU1822" s="277"/>
      <c r="GW1822" s="157"/>
      <c r="GX1822" s="157"/>
      <c r="GY1822" s="157"/>
      <c r="GZ1822" s="277"/>
      <c r="HA1822" s="157" t="s">
        <v>431</v>
      </c>
      <c r="HB1822" s="157"/>
      <c r="HC1822" s="277"/>
      <c r="HD1822" s="277"/>
      <c r="HF1822" s="277"/>
      <c r="HH1822" s="289"/>
    </row>
    <row r="1823" spans="1:216" ht="12.75" customHeight="1">
      <c r="A1823" s="203"/>
      <c r="B1823" s="189"/>
      <c r="C1823" s="501" t="s">
        <v>433</v>
      </c>
      <c r="D1823" s="501"/>
      <c r="E1823" s="501"/>
      <c r="F1823" s="501"/>
      <c r="G1823" s="501"/>
      <c r="H1823" s="190"/>
      <c r="I1823" s="191"/>
      <c r="J1823" s="191"/>
      <c r="K1823" s="191"/>
      <c r="L1823" s="193"/>
      <c r="M1823" s="191"/>
      <c r="N1823" s="193"/>
      <c r="O1823" s="191"/>
      <c r="P1823" s="194">
        <v>2301.16</v>
      </c>
      <c r="GO1823" s="277"/>
      <c r="GP1823" s="277"/>
      <c r="GQ1823" s="277"/>
      <c r="GR1823" s="277"/>
      <c r="GS1823" s="277"/>
      <c r="GT1823" s="277"/>
      <c r="GU1823" s="277"/>
      <c r="GW1823" s="157"/>
      <c r="GX1823" s="157"/>
      <c r="GY1823" s="157"/>
      <c r="GZ1823" s="277"/>
      <c r="HA1823" s="157"/>
      <c r="HB1823" s="157" t="s">
        <v>433</v>
      </c>
      <c r="HC1823" s="277"/>
      <c r="HD1823" s="277"/>
      <c r="HF1823" s="277"/>
      <c r="HH1823" s="289"/>
    </row>
    <row r="1824" spans="1:216" ht="12.75" customHeight="1">
      <c r="A1824" s="203"/>
      <c r="B1824" s="189" t="s">
        <v>603</v>
      </c>
      <c r="C1824" s="501" t="s">
        <v>604</v>
      </c>
      <c r="D1824" s="501"/>
      <c r="E1824" s="501"/>
      <c r="F1824" s="501"/>
      <c r="G1824" s="501"/>
      <c r="H1824" s="190" t="s">
        <v>432</v>
      </c>
      <c r="I1824" s="209">
        <v>97</v>
      </c>
      <c r="J1824" s="191"/>
      <c r="K1824" s="209">
        <v>97</v>
      </c>
      <c r="L1824" s="193"/>
      <c r="M1824" s="191"/>
      <c r="N1824" s="193"/>
      <c r="O1824" s="191"/>
      <c r="P1824" s="194">
        <v>2232.13</v>
      </c>
      <c r="GO1824" s="277"/>
      <c r="GP1824" s="277"/>
      <c r="GQ1824" s="277"/>
      <c r="GR1824" s="277"/>
      <c r="GS1824" s="277"/>
      <c r="GT1824" s="277"/>
      <c r="GU1824" s="277"/>
      <c r="GW1824" s="157"/>
      <c r="GX1824" s="157"/>
      <c r="GY1824" s="157"/>
      <c r="GZ1824" s="277"/>
      <c r="HA1824" s="157"/>
      <c r="HB1824" s="157" t="s">
        <v>604</v>
      </c>
      <c r="HC1824" s="277"/>
      <c r="HD1824" s="277"/>
      <c r="HF1824" s="277"/>
      <c r="HH1824" s="289"/>
    </row>
    <row r="1825" spans="1:216" ht="12.75" customHeight="1">
      <c r="A1825" s="203"/>
      <c r="B1825" s="189" t="s">
        <v>605</v>
      </c>
      <c r="C1825" s="501" t="s">
        <v>606</v>
      </c>
      <c r="D1825" s="501"/>
      <c r="E1825" s="501"/>
      <c r="F1825" s="501"/>
      <c r="G1825" s="501"/>
      <c r="H1825" s="190" t="s">
        <v>432</v>
      </c>
      <c r="I1825" s="209">
        <v>51</v>
      </c>
      <c r="J1825" s="191"/>
      <c r="K1825" s="209">
        <v>51</v>
      </c>
      <c r="L1825" s="193"/>
      <c r="M1825" s="191"/>
      <c r="N1825" s="193"/>
      <c r="O1825" s="191"/>
      <c r="P1825" s="194">
        <v>1173.5899999999999</v>
      </c>
      <c r="GO1825" s="277"/>
      <c r="GP1825" s="277"/>
      <c r="GQ1825" s="277"/>
      <c r="GR1825" s="277"/>
      <c r="GS1825" s="277"/>
      <c r="GT1825" s="277"/>
      <c r="GU1825" s="277"/>
      <c r="GW1825" s="157"/>
      <c r="GX1825" s="157"/>
      <c r="GY1825" s="157"/>
      <c r="GZ1825" s="277"/>
      <c r="HA1825" s="157"/>
      <c r="HB1825" s="157" t="s">
        <v>606</v>
      </c>
      <c r="HC1825" s="277"/>
      <c r="HD1825" s="277"/>
      <c r="HF1825" s="277"/>
      <c r="HH1825" s="289"/>
    </row>
    <row r="1826" spans="1:216" ht="12.75" customHeight="1">
      <c r="A1826" s="213"/>
      <c r="B1826" s="214"/>
      <c r="C1826" s="500" t="s">
        <v>438</v>
      </c>
      <c r="D1826" s="500"/>
      <c r="E1826" s="500"/>
      <c r="F1826" s="500"/>
      <c r="G1826" s="500"/>
      <c r="H1826" s="180"/>
      <c r="I1826" s="181"/>
      <c r="J1826" s="181"/>
      <c r="K1826" s="181"/>
      <c r="L1826" s="183"/>
      <c r="M1826" s="181"/>
      <c r="N1826" s="211">
        <v>4957.83</v>
      </c>
      <c r="O1826" s="181"/>
      <c r="P1826" s="212">
        <v>5949.4</v>
      </c>
      <c r="GO1826" s="277"/>
      <c r="GP1826" s="277"/>
      <c r="GQ1826" s="277"/>
      <c r="GR1826" s="277"/>
      <c r="GS1826" s="277"/>
      <c r="GT1826" s="277"/>
      <c r="GU1826" s="277"/>
      <c r="GW1826" s="157"/>
      <c r="GX1826" s="157"/>
      <c r="GY1826" s="157"/>
      <c r="GZ1826" s="277"/>
      <c r="HA1826" s="157"/>
      <c r="HB1826" s="157"/>
      <c r="HC1826" s="277" t="s">
        <v>438</v>
      </c>
      <c r="HD1826" s="277"/>
      <c r="HF1826" s="277"/>
      <c r="HH1826" s="289"/>
    </row>
    <row r="1827" spans="1:216" ht="45" customHeight="1">
      <c r="A1827" s="178" t="s">
        <v>751</v>
      </c>
      <c r="B1827" s="179" t="s">
        <v>1449</v>
      </c>
      <c r="C1827" s="498" t="s">
        <v>1450</v>
      </c>
      <c r="D1827" s="498"/>
      <c r="E1827" s="498"/>
      <c r="F1827" s="498"/>
      <c r="G1827" s="498"/>
      <c r="H1827" s="180" t="s">
        <v>610</v>
      </c>
      <c r="I1827" s="181">
        <v>0.2</v>
      </c>
      <c r="J1827" s="182">
        <v>1</v>
      </c>
      <c r="K1827" s="222">
        <v>0.2</v>
      </c>
      <c r="L1827" s="183"/>
      <c r="M1827" s="181"/>
      <c r="N1827" s="184"/>
      <c r="O1827" s="181"/>
      <c r="P1827" s="185"/>
      <c r="GO1827" s="277"/>
      <c r="GP1827" s="277"/>
      <c r="GQ1827" s="277" t="s">
        <v>1450</v>
      </c>
      <c r="GR1827" s="277"/>
      <c r="GS1827" s="277"/>
      <c r="GT1827" s="277"/>
      <c r="GU1827" s="277"/>
      <c r="GW1827" s="157"/>
      <c r="GX1827" s="157"/>
      <c r="GY1827" s="157"/>
      <c r="GZ1827" s="277"/>
      <c r="HA1827" s="157"/>
      <c r="HB1827" s="157"/>
      <c r="HC1827" s="277"/>
      <c r="HD1827" s="277"/>
      <c r="HF1827" s="277"/>
      <c r="HH1827" s="289"/>
    </row>
    <row r="1828" spans="1:216" ht="56.25" customHeight="1">
      <c r="A1828" s="186"/>
      <c r="B1828" s="187" t="s">
        <v>386</v>
      </c>
      <c r="C1828" s="499" t="s">
        <v>387</v>
      </c>
      <c r="D1828" s="499"/>
      <c r="E1828" s="499"/>
      <c r="F1828" s="499"/>
      <c r="G1828" s="499"/>
      <c r="H1828" s="499"/>
      <c r="I1828" s="499"/>
      <c r="J1828" s="499"/>
      <c r="K1828" s="499"/>
      <c r="L1828" s="499"/>
      <c r="M1828" s="499"/>
      <c r="N1828" s="499"/>
      <c r="O1828" s="499"/>
      <c r="P1828" s="499"/>
      <c r="GO1828" s="277"/>
      <c r="GP1828" s="277"/>
      <c r="GQ1828" s="277"/>
      <c r="GR1828" s="277"/>
      <c r="GS1828" s="277"/>
      <c r="GT1828" s="277"/>
      <c r="GU1828" s="277"/>
      <c r="GV1828" s="140" t="s">
        <v>387</v>
      </c>
      <c r="GW1828" s="157"/>
      <c r="GX1828" s="157"/>
      <c r="GY1828" s="157"/>
      <c r="GZ1828" s="277"/>
      <c r="HA1828" s="157"/>
      <c r="HB1828" s="157"/>
      <c r="HC1828" s="277"/>
      <c r="HD1828" s="277"/>
      <c r="HF1828" s="277"/>
      <c r="HH1828" s="289"/>
    </row>
    <row r="1829" spans="1:216" ht="22.5" customHeight="1">
      <c r="A1829" s="186"/>
      <c r="B1829" s="187" t="s">
        <v>388</v>
      </c>
      <c r="C1829" s="499" t="s">
        <v>389</v>
      </c>
      <c r="D1829" s="499"/>
      <c r="E1829" s="499"/>
      <c r="F1829" s="499"/>
      <c r="G1829" s="499"/>
      <c r="H1829" s="499"/>
      <c r="I1829" s="499"/>
      <c r="J1829" s="499"/>
      <c r="K1829" s="499"/>
      <c r="L1829" s="499"/>
      <c r="M1829" s="499"/>
      <c r="N1829" s="499"/>
      <c r="O1829" s="499"/>
      <c r="P1829" s="499"/>
      <c r="GO1829" s="277"/>
      <c r="GP1829" s="277"/>
      <c r="GQ1829" s="277"/>
      <c r="GR1829" s="277"/>
      <c r="GS1829" s="277"/>
      <c r="GT1829" s="277"/>
      <c r="GU1829" s="277"/>
      <c r="GV1829" s="140" t="s">
        <v>389</v>
      </c>
      <c r="GW1829" s="157"/>
      <c r="GX1829" s="157"/>
      <c r="GY1829" s="157"/>
      <c r="GZ1829" s="277"/>
      <c r="HA1829" s="157"/>
      <c r="HB1829" s="157"/>
      <c r="HC1829" s="277"/>
      <c r="HD1829" s="277"/>
      <c r="HF1829" s="277"/>
      <c r="HH1829" s="289"/>
    </row>
    <row r="1830" spans="1:216" ht="12.75" customHeight="1">
      <c r="A1830" s="186"/>
      <c r="B1830" s="187"/>
      <c r="C1830" s="499" t="s">
        <v>2011</v>
      </c>
      <c r="D1830" s="499"/>
      <c r="E1830" s="499"/>
      <c r="F1830" s="499"/>
      <c r="G1830" s="499"/>
      <c r="H1830" s="499"/>
      <c r="I1830" s="499"/>
      <c r="J1830" s="499"/>
      <c r="K1830" s="499"/>
      <c r="L1830" s="499"/>
      <c r="M1830" s="499"/>
      <c r="N1830" s="499"/>
      <c r="O1830" s="499"/>
      <c r="P1830" s="499"/>
      <c r="GO1830" s="277"/>
      <c r="GP1830" s="277"/>
      <c r="GQ1830" s="277"/>
      <c r="GR1830" s="277"/>
      <c r="GS1830" s="277"/>
      <c r="GT1830" s="277"/>
      <c r="GU1830" s="277"/>
      <c r="GV1830" s="140" t="s">
        <v>2011</v>
      </c>
      <c r="GW1830" s="157"/>
      <c r="GX1830" s="157"/>
      <c r="GY1830" s="157"/>
      <c r="GZ1830" s="277"/>
      <c r="HA1830" s="157"/>
      <c r="HB1830" s="157"/>
      <c r="HC1830" s="277"/>
      <c r="HD1830" s="277"/>
      <c r="HF1830" s="277"/>
      <c r="HH1830" s="289"/>
    </row>
    <row r="1831" spans="1:216" ht="12.75" customHeight="1">
      <c r="A1831" s="188"/>
      <c r="B1831" s="189" t="s">
        <v>164</v>
      </c>
      <c r="C1831" s="501" t="s">
        <v>391</v>
      </c>
      <c r="D1831" s="501"/>
      <c r="E1831" s="501"/>
      <c r="F1831" s="501"/>
      <c r="G1831" s="501"/>
      <c r="H1831" s="190" t="s">
        <v>392</v>
      </c>
      <c r="I1831" s="191"/>
      <c r="J1831" s="191"/>
      <c r="K1831" s="215">
        <v>2.0214612999999999</v>
      </c>
      <c r="L1831" s="193"/>
      <c r="M1831" s="191"/>
      <c r="N1831" s="193"/>
      <c r="O1831" s="191"/>
      <c r="P1831" s="194">
        <v>1144.43</v>
      </c>
      <c r="GO1831" s="277"/>
      <c r="GP1831" s="277"/>
      <c r="GQ1831" s="277"/>
      <c r="GR1831" s="277"/>
      <c r="GS1831" s="277"/>
      <c r="GT1831" s="277"/>
      <c r="GU1831" s="277"/>
      <c r="GW1831" s="157" t="s">
        <v>391</v>
      </c>
      <c r="GX1831" s="157"/>
      <c r="GY1831" s="157"/>
      <c r="GZ1831" s="277"/>
      <c r="HA1831" s="157"/>
      <c r="HB1831" s="157"/>
      <c r="HC1831" s="277"/>
      <c r="HD1831" s="277"/>
      <c r="HF1831" s="277"/>
      <c r="HH1831" s="289"/>
    </row>
    <row r="1832" spans="1:216" ht="12.75" customHeight="1">
      <c r="A1832" s="195"/>
      <c r="B1832" s="189" t="s">
        <v>393</v>
      </c>
      <c r="C1832" s="501" t="s">
        <v>394</v>
      </c>
      <c r="D1832" s="501"/>
      <c r="E1832" s="501"/>
      <c r="F1832" s="501"/>
      <c r="G1832" s="501"/>
      <c r="H1832" s="190" t="s">
        <v>392</v>
      </c>
      <c r="I1832" s="201">
        <v>6.29</v>
      </c>
      <c r="J1832" s="197">
        <v>1.6068849999999999</v>
      </c>
      <c r="K1832" s="215">
        <v>2.0214612999999999</v>
      </c>
      <c r="L1832" s="198"/>
      <c r="M1832" s="199"/>
      <c r="N1832" s="200">
        <v>566.14</v>
      </c>
      <c r="O1832" s="191"/>
      <c r="P1832" s="194">
        <v>1144.43</v>
      </c>
      <c r="Q1832" s="278"/>
      <c r="R1832" s="278"/>
      <c r="GO1832" s="277"/>
      <c r="GP1832" s="277"/>
      <c r="GQ1832" s="277"/>
      <c r="GR1832" s="277"/>
      <c r="GS1832" s="277"/>
      <c r="GT1832" s="277"/>
      <c r="GU1832" s="277"/>
      <c r="GW1832" s="157"/>
      <c r="GX1832" s="157" t="s">
        <v>394</v>
      </c>
      <c r="GY1832" s="157"/>
      <c r="GZ1832" s="277"/>
      <c r="HA1832" s="157"/>
      <c r="HB1832" s="157"/>
      <c r="HC1832" s="277"/>
      <c r="HD1832" s="277"/>
      <c r="HF1832" s="277"/>
      <c r="HH1832" s="289"/>
    </row>
    <row r="1833" spans="1:216" ht="12.75" customHeight="1">
      <c r="A1833" s="188"/>
      <c r="B1833" s="189" t="s">
        <v>167</v>
      </c>
      <c r="C1833" s="501" t="s">
        <v>395</v>
      </c>
      <c r="D1833" s="501"/>
      <c r="E1833" s="501"/>
      <c r="F1833" s="501"/>
      <c r="G1833" s="501"/>
      <c r="H1833" s="190"/>
      <c r="I1833" s="191"/>
      <c r="J1833" s="191"/>
      <c r="K1833" s="191"/>
      <c r="L1833" s="193"/>
      <c r="M1833" s="191"/>
      <c r="N1833" s="193"/>
      <c r="O1833" s="191"/>
      <c r="P1833" s="216">
        <v>20.5</v>
      </c>
      <c r="GO1833" s="277"/>
      <c r="GP1833" s="277"/>
      <c r="GQ1833" s="277"/>
      <c r="GR1833" s="277"/>
      <c r="GS1833" s="277"/>
      <c r="GT1833" s="277"/>
      <c r="GU1833" s="277"/>
      <c r="GW1833" s="157" t="s">
        <v>395</v>
      </c>
      <c r="GX1833" s="157"/>
      <c r="GY1833" s="157"/>
      <c r="GZ1833" s="277"/>
      <c r="HA1833" s="157"/>
      <c r="HB1833" s="157"/>
      <c r="HC1833" s="277"/>
      <c r="HD1833" s="277"/>
      <c r="HF1833" s="277"/>
      <c r="HH1833" s="289"/>
    </row>
    <row r="1834" spans="1:216" ht="12.75" customHeight="1">
      <c r="A1834" s="188"/>
      <c r="B1834" s="189"/>
      <c r="C1834" s="501" t="s">
        <v>396</v>
      </c>
      <c r="D1834" s="501"/>
      <c r="E1834" s="501"/>
      <c r="F1834" s="501"/>
      <c r="G1834" s="501"/>
      <c r="H1834" s="190" t="s">
        <v>392</v>
      </c>
      <c r="I1834" s="191"/>
      <c r="J1834" s="191"/>
      <c r="K1834" s="215">
        <v>1.92826E-2</v>
      </c>
      <c r="L1834" s="193"/>
      <c r="M1834" s="191"/>
      <c r="N1834" s="193"/>
      <c r="O1834" s="191"/>
      <c r="P1834" s="216">
        <v>13.08</v>
      </c>
      <c r="GO1834" s="277"/>
      <c r="GP1834" s="277"/>
      <c r="GQ1834" s="277"/>
      <c r="GR1834" s="277"/>
      <c r="GS1834" s="277"/>
      <c r="GT1834" s="277"/>
      <c r="GU1834" s="277"/>
      <c r="GW1834" s="157" t="s">
        <v>396</v>
      </c>
      <c r="GX1834" s="157"/>
      <c r="GY1834" s="157"/>
      <c r="GZ1834" s="277"/>
      <c r="HA1834" s="157"/>
      <c r="HB1834" s="157"/>
      <c r="HC1834" s="277"/>
      <c r="HD1834" s="277"/>
      <c r="HF1834" s="277"/>
      <c r="HH1834" s="289"/>
    </row>
    <row r="1835" spans="1:216" ht="12.75" customHeight="1">
      <c r="A1835" s="195"/>
      <c r="B1835" s="189" t="s">
        <v>397</v>
      </c>
      <c r="C1835" s="501" t="s">
        <v>398</v>
      </c>
      <c r="D1835" s="501"/>
      <c r="E1835" s="501"/>
      <c r="F1835" s="501"/>
      <c r="G1835" s="501"/>
      <c r="H1835" s="190" t="s">
        <v>399</v>
      </c>
      <c r="I1835" s="201">
        <v>0.03</v>
      </c>
      <c r="J1835" s="197">
        <v>1.6068849999999999</v>
      </c>
      <c r="K1835" s="215">
        <v>9.6413000000000002E-3</v>
      </c>
      <c r="L1835" s="198"/>
      <c r="M1835" s="199"/>
      <c r="N1835" s="200">
        <v>1582.31</v>
      </c>
      <c r="O1835" s="191"/>
      <c r="P1835" s="194">
        <v>15.26</v>
      </c>
      <c r="Q1835" s="278"/>
      <c r="R1835" s="278"/>
      <c r="GO1835" s="277"/>
      <c r="GP1835" s="277"/>
      <c r="GQ1835" s="277"/>
      <c r="GR1835" s="277"/>
      <c r="GS1835" s="277"/>
      <c r="GT1835" s="277"/>
      <c r="GU1835" s="277"/>
      <c r="GW1835" s="157"/>
      <c r="GX1835" s="157" t="s">
        <v>398</v>
      </c>
      <c r="GY1835" s="157"/>
      <c r="GZ1835" s="277"/>
      <c r="HA1835" s="157"/>
      <c r="HB1835" s="157"/>
      <c r="HC1835" s="277"/>
      <c r="HD1835" s="277"/>
      <c r="HF1835" s="277"/>
      <c r="HH1835" s="289"/>
    </row>
    <row r="1836" spans="1:216" ht="12.75" customHeight="1">
      <c r="A1836" s="203"/>
      <c r="B1836" s="189" t="s">
        <v>400</v>
      </c>
      <c r="C1836" s="501" t="s">
        <v>401</v>
      </c>
      <c r="D1836" s="501"/>
      <c r="E1836" s="501"/>
      <c r="F1836" s="501"/>
      <c r="G1836" s="501"/>
      <c r="H1836" s="190" t="s">
        <v>392</v>
      </c>
      <c r="I1836" s="201">
        <v>0.03</v>
      </c>
      <c r="J1836" s="197">
        <v>1.6068849999999999</v>
      </c>
      <c r="K1836" s="215">
        <v>9.6413000000000002E-3</v>
      </c>
      <c r="L1836" s="193"/>
      <c r="M1836" s="191"/>
      <c r="N1836" s="204">
        <v>777.91</v>
      </c>
      <c r="O1836" s="191"/>
      <c r="P1836" s="216">
        <v>7.5</v>
      </c>
      <c r="GO1836" s="277"/>
      <c r="GP1836" s="277"/>
      <c r="GQ1836" s="277"/>
      <c r="GR1836" s="277"/>
      <c r="GS1836" s="277"/>
      <c r="GT1836" s="277"/>
      <c r="GU1836" s="277"/>
      <c r="GW1836" s="157"/>
      <c r="GX1836" s="157"/>
      <c r="GY1836" s="157" t="s">
        <v>401</v>
      </c>
      <c r="GZ1836" s="277"/>
      <c r="HA1836" s="157"/>
      <c r="HB1836" s="157"/>
      <c r="HC1836" s="277"/>
      <c r="HD1836" s="277"/>
      <c r="HF1836" s="277"/>
      <c r="HH1836" s="289"/>
    </row>
    <row r="1837" spans="1:216" ht="12.75" customHeight="1">
      <c r="A1837" s="195"/>
      <c r="B1837" s="189" t="s">
        <v>402</v>
      </c>
      <c r="C1837" s="501" t="s">
        <v>403</v>
      </c>
      <c r="D1837" s="501"/>
      <c r="E1837" s="501"/>
      <c r="F1837" s="501"/>
      <c r="G1837" s="501"/>
      <c r="H1837" s="190" t="s">
        <v>399</v>
      </c>
      <c r="I1837" s="201">
        <v>0.03</v>
      </c>
      <c r="J1837" s="197">
        <v>1.6068849999999999</v>
      </c>
      <c r="K1837" s="215">
        <v>9.6413000000000002E-3</v>
      </c>
      <c r="L1837" s="198"/>
      <c r="M1837" s="199"/>
      <c r="N1837" s="200">
        <v>543.33000000000004</v>
      </c>
      <c r="O1837" s="191"/>
      <c r="P1837" s="194">
        <v>5.24</v>
      </c>
      <c r="Q1837" s="278"/>
      <c r="R1837" s="278"/>
      <c r="GO1837" s="277"/>
      <c r="GP1837" s="277"/>
      <c r="GQ1837" s="277"/>
      <c r="GR1837" s="277"/>
      <c r="GS1837" s="277"/>
      <c r="GT1837" s="277"/>
      <c r="GU1837" s="277"/>
      <c r="GW1837" s="157"/>
      <c r="GX1837" s="157" t="s">
        <v>403</v>
      </c>
      <c r="GY1837" s="157"/>
      <c r="GZ1837" s="277"/>
      <c r="HA1837" s="157"/>
      <c r="HB1837" s="157"/>
      <c r="HC1837" s="277"/>
      <c r="HD1837" s="277"/>
      <c r="HF1837" s="277"/>
      <c r="HH1837" s="289"/>
    </row>
    <row r="1838" spans="1:216" ht="12.75" customHeight="1">
      <c r="A1838" s="203"/>
      <c r="B1838" s="189" t="s">
        <v>404</v>
      </c>
      <c r="C1838" s="501" t="s">
        <v>405</v>
      </c>
      <c r="D1838" s="501"/>
      <c r="E1838" s="501"/>
      <c r="F1838" s="501"/>
      <c r="G1838" s="501"/>
      <c r="H1838" s="190" t="s">
        <v>392</v>
      </c>
      <c r="I1838" s="201">
        <v>0.03</v>
      </c>
      <c r="J1838" s="197">
        <v>1.6068849999999999</v>
      </c>
      <c r="K1838" s="215">
        <v>9.6413000000000002E-3</v>
      </c>
      <c r="L1838" s="193"/>
      <c r="M1838" s="191"/>
      <c r="N1838" s="204">
        <v>579.11</v>
      </c>
      <c r="O1838" s="191"/>
      <c r="P1838" s="216">
        <v>5.58</v>
      </c>
      <c r="GO1838" s="277"/>
      <c r="GP1838" s="277"/>
      <c r="GQ1838" s="277"/>
      <c r="GR1838" s="277"/>
      <c r="GS1838" s="277"/>
      <c r="GT1838" s="277"/>
      <c r="GU1838" s="277"/>
      <c r="GW1838" s="157"/>
      <c r="GX1838" s="157"/>
      <c r="GY1838" s="157" t="s">
        <v>405</v>
      </c>
      <c r="GZ1838" s="277"/>
      <c r="HA1838" s="157"/>
      <c r="HB1838" s="157"/>
      <c r="HC1838" s="277"/>
      <c r="HD1838" s="277"/>
      <c r="HF1838" s="277"/>
      <c r="HH1838" s="289"/>
    </row>
    <row r="1839" spans="1:216" ht="12.75" customHeight="1">
      <c r="A1839" s="188"/>
      <c r="B1839" s="189" t="s">
        <v>180</v>
      </c>
      <c r="C1839" s="501" t="s">
        <v>410</v>
      </c>
      <c r="D1839" s="501"/>
      <c r="E1839" s="501"/>
      <c r="F1839" s="501"/>
      <c r="G1839" s="501"/>
      <c r="H1839" s="190"/>
      <c r="I1839" s="191"/>
      <c r="J1839" s="191"/>
      <c r="K1839" s="191"/>
      <c r="L1839" s="193"/>
      <c r="M1839" s="191"/>
      <c r="N1839" s="193"/>
      <c r="O1839" s="191"/>
      <c r="P1839" s="216">
        <v>65.36</v>
      </c>
      <c r="GO1839" s="277"/>
      <c r="GP1839" s="277"/>
      <c r="GQ1839" s="277"/>
      <c r="GR1839" s="277"/>
      <c r="GS1839" s="277"/>
      <c r="GT1839" s="277"/>
      <c r="GU1839" s="277"/>
      <c r="GW1839" s="157" t="s">
        <v>410</v>
      </c>
      <c r="GX1839" s="157"/>
      <c r="GY1839" s="157"/>
      <c r="GZ1839" s="277"/>
      <c r="HA1839" s="157"/>
      <c r="HB1839" s="157"/>
      <c r="HC1839" s="277"/>
      <c r="HD1839" s="277"/>
      <c r="HF1839" s="277"/>
      <c r="HH1839" s="289"/>
    </row>
    <row r="1840" spans="1:216" ht="33.75" customHeight="1">
      <c r="A1840" s="195"/>
      <c r="B1840" s="189" t="s">
        <v>593</v>
      </c>
      <c r="C1840" s="501" t="s">
        <v>594</v>
      </c>
      <c r="D1840" s="501"/>
      <c r="E1840" s="501"/>
      <c r="F1840" s="501"/>
      <c r="G1840" s="501"/>
      <c r="H1840" s="190" t="s">
        <v>595</v>
      </c>
      <c r="I1840" s="201">
        <v>26.67</v>
      </c>
      <c r="J1840" s="202">
        <v>1.0367</v>
      </c>
      <c r="K1840" s="215">
        <v>5.5297577999999996</v>
      </c>
      <c r="L1840" s="205">
        <v>5.87</v>
      </c>
      <c r="M1840" s="206">
        <v>0.87</v>
      </c>
      <c r="N1840" s="200">
        <v>5.1100000000000003</v>
      </c>
      <c r="O1840" s="191"/>
      <c r="P1840" s="194">
        <v>28.26</v>
      </c>
      <c r="Q1840" s="278"/>
      <c r="R1840" s="278"/>
      <c r="GO1840" s="277"/>
      <c r="GP1840" s="277"/>
      <c r="GQ1840" s="277"/>
      <c r="GR1840" s="277"/>
      <c r="GS1840" s="277"/>
      <c r="GT1840" s="277"/>
      <c r="GU1840" s="277"/>
      <c r="GW1840" s="157"/>
      <c r="GX1840" s="157" t="s">
        <v>594</v>
      </c>
      <c r="GY1840" s="157"/>
      <c r="GZ1840" s="277"/>
      <c r="HA1840" s="157"/>
      <c r="HB1840" s="157"/>
      <c r="HC1840" s="277"/>
      <c r="HD1840" s="277"/>
      <c r="HF1840" s="277"/>
      <c r="HH1840" s="289"/>
    </row>
    <row r="1841" spans="1:216" ht="12.75" customHeight="1">
      <c r="A1841" s="195"/>
      <c r="B1841" s="189" t="s">
        <v>1433</v>
      </c>
      <c r="C1841" s="501" t="s">
        <v>1434</v>
      </c>
      <c r="D1841" s="501"/>
      <c r="E1841" s="501"/>
      <c r="F1841" s="501"/>
      <c r="G1841" s="501"/>
      <c r="H1841" s="190" t="s">
        <v>418</v>
      </c>
      <c r="I1841" s="192">
        <v>1.0499999999999999E-3</v>
      </c>
      <c r="J1841" s="202">
        <v>1.0367</v>
      </c>
      <c r="K1841" s="215">
        <v>2.1770000000000001E-4</v>
      </c>
      <c r="L1841" s="208">
        <v>43821.53</v>
      </c>
      <c r="M1841" s="206">
        <v>1.34</v>
      </c>
      <c r="N1841" s="200">
        <v>58720.85</v>
      </c>
      <c r="O1841" s="191"/>
      <c r="P1841" s="194">
        <v>12.78</v>
      </c>
      <c r="Q1841" s="278"/>
      <c r="R1841" s="278"/>
      <c r="GO1841" s="277"/>
      <c r="GP1841" s="277"/>
      <c r="GQ1841" s="277"/>
      <c r="GR1841" s="277"/>
      <c r="GS1841" s="277"/>
      <c r="GT1841" s="277"/>
      <c r="GU1841" s="277"/>
      <c r="GW1841" s="157"/>
      <c r="GX1841" s="157" t="s">
        <v>1434</v>
      </c>
      <c r="GY1841" s="157"/>
      <c r="GZ1841" s="277"/>
      <c r="HA1841" s="157"/>
      <c r="HB1841" s="157"/>
      <c r="HC1841" s="277"/>
      <c r="HD1841" s="277"/>
      <c r="HF1841" s="277"/>
      <c r="HH1841" s="289"/>
    </row>
    <row r="1842" spans="1:216" ht="12.75" customHeight="1">
      <c r="A1842" s="195"/>
      <c r="B1842" s="189" t="s">
        <v>730</v>
      </c>
      <c r="C1842" s="501" t="s">
        <v>731</v>
      </c>
      <c r="D1842" s="501"/>
      <c r="E1842" s="501"/>
      <c r="F1842" s="501"/>
      <c r="G1842" s="501"/>
      <c r="H1842" s="190" t="s">
        <v>413</v>
      </c>
      <c r="I1842" s="201">
        <v>0.02</v>
      </c>
      <c r="J1842" s="202">
        <v>1.0367</v>
      </c>
      <c r="K1842" s="215">
        <v>4.1468E-3</v>
      </c>
      <c r="L1842" s="205">
        <v>79.88</v>
      </c>
      <c r="M1842" s="206">
        <v>1.42</v>
      </c>
      <c r="N1842" s="200">
        <v>113.43</v>
      </c>
      <c r="O1842" s="191"/>
      <c r="P1842" s="194">
        <v>0.47</v>
      </c>
      <c r="Q1842" s="278"/>
      <c r="R1842" s="278"/>
      <c r="GO1842" s="277"/>
      <c r="GP1842" s="277"/>
      <c r="GQ1842" s="277"/>
      <c r="GR1842" s="277"/>
      <c r="GS1842" s="277"/>
      <c r="GT1842" s="277"/>
      <c r="GU1842" s="277"/>
      <c r="GW1842" s="157"/>
      <c r="GX1842" s="157" t="s">
        <v>731</v>
      </c>
      <c r="GY1842" s="157"/>
      <c r="GZ1842" s="277"/>
      <c r="HA1842" s="157"/>
      <c r="HB1842" s="157"/>
      <c r="HC1842" s="277"/>
      <c r="HD1842" s="277"/>
      <c r="HF1842" s="277"/>
      <c r="HH1842" s="289"/>
    </row>
    <row r="1843" spans="1:216" ht="12.75" customHeight="1">
      <c r="A1843" s="195"/>
      <c r="B1843" s="189" t="s">
        <v>1451</v>
      </c>
      <c r="C1843" s="501" t="s">
        <v>1452</v>
      </c>
      <c r="D1843" s="501"/>
      <c r="E1843" s="501"/>
      <c r="F1843" s="501"/>
      <c r="G1843" s="501"/>
      <c r="H1843" s="190" t="s">
        <v>587</v>
      </c>
      <c r="I1843" s="201">
        <v>0.05</v>
      </c>
      <c r="J1843" s="202">
        <v>1.0367</v>
      </c>
      <c r="K1843" s="197">
        <v>1.0366999999999999E-2</v>
      </c>
      <c r="L1843" s="208">
        <v>1239.94</v>
      </c>
      <c r="M1843" s="206">
        <v>1.29</v>
      </c>
      <c r="N1843" s="200">
        <v>1599.52</v>
      </c>
      <c r="O1843" s="191"/>
      <c r="P1843" s="194">
        <v>16.579999999999998</v>
      </c>
      <c r="Q1843" s="278"/>
      <c r="R1843" s="278"/>
      <c r="GO1843" s="277"/>
      <c r="GP1843" s="277"/>
      <c r="GQ1843" s="277"/>
      <c r="GR1843" s="277"/>
      <c r="GS1843" s="277"/>
      <c r="GT1843" s="277"/>
      <c r="GU1843" s="277"/>
      <c r="GW1843" s="157"/>
      <c r="GX1843" s="157" t="s">
        <v>1452</v>
      </c>
      <c r="GY1843" s="157"/>
      <c r="GZ1843" s="277"/>
      <c r="HA1843" s="157"/>
      <c r="HB1843" s="157"/>
      <c r="HC1843" s="277"/>
      <c r="HD1843" s="277"/>
      <c r="HF1843" s="277"/>
      <c r="HH1843" s="289"/>
    </row>
    <row r="1844" spans="1:216" ht="12.75" customHeight="1">
      <c r="A1844" s="195"/>
      <c r="B1844" s="189" t="s">
        <v>1453</v>
      </c>
      <c r="C1844" s="501" t="s">
        <v>1454</v>
      </c>
      <c r="D1844" s="501"/>
      <c r="E1844" s="501"/>
      <c r="F1844" s="501"/>
      <c r="G1844" s="501"/>
      <c r="H1844" s="190" t="s">
        <v>1124</v>
      </c>
      <c r="I1844" s="202">
        <v>1.2200000000000001E-2</v>
      </c>
      <c r="J1844" s="202">
        <v>1.0367</v>
      </c>
      <c r="K1844" s="215">
        <v>2.5295000000000001E-3</v>
      </c>
      <c r="L1844" s="208">
        <v>2316.7800000000002</v>
      </c>
      <c r="M1844" s="206">
        <v>1.24</v>
      </c>
      <c r="N1844" s="200">
        <v>2872.81</v>
      </c>
      <c r="O1844" s="191"/>
      <c r="P1844" s="194">
        <v>7.27</v>
      </c>
      <c r="Q1844" s="278"/>
      <c r="R1844" s="278"/>
      <c r="GO1844" s="277"/>
      <c r="GP1844" s="277"/>
      <c r="GQ1844" s="277"/>
      <c r="GR1844" s="277"/>
      <c r="GS1844" s="277"/>
      <c r="GT1844" s="277"/>
      <c r="GU1844" s="277"/>
      <c r="GW1844" s="157"/>
      <c r="GX1844" s="157" t="s">
        <v>1454</v>
      </c>
      <c r="GY1844" s="157"/>
      <c r="GZ1844" s="277"/>
      <c r="HA1844" s="157"/>
      <c r="HB1844" s="157"/>
      <c r="HC1844" s="277"/>
      <c r="HD1844" s="277"/>
      <c r="HF1844" s="277"/>
      <c r="HH1844" s="289"/>
    </row>
    <row r="1845" spans="1:216" ht="12.75" customHeight="1">
      <c r="A1845" s="210"/>
      <c r="B1845" s="187"/>
      <c r="C1845" s="500" t="s">
        <v>429</v>
      </c>
      <c r="D1845" s="500"/>
      <c r="E1845" s="500"/>
      <c r="F1845" s="500"/>
      <c r="G1845" s="500"/>
      <c r="H1845" s="180"/>
      <c r="I1845" s="181"/>
      <c r="J1845" s="181"/>
      <c r="K1845" s="181"/>
      <c r="L1845" s="183"/>
      <c r="M1845" s="181"/>
      <c r="N1845" s="211"/>
      <c r="O1845" s="181"/>
      <c r="P1845" s="212">
        <v>1243.3699999999999</v>
      </c>
      <c r="Q1845" s="278"/>
      <c r="R1845" s="278"/>
      <c r="GO1845" s="277"/>
      <c r="GP1845" s="277"/>
      <c r="GQ1845" s="277"/>
      <c r="GR1845" s="277"/>
      <c r="GS1845" s="277"/>
      <c r="GT1845" s="277"/>
      <c r="GU1845" s="277"/>
      <c r="GW1845" s="157"/>
      <c r="GX1845" s="157"/>
      <c r="GY1845" s="157"/>
      <c r="GZ1845" s="277" t="s">
        <v>429</v>
      </c>
      <c r="HA1845" s="157"/>
      <c r="HB1845" s="157"/>
      <c r="HC1845" s="277"/>
      <c r="HD1845" s="277"/>
      <c r="HF1845" s="277"/>
      <c r="HH1845" s="289"/>
    </row>
    <row r="1846" spans="1:216" ht="12.75" customHeight="1">
      <c r="A1846" s="203" t="s">
        <v>2267</v>
      </c>
      <c r="B1846" s="189" t="s">
        <v>430</v>
      </c>
      <c r="C1846" s="501" t="s">
        <v>431</v>
      </c>
      <c r="D1846" s="501"/>
      <c r="E1846" s="501"/>
      <c r="F1846" s="501"/>
      <c r="G1846" s="501"/>
      <c r="H1846" s="190" t="s">
        <v>432</v>
      </c>
      <c r="I1846" s="209">
        <v>2</v>
      </c>
      <c r="J1846" s="191"/>
      <c r="K1846" s="209">
        <v>2</v>
      </c>
      <c r="L1846" s="193"/>
      <c r="M1846" s="191"/>
      <c r="N1846" s="193"/>
      <c r="O1846" s="202">
        <v>1.0367</v>
      </c>
      <c r="P1846" s="216">
        <v>14.77</v>
      </c>
      <c r="GO1846" s="277"/>
      <c r="GP1846" s="277"/>
      <c r="GQ1846" s="277"/>
      <c r="GR1846" s="277"/>
      <c r="GS1846" s="277"/>
      <c r="GT1846" s="277"/>
      <c r="GU1846" s="277"/>
      <c r="GW1846" s="157"/>
      <c r="GX1846" s="157"/>
      <c r="GY1846" s="157"/>
      <c r="GZ1846" s="277"/>
      <c r="HA1846" s="157" t="s">
        <v>431</v>
      </c>
      <c r="HB1846" s="157"/>
      <c r="HC1846" s="277"/>
      <c r="HD1846" s="277"/>
      <c r="HF1846" s="277"/>
      <c r="HH1846" s="289"/>
    </row>
    <row r="1847" spans="1:216" ht="12.75" customHeight="1">
      <c r="A1847" s="203"/>
      <c r="B1847" s="189"/>
      <c r="C1847" s="501" t="s">
        <v>433</v>
      </c>
      <c r="D1847" s="501"/>
      <c r="E1847" s="501"/>
      <c r="F1847" s="501"/>
      <c r="G1847" s="501"/>
      <c r="H1847" s="190"/>
      <c r="I1847" s="191"/>
      <c r="J1847" s="191"/>
      <c r="K1847" s="191"/>
      <c r="L1847" s="193"/>
      <c r="M1847" s="191"/>
      <c r="N1847" s="193"/>
      <c r="O1847" s="191"/>
      <c r="P1847" s="194">
        <v>1157.51</v>
      </c>
      <c r="GO1847" s="277"/>
      <c r="GP1847" s="277"/>
      <c r="GQ1847" s="277"/>
      <c r="GR1847" s="277"/>
      <c r="GS1847" s="277"/>
      <c r="GT1847" s="277"/>
      <c r="GU1847" s="277"/>
      <c r="GW1847" s="157"/>
      <c r="GX1847" s="157"/>
      <c r="GY1847" s="157"/>
      <c r="GZ1847" s="277"/>
      <c r="HA1847" s="157"/>
      <c r="HB1847" s="157" t="s">
        <v>433</v>
      </c>
      <c r="HC1847" s="277"/>
      <c r="HD1847" s="277"/>
      <c r="HF1847" s="277"/>
      <c r="HH1847" s="289"/>
    </row>
    <row r="1848" spans="1:216" ht="12.75" customHeight="1">
      <c r="A1848" s="203"/>
      <c r="B1848" s="189" t="s">
        <v>603</v>
      </c>
      <c r="C1848" s="501" t="s">
        <v>604</v>
      </c>
      <c r="D1848" s="501"/>
      <c r="E1848" s="501"/>
      <c r="F1848" s="501"/>
      <c r="G1848" s="501"/>
      <c r="H1848" s="190" t="s">
        <v>432</v>
      </c>
      <c r="I1848" s="209">
        <v>97</v>
      </c>
      <c r="J1848" s="191"/>
      <c r="K1848" s="209">
        <v>97</v>
      </c>
      <c r="L1848" s="193"/>
      <c r="M1848" s="191"/>
      <c r="N1848" s="193"/>
      <c r="O1848" s="191"/>
      <c r="P1848" s="194">
        <v>1122.78</v>
      </c>
      <c r="GO1848" s="277"/>
      <c r="GP1848" s="277"/>
      <c r="GQ1848" s="277"/>
      <c r="GR1848" s="277"/>
      <c r="GS1848" s="277"/>
      <c r="GT1848" s="277"/>
      <c r="GU1848" s="277"/>
      <c r="GW1848" s="157"/>
      <c r="GX1848" s="157"/>
      <c r="GY1848" s="157"/>
      <c r="GZ1848" s="277"/>
      <c r="HA1848" s="157"/>
      <c r="HB1848" s="157" t="s">
        <v>604</v>
      </c>
      <c r="HC1848" s="277"/>
      <c r="HD1848" s="277"/>
      <c r="HF1848" s="277"/>
      <c r="HH1848" s="289"/>
    </row>
    <row r="1849" spans="1:216" ht="12.75" customHeight="1">
      <c r="A1849" s="203"/>
      <c r="B1849" s="189" t="s">
        <v>605</v>
      </c>
      <c r="C1849" s="501" t="s">
        <v>606</v>
      </c>
      <c r="D1849" s="501"/>
      <c r="E1849" s="501"/>
      <c r="F1849" s="501"/>
      <c r="G1849" s="501"/>
      <c r="H1849" s="190" t="s">
        <v>432</v>
      </c>
      <c r="I1849" s="209">
        <v>51</v>
      </c>
      <c r="J1849" s="191"/>
      <c r="K1849" s="209">
        <v>51</v>
      </c>
      <c r="L1849" s="193"/>
      <c r="M1849" s="191"/>
      <c r="N1849" s="193"/>
      <c r="O1849" s="191"/>
      <c r="P1849" s="216">
        <v>590.33000000000004</v>
      </c>
      <c r="GO1849" s="277"/>
      <c r="GP1849" s="277"/>
      <c r="GQ1849" s="277"/>
      <c r="GR1849" s="277"/>
      <c r="GS1849" s="277"/>
      <c r="GT1849" s="277"/>
      <c r="GU1849" s="277"/>
      <c r="GW1849" s="157"/>
      <c r="GX1849" s="157"/>
      <c r="GY1849" s="157"/>
      <c r="GZ1849" s="277"/>
      <c r="HA1849" s="157"/>
      <c r="HB1849" s="157" t="s">
        <v>606</v>
      </c>
      <c r="HC1849" s="277"/>
      <c r="HD1849" s="277"/>
      <c r="HF1849" s="277"/>
      <c r="HH1849" s="289"/>
    </row>
    <row r="1850" spans="1:216" ht="12.75" customHeight="1">
      <c r="A1850" s="213"/>
      <c r="B1850" s="214"/>
      <c r="C1850" s="500" t="s">
        <v>438</v>
      </c>
      <c r="D1850" s="500"/>
      <c r="E1850" s="500"/>
      <c r="F1850" s="500"/>
      <c r="G1850" s="500"/>
      <c r="H1850" s="180"/>
      <c r="I1850" s="181"/>
      <c r="J1850" s="181"/>
      <c r="K1850" s="181"/>
      <c r="L1850" s="183"/>
      <c r="M1850" s="181"/>
      <c r="N1850" s="211">
        <v>14856.25</v>
      </c>
      <c r="O1850" s="181"/>
      <c r="P1850" s="212">
        <v>2971.25</v>
      </c>
      <c r="GO1850" s="277"/>
      <c r="GP1850" s="277"/>
      <c r="GQ1850" s="277"/>
      <c r="GR1850" s="277"/>
      <c r="GS1850" s="277"/>
      <c r="GT1850" s="277"/>
      <c r="GU1850" s="277"/>
      <c r="GW1850" s="157"/>
      <c r="GX1850" s="157"/>
      <c r="GY1850" s="157"/>
      <c r="GZ1850" s="277"/>
      <c r="HA1850" s="157"/>
      <c r="HB1850" s="157"/>
      <c r="HC1850" s="277" t="s">
        <v>438</v>
      </c>
      <c r="HD1850" s="277"/>
      <c r="HF1850" s="277"/>
      <c r="HH1850" s="289"/>
    </row>
    <row r="1851" spans="1:216" ht="12.75" customHeight="1">
      <c r="A1851" s="497" t="s">
        <v>2268</v>
      </c>
      <c r="B1851" s="497"/>
      <c r="C1851" s="497"/>
      <c r="D1851" s="497"/>
      <c r="E1851" s="497"/>
      <c r="F1851" s="497"/>
      <c r="G1851" s="497"/>
      <c r="H1851" s="497"/>
      <c r="I1851" s="497"/>
      <c r="J1851" s="497"/>
      <c r="K1851" s="497"/>
      <c r="L1851" s="497"/>
      <c r="M1851" s="497"/>
      <c r="N1851" s="497"/>
      <c r="O1851" s="497"/>
      <c r="P1851" s="497"/>
      <c r="GO1851" s="277"/>
      <c r="GP1851" s="277" t="s">
        <v>2268</v>
      </c>
      <c r="GQ1851" s="277"/>
      <c r="GR1851" s="277"/>
      <c r="GS1851" s="277"/>
      <c r="GT1851" s="277"/>
      <c r="GU1851" s="277"/>
      <c r="GW1851" s="157"/>
      <c r="GX1851" s="157"/>
      <c r="GY1851" s="157"/>
      <c r="GZ1851" s="277"/>
      <c r="HA1851" s="157"/>
      <c r="HB1851" s="157"/>
      <c r="HC1851" s="277"/>
      <c r="HD1851" s="277"/>
      <c r="HF1851" s="277"/>
      <c r="HH1851" s="289"/>
    </row>
    <row r="1852" spans="1:216" ht="12.75" customHeight="1">
      <c r="A1852" s="178" t="s">
        <v>754</v>
      </c>
      <c r="B1852" s="179" t="s">
        <v>1408</v>
      </c>
      <c r="C1852" s="498" t="s">
        <v>1409</v>
      </c>
      <c r="D1852" s="498"/>
      <c r="E1852" s="498"/>
      <c r="F1852" s="498"/>
      <c r="G1852" s="498"/>
      <c r="H1852" s="180" t="s">
        <v>610</v>
      </c>
      <c r="I1852" s="181">
        <v>1.6</v>
      </c>
      <c r="J1852" s="182">
        <v>1</v>
      </c>
      <c r="K1852" s="222">
        <v>1.6</v>
      </c>
      <c r="L1852" s="183"/>
      <c r="M1852" s="181"/>
      <c r="N1852" s="184"/>
      <c r="O1852" s="181"/>
      <c r="P1852" s="185"/>
      <c r="GO1852" s="277"/>
      <c r="GP1852" s="277"/>
      <c r="GQ1852" s="277" t="s">
        <v>1409</v>
      </c>
      <c r="GR1852" s="277"/>
      <c r="GS1852" s="277"/>
      <c r="GT1852" s="277"/>
      <c r="GU1852" s="277"/>
      <c r="GW1852" s="157"/>
      <c r="GX1852" s="157"/>
      <c r="GY1852" s="157"/>
      <c r="GZ1852" s="277"/>
      <c r="HA1852" s="157"/>
      <c r="HB1852" s="157"/>
      <c r="HC1852" s="277"/>
      <c r="HD1852" s="277"/>
      <c r="HF1852" s="277"/>
      <c r="HH1852" s="289"/>
    </row>
    <row r="1853" spans="1:216" ht="56.25" customHeight="1">
      <c r="A1853" s="186"/>
      <c r="B1853" s="187" t="s">
        <v>386</v>
      </c>
      <c r="C1853" s="499" t="s">
        <v>387</v>
      </c>
      <c r="D1853" s="499"/>
      <c r="E1853" s="499"/>
      <c r="F1853" s="499"/>
      <c r="G1853" s="499"/>
      <c r="H1853" s="499"/>
      <c r="I1853" s="499"/>
      <c r="J1853" s="499"/>
      <c r="K1853" s="499"/>
      <c r="L1853" s="499"/>
      <c r="M1853" s="499"/>
      <c r="N1853" s="499"/>
      <c r="O1853" s="499"/>
      <c r="P1853" s="499"/>
      <c r="GO1853" s="277"/>
      <c r="GP1853" s="277"/>
      <c r="GQ1853" s="277"/>
      <c r="GR1853" s="277"/>
      <c r="GS1853" s="277"/>
      <c r="GT1853" s="277"/>
      <c r="GU1853" s="277"/>
      <c r="GV1853" s="140" t="s">
        <v>387</v>
      </c>
      <c r="GW1853" s="157"/>
      <c r="GX1853" s="157"/>
      <c r="GY1853" s="157"/>
      <c r="GZ1853" s="277"/>
      <c r="HA1853" s="157"/>
      <c r="HB1853" s="157"/>
      <c r="HC1853" s="277"/>
      <c r="HD1853" s="277"/>
      <c r="HF1853" s="277"/>
      <c r="HH1853" s="289"/>
    </row>
    <row r="1854" spans="1:216" ht="22.5" customHeight="1">
      <c r="A1854" s="186"/>
      <c r="B1854" s="187" t="s">
        <v>388</v>
      </c>
      <c r="C1854" s="499" t="s">
        <v>389</v>
      </c>
      <c r="D1854" s="499"/>
      <c r="E1854" s="499"/>
      <c r="F1854" s="499"/>
      <c r="G1854" s="499"/>
      <c r="H1854" s="499"/>
      <c r="I1854" s="499"/>
      <c r="J1854" s="499"/>
      <c r="K1854" s="499"/>
      <c r="L1854" s="499"/>
      <c r="M1854" s="499"/>
      <c r="N1854" s="499"/>
      <c r="O1854" s="499"/>
      <c r="P1854" s="499"/>
      <c r="GO1854" s="277"/>
      <c r="GP1854" s="277"/>
      <c r="GQ1854" s="277"/>
      <c r="GR1854" s="277"/>
      <c r="GS1854" s="277"/>
      <c r="GT1854" s="277"/>
      <c r="GU1854" s="277"/>
      <c r="GV1854" s="140" t="s">
        <v>389</v>
      </c>
      <c r="GW1854" s="157"/>
      <c r="GX1854" s="157"/>
      <c r="GY1854" s="157"/>
      <c r="GZ1854" s="277"/>
      <c r="HA1854" s="157"/>
      <c r="HB1854" s="157"/>
      <c r="HC1854" s="277"/>
      <c r="HD1854" s="277"/>
      <c r="HF1854" s="277"/>
      <c r="HH1854" s="289"/>
    </row>
    <row r="1855" spans="1:216" ht="12.75" customHeight="1">
      <c r="A1855" s="186"/>
      <c r="B1855" s="187"/>
      <c r="C1855" s="499" t="s">
        <v>2011</v>
      </c>
      <c r="D1855" s="499"/>
      <c r="E1855" s="499"/>
      <c r="F1855" s="499"/>
      <c r="G1855" s="499"/>
      <c r="H1855" s="499"/>
      <c r="I1855" s="499"/>
      <c r="J1855" s="499"/>
      <c r="K1855" s="499"/>
      <c r="L1855" s="499"/>
      <c r="M1855" s="499"/>
      <c r="N1855" s="499"/>
      <c r="O1855" s="499"/>
      <c r="P1855" s="499"/>
      <c r="GO1855" s="277"/>
      <c r="GP1855" s="277"/>
      <c r="GQ1855" s="277"/>
      <c r="GR1855" s="277"/>
      <c r="GS1855" s="277"/>
      <c r="GT1855" s="277"/>
      <c r="GU1855" s="277"/>
      <c r="GV1855" s="140" t="s">
        <v>2011</v>
      </c>
      <c r="GW1855" s="157"/>
      <c r="GX1855" s="157"/>
      <c r="GY1855" s="157"/>
      <c r="GZ1855" s="277"/>
      <c r="HA1855" s="157"/>
      <c r="HB1855" s="157"/>
      <c r="HC1855" s="277"/>
      <c r="HD1855" s="277"/>
      <c r="HF1855" s="277"/>
      <c r="HH1855" s="289"/>
    </row>
    <row r="1856" spans="1:216" ht="12.75" customHeight="1">
      <c r="A1856" s="188"/>
      <c r="B1856" s="189" t="s">
        <v>164</v>
      </c>
      <c r="C1856" s="501" t="s">
        <v>391</v>
      </c>
      <c r="D1856" s="501"/>
      <c r="E1856" s="501"/>
      <c r="F1856" s="501"/>
      <c r="G1856" s="501"/>
      <c r="H1856" s="190" t="s">
        <v>392</v>
      </c>
      <c r="I1856" s="191"/>
      <c r="J1856" s="191"/>
      <c r="K1856" s="197">
        <v>5.2962930000000004</v>
      </c>
      <c r="L1856" s="193"/>
      <c r="M1856" s="191"/>
      <c r="N1856" s="193"/>
      <c r="O1856" s="191"/>
      <c r="P1856" s="194">
        <v>2998.44</v>
      </c>
      <c r="GO1856" s="277"/>
      <c r="GP1856" s="277"/>
      <c r="GQ1856" s="277"/>
      <c r="GR1856" s="277"/>
      <c r="GS1856" s="277"/>
      <c r="GT1856" s="277"/>
      <c r="GU1856" s="277"/>
      <c r="GW1856" s="157" t="s">
        <v>391</v>
      </c>
      <c r="GX1856" s="157"/>
      <c r="GY1856" s="157"/>
      <c r="GZ1856" s="277"/>
      <c r="HA1856" s="157"/>
      <c r="HB1856" s="157"/>
      <c r="HC1856" s="277"/>
      <c r="HD1856" s="277"/>
      <c r="HF1856" s="277"/>
      <c r="HH1856" s="289"/>
    </row>
    <row r="1857" spans="1:216" ht="12.75" customHeight="1">
      <c r="A1857" s="195"/>
      <c r="B1857" s="189" t="s">
        <v>393</v>
      </c>
      <c r="C1857" s="501" t="s">
        <v>394</v>
      </c>
      <c r="D1857" s="501"/>
      <c r="E1857" s="501"/>
      <c r="F1857" s="501"/>
      <c r="G1857" s="501"/>
      <c r="H1857" s="190" t="s">
        <v>392</v>
      </c>
      <c r="I1857" s="201">
        <v>2.06</v>
      </c>
      <c r="J1857" s="197">
        <v>1.6068849999999999</v>
      </c>
      <c r="K1857" s="197">
        <v>5.2962930000000004</v>
      </c>
      <c r="L1857" s="198"/>
      <c r="M1857" s="199"/>
      <c r="N1857" s="200">
        <v>566.14</v>
      </c>
      <c r="O1857" s="191"/>
      <c r="P1857" s="194">
        <v>2998.44</v>
      </c>
      <c r="Q1857" s="278"/>
      <c r="R1857" s="278"/>
      <c r="GO1857" s="277"/>
      <c r="GP1857" s="277"/>
      <c r="GQ1857" s="277"/>
      <c r="GR1857" s="277"/>
      <c r="GS1857" s="277"/>
      <c r="GT1857" s="277"/>
      <c r="GU1857" s="277"/>
      <c r="GW1857" s="157"/>
      <c r="GX1857" s="157" t="s">
        <v>394</v>
      </c>
      <c r="GY1857" s="157"/>
      <c r="GZ1857" s="277"/>
      <c r="HA1857" s="157"/>
      <c r="HB1857" s="157"/>
      <c r="HC1857" s="277"/>
      <c r="HD1857" s="277"/>
      <c r="HF1857" s="277"/>
      <c r="HH1857" s="289"/>
    </row>
    <row r="1858" spans="1:216" ht="12.75" customHeight="1">
      <c r="A1858" s="188"/>
      <c r="B1858" s="189" t="s">
        <v>167</v>
      </c>
      <c r="C1858" s="501" t="s">
        <v>395</v>
      </c>
      <c r="D1858" s="501"/>
      <c r="E1858" s="501"/>
      <c r="F1858" s="501"/>
      <c r="G1858" s="501"/>
      <c r="H1858" s="190"/>
      <c r="I1858" s="191"/>
      <c r="J1858" s="191"/>
      <c r="K1858" s="191"/>
      <c r="L1858" s="193"/>
      <c r="M1858" s="191"/>
      <c r="N1858" s="193"/>
      <c r="O1858" s="191"/>
      <c r="P1858" s="216">
        <v>109.3</v>
      </c>
      <c r="GO1858" s="277"/>
      <c r="GP1858" s="277"/>
      <c r="GQ1858" s="277"/>
      <c r="GR1858" s="277"/>
      <c r="GS1858" s="277"/>
      <c r="GT1858" s="277"/>
      <c r="GU1858" s="277"/>
      <c r="GW1858" s="157" t="s">
        <v>395</v>
      </c>
      <c r="GX1858" s="157"/>
      <c r="GY1858" s="157"/>
      <c r="GZ1858" s="277"/>
      <c r="HA1858" s="157"/>
      <c r="HB1858" s="157"/>
      <c r="HC1858" s="277"/>
      <c r="HD1858" s="277"/>
      <c r="HF1858" s="277"/>
      <c r="HH1858" s="289"/>
    </row>
    <row r="1859" spans="1:216" ht="12.75" customHeight="1">
      <c r="A1859" s="188"/>
      <c r="B1859" s="189"/>
      <c r="C1859" s="501" t="s">
        <v>396</v>
      </c>
      <c r="D1859" s="501"/>
      <c r="E1859" s="501"/>
      <c r="F1859" s="501"/>
      <c r="G1859" s="501"/>
      <c r="H1859" s="190" t="s">
        <v>392</v>
      </c>
      <c r="I1859" s="191"/>
      <c r="J1859" s="191"/>
      <c r="K1859" s="215">
        <v>0.1028406</v>
      </c>
      <c r="L1859" s="193"/>
      <c r="M1859" s="191"/>
      <c r="N1859" s="193"/>
      <c r="O1859" s="191"/>
      <c r="P1859" s="216">
        <v>69.78</v>
      </c>
      <c r="GO1859" s="277"/>
      <c r="GP1859" s="277"/>
      <c r="GQ1859" s="277"/>
      <c r="GR1859" s="277"/>
      <c r="GS1859" s="277"/>
      <c r="GT1859" s="277"/>
      <c r="GU1859" s="277"/>
      <c r="GW1859" s="157" t="s">
        <v>396</v>
      </c>
      <c r="GX1859" s="157"/>
      <c r="GY1859" s="157"/>
      <c r="GZ1859" s="277"/>
      <c r="HA1859" s="157"/>
      <c r="HB1859" s="157"/>
      <c r="HC1859" s="277"/>
      <c r="HD1859" s="277"/>
      <c r="HF1859" s="277"/>
      <c r="HH1859" s="289"/>
    </row>
    <row r="1860" spans="1:216" ht="12.75" customHeight="1">
      <c r="A1860" s="195"/>
      <c r="B1860" s="189" t="s">
        <v>397</v>
      </c>
      <c r="C1860" s="501" t="s">
        <v>398</v>
      </c>
      <c r="D1860" s="501"/>
      <c r="E1860" s="501"/>
      <c r="F1860" s="501"/>
      <c r="G1860" s="501"/>
      <c r="H1860" s="190" t="s">
        <v>399</v>
      </c>
      <c r="I1860" s="201">
        <v>0.02</v>
      </c>
      <c r="J1860" s="197">
        <v>1.6068849999999999</v>
      </c>
      <c r="K1860" s="215">
        <v>5.1420300000000002E-2</v>
      </c>
      <c r="L1860" s="198"/>
      <c r="M1860" s="199"/>
      <c r="N1860" s="200">
        <v>1582.31</v>
      </c>
      <c r="O1860" s="191"/>
      <c r="P1860" s="194">
        <v>81.36</v>
      </c>
      <c r="Q1860" s="278"/>
      <c r="R1860" s="278"/>
      <c r="GO1860" s="277"/>
      <c r="GP1860" s="277"/>
      <c r="GQ1860" s="277"/>
      <c r="GR1860" s="277"/>
      <c r="GS1860" s="277"/>
      <c r="GT1860" s="277"/>
      <c r="GU1860" s="277"/>
      <c r="GW1860" s="157"/>
      <c r="GX1860" s="157" t="s">
        <v>398</v>
      </c>
      <c r="GY1860" s="157"/>
      <c r="GZ1860" s="277"/>
      <c r="HA1860" s="157"/>
      <c r="HB1860" s="157"/>
      <c r="HC1860" s="277"/>
      <c r="HD1860" s="277"/>
      <c r="HF1860" s="277"/>
      <c r="HH1860" s="289"/>
    </row>
    <row r="1861" spans="1:216" ht="12.75" customHeight="1">
      <c r="A1861" s="203"/>
      <c r="B1861" s="189" t="s">
        <v>400</v>
      </c>
      <c r="C1861" s="501" t="s">
        <v>401</v>
      </c>
      <c r="D1861" s="501"/>
      <c r="E1861" s="501"/>
      <c r="F1861" s="501"/>
      <c r="G1861" s="501"/>
      <c r="H1861" s="190" t="s">
        <v>392</v>
      </c>
      <c r="I1861" s="201">
        <v>0.02</v>
      </c>
      <c r="J1861" s="197">
        <v>1.6068849999999999</v>
      </c>
      <c r="K1861" s="215">
        <v>5.1420300000000002E-2</v>
      </c>
      <c r="L1861" s="193"/>
      <c r="M1861" s="191"/>
      <c r="N1861" s="204">
        <v>777.91</v>
      </c>
      <c r="O1861" s="191"/>
      <c r="P1861" s="216">
        <v>40</v>
      </c>
      <c r="GO1861" s="277"/>
      <c r="GP1861" s="277"/>
      <c r="GQ1861" s="277"/>
      <c r="GR1861" s="277"/>
      <c r="GS1861" s="277"/>
      <c r="GT1861" s="277"/>
      <c r="GU1861" s="277"/>
      <c r="GW1861" s="157"/>
      <c r="GX1861" s="157"/>
      <c r="GY1861" s="157" t="s">
        <v>401</v>
      </c>
      <c r="GZ1861" s="277"/>
      <c r="HA1861" s="157"/>
      <c r="HB1861" s="157"/>
      <c r="HC1861" s="277"/>
      <c r="HD1861" s="277"/>
      <c r="HF1861" s="277"/>
      <c r="HH1861" s="289"/>
    </row>
    <row r="1862" spans="1:216" ht="12.75" customHeight="1">
      <c r="A1862" s="195"/>
      <c r="B1862" s="189" t="s">
        <v>402</v>
      </c>
      <c r="C1862" s="501" t="s">
        <v>403</v>
      </c>
      <c r="D1862" s="501"/>
      <c r="E1862" s="501"/>
      <c r="F1862" s="501"/>
      <c r="G1862" s="501"/>
      <c r="H1862" s="190" t="s">
        <v>399</v>
      </c>
      <c r="I1862" s="201">
        <v>0.02</v>
      </c>
      <c r="J1862" s="197">
        <v>1.6068849999999999</v>
      </c>
      <c r="K1862" s="215">
        <v>5.1420300000000002E-2</v>
      </c>
      <c r="L1862" s="198"/>
      <c r="M1862" s="199"/>
      <c r="N1862" s="200">
        <v>543.33000000000004</v>
      </c>
      <c r="O1862" s="191"/>
      <c r="P1862" s="194">
        <v>27.94</v>
      </c>
      <c r="Q1862" s="278"/>
      <c r="R1862" s="278"/>
      <c r="GO1862" s="277"/>
      <c r="GP1862" s="277"/>
      <c r="GQ1862" s="277"/>
      <c r="GR1862" s="277"/>
      <c r="GS1862" s="277"/>
      <c r="GT1862" s="277"/>
      <c r="GU1862" s="277"/>
      <c r="GW1862" s="157"/>
      <c r="GX1862" s="157" t="s">
        <v>403</v>
      </c>
      <c r="GY1862" s="157"/>
      <c r="GZ1862" s="277"/>
      <c r="HA1862" s="157"/>
      <c r="HB1862" s="157"/>
      <c r="HC1862" s="277"/>
      <c r="HD1862" s="277"/>
      <c r="HF1862" s="277"/>
      <c r="HH1862" s="289"/>
    </row>
    <row r="1863" spans="1:216" ht="12.75" customHeight="1">
      <c r="A1863" s="203"/>
      <c r="B1863" s="189" t="s">
        <v>404</v>
      </c>
      <c r="C1863" s="501" t="s">
        <v>405</v>
      </c>
      <c r="D1863" s="501"/>
      <c r="E1863" s="501"/>
      <c r="F1863" s="501"/>
      <c r="G1863" s="501"/>
      <c r="H1863" s="190" t="s">
        <v>392</v>
      </c>
      <c r="I1863" s="201">
        <v>0.02</v>
      </c>
      <c r="J1863" s="197">
        <v>1.6068849999999999</v>
      </c>
      <c r="K1863" s="215">
        <v>5.1420300000000002E-2</v>
      </c>
      <c r="L1863" s="193"/>
      <c r="M1863" s="191"/>
      <c r="N1863" s="204">
        <v>579.11</v>
      </c>
      <c r="O1863" s="191"/>
      <c r="P1863" s="216">
        <v>29.78</v>
      </c>
      <c r="GO1863" s="277"/>
      <c r="GP1863" s="277"/>
      <c r="GQ1863" s="277"/>
      <c r="GR1863" s="277"/>
      <c r="GS1863" s="277"/>
      <c r="GT1863" s="277"/>
      <c r="GU1863" s="277"/>
      <c r="GW1863" s="157"/>
      <c r="GX1863" s="157"/>
      <c r="GY1863" s="157" t="s">
        <v>405</v>
      </c>
      <c r="GZ1863" s="277"/>
      <c r="HA1863" s="157"/>
      <c r="HB1863" s="157"/>
      <c r="HC1863" s="277"/>
      <c r="HD1863" s="277"/>
      <c r="HF1863" s="277"/>
      <c r="HH1863" s="289"/>
    </row>
    <row r="1864" spans="1:216" ht="12.75" customHeight="1">
      <c r="A1864" s="188"/>
      <c r="B1864" s="189" t="s">
        <v>180</v>
      </c>
      <c r="C1864" s="501" t="s">
        <v>410</v>
      </c>
      <c r="D1864" s="501"/>
      <c r="E1864" s="501"/>
      <c r="F1864" s="501"/>
      <c r="G1864" s="501"/>
      <c r="H1864" s="190"/>
      <c r="I1864" s="191"/>
      <c r="J1864" s="191"/>
      <c r="K1864" s="191"/>
      <c r="L1864" s="193"/>
      <c r="M1864" s="191"/>
      <c r="N1864" s="193"/>
      <c r="O1864" s="191"/>
      <c r="P1864" s="216">
        <v>175.38</v>
      </c>
      <c r="GO1864" s="277"/>
      <c r="GP1864" s="277"/>
      <c r="GQ1864" s="277"/>
      <c r="GR1864" s="277"/>
      <c r="GS1864" s="277"/>
      <c r="GT1864" s="277"/>
      <c r="GU1864" s="277"/>
      <c r="GW1864" s="157" t="s">
        <v>410</v>
      </c>
      <c r="GX1864" s="157"/>
      <c r="GY1864" s="157"/>
      <c r="GZ1864" s="277"/>
      <c r="HA1864" s="157"/>
      <c r="HB1864" s="157"/>
      <c r="HC1864" s="277"/>
      <c r="HD1864" s="277"/>
      <c r="HF1864" s="277"/>
      <c r="HH1864" s="289"/>
    </row>
    <row r="1865" spans="1:216" ht="33.75" customHeight="1">
      <c r="A1865" s="195"/>
      <c r="B1865" s="189" t="s">
        <v>593</v>
      </c>
      <c r="C1865" s="501" t="s">
        <v>594</v>
      </c>
      <c r="D1865" s="501"/>
      <c r="E1865" s="501"/>
      <c r="F1865" s="501"/>
      <c r="G1865" s="501"/>
      <c r="H1865" s="190" t="s">
        <v>595</v>
      </c>
      <c r="I1865" s="201">
        <v>13.33</v>
      </c>
      <c r="J1865" s="202">
        <v>1.0367</v>
      </c>
      <c r="K1865" s="215">
        <v>22.1107376</v>
      </c>
      <c r="L1865" s="205">
        <v>5.87</v>
      </c>
      <c r="M1865" s="206">
        <v>0.87</v>
      </c>
      <c r="N1865" s="200">
        <v>5.1100000000000003</v>
      </c>
      <c r="O1865" s="191"/>
      <c r="P1865" s="194">
        <v>112.99</v>
      </c>
      <c r="Q1865" s="278"/>
      <c r="R1865" s="278"/>
      <c r="GO1865" s="277"/>
      <c r="GP1865" s="277"/>
      <c r="GQ1865" s="277"/>
      <c r="GR1865" s="277"/>
      <c r="GS1865" s="277"/>
      <c r="GT1865" s="277"/>
      <c r="GU1865" s="277"/>
      <c r="GW1865" s="157"/>
      <c r="GX1865" s="157" t="s">
        <v>594</v>
      </c>
      <c r="GY1865" s="157"/>
      <c r="GZ1865" s="277"/>
      <c r="HA1865" s="157"/>
      <c r="HB1865" s="157"/>
      <c r="HC1865" s="277"/>
      <c r="HD1865" s="277"/>
      <c r="HF1865" s="277"/>
      <c r="HH1865" s="289"/>
    </row>
    <row r="1866" spans="1:216" ht="22.5" customHeight="1">
      <c r="A1866" s="195"/>
      <c r="B1866" s="189" t="s">
        <v>1403</v>
      </c>
      <c r="C1866" s="501" t="s">
        <v>1404</v>
      </c>
      <c r="D1866" s="501"/>
      <c r="E1866" s="501"/>
      <c r="F1866" s="501"/>
      <c r="G1866" s="501"/>
      <c r="H1866" s="190" t="s">
        <v>1405</v>
      </c>
      <c r="I1866" s="201">
        <v>0.55000000000000004</v>
      </c>
      <c r="J1866" s="202">
        <v>1.0367</v>
      </c>
      <c r="K1866" s="197">
        <v>0.912296</v>
      </c>
      <c r="L1866" s="205">
        <v>37.71</v>
      </c>
      <c r="M1866" s="206">
        <v>1.54</v>
      </c>
      <c r="N1866" s="200">
        <v>58.07</v>
      </c>
      <c r="O1866" s="191"/>
      <c r="P1866" s="194">
        <v>52.98</v>
      </c>
      <c r="Q1866" s="278"/>
      <c r="R1866" s="278"/>
      <c r="GO1866" s="277"/>
      <c r="GP1866" s="277"/>
      <c r="GQ1866" s="277"/>
      <c r="GR1866" s="277"/>
      <c r="GS1866" s="277"/>
      <c r="GT1866" s="277"/>
      <c r="GU1866" s="277"/>
      <c r="GW1866" s="157"/>
      <c r="GX1866" s="157" t="s">
        <v>1404</v>
      </c>
      <c r="GY1866" s="157"/>
      <c r="GZ1866" s="277"/>
      <c r="HA1866" s="157"/>
      <c r="HB1866" s="157"/>
      <c r="HC1866" s="277"/>
      <c r="HD1866" s="277"/>
      <c r="HF1866" s="277"/>
      <c r="HH1866" s="289"/>
    </row>
    <row r="1867" spans="1:216" ht="12.75" customHeight="1">
      <c r="A1867" s="195"/>
      <c r="B1867" s="189" t="s">
        <v>730</v>
      </c>
      <c r="C1867" s="501" t="s">
        <v>731</v>
      </c>
      <c r="D1867" s="501"/>
      <c r="E1867" s="501"/>
      <c r="F1867" s="501"/>
      <c r="G1867" s="501"/>
      <c r="H1867" s="190" t="s">
        <v>413</v>
      </c>
      <c r="I1867" s="201">
        <v>0.05</v>
      </c>
      <c r="J1867" s="202">
        <v>1.0367</v>
      </c>
      <c r="K1867" s="197">
        <v>8.2935999999999996E-2</v>
      </c>
      <c r="L1867" s="205">
        <v>79.88</v>
      </c>
      <c r="M1867" s="206">
        <v>1.42</v>
      </c>
      <c r="N1867" s="200">
        <v>113.43</v>
      </c>
      <c r="O1867" s="191"/>
      <c r="P1867" s="194">
        <v>9.41</v>
      </c>
      <c r="Q1867" s="278"/>
      <c r="R1867" s="278"/>
      <c r="GO1867" s="277"/>
      <c r="GP1867" s="277"/>
      <c r="GQ1867" s="277"/>
      <c r="GR1867" s="277"/>
      <c r="GS1867" s="277"/>
      <c r="GT1867" s="277"/>
      <c r="GU1867" s="277"/>
      <c r="GW1867" s="157"/>
      <c r="GX1867" s="157" t="s">
        <v>731</v>
      </c>
      <c r="GY1867" s="157"/>
      <c r="GZ1867" s="277"/>
      <c r="HA1867" s="157"/>
      <c r="HB1867" s="157"/>
      <c r="HC1867" s="277"/>
      <c r="HD1867" s="277"/>
      <c r="HF1867" s="277"/>
      <c r="HH1867" s="289"/>
    </row>
    <row r="1868" spans="1:216" ht="12.75" customHeight="1">
      <c r="A1868" s="210"/>
      <c r="B1868" s="187"/>
      <c r="C1868" s="500" t="s">
        <v>429</v>
      </c>
      <c r="D1868" s="500"/>
      <c r="E1868" s="500"/>
      <c r="F1868" s="500"/>
      <c r="G1868" s="500"/>
      <c r="H1868" s="180"/>
      <c r="I1868" s="181"/>
      <c r="J1868" s="181"/>
      <c r="K1868" s="181"/>
      <c r="L1868" s="183"/>
      <c r="M1868" s="181"/>
      <c r="N1868" s="211"/>
      <c r="O1868" s="181"/>
      <c r="P1868" s="212">
        <v>3352.9</v>
      </c>
      <c r="Q1868" s="278"/>
      <c r="R1868" s="278"/>
      <c r="GO1868" s="277"/>
      <c r="GP1868" s="277"/>
      <c r="GQ1868" s="277"/>
      <c r="GR1868" s="277"/>
      <c r="GS1868" s="277"/>
      <c r="GT1868" s="277"/>
      <c r="GU1868" s="277"/>
      <c r="GW1868" s="157"/>
      <c r="GX1868" s="157"/>
      <c r="GY1868" s="157"/>
      <c r="GZ1868" s="277" t="s">
        <v>429</v>
      </c>
      <c r="HA1868" s="157"/>
      <c r="HB1868" s="157"/>
      <c r="HC1868" s="277"/>
      <c r="HD1868" s="277"/>
      <c r="HF1868" s="277"/>
      <c r="HH1868" s="289"/>
    </row>
    <row r="1869" spans="1:216" ht="12.75" customHeight="1">
      <c r="A1869" s="203" t="s">
        <v>756</v>
      </c>
      <c r="B1869" s="189" t="s">
        <v>430</v>
      </c>
      <c r="C1869" s="501" t="s">
        <v>431</v>
      </c>
      <c r="D1869" s="501"/>
      <c r="E1869" s="501"/>
      <c r="F1869" s="501"/>
      <c r="G1869" s="501"/>
      <c r="H1869" s="190" t="s">
        <v>432</v>
      </c>
      <c r="I1869" s="209">
        <v>2</v>
      </c>
      <c r="J1869" s="191"/>
      <c r="K1869" s="209">
        <v>2</v>
      </c>
      <c r="L1869" s="193"/>
      <c r="M1869" s="191"/>
      <c r="N1869" s="193"/>
      <c r="O1869" s="202">
        <v>1.0367</v>
      </c>
      <c r="P1869" s="216">
        <v>38.69</v>
      </c>
      <c r="GO1869" s="277"/>
      <c r="GP1869" s="277"/>
      <c r="GQ1869" s="277"/>
      <c r="GR1869" s="277"/>
      <c r="GS1869" s="277"/>
      <c r="GT1869" s="277"/>
      <c r="GU1869" s="277"/>
      <c r="GW1869" s="157"/>
      <c r="GX1869" s="157"/>
      <c r="GY1869" s="157"/>
      <c r="GZ1869" s="277"/>
      <c r="HA1869" s="157" t="s">
        <v>431</v>
      </c>
      <c r="HB1869" s="157"/>
      <c r="HC1869" s="277"/>
      <c r="HD1869" s="277"/>
      <c r="HF1869" s="277"/>
      <c r="HH1869" s="289"/>
    </row>
    <row r="1870" spans="1:216" ht="12.75" customHeight="1">
      <c r="A1870" s="203"/>
      <c r="B1870" s="189"/>
      <c r="C1870" s="501" t="s">
        <v>433</v>
      </c>
      <c r="D1870" s="501"/>
      <c r="E1870" s="501"/>
      <c r="F1870" s="501"/>
      <c r="G1870" s="501"/>
      <c r="H1870" s="190"/>
      <c r="I1870" s="191"/>
      <c r="J1870" s="191"/>
      <c r="K1870" s="191"/>
      <c r="L1870" s="193"/>
      <c r="M1870" s="191"/>
      <c r="N1870" s="193"/>
      <c r="O1870" s="191"/>
      <c r="P1870" s="194">
        <v>3068.22</v>
      </c>
      <c r="GO1870" s="277"/>
      <c r="GP1870" s="277"/>
      <c r="GQ1870" s="277"/>
      <c r="GR1870" s="277"/>
      <c r="GS1870" s="277"/>
      <c r="GT1870" s="277"/>
      <c r="GU1870" s="277"/>
      <c r="GW1870" s="157"/>
      <c r="GX1870" s="157"/>
      <c r="GY1870" s="157"/>
      <c r="GZ1870" s="277"/>
      <c r="HA1870" s="157"/>
      <c r="HB1870" s="157" t="s">
        <v>433</v>
      </c>
      <c r="HC1870" s="277"/>
      <c r="HD1870" s="277"/>
      <c r="HF1870" s="277"/>
      <c r="HH1870" s="289"/>
    </row>
    <row r="1871" spans="1:216" ht="12.75" customHeight="1">
      <c r="A1871" s="203"/>
      <c r="B1871" s="189" t="s">
        <v>603</v>
      </c>
      <c r="C1871" s="501" t="s">
        <v>604</v>
      </c>
      <c r="D1871" s="501"/>
      <c r="E1871" s="501"/>
      <c r="F1871" s="501"/>
      <c r="G1871" s="501"/>
      <c r="H1871" s="190" t="s">
        <v>432</v>
      </c>
      <c r="I1871" s="209">
        <v>97</v>
      </c>
      <c r="J1871" s="191"/>
      <c r="K1871" s="209">
        <v>97</v>
      </c>
      <c r="L1871" s="193"/>
      <c r="M1871" s="191"/>
      <c r="N1871" s="193"/>
      <c r="O1871" s="191"/>
      <c r="P1871" s="194">
        <v>2976.17</v>
      </c>
      <c r="GO1871" s="277"/>
      <c r="GP1871" s="277"/>
      <c r="GQ1871" s="277"/>
      <c r="GR1871" s="277"/>
      <c r="GS1871" s="277"/>
      <c r="GT1871" s="277"/>
      <c r="GU1871" s="277"/>
      <c r="GW1871" s="157"/>
      <c r="GX1871" s="157"/>
      <c r="GY1871" s="157"/>
      <c r="GZ1871" s="277"/>
      <c r="HA1871" s="157"/>
      <c r="HB1871" s="157" t="s">
        <v>604</v>
      </c>
      <c r="HC1871" s="277"/>
      <c r="HD1871" s="277"/>
      <c r="HF1871" s="277"/>
      <c r="HH1871" s="289"/>
    </row>
    <row r="1872" spans="1:216" ht="12.75" customHeight="1">
      <c r="A1872" s="203"/>
      <c r="B1872" s="189" t="s">
        <v>605</v>
      </c>
      <c r="C1872" s="501" t="s">
        <v>606</v>
      </c>
      <c r="D1872" s="501"/>
      <c r="E1872" s="501"/>
      <c r="F1872" s="501"/>
      <c r="G1872" s="501"/>
      <c r="H1872" s="190" t="s">
        <v>432</v>
      </c>
      <c r="I1872" s="209">
        <v>51</v>
      </c>
      <c r="J1872" s="191"/>
      <c r="K1872" s="209">
        <v>51</v>
      </c>
      <c r="L1872" s="193"/>
      <c r="M1872" s="191"/>
      <c r="N1872" s="193"/>
      <c r="O1872" s="191"/>
      <c r="P1872" s="194">
        <v>1564.79</v>
      </c>
      <c r="GO1872" s="277"/>
      <c r="GP1872" s="277"/>
      <c r="GQ1872" s="277"/>
      <c r="GR1872" s="277"/>
      <c r="GS1872" s="277"/>
      <c r="GT1872" s="277"/>
      <c r="GU1872" s="277"/>
      <c r="GW1872" s="157"/>
      <c r="GX1872" s="157"/>
      <c r="GY1872" s="157"/>
      <c r="GZ1872" s="277"/>
      <c r="HA1872" s="157"/>
      <c r="HB1872" s="157" t="s">
        <v>606</v>
      </c>
      <c r="HC1872" s="277"/>
      <c r="HD1872" s="277"/>
      <c r="HF1872" s="277"/>
      <c r="HH1872" s="289"/>
    </row>
    <row r="1873" spans="1:216" ht="12.75" customHeight="1">
      <c r="A1873" s="213"/>
      <c r="B1873" s="214"/>
      <c r="C1873" s="500" t="s">
        <v>438</v>
      </c>
      <c r="D1873" s="500"/>
      <c r="E1873" s="500"/>
      <c r="F1873" s="500"/>
      <c r="G1873" s="500"/>
      <c r="H1873" s="180"/>
      <c r="I1873" s="181"/>
      <c r="J1873" s="181"/>
      <c r="K1873" s="181"/>
      <c r="L1873" s="183"/>
      <c r="M1873" s="181"/>
      <c r="N1873" s="211">
        <v>4957.84</v>
      </c>
      <c r="O1873" s="181"/>
      <c r="P1873" s="212">
        <v>7932.55</v>
      </c>
      <c r="GO1873" s="277"/>
      <c r="GP1873" s="277"/>
      <c r="GQ1873" s="277"/>
      <c r="GR1873" s="277"/>
      <c r="GS1873" s="277"/>
      <c r="GT1873" s="277"/>
      <c r="GU1873" s="277"/>
      <c r="GW1873" s="157"/>
      <c r="GX1873" s="157"/>
      <c r="GY1873" s="157"/>
      <c r="GZ1873" s="277"/>
      <c r="HA1873" s="157"/>
      <c r="HB1873" s="157"/>
      <c r="HC1873" s="277" t="s">
        <v>438</v>
      </c>
      <c r="HD1873" s="277"/>
      <c r="HF1873" s="277"/>
      <c r="HH1873" s="289"/>
    </row>
    <row r="1874" spans="1:216" ht="45" customHeight="1">
      <c r="A1874" s="178" t="s">
        <v>757</v>
      </c>
      <c r="B1874" s="179" t="s">
        <v>1457</v>
      </c>
      <c r="C1874" s="498" t="s">
        <v>1458</v>
      </c>
      <c r="D1874" s="498"/>
      <c r="E1874" s="498"/>
      <c r="F1874" s="498"/>
      <c r="G1874" s="498"/>
      <c r="H1874" s="180" t="s">
        <v>610</v>
      </c>
      <c r="I1874" s="181">
        <v>0.6</v>
      </c>
      <c r="J1874" s="182">
        <v>1</v>
      </c>
      <c r="K1874" s="222">
        <v>0.6</v>
      </c>
      <c r="L1874" s="183"/>
      <c r="M1874" s="181"/>
      <c r="N1874" s="184"/>
      <c r="O1874" s="181"/>
      <c r="P1874" s="185"/>
      <c r="GO1874" s="277"/>
      <c r="GP1874" s="277"/>
      <c r="GQ1874" s="277" t="s">
        <v>1458</v>
      </c>
      <c r="GR1874" s="277"/>
      <c r="GS1874" s="277"/>
      <c r="GT1874" s="277"/>
      <c r="GU1874" s="277"/>
      <c r="GW1874" s="157"/>
      <c r="GX1874" s="157"/>
      <c r="GY1874" s="157"/>
      <c r="GZ1874" s="277"/>
      <c r="HA1874" s="157"/>
      <c r="HB1874" s="157"/>
      <c r="HC1874" s="277"/>
      <c r="HD1874" s="277"/>
      <c r="HF1874" s="277"/>
      <c r="HH1874" s="289"/>
    </row>
    <row r="1875" spans="1:216" ht="56.25" customHeight="1">
      <c r="A1875" s="186"/>
      <c r="B1875" s="187" t="s">
        <v>386</v>
      </c>
      <c r="C1875" s="499" t="s">
        <v>387</v>
      </c>
      <c r="D1875" s="499"/>
      <c r="E1875" s="499"/>
      <c r="F1875" s="499"/>
      <c r="G1875" s="499"/>
      <c r="H1875" s="499"/>
      <c r="I1875" s="499"/>
      <c r="J1875" s="499"/>
      <c r="K1875" s="499"/>
      <c r="L1875" s="499"/>
      <c r="M1875" s="499"/>
      <c r="N1875" s="499"/>
      <c r="O1875" s="499"/>
      <c r="P1875" s="499"/>
      <c r="GO1875" s="277"/>
      <c r="GP1875" s="277"/>
      <c r="GQ1875" s="277"/>
      <c r="GR1875" s="277"/>
      <c r="GS1875" s="277"/>
      <c r="GT1875" s="277"/>
      <c r="GU1875" s="277"/>
      <c r="GV1875" s="140" t="s">
        <v>387</v>
      </c>
      <c r="GW1875" s="157"/>
      <c r="GX1875" s="157"/>
      <c r="GY1875" s="157"/>
      <c r="GZ1875" s="277"/>
      <c r="HA1875" s="157"/>
      <c r="HB1875" s="157"/>
      <c r="HC1875" s="277"/>
      <c r="HD1875" s="277"/>
      <c r="HF1875" s="277"/>
      <c r="HH1875" s="289"/>
    </row>
    <row r="1876" spans="1:216" ht="22.5" customHeight="1">
      <c r="A1876" s="186"/>
      <c r="B1876" s="187" t="s">
        <v>388</v>
      </c>
      <c r="C1876" s="499" t="s">
        <v>389</v>
      </c>
      <c r="D1876" s="499"/>
      <c r="E1876" s="499"/>
      <c r="F1876" s="499"/>
      <c r="G1876" s="499"/>
      <c r="H1876" s="499"/>
      <c r="I1876" s="499"/>
      <c r="J1876" s="499"/>
      <c r="K1876" s="499"/>
      <c r="L1876" s="499"/>
      <c r="M1876" s="499"/>
      <c r="N1876" s="499"/>
      <c r="O1876" s="499"/>
      <c r="P1876" s="499"/>
      <c r="GO1876" s="277"/>
      <c r="GP1876" s="277"/>
      <c r="GQ1876" s="277"/>
      <c r="GR1876" s="277"/>
      <c r="GS1876" s="277"/>
      <c r="GT1876" s="277"/>
      <c r="GU1876" s="277"/>
      <c r="GV1876" s="140" t="s">
        <v>389</v>
      </c>
      <c r="GW1876" s="157"/>
      <c r="GX1876" s="157"/>
      <c r="GY1876" s="157"/>
      <c r="GZ1876" s="277"/>
      <c r="HA1876" s="157"/>
      <c r="HB1876" s="157"/>
      <c r="HC1876" s="277"/>
      <c r="HD1876" s="277"/>
      <c r="HF1876" s="277"/>
      <c r="HH1876" s="289"/>
    </row>
    <row r="1877" spans="1:216" ht="12.75" customHeight="1">
      <c r="A1877" s="186"/>
      <c r="B1877" s="187"/>
      <c r="C1877" s="499" t="s">
        <v>2011</v>
      </c>
      <c r="D1877" s="499"/>
      <c r="E1877" s="499"/>
      <c r="F1877" s="499"/>
      <c r="G1877" s="499"/>
      <c r="H1877" s="499"/>
      <c r="I1877" s="499"/>
      <c r="J1877" s="499"/>
      <c r="K1877" s="499"/>
      <c r="L1877" s="499"/>
      <c r="M1877" s="499"/>
      <c r="N1877" s="499"/>
      <c r="O1877" s="499"/>
      <c r="P1877" s="499"/>
      <c r="GO1877" s="277"/>
      <c r="GP1877" s="277"/>
      <c r="GQ1877" s="277"/>
      <c r="GR1877" s="277"/>
      <c r="GS1877" s="277"/>
      <c r="GT1877" s="277"/>
      <c r="GU1877" s="277"/>
      <c r="GV1877" s="140" t="s">
        <v>2011</v>
      </c>
      <c r="GW1877" s="157"/>
      <c r="GX1877" s="157"/>
      <c r="GY1877" s="157"/>
      <c r="GZ1877" s="277"/>
      <c r="HA1877" s="157"/>
      <c r="HB1877" s="157"/>
      <c r="HC1877" s="277"/>
      <c r="HD1877" s="277"/>
      <c r="HF1877" s="277"/>
      <c r="HH1877" s="289"/>
    </row>
    <row r="1878" spans="1:216" ht="12.75" customHeight="1">
      <c r="A1878" s="188"/>
      <c r="B1878" s="189" t="s">
        <v>164</v>
      </c>
      <c r="C1878" s="501" t="s">
        <v>391</v>
      </c>
      <c r="D1878" s="501"/>
      <c r="E1878" s="501"/>
      <c r="F1878" s="501"/>
      <c r="G1878" s="501"/>
      <c r="H1878" s="190" t="s">
        <v>392</v>
      </c>
      <c r="I1878" s="191"/>
      <c r="J1878" s="191"/>
      <c r="K1878" s="215">
        <v>8.6386137999999999</v>
      </c>
      <c r="L1878" s="193"/>
      <c r="M1878" s="191"/>
      <c r="N1878" s="193"/>
      <c r="O1878" s="191"/>
      <c r="P1878" s="194">
        <v>4890.66</v>
      </c>
      <c r="GO1878" s="277"/>
      <c r="GP1878" s="277"/>
      <c r="GQ1878" s="277"/>
      <c r="GR1878" s="277"/>
      <c r="GS1878" s="277"/>
      <c r="GT1878" s="277"/>
      <c r="GU1878" s="277"/>
      <c r="GW1878" s="157" t="s">
        <v>391</v>
      </c>
      <c r="GX1878" s="157"/>
      <c r="GY1878" s="157"/>
      <c r="GZ1878" s="277"/>
      <c r="HA1878" s="157"/>
      <c r="HB1878" s="157"/>
      <c r="HC1878" s="277"/>
      <c r="HD1878" s="277"/>
      <c r="HF1878" s="277"/>
      <c r="HH1878" s="289"/>
    </row>
    <row r="1879" spans="1:216" ht="12.75" customHeight="1">
      <c r="A1879" s="195"/>
      <c r="B1879" s="189" t="s">
        <v>393</v>
      </c>
      <c r="C1879" s="501" t="s">
        <v>394</v>
      </c>
      <c r="D1879" s="501"/>
      <c r="E1879" s="501"/>
      <c r="F1879" s="501"/>
      <c r="G1879" s="501"/>
      <c r="H1879" s="190" t="s">
        <v>392</v>
      </c>
      <c r="I1879" s="201">
        <v>8.9600000000000009</v>
      </c>
      <c r="J1879" s="197">
        <v>1.6068849999999999</v>
      </c>
      <c r="K1879" s="215">
        <v>8.6386137999999999</v>
      </c>
      <c r="L1879" s="198"/>
      <c r="M1879" s="199"/>
      <c r="N1879" s="200">
        <v>566.14</v>
      </c>
      <c r="O1879" s="191"/>
      <c r="P1879" s="194">
        <v>4890.66</v>
      </c>
      <c r="Q1879" s="278"/>
      <c r="R1879" s="278"/>
      <c r="GO1879" s="277"/>
      <c r="GP1879" s="277"/>
      <c r="GQ1879" s="277"/>
      <c r="GR1879" s="277"/>
      <c r="GS1879" s="277"/>
      <c r="GT1879" s="277"/>
      <c r="GU1879" s="277"/>
      <c r="GW1879" s="157"/>
      <c r="GX1879" s="157" t="s">
        <v>394</v>
      </c>
      <c r="GY1879" s="157"/>
      <c r="GZ1879" s="277"/>
      <c r="HA1879" s="157"/>
      <c r="HB1879" s="157"/>
      <c r="HC1879" s="277"/>
      <c r="HD1879" s="277"/>
      <c r="HF1879" s="277"/>
      <c r="HH1879" s="289"/>
    </row>
    <row r="1880" spans="1:216" ht="12.75" customHeight="1">
      <c r="A1880" s="188"/>
      <c r="B1880" s="189" t="s">
        <v>167</v>
      </c>
      <c r="C1880" s="501" t="s">
        <v>395</v>
      </c>
      <c r="D1880" s="501"/>
      <c r="E1880" s="501"/>
      <c r="F1880" s="501"/>
      <c r="G1880" s="501"/>
      <c r="H1880" s="190"/>
      <c r="I1880" s="191"/>
      <c r="J1880" s="191"/>
      <c r="K1880" s="191"/>
      <c r="L1880" s="193"/>
      <c r="M1880" s="191"/>
      <c r="N1880" s="193"/>
      <c r="O1880" s="191"/>
      <c r="P1880" s="216">
        <v>122.96</v>
      </c>
      <c r="GO1880" s="277"/>
      <c r="GP1880" s="277"/>
      <c r="GQ1880" s="277"/>
      <c r="GR1880" s="277"/>
      <c r="GS1880" s="277"/>
      <c r="GT1880" s="277"/>
      <c r="GU1880" s="277"/>
      <c r="GW1880" s="157" t="s">
        <v>395</v>
      </c>
      <c r="GX1880" s="157"/>
      <c r="GY1880" s="157"/>
      <c r="GZ1880" s="277"/>
      <c r="HA1880" s="157"/>
      <c r="HB1880" s="157"/>
      <c r="HC1880" s="277"/>
      <c r="HD1880" s="277"/>
      <c r="HF1880" s="277"/>
      <c r="HH1880" s="289"/>
    </row>
    <row r="1881" spans="1:216" ht="12.75" customHeight="1">
      <c r="A1881" s="188"/>
      <c r="B1881" s="189"/>
      <c r="C1881" s="501" t="s">
        <v>396</v>
      </c>
      <c r="D1881" s="501"/>
      <c r="E1881" s="501"/>
      <c r="F1881" s="501"/>
      <c r="G1881" s="501"/>
      <c r="H1881" s="190" t="s">
        <v>392</v>
      </c>
      <c r="I1881" s="191"/>
      <c r="J1881" s="191"/>
      <c r="K1881" s="215">
        <v>0.1156958</v>
      </c>
      <c r="L1881" s="193"/>
      <c r="M1881" s="191"/>
      <c r="N1881" s="193"/>
      <c r="O1881" s="191"/>
      <c r="P1881" s="216">
        <v>78.5</v>
      </c>
      <c r="GO1881" s="277"/>
      <c r="GP1881" s="277"/>
      <c r="GQ1881" s="277"/>
      <c r="GR1881" s="277"/>
      <c r="GS1881" s="277"/>
      <c r="GT1881" s="277"/>
      <c r="GU1881" s="277"/>
      <c r="GW1881" s="157" t="s">
        <v>396</v>
      </c>
      <c r="GX1881" s="157"/>
      <c r="GY1881" s="157"/>
      <c r="GZ1881" s="277"/>
      <c r="HA1881" s="157"/>
      <c r="HB1881" s="157"/>
      <c r="HC1881" s="277"/>
      <c r="HD1881" s="277"/>
      <c r="HF1881" s="277"/>
      <c r="HH1881" s="289"/>
    </row>
    <row r="1882" spans="1:216" ht="12.75" customHeight="1">
      <c r="A1882" s="195"/>
      <c r="B1882" s="189" t="s">
        <v>397</v>
      </c>
      <c r="C1882" s="501" t="s">
        <v>398</v>
      </c>
      <c r="D1882" s="501"/>
      <c r="E1882" s="501"/>
      <c r="F1882" s="501"/>
      <c r="G1882" s="501"/>
      <c r="H1882" s="190" t="s">
        <v>399</v>
      </c>
      <c r="I1882" s="201">
        <v>0.06</v>
      </c>
      <c r="J1882" s="197">
        <v>1.6068849999999999</v>
      </c>
      <c r="K1882" s="215">
        <v>5.7847900000000001E-2</v>
      </c>
      <c r="L1882" s="198"/>
      <c r="M1882" s="199"/>
      <c r="N1882" s="200">
        <v>1582.31</v>
      </c>
      <c r="O1882" s="191"/>
      <c r="P1882" s="194">
        <v>91.53</v>
      </c>
      <c r="Q1882" s="278"/>
      <c r="R1882" s="278"/>
      <c r="GO1882" s="277"/>
      <c r="GP1882" s="277"/>
      <c r="GQ1882" s="277"/>
      <c r="GR1882" s="277"/>
      <c r="GS1882" s="277"/>
      <c r="GT1882" s="277"/>
      <c r="GU1882" s="277"/>
      <c r="GW1882" s="157"/>
      <c r="GX1882" s="157" t="s">
        <v>398</v>
      </c>
      <c r="GY1882" s="157"/>
      <c r="GZ1882" s="277"/>
      <c r="HA1882" s="157"/>
      <c r="HB1882" s="157"/>
      <c r="HC1882" s="277"/>
      <c r="HD1882" s="277"/>
      <c r="HF1882" s="277"/>
      <c r="HH1882" s="289"/>
    </row>
    <row r="1883" spans="1:216" ht="12.75" customHeight="1">
      <c r="A1883" s="203"/>
      <c r="B1883" s="189" t="s">
        <v>400</v>
      </c>
      <c r="C1883" s="501" t="s">
        <v>401</v>
      </c>
      <c r="D1883" s="501"/>
      <c r="E1883" s="501"/>
      <c r="F1883" s="501"/>
      <c r="G1883" s="501"/>
      <c r="H1883" s="190" t="s">
        <v>392</v>
      </c>
      <c r="I1883" s="201">
        <v>0.06</v>
      </c>
      <c r="J1883" s="197">
        <v>1.6068849999999999</v>
      </c>
      <c r="K1883" s="215">
        <v>5.7847900000000001E-2</v>
      </c>
      <c r="L1883" s="193"/>
      <c r="M1883" s="191"/>
      <c r="N1883" s="204">
        <v>777.91</v>
      </c>
      <c r="O1883" s="191"/>
      <c r="P1883" s="216">
        <v>45</v>
      </c>
      <c r="GO1883" s="277"/>
      <c r="GP1883" s="277"/>
      <c r="GQ1883" s="277"/>
      <c r="GR1883" s="277"/>
      <c r="GS1883" s="277"/>
      <c r="GT1883" s="277"/>
      <c r="GU1883" s="277"/>
      <c r="GW1883" s="157"/>
      <c r="GX1883" s="157"/>
      <c r="GY1883" s="157" t="s">
        <v>401</v>
      </c>
      <c r="GZ1883" s="277"/>
      <c r="HA1883" s="157"/>
      <c r="HB1883" s="157"/>
      <c r="HC1883" s="277"/>
      <c r="HD1883" s="277"/>
      <c r="HF1883" s="277"/>
      <c r="HH1883" s="289"/>
    </row>
    <row r="1884" spans="1:216" ht="12.75" customHeight="1">
      <c r="A1884" s="195"/>
      <c r="B1884" s="189" t="s">
        <v>402</v>
      </c>
      <c r="C1884" s="501" t="s">
        <v>403</v>
      </c>
      <c r="D1884" s="501"/>
      <c r="E1884" s="501"/>
      <c r="F1884" s="501"/>
      <c r="G1884" s="501"/>
      <c r="H1884" s="190" t="s">
        <v>399</v>
      </c>
      <c r="I1884" s="201">
        <v>0.06</v>
      </c>
      <c r="J1884" s="197">
        <v>1.6068849999999999</v>
      </c>
      <c r="K1884" s="215">
        <v>5.7847900000000001E-2</v>
      </c>
      <c r="L1884" s="198"/>
      <c r="M1884" s="199"/>
      <c r="N1884" s="200">
        <v>543.33000000000004</v>
      </c>
      <c r="O1884" s="191"/>
      <c r="P1884" s="194">
        <v>31.43</v>
      </c>
      <c r="Q1884" s="278"/>
      <c r="R1884" s="278"/>
      <c r="GO1884" s="277"/>
      <c r="GP1884" s="277"/>
      <c r="GQ1884" s="277"/>
      <c r="GR1884" s="277"/>
      <c r="GS1884" s="277"/>
      <c r="GT1884" s="277"/>
      <c r="GU1884" s="277"/>
      <c r="GW1884" s="157"/>
      <c r="GX1884" s="157" t="s">
        <v>403</v>
      </c>
      <c r="GY1884" s="157"/>
      <c r="GZ1884" s="277"/>
      <c r="HA1884" s="157"/>
      <c r="HB1884" s="157"/>
      <c r="HC1884" s="277"/>
      <c r="HD1884" s="277"/>
      <c r="HF1884" s="277"/>
      <c r="HH1884" s="289"/>
    </row>
    <row r="1885" spans="1:216" ht="12.75" customHeight="1">
      <c r="A1885" s="203"/>
      <c r="B1885" s="189" t="s">
        <v>404</v>
      </c>
      <c r="C1885" s="501" t="s">
        <v>405</v>
      </c>
      <c r="D1885" s="501"/>
      <c r="E1885" s="501"/>
      <c r="F1885" s="501"/>
      <c r="G1885" s="501"/>
      <c r="H1885" s="190" t="s">
        <v>392</v>
      </c>
      <c r="I1885" s="201">
        <v>0.06</v>
      </c>
      <c r="J1885" s="197">
        <v>1.6068849999999999</v>
      </c>
      <c r="K1885" s="215">
        <v>5.7847900000000001E-2</v>
      </c>
      <c r="L1885" s="193"/>
      <c r="M1885" s="191"/>
      <c r="N1885" s="204">
        <v>579.11</v>
      </c>
      <c r="O1885" s="191"/>
      <c r="P1885" s="216">
        <v>33.5</v>
      </c>
      <c r="GO1885" s="277"/>
      <c r="GP1885" s="277"/>
      <c r="GQ1885" s="277"/>
      <c r="GR1885" s="277"/>
      <c r="GS1885" s="277"/>
      <c r="GT1885" s="277"/>
      <c r="GU1885" s="277"/>
      <c r="GW1885" s="157"/>
      <c r="GX1885" s="157"/>
      <c r="GY1885" s="157" t="s">
        <v>405</v>
      </c>
      <c r="GZ1885" s="277"/>
      <c r="HA1885" s="157"/>
      <c r="HB1885" s="157"/>
      <c r="HC1885" s="277"/>
      <c r="HD1885" s="277"/>
      <c r="HF1885" s="277"/>
      <c r="HH1885" s="289"/>
    </row>
    <row r="1886" spans="1:216" ht="12.75" customHeight="1">
      <c r="A1886" s="188"/>
      <c r="B1886" s="189" t="s">
        <v>180</v>
      </c>
      <c r="C1886" s="501" t="s">
        <v>410</v>
      </c>
      <c r="D1886" s="501"/>
      <c r="E1886" s="501"/>
      <c r="F1886" s="501"/>
      <c r="G1886" s="501"/>
      <c r="H1886" s="190"/>
      <c r="I1886" s="191"/>
      <c r="J1886" s="191"/>
      <c r="K1886" s="191"/>
      <c r="L1886" s="193"/>
      <c r="M1886" s="191"/>
      <c r="N1886" s="193"/>
      <c r="O1886" s="191"/>
      <c r="P1886" s="216">
        <v>285.52</v>
      </c>
      <c r="GO1886" s="277"/>
      <c r="GP1886" s="277"/>
      <c r="GQ1886" s="277"/>
      <c r="GR1886" s="277"/>
      <c r="GS1886" s="277"/>
      <c r="GT1886" s="277"/>
      <c r="GU1886" s="277"/>
      <c r="GW1886" s="157" t="s">
        <v>410</v>
      </c>
      <c r="GX1886" s="157"/>
      <c r="GY1886" s="157"/>
      <c r="GZ1886" s="277"/>
      <c r="HA1886" s="157"/>
      <c r="HB1886" s="157"/>
      <c r="HC1886" s="277"/>
      <c r="HD1886" s="277"/>
      <c r="HF1886" s="277"/>
      <c r="HH1886" s="289"/>
    </row>
    <row r="1887" spans="1:216" ht="33.75" customHeight="1">
      <c r="A1887" s="195"/>
      <c r="B1887" s="189" t="s">
        <v>593</v>
      </c>
      <c r="C1887" s="501" t="s">
        <v>594</v>
      </c>
      <c r="D1887" s="501"/>
      <c r="E1887" s="501"/>
      <c r="F1887" s="501"/>
      <c r="G1887" s="501"/>
      <c r="H1887" s="190" t="s">
        <v>595</v>
      </c>
      <c r="I1887" s="201">
        <v>26.67</v>
      </c>
      <c r="J1887" s="202">
        <v>1.0367</v>
      </c>
      <c r="K1887" s="215">
        <v>16.5892734</v>
      </c>
      <c r="L1887" s="205">
        <v>5.87</v>
      </c>
      <c r="M1887" s="206">
        <v>0.87</v>
      </c>
      <c r="N1887" s="200">
        <v>5.1100000000000003</v>
      </c>
      <c r="O1887" s="191"/>
      <c r="P1887" s="194">
        <v>84.77</v>
      </c>
      <c r="Q1887" s="278"/>
      <c r="R1887" s="278"/>
      <c r="GO1887" s="277"/>
      <c r="GP1887" s="277"/>
      <c r="GQ1887" s="277"/>
      <c r="GR1887" s="277"/>
      <c r="GS1887" s="277"/>
      <c r="GT1887" s="277"/>
      <c r="GU1887" s="277"/>
      <c r="GW1887" s="157"/>
      <c r="GX1887" s="157" t="s">
        <v>594</v>
      </c>
      <c r="GY1887" s="157"/>
      <c r="GZ1887" s="277"/>
      <c r="HA1887" s="157"/>
      <c r="HB1887" s="157"/>
      <c r="HC1887" s="277"/>
      <c r="HD1887" s="277"/>
      <c r="HF1887" s="277"/>
      <c r="HH1887" s="289"/>
    </row>
    <row r="1888" spans="1:216" ht="12.75" customHeight="1">
      <c r="A1888" s="195"/>
      <c r="B1888" s="189" t="s">
        <v>1433</v>
      </c>
      <c r="C1888" s="501" t="s">
        <v>1434</v>
      </c>
      <c r="D1888" s="501"/>
      <c r="E1888" s="501"/>
      <c r="F1888" s="501"/>
      <c r="G1888" s="501"/>
      <c r="H1888" s="190" t="s">
        <v>418</v>
      </c>
      <c r="I1888" s="192">
        <v>1.16E-3</v>
      </c>
      <c r="J1888" s="202">
        <v>1.0367</v>
      </c>
      <c r="K1888" s="215">
        <v>7.2150000000000003E-4</v>
      </c>
      <c r="L1888" s="208">
        <v>43821.53</v>
      </c>
      <c r="M1888" s="206">
        <v>1.34</v>
      </c>
      <c r="N1888" s="200">
        <v>58720.85</v>
      </c>
      <c r="O1888" s="191"/>
      <c r="P1888" s="194">
        <v>42.37</v>
      </c>
      <c r="Q1888" s="278"/>
      <c r="R1888" s="278"/>
      <c r="GO1888" s="277"/>
      <c r="GP1888" s="277"/>
      <c r="GQ1888" s="277"/>
      <c r="GR1888" s="277"/>
      <c r="GS1888" s="277"/>
      <c r="GT1888" s="277"/>
      <c r="GU1888" s="277"/>
      <c r="GW1888" s="157"/>
      <c r="GX1888" s="157" t="s">
        <v>1434</v>
      </c>
      <c r="GY1888" s="157"/>
      <c r="GZ1888" s="277"/>
      <c r="HA1888" s="157"/>
      <c r="HB1888" s="157"/>
      <c r="HC1888" s="277"/>
      <c r="HD1888" s="277"/>
      <c r="HF1888" s="277"/>
      <c r="HH1888" s="289"/>
    </row>
    <row r="1889" spans="1:216" ht="12.75" customHeight="1">
      <c r="A1889" s="195"/>
      <c r="B1889" s="189" t="s">
        <v>730</v>
      </c>
      <c r="C1889" s="501" t="s">
        <v>731</v>
      </c>
      <c r="D1889" s="501"/>
      <c r="E1889" s="501"/>
      <c r="F1889" s="501"/>
      <c r="G1889" s="501"/>
      <c r="H1889" s="190" t="s">
        <v>413</v>
      </c>
      <c r="I1889" s="201">
        <v>0.02</v>
      </c>
      <c r="J1889" s="202">
        <v>1.0367</v>
      </c>
      <c r="K1889" s="215">
        <v>1.2440400000000001E-2</v>
      </c>
      <c r="L1889" s="205">
        <v>79.88</v>
      </c>
      <c r="M1889" s="206">
        <v>1.42</v>
      </c>
      <c r="N1889" s="200">
        <v>113.43</v>
      </c>
      <c r="O1889" s="191"/>
      <c r="P1889" s="194">
        <v>1.41</v>
      </c>
      <c r="Q1889" s="278"/>
      <c r="R1889" s="278"/>
      <c r="GO1889" s="277"/>
      <c r="GP1889" s="277"/>
      <c r="GQ1889" s="277"/>
      <c r="GR1889" s="277"/>
      <c r="GS1889" s="277"/>
      <c r="GT1889" s="277"/>
      <c r="GU1889" s="277"/>
      <c r="GW1889" s="157"/>
      <c r="GX1889" s="157" t="s">
        <v>731</v>
      </c>
      <c r="GY1889" s="157"/>
      <c r="GZ1889" s="277"/>
      <c r="HA1889" s="157"/>
      <c r="HB1889" s="157"/>
      <c r="HC1889" s="277"/>
      <c r="HD1889" s="277"/>
      <c r="HF1889" s="277"/>
      <c r="HH1889" s="289"/>
    </row>
    <row r="1890" spans="1:216" ht="12.75" customHeight="1">
      <c r="A1890" s="195"/>
      <c r="B1890" s="189" t="s">
        <v>1459</v>
      </c>
      <c r="C1890" s="501" t="s">
        <v>1460</v>
      </c>
      <c r="D1890" s="501"/>
      <c r="E1890" s="501"/>
      <c r="F1890" s="501"/>
      <c r="G1890" s="501"/>
      <c r="H1890" s="190" t="s">
        <v>587</v>
      </c>
      <c r="I1890" s="201">
        <v>0.05</v>
      </c>
      <c r="J1890" s="202">
        <v>1.0367</v>
      </c>
      <c r="K1890" s="197">
        <v>3.1101E-2</v>
      </c>
      <c r="L1890" s="208">
        <v>3141.34</v>
      </c>
      <c r="M1890" s="206">
        <v>1.29</v>
      </c>
      <c r="N1890" s="200">
        <v>4052.33</v>
      </c>
      <c r="O1890" s="191"/>
      <c r="P1890" s="194">
        <v>126.03</v>
      </c>
      <c r="Q1890" s="278"/>
      <c r="R1890" s="278"/>
      <c r="GO1890" s="277"/>
      <c r="GP1890" s="277"/>
      <c r="GQ1890" s="277"/>
      <c r="GR1890" s="277"/>
      <c r="GS1890" s="277"/>
      <c r="GT1890" s="277"/>
      <c r="GU1890" s="277"/>
      <c r="GW1890" s="157"/>
      <c r="GX1890" s="157" t="s">
        <v>1460</v>
      </c>
      <c r="GY1890" s="157"/>
      <c r="GZ1890" s="277"/>
      <c r="HA1890" s="157"/>
      <c r="HB1890" s="157"/>
      <c r="HC1890" s="277"/>
      <c r="HD1890" s="277"/>
      <c r="HF1890" s="277"/>
      <c r="HH1890" s="289"/>
    </row>
    <row r="1891" spans="1:216" ht="12.75" customHeight="1">
      <c r="A1891" s="195"/>
      <c r="B1891" s="189" t="s">
        <v>1461</v>
      </c>
      <c r="C1891" s="501" t="s">
        <v>1462</v>
      </c>
      <c r="D1891" s="501"/>
      <c r="E1891" s="501"/>
      <c r="F1891" s="501"/>
      <c r="G1891" s="501"/>
      <c r="H1891" s="190" t="s">
        <v>1124</v>
      </c>
      <c r="I1891" s="202">
        <v>1.2200000000000001E-2</v>
      </c>
      <c r="J1891" s="202">
        <v>1.0367</v>
      </c>
      <c r="K1891" s="215">
        <v>7.5886E-3</v>
      </c>
      <c r="L1891" s="208">
        <v>3287.8</v>
      </c>
      <c r="M1891" s="206">
        <v>1.24</v>
      </c>
      <c r="N1891" s="200">
        <v>4076.87</v>
      </c>
      <c r="O1891" s="191"/>
      <c r="P1891" s="194">
        <v>30.94</v>
      </c>
      <c r="Q1891" s="278"/>
      <c r="R1891" s="278"/>
      <c r="GO1891" s="277"/>
      <c r="GP1891" s="277"/>
      <c r="GQ1891" s="277"/>
      <c r="GR1891" s="277"/>
      <c r="GS1891" s="277"/>
      <c r="GT1891" s="277"/>
      <c r="GU1891" s="277"/>
      <c r="GW1891" s="157"/>
      <c r="GX1891" s="157" t="s">
        <v>1462</v>
      </c>
      <c r="GY1891" s="157"/>
      <c r="GZ1891" s="277"/>
      <c r="HA1891" s="157"/>
      <c r="HB1891" s="157"/>
      <c r="HC1891" s="277"/>
      <c r="HD1891" s="277"/>
      <c r="HF1891" s="277"/>
      <c r="HH1891" s="289"/>
    </row>
    <row r="1892" spans="1:216" ht="12.75" customHeight="1">
      <c r="A1892" s="210"/>
      <c r="B1892" s="187"/>
      <c r="C1892" s="500" t="s">
        <v>429</v>
      </c>
      <c r="D1892" s="500"/>
      <c r="E1892" s="500"/>
      <c r="F1892" s="500"/>
      <c r="G1892" s="500"/>
      <c r="H1892" s="180"/>
      <c r="I1892" s="181"/>
      <c r="J1892" s="181"/>
      <c r="K1892" s="181"/>
      <c r="L1892" s="183"/>
      <c r="M1892" s="181"/>
      <c r="N1892" s="211"/>
      <c r="O1892" s="181"/>
      <c r="P1892" s="212">
        <v>5377.64</v>
      </c>
      <c r="Q1892" s="278"/>
      <c r="R1892" s="278"/>
      <c r="GO1892" s="277"/>
      <c r="GP1892" s="277"/>
      <c r="GQ1892" s="277"/>
      <c r="GR1892" s="277"/>
      <c r="GS1892" s="277"/>
      <c r="GT1892" s="277"/>
      <c r="GU1892" s="277"/>
      <c r="GW1892" s="157"/>
      <c r="GX1892" s="157"/>
      <c r="GY1892" s="157"/>
      <c r="GZ1892" s="277" t="s">
        <v>429</v>
      </c>
      <c r="HA1892" s="157"/>
      <c r="HB1892" s="157"/>
      <c r="HC1892" s="277"/>
      <c r="HD1892" s="277"/>
      <c r="HF1892" s="277"/>
      <c r="HH1892" s="289"/>
    </row>
    <row r="1893" spans="1:216" ht="12.75" customHeight="1">
      <c r="A1893" s="203" t="s">
        <v>2269</v>
      </c>
      <c r="B1893" s="189" t="s">
        <v>430</v>
      </c>
      <c r="C1893" s="501" t="s">
        <v>431</v>
      </c>
      <c r="D1893" s="501"/>
      <c r="E1893" s="501"/>
      <c r="F1893" s="501"/>
      <c r="G1893" s="501"/>
      <c r="H1893" s="190" t="s">
        <v>432</v>
      </c>
      <c r="I1893" s="209">
        <v>2</v>
      </c>
      <c r="J1893" s="191"/>
      <c r="K1893" s="209">
        <v>2</v>
      </c>
      <c r="L1893" s="193"/>
      <c r="M1893" s="191"/>
      <c r="N1893" s="193"/>
      <c r="O1893" s="202">
        <v>1.0367</v>
      </c>
      <c r="P1893" s="216">
        <v>63.11</v>
      </c>
      <c r="GO1893" s="277"/>
      <c r="GP1893" s="277"/>
      <c r="GQ1893" s="277"/>
      <c r="GR1893" s="277"/>
      <c r="GS1893" s="277"/>
      <c r="GT1893" s="277"/>
      <c r="GU1893" s="277"/>
      <c r="GW1893" s="157"/>
      <c r="GX1893" s="157"/>
      <c r="GY1893" s="157"/>
      <c r="GZ1893" s="277"/>
      <c r="HA1893" s="157" t="s">
        <v>431</v>
      </c>
      <c r="HB1893" s="157"/>
      <c r="HC1893" s="277"/>
      <c r="HD1893" s="277"/>
      <c r="HF1893" s="277"/>
      <c r="HH1893" s="289"/>
    </row>
    <row r="1894" spans="1:216" ht="12.75" customHeight="1">
      <c r="A1894" s="203"/>
      <c r="B1894" s="189"/>
      <c r="C1894" s="501" t="s">
        <v>433</v>
      </c>
      <c r="D1894" s="501"/>
      <c r="E1894" s="501"/>
      <c r="F1894" s="501"/>
      <c r="G1894" s="501"/>
      <c r="H1894" s="190"/>
      <c r="I1894" s="191"/>
      <c r="J1894" s="191"/>
      <c r="K1894" s="191"/>
      <c r="L1894" s="193"/>
      <c r="M1894" s="191"/>
      <c r="N1894" s="193"/>
      <c r="O1894" s="191"/>
      <c r="P1894" s="194">
        <v>4969.16</v>
      </c>
      <c r="GO1894" s="277"/>
      <c r="GP1894" s="277"/>
      <c r="GQ1894" s="277"/>
      <c r="GR1894" s="277"/>
      <c r="GS1894" s="277"/>
      <c r="GT1894" s="277"/>
      <c r="GU1894" s="277"/>
      <c r="GW1894" s="157"/>
      <c r="GX1894" s="157"/>
      <c r="GY1894" s="157"/>
      <c r="GZ1894" s="277"/>
      <c r="HA1894" s="157"/>
      <c r="HB1894" s="157" t="s">
        <v>433</v>
      </c>
      <c r="HC1894" s="277"/>
      <c r="HD1894" s="277"/>
      <c r="HF1894" s="277"/>
      <c r="HH1894" s="289"/>
    </row>
    <row r="1895" spans="1:216" ht="12.75" customHeight="1">
      <c r="A1895" s="203"/>
      <c r="B1895" s="189" t="s">
        <v>603</v>
      </c>
      <c r="C1895" s="501" t="s">
        <v>604</v>
      </c>
      <c r="D1895" s="501"/>
      <c r="E1895" s="501"/>
      <c r="F1895" s="501"/>
      <c r="G1895" s="501"/>
      <c r="H1895" s="190" t="s">
        <v>432</v>
      </c>
      <c r="I1895" s="209">
        <v>97</v>
      </c>
      <c r="J1895" s="191"/>
      <c r="K1895" s="209">
        <v>97</v>
      </c>
      <c r="L1895" s="193"/>
      <c r="M1895" s="191"/>
      <c r="N1895" s="193"/>
      <c r="O1895" s="191"/>
      <c r="P1895" s="194">
        <v>4820.09</v>
      </c>
      <c r="GO1895" s="277"/>
      <c r="GP1895" s="277"/>
      <c r="GQ1895" s="277"/>
      <c r="GR1895" s="277"/>
      <c r="GS1895" s="277"/>
      <c r="GT1895" s="277"/>
      <c r="GU1895" s="277"/>
      <c r="GW1895" s="157"/>
      <c r="GX1895" s="157"/>
      <c r="GY1895" s="157"/>
      <c r="GZ1895" s="277"/>
      <c r="HA1895" s="157"/>
      <c r="HB1895" s="157" t="s">
        <v>604</v>
      </c>
      <c r="HC1895" s="277"/>
      <c r="HD1895" s="277"/>
      <c r="HF1895" s="277"/>
      <c r="HH1895" s="289"/>
    </row>
    <row r="1896" spans="1:216" ht="12.75" customHeight="1">
      <c r="A1896" s="203"/>
      <c r="B1896" s="189" t="s">
        <v>605</v>
      </c>
      <c r="C1896" s="501" t="s">
        <v>606</v>
      </c>
      <c r="D1896" s="501"/>
      <c r="E1896" s="501"/>
      <c r="F1896" s="501"/>
      <c r="G1896" s="501"/>
      <c r="H1896" s="190" t="s">
        <v>432</v>
      </c>
      <c r="I1896" s="209">
        <v>51</v>
      </c>
      <c r="J1896" s="191"/>
      <c r="K1896" s="209">
        <v>51</v>
      </c>
      <c r="L1896" s="193"/>
      <c r="M1896" s="191"/>
      <c r="N1896" s="193"/>
      <c r="O1896" s="191"/>
      <c r="P1896" s="194">
        <v>2534.27</v>
      </c>
      <c r="GO1896" s="277"/>
      <c r="GP1896" s="277"/>
      <c r="GQ1896" s="277"/>
      <c r="GR1896" s="277"/>
      <c r="GS1896" s="277"/>
      <c r="GT1896" s="277"/>
      <c r="GU1896" s="277"/>
      <c r="GW1896" s="157"/>
      <c r="GX1896" s="157"/>
      <c r="GY1896" s="157"/>
      <c r="GZ1896" s="277"/>
      <c r="HA1896" s="157"/>
      <c r="HB1896" s="157" t="s">
        <v>606</v>
      </c>
      <c r="HC1896" s="277"/>
      <c r="HD1896" s="277"/>
      <c r="HF1896" s="277"/>
      <c r="HH1896" s="289"/>
    </row>
    <row r="1897" spans="1:216" ht="12.75" customHeight="1">
      <c r="A1897" s="213"/>
      <c r="B1897" s="214"/>
      <c r="C1897" s="500" t="s">
        <v>438</v>
      </c>
      <c r="D1897" s="500"/>
      <c r="E1897" s="500"/>
      <c r="F1897" s="500"/>
      <c r="G1897" s="500"/>
      <c r="H1897" s="180"/>
      <c r="I1897" s="181"/>
      <c r="J1897" s="181"/>
      <c r="K1897" s="181"/>
      <c r="L1897" s="183"/>
      <c r="M1897" s="181"/>
      <c r="N1897" s="211">
        <v>21325.18</v>
      </c>
      <c r="O1897" s="181"/>
      <c r="P1897" s="212">
        <v>12795.11</v>
      </c>
      <c r="GO1897" s="277"/>
      <c r="GP1897" s="277"/>
      <c r="GQ1897" s="277"/>
      <c r="GR1897" s="277"/>
      <c r="GS1897" s="277"/>
      <c r="GT1897" s="277"/>
      <c r="GU1897" s="277"/>
      <c r="GW1897" s="157"/>
      <c r="GX1897" s="157"/>
      <c r="GY1897" s="157"/>
      <c r="GZ1897" s="277"/>
      <c r="HA1897" s="157"/>
      <c r="HB1897" s="157"/>
      <c r="HC1897" s="277" t="s">
        <v>438</v>
      </c>
      <c r="HD1897" s="277"/>
      <c r="HF1897" s="277"/>
      <c r="HH1897" s="289"/>
    </row>
    <row r="1898" spans="1:216" ht="12.75" customHeight="1">
      <c r="A1898" s="497" t="s">
        <v>2270</v>
      </c>
      <c r="B1898" s="497"/>
      <c r="C1898" s="497"/>
      <c r="D1898" s="497"/>
      <c r="E1898" s="497"/>
      <c r="F1898" s="497"/>
      <c r="G1898" s="497"/>
      <c r="H1898" s="497"/>
      <c r="I1898" s="497"/>
      <c r="J1898" s="497"/>
      <c r="K1898" s="497"/>
      <c r="L1898" s="497"/>
      <c r="M1898" s="497"/>
      <c r="N1898" s="497"/>
      <c r="O1898" s="497"/>
      <c r="P1898" s="497"/>
      <c r="GO1898" s="277"/>
      <c r="GP1898" s="277" t="s">
        <v>2270</v>
      </c>
      <c r="GQ1898" s="277"/>
      <c r="GR1898" s="277"/>
      <c r="GS1898" s="277"/>
      <c r="GT1898" s="277"/>
      <c r="GU1898" s="277"/>
      <c r="GW1898" s="157"/>
      <c r="GX1898" s="157"/>
      <c r="GY1898" s="157"/>
      <c r="GZ1898" s="277"/>
      <c r="HA1898" s="157"/>
      <c r="HB1898" s="157"/>
      <c r="HC1898" s="277"/>
      <c r="HD1898" s="277"/>
      <c r="HF1898" s="277"/>
      <c r="HH1898" s="289"/>
    </row>
    <row r="1899" spans="1:216" ht="22.5" customHeight="1">
      <c r="A1899" s="178" t="s">
        <v>760</v>
      </c>
      <c r="B1899" s="179" t="s">
        <v>1610</v>
      </c>
      <c r="C1899" s="498" t="s">
        <v>1611</v>
      </c>
      <c r="D1899" s="498"/>
      <c r="E1899" s="498"/>
      <c r="F1899" s="498"/>
      <c r="G1899" s="498"/>
      <c r="H1899" s="180" t="s">
        <v>587</v>
      </c>
      <c r="I1899" s="181">
        <v>7.3</v>
      </c>
      <c r="J1899" s="182">
        <v>1</v>
      </c>
      <c r="K1899" s="222">
        <v>7.3</v>
      </c>
      <c r="L1899" s="183"/>
      <c r="M1899" s="181"/>
      <c r="N1899" s="184"/>
      <c r="O1899" s="181"/>
      <c r="P1899" s="185"/>
      <c r="GO1899" s="277"/>
      <c r="GP1899" s="277"/>
      <c r="GQ1899" s="277" t="s">
        <v>1611</v>
      </c>
      <c r="GR1899" s="277"/>
      <c r="GS1899" s="277"/>
      <c r="GT1899" s="277"/>
      <c r="GU1899" s="277"/>
      <c r="GW1899" s="157"/>
      <c r="GX1899" s="157"/>
      <c r="GY1899" s="157"/>
      <c r="GZ1899" s="277"/>
      <c r="HA1899" s="157"/>
      <c r="HB1899" s="157"/>
      <c r="HC1899" s="277"/>
      <c r="HD1899" s="277"/>
      <c r="HF1899" s="277"/>
      <c r="HH1899" s="289"/>
    </row>
    <row r="1900" spans="1:216" ht="56.25" customHeight="1">
      <c r="A1900" s="186"/>
      <c r="B1900" s="187" t="s">
        <v>386</v>
      </c>
      <c r="C1900" s="499" t="s">
        <v>387</v>
      </c>
      <c r="D1900" s="499"/>
      <c r="E1900" s="499"/>
      <c r="F1900" s="499"/>
      <c r="G1900" s="499"/>
      <c r="H1900" s="499"/>
      <c r="I1900" s="499"/>
      <c r="J1900" s="499"/>
      <c r="K1900" s="499"/>
      <c r="L1900" s="499"/>
      <c r="M1900" s="499"/>
      <c r="N1900" s="499"/>
      <c r="O1900" s="499"/>
      <c r="P1900" s="499"/>
      <c r="GO1900" s="277"/>
      <c r="GP1900" s="277"/>
      <c r="GQ1900" s="277"/>
      <c r="GR1900" s="277"/>
      <c r="GS1900" s="277"/>
      <c r="GT1900" s="277"/>
      <c r="GU1900" s="277"/>
      <c r="GV1900" s="140" t="s">
        <v>387</v>
      </c>
      <c r="GW1900" s="157"/>
      <c r="GX1900" s="157"/>
      <c r="GY1900" s="157"/>
      <c r="GZ1900" s="277"/>
      <c r="HA1900" s="157"/>
      <c r="HB1900" s="157"/>
      <c r="HC1900" s="277"/>
      <c r="HD1900" s="277"/>
      <c r="HF1900" s="277"/>
      <c r="HH1900" s="289"/>
    </row>
    <row r="1901" spans="1:216" ht="22.5" customHeight="1">
      <c r="A1901" s="186"/>
      <c r="B1901" s="187" t="s">
        <v>388</v>
      </c>
      <c r="C1901" s="499" t="s">
        <v>389</v>
      </c>
      <c r="D1901" s="499"/>
      <c r="E1901" s="499"/>
      <c r="F1901" s="499"/>
      <c r="G1901" s="499"/>
      <c r="H1901" s="499"/>
      <c r="I1901" s="499"/>
      <c r="J1901" s="499"/>
      <c r="K1901" s="499"/>
      <c r="L1901" s="499"/>
      <c r="M1901" s="499"/>
      <c r="N1901" s="499"/>
      <c r="O1901" s="499"/>
      <c r="P1901" s="499"/>
      <c r="GO1901" s="277"/>
      <c r="GP1901" s="277"/>
      <c r="GQ1901" s="277"/>
      <c r="GR1901" s="277"/>
      <c r="GS1901" s="277"/>
      <c r="GT1901" s="277"/>
      <c r="GU1901" s="277"/>
      <c r="GV1901" s="140" t="s">
        <v>389</v>
      </c>
      <c r="GW1901" s="157"/>
      <c r="GX1901" s="157"/>
      <c r="GY1901" s="157"/>
      <c r="GZ1901" s="277"/>
      <c r="HA1901" s="157"/>
      <c r="HB1901" s="157"/>
      <c r="HC1901" s="277"/>
      <c r="HD1901" s="277"/>
      <c r="HF1901" s="277"/>
      <c r="HH1901" s="289"/>
    </row>
    <row r="1902" spans="1:216" ht="12.75" customHeight="1">
      <c r="A1902" s="186"/>
      <c r="B1902" s="187"/>
      <c r="C1902" s="499" t="s">
        <v>2011</v>
      </c>
      <c r="D1902" s="499"/>
      <c r="E1902" s="499"/>
      <c r="F1902" s="499"/>
      <c r="G1902" s="499"/>
      <c r="H1902" s="499"/>
      <c r="I1902" s="499"/>
      <c r="J1902" s="499"/>
      <c r="K1902" s="499"/>
      <c r="L1902" s="499"/>
      <c r="M1902" s="499"/>
      <c r="N1902" s="499"/>
      <c r="O1902" s="499"/>
      <c r="P1902" s="499"/>
      <c r="GO1902" s="277"/>
      <c r="GP1902" s="277"/>
      <c r="GQ1902" s="277"/>
      <c r="GR1902" s="277"/>
      <c r="GS1902" s="277"/>
      <c r="GT1902" s="277"/>
      <c r="GU1902" s="277"/>
      <c r="GV1902" s="140" t="s">
        <v>2011</v>
      </c>
      <c r="GW1902" s="157"/>
      <c r="GX1902" s="157"/>
      <c r="GY1902" s="157"/>
      <c r="GZ1902" s="277"/>
      <c r="HA1902" s="157"/>
      <c r="HB1902" s="157"/>
      <c r="HC1902" s="277"/>
      <c r="HD1902" s="277"/>
      <c r="HF1902" s="277"/>
      <c r="HH1902" s="289"/>
    </row>
    <row r="1903" spans="1:216" ht="12.75" customHeight="1">
      <c r="A1903" s="188"/>
      <c r="B1903" s="189" t="s">
        <v>164</v>
      </c>
      <c r="C1903" s="501" t="s">
        <v>391</v>
      </c>
      <c r="D1903" s="501"/>
      <c r="E1903" s="501"/>
      <c r="F1903" s="501"/>
      <c r="G1903" s="501"/>
      <c r="H1903" s="190" t="s">
        <v>392</v>
      </c>
      <c r="I1903" s="191"/>
      <c r="J1903" s="191"/>
      <c r="K1903" s="215">
        <v>181.2325247</v>
      </c>
      <c r="L1903" s="193"/>
      <c r="M1903" s="191"/>
      <c r="N1903" s="193"/>
      <c r="O1903" s="191"/>
      <c r="P1903" s="194">
        <v>108085.27</v>
      </c>
      <c r="GO1903" s="277"/>
      <c r="GP1903" s="277"/>
      <c r="GQ1903" s="277"/>
      <c r="GR1903" s="277"/>
      <c r="GS1903" s="277"/>
      <c r="GT1903" s="277"/>
      <c r="GU1903" s="277"/>
      <c r="GW1903" s="157" t="s">
        <v>391</v>
      </c>
      <c r="GX1903" s="157"/>
      <c r="GY1903" s="157"/>
      <c r="GZ1903" s="277"/>
      <c r="HA1903" s="157"/>
      <c r="HB1903" s="157"/>
      <c r="HC1903" s="277"/>
      <c r="HD1903" s="277"/>
      <c r="HF1903" s="277"/>
      <c r="HH1903" s="289"/>
    </row>
    <row r="1904" spans="1:216" ht="12.75" customHeight="1">
      <c r="A1904" s="195"/>
      <c r="B1904" s="189" t="s">
        <v>588</v>
      </c>
      <c r="C1904" s="501" t="s">
        <v>589</v>
      </c>
      <c r="D1904" s="501"/>
      <c r="E1904" s="501"/>
      <c r="F1904" s="501"/>
      <c r="G1904" s="501"/>
      <c r="H1904" s="190" t="s">
        <v>392</v>
      </c>
      <c r="I1904" s="201">
        <v>15.45</v>
      </c>
      <c r="J1904" s="197">
        <v>1.6068849999999999</v>
      </c>
      <c r="K1904" s="215">
        <v>181.2325247</v>
      </c>
      <c r="L1904" s="198"/>
      <c r="M1904" s="199"/>
      <c r="N1904" s="200">
        <v>596.39</v>
      </c>
      <c r="O1904" s="191"/>
      <c r="P1904" s="194">
        <v>108085.27</v>
      </c>
      <c r="Q1904" s="278"/>
      <c r="R1904" s="278"/>
      <c r="GO1904" s="277"/>
      <c r="GP1904" s="277"/>
      <c r="GQ1904" s="277"/>
      <c r="GR1904" s="277"/>
      <c r="GS1904" s="277"/>
      <c r="GT1904" s="277"/>
      <c r="GU1904" s="277"/>
      <c r="GW1904" s="157"/>
      <c r="GX1904" s="157" t="s">
        <v>589</v>
      </c>
      <c r="GY1904" s="157"/>
      <c r="GZ1904" s="277"/>
      <c r="HA1904" s="157"/>
      <c r="HB1904" s="157"/>
      <c r="HC1904" s="277"/>
      <c r="HD1904" s="277"/>
      <c r="HF1904" s="277"/>
      <c r="HH1904" s="289"/>
    </row>
    <row r="1905" spans="1:216" ht="12.75" customHeight="1">
      <c r="A1905" s="188"/>
      <c r="B1905" s="189" t="s">
        <v>167</v>
      </c>
      <c r="C1905" s="501" t="s">
        <v>395</v>
      </c>
      <c r="D1905" s="501"/>
      <c r="E1905" s="501"/>
      <c r="F1905" s="501"/>
      <c r="G1905" s="501"/>
      <c r="H1905" s="190"/>
      <c r="I1905" s="191"/>
      <c r="J1905" s="191"/>
      <c r="K1905" s="191"/>
      <c r="L1905" s="193"/>
      <c r="M1905" s="191"/>
      <c r="N1905" s="193"/>
      <c r="O1905" s="191"/>
      <c r="P1905" s="216">
        <v>249.34</v>
      </c>
      <c r="GO1905" s="277"/>
      <c r="GP1905" s="277"/>
      <c r="GQ1905" s="277"/>
      <c r="GR1905" s="277"/>
      <c r="GS1905" s="277"/>
      <c r="GT1905" s="277"/>
      <c r="GU1905" s="277"/>
      <c r="GW1905" s="157" t="s">
        <v>395</v>
      </c>
      <c r="GX1905" s="157"/>
      <c r="GY1905" s="157"/>
      <c r="GZ1905" s="277"/>
      <c r="HA1905" s="157"/>
      <c r="HB1905" s="157"/>
      <c r="HC1905" s="277"/>
      <c r="HD1905" s="277"/>
      <c r="HF1905" s="277"/>
      <c r="HH1905" s="289"/>
    </row>
    <row r="1906" spans="1:216" ht="12.75" customHeight="1">
      <c r="A1906" s="188"/>
      <c r="B1906" s="189"/>
      <c r="C1906" s="501" t="s">
        <v>396</v>
      </c>
      <c r="D1906" s="501"/>
      <c r="E1906" s="501"/>
      <c r="F1906" s="501"/>
      <c r="G1906" s="501"/>
      <c r="H1906" s="190" t="s">
        <v>392</v>
      </c>
      <c r="I1906" s="191"/>
      <c r="J1906" s="191"/>
      <c r="K1906" s="215">
        <v>0.23460520000000001</v>
      </c>
      <c r="L1906" s="193"/>
      <c r="M1906" s="191"/>
      <c r="N1906" s="193"/>
      <c r="O1906" s="191"/>
      <c r="P1906" s="216">
        <v>159.18</v>
      </c>
      <c r="GO1906" s="277"/>
      <c r="GP1906" s="277"/>
      <c r="GQ1906" s="277"/>
      <c r="GR1906" s="277"/>
      <c r="GS1906" s="277"/>
      <c r="GT1906" s="277"/>
      <c r="GU1906" s="277"/>
      <c r="GW1906" s="157" t="s">
        <v>396</v>
      </c>
      <c r="GX1906" s="157"/>
      <c r="GY1906" s="157"/>
      <c r="GZ1906" s="277"/>
      <c r="HA1906" s="157"/>
      <c r="HB1906" s="157"/>
      <c r="HC1906" s="277"/>
      <c r="HD1906" s="277"/>
      <c r="HF1906" s="277"/>
      <c r="HH1906" s="289"/>
    </row>
    <row r="1907" spans="1:216" ht="12.75" customHeight="1">
      <c r="A1907" s="195"/>
      <c r="B1907" s="189" t="s">
        <v>397</v>
      </c>
      <c r="C1907" s="501" t="s">
        <v>398</v>
      </c>
      <c r="D1907" s="501"/>
      <c r="E1907" s="501"/>
      <c r="F1907" s="501"/>
      <c r="G1907" s="501"/>
      <c r="H1907" s="190" t="s">
        <v>399</v>
      </c>
      <c r="I1907" s="201">
        <v>0.01</v>
      </c>
      <c r="J1907" s="197">
        <v>1.6068849999999999</v>
      </c>
      <c r="K1907" s="215">
        <v>0.11730260000000001</v>
      </c>
      <c r="L1907" s="198"/>
      <c r="M1907" s="199"/>
      <c r="N1907" s="200">
        <v>1582.31</v>
      </c>
      <c r="O1907" s="191"/>
      <c r="P1907" s="194">
        <v>185.61</v>
      </c>
      <c r="Q1907" s="278"/>
      <c r="R1907" s="278"/>
      <c r="GO1907" s="277"/>
      <c r="GP1907" s="277"/>
      <c r="GQ1907" s="277"/>
      <c r="GR1907" s="277"/>
      <c r="GS1907" s="277"/>
      <c r="GT1907" s="277"/>
      <c r="GU1907" s="277"/>
      <c r="GW1907" s="157"/>
      <c r="GX1907" s="157" t="s">
        <v>398</v>
      </c>
      <c r="GY1907" s="157"/>
      <c r="GZ1907" s="277"/>
      <c r="HA1907" s="157"/>
      <c r="HB1907" s="157"/>
      <c r="HC1907" s="277"/>
      <c r="HD1907" s="277"/>
      <c r="HF1907" s="277"/>
      <c r="HH1907" s="289"/>
    </row>
    <row r="1908" spans="1:216" ht="12.75" customHeight="1">
      <c r="A1908" s="203"/>
      <c r="B1908" s="189" t="s">
        <v>400</v>
      </c>
      <c r="C1908" s="501" t="s">
        <v>401</v>
      </c>
      <c r="D1908" s="501"/>
      <c r="E1908" s="501"/>
      <c r="F1908" s="501"/>
      <c r="G1908" s="501"/>
      <c r="H1908" s="190" t="s">
        <v>392</v>
      </c>
      <c r="I1908" s="201">
        <v>0.01</v>
      </c>
      <c r="J1908" s="197">
        <v>1.6068849999999999</v>
      </c>
      <c r="K1908" s="215">
        <v>0.11730260000000001</v>
      </c>
      <c r="L1908" s="193"/>
      <c r="M1908" s="191"/>
      <c r="N1908" s="204">
        <v>777.91</v>
      </c>
      <c r="O1908" s="191"/>
      <c r="P1908" s="216">
        <v>91.25</v>
      </c>
      <c r="GO1908" s="277"/>
      <c r="GP1908" s="277"/>
      <c r="GQ1908" s="277"/>
      <c r="GR1908" s="277"/>
      <c r="GS1908" s="277"/>
      <c r="GT1908" s="277"/>
      <c r="GU1908" s="277"/>
      <c r="GW1908" s="157"/>
      <c r="GX1908" s="157"/>
      <c r="GY1908" s="157" t="s">
        <v>401</v>
      </c>
      <c r="GZ1908" s="277"/>
      <c r="HA1908" s="157"/>
      <c r="HB1908" s="157"/>
      <c r="HC1908" s="277"/>
      <c r="HD1908" s="277"/>
      <c r="HF1908" s="277"/>
      <c r="HH1908" s="289"/>
    </row>
    <row r="1909" spans="1:216" ht="12.75" customHeight="1">
      <c r="A1909" s="195"/>
      <c r="B1909" s="189" t="s">
        <v>402</v>
      </c>
      <c r="C1909" s="501" t="s">
        <v>403</v>
      </c>
      <c r="D1909" s="501"/>
      <c r="E1909" s="501"/>
      <c r="F1909" s="501"/>
      <c r="G1909" s="501"/>
      <c r="H1909" s="190" t="s">
        <v>399</v>
      </c>
      <c r="I1909" s="201">
        <v>0.01</v>
      </c>
      <c r="J1909" s="197">
        <v>1.6068849999999999</v>
      </c>
      <c r="K1909" s="215">
        <v>0.11730260000000001</v>
      </c>
      <c r="L1909" s="198"/>
      <c r="M1909" s="199"/>
      <c r="N1909" s="200">
        <v>543.33000000000004</v>
      </c>
      <c r="O1909" s="191"/>
      <c r="P1909" s="194">
        <v>63.73</v>
      </c>
      <c r="Q1909" s="278"/>
      <c r="R1909" s="278"/>
      <c r="GO1909" s="277"/>
      <c r="GP1909" s="277"/>
      <c r="GQ1909" s="277"/>
      <c r="GR1909" s="277"/>
      <c r="GS1909" s="277"/>
      <c r="GT1909" s="277"/>
      <c r="GU1909" s="277"/>
      <c r="GW1909" s="157"/>
      <c r="GX1909" s="157" t="s">
        <v>403</v>
      </c>
      <c r="GY1909" s="157"/>
      <c r="GZ1909" s="277"/>
      <c r="HA1909" s="157"/>
      <c r="HB1909" s="157"/>
      <c r="HC1909" s="277"/>
      <c r="HD1909" s="277"/>
      <c r="HF1909" s="277"/>
      <c r="HH1909" s="289"/>
    </row>
    <row r="1910" spans="1:216" ht="12.75" customHeight="1">
      <c r="A1910" s="203"/>
      <c r="B1910" s="189" t="s">
        <v>404</v>
      </c>
      <c r="C1910" s="501" t="s">
        <v>405</v>
      </c>
      <c r="D1910" s="501"/>
      <c r="E1910" s="501"/>
      <c r="F1910" s="501"/>
      <c r="G1910" s="501"/>
      <c r="H1910" s="190" t="s">
        <v>392</v>
      </c>
      <c r="I1910" s="201">
        <v>0.01</v>
      </c>
      <c r="J1910" s="197">
        <v>1.6068849999999999</v>
      </c>
      <c r="K1910" s="215">
        <v>0.11730260000000001</v>
      </c>
      <c r="L1910" s="193"/>
      <c r="M1910" s="191"/>
      <c r="N1910" s="204">
        <v>579.11</v>
      </c>
      <c r="O1910" s="191"/>
      <c r="P1910" s="216">
        <v>67.930000000000007</v>
      </c>
      <c r="GO1910" s="277"/>
      <c r="GP1910" s="277"/>
      <c r="GQ1910" s="277"/>
      <c r="GR1910" s="277"/>
      <c r="GS1910" s="277"/>
      <c r="GT1910" s="277"/>
      <c r="GU1910" s="277"/>
      <c r="GW1910" s="157"/>
      <c r="GX1910" s="157"/>
      <c r="GY1910" s="157" t="s">
        <v>405</v>
      </c>
      <c r="GZ1910" s="277"/>
      <c r="HA1910" s="157"/>
      <c r="HB1910" s="157"/>
      <c r="HC1910" s="277"/>
      <c r="HD1910" s="277"/>
      <c r="HF1910" s="277"/>
      <c r="HH1910" s="289"/>
    </row>
    <row r="1911" spans="1:216" ht="12.75" customHeight="1">
      <c r="A1911" s="188"/>
      <c r="B1911" s="189" t="s">
        <v>180</v>
      </c>
      <c r="C1911" s="501" t="s">
        <v>410</v>
      </c>
      <c r="D1911" s="501"/>
      <c r="E1911" s="501"/>
      <c r="F1911" s="501"/>
      <c r="G1911" s="501"/>
      <c r="H1911" s="190"/>
      <c r="I1911" s="191"/>
      <c r="J1911" s="191"/>
      <c r="K1911" s="191"/>
      <c r="L1911" s="193"/>
      <c r="M1911" s="191"/>
      <c r="N1911" s="193"/>
      <c r="O1911" s="191"/>
      <c r="P1911" s="194">
        <v>7694.35</v>
      </c>
      <c r="GO1911" s="277"/>
      <c r="GP1911" s="277"/>
      <c r="GQ1911" s="277"/>
      <c r="GR1911" s="277"/>
      <c r="GS1911" s="277"/>
      <c r="GT1911" s="277"/>
      <c r="GU1911" s="277"/>
      <c r="GW1911" s="157" t="s">
        <v>410</v>
      </c>
      <c r="GX1911" s="157"/>
      <c r="GY1911" s="157"/>
      <c r="GZ1911" s="277"/>
      <c r="HA1911" s="157"/>
      <c r="HB1911" s="157"/>
      <c r="HC1911" s="277"/>
      <c r="HD1911" s="277"/>
      <c r="HF1911" s="277"/>
      <c r="HH1911" s="289"/>
    </row>
    <row r="1912" spans="1:216" ht="12.75" customHeight="1">
      <c r="A1912" s="195"/>
      <c r="B1912" s="189" t="s">
        <v>1612</v>
      </c>
      <c r="C1912" s="501" t="s">
        <v>1613</v>
      </c>
      <c r="D1912" s="501"/>
      <c r="E1912" s="501"/>
      <c r="F1912" s="501"/>
      <c r="G1912" s="501"/>
      <c r="H1912" s="190" t="s">
        <v>413</v>
      </c>
      <c r="I1912" s="196">
        <v>0.1</v>
      </c>
      <c r="J1912" s="202">
        <v>1.0367</v>
      </c>
      <c r="K1912" s="197">
        <v>0.75679099999999999</v>
      </c>
      <c r="L1912" s="205">
        <v>150.04</v>
      </c>
      <c r="M1912" s="206">
        <v>1.59</v>
      </c>
      <c r="N1912" s="200">
        <v>238.56</v>
      </c>
      <c r="O1912" s="191"/>
      <c r="P1912" s="194">
        <v>180.54</v>
      </c>
      <c r="Q1912" s="278"/>
      <c r="R1912" s="278"/>
      <c r="GO1912" s="277"/>
      <c r="GP1912" s="277"/>
      <c r="GQ1912" s="277"/>
      <c r="GR1912" s="277"/>
      <c r="GS1912" s="277"/>
      <c r="GT1912" s="277"/>
      <c r="GU1912" s="277"/>
      <c r="GW1912" s="157"/>
      <c r="GX1912" s="157" t="s">
        <v>1613</v>
      </c>
      <c r="GY1912" s="157"/>
      <c r="GZ1912" s="277"/>
      <c r="HA1912" s="157"/>
      <c r="HB1912" s="157"/>
      <c r="HC1912" s="277"/>
      <c r="HD1912" s="277"/>
      <c r="HF1912" s="277"/>
      <c r="HH1912" s="289"/>
    </row>
    <row r="1913" spans="1:216" ht="12.75" customHeight="1">
      <c r="A1913" s="195"/>
      <c r="B1913" s="189" t="s">
        <v>1614</v>
      </c>
      <c r="C1913" s="501" t="s">
        <v>1615</v>
      </c>
      <c r="D1913" s="501"/>
      <c r="E1913" s="501"/>
      <c r="F1913" s="501"/>
      <c r="G1913" s="501"/>
      <c r="H1913" s="190" t="s">
        <v>413</v>
      </c>
      <c r="I1913" s="201">
        <v>0.02</v>
      </c>
      <c r="J1913" s="202">
        <v>1.0367</v>
      </c>
      <c r="K1913" s="215">
        <v>0.1513582</v>
      </c>
      <c r="L1913" s="205">
        <v>187.38</v>
      </c>
      <c r="M1913" s="206">
        <v>0.87</v>
      </c>
      <c r="N1913" s="200">
        <v>163.02000000000001</v>
      </c>
      <c r="O1913" s="191"/>
      <c r="P1913" s="194">
        <v>24.67</v>
      </c>
      <c r="Q1913" s="278"/>
      <c r="R1913" s="278"/>
      <c r="GO1913" s="277"/>
      <c r="GP1913" s="277"/>
      <c r="GQ1913" s="277"/>
      <c r="GR1913" s="277"/>
      <c r="GS1913" s="277"/>
      <c r="GT1913" s="277"/>
      <c r="GU1913" s="277"/>
      <c r="GW1913" s="157"/>
      <c r="GX1913" s="157" t="s">
        <v>1615</v>
      </c>
      <c r="GY1913" s="157"/>
      <c r="GZ1913" s="277"/>
      <c r="HA1913" s="157"/>
      <c r="HB1913" s="157"/>
      <c r="HC1913" s="277"/>
      <c r="HD1913" s="277"/>
      <c r="HF1913" s="277"/>
      <c r="HH1913" s="289"/>
    </row>
    <row r="1914" spans="1:216" ht="33.75" customHeight="1">
      <c r="A1914" s="195"/>
      <c r="B1914" s="189" t="s">
        <v>593</v>
      </c>
      <c r="C1914" s="501" t="s">
        <v>594</v>
      </c>
      <c r="D1914" s="501"/>
      <c r="E1914" s="501"/>
      <c r="F1914" s="501"/>
      <c r="G1914" s="501"/>
      <c r="H1914" s="190" t="s">
        <v>595</v>
      </c>
      <c r="I1914" s="201">
        <v>16.670000000000002</v>
      </c>
      <c r="J1914" s="202">
        <v>1.0367</v>
      </c>
      <c r="K1914" s="215">
        <v>126.1570597</v>
      </c>
      <c r="L1914" s="205">
        <v>5.87</v>
      </c>
      <c r="M1914" s="206">
        <v>0.87</v>
      </c>
      <c r="N1914" s="200">
        <v>5.1100000000000003</v>
      </c>
      <c r="O1914" s="191"/>
      <c r="P1914" s="194">
        <v>644.66</v>
      </c>
      <c r="Q1914" s="278"/>
      <c r="R1914" s="278"/>
      <c r="GO1914" s="277"/>
      <c r="GP1914" s="277"/>
      <c r="GQ1914" s="277"/>
      <c r="GR1914" s="277"/>
      <c r="GS1914" s="277"/>
      <c r="GT1914" s="277"/>
      <c r="GU1914" s="277"/>
      <c r="GW1914" s="157"/>
      <c r="GX1914" s="157" t="s">
        <v>594</v>
      </c>
      <c r="GY1914" s="157"/>
      <c r="GZ1914" s="277"/>
      <c r="HA1914" s="157"/>
      <c r="HB1914" s="157"/>
      <c r="HC1914" s="277"/>
      <c r="HD1914" s="277"/>
      <c r="HF1914" s="277"/>
      <c r="HH1914" s="289"/>
    </row>
    <row r="1915" spans="1:216" ht="22.5" customHeight="1">
      <c r="A1915" s="195"/>
      <c r="B1915" s="189" t="s">
        <v>1403</v>
      </c>
      <c r="C1915" s="501" t="s">
        <v>1404</v>
      </c>
      <c r="D1915" s="501"/>
      <c r="E1915" s="501"/>
      <c r="F1915" s="501"/>
      <c r="G1915" s="501"/>
      <c r="H1915" s="190" t="s">
        <v>1405</v>
      </c>
      <c r="I1915" s="209">
        <v>1</v>
      </c>
      <c r="J1915" s="202">
        <v>1.0367</v>
      </c>
      <c r="K1915" s="192">
        <v>7.5679100000000004</v>
      </c>
      <c r="L1915" s="205">
        <v>37.71</v>
      </c>
      <c r="M1915" s="206">
        <v>1.54</v>
      </c>
      <c r="N1915" s="200">
        <v>58.07</v>
      </c>
      <c r="O1915" s="191"/>
      <c r="P1915" s="194">
        <v>439.47</v>
      </c>
      <c r="Q1915" s="278"/>
      <c r="R1915" s="278"/>
      <c r="GO1915" s="277"/>
      <c r="GP1915" s="277"/>
      <c r="GQ1915" s="277"/>
      <c r="GR1915" s="277"/>
      <c r="GS1915" s="277"/>
      <c r="GT1915" s="277"/>
      <c r="GU1915" s="277"/>
      <c r="GW1915" s="157"/>
      <c r="GX1915" s="157" t="s">
        <v>1404</v>
      </c>
      <c r="GY1915" s="157"/>
      <c r="GZ1915" s="277"/>
      <c r="HA1915" s="157"/>
      <c r="HB1915" s="157"/>
      <c r="HC1915" s="277"/>
      <c r="HD1915" s="277"/>
      <c r="HF1915" s="277"/>
      <c r="HH1915" s="289"/>
    </row>
    <row r="1916" spans="1:216" ht="12.75" customHeight="1">
      <c r="A1916" s="195"/>
      <c r="B1916" s="189" t="s">
        <v>1616</v>
      </c>
      <c r="C1916" s="501" t="s">
        <v>1617</v>
      </c>
      <c r="D1916" s="501"/>
      <c r="E1916" s="501"/>
      <c r="F1916" s="501"/>
      <c r="G1916" s="501"/>
      <c r="H1916" s="190" t="s">
        <v>413</v>
      </c>
      <c r="I1916" s="201">
        <v>0.01</v>
      </c>
      <c r="J1916" s="202">
        <v>1.0367</v>
      </c>
      <c r="K1916" s="215">
        <v>7.5679099999999999E-2</v>
      </c>
      <c r="L1916" s="205">
        <v>395.65</v>
      </c>
      <c r="M1916" s="220">
        <v>1.6</v>
      </c>
      <c r="N1916" s="200">
        <v>633.04</v>
      </c>
      <c r="O1916" s="191"/>
      <c r="P1916" s="194">
        <v>47.91</v>
      </c>
      <c r="Q1916" s="278"/>
      <c r="R1916" s="278"/>
      <c r="GO1916" s="277"/>
      <c r="GP1916" s="277"/>
      <c r="GQ1916" s="277"/>
      <c r="GR1916" s="277"/>
      <c r="GS1916" s="277"/>
      <c r="GT1916" s="277"/>
      <c r="GU1916" s="277"/>
      <c r="GW1916" s="157"/>
      <c r="GX1916" s="157" t="s">
        <v>1617</v>
      </c>
      <c r="GY1916" s="157"/>
      <c r="GZ1916" s="277"/>
      <c r="HA1916" s="157"/>
      <c r="HB1916" s="157"/>
      <c r="HC1916" s="277"/>
      <c r="HD1916" s="277"/>
      <c r="HF1916" s="277"/>
      <c r="HH1916" s="289"/>
    </row>
    <row r="1917" spans="1:216" ht="12.75" customHeight="1">
      <c r="A1917" s="195"/>
      <c r="B1917" s="189" t="s">
        <v>1572</v>
      </c>
      <c r="C1917" s="501" t="s">
        <v>1573</v>
      </c>
      <c r="D1917" s="501"/>
      <c r="E1917" s="501"/>
      <c r="F1917" s="501"/>
      <c r="G1917" s="501"/>
      <c r="H1917" s="190" t="s">
        <v>413</v>
      </c>
      <c r="I1917" s="201">
        <v>0.08</v>
      </c>
      <c r="J1917" s="202">
        <v>1.0367</v>
      </c>
      <c r="K1917" s="215">
        <v>0.60543279999999999</v>
      </c>
      <c r="L1917" s="205">
        <v>931.11</v>
      </c>
      <c r="M1917" s="206">
        <v>1.61</v>
      </c>
      <c r="N1917" s="200">
        <v>1499.09</v>
      </c>
      <c r="O1917" s="191"/>
      <c r="P1917" s="194">
        <v>907.6</v>
      </c>
      <c r="Q1917" s="278"/>
      <c r="R1917" s="278"/>
      <c r="GO1917" s="277"/>
      <c r="GP1917" s="277"/>
      <c r="GQ1917" s="277"/>
      <c r="GR1917" s="277"/>
      <c r="GS1917" s="277"/>
      <c r="GT1917" s="277"/>
      <c r="GU1917" s="277"/>
      <c r="GW1917" s="157"/>
      <c r="GX1917" s="157" t="s">
        <v>1573</v>
      </c>
      <c r="GY1917" s="157"/>
      <c r="GZ1917" s="277"/>
      <c r="HA1917" s="157"/>
      <c r="HB1917" s="157"/>
      <c r="HC1917" s="277"/>
      <c r="HD1917" s="277"/>
      <c r="HF1917" s="277"/>
      <c r="HH1917" s="289"/>
    </row>
    <row r="1918" spans="1:216" ht="12.75" customHeight="1">
      <c r="A1918" s="195"/>
      <c r="B1918" s="189" t="s">
        <v>1618</v>
      </c>
      <c r="C1918" s="501" t="s">
        <v>1619</v>
      </c>
      <c r="D1918" s="501"/>
      <c r="E1918" s="501"/>
      <c r="F1918" s="501"/>
      <c r="G1918" s="501"/>
      <c r="H1918" s="190" t="s">
        <v>418</v>
      </c>
      <c r="I1918" s="202">
        <v>1E-4</v>
      </c>
      <c r="J1918" s="202">
        <v>1.0367</v>
      </c>
      <c r="K1918" s="215">
        <v>7.5679999999999996E-4</v>
      </c>
      <c r="L1918" s="208">
        <v>308849.7</v>
      </c>
      <c r="M1918" s="206">
        <v>1.22</v>
      </c>
      <c r="N1918" s="200">
        <v>376796.63</v>
      </c>
      <c r="O1918" s="191"/>
      <c r="P1918" s="194">
        <v>285.16000000000003</v>
      </c>
      <c r="Q1918" s="278"/>
      <c r="R1918" s="278"/>
      <c r="GO1918" s="277"/>
      <c r="GP1918" s="277"/>
      <c r="GQ1918" s="277"/>
      <c r="GR1918" s="277"/>
      <c r="GS1918" s="277"/>
      <c r="GT1918" s="277"/>
      <c r="GU1918" s="277"/>
      <c r="GW1918" s="157"/>
      <c r="GX1918" s="157" t="s">
        <v>1619</v>
      </c>
      <c r="GY1918" s="157"/>
      <c r="GZ1918" s="277"/>
      <c r="HA1918" s="157"/>
      <c r="HB1918" s="157"/>
      <c r="HC1918" s="277"/>
      <c r="HD1918" s="277"/>
      <c r="HF1918" s="277"/>
      <c r="HH1918" s="289"/>
    </row>
    <row r="1919" spans="1:216" ht="12.75" customHeight="1">
      <c r="A1919" s="195"/>
      <c r="B1919" s="189" t="s">
        <v>1620</v>
      </c>
      <c r="C1919" s="501" t="s">
        <v>1621</v>
      </c>
      <c r="D1919" s="501"/>
      <c r="E1919" s="501"/>
      <c r="F1919" s="501"/>
      <c r="G1919" s="501"/>
      <c r="H1919" s="190" t="s">
        <v>587</v>
      </c>
      <c r="I1919" s="201">
        <v>1.02</v>
      </c>
      <c r="J1919" s="202">
        <v>1.0367</v>
      </c>
      <c r="K1919" s="215">
        <v>7.7192682000000001</v>
      </c>
      <c r="L1919" s="205">
        <v>655.9</v>
      </c>
      <c r="M1919" s="206">
        <v>1.02</v>
      </c>
      <c r="N1919" s="200">
        <v>669.02</v>
      </c>
      <c r="O1919" s="191"/>
      <c r="P1919" s="194">
        <v>5164.34</v>
      </c>
      <c r="Q1919" s="278"/>
      <c r="R1919" s="278"/>
      <c r="GO1919" s="277"/>
      <c r="GP1919" s="277"/>
      <c r="GQ1919" s="277"/>
      <c r="GR1919" s="277"/>
      <c r="GS1919" s="277"/>
      <c r="GT1919" s="277"/>
      <c r="GU1919" s="277"/>
      <c r="GW1919" s="157"/>
      <c r="GX1919" s="157" t="s">
        <v>1621</v>
      </c>
      <c r="GY1919" s="157"/>
      <c r="GZ1919" s="277"/>
      <c r="HA1919" s="157"/>
      <c r="HB1919" s="157"/>
      <c r="HC1919" s="277"/>
      <c r="HD1919" s="277"/>
      <c r="HF1919" s="277"/>
      <c r="HH1919" s="289"/>
    </row>
    <row r="1920" spans="1:216" ht="12.75" customHeight="1">
      <c r="A1920" s="210"/>
      <c r="B1920" s="187"/>
      <c r="C1920" s="500" t="s">
        <v>429</v>
      </c>
      <c r="D1920" s="500"/>
      <c r="E1920" s="500"/>
      <c r="F1920" s="500"/>
      <c r="G1920" s="500"/>
      <c r="H1920" s="180"/>
      <c r="I1920" s="181"/>
      <c r="J1920" s="181"/>
      <c r="K1920" s="181"/>
      <c r="L1920" s="183"/>
      <c r="M1920" s="181"/>
      <c r="N1920" s="211"/>
      <c r="O1920" s="181"/>
      <c r="P1920" s="212">
        <v>116188.14</v>
      </c>
      <c r="Q1920" s="278"/>
      <c r="R1920" s="278"/>
      <c r="GO1920" s="277"/>
      <c r="GP1920" s="277"/>
      <c r="GQ1920" s="277"/>
      <c r="GR1920" s="277"/>
      <c r="GS1920" s="277"/>
      <c r="GT1920" s="277"/>
      <c r="GU1920" s="277"/>
      <c r="GW1920" s="157"/>
      <c r="GX1920" s="157"/>
      <c r="GY1920" s="157"/>
      <c r="GZ1920" s="277" t="s">
        <v>429</v>
      </c>
      <c r="HA1920" s="157"/>
      <c r="HB1920" s="157"/>
      <c r="HC1920" s="277"/>
      <c r="HD1920" s="277"/>
      <c r="HF1920" s="277"/>
      <c r="HH1920" s="289"/>
    </row>
    <row r="1921" spans="1:216" ht="12.75" customHeight="1">
      <c r="A1921" s="203" t="s">
        <v>2271</v>
      </c>
      <c r="B1921" s="189" t="s">
        <v>430</v>
      </c>
      <c r="C1921" s="501" t="s">
        <v>431</v>
      </c>
      <c r="D1921" s="501"/>
      <c r="E1921" s="501"/>
      <c r="F1921" s="501"/>
      <c r="G1921" s="501"/>
      <c r="H1921" s="190" t="s">
        <v>432</v>
      </c>
      <c r="I1921" s="209">
        <v>2</v>
      </c>
      <c r="J1921" s="191"/>
      <c r="K1921" s="209">
        <v>2</v>
      </c>
      <c r="L1921" s="193"/>
      <c r="M1921" s="191"/>
      <c r="N1921" s="193"/>
      <c r="O1921" s="202">
        <v>1.0367</v>
      </c>
      <c r="P1921" s="194">
        <v>1394.65</v>
      </c>
      <c r="GO1921" s="277"/>
      <c r="GP1921" s="277"/>
      <c r="GQ1921" s="277"/>
      <c r="GR1921" s="277"/>
      <c r="GS1921" s="277"/>
      <c r="GT1921" s="277"/>
      <c r="GU1921" s="277"/>
      <c r="GW1921" s="157"/>
      <c r="GX1921" s="157"/>
      <c r="GY1921" s="157"/>
      <c r="GZ1921" s="277"/>
      <c r="HA1921" s="157" t="s">
        <v>431</v>
      </c>
      <c r="HB1921" s="157"/>
      <c r="HC1921" s="277"/>
      <c r="HD1921" s="277"/>
      <c r="HF1921" s="277"/>
      <c r="HH1921" s="289"/>
    </row>
    <row r="1922" spans="1:216" ht="12.75" customHeight="1">
      <c r="A1922" s="203"/>
      <c r="B1922" s="189"/>
      <c r="C1922" s="501" t="s">
        <v>433</v>
      </c>
      <c r="D1922" s="501"/>
      <c r="E1922" s="501"/>
      <c r="F1922" s="501"/>
      <c r="G1922" s="501"/>
      <c r="H1922" s="190"/>
      <c r="I1922" s="191"/>
      <c r="J1922" s="191"/>
      <c r="K1922" s="191"/>
      <c r="L1922" s="193"/>
      <c r="M1922" s="191"/>
      <c r="N1922" s="193"/>
      <c r="O1922" s="191"/>
      <c r="P1922" s="194">
        <v>108244.45</v>
      </c>
      <c r="GO1922" s="277"/>
      <c r="GP1922" s="277"/>
      <c r="GQ1922" s="277"/>
      <c r="GR1922" s="277"/>
      <c r="GS1922" s="277"/>
      <c r="GT1922" s="277"/>
      <c r="GU1922" s="277"/>
      <c r="GW1922" s="157"/>
      <c r="GX1922" s="157"/>
      <c r="GY1922" s="157"/>
      <c r="GZ1922" s="277"/>
      <c r="HA1922" s="157"/>
      <c r="HB1922" s="157" t="s">
        <v>433</v>
      </c>
      <c r="HC1922" s="277"/>
      <c r="HD1922" s="277"/>
      <c r="HF1922" s="277"/>
      <c r="HH1922" s="289"/>
    </row>
    <row r="1923" spans="1:216" ht="12.75" customHeight="1">
      <c r="A1923" s="203"/>
      <c r="B1923" s="189" t="s">
        <v>603</v>
      </c>
      <c r="C1923" s="501" t="s">
        <v>604</v>
      </c>
      <c r="D1923" s="501"/>
      <c r="E1923" s="501"/>
      <c r="F1923" s="501"/>
      <c r="G1923" s="501"/>
      <c r="H1923" s="190" t="s">
        <v>432</v>
      </c>
      <c r="I1923" s="209">
        <v>97</v>
      </c>
      <c r="J1923" s="191"/>
      <c r="K1923" s="209">
        <v>97</v>
      </c>
      <c r="L1923" s="193"/>
      <c r="M1923" s="191"/>
      <c r="N1923" s="193"/>
      <c r="O1923" s="191"/>
      <c r="P1923" s="194">
        <v>104997.12</v>
      </c>
      <c r="GO1923" s="277"/>
      <c r="GP1923" s="277"/>
      <c r="GQ1923" s="277"/>
      <c r="GR1923" s="277"/>
      <c r="GS1923" s="277"/>
      <c r="GT1923" s="277"/>
      <c r="GU1923" s="277"/>
      <c r="GW1923" s="157"/>
      <c r="GX1923" s="157"/>
      <c r="GY1923" s="157"/>
      <c r="GZ1923" s="277"/>
      <c r="HA1923" s="157"/>
      <c r="HB1923" s="157" t="s">
        <v>604</v>
      </c>
      <c r="HC1923" s="277"/>
      <c r="HD1923" s="277"/>
      <c r="HF1923" s="277"/>
      <c r="HH1923" s="289"/>
    </row>
    <row r="1924" spans="1:216" ht="12.75" customHeight="1">
      <c r="A1924" s="203"/>
      <c r="B1924" s="189" t="s">
        <v>605</v>
      </c>
      <c r="C1924" s="501" t="s">
        <v>606</v>
      </c>
      <c r="D1924" s="501"/>
      <c r="E1924" s="501"/>
      <c r="F1924" s="501"/>
      <c r="G1924" s="501"/>
      <c r="H1924" s="190" t="s">
        <v>432</v>
      </c>
      <c r="I1924" s="209">
        <v>51</v>
      </c>
      <c r="J1924" s="191"/>
      <c r="K1924" s="209">
        <v>51</v>
      </c>
      <c r="L1924" s="193"/>
      <c r="M1924" s="191"/>
      <c r="N1924" s="193"/>
      <c r="O1924" s="191"/>
      <c r="P1924" s="194">
        <v>55204.67</v>
      </c>
      <c r="GO1924" s="277"/>
      <c r="GP1924" s="277"/>
      <c r="GQ1924" s="277"/>
      <c r="GR1924" s="277"/>
      <c r="GS1924" s="277"/>
      <c r="GT1924" s="277"/>
      <c r="GU1924" s="277"/>
      <c r="GW1924" s="157"/>
      <c r="GX1924" s="157"/>
      <c r="GY1924" s="157"/>
      <c r="GZ1924" s="277"/>
      <c r="HA1924" s="157"/>
      <c r="HB1924" s="157" t="s">
        <v>606</v>
      </c>
      <c r="HC1924" s="277"/>
      <c r="HD1924" s="277"/>
      <c r="HF1924" s="277"/>
      <c r="HH1924" s="289"/>
    </row>
    <row r="1925" spans="1:216" ht="12.75" customHeight="1">
      <c r="A1925" s="213"/>
      <c r="B1925" s="214"/>
      <c r="C1925" s="500" t="s">
        <v>438</v>
      </c>
      <c r="D1925" s="500"/>
      <c r="E1925" s="500"/>
      <c r="F1925" s="500"/>
      <c r="G1925" s="500"/>
      <c r="H1925" s="180"/>
      <c r="I1925" s="181"/>
      <c r="J1925" s="181"/>
      <c r="K1925" s="181"/>
      <c r="L1925" s="183"/>
      <c r="M1925" s="181"/>
      <c r="N1925" s="211">
        <v>38052.68</v>
      </c>
      <c r="O1925" s="181"/>
      <c r="P1925" s="212">
        <v>277784.58</v>
      </c>
      <c r="GO1925" s="277"/>
      <c r="GP1925" s="277"/>
      <c r="GQ1925" s="277"/>
      <c r="GR1925" s="277"/>
      <c r="GS1925" s="277"/>
      <c r="GT1925" s="277"/>
      <c r="GU1925" s="277"/>
      <c r="GW1925" s="157"/>
      <c r="GX1925" s="157"/>
      <c r="GY1925" s="157"/>
      <c r="GZ1925" s="277"/>
      <c r="HA1925" s="157"/>
      <c r="HB1925" s="157"/>
      <c r="HC1925" s="277" t="s">
        <v>438</v>
      </c>
      <c r="HD1925" s="277"/>
      <c r="HF1925" s="277"/>
      <c r="HH1925" s="289"/>
    </row>
    <row r="1926" spans="1:216" ht="22.5" customHeight="1">
      <c r="A1926" s="178" t="s">
        <v>761</v>
      </c>
      <c r="B1926" s="179" t="s">
        <v>1624</v>
      </c>
      <c r="C1926" s="498" t="s">
        <v>1625</v>
      </c>
      <c r="D1926" s="498"/>
      <c r="E1926" s="498"/>
      <c r="F1926" s="498"/>
      <c r="G1926" s="498"/>
      <c r="H1926" s="180" t="s">
        <v>587</v>
      </c>
      <c r="I1926" s="181">
        <v>0.48</v>
      </c>
      <c r="J1926" s="182">
        <v>1</v>
      </c>
      <c r="K1926" s="219">
        <v>0.48</v>
      </c>
      <c r="L1926" s="183"/>
      <c r="M1926" s="181"/>
      <c r="N1926" s="184"/>
      <c r="O1926" s="181"/>
      <c r="P1926" s="185"/>
      <c r="GO1926" s="277"/>
      <c r="GP1926" s="277"/>
      <c r="GQ1926" s="277" t="s">
        <v>1625</v>
      </c>
      <c r="GR1926" s="277"/>
      <c r="GS1926" s="277"/>
      <c r="GT1926" s="277"/>
      <c r="GU1926" s="277"/>
      <c r="GW1926" s="157"/>
      <c r="GX1926" s="157"/>
      <c r="GY1926" s="157"/>
      <c r="GZ1926" s="277"/>
      <c r="HA1926" s="157"/>
      <c r="HB1926" s="157"/>
      <c r="HC1926" s="277"/>
      <c r="HD1926" s="277"/>
      <c r="HF1926" s="277"/>
      <c r="HH1926" s="289"/>
    </row>
    <row r="1927" spans="1:216" ht="56.25" customHeight="1">
      <c r="A1927" s="186"/>
      <c r="B1927" s="187" t="s">
        <v>386</v>
      </c>
      <c r="C1927" s="499" t="s">
        <v>387</v>
      </c>
      <c r="D1927" s="499"/>
      <c r="E1927" s="499"/>
      <c r="F1927" s="499"/>
      <c r="G1927" s="499"/>
      <c r="H1927" s="499"/>
      <c r="I1927" s="499"/>
      <c r="J1927" s="499"/>
      <c r="K1927" s="499"/>
      <c r="L1927" s="499"/>
      <c r="M1927" s="499"/>
      <c r="N1927" s="499"/>
      <c r="O1927" s="499"/>
      <c r="P1927" s="499"/>
      <c r="GO1927" s="277"/>
      <c r="GP1927" s="277"/>
      <c r="GQ1927" s="277"/>
      <c r="GR1927" s="277"/>
      <c r="GS1927" s="277"/>
      <c r="GT1927" s="277"/>
      <c r="GU1927" s="277"/>
      <c r="GV1927" s="140" t="s">
        <v>387</v>
      </c>
      <c r="GW1927" s="157"/>
      <c r="GX1927" s="157"/>
      <c r="GY1927" s="157"/>
      <c r="GZ1927" s="277"/>
      <c r="HA1927" s="157"/>
      <c r="HB1927" s="157"/>
      <c r="HC1927" s="277"/>
      <c r="HD1927" s="277"/>
      <c r="HF1927" s="277"/>
      <c r="HH1927" s="289"/>
    </row>
    <row r="1928" spans="1:216" ht="22.5" customHeight="1">
      <c r="A1928" s="186"/>
      <c r="B1928" s="187" t="s">
        <v>388</v>
      </c>
      <c r="C1928" s="499" t="s">
        <v>389</v>
      </c>
      <c r="D1928" s="499"/>
      <c r="E1928" s="499"/>
      <c r="F1928" s="499"/>
      <c r="G1928" s="499"/>
      <c r="H1928" s="499"/>
      <c r="I1928" s="499"/>
      <c r="J1928" s="499"/>
      <c r="K1928" s="499"/>
      <c r="L1928" s="499"/>
      <c r="M1928" s="499"/>
      <c r="N1928" s="499"/>
      <c r="O1928" s="499"/>
      <c r="P1928" s="499"/>
      <c r="GO1928" s="277"/>
      <c r="GP1928" s="277"/>
      <c r="GQ1928" s="277"/>
      <c r="GR1928" s="277"/>
      <c r="GS1928" s="277"/>
      <c r="GT1928" s="277"/>
      <c r="GU1928" s="277"/>
      <c r="GV1928" s="140" t="s">
        <v>389</v>
      </c>
      <c r="GW1928" s="157"/>
      <c r="GX1928" s="157"/>
      <c r="GY1928" s="157"/>
      <c r="GZ1928" s="277"/>
      <c r="HA1928" s="157"/>
      <c r="HB1928" s="157"/>
      <c r="HC1928" s="277"/>
      <c r="HD1928" s="277"/>
      <c r="HF1928" s="277"/>
      <c r="HH1928" s="289"/>
    </row>
    <row r="1929" spans="1:216" ht="12.75" customHeight="1">
      <c r="A1929" s="186"/>
      <c r="B1929" s="187"/>
      <c r="C1929" s="499" t="s">
        <v>2011</v>
      </c>
      <c r="D1929" s="499"/>
      <c r="E1929" s="499"/>
      <c r="F1929" s="499"/>
      <c r="G1929" s="499"/>
      <c r="H1929" s="499"/>
      <c r="I1929" s="499"/>
      <c r="J1929" s="499"/>
      <c r="K1929" s="499"/>
      <c r="L1929" s="499"/>
      <c r="M1929" s="499"/>
      <c r="N1929" s="499"/>
      <c r="O1929" s="499"/>
      <c r="P1929" s="499"/>
      <c r="GO1929" s="277"/>
      <c r="GP1929" s="277"/>
      <c r="GQ1929" s="277"/>
      <c r="GR1929" s="277"/>
      <c r="GS1929" s="277"/>
      <c r="GT1929" s="277"/>
      <c r="GU1929" s="277"/>
      <c r="GV1929" s="140" t="s">
        <v>2011</v>
      </c>
      <c r="GW1929" s="157"/>
      <c r="GX1929" s="157"/>
      <c r="GY1929" s="157"/>
      <c r="GZ1929" s="277"/>
      <c r="HA1929" s="157"/>
      <c r="HB1929" s="157"/>
      <c r="HC1929" s="277"/>
      <c r="HD1929" s="277"/>
      <c r="HF1929" s="277"/>
      <c r="HH1929" s="289"/>
    </row>
    <row r="1930" spans="1:216" ht="12.75" customHeight="1">
      <c r="A1930" s="188"/>
      <c r="B1930" s="189" t="s">
        <v>164</v>
      </c>
      <c r="C1930" s="501" t="s">
        <v>391</v>
      </c>
      <c r="D1930" s="501"/>
      <c r="E1930" s="501"/>
      <c r="F1930" s="501"/>
      <c r="G1930" s="501"/>
      <c r="H1930" s="190" t="s">
        <v>392</v>
      </c>
      <c r="I1930" s="191"/>
      <c r="J1930" s="191"/>
      <c r="K1930" s="215">
        <v>23.038874400000001</v>
      </c>
      <c r="L1930" s="193"/>
      <c r="M1930" s="191"/>
      <c r="N1930" s="193"/>
      <c r="O1930" s="191"/>
      <c r="P1930" s="194">
        <v>13740.15</v>
      </c>
      <c r="GO1930" s="277"/>
      <c r="GP1930" s="277"/>
      <c r="GQ1930" s="277"/>
      <c r="GR1930" s="277"/>
      <c r="GS1930" s="277"/>
      <c r="GT1930" s="277"/>
      <c r="GU1930" s="277"/>
      <c r="GW1930" s="157" t="s">
        <v>391</v>
      </c>
      <c r="GX1930" s="157"/>
      <c r="GY1930" s="157"/>
      <c r="GZ1930" s="277"/>
      <c r="HA1930" s="157"/>
      <c r="HB1930" s="157"/>
      <c r="HC1930" s="277"/>
      <c r="HD1930" s="277"/>
      <c r="HF1930" s="277"/>
      <c r="HH1930" s="289"/>
    </row>
    <row r="1931" spans="1:216" ht="12.75" customHeight="1">
      <c r="A1931" s="195"/>
      <c r="B1931" s="189" t="s">
        <v>588</v>
      </c>
      <c r="C1931" s="501" t="s">
        <v>589</v>
      </c>
      <c r="D1931" s="501"/>
      <c r="E1931" s="501"/>
      <c r="F1931" s="501"/>
      <c r="G1931" s="501"/>
      <c r="H1931" s="190" t="s">
        <v>392</v>
      </c>
      <c r="I1931" s="201">
        <v>29.87</v>
      </c>
      <c r="J1931" s="197">
        <v>1.6068849999999999</v>
      </c>
      <c r="K1931" s="215">
        <v>23.038874400000001</v>
      </c>
      <c r="L1931" s="198"/>
      <c r="M1931" s="199"/>
      <c r="N1931" s="200">
        <v>596.39</v>
      </c>
      <c r="O1931" s="191"/>
      <c r="P1931" s="194">
        <v>13740.15</v>
      </c>
      <c r="Q1931" s="278"/>
      <c r="R1931" s="278"/>
      <c r="GO1931" s="277"/>
      <c r="GP1931" s="277"/>
      <c r="GQ1931" s="277"/>
      <c r="GR1931" s="277"/>
      <c r="GS1931" s="277"/>
      <c r="GT1931" s="277"/>
      <c r="GU1931" s="277"/>
      <c r="GW1931" s="157"/>
      <c r="GX1931" s="157" t="s">
        <v>589</v>
      </c>
      <c r="GY1931" s="157"/>
      <c r="GZ1931" s="277"/>
      <c r="HA1931" s="157"/>
      <c r="HB1931" s="157"/>
      <c r="HC1931" s="277"/>
      <c r="HD1931" s="277"/>
      <c r="HF1931" s="277"/>
      <c r="HH1931" s="289"/>
    </row>
    <row r="1932" spans="1:216" ht="12.75" customHeight="1">
      <c r="A1932" s="188"/>
      <c r="B1932" s="189" t="s">
        <v>167</v>
      </c>
      <c r="C1932" s="501" t="s">
        <v>395</v>
      </c>
      <c r="D1932" s="501"/>
      <c r="E1932" s="501"/>
      <c r="F1932" s="501"/>
      <c r="G1932" s="501"/>
      <c r="H1932" s="190"/>
      <c r="I1932" s="191"/>
      <c r="J1932" s="191"/>
      <c r="K1932" s="191"/>
      <c r="L1932" s="193"/>
      <c r="M1932" s="191"/>
      <c r="N1932" s="193"/>
      <c r="O1932" s="191"/>
      <c r="P1932" s="216">
        <v>149.31</v>
      </c>
      <c r="GO1932" s="277"/>
      <c r="GP1932" s="277"/>
      <c r="GQ1932" s="277"/>
      <c r="GR1932" s="277"/>
      <c r="GS1932" s="277"/>
      <c r="GT1932" s="277"/>
      <c r="GU1932" s="277"/>
      <c r="GW1932" s="157" t="s">
        <v>395</v>
      </c>
      <c r="GX1932" s="157"/>
      <c r="GY1932" s="157"/>
      <c r="GZ1932" s="277"/>
      <c r="HA1932" s="157"/>
      <c r="HB1932" s="157"/>
      <c r="HC1932" s="277"/>
      <c r="HD1932" s="277"/>
      <c r="HF1932" s="277"/>
      <c r="HH1932" s="289"/>
    </row>
    <row r="1933" spans="1:216" ht="12.75" customHeight="1">
      <c r="A1933" s="188"/>
      <c r="B1933" s="189"/>
      <c r="C1933" s="501" t="s">
        <v>396</v>
      </c>
      <c r="D1933" s="501"/>
      <c r="E1933" s="501"/>
      <c r="F1933" s="501"/>
      <c r="G1933" s="501"/>
      <c r="H1933" s="190" t="s">
        <v>392</v>
      </c>
      <c r="I1933" s="191"/>
      <c r="J1933" s="191"/>
      <c r="K1933" s="197">
        <v>1.5426E-2</v>
      </c>
      <c r="L1933" s="193"/>
      <c r="M1933" s="191"/>
      <c r="N1933" s="193"/>
      <c r="O1933" s="191"/>
      <c r="P1933" s="216">
        <v>10.47</v>
      </c>
      <c r="GO1933" s="277"/>
      <c r="GP1933" s="277"/>
      <c r="GQ1933" s="277"/>
      <c r="GR1933" s="277"/>
      <c r="GS1933" s="277"/>
      <c r="GT1933" s="277"/>
      <c r="GU1933" s="277"/>
      <c r="GW1933" s="157" t="s">
        <v>396</v>
      </c>
      <c r="GX1933" s="157"/>
      <c r="GY1933" s="157"/>
      <c r="GZ1933" s="277"/>
      <c r="HA1933" s="157"/>
      <c r="HB1933" s="157"/>
      <c r="HC1933" s="277"/>
      <c r="HD1933" s="277"/>
      <c r="HF1933" s="277"/>
      <c r="HH1933" s="289"/>
    </row>
    <row r="1934" spans="1:216" ht="12.75" customHeight="1">
      <c r="A1934" s="195"/>
      <c r="B1934" s="189" t="s">
        <v>397</v>
      </c>
      <c r="C1934" s="501" t="s">
        <v>398</v>
      </c>
      <c r="D1934" s="501"/>
      <c r="E1934" s="501"/>
      <c r="F1934" s="501"/>
      <c r="G1934" s="501"/>
      <c r="H1934" s="190" t="s">
        <v>399</v>
      </c>
      <c r="I1934" s="201">
        <v>0.01</v>
      </c>
      <c r="J1934" s="197">
        <v>1.6068849999999999</v>
      </c>
      <c r="K1934" s="197">
        <v>7.7130000000000002E-3</v>
      </c>
      <c r="L1934" s="198"/>
      <c r="M1934" s="199"/>
      <c r="N1934" s="200">
        <v>1582.31</v>
      </c>
      <c r="O1934" s="191"/>
      <c r="P1934" s="194">
        <v>12.2</v>
      </c>
      <c r="Q1934" s="278"/>
      <c r="R1934" s="278"/>
      <c r="GO1934" s="277"/>
      <c r="GP1934" s="277"/>
      <c r="GQ1934" s="277"/>
      <c r="GR1934" s="277"/>
      <c r="GS1934" s="277"/>
      <c r="GT1934" s="277"/>
      <c r="GU1934" s="277"/>
      <c r="GW1934" s="157"/>
      <c r="GX1934" s="157" t="s">
        <v>398</v>
      </c>
      <c r="GY1934" s="157"/>
      <c r="GZ1934" s="277"/>
      <c r="HA1934" s="157"/>
      <c r="HB1934" s="157"/>
      <c r="HC1934" s="277"/>
      <c r="HD1934" s="277"/>
      <c r="HF1934" s="277"/>
      <c r="HH1934" s="289"/>
    </row>
    <row r="1935" spans="1:216" ht="12.75" customHeight="1">
      <c r="A1935" s="203"/>
      <c r="B1935" s="189" t="s">
        <v>400</v>
      </c>
      <c r="C1935" s="501" t="s">
        <v>401</v>
      </c>
      <c r="D1935" s="501"/>
      <c r="E1935" s="501"/>
      <c r="F1935" s="501"/>
      <c r="G1935" s="501"/>
      <c r="H1935" s="190" t="s">
        <v>392</v>
      </c>
      <c r="I1935" s="201">
        <v>0.01</v>
      </c>
      <c r="J1935" s="197">
        <v>1.6068849999999999</v>
      </c>
      <c r="K1935" s="197">
        <v>7.7130000000000002E-3</v>
      </c>
      <c r="L1935" s="193"/>
      <c r="M1935" s="191"/>
      <c r="N1935" s="204">
        <v>777.91</v>
      </c>
      <c r="O1935" s="191"/>
      <c r="P1935" s="216">
        <v>6</v>
      </c>
      <c r="GO1935" s="277"/>
      <c r="GP1935" s="277"/>
      <c r="GQ1935" s="277"/>
      <c r="GR1935" s="277"/>
      <c r="GS1935" s="277"/>
      <c r="GT1935" s="277"/>
      <c r="GU1935" s="277"/>
      <c r="GW1935" s="157"/>
      <c r="GX1935" s="157"/>
      <c r="GY1935" s="157" t="s">
        <v>401</v>
      </c>
      <c r="GZ1935" s="277"/>
      <c r="HA1935" s="157"/>
      <c r="HB1935" s="157"/>
      <c r="HC1935" s="277"/>
      <c r="HD1935" s="277"/>
      <c r="HF1935" s="277"/>
      <c r="HH1935" s="289"/>
    </row>
    <row r="1936" spans="1:216" ht="12.75" customHeight="1">
      <c r="A1936" s="195"/>
      <c r="B1936" s="189" t="s">
        <v>402</v>
      </c>
      <c r="C1936" s="501" t="s">
        <v>403</v>
      </c>
      <c r="D1936" s="501"/>
      <c r="E1936" s="501"/>
      <c r="F1936" s="501"/>
      <c r="G1936" s="501"/>
      <c r="H1936" s="190" t="s">
        <v>399</v>
      </c>
      <c r="I1936" s="201">
        <v>0.01</v>
      </c>
      <c r="J1936" s="197">
        <v>1.6068849999999999</v>
      </c>
      <c r="K1936" s="197">
        <v>7.7130000000000002E-3</v>
      </c>
      <c r="L1936" s="198"/>
      <c r="M1936" s="199"/>
      <c r="N1936" s="200">
        <v>543.33000000000004</v>
      </c>
      <c r="O1936" s="191"/>
      <c r="P1936" s="194">
        <v>4.1900000000000004</v>
      </c>
      <c r="Q1936" s="278"/>
      <c r="R1936" s="278"/>
      <c r="GO1936" s="277"/>
      <c r="GP1936" s="277"/>
      <c r="GQ1936" s="277"/>
      <c r="GR1936" s="277"/>
      <c r="GS1936" s="277"/>
      <c r="GT1936" s="277"/>
      <c r="GU1936" s="277"/>
      <c r="GW1936" s="157"/>
      <c r="GX1936" s="157" t="s">
        <v>403</v>
      </c>
      <c r="GY1936" s="157"/>
      <c r="GZ1936" s="277"/>
      <c r="HA1936" s="157"/>
      <c r="HB1936" s="157"/>
      <c r="HC1936" s="277"/>
      <c r="HD1936" s="277"/>
      <c r="HF1936" s="277"/>
      <c r="HH1936" s="289"/>
    </row>
    <row r="1937" spans="1:216" ht="12.75" customHeight="1">
      <c r="A1937" s="203"/>
      <c r="B1937" s="189" t="s">
        <v>404</v>
      </c>
      <c r="C1937" s="501" t="s">
        <v>405</v>
      </c>
      <c r="D1937" s="501"/>
      <c r="E1937" s="501"/>
      <c r="F1937" s="501"/>
      <c r="G1937" s="501"/>
      <c r="H1937" s="190" t="s">
        <v>392</v>
      </c>
      <c r="I1937" s="201">
        <v>0.01</v>
      </c>
      <c r="J1937" s="197">
        <v>1.6068849999999999</v>
      </c>
      <c r="K1937" s="197">
        <v>7.7130000000000002E-3</v>
      </c>
      <c r="L1937" s="193"/>
      <c r="M1937" s="191"/>
      <c r="N1937" s="204">
        <v>579.11</v>
      </c>
      <c r="O1937" s="191"/>
      <c r="P1937" s="216">
        <v>4.47</v>
      </c>
      <c r="GO1937" s="277"/>
      <c r="GP1937" s="277"/>
      <c r="GQ1937" s="277"/>
      <c r="GR1937" s="277"/>
      <c r="GS1937" s="277"/>
      <c r="GT1937" s="277"/>
      <c r="GU1937" s="277"/>
      <c r="GW1937" s="157"/>
      <c r="GX1937" s="157"/>
      <c r="GY1937" s="157" t="s">
        <v>405</v>
      </c>
      <c r="GZ1937" s="277"/>
      <c r="HA1937" s="157"/>
      <c r="HB1937" s="157"/>
      <c r="HC1937" s="277"/>
      <c r="HD1937" s="277"/>
      <c r="HF1937" s="277"/>
      <c r="HH1937" s="289"/>
    </row>
    <row r="1938" spans="1:216" ht="12.75" customHeight="1">
      <c r="A1938" s="195"/>
      <c r="B1938" s="189" t="s">
        <v>1626</v>
      </c>
      <c r="C1938" s="501" t="s">
        <v>1627</v>
      </c>
      <c r="D1938" s="501"/>
      <c r="E1938" s="501"/>
      <c r="F1938" s="501"/>
      <c r="G1938" s="501"/>
      <c r="H1938" s="190" t="s">
        <v>399</v>
      </c>
      <c r="I1938" s="201">
        <v>10.54</v>
      </c>
      <c r="J1938" s="197">
        <v>1.6068849999999999</v>
      </c>
      <c r="K1938" s="215">
        <v>8.1295526000000002</v>
      </c>
      <c r="L1938" s="198"/>
      <c r="M1938" s="199"/>
      <c r="N1938" s="200">
        <v>16.350000000000001</v>
      </c>
      <c r="O1938" s="191"/>
      <c r="P1938" s="194">
        <v>132.91999999999999</v>
      </c>
      <c r="Q1938" s="278"/>
      <c r="R1938" s="278"/>
      <c r="GO1938" s="277"/>
      <c r="GP1938" s="277"/>
      <c r="GQ1938" s="277"/>
      <c r="GR1938" s="277"/>
      <c r="GS1938" s="277"/>
      <c r="GT1938" s="277"/>
      <c r="GU1938" s="277"/>
      <c r="GW1938" s="157"/>
      <c r="GX1938" s="157" t="s">
        <v>1627</v>
      </c>
      <c r="GY1938" s="157"/>
      <c r="GZ1938" s="277"/>
      <c r="HA1938" s="157"/>
      <c r="HB1938" s="157"/>
      <c r="HC1938" s="277"/>
      <c r="HD1938" s="277"/>
      <c r="HF1938" s="277"/>
      <c r="HH1938" s="289"/>
    </row>
    <row r="1939" spans="1:216" ht="12.75" customHeight="1">
      <c r="A1939" s="188"/>
      <c r="B1939" s="189" t="s">
        <v>180</v>
      </c>
      <c r="C1939" s="501" t="s">
        <v>410</v>
      </c>
      <c r="D1939" s="501"/>
      <c r="E1939" s="501"/>
      <c r="F1939" s="501"/>
      <c r="G1939" s="501"/>
      <c r="H1939" s="190"/>
      <c r="I1939" s="191"/>
      <c r="J1939" s="191"/>
      <c r="K1939" s="191"/>
      <c r="L1939" s="193"/>
      <c r="M1939" s="191"/>
      <c r="N1939" s="193"/>
      <c r="O1939" s="191"/>
      <c r="P1939" s="216">
        <v>628.44000000000005</v>
      </c>
      <c r="GO1939" s="277"/>
      <c r="GP1939" s="277"/>
      <c r="GQ1939" s="277"/>
      <c r="GR1939" s="277"/>
      <c r="GS1939" s="277"/>
      <c r="GT1939" s="277"/>
      <c r="GU1939" s="277"/>
      <c r="GW1939" s="157" t="s">
        <v>410</v>
      </c>
      <c r="GX1939" s="157"/>
      <c r="GY1939" s="157"/>
      <c r="GZ1939" s="277"/>
      <c r="HA1939" s="157"/>
      <c r="HB1939" s="157"/>
      <c r="HC1939" s="277"/>
      <c r="HD1939" s="277"/>
      <c r="HF1939" s="277"/>
      <c r="HH1939" s="289"/>
    </row>
    <row r="1940" spans="1:216" ht="12.75" customHeight="1">
      <c r="A1940" s="195"/>
      <c r="B1940" s="189" t="s">
        <v>1612</v>
      </c>
      <c r="C1940" s="501" t="s">
        <v>1613</v>
      </c>
      <c r="D1940" s="501"/>
      <c r="E1940" s="501"/>
      <c r="F1940" s="501"/>
      <c r="G1940" s="501"/>
      <c r="H1940" s="190" t="s">
        <v>413</v>
      </c>
      <c r="I1940" s="196">
        <v>0.1</v>
      </c>
      <c r="J1940" s="202">
        <v>1.0367</v>
      </c>
      <c r="K1940" s="215">
        <v>4.9761600000000003E-2</v>
      </c>
      <c r="L1940" s="205">
        <v>150.04</v>
      </c>
      <c r="M1940" s="206">
        <v>1.59</v>
      </c>
      <c r="N1940" s="200">
        <v>238.56</v>
      </c>
      <c r="O1940" s="191"/>
      <c r="P1940" s="194">
        <v>11.87</v>
      </c>
      <c r="Q1940" s="278"/>
      <c r="R1940" s="278"/>
      <c r="GO1940" s="277"/>
      <c r="GP1940" s="277"/>
      <c r="GQ1940" s="277"/>
      <c r="GR1940" s="277"/>
      <c r="GS1940" s="277"/>
      <c r="GT1940" s="277"/>
      <c r="GU1940" s="277"/>
      <c r="GW1940" s="157"/>
      <c r="GX1940" s="157" t="s">
        <v>1613</v>
      </c>
      <c r="GY1940" s="157"/>
      <c r="GZ1940" s="277"/>
      <c r="HA1940" s="157"/>
      <c r="HB1940" s="157"/>
      <c r="HC1940" s="277"/>
      <c r="HD1940" s="277"/>
      <c r="HF1940" s="277"/>
      <c r="HH1940" s="289"/>
    </row>
    <row r="1941" spans="1:216" ht="12.75" customHeight="1">
      <c r="A1941" s="195"/>
      <c r="B1941" s="189" t="s">
        <v>1614</v>
      </c>
      <c r="C1941" s="501" t="s">
        <v>1615</v>
      </c>
      <c r="D1941" s="501"/>
      <c r="E1941" s="501"/>
      <c r="F1941" s="501"/>
      <c r="G1941" s="501"/>
      <c r="H1941" s="190" t="s">
        <v>413</v>
      </c>
      <c r="I1941" s="201">
        <v>0.05</v>
      </c>
      <c r="J1941" s="202">
        <v>1.0367</v>
      </c>
      <c r="K1941" s="215">
        <v>2.4880800000000002E-2</v>
      </c>
      <c r="L1941" s="205">
        <v>187.38</v>
      </c>
      <c r="M1941" s="206">
        <v>0.87</v>
      </c>
      <c r="N1941" s="200">
        <v>163.02000000000001</v>
      </c>
      <c r="O1941" s="191"/>
      <c r="P1941" s="194">
        <v>4.0599999999999996</v>
      </c>
      <c r="Q1941" s="278"/>
      <c r="R1941" s="278"/>
      <c r="GO1941" s="277"/>
      <c r="GP1941" s="277"/>
      <c r="GQ1941" s="277"/>
      <c r="GR1941" s="277"/>
      <c r="GS1941" s="277"/>
      <c r="GT1941" s="277"/>
      <c r="GU1941" s="277"/>
      <c r="GW1941" s="157"/>
      <c r="GX1941" s="157" t="s">
        <v>1615</v>
      </c>
      <c r="GY1941" s="157"/>
      <c r="GZ1941" s="277"/>
      <c r="HA1941" s="157"/>
      <c r="HB1941" s="157"/>
      <c r="HC1941" s="277"/>
      <c r="HD1941" s="277"/>
      <c r="HF1941" s="277"/>
      <c r="HH1941" s="289"/>
    </row>
    <row r="1942" spans="1:216" ht="33.75" customHeight="1">
      <c r="A1942" s="195"/>
      <c r="B1942" s="189" t="s">
        <v>593</v>
      </c>
      <c r="C1942" s="501" t="s">
        <v>594</v>
      </c>
      <c r="D1942" s="501"/>
      <c r="E1942" s="501"/>
      <c r="F1942" s="501"/>
      <c r="G1942" s="501"/>
      <c r="H1942" s="190" t="s">
        <v>595</v>
      </c>
      <c r="I1942" s="201">
        <v>33.33</v>
      </c>
      <c r="J1942" s="202">
        <v>1.0367</v>
      </c>
      <c r="K1942" s="215">
        <v>16.585541299999999</v>
      </c>
      <c r="L1942" s="205">
        <v>5.87</v>
      </c>
      <c r="M1942" s="206">
        <v>0.87</v>
      </c>
      <c r="N1942" s="200">
        <v>5.1100000000000003</v>
      </c>
      <c r="O1942" s="191"/>
      <c r="P1942" s="194">
        <v>84.75</v>
      </c>
      <c r="Q1942" s="278"/>
      <c r="R1942" s="278"/>
      <c r="GO1942" s="277"/>
      <c r="GP1942" s="277"/>
      <c r="GQ1942" s="277"/>
      <c r="GR1942" s="277"/>
      <c r="GS1942" s="277"/>
      <c r="GT1942" s="277"/>
      <c r="GU1942" s="277"/>
      <c r="GW1942" s="157"/>
      <c r="GX1942" s="157" t="s">
        <v>594</v>
      </c>
      <c r="GY1942" s="157"/>
      <c r="GZ1942" s="277"/>
      <c r="HA1942" s="157"/>
      <c r="HB1942" s="157"/>
      <c r="HC1942" s="277"/>
      <c r="HD1942" s="277"/>
      <c r="HF1942" s="277"/>
      <c r="HH1942" s="289"/>
    </row>
    <row r="1943" spans="1:216" ht="22.5" customHeight="1">
      <c r="A1943" s="195"/>
      <c r="B1943" s="189" t="s">
        <v>1403</v>
      </c>
      <c r="C1943" s="501" t="s">
        <v>1404</v>
      </c>
      <c r="D1943" s="501"/>
      <c r="E1943" s="501"/>
      <c r="F1943" s="501"/>
      <c r="G1943" s="501"/>
      <c r="H1943" s="190" t="s">
        <v>1405</v>
      </c>
      <c r="I1943" s="209">
        <v>1</v>
      </c>
      <c r="J1943" s="202">
        <v>1.0367</v>
      </c>
      <c r="K1943" s="197">
        <v>0.497616</v>
      </c>
      <c r="L1943" s="205">
        <v>37.71</v>
      </c>
      <c r="M1943" s="206">
        <v>1.54</v>
      </c>
      <c r="N1943" s="200">
        <v>58.07</v>
      </c>
      <c r="O1943" s="191"/>
      <c r="P1943" s="194">
        <v>28.9</v>
      </c>
      <c r="Q1943" s="278"/>
      <c r="R1943" s="278"/>
      <c r="GO1943" s="277"/>
      <c r="GP1943" s="277"/>
      <c r="GQ1943" s="277"/>
      <c r="GR1943" s="277"/>
      <c r="GS1943" s="277"/>
      <c r="GT1943" s="277"/>
      <c r="GU1943" s="277"/>
      <c r="GW1943" s="157"/>
      <c r="GX1943" s="157" t="s">
        <v>1404</v>
      </c>
      <c r="GY1943" s="157"/>
      <c r="GZ1943" s="277"/>
      <c r="HA1943" s="157"/>
      <c r="HB1943" s="157"/>
      <c r="HC1943" s="277"/>
      <c r="HD1943" s="277"/>
      <c r="HF1943" s="277"/>
      <c r="HH1943" s="289"/>
    </row>
    <row r="1944" spans="1:216" ht="12.75" customHeight="1">
      <c r="A1944" s="195"/>
      <c r="B1944" s="189" t="s">
        <v>703</v>
      </c>
      <c r="C1944" s="501" t="s">
        <v>704</v>
      </c>
      <c r="D1944" s="501"/>
      <c r="E1944" s="501"/>
      <c r="F1944" s="501"/>
      <c r="G1944" s="501"/>
      <c r="H1944" s="190" t="s">
        <v>413</v>
      </c>
      <c r="I1944" s="201">
        <v>1.24</v>
      </c>
      <c r="J1944" s="202">
        <v>1.0367</v>
      </c>
      <c r="K1944" s="215">
        <v>0.61704380000000003</v>
      </c>
      <c r="L1944" s="205">
        <v>174.93</v>
      </c>
      <c r="M1944" s="206">
        <v>1.07</v>
      </c>
      <c r="N1944" s="200">
        <v>187.18</v>
      </c>
      <c r="O1944" s="191"/>
      <c r="P1944" s="194">
        <v>115.5</v>
      </c>
      <c r="Q1944" s="278"/>
      <c r="R1944" s="278"/>
      <c r="GO1944" s="277"/>
      <c r="GP1944" s="277"/>
      <c r="GQ1944" s="277"/>
      <c r="GR1944" s="277"/>
      <c r="GS1944" s="277"/>
      <c r="GT1944" s="277"/>
      <c r="GU1944" s="277"/>
      <c r="GW1944" s="157"/>
      <c r="GX1944" s="157" t="s">
        <v>704</v>
      </c>
      <c r="GY1944" s="157"/>
      <c r="GZ1944" s="277"/>
      <c r="HA1944" s="157"/>
      <c r="HB1944" s="157"/>
      <c r="HC1944" s="277"/>
      <c r="HD1944" s="277"/>
      <c r="HF1944" s="277"/>
      <c r="HH1944" s="289"/>
    </row>
    <row r="1945" spans="1:216" ht="12.75" customHeight="1">
      <c r="A1945" s="195"/>
      <c r="B1945" s="189" t="s">
        <v>1616</v>
      </c>
      <c r="C1945" s="501" t="s">
        <v>1617</v>
      </c>
      <c r="D1945" s="501"/>
      <c r="E1945" s="501"/>
      <c r="F1945" s="501"/>
      <c r="G1945" s="501"/>
      <c r="H1945" s="190" t="s">
        <v>413</v>
      </c>
      <c r="I1945" s="201">
        <v>0.02</v>
      </c>
      <c r="J1945" s="202">
        <v>1.0367</v>
      </c>
      <c r="K1945" s="215">
        <v>9.9523000000000007E-3</v>
      </c>
      <c r="L1945" s="205">
        <v>395.65</v>
      </c>
      <c r="M1945" s="220">
        <v>1.6</v>
      </c>
      <c r="N1945" s="200">
        <v>633.04</v>
      </c>
      <c r="O1945" s="191"/>
      <c r="P1945" s="194">
        <v>6.3</v>
      </c>
      <c r="Q1945" s="278"/>
      <c r="R1945" s="278"/>
      <c r="GO1945" s="277"/>
      <c r="GP1945" s="277"/>
      <c r="GQ1945" s="277"/>
      <c r="GR1945" s="277"/>
      <c r="GS1945" s="277"/>
      <c r="GT1945" s="277"/>
      <c r="GU1945" s="277"/>
      <c r="GW1945" s="157"/>
      <c r="GX1945" s="157" t="s">
        <v>1617</v>
      </c>
      <c r="GY1945" s="157"/>
      <c r="GZ1945" s="277"/>
      <c r="HA1945" s="157"/>
      <c r="HB1945" s="157"/>
      <c r="HC1945" s="277"/>
      <c r="HD1945" s="277"/>
      <c r="HF1945" s="277"/>
      <c r="HH1945" s="289"/>
    </row>
    <row r="1946" spans="1:216" ht="12.75" customHeight="1">
      <c r="A1946" s="195"/>
      <c r="B1946" s="189" t="s">
        <v>1618</v>
      </c>
      <c r="C1946" s="501" t="s">
        <v>1619</v>
      </c>
      <c r="D1946" s="501"/>
      <c r="E1946" s="501"/>
      <c r="F1946" s="501"/>
      <c r="G1946" s="501"/>
      <c r="H1946" s="190" t="s">
        <v>418</v>
      </c>
      <c r="I1946" s="202">
        <v>2.0000000000000001E-4</v>
      </c>
      <c r="J1946" s="202">
        <v>1.0367</v>
      </c>
      <c r="K1946" s="215">
        <v>9.9500000000000006E-5</v>
      </c>
      <c r="L1946" s="208">
        <v>308849.7</v>
      </c>
      <c r="M1946" s="206">
        <v>1.22</v>
      </c>
      <c r="N1946" s="200">
        <v>376796.63</v>
      </c>
      <c r="O1946" s="191"/>
      <c r="P1946" s="194">
        <v>37.49</v>
      </c>
      <c r="Q1946" s="278"/>
      <c r="R1946" s="278"/>
      <c r="GO1946" s="277"/>
      <c r="GP1946" s="277"/>
      <c r="GQ1946" s="277"/>
      <c r="GR1946" s="277"/>
      <c r="GS1946" s="277"/>
      <c r="GT1946" s="277"/>
      <c r="GU1946" s="277"/>
      <c r="GW1946" s="157"/>
      <c r="GX1946" s="157" t="s">
        <v>1619</v>
      </c>
      <c r="GY1946" s="157"/>
      <c r="GZ1946" s="277"/>
      <c r="HA1946" s="157"/>
      <c r="HB1946" s="157"/>
      <c r="HC1946" s="277"/>
      <c r="HD1946" s="277"/>
      <c r="HF1946" s="277"/>
      <c r="HH1946" s="289"/>
    </row>
    <row r="1947" spans="1:216" ht="12.75" customHeight="1">
      <c r="A1947" s="195"/>
      <c r="B1947" s="189" t="s">
        <v>1620</v>
      </c>
      <c r="C1947" s="501" t="s">
        <v>1621</v>
      </c>
      <c r="D1947" s="501"/>
      <c r="E1947" s="501"/>
      <c r="F1947" s="501"/>
      <c r="G1947" s="501"/>
      <c r="H1947" s="190" t="s">
        <v>587</v>
      </c>
      <c r="I1947" s="201">
        <v>1.02</v>
      </c>
      <c r="J1947" s="202">
        <v>1.0367</v>
      </c>
      <c r="K1947" s="215">
        <v>0.50756829999999997</v>
      </c>
      <c r="L1947" s="205">
        <v>655.9</v>
      </c>
      <c r="M1947" s="206">
        <v>1.02</v>
      </c>
      <c r="N1947" s="200">
        <v>669.02</v>
      </c>
      <c r="O1947" s="191"/>
      <c r="P1947" s="194">
        <v>339.57</v>
      </c>
      <c r="Q1947" s="278"/>
      <c r="R1947" s="278"/>
      <c r="GO1947" s="277"/>
      <c r="GP1947" s="277"/>
      <c r="GQ1947" s="277"/>
      <c r="GR1947" s="277"/>
      <c r="GS1947" s="277"/>
      <c r="GT1947" s="277"/>
      <c r="GU1947" s="277"/>
      <c r="GW1947" s="157"/>
      <c r="GX1947" s="157" t="s">
        <v>1621</v>
      </c>
      <c r="GY1947" s="157"/>
      <c r="GZ1947" s="277"/>
      <c r="HA1947" s="157"/>
      <c r="HB1947" s="157"/>
      <c r="HC1947" s="277"/>
      <c r="HD1947" s="277"/>
      <c r="HF1947" s="277"/>
      <c r="HH1947" s="289"/>
    </row>
    <row r="1948" spans="1:216" ht="12.75" customHeight="1">
      <c r="A1948" s="210"/>
      <c r="B1948" s="187"/>
      <c r="C1948" s="500" t="s">
        <v>429</v>
      </c>
      <c r="D1948" s="500"/>
      <c r="E1948" s="500"/>
      <c r="F1948" s="500"/>
      <c r="G1948" s="500"/>
      <c r="H1948" s="180"/>
      <c r="I1948" s="181"/>
      <c r="J1948" s="181"/>
      <c r="K1948" s="181"/>
      <c r="L1948" s="183"/>
      <c r="M1948" s="181"/>
      <c r="N1948" s="211"/>
      <c r="O1948" s="181"/>
      <c r="P1948" s="212">
        <v>14528.37</v>
      </c>
      <c r="Q1948" s="278"/>
      <c r="R1948" s="278"/>
      <c r="GO1948" s="277"/>
      <c r="GP1948" s="277"/>
      <c r="GQ1948" s="277"/>
      <c r="GR1948" s="277"/>
      <c r="GS1948" s="277"/>
      <c r="GT1948" s="277"/>
      <c r="GU1948" s="277"/>
      <c r="GW1948" s="157"/>
      <c r="GX1948" s="157"/>
      <c r="GY1948" s="157"/>
      <c r="GZ1948" s="277" t="s">
        <v>429</v>
      </c>
      <c r="HA1948" s="157"/>
      <c r="HB1948" s="157"/>
      <c r="HC1948" s="277"/>
      <c r="HD1948" s="277"/>
      <c r="HF1948" s="277"/>
      <c r="HH1948" s="289"/>
    </row>
    <row r="1949" spans="1:216" ht="12.75" customHeight="1">
      <c r="A1949" s="203" t="s">
        <v>763</v>
      </c>
      <c r="B1949" s="189" t="s">
        <v>430</v>
      </c>
      <c r="C1949" s="501" t="s">
        <v>431</v>
      </c>
      <c r="D1949" s="501"/>
      <c r="E1949" s="501"/>
      <c r="F1949" s="501"/>
      <c r="G1949" s="501"/>
      <c r="H1949" s="190" t="s">
        <v>432</v>
      </c>
      <c r="I1949" s="209">
        <v>2</v>
      </c>
      <c r="J1949" s="191"/>
      <c r="K1949" s="209">
        <v>2</v>
      </c>
      <c r="L1949" s="193"/>
      <c r="M1949" s="191"/>
      <c r="N1949" s="193"/>
      <c r="O1949" s="202">
        <v>1.0367</v>
      </c>
      <c r="P1949" s="216">
        <v>177.29</v>
      </c>
      <c r="GO1949" s="277"/>
      <c r="GP1949" s="277"/>
      <c r="GQ1949" s="277"/>
      <c r="GR1949" s="277"/>
      <c r="GS1949" s="277"/>
      <c r="GT1949" s="277"/>
      <c r="GU1949" s="277"/>
      <c r="GW1949" s="157"/>
      <c r="GX1949" s="157"/>
      <c r="GY1949" s="157"/>
      <c r="GZ1949" s="277"/>
      <c r="HA1949" s="157" t="s">
        <v>431</v>
      </c>
      <c r="HB1949" s="157"/>
      <c r="HC1949" s="277"/>
      <c r="HD1949" s="277"/>
      <c r="HF1949" s="277"/>
      <c r="HH1949" s="289"/>
    </row>
    <row r="1950" spans="1:216" ht="12.75" customHeight="1">
      <c r="A1950" s="203"/>
      <c r="B1950" s="189"/>
      <c r="C1950" s="501" t="s">
        <v>433</v>
      </c>
      <c r="D1950" s="501"/>
      <c r="E1950" s="501"/>
      <c r="F1950" s="501"/>
      <c r="G1950" s="501"/>
      <c r="H1950" s="190"/>
      <c r="I1950" s="191"/>
      <c r="J1950" s="191"/>
      <c r="K1950" s="191"/>
      <c r="L1950" s="193"/>
      <c r="M1950" s="191"/>
      <c r="N1950" s="193"/>
      <c r="O1950" s="191"/>
      <c r="P1950" s="194">
        <v>13750.62</v>
      </c>
      <c r="GO1950" s="277"/>
      <c r="GP1950" s="277"/>
      <c r="GQ1950" s="277"/>
      <c r="GR1950" s="277"/>
      <c r="GS1950" s="277"/>
      <c r="GT1950" s="277"/>
      <c r="GU1950" s="277"/>
      <c r="GW1950" s="157"/>
      <c r="GX1950" s="157"/>
      <c r="GY1950" s="157"/>
      <c r="GZ1950" s="277"/>
      <c r="HA1950" s="157"/>
      <c r="HB1950" s="157" t="s">
        <v>433</v>
      </c>
      <c r="HC1950" s="277"/>
      <c r="HD1950" s="277"/>
      <c r="HF1950" s="277"/>
      <c r="HH1950" s="289"/>
    </row>
    <row r="1951" spans="1:216" ht="12.75" customHeight="1">
      <c r="A1951" s="203"/>
      <c r="B1951" s="189" t="s">
        <v>603</v>
      </c>
      <c r="C1951" s="501" t="s">
        <v>604</v>
      </c>
      <c r="D1951" s="501"/>
      <c r="E1951" s="501"/>
      <c r="F1951" s="501"/>
      <c r="G1951" s="501"/>
      <c r="H1951" s="190" t="s">
        <v>432</v>
      </c>
      <c r="I1951" s="209">
        <v>97</v>
      </c>
      <c r="J1951" s="191"/>
      <c r="K1951" s="209">
        <v>97</v>
      </c>
      <c r="L1951" s="193"/>
      <c r="M1951" s="191"/>
      <c r="N1951" s="193"/>
      <c r="O1951" s="191"/>
      <c r="P1951" s="194">
        <v>13338.1</v>
      </c>
      <c r="GO1951" s="277"/>
      <c r="GP1951" s="277"/>
      <c r="GQ1951" s="277"/>
      <c r="GR1951" s="277"/>
      <c r="GS1951" s="277"/>
      <c r="GT1951" s="277"/>
      <c r="GU1951" s="277"/>
      <c r="GW1951" s="157"/>
      <c r="GX1951" s="157"/>
      <c r="GY1951" s="157"/>
      <c r="GZ1951" s="277"/>
      <c r="HA1951" s="157"/>
      <c r="HB1951" s="157" t="s">
        <v>604</v>
      </c>
      <c r="HC1951" s="277"/>
      <c r="HD1951" s="277"/>
      <c r="HF1951" s="277"/>
      <c r="HH1951" s="289"/>
    </row>
    <row r="1952" spans="1:216" ht="12.75" customHeight="1">
      <c r="A1952" s="203"/>
      <c r="B1952" s="189" t="s">
        <v>605</v>
      </c>
      <c r="C1952" s="501" t="s">
        <v>606</v>
      </c>
      <c r="D1952" s="501"/>
      <c r="E1952" s="501"/>
      <c r="F1952" s="501"/>
      <c r="G1952" s="501"/>
      <c r="H1952" s="190" t="s">
        <v>432</v>
      </c>
      <c r="I1952" s="209">
        <v>51</v>
      </c>
      <c r="J1952" s="191"/>
      <c r="K1952" s="209">
        <v>51</v>
      </c>
      <c r="L1952" s="193"/>
      <c r="M1952" s="191"/>
      <c r="N1952" s="193"/>
      <c r="O1952" s="191"/>
      <c r="P1952" s="194">
        <v>7012.82</v>
      </c>
      <c r="GO1952" s="277"/>
      <c r="GP1952" s="277"/>
      <c r="GQ1952" s="277"/>
      <c r="GR1952" s="277"/>
      <c r="GS1952" s="277"/>
      <c r="GT1952" s="277"/>
      <c r="GU1952" s="277"/>
      <c r="GW1952" s="157"/>
      <c r="GX1952" s="157"/>
      <c r="GY1952" s="157"/>
      <c r="GZ1952" s="277"/>
      <c r="HA1952" s="157"/>
      <c r="HB1952" s="157" t="s">
        <v>606</v>
      </c>
      <c r="HC1952" s="277"/>
      <c r="HD1952" s="277"/>
      <c r="HF1952" s="277"/>
      <c r="HH1952" s="289"/>
    </row>
    <row r="1953" spans="1:216" ht="12.75" customHeight="1">
      <c r="A1953" s="213"/>
      <c r="B1953" s="214"/>
      <c r="C1953" s="500" t="s">
        <v>438</v>
      </c>
      <c r="D1953" s="500"/>
      <c r="E1953" s="500"/>
      <c r="F1953" s="500"/>
      <c r="G1953" s="500"/>
      <c r="H1953" s="180"/>
      <c r="I1953" s="181"/>
      <c r="J1953" s="181"/>
      <c r="K1953" s="181"/>
      <c r="L1953" s="183"/>
      <c r="M1953" s="181"/>
      <c r="N1953" s="211">
        <v>73034.539999999994</v>
      </c>
      <c r="O1953" s="181"/>
      <c r="P1953" s="212">
        <v>35056.58</v>
      </c>
      <c r="GO1953" s="277"/>
      <c r="GP1953" s="277"/>
      <c r="GQ1953" s="277"/>
      <c r="GR1953" s="277"/>
      <c r="GS1953" s="277"/>
      <c r="GT1953" s="277"/>
      <c r="GU1953" s="277"/>
      <c r="GW1953" s="157"/>
      <c r="GX1953" s="157"/>
      <c r="GY1953" s="157"/>
      <c r="GZ1953" s="277"/>
      <c r="HA1953" s="157"/>
      <c r="HB1953" s="157"/>
      <c r="HC1953" s="277" t="s">
        <v>438</v>
      </c>
      <c r="HD1953" s="277"/>
      <c r="HF1953" s="277"/>
      <c r="HH1953" s="289"/>
    </row>
    <row r="1954" spans="1:216" ht="22.5" customHeight="1">
      <c r="A1954" s="178" t="s">
        <v>764</v>
      </c>
      <c r="B1954" s="179" t="s">
        <v>2160</v>
      </c>
      <c r="C1954" s="498" t="s">
        <v>2161</v>
      </c>
      <c r="D1954" s="498"/>
      <c r="E1954" s="498"/>
      <c r="F1954" s="498"/>
      <c r="G1954" s="498"/>
      <c r="H1954" s="180" t="s">
        <v>587</v>
      </c>
      <c r="I1954" s="181">
        <v>0.22</v>
      </c>
      <c r="J1954" s="182">
        <v>1</v>
      </c>
      <c r="K1954" s="219">
        <v>0.22</v>
      </c>
      <c r="L1954" s="183"/>
      <c r="M1954" s="181"/>
      <c r="N1954" s="184"/>
      <c r="O1954" s="181"/>
      <c r="P1954" s="185"/>
      <c r="GO1954" s="277"/>
      <c r="GP1954" s="277"/>
      <c r="GQ1954" s="277" t="s">
        <v>2161</v>
      </c>
      <c r="GR1954" s="277"/>
      <c r="GS1954" s="277"/>
      <c r="GT1954" s="277"/>
      <c r="GU1954" s="277"/>
      <c r="GW1954" s="157"/>
      <c r="GX1954" s="157"/>
      <c r="GY1954" s="157"/>
      <c r="GZ1954" s="277"/>
      <c r="HA1954" s="157"/>
      <c r="HB1954" s="157"/>
      <c r="HC1954" s="277"/>
      <c r="HD1954" s="277"/>
      <c r="HF1954" s="277"/>
      <c r="HH1954" s="289"/>
    </row>
    <row r="1955" spans="1:216" ht="56.25" customHeight="1">
      <c r="A1955" s="186"/>
      <c r="B1955" s="187" t="s">
        <v>386</v>
      </c>
      <c r="C1955" s="499" t="s">
        <v>387</v>
      </c>
      <c r="D1955" s="499"/>
      <c r="E1955" s="499"/>
      <c r="F1955" s="499"/>
      <c r="G1955" s="499"/>
      <c r="H1955" s="499"/>
      <c r="I1955" s="499"/>
      <c r="J1955" s="499"/>
      <c r="K1955" s="499"/>
      <c r="L1955" s="499"/>
      <c r="M1955" s="499"/>
      <c r="N1955" s="499"/>
      <c r="O1955" s="499"/>
      <c r="P1955" s="499"/>
      <c r="GO1955" s="277"/>
      <c r="GP1955" s="277"/>
      <c r="GQ1955" s="277"/>
      <c r="GR1955" s="277"/>
      <c r="GS1955" s="277"/>
      <c r="GT1955" s="277"/>
      <c r="GU1955" s="277"/>
      <c r="GV1955" s="140" t="s">
        <v>387</v>
      </c>
      <c r="GW1955" s="157"/>
      <c r="GX1955" s="157"/>
      <c r="GY1955" s="157"/>
      <c r="GZ1955" s="277"/>
      <c r="HA1955" s="157"/>
      <c r="HB1955" s="157"/>
      <c r="HC1955" s="277"/>
      <c r="HD1955" s="277"/>
      <c r="HF1955" s="277"/>
      <c r="HH1955" s="289"/>
    </row>
    <row r="1956" spans="1:216" ht="22.5" customHeight="1">
      <c r="A1956" s="186"/>
      <c r="B1956" s="187" t="s">
        <v>388</v>
      </c>
      <c r="C1956" s="499" t="s">
        <v>389</v>
      </c>
      <c r="D1956" s="499"/>
      <c r="E1956" s="499"/>
      <c r="F1956" s="499"/>
      <c r="G1956" s="499"/>
      <c r="H1956" s="499"/>
      <c r="I1956" s="499"/>
      <c r="J1956" s="499"/>
      <c r="K1956" s="499"/>
      <c r="L1956" s="499"/>
      <c r="M1956" s="499"/>
      <c r="N1956" s="499"/>
      <c r="O1956" s="499"/>
      <c r="P1956" s="499"/>
      <c r="GO1956" s="277"/>
      <c r="GP1956" s="277"/>
      <c r="GQ1956" s="277"/>
      <c r="GR1956" s="277"/>
      <c r="GS1956" s="277"/>
      <c r="GT1956" s="277"/>
      <c r="GU1956" s="277"/>
      <c r="GV1956" s="140" t="s">
        <v>389</v>
      </c>
      <c r="GW1956" s="157"/>
      <c r="GX1956" s="157"/>
      <c r="GY1956" s="157"/>
      <c r="GZ1956" s="277"/>
      <c r="HA1956" s="157"/>
      <c r="HB1956" s="157"/>
      <c r="HC1956" s="277"/>
      <c r="HD1956" s="277"/>
      <c r="HF1956" s="277"/>
      <c r="HH1956" s="289"/>
    </row>
    <row r="1957" spans="1:216" ht="12.75" customHeight="1">
      <c r="A1957" s="186"/>
      <c r="B1957" s="187"/>
      <c r="C1957" s="499" t="s">
        <v>2011</v>
      </c>
      <c r="D1957" s="499"/>
      <c r="E1957" s="499"/>
      <c r="F1957" s="499"/>
      <c r="G1957" s="499"/>
      <c r="H1957" s="499"/>
      <c r="I1957" s="499"/>
      <c r="J1957" s="499"/>
      <c r="K1957" s="499"/>
      <c r="L1957" s="499"/>
      <c r="M1957" s="499"/>
      <c r="N1957" s="499"/>
      <c r="O1957" s="499"/>
      <c r="P1957" s="499"/>
      <c r="GO1957" s="277"/>
      <c r="GP1957" s="277"/>
      <c r="GQ1957" s="277"/>
      <c r="GR1957" s="277"/>
      <c r="GS1957" s="277"/>
      <c r="GT1957" s="277"/>
      <c r="GU1957" s="277"/>
      <c r="GV1957" s="140" t="s">
        <v>2011</v>
      </c>
      <c r="GW1957" s="157"/>
      <c r="GX1957" s="157"/>
      <c r="GY1957" s="157"/>
      <c r="GZ1957" s="277"/>
      <c r="HA1957" s="157"/>
      <c r="HB1957" s="157"/>
      <c r="HC1957" s="277"/>
      <c r="HD1957" s="277"/>
      <c r="HF1957" s="277"/>
      <c r="HH1957" s="289"/>
    </row>
    <row r="1958" spans="1:216" ht="12.75" customHeight="1">
      <c r="A1958" s="188"/>
      <c r="B1958" s="189" t="s">
        <v>164</v>
      </c>
      <c r="C1958" s="501" t="s">
        <v>391</v>
      </c>
      <c r="D1958" s="501"/>
      <c r="E1958" s="501"/>
      <c r="F1958" s="501"/>
      <c r="G1958" s="501"/>
      <c r="H1958" s="190" t="s">
        <v>392</v>
      </c>
      <c r="I1958" s="191"/>
      <c r="J1958" s="191"/>
      <c r="K1958" s="215">
        <v>11.8392073</v>
      </c>
      <c r="L1958" s="193"/>
      <c r="M1958" s="191"/>
      <c r="N1958" s="193"/>
      <c r="O1958" s="191"/>
      <c r="P1958" s="194">
        <v>7060.78</v>
      </c>
      <c r="GO1958" s="277"/>
      <c r="GP1958" s="277"/>
      <c r="GQ1958" s="277"/>
      <c r="GR1958" s="277"/>
      <c r="GS1958" s="277"/>
      <c r="GT1958" s="277"/>
      <c r="GU1958" s="277"/>
      <c r="GW1958" s="157" t="s">
        <v>391</v>
      </c>
      <c r="GX1958" s="157"/>
      <c r="GY1958" s="157"/>
      <c r="GZ1958" s="277"/>
      <c r="HA1958" s="157"/>
      <c r="HB1958" s="157"/>
      <c r="HC1958" s="277"/>
      <c r="HD1958" s="277"/>
      <c r="HF1958" s="277"/>
      <c r="HH1958" s="289"/>
    </row>
    <row r="1959" spans="1:216" ht="12.75" customHeight="1">
      <c r="A1959" s="195"/>
      <c r="B1959" s="189" t="s">
        <v>588</v>
      </c>
      <c r="C1959" s="501" t="s">
        <v>589</v>
      </c>
      <c r="D1959" s="501"/>
      <c r="E1959" s="501"/>
      <c r="F1959" s="501"/>
      <c r="G1959" s="501"/>
      <c r="H1959" s="190" t="s">
        <v>392</v>
      </c>
      <c r="I1959" s="201">
        <v>33.49</v>
      </c>
      <c r="J1959" s="197">
        <v>1.6068849999999999</v>
      </c>
      <c r="K1959" s="215">
        <v>11.8392073</v>
      </c>
      <c r="L1959" s="198"/>
      <c r="M1959" s="199"/>
      <c r="N1959" s="200">
        <v>596.39</v>
      </c>
      <c r="O1959" s="191"/>
      <c r="P1959" s="194">
        <v>7060.78</v>
      </c>
      <c r="Q1959" s="278"/>
      <c r="R1959" s="278"/>
      <c r="GO1959" s="277"/>
      <c r="GP1959" s="277"/>
      <c r="GQ1959" s="277"/>
      <c r="GR1959" s="277"/>
      <c r="GS1959" s="277"/>
      <c r="GT1959" s="277"/>
      <c r="GU1959" s="277"/>
      <c r="GW1959" s="157"/>
      <c r="GX1959" s="157" t="s">
        <v>589</v>
      </c>
      <c r="GY1959" s="157"/>
      <c r="GZ1959" s="277"/>
      <c r="HA1959" s="157"/>
      <c r="HB1959" s="157"/>
      <c r="HC1959" s="277"/>
      <c r="HD1959" s="277"/>
      <c r="HF1959" s="277"/>
      <c r="HH1959" s="289"/>
    </row>
    <row r="1960" spans="1:216" ht="12.75" customHeight="1">
      <c r="A1960" s="188"/>
      <c r="B1960" s="189" t="s">
        <v>167</v>
      </c>
      <c r="C1960" s="501" t="s">
        <v>395</v>
      </c>
      <c r="D1960" s="501"/>
      <c r="E1960" s="501"/>
      <c r="F1960" s="501"/>
      <c r="G1960" s="501"/>
      <c r="H1960" s="190"/>
      <c r="I1960" s="191"/>
      <c r="J1960" s="191"/>
      <c r="K1960" s="191"/>
      <c r="L1960" s="193"/>
      <c r="M1960" s="191"/>
      <c r="N1960" s="193"/>
      <c r="O1960" s="191"/>
      <c r="P1960" s="216">
        <v>86.47</v>
      </c>
      <c r="GO1960" s="277"/>
      <c r="GP1960" s="277"/>
      <c r="GQ1960" s="277"/>
      <c r="GR1960" s="277"/>
      <c r="GS1960" s="277"/>
      <c r="GT1960" s="277"/>
      <c r="GU1960" s="277"/>
      <c r="GW1960" s="157" t="s">
        <v>395</v>
      </c>
      <c r="GX1960" s="157"/>
      <c r="GY1960" s="157"/>
      <c r="GZ1960" s="277"/>
      <c r="HA1960" s="157"/>
      <c r="HB1960" s="157"/>
      <c r="HC1960" s="277"/>
      <c r="HD1960" s="277"/>
      <c r="HF1960" s="277"/>
      <c r="HH1960" s="289"/>
    </row>
    <row r="1961" spans="1:216" ht="12.75" customHeight="1">
      <c r="A1961" s="188"/>
      <c r="B1961" s="189"/>
      <c r="C1961" s="501" t="s">
        <v>396</v>
      </c>
      <c r="D1961" s="501"/>
      <c r="E1961" s="501"/>
      <c r="F1961" s="501"/>
      <c r="G1961" s="501"/>
      <c r="H1961" s="190" t="s">
        <v>392</v>
      </c>
      <c r="I1961" s="191"/>
      <c r="J1961" s="191"/>
      <c r="K1961" s="215">
        <v>1.41406E-2</v>
      </c>
      <c r="L1961" s="193"/>
      <c r="M1961" s="191"/>
      <c r="N1961" s="193"/>
      <c r="O1961" s="191"/>
      <c r="P1961" s="216">
        <v>9.59</v>
      </c>
      <c r="GO1961" s="277"/>
      <c r="GP1961" s="277"/>
      <c r="GQ1961" s="277"/>
      <c r="GR1961" s="277"/>
      <c r="GS1961" s="277"/>
      <c r="GT1961" s="277"/>
      <c r="GU1961" s="277"/>
      <c r="GW1961" s="157" t="s">
        <v>396</v>
      </c>
      <c r="GX1961" s="157"/>
      <c r="GY1961" s="157"/>
      <c r="GZ1961" s="277"/>
      <c r="HA1961" s="157"/>
      <c r="HB1961" s="157"/>
      <c r="HC1961" s="277"/>
      <c r="HD1961" s="277"/>
      <c r="HF1961" s="277"/>
      <c r="HH1961" s="289"/>
    </row>
    <row r="1962" spans="1:216" ht="12.75" customHeight="1">
      <c r="A1962" s="195"/>
      <c r="B1962" s="189" t="s">
        <v>397</v>
      </c>
      <c r="C1962" s="501" t="s">
        <v>398</v>
      </c>
      <c r="D1962" s="501"/>
      <c r="E1962" s="501"/>
      <c r="F1962" s="501"/>
      <c r="G1962" s="501"/>
      <c r="H1962" s="190" t="s">
        <v>399</v>
      </c>
      <c r="I1962" s="201">
        <v>0.02</v>
      </c>
      <c r="J1962" s="197">
        <v>1.6068849999999999</v>
      </c>
      <c r="K1962" s="215">
        <v>7.0702999999999998E-3</v>
      </c>
      <c r="L1962" s="198"/>
      <c r="M1962" s="199"/>
      <c r="N1962" s="200">
        <v>1582.31</v>
      </c>
      <c r="O1962" s="191"/>
      <c r="P1962" s="194">
        <v>11.19</v>
      </c>
      <c r="Q1962" s="278"/>
      <c r="R1962" s="278"/>
      <c r="GO1962" s="277"/>
      <c r="GP1962" s="277"/>
      <c r="GQ1962" s="277"/>
      <c r="GR1962" s="277"/>
      <c r="GS1962" s="277"/>
      <c r="GT1962" s="277"/>
      <c r="GU1962" s="277"/>
      <c r="GW1962" s="157"/>
      <c r="GX1962" s="157" t="s">
        <v>398</v>
      </c>
      <c r="GY1962" s="157"/>
      <c r="GZ1962" s="277"/>
      <c r="HA1962" s="157"/>
      <c r="HB1962" s="157"/>
      <c r="HC1962" s="277"/>
      <c r="HD1962" s="277"/>
      <c r="HF1962" s="277"/>
      <c r="HH1962" s="289"/>
    </row>
    <row r="1963" spans="1:216" ht="12.75" customHeight="1">
      <c r="A1963" s="203"/>
      <c r="B1963" s="189" t="s">
        <v>400</v>
      </c>
      <c r="C1963" s="501" t="s">
        <v>401</v>
      </c>
      <c r="D1963" s="501"/>
      <c r="E1963" s="501"/>
      <c r="F1963" s="501"/>
      <c r="G1963" s="501"/>
      <c r="H1963" s="190" t="s">
        <v>392</v>
      </c>
      <c r="I1963" s="201">
        <v>0.02</v>
      </c>
      <c r="J1963" s="197">
        <v>1.6068849999999999</v>
      </c>
      <c r="K1963" s="215">
        <v>7.0702999999999998E-3</v>
      </c>
      <c r="L1963" s="193"/>
      <c r="M1963" s="191"/>
      <c r="N1963" s="204">
        <v>777.91</v>
      </c>
      <c r="O1963" s="191"/>
      <c r="P1963" s="216">
        <v>5.5</v>
      </c>
      <c r="GO1963" s="277"/>
      <c r="GP1963" s="277"/>
      <c r="GQ1963" s="277"/>
      <c r="GR1963" s="277"/>
      <c r="GS1963" s="277"/>
      <c r="GT1963" s="277"/>
      <c r="GU1963" s="277"/>
      <c r="GW1963" s="157"/>
      <c r="GX1963" s="157"/>
      <c r="GY1963" s="157" t="s">
        <v>401</v>
      </c>
      <c r="GZ1963" s="277"/>
      <c r="HA1963" s="157"/>
      <c r="HB1963" s="157"/>
      <c r="HC1963" s="277"/>
      <c r="HD1963" s="277"/>
      <c r="HF1963" s="277"/>
      <c r="HH1963" s="289"/>
    </row>
    <row r="1964" spans="1:216" ht="12.75" customHeight="1">
      <c r="A1964" s="195"/>
      <c r="B1964" s="189" t="s">
        <v>402</v>
      </c>
      <c r="C1964" s="501" t="s">
        <v>403</v>
      </c>
      <c r="D1964" s="501"/>
      <c r="E1964" s="501"/>
      <c r="F1964" s="501"/>
      <c r="G1964" s="501"/>
      <c r="H1964" s="190" t="s">
        <v>399</v>
      </c>
      <c r="I1964" s="201">
        <v>0.02</v>
      </c>
      <c r="J1964" s="197">
        <v>1.6068849999999999</v>
      </c>
      <c r="K1964" s="215">
        <v>7.0702999999999998E-3</v>
      </c>
      <c r="L1964" s="198"/>
      <c r="M1964" s="199"/>
      <c r="N1964" s="200">
        <v>543.33000000000004</v>
      </c>
      <c r="O1964" s="191"/>
      <c r="P1964" s="194">
        <v>3.84</v>
      </c>
      <c r="Q1964" s="278"/>
      <c r="R1964" s="278"/>
      <c r="GO1964" s="277"/>
      <c r="GP1964" s="277"/>
      <c r="GQ1964" s="277"/>
      <c r="GR1964" s="277"/>
      <c r="GS1964" s="277"/>
      <c r="GT1964" s="277"/>
      <c r="GU1964" s="277"/>
      <c r="GW1964" s="157"/>
      <c r="GX1964" s="157" t="s">
        <v>403</v>
      </c>
      <c r="GY1964" s="157"/>
      <c r="GZ1964" s="277"/>
      <c r="HA1964" s="157"/>
      <c r="HB1964" s="157"/>
      <c r="HC1964" s="277"/>
      <c r="HD1964" s="277"/>
      <c r="HF1964" s="277"/>
      <c r="HH1964" s="289"/>
    </row>
    <row r="1965" spans="1:216" ht="12.75" customHeight="1">
      <c r="A1965" s="203"/>
      <c r="B1965" s="189" t="s">
        <v>404</v>
      </c>
      <c r="C1965" s="501" t="s">
        <v>405</v>
      </c>
      <c r="D1965" s="501"/>
      <c r="E1965" s="501"/>
      <c r="F1965" s="501"/>
      <c r="G1965" s="501"/>
      <c r="H1965" s="190" t="s">
        <v>392</v>
      </c>
      <c r="I1965" s="201">
        <v>0.02</v>
      </c>
      <c r="J1965" s="197">
        <v>1.6068849999999999</v>
      </c>
      <c r="K1965" s="215">
        <v>7.0702999999999998E-3</v>
      </c>
      <c r="L1965" s="193"/>
      <c r="M1965" s="191"/>
      <c r="N1965" s="204">
        <v>579.11</v>
      </c>
      <c r="O1965" s="191"/>
      <c r="P1965" s="216">
        <v>4.09</v>
      </c>
      <c r="GO1965" s="277"/>
      <c r="GP1965" s="277"/>
      <c r="GQ1965" s="277"/>
      <c r="GR1965" s="277"/>
      <c r="GS1965" s="277"/>
      <c r="GT1965" s="277"/>
      <c r="GU1965" s="277"/>
      <c r="GW1965" s="157"/>
      <c r="GX1965" s="157"/>
      <c r="GY1965" s="157" t="s">
        <v>405</v>
      </c>
      <c r="GZ1965" s="277"/>
      <c r="HA1965" s="157"/>
      <c r="HB1965" s="157"/>
      <c r="HC1965" s="277"/>
      <c r="HD1965" s="277"/>
      <c r="HF1965" s="277"/>
      <c r="HH1965" s="289"/>
    </row>
    <row r="1966" spans="1:216" ht="12.75" customHeight="1">
      <c r="A1966" s="195"/>
      <c r="B1966" s="189" t="s">
        <v>1626</v>
      </c>
      <c r="C1966" s="501" t="s">
        <v>1627</v>
      </c>
      <c r="D1966" s="501"/>
      <c r="E1966" s="501"/>
      <c r="F1966" s="501"/>
      <c r="G1966" s="501"/>
      <c r="H1966" s="190" t="s">
        <v>399</v>
      </c>
      <c r="I1966" s="201">
        <v>12.36</v>
      </c>
      <c r="J1966" s="197">
        <v>1.6068849999999999</v>
      </c>
      <c r="K1966" s="215">
        <v>4.3694417000000003</v>
      </c>
      <c r="L1966" s="198"/>
      <c r="M1966" s="199"/>
      <c r="N1966" s="200">
        <v>16.350000000000001</v>
      </c>
      <c r="O1966" s="191"/>
      <c r="P1966" s="194">
        <v>71.44</v>
      </c>
      <c r="Q1966" s="278"/>
      <c r="R1966" s="278"/>
      <c r="GO1966" s="277"/>
      <c r="GP1966" s="277"/>
      <c r="GQ1966" s="277"/>
      <c r="GR1966" s="277"/>
      <c r="GS1966" s="277"/>
      <c r="GT1966" s="277"/>
      <c r="GU1966" s="277"/>
      <c r="GW1966" s="157"/>
      <c r="GX1966" s="157" t="s">
        <v>1627</v>
      </c>
      <c r="GY1966" s="157"/>
      <c r="GZ1966" s="277"/>
      <c r="HA1966" s="157"/>
      <c r="HB1966" s="157"/>
      <c r="HC1966" s="277"/>
      <c r="HD1966" s="277"/>
      <c r="HF1966" s="277"/>
      <c r="HH1966" s="289"/>
    </row>
    <row r="1967" spans="1:216" ht="12.75" customHeight="1">
      <c r="A1967" s="188"/>
      <c r="B1967" s="189" t="s">
        <v>180</v>
      </c>
      <c r="C1967" s="501" t="s">
        <v>410</v>
      </c>
      <c r="D1967" s="501"/>
      <c r="E1967" s="501"/>
      <c r="F1967" s="501"/>
      <c r="G1967" s="501"/>
      <c r="H1967" s="190"/>
      <c r="I1967" s="191"/>
      <c r="J1967" s="191"/>
      <c r="K1967" s="191"/>
      <c r="L1967" s="193"/>
      <c r="M1967" s="191"/>
      <c r="N1967" s="193"/>
      <c r="O1967" s="191"/>
      <c r="P1967" s="216">
        <v>510.78</v>
      </c>
      <c r="GO1967" s="277"/>
      <c r="GP1967" s="277"/>
      <c r="GQ1967" s="277"/>
      <c r="GR1967" s="277"/>
      <c r="GS1967" s="277"/>
      <c r="GT1967" s="277"/>
      <c r="GU1967" s="277"/>
      <c r="GW1967" s="157" t="s">
        <v>410</v>
      </c>
      <c r="GX1967" s="157"/>
      <c r="GY1967" s="157"/>
      <c r="GZ1967" s="277"/>
      <c r="HA1967" s="157"/>
      <c r="HB1967" s="157"/>
      <c r="HC1967" s="277"/>
      <c r="HD1967" s="277"/>
      <c r="HF1967" s="277"/>
      <c r="HH1967" s="289"/>
    </row>
    <row r="1968" spans="1:216" ht="12.75" customHeight="1">
      <c r="A1968" s="195"/>
      <c r="B1968" s="189" t="s">
        <v>1612</v>
      </c>
      <c r="C1968" s="501" t="s">
        <v>1613</v>
      </c>
      <c r="D1968" s="501"/>
      <c r="E1968" s="501"/>
      <c r="F1968" s="501"/>
      <c r="G1968" s="501"/>
      <c r="H1968" s="190" t="s">
        <v>413</v>
      </c>
      <c r="I1968" s="201">
        <v>0.15</v>
      </c>
      <c r="J1968" s="202">
        <v>1.0367</v>
      </c>
      <c r="K1968" s="215">
        <v>3.4211100000000001E-2</v>
      </c>
      <c r="L1968" s="205">
        <v>150.04</v>
      </c>
      <c r="M1968" s="206">
        <v>1.59</v>
      </c>
      <c r="N1968" s="200">
        <v>238.56</v>
      </c>
      <c r="O1968" s="191"/>
      <c r="P1968" s="194">
        <v>8.16</v>
      </c>
      <c r="Q1968" s="278"/>
      <c r="R1968" s="278"/>
      <c r="GO1968" s="277"/>
      <c r="GP1968" s="277"/>
      <c r="GQ1968" s="277"/>
      <c r="GR1968" s="277"/>
      <c r="GS1968" s="277"/>
      <c r="GT1968" s="277"/>
      <c r="GU1968" s="277"/>
      <c r="GW1968" s="157"/>
      <c r="GX1968" s="157" t="s">
        <v>1613</v>
      </c>
      <c r="GY1968" s="157"/>
      <c r="GZ1968" s="277"/>
      <c r="HA1968" s="157"/>
      <c r="HB1968" s="157"/>
      <c r="HC1968" s="277"/>
      <c r="HD1968" s="277"/>
      <c r="HF1968" s="277"/>
      <c r="HH1968" s="289"/>
    </row>
    <row r="1969" spans="1:216" ht="12.75" customHeight="1">
      <c r="A1969" s="195"/>
      <c r="B1969" s="189" t="s">
        <v>1614</v>
      </c>
      <c r="C1969" s="501" t="s">
        <v>1615</v>
      </c>
      <c r="D1969" s="501"/>
      <c r="E1969" s="501"/>
      <c r="F1969" s="501"/>
      <c r="G1969" s="501"/>
      <c r="H1969" s="190" t="s">
        <v>413</v>
      </c>
      <c r="I1969" s="201">
        <v>0.06</v>
      </c>
      <c r="J1969" s="202">
        <v>1.0367</v>
      </c>
      <c r="K1969" s="215">
        <v>1.3684399999999999E-2</v>
      </c>
      <c r="L1969" s="205">
        <v>187.38</v>
      </c>
      <c r="M1969" s="206">
        <v>0.87</v>
      </c>
      <c r="N1969" s="200">
        <v>163.02000000000001</v>
      </c>
      <c r="O1969" s="191"/>
      <c r="P1969" s="194">
        <v>2.23</v>
      </c>
      <c r="Q1969" s="278"/>
      <c r="R1969" s="278"/>
      <c r="GO1969" s="277"/>
      <c r="GP1969" s="277"/>
      <c r="GQ1969" s="277"/>
      <c r="GR1969" s="277"/>
      <c r="GS1969" s="277"/>
      <c r="GT1969" s="277"/>
      <c r="GU1969" s="277"/>
      <c r="GW1969" s="157"/>
      <c r="GX1969" s="157" t="s">
        <v>1615</v>
      </c>
      <c r="GY1969" s="157"/>
      <c r="GZ1969" s="277"/>
      <c r="HA1969" s="157"/>
      <c r="HB1969" s="157"/>
      <c r="HC1969" s="277"/>
      <c r="HD1969" s="277"/>
      <c r="HF1969" s="277"/>
      <c r="HH1969" s="289"/>
    </row>
    <row r="1970" spans="1:216" ht="33.75" customHeight="1">
      <c r="A1970" s="195"/>
      <c r="B1970" s="189" t="s">
        <v>593</v>
      </c>
      <c r="C1970" s="501" t="s">
        <v>594</v>
      </c>
      <c r="D1970" s="501"/>
      <c r="E1970" s="501"/>
      <c r="F1970" s="501"/>
      <c r="G1970" s="501"/>
      <c r="H1970" s="190" t="s">
        <v>595</v>
      </c>
      <c r="I1970" s="209">
        <v>50</v>
      </c>
      <c r="J1970" s="202">
        <v>1.0367</v>
      </c>
      <c r="K1970" s="202">
        <v>11.403700000000001</v>
      </c>
      <c r="L1970" s="205">
        <v>5.87</v>
      </c>
      <c r="M1970" s="206">
        <v>0.87</v>
      </c>
      <c r="N1970" s="200">
        <v>5.1100000000000003</v>
      </c>
      <c r="O1970" s="191"/>
      <c r="P1970" s="194">
        <v>58.27</v>
      </c>
      <c r="Q1970" s="278"/>
      <c r="R1970" s="278"/>
      <c r="GO1970" s="277"/>
      <c r="GP1970" s="277"/>
      <c r="GQ1970" s="277"/>
      <c r="GR1970" s="277"/>
      <c r="GS1970" s="277"/>
      <c r="GT1970" s="277"/>
      <c r="GU1970" s="277"/>
      <c r="GW1970" s="157"/>
      <c r="GX1970" s="157" t="s">
        <v>594</v>
      </c>
      <c r="GY1970" s="157"/>
      <c r="GZ1970" s="277"/>
      <c r="HA1970" s="157"/>
      <c r="HB1970" s="157"/>
      <c r="HC1970" s="277"/>
      <c r="HD1970" s="277"/>
      <c r="HF1970" s="277"/>
      <c r="HH1970" s="289"/>
    </row>
    <row r="1971" spans="1:216" ht="22.5" customHeight="1">
      <c r="A1971" s="195"/>
      <c r="B1971" s="189" t="s">
        <v>1403</v>
      </c>
      <c r="C1971" s="501" t="s">
        <v>1404</v>
      </c>
      <c r="D1971" s="501"/>
      <c r="E1971" s="501"/>
      <c r="F1971" s="501"/>
      <c r="G1971" s="501"/>
      <c r="H1971" s="190" t="s">
        <v>1405</v>
      </c>
      <c r="I1971" s="196">
        <v>1.5</v>
      </c>
      <c r="J1971" s="202">
        <v>1.0367</v>
      </c>
      <c r="K1971" s="197">
        <v>0.342111</v>
      </c>
      <c r="L1971" s="205">
        <v>37.71</v>
      </c>
      <c r="M1971" s="206">
        <v>1.54</v>
      </c>
      <c r="N1971" s="200">
        <v>58.07</v>
      </c>
      <c r="O1971" s="191"/>
      <c r="P1971" s="194">
        <v>19.87</v>
      </c>
      <c r="Q1971" s="278"/>
      <c r="R1971" s="278"/>
      <c r="GO1971" s="277"/>
      <c r="GP1971" s="277"/>
      <c r="GQ1971" s="277"/>
      <c r="GR1971" s="277"/>
      <c r="GS1971" s="277"/>
      <c r="GT1971" s="277"/>
      <c r="GU1971" s="277"/>
      <c r="GW1971" s="157"/>
      <c r="GX1971" s="157" t="s">
        <v>1404</v>
      </c>
      <c r="GY1971" s="157"/>
      <c r="GZ1971" s="277"/>
      <c r="HA1971" s="157"/>
      <c r="HB1971" s="157"/>
      <c r="HC1971" s="277"/>
      <c r="HD1971" s="277"/>
      <c r="HF1971" s="277"/>
      <c r="HH1971" s="289"/>
    </row>
    <row r="1972" spans="1:216" ht="12.75" customHeight="1">
      <c r="A1972" s="195"/>
      <c r="B1972" s="189" t="s">
        <v>703</v>
      </c>
      <c r="C1972" s="501" t="s">
        <v>704</v>
      </c>
      <c r="D1972" s="501"/>
      <c r="E1972" s="501"/>
      <c r="F1972" s="501"/>
      <c r="G1972" s="501"/>
      <c r="H1972" s="190" t="s">
        <v>413</v>
      </c>
      <c r="I1972" s="201">
        <v>5.54</v>
      </c>
      <c r="J1972" s="202">
        <v>1.0367</v>
      </c>
      <c r="K1972" s="192">
        <v>1.26353</v>
      </c>
      <c r="L1972" s="205">
        <v>174.93</v>
      </c>
      <c r="M1972" s="206">
        <v>1.07</v>
      </c>
      <c r="N1972" s="200">
        <v>187.18</v>
      </c>
      <c r="O1972" s="191"/>
      <c r="P1972" s="194">
        <v>236.51</v>
      </c>
      <c r="Q1972" s="278"/>
      <c r="R1972" s="278"/>
      <c r="GO1972" s="277"/>
      <c r="GP1972" s="277"/>
      <c r="GQ1972" s="277"/>
      <c r="GR1972" s="277"/>
      <c r="GS1972" s="277"/>
      <c r="GT1972" s="277"/>
      <c r="GU1972" s="277"/>
      <c r="GW1972" s="157"/>
      <c r="GX1972" s="157" t="s">
        <v>704</v>
      </c>
      <c r="GY1972" s="157"/>
      <c r="GZ1972" s="277"/>
      <c r="HA1972" s="157"/>
      <c r="HB1972" s="157"/>
      <c r="HC1972" s="277"/>
      <c r="HD1972" s="277"/>
      <c r="HF1972" s="277"/>
      <c r="HH1972" s="289"/>
    </row>
    <row r="1973" spans="1:216" ht="12.75" customHeight="1">
      <c r="A1973" s="195"/>
      <c r="B1973" s="189" t="s">
        <v>1616</v>
      </c>
      <c r="C1973" s="501" t="s">
        <v>1617</v>
      </c>
      <c r="D1973" s="501"/>
      <c r="E1973" s="501"/>
      <c r="F1973" s="501"/>
      <c r="G1973" s="501"/>
      <c r="H1973" s="190" t="s">
        <v>413</v>
      </c>
      <c r="I1973" s="201">
        <v>0.03</v>
      </c>
      <c r="J1973" s="202">
        <v>1.0367</v>
      </c>
      <c r="K1973" s="215">
        <v>6.8421999999999997E-3</v>
      </c>
      <c r="L1973" s="205">
        <v>395.65</v>
      </c>
      <c r="M1973" s="220">
        <v>1.6</v>
      </c>
      <c r="N1973" s="200">
        <v>633.04</v>
      </c>
      <c r="O1973" s="191"/>
      <c r="P1973" s="194">
        <v>4.33</v>
      </c>
      <c r="Q1973" s="278"/>
      <c r="R1973" s="278"/>
      <c r="GO1973" s="277"/>
      <c r="GP1973" s="277"/>
      <c r="GQ1973" s="277"/>
      <c r="GR1973" s="277"/>
      <c r="GS1973" s="277"/>
      <c r="GT1973" s="277"/>
      <c r="GU1973" s="277"/>
      <c r="GW1973" s="157"/>
      <c r="GX1973" s="157" t="s">
        <v>1617</v>
      </c>
      <c r="GY1973" s="157"/>
      <c r="GZ1973" s="277"/>
      <c r="HA1973" s="157"/>
      <c r="HB1973" s="157"/>
      <c r="HC1973" s="277"/>
      <c r="HD1973" s="277"/>
      <c r="HF1973" s="277"/>
      <c r="HH1973" s="289"/>
    </row>
    <row r="1974" spans="1:216" ht="12.75" customHeight="1">
      <c r="A1974" s="195"/>
      <c r="B1974" s="189" t="s">
        <v>1618</v>
      </c>
      <c r="C1974" s="501" t="s">
        <v>1619</v>
      </c>
      <c r="D1974" s="501"/>
      <c r="E1974" s="501"/>
      <c r="F1974" s="501"/>
      <c r="G1974" s="501"/>
      <c r="H1974" s="190" t="s">
        <v>418</v>
      </c>
      <c r="I1974" s="202">
        <v>2.9999999999999997E-4</v>
      </c>
      <c r="J1974" s="202">
        <v>1.0367</v>
      </c>
      <c r="K1974" s="215">
        <v>6.8399999999999996E-5</v>
      </c>
      <c r="L1974" s="208">
        <v>308849.7</v>
      </c>
      <c r="M1974" s="206">
        <v>1.22</v>
      </c>
      <c r="N1974" s="200">
        <v>376796.63</v>
      </c>
      <c r="O1974" s="191"/>
      <c r="P1974" s="194">
        <v>25.77</v>
      </c>
      <c r="Q1974" s="278"/>
      <c r="R1974" s="278"/>
      <c r="GO1974" s="277"/>
      <c r="GP1974" s="277"/>
      <c r="GQ1974" s="277"/>
      <c r="GR1974" s="277"/>
      <c r="GS1974" s="277"/>
      <c r="GT1974" s="277"/>
      <c r="GU1974" s="277"/>
      <c r="GW1974" s="157"/>
      <c r="GX1974" s="157" t="s">
        <v>1619</v>
      </c>
      <c r="GY1974" s="157"/>
      <c r="GZ1974" s="277"/>
      <c r="HA1974" s="157"/>
      <c r="HB1974" s="157"/>
      <c r="HC1974" s="277"/>
      <c r="HD1974" s="277"/>
      <c r="HF1974" s="277"/>
      <c r="HH1974" s="289"/>
    </row>
    <row r="1975" spans="1:216" ht="12.75" customHeight="1">
      <c r="A1975" s="195"/>
      <c r="B1975" s="189" t="s">
        <v>1620</v>
      </c>
      <c r="C1975" s="501" t="s">
        <v>1621</v>
      </c>
      <c r="D1975" s="501"/>
      <c r="E1975" s="501"/>
      <c r="F1975" s="501"/>
      <c r="G1975" s="501"/>
      <c r="H1975" s="190" t="s">
        <v>587</v>
      </c>
      <c r="I1975" s="201">
        <v>1.02</v>
      </c>
      <c r="J1975" s="202">
        <v>1.0367</v>
      </c>
      <c r="K1975" s="215">
        <v>0.2326355</v>
      </c>
      <c r="L1975" s="205">
        <v>655.9</v>
      </c>
      <c r="M1975" s="206">
        <v>1.02</v>
      </c>
      <c r="N1975" s="200">
        <v>669.02</v>
      </c>
      <c r="O1975" s="191"/>
      <c r="P1975" s="194">
        <v>155.63999999999999</v>
      </c>
      <c r="Q1975" s="278"/>
      <c r="R1975" s="278"/>
      <c r="GO1975" s="277"/>
      <c r="GP1975" s="277"/>
      <c r="GQ1975" s="277"/>
      <c r="GR1975" s="277"/>
      <c r="GS1975" s="277"/>
      <c r="GT1975" s="277"/>
      <c r="GU1975" s="277"/>
      <c r="GW1975" s="157"/>
      <c r="GX1975" s="157" t="s">
        <v>1621</v>
      </c>
      <c r="GY1975" s="157"/>
      <c r="GZ1975" s="277"/>
      <c r="HA1975" s="157"/>
      <c r="HB1975" s="157"/>
      <c r="HC1975" s="277"/>
      <c r="HD1975" s="277"/>
      <c r="HF1975" s="277"/>
      <c r="HH1975" s="289"/>
    </row>
    <row r="1976" spans="1:216" ht="12.75" customHeight="1">
      <c r="A1976" s="210"/>
      <c r="B1976" s="187"/>
      <c r="C1976" s="500" t="s">
        <v>429</v>
      </c>
      <c r="D1976" s="500"/>
      <c r="E1976" s="500"/>
      <c r="F1976" s="500"/>
      <c r="G1976" s="500"/>
      <c r="H1976" s="180"/>
      <c r="I1976" s="181"/>
      <c r="J1976" s="181"/>
      <c r="K1976" s="181"/>
      <c r="L1976" s="183"/>
      <c r="M1976" s="181"/>
      <c r="N1976" s="211"/>
      <c r="O1976" s="181"/>
      <c r="P1976" s="212">
        <v>7667.62</v>
      </c>
      <c r="Q1976" s="278"/>
      <c r="R1976" s="278"/>
      <c r="GO1976" s="277"/>
      <c r="GP1976" s="277"/>
      <c r="GQ1976" s="277"/>
      <c r="GR1976" s="277"/>
      <c r="GS1976" s="277"/>
      <c r="GT1976" s="277"/>
      <c r="GU1976" s="277"/>
      <c r="GW1976" s="157"/>
      <c r="GX1976" s="157"/>
      <c r="GY1976" s="157"/>
      <c r="GZ1976" s="277" t="s">
        <v>429</v>
      </c>
      <c r="HA1976" s="157"/>
      <c r="HB1976" s="157"/>
      <c r="HC1976" s="277"/>
      <c r="HD1976" s="277"/>
      <c r="HF1976" s="277"/>
      <c r="HH1976" s="289"/>
    </row>
    <row r="1977" spans="1:216" ht="12.75" customHeight="1">
      <c r="A1977" s="203" t="s">
        <v>769</v>
      </c>
      <c r="B1977" s="189" t="s">
        <v>430</v>
      </c>
      <c r="C1977" s="501" t="s">
        <v>431</v>
      </c>
      <c r="D1977" s="501"/>
      <c r="E1977" s="501"/>
      <c r="F1977" s="501"/>
      <c r="G1977" s="501"/>
      <c r="H1977" s="190" t="s">
        <v>432</v>
      </c>
      <c r="I1977" s="209">
        <v>2</v>
      </c>
      <c r="J1977" s="191"/>
      <c r="K1977" s="209">
        <v>2</v>
      </c>
      <c r="L1977" s="193"/>
      <c r="M1977" s="191"/>
      <c r="N1977" s="193"/>
      <c r="O1977" s="202">
        <v>1.0367</v>
      </c>
      <c r="P1977" s="216">
        <v>91.11</v>
      </c>
      <c r="GO1977" s="277"/>
      <c r="GP1977" s="277"/>
      <c r="GQ1977" s="277"/>
      <c r="GR1977" s="277"/>
      <c r="GS1977" s="277"/>
      <c r="GT1977" s="277"/>
      <c r="GU1977" s="277"/>
      <c r="GW1977" s="157"/>
      <c r="GX1977" s="157"/>
      <c r="GY1977" s="157"/>
      <c r="GZ1977" s="277"/>
      <c r="HA1977" s="157" t="s">
        <v>431</v>
      </c>
      <c r="HB1977" s="157"/>
      <c r="HC1977" s="277"/>
      <c r="HD1977" s="277"/>
      <c r="HF1977" s="277"/>
      <c r="HH1977" s="289"/>
    </row>
    <row r="1978" spans="1:216" ht="12.75" customHeight="1">
      <c r="A1978" s="203"/>
      <c r="B1978" s="189"/>
      <c r="C1978" s="501" t="s">
        <v>433</v>
      </c>
      <c r="D1978" s="501"/>
      <c r="E1978" s="501"/>
      <c r="F1978" s="501"/>
      <c r="G1978" s="501"/>
      <c r="H1978" s="190"/>
      <c r="I1978" s="191"/>
      <c r="J1978" s="191"/>
      <c r="K1978" s="191"/>
      <c r="L1978" s="193"/>
      <c r="M1978" s="191"/>
      <c r="N1978" s="193"/>
      <c r="O1978" s="191"/>
      <c r="P1978" s="194">
        <v>7070.37</v>
      </c>
      <c r="GO1978" s="277"/>
      <c r="GP1978" s="277"/>
      <c r="GQ1978" s="277"/>
      <c r="GR1978" s="277"/>
      <c r="GS1978" s="277"/>
      <c r="GT1978" s="277"/>
      <c r="GU1978" s="277"/>
      <c r="GW1978" s="157"/>
      <c r="GX1978" s="157"/>
      <c r="GY1978" s="157"/>
      <c r="GZ1978" s="277"/>
      <c r="HA1978" s="157"/>
      <c r="HB1978" s="157" t="s">
        <v>433</v>
      </c>
      <c r="HC1978" s="277"/>
      <c r="HD1978" s="277"/>
      <c r="HF1978" s="277"/>
      <c r="HH1978" s="289"/>
    </row>
    <row r="1979" spans="1:216" ht="12.75" customHeight="1">
      <c r="A1979" s="203"/>
      <c r="B1979" s="189" t="s">
        <v>603</v>
      </c>
      <c r="C1979" s="501" t="s">
        <v>604</v>
      </c>
      <c r="D1979" s="501"/>
      <c r="E1979" s="501"/>
      <c r="F1979" s="501"/>
      <c r="G1979" s="501"/>
      <c r="H1979" s="190" t="s">
        <v>432</v>
      </c>
      <c r="I1979" s="209">
        <v>97</v>
      </c>
      <c r="J1979" s="191"/>
      <c r="K1979" s="209">
        <v>97</v>
      </c>
      <c r="L1979" s="193"/>
      <c r="M1979" s="191"/>
      <c r="N1979" s="193"/>
      <c r="O1979" s="191"/>
      <c r="P1979" s="194">
        <v>6858.26</v>
      </c>
      <c r="GO1979" s="277"/>
      <c r="GP1979" s="277"/>
      <c r="GQ1979" s="277"/>
      <c r="GR1979" s="277"/>
      <c r="GS1979" s="277"/>
      <c r="GT1979" s="277"/>
      <c r="GU1979" s="277"/>
      <c r="GW1979" s="157"/>
      <c r="GX1979" s="157"/>
      <c r="GY1979" s="157"/>
      <c r="GZ1979" s="277"/>
      <c r="HA1979" s="157"/>
      <c r="HB1979" s="157" t="s">
        <v>604</v>
      </c>
      <c r="HC1979" s="277"/>
      <c r="HD1979" s="277"/>
      <c r="HF1979" s="277"/>
      <c r="HH1979" s="289"/>
    </row>
    <row r="1980" spans="1:216" ht="12.75" customHeight="1">
      <c r="A1980" s="203"/>
      <c r="B1980" s="189" t="s">
        <v>605</v>
      </c>
      <c r="C1980" s="501" t="s">
        <v>606</v>
      </c>
      <c r="D1980" s="501"/>
      <c r="E1980" s="501"/>
      <c r="F1980" s="501"/>
      <c r="G1980" s="501"/>
      <c r="H1980" s="190" t="s">
        <v>432</v>
      </c>
      <c r="I1980" s="209">
        <v>51</v>
      </c>
      <c r="J1980" s="191"/>
      <c r="K1980" s="209">
        <v>51</v>
      </c>
      <c r="L1980" s="193"/>
      <c r="M1980" s="191"/>
      <c r="N1980" s="193"/>
      <c r="O1980" s="191"/>
      <c r="P1980" s="194">
        <v>3605.89</v>
      </c>
      <c r="GO1980" s="277"/>
      <c r="GP1980" s="277"/>
      <c r="GQ1980" s="277"/>
      <c r="GR1980" s="277"/>
      <c r="GS1980" s="277"/>
      <c r="GT1980" s="277"/>
      <c r="GU1980" s="277"/>
      <c r="GW1980" s="157"/>
      <c r="GX1980" s="157"/>
      <c r="GY1980" s="157"/>
      <c r="GZ1980" s="277"/>
      <c r="HA1980" s="157"/>
      <c r="HB1980" s="157" t="s">
        <v>606</v>
      </c>
      <c r="HC1980" s="277"/>
      <c r="HD1980" s="277"/>
      <c r="HF1980" s="277"/>
      <c r="HH1980" s="289"/>
    </row>
    <row r="1981" spans="1:216" ht="12.75" customHeight="1">
      <c r="A1981" s="213"/>
      <c r="B1981" s="214"/>
      <c r="C1981" s="500" t="s">
        <v>438</v>
      </c>
      <c r="D1981" s="500"/>
      <c r="E1981" s="500"/>
      <c r="F1981" s="500"/>
      <c r="G1981" s="500"/>
      <c r="H1981" s="180"/>
      <c r="I1981" s="181"/>
      <c r="J1981" s="181"/>
      <c r="K1981" s="181"/>
      <c r="L1981" s="183"/>
      <c r="M1981" s="181"/>
      <c r="N1981" s="211">
        <v>82831.27</v>
      </c>
      <c r="O1981" s="181"/>
      <c r="P1981" s="212">
        <v>18222.88</v>
      </c>
      <c r="GO1981" s="277"/>
      <c r="GP1981" s="277"/>
      <c r="GQ1981" s="277"/>
      <c r="GR1981" s="277"/>
      <c r="GS1981" s="277"/>
      <c r="GT1981" s="277"/>
      <c r="GU1981" s="277"/>
      <c r="GW1981" s="157"/>
      <c r="GX1981" s="157"/>
      <c r="GY1981" s="157"/>
      <c r="GZ1981" s="277"/>
      <c r="HA1981" s="157"/>
      <c r="HB1981" s="157"/>
      <c r="HC1981" s="277" t="s">
        <v>438</v>
      </c>
      <c r="HD1981" s="277"/>
      <c r="HF1981" s="277"/>
      <c r="HH1981" s="289"/>
    </row>
    <row r="1982" spans="1:216" ht="12.75" customHeight="1">
      <c r="A1982" s="497" t="s">
        <v>2165</v>
      </c>
      <c r="B1982" s="497"/>
      <c r="C1982" s="497"/>
      <c r="D1982" s="497"/>
      <c r="E1982" s="497"/>
      <c r="F1982" s="497"/>
      <c r="G1982" s="497"/>
      <c r="H1982" s="497"/>
      <c r="I1982" s="497"/>
      <c r="J1982" s="497"/>
      <c r="K1982" s="497"/>
      <c r="L1982" s="497"/>
      <c r="M1982" s="497"/>
      <c r="N1982" s="497"/>
      <c r="O1982" s="497"/>
      <c r="P1982" s="497"/>
      <c r="GO1982" s="277"/>
      <c r="GP1982" s="277" t="s">
        <v>2165</v>
      </c>
      <c r="GQ1982" s="277"/>
      <c r="GR1982" s="277"/>
      <c r="GS1982" s="277"/>
      <c r="GT1982" s="277"/>
      <c r="GU1982" s="277"/>
      <c r="GW1982" s="157"/>
      <c r="GX1982" s="157"/>
      <c r="GY1982" s="157"/>
      <c r="GZ1982" s="277"/>
      <c r="HA1982" s="157"/>
      <c r="HB1982" s="157"/>
      <c r="HC1982" s="277"/>
      <c r="HD1982" s="277"/>
      <c r="HF1982" s="277"/>
      <c r="HH1982" s="289"/>
    </row>
    <row r="1983" spans="1:216" ht="22.5" customHeight="1">
      <c r="A1983" s="178" t="s">
        <v>770</v>
      </c>
      <c r="B1983" s="179" t="s">
        <v>2166</v>
      </c>
      <c r="C1983" s="498" t="s">
        <v>2167</v>
      </c>
      <c r="D1983" s="498"/>
      <c r="E1983" s="498"/>
      <c r="F1983" s="498"/>
      <c r="G1983" s="498"/>
      <c r="H1983" s="180" t="s">
        <v>142</v>
      </c>
      <c r="I1983" s="181">
        <v>312</v>
      </c>
      <c r="J1983" s="182">
        <v>1</v>
      </c>
      <c r="K1983" s="182">
        <v>312</v>
      </c>
      <c r="L1983" s="183"/>
      <c r="M1983" s="181"/>
      <c r="N1983" s="184"/>
      <c r="O1983" s="181"/>
      <c r="P1983" s="185"/>
      <c r="GO1983" s="277"/>
      <c r="GP1983" s="277"/>
      <c r="GQ1983" s="277" t="s">
        <v>2167</v>
      </c>
      <c r="GR1983" s="277"/>
      <c r="GS1983" s="277"/>
      <c r="GT1983" s="277"/>
      <c r="GU1983" s="277"/>
      <c r="GW1983" s="157"/>
      <c r="GX1983" s="157"/>
      <c r="GY1983" s="157"/>
      <c r="GZ1983" s="277"/>
      <c r="HA1983" s="157"/>
      <c r="HB1983" s="157"/>
      <c r="HC1983" s="277"/>
      <c r="HD1983" s="277"/>
      <c r="HF1983" s="277"/>
      <c r="HH1983" s="289"/>
    </row>
    <row r="1984" spans="1:216" ht="56.25" customHeight="1">
      <c r="A1984" s="186"/>
      <c r="B1984" s="187" t="s">
        <v>386</v>
      </c>
      <c r="C1984" s="499" t="s">
        <v>387</v>
      </c>
      <c r="D1984" s="499"/>
      <c r="E1984" s="499"/>
      <c r="F1984" s="499"/>
      <c r="G1984" s="499"/>
      <c r="H1984" s="499"/>
      <c r="I1984" s="499"/>
      <c r="J1984" s="499"/>
      <c r="K1984" s="499"/>
      <c r="L1984" s="499"/>
      <c r="M1984" s="499"/>
      <c r="N1984" s="499"/>
      <c r="O1984" s="499"/>
      <c r="P1984" s="499"/>
      <c r="GO1984" s="277"/>
      <c r="GP1984" s="277"/>
      <c r="GQ1984" s="277"/>
      <c r="GR1984" s="277"/>
      <c r="GS1984" s="277"/>
      <c r="GT1984" s="277"/>
      <c r="GU1984" s="277"/>
      <c r="GV1984" s="140" t="s">
        <v>387</v>
      </c>
      <c r="GW1984" s="157"/>
      <c r="GX1984" s="157"/>
      <c r="GY1984" s="157"/>
      <c r="GZ1984" s="277"/>
      <c r="HA1984" s="157"/>
      <c r="HB1984" s="157"/>
      <c r="HC1984" s="277"/>
      <c r="HD1984" s="277"/>
      <c r="HF1984" s="277"/>
      <c r="HH1984" s="289"/>
    </row>
    <row r="1985" spans="1:216" ht="22.5" customHeight="1">
      <c r="A1985" s="186"/>
      <c r="B1985" s="187" t="s">
        <v>388</v>
      </c>
      <c r="C1985" s="499" t="s">
        <v>389</v>
      </c>
      <c r="D1985" s="499"/>
      <c r="E1985" s="499"/>
      <c r="F1985" s="499"/>
      <c r="G1985" s="499"/>
      <c r="H1985" s="499"/>
      <c r="I1985" s="499"/>
      <c r="J1985" s="499"/>
      <c r="K1985" s="499"/>
      <c r="L1985" s="499"/>
      <c r="M1985" s="499"/>
      <c r="N1985" s="499"/>
      <c r="O1985" s="499"/>
      <c r="P1985" s="499"/>
      <c r="GO1985" s="277"/>
      <c r="GP1985" s="277"/>
      <c r="GQ1985" s="277"/>
      <c r="GR1985" s="277"/>
      <c r="GS1985" s="277"/>
      <c r="GT1985" s="277"/>
      <c r="GU1985" s="277"/>
      <c r="GV1985" s="140" t="s">
        <v>389</v>
      </c>
      <c r="GW1985" s="157"/>
      <c r="GX1985" s="157"/>
      <c r="GY1985" s="157"/>
      <c r="GZ1985" s="277"/>
      <c r="HA1985" s="157"/>
      <c r="HB1985" s="157"/>
      <c r="HC1985" s="277"/>
      <c r="HD1985" s="277"/>
      <c r="HF1985" s="277"/>
      <c r="HH1985" s="289"/>
    </row>
    <row r="1986" spans="1:216" ht="12.75" customHeight="1">
      <c r="A1986" s="186"/>
      <c r="B1986" s="187"/>
      <c r="C1986" s="499" t="s">
        <v>2011</v>
      </c>
      <c r="D1986" s="499"/>
      <c r="E1986" s="499"/>
      <c r="F1986" s="499"/>
      <c r="G1986" s="499"/>
      <c r="H1986" s="499"/>
      <c r="I1986" s="499"/>
      <c r="J1986" s="499"/>
      <c r="K1986" s="499"/>
      <c r="L1986" s="499"/>
      <c r="M1986" s="499"/>
      <c r="N1986" s="499"/>
      <c r="O1986" s="499"/>
      <c r="P1986" s="499"/>
      <c r="GO1986" s="277"/>
      <c r="GP1986" s="277"/>
      <c r="GQ1986" s="277"/>
      <c r="GR1986" s="277"/>
      <c r="GS1986" s="277"/>
      <c r="GT1986" s="277"/>
      <c r="GU1986" s="277"/>
      <c r="GV1986" s="140" t="s">
        <v>2011</v>
      </c>
      <c r="GW1986" s="157"/>
      <c r="GX1986" s="157"/>
      <c r="GY1986" s="157"/>
      <c r="GZ1986" s="277"/>
      <c r="HA1986" s="157"/>
      <c r="HB1986" s="157"/>
      <c r="HC1986" s="277"/>
      <c r="HD1986" s="277"/>
      <c r="HF1986" s="277"/>
      <c r="HH1986" s="289"/>
    </row>
    <row r="1987" spans="1:216" ht="12.75" customHeight="1">
      <c r="A1987" s="188"/>
      <c r="B1987" s="189" t="s">
        <v>164</v>
      </c>
      <c r="C1987" s="501" t="s">
        <v>391</v>
      </c>
      <c r="D1987" s="501"/>
      <c r="E1987" s="501"/>
      <c r="F1987" s="501"/>
      <c r="G1987" s="501"/>
      <c r="H1987" s="190" t="s">
        <v>392</v>
      </c>
      <c r="I1987" s="191"/>
      <c r="J1987" s="191"/>
      <c r="K1987" s="197">
        <v>150.404436</v>
      </c>
      <c r="L1987" s="193"/>
      <c r="M1987" s="191"/>
      <c r="N1987" s="193"/>
      <c r="O1987" s="191"/>
      <c r="P1987" s="194">
        <v>85149.97</v>
      </c>
      <c r="GO1987" s="277"/>
      <c r="GP1987" s="277"/>
      <c r="GQ1987" s="277"/>
      <c r="GR1987" s="277"/>
      <c r="GS1987" s="277"/>
      <c r="GT1987" s="277"/>
      <c r="GU1987" s="277"/>
      <c r="GW1987" s="157" t="s">
        <v>391</v>
      </c>
      <c r="GX1987" s="157"/>
      <c r="GY1987" s="157"/>
      <c r="GZ1987" s="277"/>
      <c r="HA1987" s="157"/>
      <c r="HB1987" s="157"/>
      <c r="HC1987" s="277"/>
      <c r="HD1987" s="277"/>
      <c r="HF1987" s="277"/>
      <c r="HH1987" s="289"/>
    </row>
    <row r="1988" spans="1:216" ht="12.75" customHeight="1">
      <c r="A1988" s="195"/>
      <c r="B1988" s="189" t="s">
        <v>393</v>
      </c>
      <c r="C1988" s="501" t="s">
        <v>394</v>
      </c>
      <c r="D1988" s="501"/>
      <c r="E1988" s="501"/>
      <c r="F1988" s="501"/>
      <c r="G1988" s="501"/>
      <c r="H1988" s="190" t="s">
        <v>392</v>
      </c>
      <c r="I1988" s="196">
        <v>0.3</v>
      </c>
      <c r="J1988" s="197">
        <v>1.6068849999999999</v>
      </c>
      <c r="K1988" s="197">
        <v>150.404436</v>
      </c>
      <c r="L1988" s="198"/>
      <c r="M1988" s="199"/>
      <c r="N1988" s="200">
        <v>566.14</v>
      </c>
      <c r="O1988" s="191"/>
      <c r="P1988" s="194">
        <v>85149.97</v>
      </c>
      <c r="Q1988" s="278"/>
      <c r="R1988" s="278"/>
      <c r="GO1988" s="277"/>
      <c r="GP1988" s="277"/>
      <c r="GQ1988" s="277"/>
      <c r="GR1988" s="277"/>
      <c r="GS1988" s="277"/>
      <c r="GT1988" s="277"/>
      <c r="GU1988" s="277"/>
      <c r="GW1988" s="157"/>
      <c r="GX1988" s="157" t="s">
        <v>394</v>
      </c>
      <c r="GY1988" s="157"/>
      <c r="GZ1988" s="277"/>
      <c r="HA1988" s="157"/>
      <c r="HB1988" s="157"/>
      <c r="HC1988" s="277"/>
      <c r="HD1988" s="277"/>
      <c r="HF1988" s="277"/>
      <c r="HH1988" s="289"/>
    </row>
    <row r="1989" spans="1:216" ht="12.75" customHeight="1">
      <c r="A1989" s="188"/>
      <c r="B1989" s="189" t="s">
        <v>180</v>
      </c>
      <c r="C1989" s="501" t="s">
        <v>410</v>
      </c>
      <c r="D1989" s="501"/>
      <c r="E1989" s="501"/>
      <c r="F1989" s="501"/>
      <c r="G1989" s="501"/>
      <c r="H1989" s="190"/>
      <c r="I1989" s="191"/>
      <c r="J1989" s="191"/>
      <c r="K1989" s="191"/>
      <c r="L1989" s="193"/>
      <c r="M1989" s="191"/>
      <c r="N1989" s="193"/>
      <c r="O1989" s="191"/>
      <c r="P1989" s="194">
        <v>32605.63</v>
      </c>
      <c r="GO1989" s="277"/>
      <c r="GP1989" s="277"/>
      <c r="GQ1989" s="277"/>
      <c r="GR1989" s="277"/>
      <c r="GS1989" s="277"/>
      <c r="GT1989" s="277"/>
      <c r="GU1989" s="277"/>
      <c r="GW1989" s="157" t="s">
        <v>410</v>
      </c>
      <c r="GX1989" s="157"/>
      <c r="GY1989" s="157"/>
      <c r="GZ1989" s="277"/>
      <c r="HA1989" s="157"/>
      <c r="HB1989" s="157"/>
      <c r="HC1989" s="277"/>
      <c r="HD1989" s="277"/>
      <c r="HF1989" s="277"/>
      <c r="HH1989" s="289"/>
    </row>
    <row r="1990" spans="1:216" ht="12.75" customHeight="1">
      <c r="A1990" s="195"/>
      <c r="B1990" s="189" t="s">
        <v>2045</v>
      </c>
      <c r="C1990" s="501" t="s">
        <v>2046</v>
      </c>
      <c r="D1990" s="501"/>
      <c r="E1990" s="501"/>
      <c r="F1990" s="501"/>
      <c r="G1990" s="501"/>
      <c r="H1990" s="190" t="s">
        <v>418</v>
      </c>
      <c r="I1990" s="192">
        <v>1.0000000000000001E-5</v>
      </c>
      <c r="J1990" s="202">
        <v>1.0367</v>
      </c>
      <c r="K1990" s="215">
        <v>3.2345E-3</v>
      </c>
      <c r="L1990" s="208">
        <v>81827.199999999997</v>
      </c>
      <c r="M1990" s="206">
        <v>1.59</v>
      </c>
      <c r="N1990" s="200">
        <v>130105.25</v>
      </c>
      <c r="O1990" s="191"/>
      <c r="P1990" s="194">
        <v>420.83</v>
      </c>
      <c r="Q1990" s="278"/>
      <c r="R1990" s="278"/>
      <c r="GO1990" s="277"/>
      <c r="GP1990" s="277"/>
      <c r="GQ1990" s="277"/>
      <c r="GR1990" s="277"/>
      <c r="GS1990" s="277"/>
      <c r="GT1990" s="277"/>
      <c r="GU1990" s="277"/>
      <c r="GW1990" s="157"/>
      <c r="GX1990" s="157" t="s">
        <v>2046</v>
      </c>
      <c r="GY1990" s="157"/>
      <c r="GZ1990" s="277"/>
      <c r="HA1990" s="157"/>
      <c r="HB1990" s="157"/>
      <c r="HC1990" s="277"/>
      <c r="HD1990" s="277"/>
      <c r="HF1990" s="277"/>
      <c r="HH1990" s="289"/>
    </row>
    <row r="1991" spans="1:216" ht="33.75" customHeight="1">
      <c r="A1991" s="195"/>
      <c r="B1991" s="189" t="s">
        <v>593</v>
      </c>
      <c r="C1991" s="501" t="s">
        <v>594</v>
      </c>
      <c r="D1991" s="501"/>
      <c r="E1991" s="501"/>
      <c r="F1991" s="501"/>
      <c r="G1991" s="501"/>
      <c r="H1991" s="190" t="s">
        <v>595</v>
      </c>
      <c r="I1991" s="201">
        <v>0.83</v>
      </c>
      <c r="J1991" s="202">
        <v>1.0367</v>
      </c>
      <c r="K1991" s="197">
        <v>268.46383200000002</v>
      </c>
      <c r="L1991" s="205">
        <v>5.87</v>
      </c>
      <c r="M1991" s="206">
        <v>0.87</v>
      </c>
      <c r="N1991" s="200">
        <v>5.1100000000000003</v>
      </c>
      <c r="O1991" s="191"/>
      <c r="P1991" s="194">
        <v>1371.85</v>
      </c>
      <c r="Q1991" s="278"/>
      <c r="R1991" s="278"/>
      <c r="GO1991" s="277"/>
      <c r="GP1991" s="277"/>
      <c r="GQ1991" s="277"/>
      <c r="GR1991" s="277"/>
      <c r="GS1991" s="277"/>
      <c r="GT1991" s="277"/>
      <c r="GU1991" s="277"/>
      <c r="GW1991" s="157"/>
      <c r="GX1991" s="157" t="s">
        <v>594</v>
      </c>
      <c r="GY1991" s="157"/>
      <c r="GZ1991" s="277"/>
      <c r="HA1991" s="157"/>
      <c r="HB1991" s="157"/>
      <c r="HC1991" s="277"/>
      <c r="HD1991" s="277"/>
      <c r="HF1991" s="277"/>
      <c r="HH1991" s="289"/>
    </row>
    <row r="1992" spans="1:216" ht="12.75" customHeight="1">
      <c r="A1992" s="195"/>
      <c r="B1992" s="189" t="s">
        <v>1572</v>
      </c>
      <c r="C1992" s="501" t="s">
        <v>1573</v>
      </c>
      <c r="D1992" s="501"/>
      <c r="E1992" s="501"/>
      <c r="F1992" s="501"/>
      <c r="G1992" s="501"/>
      <c r="H1992" s="190" t="s">
        <v>413</v>
      </c>
      <c r="I1992" s="201">
        <v>0.05</v>
      </c>
      <c r="J1992" s="202">
        <v>1.0367</v>
      </c>
      <c r="K1992" s="192">
        <v>16.172519999999999</v>
      </c>
      <c r="L1992" s="205">
        <v>931.11</v>
      </c>
      <c r="M1992" s="206">
        <v>1.61</v>
      </c>
      <c r="N1992" s="200">
        <v>1499.09</v>
      </c>
      <c r="O1992" s="191"/>
      <c r="P1992" s="194">
        <v>24244.06</v>
      </c>
      <c r="Q1992" s="278"/>
      <c r="R1992" s="278"/>
      <c r="GO1992" s="277"/>
      <c r="GP1992" s="277"/>
      <c r="GQ1992" s="277"/>
      <c r="GR1992" s="277"/>
      <c r="GS1992" s="277"/>
      <c r="GT1992" s="277"/>
      <c r="GU1992" s="277"/>
      <c r="GW1992" s="157"/>
      <c r="GX1992" s="157" t="s">
        <v>1573</v>
      </c>
      <c r="GY1992" s="157"/>
      <c r="GZ1992" s="277"/>
      <c r="HA1992" s="157"/>
      <c r="HB1992" s="157"/>
      <c r="HC1992" s="277"/>
      <c r="HD1992" s="277"/>
      <c r="HF1992" s="277"/>
      <c r="HH1992" s="289"/>
    </row>
    <row r="1993" spans="1:216" ht="12.75" customHeight="1">
      <c r="A1993" s="195"/>
      <c r="B1993" s="189" t="s">
        <v>2047</v>
      </c>
      <c r="C1993" s="501" t="s">
        <v>2048</v>
      </c>
      <c r="D1993" s="501"/>
      <c r="E1993" s="501"/>
      <c r="F1993" s="501"/>
      <c r="G1993" s="501"/>
      <c r="H1993" s="190" t="s">
        <v>413</v>
      </c>
      <c r="I1993" s="201">
        <v>0.02</v>
      </c>
      <c r="J1993" s="202">
        <v>1.0367</v>
      </c>
      <c r="K1993" s="197">
        <v>6.4690079999999996</v>
      </c>
      <c r="L1993" s="205">
        <v>646.78</v>
      </c>
      <c r="M1993" s="206">
        <v>1.57</v>
      </c>
      <c r="N1993" s="200">
        <v>1015.44</v>
      </c>
      <c r="O1993" s="191"/>
      <c r="P1993" s="194">
        <v>6568.89</v>
      </c>
      <c r="Q1993" s="278"/>
      <c r="R1993" s="278"/>
      <c r="GO1993" s="277"/>
      <c r="GP1993" s="277"/>
      <c r="GQ1993" s="277"/>
      <c r="GR1993" s="277"/>
      <c r="GS1993" s="277"/>
      <c r="GT1993" s="277"/>
      <c r="GU1993" s="277"/>
      <c r="GW1993" s="157"/>
      <c r="GX1993" s="157" t="s">
        <v>2048</v>
      </c>
      <c r="GY1993" s="157"/>
      <c r="GZ1993" s="277"/>
      <c r="HA1993" s="157"/>
      <c r="HB1993" s="157"/>
      <c r="HC1993" s="277"/>
      <c r="HD1993" s="277"/>
      <c r="HF1993" s="277"/>
      <c r="HH1993" s="289"/>
    </row>
    <row r="1994" spans="1:216" ht="12.75" customHeight="1">
      <c r="A1994" s="210"/>
      <c r="B1994" s="187"/>
      <c r="C1994" s="500" t="s">
        <v>429</v>
      </c>
      <c r="D1994" s="500"/>
      <c r="E1994" s="500"/>
      <c r="F1994" s="500"/>
      <c r="G1994" s="500"/>
      <c r="H1994" s="180"/>
      <c r="I1994" s="181"/>
      <c r="J1994" s="181"/>
      <c r="K1994" s="181"/>
      <c r="L1994" s="183"/>
      <c r="M1994" s="181"/>
      <c r="N1994" s="211"/>
      <c r="O1994" s="181"/>
      <c r="P1994" s="212">
        <v>117755.6</v>
      </c>
      <c r="Q1994" s="278"/>
      <c r="R1994" s="278"/>
      <c r="GO1994" s="277"/>
      <c r="GP1994" s="277"/>
      <c r="GQ1994" s="277"/>
      <c r="GR1994" s="277"/>
      <c r="GS1994" s="277"/>
      <c r="GT1994" s="277"/>
      <c r="GU1994" s="277"/>
      <c r="GW1994" s="157"/>
      <c r="GX1994" s="157"/>
      <c r="GY1994" s="157"/>
      <c r="GZ1994" s="277" t="s">
        <v>429</v>
      </c>
      <c r="HA1994" s="157"/>
      <c r="HB1994" s="157"/>
      <c r="HC1994" s="277"/>
      <c r="HD1994" s="277"/>
      <c r="HF1994" s="277"/>
      <c r="HH1994" s="289"/>
    </row>
    <row r="1995" spans="1:216" ht="12.75" customHeight="1">
      <c r="A1995" s="203" t="s">
        <v>2272</v>
      </c>
      <c r="B1995" s="189" t="s">
        <v>430</v>
      </c>
      <c r="C1995" s="501" t="s">
        <v>431</v>
      </c>
      <c r="D1995" s="501"/>
      <c r="E1995" s="501"/>
      <c r="F1995" s="501"/>
      <c r="G1995" s="501"/>
      <c r="H1995" s="190" t="s">
        <v>432</v>
      </c>
      <c r="I1995" s="209">
        <v>2</v>
      </c>
      <c r="J1995" s="191"/>
      <c r="K1995" s="209">
        <v>2</v>
      </c>
      <c r="L1995" s="193"/>
      <c r="M1995" s="191"/>
      <c r="N1995" s="193"/>
      <c r="O1995" s="202">
        <v>1.0367</v>
      </c>
      <c r="P1995" s="194">
        <v>1098.71</v>
      </c>
      <c r="GO1995" s="277"/>
      <c r="GP1995" s="277"/>
      <c r="GQ1995" s="277"/>
      <c r="GR1995" s="277"/>
      <c r="GS1995" s="277"/>
      <c r="GT1995" s="277"/>
      <c r="GU1995" s="277"/>
      <c r="GW1995" s="157"/>
      <c r="GX1995" s="157"/>
      <c r="GY1995" s="157"/>
      <c r="GZ1995" s="277"/>
      <c r="HA1995" s="157" t="s">
        <v>431</v>
      </c>
      <c r="HB1995" s="157"/>
      <c r="HC1995" s="277"/>
      <c r="HD1995" s="277"/>
      <c r="HF1995" s="277"/>
      <c r="HH1995" s="289"/>
    </row>
    <row r="1996" spans="1:216" ht="12.75" customHeight="1">
      <c r="A1996" s="203"/>
      <c r="B1996" s="189"/>
      <c r="C1996" s="501" t="s">
        <v>433</v>
      </c>
      <c r="D1996" s="501"/>
      <c r="E1996" s="501"/>
      <c r="F1996" s="501"/>
      <c r="G1996" s="501"/>
      <c r="H1996" s="190"/>
      <c r="I1996" s="191"/>
      <c r="J1996" s="191"/>
      <c r="K1996" s="191"/>
      <c r="L1996" s="193"/>
      <c r="M1996" s="191"/>
      <c r="N1996" s="193"/>
      <c r="O1996" s="191"/>
      <c r="P1996" s="194">
        <v>85149.97</v>
      </c>
      <c r="GO1996" s="277"/>
      <c r="GP1996" s="277"/>
      <c r="GQ1996" s="277"/>
      <c r="GR1996" s="277"/>
      <c r="GS1996" s="277"/>
      <c r="GT1996" s="277"/>
      <c r="GU1996" s="277"/>
      <c r="GW1996" s="157"/>
      <c r="GX1996" s="157"/>
      <c r="GY1996" s="157"/>
      <c r="GZ1996" s="277"/>
      <c r="HA1996" s="157"/>
      <c r="HB1996" s="157" t="s">
        <v>433</v>
      </c>
      <c r="HC1996" s="277"/>
      <c r="HD1996" s="277"/>
      <c r="HF1996" s="277"/>
      <c r="HH1996" s="289"/>
    </row>
    <row r="1997" spans="1:216" ht="12.75" customHeight="1">
      <c r="A1997" s="203"/>
      <c r="B1997" s="189" t="s">
        <v>603</v>
      </c>
      <c r="C1997" s="501" t="s">
        <v>604</v>
      </c>
      <c r="D1997" s="501"/>
      <c r="E1997" s="501"/>
      <c r="F1997" s="501"/>
      <c r="G1997" s="501"/>
      <c r="H1997" s="190" t="s">
        <v>432</v>
      </c>
      <c r="I1997" s="209">
        <v>97</v>
      </c>
      <c r="J1997" s="191"/>
      <c r="K1997" s="209">
        <v>97</v>
      </c>
      <c r="L1997" s="193"/>
      <c r="M1997" s="191"/>
      <c r="N1997" s="193"/>
      <c r="O1997" s="191"/>
      <c r="P1997" s="194">
        <v>82595.47</v>
      </c>
      <c r="GO1997" s="277"/>
      <c r="GP1997" s="277"/>
      <c r="GQ1997" s="277"/>
      <c r="GR1997" s="277"/>
      <c r="GS1997" s="277"/>
      <c r="GT1997" s="277"/>
      <c r="GU1997" s="277"/>
      <c r="GW1997" s="157"/>
      <c r="GX1997" s="157"/>
      <c r="GY1997" s="157"/>
      <c r="GZ1997" s="277"/>
      <c r="HA1997" s="157"/>
      <c r="HB1997" s="157" t="s">
        <v>604</v>
      </c>
      <c r="HC1997" s="277"/>
      <c r="HD1997" s="277"/>
      <c r="HF1997" s="277"/>
      <c r="HH1997" s="289"/>
    </row>
    <row r="1998" spans="1:216" ht="12.75" customHeight="1">
      <c r="A1998" s="203"/>
      <c r="B1998" s="189" t="s">
        <v>605</v>
      </c>
      <c r="C1998" s="501" t="s">
        <v>606</v>
      </c>
      <c r="D1998" s="501"/>
      <c r="E1998" s="501"/>
      <c r="F1998" s="501"/>
      <c r="G1998" s="501"/>
      <c r="H1998" s="190" t="s">
        <v>432</v>
      </c>
      <c r="I1998" s="209">
        <v>51</v>
      </c>
      <c r="J1998" s="191"/>
      <c r="K1998" s="209">
        <v>51</v>
      </c>
      <c r="L1998" s="193"/>
      <c r="M1998" s="191"/>
      <c r="N1998" s="193"/>
      <c r="O1998" s="191"/>
      <c r="P1998" s="194">
        <v>43426.48</v>
      </c>
      <c r="GO1998" s="277"/>
      <c r="GP1998" s="277"/>
      <c r="GQ1998" s="277"/>
      <c r="GR1998" s="277"/>
      <c r="GS1998" s="277"/>
      <c r="GT1998" s="277"/>
      <c r="GU1998" s="277"/>
      <c r="GW1998" s="157"/>
      <c r="GX1998" s="157"/>
      <c r="GY1998" s="157"/>
      <c r="GZ1998" s="277"/>
      <c r="HA1998" s="157"/>
      <c r="HB1998" s="157" t="s">
        <v>606</v>
      </c>
      <c r="HC1998" s="277"/>
      <c r="HD1998" s="277"/>
      <c r="HF1998" s="277"/>
      <c r="HH1998" s="289"/>
    </row>
    <row r="1999" spans="1:216" ht="12.75" customHeight="1">
      <c r="A1999" s="213"/>
      <c r="B1999" s="214"/>
      <c r="C1999" s="500" t="s">
        <v>438</v>
      </c>
      <c r="D1999" s="500"/>
      <c r="E1999" s="500"/>
      <c r="F1999" s="500"/>
      <c r="G1999" s="500"/>
      <c r="H1999" s="180"/>
      <c r="I1999" s="181"/>
      <c r="J1999" s="181"/>
      <c r="K1999" s="181"/>
      <c r="L1999" s="183"/>
      <c r="M1999" s="181"/>
      <c r="N1999" s="218">
        <v>784.86</v>
      </c>
      <c r="O1999" s="181"/>
      <c r="P1999" s="212">
        <v>244876.26</v>
      </c>
      <c r="GO1999" s="277"/>
      <c r="GP1999" s="277"/>
      <c r="GQ1999" s="277"/>
      <c r="GR1999" s="277"/>
      <c r="GS1999" s="277"/>
      <c r="GT1999" s="277"/>
      <c r="GU1999" s="277"/>
      <c r="GW1999" s="157"/>
      <c r="GX1999" s="157"/>
      <c r="GY1999" s="157"/>
      <c r="GZ1999" s="277"/>
      <c r="HA1999" s="157"/>
      <c r="HB1999" s="157"/>
      <c r="HC1999" s="277" t="s">
        <v>438</v>
      </c>
      <c r="HD1999" s="277"/>
      <c r="HF1999" s="277"/>
      <c r="HH1999" s="289"/>
    </row>
    <row r="2000" spans="1:216" ht="22.5" customHeight="1">
      <c r="A2000" s="178" t="s">
        <v>775</v>
      </c>
      <c r="B2000" s="179" t="s">
        <v>2168</v>
      </c>
      <c r="C2000" s="498" t="s">
        <v>2169</v>
      </c>
      <c r="D2000" s="498"/>
      <c r="E2000" s="498"/>
      <c r="F2000" s="498"/>
      <c r="G2000" s="498"/>
      <c r="H2000" s="180" t="s">
        <v>142</v>
      </c>
      <c r="I2000" s="181">
        <v>12</v>
      </c>
      <c r="J2000" s="182">
        <v>1</v>
      </c>
      <c r="K2000" s="182">
        <v>12</v>
      </c>
      <c r="L2000" s="183"/>
      <c r="M2000" s="181"/>
      <c r="N2000" s="184"/>
      <c r="O2000" s="181"/>
      <c r="P2000" s="185"/>
      <c r="GO2000" s="277"/>
      <c r="GP2000" s="277"/>
      <c r="GQ2000" s="277" t="s">
        <v>2169</v>
      </c>
      <c r="GR2000" s="277"/>
      <c r="GS2000" s="277"/>
      <c r="GT2000" s="277"/>
      <c r="GU2000" s="277"/>
      <c r="GW2000" s="157"/>
      <c r="GX2000" s="157"/>
      <c r="GY2000" s="157"/>
      <c r="GZ2000" s="277"/>
      <c r="HA2000" s="157"/>
      <c r="HB2000" s="157"/>
      <c r="HC2000" s="277"/>
      <c r="HD2000" s="277"/>
      <c r="HF2000" s="277"/>
      <c r="HH2000" s="289"/>
    </row>
    <row r="2001" spans="1:216" ht="56.25" customHeight="1">
      <c r="A2001" s="186"/>
      <c r="B2001" s="187" t="s">
        <v>386</v>
      </c>
      <c r="C2001" s="499" t="s">
        <v>387</v>
      </c>
      <c r="D2001" s="499"/>
      <c r="E2001" s="499"/>
      <c r="F2001" s="499"/>
      <c r="G2001" s="499"/>
      <c r="H2001" s="499"/>
      <c r="I2001" s="499"/>
      <c r="J2001" s="499"/>
      <c r="K2001" s="499"/>
      <c r="L2001" s="499"/>
      <c r="M2001" s="499"/>
      <c r="N2001" s="499"/>
      <c r="O2001" s="499"/>
      <c r="P2001" s="499"/>
      <c r="GO2001" s="277"/>
      <c r="GP2001" s="277"/>
      <c r="GQ2001" s="277"/>
      <c r="GR2001" s="277"/>
      <c r="GS2001" s="277"/>
      <c r="GT2001" s="277"/>
      <c r="GU2001" s="277"/>
      <c r="GV2001" s="140" t="s">
        <v>387</v>
      </c>
      <c r="GW2001" s="157"/>
      <c r="GX2001" s="157"/>
      <c r="GY2001" s="157"/>
      <c r="GZ2001" s="277"/>
      <c r="HA2001" s="157"/>
      <c r="HB2001" s="157"/>
      <c r="HC2001" s="277"/>
      <c r="HD2001" s="277"/>
      <c r="HF2001" s="277"/>
      <c r="HH2001" s="289"/>
    </row>
    <row r="2002" spans="1:216" ht="22.5" customHeight="1">
      <c r="A2002" s="186"/>
      <c r="B2002" s="187" t="s">
        <v>388</v>
      </c>
      <c r="C2002" s="499" t="s">
        <v>389</v>
      </c>
      <c r="D2002" s="499"/>
      <c r="E2002" s="499"/>
      <c r="F2002" s="499"/>
      <c r="G2002" s="499"/>
      <c r="H2002" s="499"/>
      <c r="I2002" s="499"/>
      <c r="J2002" s="499"/>
      <c r="K2002" s="499"/>
      <c r="L2002" s="499"/>
      <c r="M2002" s="499"/>
      <c r="N2002" s="499"/>
      <c r="O2002" s="499"/>
      <c r="P2002" s="499"/>
      <c r="GO2002" s="277"/>
      <c r="GP2002" s="277"/>
      <c r="GQ2002" s="277"/>
      <c r="GR2002" s="277"/>
      <c r="GS2002" s="277"/>
      <c r="GT2002" s="277"/>
      <c r="GU2002" s="277"/>
      <c r="GV2002" s="140" t="s">
        <v>389</v>
      </c>
      <c r="GW2002" s="157"/>
      <c r="GX2002" s="157"/>
      <c r="GY2002" s="157"/>
      <c r="GZ2002" s="277"/>
      <c r="HA2002" s="157"/>
      <c r="HB2002" s="157"/>
      <c r="HC2002" s="277"/>
      <c r="HD2002" s="277"/>
      <c r="HF2002" s="277"/>
      <c r="HH2002" s="289"/>
    </row>
    <row r="2003" spans="1:216" ht="12.75" customHeight="1">
      <c r="A2003" s="186"/>
      <c r="B2003" s="187"/>
      <c r="C2003" s="499" t="s">
        <v>2011</v>
      </c>
      <c r="D2003" s="499"/>
      <c r="E2003" s="499"/>
      <c r="F2003" s="499"/>
      <c r="G2003" s="499"/>
      <c r="H2003" s="499"/>
      <c r="I2003" s="499"/>
      <c r="J2003" s="499"/>
      <c r="K2003" s="499"/>
      <c r="L2003" s="499"/>
      <c r="M2003" s="499"/>
      <c r="N2003" s="499"/>
      <c r="O2003" s="499"/>
      <c r="P2003" s="499"/>
      <c r="GO2003" s="277"/>
      <c r="GP2003" s="277"/>
      <c r="GQ2003" s="277"/>
      <c r="GR2003" s="277"/>
      <c r="GS2003" s="277"/>
      <c r="GT2003" s="277"/>
      <c r="GU2003" s="277"/>
      <c r="GV2003" s="140" t="s">
        <v>2011</v>
      </c>
      <c r="GW2003" s="157"/>
      <c r="GX2003" s="157"/>
      <c r="GY2003" s="157"/>
      <c r="GZ2003" s="277"/>
      <c r="HA2003" s="157"/>
      <c r="HB2003" s="157"/>
      <c r="HC2003" s="277"/>
      <c r="HD2003" s="277"/>
      <c r="HF2003" s="277"/>
      <c r="HH2003" s="289"/>
    </row>
    <row r="2004" spans="1:216" ht="12.75" customHeight="1">
      <c r="A2004" s="188"/>
      <c r="B2004" s="189" t="s">
        <v>164</v>
      </c>
      <c r="C2004" s="501" t="s">
        <v>391</v>
      </c>
      <c r="D2004" s="501"/>
      <c r="E2004" s="501"/>
      <c r="F2004" s="501"/>
      <c r="G2004" s="501"/>
      <c r="H2004" s="190" t="s">
        <v>392</v>
      </c>
      <c r="I2004" s="191"/>
      <c r="J2004" s="191"/>
      <c r="K2004" s="197">
        <v>10.605441000000001</v>
      </c>
      <c r="L2004" s="193"/>
      <c r="M2004" s="191"/>
      <c r="N2004" s="193"/>
      <c r="O2004" s="191"/>
      <c r="P2004" s="194">
        <v>6004.16</v>
      </c>
      <c r="GO2004" s="277"/>
      <c r="GP2004" s="277"/>
      <c r="GQ2004" s="277"/>
      <c r="GR2004" s="277"/>
      <c r="GS2004" s="277"/>
      <c r="GT2004" s="277"/>
      <c r="GU2004" s="277"/>
      <c r="GW2004" s="157" t="s">
        <v>391</v>
      </c>
      <c r="GX2004" s="157"/>
      <c r="GY2004" s="157"/>
      <c r="GZ2004" s="277"/>
      <c r="HA2004" s="157"/>
      <c r="HB2004" s="157"/>
      <c r="HC2004" s="277"/>
      <c r="HD2004" s="277"/>
      <c r="HF2004" s="277"/>
      <c r="HH2004" s="289"/>
    </row>
    <row r="2005" spans="1:216" ht="12.75" customHeight="1">
      <c r="A2005" s="195"/>
      <c r="B2005" s="189" t="s">
        <v>393</v>
      </c>
      <c r="C2005" s="501" t="s">
        <v>394</v>
      </c>
      <c r="D2005" s="501"/>
      <c r="E2005" s="501"/>
      <c r="F2005" s="501"/>
      <c r="G2005" s="501"/>
      <c r="H2005" s="190" t="s">
        <v>392</v>
      </c>
      <c r="I2005" s="201">
        <v>0.55000000000000004</v>
      </c>
      <c r="J2005" s="197">
        <v>1.6068849999999999</v>
      </c>
      <c r="K2005" s="197">
        <v>10.605441000000001</v>
      </c>
      <c r="L2005" s="198"/>
      <c r="M2005" s="199"/>
      <c r="N2005" s="200">
        <v>566.14</v>
      </c>
      <c r="O2005" s="191"/>
      <c r="P2005" s="194">
        <v>6004.16</v>
      </c>
      <c r="Q2005" s="278"/>
      <c r="R2005" s="278"/>
      <c r="GO2005" s="277"/>
      <c r="GP2005" s="277"/>
      <c r="GQ2005" s="277"/>
      <c r="GR2005" s="277"/>
      <c r="GS2005" s="277"/>
      <c r="GT2005" s="277"/>
      <c r="GU2005" s="277"/>
      <c r="GW2005" s="157"/>
      <c r="GX2005" s="157" t="s">
        <v>394</v>
      </c>
      <c r="GY2005" s="157"/>
      <c r="GZ2005" s="277"/>
      <c r="HA2005" s="157"/>
      <c r="HB2005" s="157"/>
      <c r="HC2005" s="277"/>
      <c r="HD2005" s="277"/>
      <c r="HF2005" s="277"/>
      <c r="HH2005" s="289"/>
    </row>
    <row r="2006" spans="1:216" ht="12.75" customHeight="1">
      <c r="A2006" s="188"/>
      <c r="B2006" s="189" t="s">
        <v>180</v>
      </c>
      <c r="C2006" s="501" t="s">
        <v>410</v>
      </c>
      <c r="D2006" s="501"/>
      <c r="E2006" s="501"/>
      <c r="F2006" s="501"/>
      <c r="G2006" s="501"/>
      <c r="H2006" s="190"/>
      <c r="I2006" s="191"/>
      <c r="J2006" s="191"/>
      <c r="K2006" s="191"/>
      <c r="L2006" s="193"/>
      <c r="M2006" s="191"/>
      <c r="N2006" s="193"/>
      <c r="O2006" s="191"/>
      <c r="P2006" s="194">
        <v>2956.15</v>
      </c>
      <c r="GO2006" s="277"/>
      <c r="GP2006" s="277"/>
      <c r="GQ2006" s="277"/>
      <c r="GR2006" s="277"/>
      <c r="GS2006" s="277"/>
      <c r="GT2006" s="277"/>
      <c r="GU2006" s="277"/>
      <c r="GW2006" s="157" t="s">
        <v>410</v>
      </c>
      <c r="GX2006" s="157"/>
      <c r="GY2006" s="157"/>
      <c r="GZ2006" s="277"/>
      <c r="HA2006" s="157"/>
      <c r="HB2006" s="157"/>
      <c r="HC2006" s="277"/>
      <c r="HD2006" s="277"/>
      <c r="HF2006" s="277"/>
      <c r="HH2006" s="289"/>
    </row>
    <row r="2007" spans="1:216" ht="12.75" customHeight="1">
      <c r="A2007" s="195"/>
      <c r="B2007" s="189" t="s">
        <v>2045</v>
      </c>
      <c r="C2007" s="501" t="s">
        <v>2046</v>
      </c>
      <c r="D2007" s="501"/>
      <c r="E2007" s="501"/>
      <c r="F2007" s="501"/>
      <c r="G2007" s="501"/>
      <c r="H2007" s="190" t="s">
        <v>418</v>
      </c>
      <c r="I2007" s="192">
        <v>1.0000000000000001E-5</v>
      </c>
      <c r="J2007" s="202">
        <v>1.0367</v>
      </c>
      <c r="K2007" s="215">
        <v>1.2439999999999999E-4</v>
      </c>
      <c r="L2007" s="208">
        <v>81827.199999999997</v>
      </c>
      <c r="M2007" s="206">
        <v>1.59</v>
      </c>
      <c r="N2007" s="200">
        <v>130105.25</v>
      </c>
      <c r="O2007" s="191"/>
      <c r="P2007" s="194">
        <v>16.190000000000001</v>
      </c>
      <c r="Q2007" s="278"/>
      <c r="R2007" s="278"/>
      <c r="GO2007" s="277"/>
      <c r="GP2007" s="277"/>
      <c r="GQ2007" s="277"/>
      <c r="GR2007" s="277"/>
      <c r="GS2007" s="277"/>
      <c r="GT2007" s="277"/>
      <c r="GU2007" s="277"/>
      <c r="GW2007" s="157"/>
      <c r="GX2007" s="157" t="s">
        <v>2046</v>
      </c>
      <c r="GY2007" s="157"/>
      <c r="GZ2007" s="277"/>
      <c r="HA2007" s="157"/>
      <c r="HB2007" s="157"/>
      <c r="HC2007" s="277"/>
      <c r="HD2007" s="277"/>
      <c r="HF2007" s="277"/>
      <c r="HH2007" s="289"/>
    </row>
    <row r="2008" spans="1:216" ht="33.75" customHeight="1">
      <c r="A2008" s="195"/>
      <c r="B2008" s="189" t="s">
        <v>593</v>
      </c>
      <c r="C2008" s="501" t="s">
        <v>594</v>
      </c>
      <c r="D2008" s="501"/>
      <c r="E2008" s="501"/>
      <c r="F2008" s="501"/>
      <c r="G2008" s="501"/>
      <c r="H2008" s="190" t="s">
        <v>595</v>
      </c>
      <c r="I2008" s="201">
        <v>1.67</v>
      </c>
      <c r="J2008" s="202">
        <v>1.0367</v>
      </c>
      <c r="K2008" s="197">
        <v>20.775468</v>
      </c>
      <c r="L2008" s="205">
        <v>5.87</v>
      </c>
      <c r="M2008" s="206">
        <v>0.87</v>
      </c>
      <c r="N2008" s="200">
        <v>5.1100000000000003</v>
      </c>
      <c r="O2008" s="191"/>
      <c r="P2008" s="194">
        <v>106.16</v>
      </c>
      <c r="Q2008" s="278"/>
      <c r="R2008" s="278"/>
      <c r="GO2008" s="277"/>
      <c r="GP2008" s="277"/>
      <c r="GQ2008" s="277"/>
      <c r="GR2008" s="277"/>
      <c r="GS2008" s="277"/>
      <c r="GT2008" s="277"/>
      <c r="GU2008" s="277"/>
      <c r="GW2008" s="157"/>
      <c r="GX2008" s="157" t="s">
        <v>594</v>
      </c>
      <c r="GY2008" s="157"/>
      <c r="GZ2008" s="277"/>
      <c r="HA2008" s="157"/>
      <c r="HB2008" s="157"/>
      <c r="HC2008" s="277"/>
      <c r="HD2008" s="277"/>
      <c r="HF2008" s="277"/>
      <c r="HH2008" s="289"/>
    </row>
    <row r="2009" spans="1:216" ht="12.75" customHeight="1">
      <c r="A2009" s="195"/>
      <c r="B2009" s="189" t="s">
        <v>1572</v>
      </c>
      <c r="C2009" s="501" t="s">
        <v>1573</v>
      </c>
      <c r="D2009" s="501"/>
      <c r="E2009" s="501"/>
      <c r="F2009" s="501"/>
      <c r="G2009" s="501"/>
      <c r="H2009" s="190" t="s">
        <v>413</v>
      </c>
      <c r="I2009" s="201">
        <v>0.05</v>
      </c>
      <c r="J2009" s="202">
        <v>1.0367</v>
      </c>
      <c r="K2009" s="192">
        <v>0.62202000000000002</v>
      </c>
      <c r="L2009" s="205">
        <v>931.11</v>
      </c>
      <c r="M2009" s="206">
        <v>1.61</v>
      </c>
      <c r="N2009" s="200">
        <v>1499.09</v>
      </c>
      <c r="O2009" s="191"/>
      <c r="P2009" s="194">
        <v>932.46</v>
      </c>
      <c r="Q2009" s="278"/>
      <c r="R2009" s="278"/>
      <c r="GO2009" s="277"/>
      <c r="GP2009" s="277"/>
      <c r="GQ2009" s="277"/>
      <c r="GR2009" s="277"/>
      <c r="GS2009" s="277"/>
      <c r="GT2009" s="277"/>
      <c r="GU2009" s="277"/>
      <c r="GW2009" s="157"/>
      <c r="GX2009" s="157" t="s">
        <v>1573</v>
      </c>
      <c r="GY2009" s="157"/>
      <c r="GZ2009" s="277"/>
      <c r="HA2009" s="157"/>
      <c r="HB2009" s="157"/>
      <c r="HC2009" s="277"/>
      <c r="HD2009" s="277"/>
      <c r="HF2009" s="277"/>
      <c r="HH2009" s="289"/>
    </row>
    <row r="2010" spans="1:216" ht="12.75" customHeight="1">
      <c r="A2010" s="195"/>
      <c r="B2010" s="189" t="s">
        <v>2047</v>
      </c>
      <c r="C2010" s="501" t="s">
        <v>2048</v>
      </c>
      <c r="D2010" s="501"/>
      <c r="E2010" s="501"/>
      <c r="F2010" s="501"/>
      <c r="G2010" s="501"/>
      <c r="H2010" s="190" t="s">
        <v>413</v>
      </c>
      <c r="I2010" s="201">
        <v>0.02</v>
      </c>
      <c r="J2010" s="202">
        <v>1.0367</v>
      </c>
      <c r="K2010" s="197">
        <v>0.248808</v>
      </c>
      <c r="L2010" s="205">
        <v>646.78</v>
      </c>
      <c r="M2010" s="206">
        <v>1.57</v>
      </c>
      <c r="N2010" s="200">
        <v>1015.44</v>
      </c>
      <c r="O2010" s="191"/>
      <c r="P2010" s="194">
        <v>252.65</v>
      </c>
      <c r="Q2010" s="278"/>
      <c r="R2010" s="278"/>
      <c r="GO2010" s="277"/>
      <c r="GP2010" s="277"/>
      <c r="GQ2010" s="277"/>
      <c r="GR2010" s="277"/>
      <c r="GS2010" s="277"/>
      <c r="GT2010" s="277"/>
      <c r="GU2010" s="277"/>
      <c r="GW2010" s="157"/>
      <c r="GX2010" s="157" t="s">
        <v>2048</v>
      </c>
      <c r="GY2010" s="157"/>
      <c r="GZ2010" s="277"/>
      <c r="HA2010" s="157"/>
      <c r="HB2010" s="157"/>
      <c r="HC2010" s="277"/>
      <c r="HD2010" s="277"/>
      <c r="HF2010" s="277"/>
      <c r="HH2010" s="289"/>
    </row>
    <row r="2011" spans="1:216" ht="22.5" customHeight="1">
      <c r="A2011" s="195"/>
      <c r="B2011" s="189" t="s">
        <v>2049</v>
      </c>
      <c r="C2011" s="501" t="s">
        <v>2050</v>
      </c>
      <c r="D2011" s="501"/>
      <c r="E2011" s="501"/>
      <c r="F2011" s="501"/>
      <c r="G2011" s="501"/>
      <c r="H2011" s="190" t="s">
        <v>418</v>
      </c>
      <c r="I2011" s="192">
        <v>1.1E-4</v>
      </c>
      <c r="J2011" s="202">
        <v>1.0367</v>
      </c>
      <c r="K2011" s="215">
        <v>1.3684000000000001E-3</v>
      </c>
      <c r="L2011" s="208">
        <v>948687.13</v>
      </c>
      <c r="M2011" s="206">
        <v>1.27</v>
      </c>
      <c r="N2011" s="200">
        <v>1204832.6599999999</v>
      </c>
      <c r="O2011" s="191"/>
      <c r="P2011" s="194">
        <v>1648.69</v>
      </c>
      <c r="Q2011" s="278"/>
      <c r="R2011" s="278"/>
      <c r="GO2011" s="277"/>
      <c r="GP2011" s="277"/>
      <c r="GQ2011" s="277"/>
      <c r="GR2011" s="277"/>
      <c r="GS2011" s="277"/>
      <c r="GT2011" s="277"/>
      <c r="GU2011" s="277"/>
      <c r="GW2011" s="157"/>
      <c r="GX2011" s="157" t="s">
        <v>2050</v>
      </c>
      <c r="GY2011" s="157"/>
      <c r="GZ2011" s="277"/>
      <c r="HA2011" s="157"/>
      <c r="HB2011" s="157"/>
      <c r="HC2011" s="277"/>
      <c r="HD2011" s="277"/>
      <c r="HF2011" s="277"/>
      <c r="HH2011" s="289"/>
    </row>
    <row r="2012" spans="1:216" ht="12.75" customHeight="1">
      <c r="A2012" s="210"/>
      <c r="B2012" s="187"/>
      <c r="C2012" s="500" t="s">
        <v>429</v>
      </c>
      <c r="D2012" s="500"/>
      <c r="E2012" s="500"/>
      <c r="F2012" s="500"/>
      <c r="G2012" s="500"/>
      <c r="H2012" s="180"/>
      <c r="I2012" s="181"/>
      <c r="J2012" s="181"/>
      <c r="K2012" s="181"/>
      <c r="L2012" s="183"/>
      <c r="M2012" s="181"/>
      <c r="N2012" s="211"/>
      <c r="O2012" s="181"/>
      <c r="P2012" s="212">
        <v>8960.31</v>
      </c>
      <c r="Q2012" s="278"/>
      <c r="R2012" s="278"/>
      <c r="GO2012" s="277"/>
      <c r="GP2012" s="277"/>
      <c r="GQ2012" s="277"/>
      <c r="GR2012" s="277"/>
      <c r="GS2012" s="277"/>
      <c r="GT2012" s="277"/>
      <c r="GU2012" s="277"/>
      <c r="GW2012" s="157"/>
      <c r="GX2012" s="157"/>
      <c r="GY2012" s="157"/>
      <c r="GZ2012" s="277" t="s">
        <v>429</v>
      </c>
      <c r="HA2012" s="157"/>
      <c r="HB2012" s="157"/>
      <c r="HC2012" s="277"/>
      <c r="HD2012" s="277"/>
      <c r="HF2012" s="277"/>
      <c r="HH2012" s="289"/>
    </row>
    <row r="2013" spans="1:216" ht="12.75" customHeight="1">
      <c r="A2013" s="203" t="s">
        <v>776</v>
      </c>
      <c r="B2013" s="189" t="s">
        <v>430</v>
      </c>
      <c r="C2013" s="501" t="s">
        <v>431</v>
      </c>
      <c r="D2013" s="501"/>
      <c r="E2013" s="501"/>
      <c r="F2013" s="501"/>
      <c r="G2013" s="501"/>
      <c r="H2013" s="190" t="s">
        <v>432</v>
      </c>
      <c r="I2013" s="209">
        <v>2</v>
      </c>
      <c r="J2013" s="191"/>
      <c r="K2013" s="209">
        <v>2</v>
      </c>
      <c r="L2013" s="193"/>
      <c r="M2013" s="191"/>
      <c r="N2013" s="193"/>
      <c r="O2013" s="202">
        <v>1.0367</v>
      </c>
      <c r="P2013" s="216">
        <v>77.47</v>
      </c>
      <c r="GO2013" s="277"/>
      <c r="GP2013" s="277"/>
      <c r="GQ2013" s="277"/>
      <c r="GR2013" s="277"/>
      <c r="GS2013" s="277"/>
      <c r="GT2013" s="277"/>
      <c r="GU2013" s="277"/>
      <c r="GW2013" s="157"/>
      <c r="GX2013" s="157"/>
      <c r="GY2013" s="157"/>
      <c r="GZ2013" s="277"/>
      <c r="HA2013" s="157" t="s">
        <v>431</v>
      </c>
      <c r="HB2013" s="157"/>
      <c r="HC2013" s="277"/>
      <c r="HD2013" s="277"/>
      <c r="HF2013" s="277"/>
      <c r="HH2013" s="289"/>
    </row>
    <row r="2014" spans="1:216" ht="12.75" customHeight="1">
      <c r="A2014" s="203"/>
      <c r="B2014" s="189"/>
      <c r="C2014" s="501" t="s">
        <v>433</v>
      </c>
      <c r="D2014" s="501"/>
      <c r="E2014" s="501"/>
      <c r="F2014" s="501"/>
      <c r="G2014" s="501"/>
      <c r="H2014" s="190"/>
      <c r="I2014" s="191"/>
      <c r="J2014" s="191"/>
      <c r="K2014" s="191"/>
      <c r="L2014" s="193"/>
      <c r="M2014" s="191"/>
      <c r="N2014" s="193"/>
      <c r="O2014" s="191"/>
      <c r="P2014" s="194">
        <v>6004.16</v>
      </c>
      <c r="GO2014" s="277"/>
      <c r="GP2014" s="277"/>
      <c r="GQ2014" s="277"/>
      <c r="GR2014" s="277"/>
      <c r="GS2014" s="277"/>
      <c r="GT2014" s="277"/>
      <c r="GU2014" s="277"/>
      <c r="GW2014" s="157"/>
      <c r="GX2014" s="157"/>
      <c r="GY2014" s="157"/>
      <c r="GZ2014" s="277"/>
      <c r="HA2014" s="157"/>
      <c r="HB2014" s="157" t="s">
        <v>433</v>
      </c>
      <c r="HC2014" s="277"/>
      <c r="HD2014" s="277"/>
      <c r="HF2014" s="277"/>
      <c r="HH2014" s="289"/>
    </row>
    <row r="2015" spans="1:216" ht="12.75" customHeight="1">
      <c r="A2015" s="203"/>
      <c r="B2015" s="189" t="s">
        <v>603</v>
      </c>
      <c r="C2015" s="501" t="s">
        <v>604</v>
      </c>
      <c r="D2015" s="501"/>
      <c r="E2015" s="501"/>
      <c r="F2015" s="501"/>
      <c r="G2015" s="501"/>
      <c r="H2015" s="190" t="s">
        <v>432</v>
      </c>
      <c r="I2015" s="209">
        <v>97</v>
      </c>
      <c r="J2015" s="191"/>
      <c r="K2015" s="209">
        <v>97</v>
      </c>
      <c r="L2015" s="193"/>
      <c r="M2015" s="191"/>
      <c r="N2015" s="193"/>
      <c r="O2015" s="191"/>
      <c r="P2015" s="194">
        <v>5824.04</v>
      </c>
      <c r="GO2015" s="277"/>
      <c r="GP2015" s="277"/>
      <c r="GQ2015" s="277"/>
      <c r="GR2015" s="277"/>
      <c r="GS2015" s="277"/>
      <c r="GT2015" s="277"/>
      <c r="GU2015" s="277"/>
      <c r="GW2015" s="157"/>
      <c r="GX2015" s="157"/>
      <c r="GY2015" s="157"/>
      <c r="GZ2015" s="277"/>
      <c r="HA2015" s="157"/>
      <c r="HB2015" s="157" t="s">
        <v>604</v>
      </c>
      <c r="HC2015" s="277"/>
      <c r="HD2015" s="277"/>
      <c r="HF2015" s="277"/>
      <c r="HH2015" s="289"/>
    </row>
    <row r="2016" spans="1:216" ht="12.75" customHeight="1">
      <c r="A2016" s="203"/>
      <c r="B2016" s="189" t="s">
        <v>605</v>
      </c>
      <c r="C2016" s="501" t="s">
        <v>606</v>
      </c>
      <c r="D2016" s="501"/>
      <c r="E2016" s="501"/>
      <c r="F2016" s="501"/>
      <c r="G2016" s="501"/>
      <c r="H2016" s="190" t="s">
        <v>432</v>
      </c>
      <c r="I2016" s="209">
        <v>51</v>
      </c>
      <c r="J2016" s="191"/>
      <c r="K2016" s="209">
        <v>51</v>
      </c>
      <c r="L2016" s="193"/>
      <c r="M2016" s="191"/>
      <c r="N2016" s="193"/>
      <c r="O2016" s="191"/>
      <c r="P2016" s="194">
        <v>3062.12</v>
      </c>
      <c r="GO2016" s="277"/>
      <c r="GP2016" s="277"/>
      <c r="GQ2016" s="277"/>
      <c r="GR2016" s="277"/>
      <c r="GS2016" s="277"/>
      <c r="GT2016" s="277"/>
      <c r="GU2016" s="277"/>
      <c r="GW2016" s="157"/>
      <c r="GX2016" s="157"/>
      <c r="GY2016" s="157"/>
      <c r="GZ2016" s="277"/>
      <c r="HA2016" s="157"/>
      <c r="HB2016" s="157" t="s">
        <v>606</v>
      </c>
      <c r="HC2016" s="277"/>
      <c r="HD2016" s="277"/>
      <c r="HF2016" s="277"/>
      <c r="HH2016" s="289"/>
    </row>
    <row r="2017" spans="1:216" ht="12.75" customHeight="1">
      <c r="A2017" s="213"/>
      <c r="B2017" s="214"/>
      <c r="C2017" s="500" t="s">
        <v>438</v>
      </c>
      <c r="D2017" s="500"/>
      <c r="E2017" s="500"/>
      <c r="F2017" s="500"/>
      <c r="G2017" s="500"/>
      <c r="H2017" s="180"/>
      <c r="I2017" s="181"/>
      <c r="J2017" s="181"/>
      <c r="K2017" s="181"/>
      <c r="L2017" s="183"/>
      <c r="M2017" s="181"/>
      <c r="N2017" s="211">
        <v>1493.66</v>
      </c>
      <c r="O2017" s="181"/>
      <c r="P2017" s="212">
        <v>17923.939999999999</v>
      </c>
      <c r="GO2017" s="277"/>
      <c r="GP2017" s="277"/>
      <c r="GQ2017" s="277"/>
      <c r="GR2017" s="277"/>
      <c r="GS2017" s="277"/>
      <c r="GT2017" s="277"/>
      <c r="GU2017" s="277"/>
      <c r="GW2017" s="157"/>
      <c r="GX2017" s="157"/>
      <c r="GY2017" s="157"/>
      <c r="GZ2017" s="277"/>
      <c r="HA2017" s="157"/>
      <c r="HB2017" s="157"/>
      <c r="HC2017" s="277" t="s">
        <v>438</v>
      </c>
      <c r="HD2017" s="277"/>
      <c r="HF2017" s="277"/>
      <c r="HH2017" s="289"/>
    </row>
    <row r="2018" spans="1:216" ht="22.5" customHeight="1">
      <c r="A2018" s="497" t="s">
        <v>2273</v>
      </c>
      <c r="B2018" s="497"/>
      <c r="C2018" s="497"/>
      <c r="D2018" s="497"/>
      <c r="E2018" s="497"/>
      <c r="F2018" s="497"/>
      <c r="G2018" s="497"/>
      <c r="H2018" s="497"/>
      <c r="I2018" s="497"/>
      <c r="J2018" s="497"/>
      <c r="K2018" s="497"/>
      <c r="L2018" s="497"/>
      <c r="M2018" s="497"/>
      <c r="N2018" s="497"/>
      <c r="O2018" s="497"/>
      <c r="P2018" s="497"/>
      <c r="GO2018" s="277"/>
      <c r="GP2018" s="277" t="s">
        <v>2273</v>
      </c>
      <c r="GQ2018" s="277"/>
      <c r="GR2018" s="277"/>
      <c r="GS2018" s="277"/>
      <c r="GT2018" s="277"/>
      <c r="GU2018" s="277"/>
      <c r="GW2018" s="157"/>
      <c r="GX2018" s="157"/>
      <c r="GY2018" s="157"/>
      <c r="GZ2018" s="277"/>
      <c r="HA2018" s="157"/>
      <c r="HB2018" s="157"/>
      <c r="HC2018" s="277"/>
      <c r="HD2018" s="277"/>
      <c r="HF2018" s="277"/>
      <c r="HH2018" s="289"/>
    </row>
    <row r="2019" spans="1:216" ht="22.5" customHeight="1">
      <c r="A2019" s="178" t="s">
        <v>777</v>
      </c>
      <c r="B2019" s="179" t="s">
        <v>1748</v>
      </c>
      <c r="C2019" s="498" t="s">
        <v>1749</v>
      </c>
      <c r="D2019" s="498"/>
      <c r="E2019" s="498"/>
      <c r="F2019" s="498"/>
      <c r="G2019" s="498"/>
      <c r="H2019" s="180" t="s">
        <v>1750</v>
      </c>
      <c r="I2019" s="181">
        <v>0.26669999999999999</v>
      </c>
      <c r="J2019" s="182">
        <v>1</v>
      </c>
      <c r="K2019" s="217">
        <v>0.26669999999999999</v>
      </c>
      <c r="L2019" s="183"/>
      <c r="M2019" s="181"/>
      <c r="N2019" s="184"/>
      <c r="O2019" s="181"/>
      <c r="P2019" s="185"/>
      <c r="GO2019" s="277"/>
      <c r="GP2019" s="277"/>
      <c r="GQ2019" s="277" t="s">
        <v>1749</v>
      </c>
      <c r="GR2019" s="277"/>
      <c r="GS2019" s="277"/>
      <c r="GT2019" s="277"/>
      <c r="GU2019" s="277"/>
      <c r="GW2019" s="157"/>
      <c r="GX2019" s="157"/>
      <c r="GY2019" s="157"/>
      <c r="GZ2019" s="277"/>
      <c r="HA2019" s="157"/>
      <c r="HB2019" s="157"/>
      <c r="HC2019" s="277"/>
      <c r="HD2019" s="277"/>
      <c r="HF2019" s="277"/>
      <c r="HH2019" s="289"/>
    </row>
    <row r="2020" spans="1:216" ht="56.25" customHeight="1">
      <c r="A2020" s="186"/>
      <c r="B2020" s="187" t="s">
        <v>386</v>
      </c>
      <c r="C2020" s="499" t="s">
        <v>387</v>
      </c>
      <c r="D2020" s="499"/>
      <c r="E2020" s="499"/>
      <c r="F2020" s="499"/>
      <c r="G2020" s="499"/>
      <c r="H2020" s="499"/>
      <c r="I2020" s="499"/>
      <c r="J2020" s="499"/>
      <c r="K2020" s="499"/>
      <c r="L2020" s="499"/>
      <c r="M2020" s="499"/>
      <c r="N2020" s="499"/>
      <c r="O2020" s="499"/>
      <c r="P2020" s="499"/>
      <c r="GO2020" s="277"/>
      <c r="GP2020" s="277"/>
      <c r="GQ2020" s="277"/>
      <c r="GR2020" s="277"/>
      <c r="GS2020" s="277"/>
      <c r="GT2020" s="277"/>
      <c r="GU2020" s="277"/>
      <c r="GV2020" s="140" t="s">
        <v>387</v>
      </c>
      <c r="GW2020" s="157"/>
      <c r="GX2020" s="157"/>
      <c r="GY2020" s="157"/>
      <c r="GZ2020" s="277"/>
      <c r="HA2020" s="157"/>
      <c r="HB2020" s="157"/>
      <c r="HC2020" s="277"/>
      <c r="HD2020" s="277"/>
      <c r="HF2020" s="277"/>
      <c r="HH2020" s="289"/>
    </row>
    <row r="2021" spans="1:216" ht="22.5" customHeight="1">
      <c r="A2021" s="186"/>
      <c r="B2021" s="187" t="s">
        <v>388</v>
      </c>
      <c r="C2021" s="499" t="s">
        <v>389</v>
      </c>
      <c r="D2021" s="499"/>
      <c r="E2021" s="499"/>
      <c r="F2021" s="499"/>
      <c r="G2021" s="499"/>
      <c r="H2021" s="499"/>
      <c r="I2021" s="499"/>
      <c r="J2021" s="499"/>
      <c r="K2021" s="499"/>
      <c r="L2021" s="499"/>
      <c r="M2021" s="499"/>
      <c r="N2021" s="499"/>
      <c r="O2021" s="499"/>
      <c r="P2021" s="499"/>
      <c r="GO2021" s="277"/>
      <c r="GP2021" s="277"/>
      <c r="GQ2021" s="277"/>
      <c r="GR2021" s="277"/>
      <c r="GS2021" s="277"/>
      <c r="GT2021" s="277"/>
      <c r="GU2021" s="277"/>
      <c r="GV2021" s="140" t="s">
        <v>389</v>
      </c>
      <c r="GW2021" s="157"/>
      <c r="GX2021" s="157"/>
      <c r="GY2021" s="157"/>
      <c r="GZ2021" s="277"/>
      <c r="HA2021" s="157"/>
      <c r="HB2021" s="157"/>
      <c r="HC2021" s="277"/>
      <c r="HD2021" s="277"/>
      <c r="HF2021" s="277"/>
      <c r="HH2021" s="289"/>
    </row>
    <row r="2022" spans="1:216" ht="12.75" customHeight="1">
      <c r="A2022" s="186"/>
      <c r="B2022" s="187"/>
      <c r="C2022" s="499" t="s">
        <v>2011</v>
      </c>
      <c r="D2022" s="499"/>
      <c r="E2022" s="499"/>
      <c r="F2022" s="499"/>
      <c r="G2022" s="499"/>
      <c r="H2022" s="499"/>
      <c r="I2022" s="499"/>
      <c r="J2022" s="499"/>
      <c r="K2022" s="499"/>
      <c r="L2022" s="499"/>
      <c r="M2022" s="499"/>
      <c r="N2022" s="499"/>
      <c r="O2022" s="499"/>
      <c r="P2022" s="499"/>
      <c r="GO2022" s="277"/>
      <c r="GP2022" s="277"/>
      <c r="GQ2022" s="277"/>
      <c r="GR2022" s="277"/>
      <c r="GS2022" s="277"/>
      <c r="GT2022" s="277"/>
      <c r="GU2022" s="277"/>
      <c r="GV2022" s="140" t="s">
        <v>2011</v>
      </c>
      <c r="GW2022" s="157"/>
      <c r="GX2022" s="157"/>
      <c r="GY2022" s="157"/>
      <c r="GZ2022" s="277"/>
      <c r="HA2022" s="157"/>
      <c r="HB2022" s="157"/>
      <c r="HC2022" s="277"/>
      <c r="HD2022" s="277"/>
      <c r="HF2022" s="277"/>
      <c r="HH2022" s="289"/>
    </row>
    <row r="2023" spans="1:216" ht="12.75" customHeight="1">
      <c r="A2023" s="188"/>
      <c r="B2023" s="189" t="s">
        <v>164</v>
      </c>
      <c r="C2023" s="501" t="s">
        <v>391</v>
      </c>
      <c r="D2023" s="501"/>
      <c r="E2023" s="501"/>
      <c r="F2023" s="501"/>
      <c r="G2023" s="501"/>
      <c r="H2023" s="190" t="s">
        <v>392</v>
      </c>
      <c r="I2023" s="191"/>
      <c r="J2023" s="191"/>
      <c r="K2023" s="215">
        <v>26.746194299999999</v>
      </c>
      <c r="L2023" s="193"/>
      <c r="M2023" s="191"/>
      <c r="N2023" s="193"/>
      <c r="O2023" s="191"/>
      <c r="P2023" s="194">
        <v>14622.14</v>
      </c>
      <c r="GO2023" s="277"/>
      <c r="GP2023" s="277"/>
      <c r="GQ2023" s="277"/>
      <c r="GR2023" s="277"/>
      <c r="GS2023" s="277"/>
      <c r="GT2023" s="277"/>
      <c r="GU2023" s="277"/>
      <c r="GW2023" s="157" t="s">
        <v>391</v>
      </c>
      <c r="GX2023" s="157"/>
      <c r="GY2023" s="157"/>
      <c r="GZ2023" s="277"/>
      <c r="HA2023" s="157"/>
      <c r="HB2023" s="157"/>
      <c r="HC2023" s="277"/>
      <c r="HD2023" s="277"/>
      <c r="HF2023" s="277"/>
      <c r="HH2023" s="289"/>
    </row>
    <row r="2024" spans="1:216" ht="12.75" customHeight="1">
      <c r="A2024" s="195"/>
      <c r="B2024" s="189" t="s">
        <v>743</v>
      </c>
      <c r="C2024" s="501" t="s">
        <v>744</v>
      </c>
      <c r="D2024" s="501"/>
      <c r="E2024" s="501"/>
      <c r="F2024" s="501"/>
      <c r="G2024" s="501"/>
      <c r="H2024" s="190" t="s">
        <v>392</v>
      </c>
      <c r="I2024" s="201">
        <v>62.41</v>
      </c>
      <c r="J2024" s="197">
        <v>1.6068849999999999</v>
      </c>
      <c r="K2024" s="215">
        <v>26.746194299999999</v>
      </c>
      <c r="L2024" s="198"/>
      <c r="M2024" s="199"/>
      <c r="N2024" s="200">
        <v>546.70000000000005</v>
      </c>
      <c r="O2024" s="191"/>
      <c r="P2024" s="194">
        <v>14622.14</v>
      </c>
      <c r="Q2024" s="278"/>
      <c r="R2024" s="278"/>
      <c r="GO2024" s="277"/>
      <c r="GP2024" s="277"/>
      <c r="GQ2024" s="277"/>
      <c r="GR2024" s="277"/>
      <c r="GS2024" s="277"/>
      <c r="GT2024" s="277"/>
      <c r="GU2024" s="277"/>
      <c r="GW2024" s="157"/>
      <c r="GX2024" s="157" t="s">
        <v>744</v>
      </c>
      <c r="GY2024" s="157"/>
      <c r="GZ2024" s="277"/>
      <c r="HA2024" s="157"/>
      <c r="HB2024" s="157"/>
      <c r="HC2024" s="277"/>
      <c r="HD2024" s="277"/>
      <c r="HF2024" s="277"/>
      <c r="HH2024" s="289"/>
    </row>
    <row r="2025" spans="1:216" ht="12.75" customHeight="1">
      <c r="A2025" s="188"/>
      <c r="B2025" s="189" t="s">
        <v>167</v>
      </c>
      <c r="C2025" s="501" t="s">
        <v>395</v>
      </c>
      <c r="D2025" s="501"/>
      <c r="E2025" s="501"/>
      <c r="F2025" s="501"/>
      <c r="G2025" s="501"/>
      <c r="H2025" s="190"/>
      <c r="I2025" s="191"/>
      <c r="J2025" s="191"/>
      <c r="K2025" s="191"/>
      <c r="L2025" s="193"/>
      <c r="M2025" s="191"/>
      <c r="N2025" s="193"/>
      <c r="O2025" s="191"/>
      <c r="P2025" s="216">
        <v>124.47</v>
      </c>
      <c r="GO2025" s="277"/>
      <c r="GP2025" s="277"/>
      <c r="GQ2025" s="277"/>
      <c r="GR2025" s="277"/>
      <c r="GS2025" s="277"/>
      <c r="GT2025" s="277"/>
      <c r="GU2025" s="277"/>
      <c r="GW2025" s="157" t="s">
        <v>395</v>
      </c>
      <c r="GX2025" s="157"/>
      <c r="GY2025" s="157"/>
      <c r="GZ2025" s="277"/>
      <c r="HA2025" s="157"/>
      <c r="HB2025" s="157"/>
      <c r="HC2025" s="277"/>
      <c r="HD2025" s="277"/>
      <c r="HF2025" s="277"/>
      <c r="HH2025" s="289"/>
    </row>
    <row r="2026" spans="1:216" ht="12.75" customHeight="1">
      <c r="A2026" s="188"/>
      <c r="B2026" s="189"/>
      <c r="C2026" s="501" t="s">
        <v>396</v>
      </c>
      <c r="D2026" s="501"/>
      <c r="E2026" s="501"/>
      <c r="F2026" s="501"/>
      <c r="G2026" s="501"/>
      <c r="H2026" s="190" t="s">
        <v>392</v>
      </c>
      <c r="I2026" s="191"/>
      <c r="J2026" s="191"/>
      <c r="K2026" s="215">
        <v>0.1114246</v>
      </c>
      <c r="L2026" s="193"/>
      <c r="M2026" s="191"/>
      <c r="N2026" s="193"/>
      <c r="O2026" s="191"/>
      <c r="P2026" s="216">
        <v>64.53</v>
      </c>
      <c r="GO2026" s="277"/>
      <c r="GP2026" s="277"/>
      <c r="GQ2026" s="277"/>
      <c r="GR2026" s="277"/>
      <c r="GS2026" s="277"/>
      <c r="GT2026" s="277"/>
      <c r="GU2026" s="277"/>
      <c r="GW2026" s="157" t="s">
        <v>396</v>
      </c>
      <c r="GX2026" s="157"/>
      <c r="GY2026" s="157"/>
      <c r="GZ2026" s="277"/>
      <c r="HA2026" s="157"/>
      <c r="HB2026" s="157"/>
      <c r="HC2026" s="277"/>
      <c r="HD2026" s="277"/>
      <c r="HF2026" s="277"/>
      <c r="HH2026" s="289"/>
    </row>
    <row r="2027" spans="1:216" ht="12.75" customHeight="1">
      <c r="A2027" s="195"/>
      <c r="B2027" s="189" t="s">
        <v>402</v>
      </c>
      <c r="C2027" s="501" t="s">
        <v>403</v>
      </c>
      <c r="D2027" s="501"/>
      <c r="E2027" s="501"/>
      <c r="F2027" s="501"/>
      <c r="G2027" s="501"/>
      <c r="H2027" s="190" t="s">
        <v>399</v>
      </c>
      <c r="I2027" s="201">
        <v>0.26</v>
      </c>
      <c r="J2027" s="197">
        <v>1.6068849999999999</v>
      </c>
      <c r="K2027" s="215">
        <v>0.1114246</v>
      </c>
      <c r="L2027" s="198"/>
      <c r="M2027" s="199"/>
      <c r="N2027" s="200">
        <v>543.33000000000004</v>
      </c>
      <c r="O2027" s="191"/>
      <c r="P2027" s="194">
        <v>60.54</v>
      </c>
      <c r="Q2027" s="278"/>
      <c r="R2027" s="278"/>
      <c r="GO2027" s="277"/>
      <c r="GP2027" s="277"/>
      <c r="GQ2027" s="277"/>
      <c r="GR2027" s="277"/>
      <c r="GS2027" s="277"/>
      <c r="GT2027" s="277"/>
      <c r="GU2027" s="277"/>
      <c r="GW2027" s="157"/>
      <c r="GX2027" s="157" t="s">
        <v>403</v>
      </c>
      <c r="GY2027" s="157"/>
      <c r="GZ2027" s="277"/>
      <c r="HA2027" s="157"/>
      <c r="HB2027" s="157"/>
      <c r="HC2027" s="277"/>
      <c r="HD2027" s="277"/>
      <c r="HF2027" s="277"/>
      <c r="HH2027" s="289"/>
    </row>
    <row r="2028" spans="1:216" ht="12.75" customHeight="1">
      <c r="A2028" s="203"/>
      <c r="B2028" s="189" t="s">
        <v>404</v>
      </c>
      <c r="C2028" s="501" t="s">
        <v>405</v>
      </c>
      <c r="D2028" s="501"/>
      <c r="E2028" s="501"/>
      <c r="F2028" s="501"/>
      <c r="G2028" s="501"/>
      <c r="H2028" s="190" t="s">
        <v>392</v>
      </c>
      <c r="I2028" s="201">
        <v>0.26</v>
      </c>
      <c r="J2028" s="197">
        <v>1.6068849999999999</v>
      </c>
      <c r="K2028" s="215">
        <v>0.1114246</v>
      </c>
      <c r="L2028" s="193"/>
      <c r="M2028" s="191"/>
      <c r="N2028" s="204">
        <v>579.11</v>
      </c>
      <c r="O2028" s="191"/>
      <c r="P2028" s="216">
        <v>64.53</v>
      </c>
      <c r="GO2028" s="277"/>
      <c r="GP2028" s="277"/>
      <c r="GQ2028" s="277"/>
      <c r="GR2028" s="277"/>
      <c r="GS2028" s="277"/>
      <c r="GT2028" s="277"/>
      <c r="GU2028" s="277"/>
      <c r="GW2028" s="157"/>
      <c r="GX2028" s="157"/>
      <c r="GY2028" s="157" t="s">
        <v>405</v>
      </c>
      <c r="GZ2028" s="277"/>
      <c r="HA2028" s="157"/>
      <c r="HB2028" s="157"/>
      <c r="HC2028" s="277"/>
      <c r="HD2028" s="277"/>
      <c r="HF2028" s="277"/>
      <c r="HH2028" s="289"/>
    </row>
    <row r="2029" spans="1:216" ht="22.5" customHeight="1">
      <c r="A2029" s="195"/>
      <c r="B2029" s="189" t="s">
        <v>1751</v>
      </c>
      <c r="C2029" s="501" t="s">
        <v>1752</v>
      </c>
      <c r="D2029" s="501"/>
      <c r="E2029" s="501"/>
      <c r="F2029" s="501"/>
      <c r="G2029" s="501"/>
      <c r="H2029" s="190" t="s">
        <v>399</v>
      </c>
      <c r="I2029" s="196">
        <v>25.2</v>
      </c>
      <c r="J2029" s="197">
        <v>1.6068849999999999</v>
      </c>
      <c r="K2029" s="197">
        <v>10.799617</v>
      </c>
      <c r="L2029" s="205">
        <v>4.5199999999999996</v>
      </c>
      <c r="M2029" s="206">
        <v>1.31</v>
      </c>
      <c r="N2029" s="200">
        <v>5.92</v>
      </c>
      <c r="O2029" s="191"/>
      <c r="P2029" s="194">
        <v>63.93</v>
      </c>
      <c r="Q2029" s="278"/>
      <c r="R2029" s="278"/>
      <c r="GO2029" s="277"/>
      <c r="GP2029" s="277"/>
      <c r="GQ2029" s="277"/>
      <c r="GR2029" s="277"/>
      <c r="GS2029" s="277"/>
      <c r="GT2029" s="277"/>
      <c r="GU2029" s="277"/>
      <c r="GW2029" s="157"/>
      <c r="GX2029" s="157" t="s">
        <v>1752</v>
      </c>
      <c r="GY2029" s="157"/>
      <c r="GZ2029" s="277"/>
      <c r="HA2029" s="157"/>
      <c r="HB2029" s="157"/>
      <c r="HC2029" s="277"/>
      <c r="HD2029" s="277"/>
      <c r="HF2029" s="277"/>
      <c r="HH2029" s="289"/>
    </row>
    <row r="2030" spans="1:216" ht="12.75" customHeight="1">
      <c r="A2030" s="188"/>
      <c r="B2030" s="189" t="s">
        <v>180</v>
      </c>
      <c r="C2030" s="501" t="s">
        <v>410</v>
      </c>
      <c r="D2030" s="501"/>
      <c r="E2030" s="501"/>
      <c r="F2030" s="501"/>
      <c r="G2030" s="501"/>
      <c r="H2030" s="190"/>
      <c r="I2030" s="191"/>
      <c r="J2030" s="191"/>
      <c r="K2030" s="191"/>
      <c r="L2030" s="193"/>
      <c r="M2030" s="191"/>
      <c r="N2030" s="193"/>
      <c r="O2030" s="191"/>
      <c r="P2030" s="216">
        <v>318.95</v>
      </c>
      <c r="GO2030" s="277"/>
      <c r="GP2030" s="277"/>
      <c r="GQ2030" s="277"/>
      <c r="GR2030" s="277"/>
      <c r="GS2030" s="277"/>
      <c r="GT2030" s="277"/>
      <c r="GU2030" s="277"/>
      <c r="GW2030" s="157" t="s">
        <v>410</v>
      </c>
      <c r="GX2030" s="157"/>
      <c r="GY2030" s="157"/>
      <c r="GZ2030" s="277"/>
      <c r="HA2030" s="157"/>
      <c r="HB2030" s="157"/>
      <c r="HC2030" s="277"/>
      <c r="HD2030" s="277"/>
      <c r="HF2030" s="277"/>
      <c r="HH2030" s="289"/>
    </row>
    <row r="2031" spans="1:216" ht="12.75" customHeight="1">
      <c r="A2031" s="195"/>
      <c r="B2031" s="189" t="s">
        <v>1706</v>
      </c>
      <c r="C2031" s="501" t="s">
        <v>1707</v>
      </c>
      <c r="D2031" s="501"/>
      <c r="E2031" s="501"/>
      <c r="F2031" s="501"/>
      <c r="G2031" s="501"/>
      <c r="H2031" s="190" t="s">
        <v>918</v>
      </c>
      <c r="I2031" s="201">
        <v>0.21</v>
      </c>
      <c r="J2031" s="202">
        <v>1.0367</v>
      </c>
      <c r="K2031" s="215">
        <v>5.8062500000000003E-2</v>
      </c>
      <c r="L2031" s="205">
        <v>35.71</v>
      </c>
      <c r="M2031" s="206">
        <v>0.89</v>
      </c>
      <c r="N2031" s="200">
        <v>31.78</v>
      </c>
      <c r="O2031" s="191"/>
      <c r="P2031" s="194">
        <v>1.85</v>
      </c>
      <c r="Q2031" s="278"/>
      <c r="R2031" s="278"/>
      <c r="GO2031" s="277"/>
      <c r="GP2031" s="277"/>
      <c r="GQ2031" s="277"/>
      <c r="GR2031" s="277"/>
      <c r="GS2031" s="277"/>
      <c r="GT2031" s="277"/>
      <c r="GU2031" s="277"/>
      <c r="GW2031" s="157"/>
      <c r="GX2031" s="157" t="s">
        <v>1707</v>
      </c>
      <c r="GY2031" s="157"/>
      <c r="GZ2031" s="277"/>
      <c r="HA2031" s="157"/>
      <c r="HB2031" s="157"/>
      <c r="HC2031" s="277"/>
      <c r="HD2031" s="277"/>
      <c r="HF2031" s="277"/>
      <c r="HH2031" s="289"/>
    </row>
    <row r="2032" spans="1:216" ht="12.75" customHeight="1">
      <c r="A2032" s="195"/>
      <c r="B2032" s="189" t="s">
        <v>1753</v>
      </c>
      <c r="C2032" s="501" t="s">
        <v>1754</v>
      </c>
      <c r="D2032" s="501"/>
      <c r="E2032" s="501"/>
      <c r="F2032" s="501"/>
      <c r="G2032" s="501"/>
      <c r="H2032" s="190" t="s">
        <v>142</v>
      </c>
      <c r="I2032" s="209">
        <v>10</v>
      </c>
      <c r="J2032" s="202">
        <v>1.0367</v>
      </c>
      <c r="K2032" s="215">
        <v>2.7648788999999998</v>
      </c>
      <c r="L2032" s="205">
        <v>18.59</v>
      </c>
      <c r="M2032" s="206">
        <v>1.34</v>
      </c>
      <c r="N2032" s="200">
        <v>24.91</v>
      </c>
      <c r="O2032" s="191"/>
      <c r="P2032" s="194">
        <v>68.87</v>
      </c>
      <c r="Q2032" s="278"/>
      <c r="R2032" s="278"/>
      <c r="GO2032" s="277"/>
      <c r="GP2032" s="277"/>
      <c r="GQ2032" s="277"/>
      <c r="GR2032" s="277"/>
      <c r="GS2032" s="277"/>
      <c r="GT2032" s="277"/>
      <c r="GU2032" s="277"/>
      <c r="GW2032" s="157"/>
      <c r="GX2032" s="157" t="s">
        <v>1754</v>
      </c>
      <c r="GY2032" s="157"/>
      <c r="GZ2032" s="277"/>
      <c r="HA2032" s="157"/>
      <c r="HB2032" s="157"/>
      <c r="HC2032" s="277"/>
      <c r="HD2032" s="277"/>
      <c r="HF2032" s="277"/>
      <c r="HH2032" s="289"/>
    </row>
    <row r="2033" spans="1:216" ht="12.75" customHeight="1">
      <c r="A2033" s="195"/>
      <c r="B2033" s="189" t="s">
        <v>1755</v>
      </c>
      <c r="C2033" s="501" t="s">
        <v>1756</v>
      </c>
      <c r="D2033" s="501"/>
      <c r="E2033" s="501"/>
      <c r="F2033" s="501"/>
      <c r="G2033" s="501"/>
      <c r="H2033" s="190" t="s">
        <v>413</v>
      </c>
      <c r="I2033" s="209">
        <v>10</v>
      </c>
      <c r="J2033" s="202">
        <v>1.0367</v>
      </c>
      <c r="K2033" s="215">
        <v>2.7648788999999998</v>
      </c>
      <c r="L2033" s="205">
        <v>56.11</v>
      </c>
      <c r="M2033" s="220">
        <v>1.6</v>
      </c>
      <c r="N2033" s="200">
        <v>89.78</v>
      </c>
      <c r="O2033" s="191"/>
      <c r="P2033" s="194">
        <v>248.23</v>
      </c>
      <c r="Q2033" s="278"/>
      <c r="R2033" s="278"/>
      <c r="GO2033" s="277"/>
      <c r="GP2033" s="277"/>
      <c r="GQ2033" s="277"/>
      <c r="GR2033" s="277"/>
      <c r="GS2033" s="277"/>
      <c r="GT2033" s="277"/>
      <c r="GU2033" s="277"/>
      <c r="GW2033" s="157"/>
      <c r="GX2033" s="157" t="s">
        <v>1756</v>
      </c>
      <c r="GY2033" s="157"/>
      <c r="GZ2033" s="277"/>
      <c r="HA2033" s="157"/>
      <c r="HB2033" s="157"/>
      <c r="HC2033" s="277"/>
      <c r="HD2033" s="277"/>
      <c r="HF2033" s="277"/>
      <c r="HH2033" s="289"/>
    </row>
    <row r="2034" spans="1:216" ht="12.75" customHeight="1">
      <c r="A2034" s="241" t="s">
        <v>747</v>
      </c>
      <c r="B2034" s="242" t="s">
        <v>1757</v>
      </c>
      <c r="C2034" s="502" t="s">
        <v>1758</v>
      </c>
      <c r="D2034" s="502"/>
      <c r="E2034" s="502"/>
      <c r="F2034" s="502"/>
      <c r="G2034" s="502"/>
      <c r="H2034" s="243" t="s">
        <v>418</v>
      </c>
      <c r="I2034" s="244">
        <v>0.15</v>
      </c>
      <c r="J2034" s="246">
        <v>1.0367</v>
      </c>
      <c r="K2034" s="288">
        <v>4.1473200000000002E-2</v>
      </c>
      <c r="L2034" s="247"/>
      <c r="M2034" s="245"/>
      <c r="N2034" s="247"/>
      <c r="O2034" s="245"/>
      <c r="P2034" s="248"/>
      <c r="GO2034" s="277"/>
      <c r="GP2034" s="277"/>
      <c r="GQ2034" s="277"/>
      <c r="GR2034" s="277"/>
      <c r="GS2034" s="277"/>
      <c r="GT2034" s="277"/>
      <c r="GU2034" s="277"/>
      <c r="GW2034" s="157"/>
      <c r="GX2034" s="157"/>
      <c r="GY2034" s="157"/>
      <c r="GZ2034" s="277"/>
      <c r="HA2034" s="157"/>
      <c r="HB2034" s="157"/>
      <c r="HC2034" s="277"/>
      <c r="HD2034" s="277"/>
      <c r="HF2034" s="277"/>
      <c r="HH2034" s="289" t="s">
        <v>1758</v>
      </c>
    </row>
    <row r="2035" spans="1:216" ht="12.75" customHeight="1">
      <c r="A2035" s="210"/>
      <c r="B2035" s="187"/>
      <c r="C2035" s="500" t="s">
        <v>429</v>
      </c>
      <c r="D2035" s="500"/>
      <c r="E2035" s="500"/>
      <c r="F2035" s="500"/>
      <c r="G2035" s="500"/>
      <c r="H2035" s="180"/>
      <c r="I2035" s="181"/>
      <c r="J2035" s="181"/>
      <c r="K2035" s="181"/>
      <c r="L2035" s="183"/>
      <c r="M2035" s="181"/>
      <c r="N2035" s="211"/>
      <c r="O2035" s="181"/>
      <c r="P2035" s="212">
        <v>15130.09</v>
      </c>
      <c r="Q2035" s="278"/>
      <c r="R2035" s="278"/>
      <c r="GO2035" s="277"/>
      <c r="GP2035" s="277"/>
      <c r="GQ2035" s="277"/>
      <c r="GR2035" s="277"/>
      <c r="GS2035" s="277"/>
      <c r="GT2035" s="277"/>
      <c r="GU2035" s="277"/>
      <c r="GW2035" s="157"/>
      <c r="GX2035" s="157"/>
      <c r="GY2035" s="157"/>
      <c r="GZ2035" s="277" t="s">
        <v>429</v>
      </c>
      <c r="HA2035" s="157"/>
      <c r="HB2035" s="157"/>
      <c r="HC2035" s="277"/>
      <c r="HD2035" s="277"/>
      <c r="HF2035" s="277"/>
      <c r="HH2035" s="289"/>
    </row>
    <row r="2036" spans="1:216" ht="12.75" customHeight="1">
      <c r="A2036" s="203"/>
      <c r="B2036" s="189"/>
      <c r="C2036" s="501" t="s">
        <v>433</v>
      </c>
      <c r="D2036" s="501"/>
      <c r="E2036" s="501"/>
      <c r="F2036" s="501"/>
      <c r="G2036" s="501"/>
      <c r="H2036" s="190"/>
      <c r="I2036" s="191"/>
      <c r="J2036" s="191"/>
      <c r="K2036" s="191"/>
      <c r="L2036" s="193"/>
      <c r="M2036" s="191"/>
      <c r="N2036" s="193"/>
      <c r="O2036" s="191"/>
      <c r="P2036" s="194">
        <v>14686.67</v>
      </c>
      <c r="GO2036" s="277"/>
      <c r="GP2036" s="277"/>
      <c r="GQ2036" s="277"/>
      <c r="GR2036" s="277"/>
      <c r="GS2036" s="277"/>
      <c r="GT2036" s="277"/>
      <c r="GU2036" s="277"/>
      <c r="GW2036" s="157"/>
      <c r="GX2036" s="157"/>
      <c r="GY2036" s="157"/>
      <c r="GZ2036" s="277"/>
      <c r="HA2036" s="157"/>
      <c r="HB2036" s="157" t="s">
        <v>433</v>
      </c>
      <c r="HC2036" s="277"/>
      <c r="HD2036" s="277"/>
      <c r="HF2036" s="277"/>
      <c r="HH2036" s="289"/>
    </row>
    <row r="2037" spans="1:216" ht="12.75" customHeight="1">
      <c r="A2037" s="203"/>
      <c r="B2037" s="189" t="s">
        <v>1740</v>
      </c>
      <c r="C2037" s="501" t="s">
        <v>1741</v>
      </c>
      <c r="D2037" s="501"/>
      <c r="E2037" s="501"/>
      <c r="F2037" s="501"/>
      <c r="G2037" s="501"/>
      <c r="H2037" s="190" t="s">
        <v>432</v>
      </c>
      <c r="I2037" s="209">
        <v>97</v>
      </c>
      <c r="J2037" s="191"/>
      <c r="K2037" s="209">
        <v>97</v>
      </c>
      <c r="L2037" s="193"/>
      <c r="M2037" s="191"/>
      <c r="N2037" s="193"/>
      <c r="O2037" s="191"/>
      <c r="P2037" s="194">
        <v>14246.07</v>
      </c>
      <c r="GO2037" s="277"/>
      <c r="GP2037" s="277"/>
      <c r="GQ2037" s="277"/>
      <c r="GR2037" s="277"/>
      <c r="GS2037" s="277"/>
      <c r="GT2037" s="277"/>
      <c r="GU2037" s="277"/>
      <c r="GW2037" s="157"/>
      <c r="GX2037" s="157"/>
      <c r="GY2037" s="157"/>
      <c r="GZ2037" s="277"/>
      <c r="HA2037" s="157"/>
      <c r="HB2037" s="157" t="s">
        <v>1741</v>
      </c>
      <c r="HC2037" s="277"/>
      <c r="HD2037" s="277"/>
      <c r="HF2037" s="277"/>
      <c r="HH2037" s="289"/>
    </row>
    <row r="2038" spans="1:216" ht="12.75" customHeight="1">
      <c r="A2038" s="203"/>
      <c r="B2038" s="189" t="s">
        <v>1742</v>
      </c>
      <c r="C2038" s="501" t="s">
        <v>1743</v>
      </c>
      <c r="D2038" s="501"/>
      <c r="E2038" s="501"/>
      <c r="F2038" s="501"/>
      <c r="G2038" s="501"/>
      <c r="H2038" s="190" t="s">
        <v>432</v>
      </c>
      <c r="I2038" s="209">
        <v>55</v>
      </c>
      <c r="J2038" s="191"/>
      <c r="K2038" s="209">
        <v>55</v>
      </c>
      <c r="L2038" s="193"/>
      <c r="M2038" s="191"/>
      <c r="N2038" s="193"/>
      <c r="O2038" s="191"/>
      <c r="P2038" s="194">
        <v>8077.67</v>
      </c>
      <c r="GO2038" s="277"/>
      <c r="GP2038" s="277"/>
      <c r="GQ2038" s="277"/>
      <c r="GR2038" s="277"/>
      <c r="GS2038" s="277"/>
      <c r="GT2038" s="277"/>
      <c r="GU2038" s="277"/>
      <c r="GW2038" s="157"/>
      <c r="GX2038" s="157"/>
      <c r="GY2038" s="157"/>
      <c r="GZ2038" s="277"/>
      <c r="HA2038" s="157"/>
      <c r="HB2038" s="157" t="s">
        <v>1743</v>
      </c>
      <c r="HC2038" s="277"/>
      <c r="HD2038" s="277"/>
      <c r="HF2038" s="277"/>
      <c r="HH2038" s="289"/>
    </row>
    <row r="2039" spans="1:216" ht="12.75" customHeight="1">
      <c r="A2039" s="213"/>
      <c r="B2039" s="214"/>
      <c r="C2039" s="500" t="s">
        <v>438</v>
      </c>
      <c r="D2039" s="500"/>
      <c r="E2039" s="500"/>
      <c r="F2039" s="500"/>
      <c r="G2039" s="500"/>
      <c r="H2039" s="180"/>
      <c r="I2039" s="181"/>
      <c r="J2039" s="181"/>
      <c r="K2039" s="181"/>
      <c r="L2039" s="183"/>
      <c r="M2039" s="181"/>
      <c r="N2039" s="211">
        <v>140434.31</v>
      </c>
      <c r="O2039" s="181"/>
      <c r="P2039" s="212">
        <v>37453.83</v>
      </c>
      <c r="GO2039" s="277"/>
      <c r="GP2039" s="277"/>
      <c r="GQ2039" s="277"/>
      <c r="GR2039" s="277"/>
      <c r="GS2039" s="277"/>
      <c r="GT2039" s="277"/>
      <c r="GU2039" s="277"/>
      <c r="GW2039" s="157"/>
      <c r="GX2039" s="157"/>
      <c r="GY2039" s="157"/>
      <c r="GZ2039" s="277"/>
      <c r="HA2039" s="157"/>
      <c r="HB2039" s="157"/>
      <c r="HC2039" s="277" t="s">
        <v>438</v>
      </c>
      <c r="HD2039" s="277"/>
      <c r="HF2039" s="277"/>
      <c r="HH2039" s="289"/>
    </row>
    <row r="2040" spans="1:216" ht="45" customHeight="1">
      <c r="A2040" s="178" t="s">
        <v>779</v>
      </c>
      <c r="B2040" s="179" t="s">
        <v>2175</v>
      </c>
      <c r="C2040" s="498" t="s">
        <v>2176</v>
      </c>
      <c r="D2040" s="498"/>
      <c r="E2040" s="498"/>
      <c r="F2040" s="498"/>
      <c r="G2040" s="498"/>
      <c r="H2040" s="180" t="s">
        <v>418</v>
      </c>
      <c r="I2040" s="181">
        <v>4.1473200000000002E-2</v>
      </c>
      <c r="J2040" s="182">
        <v>1</v>
      </c>
      <c r="K2040" s="250">
        <v>4.1473200000000002E-2</v>
      </c>
      <c r="L2040" s="211">
        <v>272348.3</v>
      </c>
      <c r="M2040" s="222">
        <v>1.9</v>
      </c>
      <c r="N2040" s="239">
        <v>517461.77</v>
      </c>
      <c r="O2040" s="217">
        <v>1.0367</v>
      </c>
      <c r="P2040" s="212">
        <v>22248.41</v>
      </c>
      <c r="GO2040" s="277"/>
      <c r="GP2040" s="277"/>
      <c r="GQ2040" s="277" t="s">
        <v>2176</v>
      </c>
      <c r="GR2040" s="277"/>
      <c r="GS2040" s="277"/>
      <c r="GT2040" s="277"/>
      <c r="GU2040" s="277"/>
      <c r="GW2040" s="157"/>
      <c r="GX2040" s="157"/>
      <c r="GY2040" s="157"/>
      <c r="GZ2040" s="277"/>
      <c r="HA2040" s="157"/>
      <c r="HB2040" s="157"/>
      <c r="HC2040" s="277"/>
      <c r="HD2040" s="277"/>
      <c r="HF2040" s="277"/>
      <c r="HH2040" s="289"/>
    </row>
    <row r="2041" spans="1:216" ht="12.75" customHeight="1">
      <c r="A2041" s="186"/>
      <c r="B2041" s="187"/>
      <c r="C2041" s="499" t="s">
        <v>2011</v>
      </c>
      <c r="D2041" s="499"/>
      <c r="E2041" s="499"/>
      <c r="F2041" s="499"/>
      <c r="G2041" s="499"/>
      <c r="H2041" s="499"/>
      <c r="I2041" s="499"/>
      <c r="J2041" s="499"/>
      <c r="K2041" s="499"/>
      <c r="L2041" s="499"/>
      <c r="M2041" s="499"/>
      <c r="N2041" s="499"/>
      <c r="O2041" s="499"/>
      <c r="P2041" s="499"/>
      <c r="GO2041" s="277"/>
      <c r="GP2041" s="277"/>
      <c r="GQ2041" s="277"/>
      <c r="GR2041" s="277"/>
      <c r="GS2041" s="277"/>
      <c r="GT2041" s="277"/>
      <c r="GU2041" s="277"/>
      <c r="GV2041" s="140" t="s">
        <v>2011</v>
      </c>
      <c r="GW2041" s="157"/>
      <c r="GX2041" s="157"/>
      <c r="GY2041" s="157"/>
      <c r="GZ2041" s="277"/>
      <c r="HA2041" s="157"/>
      <c r="HB2041" s="157"/>
      <c r="HC2041" s="277"/>
      <c r="HD2041" s="277"/>
      <c r="HF2041" s="277"/>
      <c r="HH2041" s="289"/>
    </row>
    <row r="2042" spans="1:216" ht="12.75" customHeight="1">
      <c r="A2042" s="213"/>
      <c r="B2042" s="214"/>
      <c r="C2042" s="500" t="s">
        <v>438</v>
      </c>
      <c r="D2042" s="500"/>
      <c r="E2042" s="500"/>
      <c r="F2042" s="500"/>
      <c r="G2042" s="500"/>
      <c r="H2042" s="180"/>
      <c r="I2042" s="181"/>
      <c r="J2042" s="181"/>
      <c r="K2042" s="181"/>
      <c r="L2042" s="183"/>
      <c r="M2042" s="181"/>
      <c r="N2042" s="183"/>
      <c r="O2042" s="181"/>
      <c r="P2042" s="212">
        <v>22248.41</v>
      </c>
      <c r="GO2042" s="277"/>
      <c r="GP2042" s="277"/>
      <c r="GQ2042" s="277"/>
      <c r="GR2042" s="277"/>
      <c r="GS2042" s="277"/>
      <c r="GT2042" s="277"/>
      <c r="GU2042" s="277"/>
      <c r="GW2042" s="157"/>
      <c r="GX2042" s="157"/>
      <c r="GY2042" s="157"/>
      <c r="GZ2042" s="277"/>
      <c r="HA2042" s="157"/>
      <c r="HB2042" s="157"/>
      <c r="HC2042" s="277" t="s">
        <v>438</v>
      </c>
      <c r="HD2042" s="277"/>
      <c r="HF2042" s="277"/>
      <c r="HH2042" s="289"/>
    </row>
    <row r="2043" spans="1:216" ht="1.5" customHeight="1">
      <c r="A2043" s="223"/>
      <c r="B2043" s="224"/>
      <c r="C2043" s="224"/>
      <c r="D2043" s="224"/>
      <c r="E2043" s="224"/>
      <c r="F2043" s="225"/>
      <c r="G2043" s="225"/>
      <c r="H2043" s="225"/>
      <c r="I2043" s="225"/>
      <c r="J2043" s="226"/>
      <c r="K2043" s="225"/>
      <c r="L2043" s="226"/>
      <c r="M2043" s="227"/>
      <c r="N2043" s="226"/>
      <c r="O2043" s="228"/>
      <c r="P2043" s="229"/>
      <c r="Q2043" s="279"/>
      <c r="R2043" s="280"/>
      <c r="GO2043" s="277"/>
      <c r="GP2043" s="277"/>
      <c r="GQ2043" s="277"/>
      <c r="GR2043" s="277"/>
      <c r="GS2043" s="277"/>
      <c r="GT2043" s="277"/>
      <c r="GU2043" s="277"/>
      <c r="GW2043" s="157"/>
      <c r="GX2043" s="157"/>
      <c r="GY2043" s="157"/>
      <c r="GZ2043" s="277"/>
      <c r="HA2043" s="157"/>
      <c r="HB2043" s="157"/>
      <c r="HC2043" s="277"/>
      <c r="HD2043" s="277"/>
      <c r="HF2043" s="277"/>
      <c r="HH2043" s="289"/>
    </row>
    <row r="2044" spans="1:216" ht="12.75" customHeight="1">
      <c r="A2044" s="210"/>
      <c r="B2044" s="230"/>
      <c r="C2044" s="496" t="s">
        <v>2274</v>
      </c>
      <c r="D2044" s="496"/>
      <c r="E2044" s="496"/>
      <c r="F2044" s="496"/>
      <c r="G2044" s="496"/>
      <c r="H2044" s="496"/>
      <c r="I2044" s="496"/>
      <c r="J2044" s="496"/>
      <c r="K2044" s="496"/>
      <c r="L2044" s="496"/>
      <c r="M2044" s="496"/>
      <c r="N2044" s="496"/>
      <c r="O2044" s="496"/>
      <c r="P2044" s="232"/>
      <c r="Q2044" s="279"/>
      <c r="R2044" s="280"/>
      <c r="GO2044" s="277"/>
      <c r="GP2044" s="277"/>
      <c r="GQ2044" s="277"/>
      <c r="GR2044" s="277"/>
      <c r="GS2044" s="277"/>
      <c r="GT2044" s="277"/>
      <c r="GU2044" s="277"/>
      <c r="GW2044" s="157"/>
      <c r="GX2044" s="157"/>
      <c r="GY2044" s="157"/>
      <c r="GZ2044" s="277"/>
      <c r="HA2044" s="157"/>
      <c r="HB2044" s="157"/>
      <c r="HC2044" s="277"/>
      <c r="HD2044" s="277" t="s">
        <v>2274</v>
      </c>
      <c r="HF2044" s="277"/>
      <c r="HH2044" s="289"/>
    </row>
    <row r="2045" spans="1:216" ht="12.75" customHeight="1">
      <c r="A2045" s="210"/>
      <c r="B2045" s="187"/>
      <c r="C2045" s="495" t="s">
        <v>675</v>
      </c>
      <c r="D2045" s="495"/>
      <c r="E2045" s="495"/>
      <c r="F2045" s="495"/>
      <c r="G2045" s="495"/>
      <c r="H2045" s="495"/>
      <c r="I2045" s="495"/>
      <c r="J2045" s="495"/>
      <c r="K2045" s="495"/>
      <c r="L2045" s="495"/>
      <c r="M2045" s="495"/>
      <c r="N2045" s="495"/>
      <c r="O2045" s="495"/>
      <c r="P2045" s="234">
        <v>496587.38</v>
      </c>
      <c r="Q2045" s="279"/>
      <c r="R2045" s="280"/>
      <c r="GO2045" s="277"/>
      <c r="GP2045" s="277"/>
      <c r="GQ2045" s="277"/>
      <c r="GR2045" s="277"/>
      <c r="GS2045" s="277"/>
      <c r="GT2045" s="277"/>
      <c r="GU2045" s="277"/>
      <c r="GW2045" s="157"/>
      <c r="GX2045" s="157"/>
      <c r="GY2045" s="157"/>
      <c r="GZ2045" s="277"/>
      <c r="HA2045" s="157"/>
      <c r="HB2045" s="157"/>
      <c r="HC2045" s="277"/>
      <c r="HD2045" s="277"/>
      <c r="HE2045" s="140" t="s">
        <v>675</v>
      </c>
      <c r="HF2045" s="277"/>
      <c r="HH2045" s="289"/>
    </row>
    <row r="2046" spans="1:216" ht="12.75" customHeight="1">
      <c r="A2046" s="210"/>
      <c r="B2046" s="187"/>
      <c r="C2046" s="495" t="s">
        <v>676</v>
      </c>
      <c r="D2046" s="495"/>
      <c r="E2046" s="495"/>
      <c r="F2046" s="495"/>
      <c r="G2046" s="495"/>
      <c r="H2046" s="495"/>
      <c r="I2046" s="495"/>
      <c r="J2046" s="495"/>
      <c r="K2046" s="495"/>
      <c r="L2046" s="495"/>
      <c r="M2046" s="495"/>
      <c r="N2046" s="495"/>
      <c r="O2046" s="495"/>
      <c r="P2046" s="235"/>
      <c r="Q2046" s="279"/>
      <c r="R2046" s="280"/>
      <c r="GO2046" s="277"/>
      <c r="GP2046" s="277"/>
      <c r="GQ2046" s="277"/>
      <c r="GR2046" s="277"/>
      <c r="GS2046" s="277"/>
      <c r="GT2046" s="277"/>
      <c r="GU2046" s="277"/>
      <c r="GW2046" s="157"/>
      <c r="GX2046" s="157"/>
      <c r="GY2046" s="157"/>
      <c r="GZ2046" s="277"/>
      <c r="HA2046" s="157"/>
      <c r="HB2046" s="157"/>
      <c r="HC2046" s="277"/>
      <c r="HD2046" s="277"/>
      <c r="HE2046" s="140" t="s">
        <v>676</v>
      </c>
      <c r="HF2046" s="277"/>
      <c r="HH2046" s="289"/>
    </row>
    <row r="2047" spans="1:216" ht="12.75" customHeight="1">
      <c r="A2047" s="210"/>
      <c r="B2047" s="187"/>
      <c r="C2047" s="495" t="s">
        <v>677</v>
      </c>
      <c r="D2047" s="495"/>
      <c r="E2047" s="495"/>
      <c r="F2047" s="495"/>
      <c r="G2047" s="495"/>
      <c r="H2047" s="495"/>
      <c r="I2047" s="495"/>
      <c r="J2047" s="495"/>
      <c r="K2047" s="495"/>
      <c r="L2047" s="495"/>
      <c r="M2047" s="495"/>
      <c r="N2047" s="495"/>
      <c r="O2047" s="495"/>
      <c r="P2047" s="234">
        <v>406858.89</v>
      </c>
      <c r="Q2047" s="279"/>
      <c r="R2047" s="280"/>
      <c r="GO2047" s="277"/>
      <c r="GP2047" s="277"/>
      <c r="GQ2047" s="277"/>
      <c r="GR2047" s="277"/>
      <c r="GS2047" s="277"/>
      <c r="GT2047" s="277"/>
      <c r="GU2047" s="277"/>
      <c r="GW2047" s="157"/>
      <c r="GX2047" s="157"/>
      <c r="GY2047" s="157"/>
      <c r="GZ2047" s="277"/>
      <c r="HA2047" s="157"/>
      <c r="HB2047" s="157"/>
      <c r="HC2047" s="277"/>
      <c r="HD2047" s="277"/>
      <c r="HE2047" s="140" t="s">
        <v>677</v>
      </c>
      <c r="HF2047" s="277"/>
      <c r="HH2047" s="289"/>
    </row>
    <row r="2048" spans="1:216" ht="12.75" customHeight="1">
      <c r="A2048" s="210"/>
      <c r="B2048" s="187"/>
      <c r="C2048" s="495" t="s">
        <v>678</v>
      </c>
      <c r="D2048" s="495"/>
      <c r="E2048" s="495"/>
      <c r="F2048" s="495"/>
      <c r="G2048" s="495"/>
      <c r="H2048" s="495"/>
      <c r="I2048" s="495"/>
      <c r="J2048" s="495"/>
      <c r="K2048" s="495"/>
      <c r="L2048" s="495"/>
      <c r="M2048" s="495"/>
      <c r="N2048" s="495"/>
      <c r="O2048" s="495"/>
      <c r="P2048" s="234">
        <v>4530.43</v>
      </c>
      <c r="Q2048" s="279"/>
      <c r="R2048" s="280"/>
      <c r="GO2048" s="277"/>
      <c r="GP2048" s="277"/>
      <c r="GQ2048" s="277"/>
      <c r="GR2048" s="277"/>
      <c r="GS2048" s="277"/>
      <c r="GT2048" s="277"/>
      <c r="GU2048" s="277"/>
      <c r="GW2048" s="157"/>
      <c r="GX2048" s="157"/>
      <c r="GY2048" s="157"/>
      <c r="GZ2048" s="277"/>
      <c r="HA2048" s="157"/>
      <c r="HB2048" s="157"/>
      <c r="HC2048" s="277"/>
      <c r="HD2048" s="277"/>
      <c r="HE2048" s="140" t="s">
        <v>678</v>
      </c>
      <c r="HF2048" s="277"/>
      <c r="HH2048" s="289"/>
    </row>
    <row r="2049" spans="1:216" ht="12.75" customHeight="1">
      <c r="A2049" s="210"/>
      <c r="B2049" s="187"/>
      <c r="C2049" s="495" t="s">
        <v>679</v>
      </c>
      <c r="D2049" s="495"/>
      <c r="E2049" s="495"/>
      <c r="F2049" s="495"/>
      <c r="G2049" s="495"/>
      <c r="H2049" s="495"/>
      <c r="I2049" s="495"/>
      <c r="J2049" s="495"/>
      <c r="K2049" s="495"/>
      <c r="L2049" s="495"/>
      <c r="M2049" s="495"/>
      <c r="N2049" s="495"/>
      <c r="O2049" s="495"/>
      <c r="P2049" s="234">
        <v>2746.84</v>
      </c>
      <c r="Q2049" s="279"/>
      <c r="R2049" s="280"/>
      <c r="GO2049" s="277"/>
      <c r="GP2049" s="277"/>
      <c r="GQ2049" s="277"/>
      <c r="GR2049" s="277"/>
      <c r="GS2049" s="277"/>
      <c r="GT2049" s="277"/>
      <c r="GU2049" s="277"/>
      <c r="GW2049" s="157"/>
      <c r="GX2049" s="157"/>
      <c r="GY2049" s="157"/>
      <c r="GZ2049" s="277"/>
      <c r="HA2049" s="157"/>
      <c r="HB2049" s="157"/>
      <c r="HC2049" s="277"/>
      <c r="HD2049" s="277"/>
      <c r="HE2049" s="140" t="s">
        <v>679</v>
      </c>
      <c r="HF2049" s="277"/>
      <c r="HH2049" s="289"/>
    </row>
    <row r="2050" spans="1:216" ht="12.75" customHeight="1">
      <c r="A2050" s="210"/>
      <c r="B2050" s="187"/>
      <c r="C2050" s="495" t="s">
        <v>680</v>
      </c>
      <c r="D2050" s="495"/>
      <c r="E2050" s="495"/>
      <c r="F2050" s="495"/>
      <c r="G2050" s="495"/>
      <c r="H2050" s="495"/>
      <c r="I2050" s="495"/>
      <c r="J2050" s="495"/>
      <c r="K2050" s="495"/>
      <c r="L2050" s="495"/>
      <c r="M2050" s="495"/>
      <c r="N2050" s="495"/>
      <c r="O2050" s="495"/>
      <c r="P2050" s="234">
        <v>82451.22</v>
      </c>
      <c r="Q2050" s="279"/>
      <c r="R2050" s="280"/>
      <c r="GO2050" s="277"/>
      <c r="GP2050" s="277"/>
      <c r="GQ2050" s="277"/>
      <c r="GR2050" s="277"/>
      <c r="GS2050" s="277"/>
      <c r="GT2050" s="277"/>
      <c r="GU2050" s="277"/>
      <c r="GW2050" s="157"/>
      <c r="GX2050" s="157"/>
      <c r="GY2050" s="157"/>
      <c r="GZ2050" s="277"/>
      <c r="HA2050" s="157"/>
      <c r="HB2050" s="157"/>
      <c r="HC2050" s="277"/>
      <c r="HD2050" s="277"/>
      <c r="HE2050" s="140" t="s">
        <v>680</v>
      </c>
      <c r="HF2050" s="277"/>
      <c r="HH2050" s="289"/>
    </row>
    <row r="2051" spans="1:216" ht="12.75" customHeight="1">
      <c r="A2051" s="210"/>
      <c r="B2051" s="187"/>
      <c r="C2051" s="495" t="s">
        <v>1097</v>
      </c>
      <c r="D2051" s="495"/>
      <c r="E2051" s="495"/>
      <c r="F2051" s="495"/>
      <c r="G2051" s="495"/>
      <c r="H2051" s="495"/>
      <c r="I2051" s="495"/>
      <c r="J2051" s="495"/>
      <c r="K2051" s="495"/>
      <c r="L2051" s="495"/>
      <c r="M2051" s="495"/>
      <c r="N2051" s="495"/>
      <c r="O2051" s="495"/>
      <c r="P2051" s="234">
        <v>59702.239999999998</v>
      </c>
      <c r="Q2051" s="279"/>
      <c r="R2051" s="280"/>
      <c r="GO2051" s="277"/>
      <c r="GP2051" s="277"/>
      <c r="GQ2051" s="277"/>
      <c r="GR2051" s="277"/>
      <c r="GS2051" s="277"/>
      <c r="GT2051" s="277"/>
      <c r="GU2051" s="277"/>
      <c r="GW2051" s="157"/>
      <c r="GX2051" s="157"/>
      <c r="GY2051" s="157"/>
      <c r="GZ2051" s="277"/>
      <c r="HA2051" s="157"/>
      <c r="HB2051" s="157"/>
      <c r="HC2051" s="277"/>
      <c r="HD2051" s="277"/>
      <c r="HE2051" s="140" t="s">
        <v>1097</v>
      </c>
      <c r="HF2051" s="277"/>
      <c r="HH2051" s="289"/>
    </row>
    <row r="2052" spans="1:216" ht="12.75" customHeight="1">
      <c r="A2052" s="210"/>
      <c r="B2052" s="187"/>
      <c r="C2052" s="495" t="s">
        <v>676</v>
      </c>
      <c r="D2052" s="495"/>
      <c r="E2052" s="495"/>
      <c r="F2052" s="495"/>
      <c r="G2052" s="495"/>
      <c r="H2052" s="495"/>
      <c r="I2052" s="495"/>
      <c r="J2052" s="495"/>
      <c r="K2052" s="495"/>
      <c r="L2052" s="495"/>
      <c r="M2052" s="495"/>
      <c r="N2052" s="495"/>
      <c r="O2052" s="495"/>
      <c r="P2052" s="235"/>
      <c r="Q2052" s="279"/>
      <c r="R2052" s="280"/>
      <c r="GO2052" s="277"/>
      <c r="GP2052" s="277"/>
      <c r="GQ2052" s="277"/>
      <c r="GR2052" s="277"/>
      <c r="GS2052" s="277"/>
      <c r="GT2052" s="277"/>
      <c r="GU2052" s="277"/>
      <c r="GW2052" s="157"/>
      <c r="GX2052" s="157"/>
      <c r="GY2052" s="157"/>
      <c r="GZ2052" s="277"/>
      <c r="HA2052" s="157"/>
      <c r="HB2052" s="157"/>
      <c r="HC2052" s="277"/>
      <c r="HD2052" s="277"/>
      <c r="HE2052" s="140" t="s">
        <v>676</v>
      </c>
      <c r="HF2052" s="277"/>
      <c r="HH2052" s="289"/>
    </row>
    <row r="2053" spans="1:216" ht="12.75" customHeight="1">
      <c r="A2053" s="210"/>
      <c r="B2053" s="187"/>
      <c r="C2053" s="495" t="s">
        <v>682</v>
      </c>
      <c r="D2053" s="495"/>
      <c r="E2053" s="495"/>
      <c r="F2053" s="495"/>
      <c r="G2053" s="495"/>
      <c r="H2053" s="495"/>
      <c r="I2053" s="495"/>
      <c r="J2053" s="495"/>
      <c r="K2053" s="495"/>
      <c r="L2053" s="495"/>
      <c r="M2053" s="495"/>
      <c r="N2053" s="495"/>
      <c r="O2053" s="495"/>
      <c r="P2053" s="234">
        <v>14622.14</v>
      </c>
      <c r="Q2053" s="279"/>
      <c r="R2053" s="280"/>
      <c r="GO2053" s="277"/>
      <c r="GP2053" s="277"/>
      <c r="GQ2053" s="277"/>
      <c r="GR2053" s="277"/>
      <c r="GS2053" s="277"/>
      <c r="GT2053" s="277"/>
      <c r="GU2053" s="277"/>
      <c r="GW2053" s="157"/>
      <c r="GX2053" s="157"/>
      <c r="GY2053" s="157"/>
      <c r="GZ2053" s="277"/>
      <c r="HA2053" s="157"/>
      <c r="HB2053" s="157"/>
      <c r="HC2053" s="277"/>
      <c r="HD2053" s="277"/>
      <c r="HE2053" s="140" t="s">
        <v>682</v>
      </c>
      <c r="HF2053" s="277"/>
      <c r="HH2053" s="289"/>
    </row>
    <row r="2054" spans="1:216" ht="12.75" customHeight="1">
      <c r="A2054" s="210"/>
      <c r="B2054" s="187"/>
      <c r="C2054" s="495" t="s">
        <v>683</v>
      </c>
      <c r="D2054" s="495"/>
      <c r="E2054" s="495"/>
      <c r="F2054" s="495"/>
      <c r="G2054" s="495"/>
      <c r="H2054" s="495"/>
      <c r="I2054" s="495"/>
      <c r="J2054" s="495"/>
      <c r="K2054" s="495"/>
      <c r="L2054" s="495"/>
      <c r="M2054" s="495"/>
      <c r="N2054" s="495"/>
      <c r="O2054" s="495"/>
      <c r="P2054" s="252">
        <v>124.47</v>
      </c>
      <c r="Q2054" s="279"/>
      <c r="R2054" s="280"/>
      <c r="GO2054" s="277"/>
      <c r="GP2054" s="277"/>
      <c r="GQ2054" s="277"/>
      <c r="GR2054" s="277"/>
      <c r="GS2054" s="277"/>
      <c r="GT2054" s="277"/>
      <c r="GU2054" s="277"/>
      <c r="GW2054" s="157"/>
      <c r="GX2054" s="157"/>
      <c r="GY2054" s="157"/>
      <c r="GZ2054" s="277"/>
      <c r="HA2054" s="157"/>
      <c r="HB2054" s="157"/>
      <c r="HC2054" s="277"/>
      <c r="HD2054" s="277"/>
      <c r="HE2054" s="140" t="s">
        <v>683</v>
      </c>
      <c r="HF2054" s="277"/>
      <c r="HH2054" s="289"/>
    </row>
    <row r="2055" spans="1:216" ht="12.75" customHeight="1">
      <c r="A2055" s="210"/>
      <c r="B2055" s="187"/>
      <c r="C2055" s="495" t="s">
        <v>684</v>
      </c>
      <c r="D2055" s="495"/>
      <c r="E2055" s="495"/>
      <c r="F2055" s="495"/>
      <c r="G2055" s="495"/>
      <c r="H2055" s="495"/>
      <c r="I2055" s="495"/>
      <c r="J2055" s="495"/>
      <c r="K2055" s="495"/>
      <c r="L2055" s="495"/>
      <c r="M2055" s="495"/>
      <c r="N2055" s="495"/>
      <c r="O2055" s="495"/>
      <c r="P2055" s="252">
        <v>64.53</v>
      </c>
      <c r="Q2055" s="279"/>
      <c r="R2055" s="280"/>
      <c r="GO2055" s="277"/>
      <c r="GP2055" s="277"/>
      <c r="GQ2055" s="277"/>
      <c r="GR2055" s="277"/>
      <c r="GS2055" s="277"/>
      <c r="GT2055" s="277"/>
      <c r="GU2055" s="277"/>
      <c r="GW2055" s="157"/>
      <c r="GX2055" s="157"/>
      <c r="GY2055" s="157"/>
      <c r="GZ2055" s="277"/>
      <c r="HA2055" s="157"/>
      <c r="HB2055" s="157"/>
      <c r="HC2055" s="277"/>
      <c r="HD2055" s="277"/>
      <c r="HE2055" s="140" t="s">
        <v>684</v>
      </c>
      <c r="HF2055" s="277"/>
      <c r="HH2055" s="289"/>
    </row>
    <row r="2056" spans="1:216" ht="12.75" customHeight="1">
      <c r="A2056" s="210"/>
      <c r="B2056" s="187"/>
      <c r="C2056" s="495" t="s">
        <v>685</v>
      </c>
      <c r="D2056" s="495"/>
      <c r="E2056" s="495"/>
      <c r="F2056" s="495"/>
      <c r="G2056" s="495"/>
      <c r="H2056" s="495"/>
      <c r="I2056" s="495"/>
      <c r="J2056" s="495"/>
      <c r="K2056" s="495"/>
      <c r="L2056" s="495"/>
      <c r="M2056" s="495"/>
      <c r="N2056" s="495"/>
      <c r="O2056" s="495"/>
      <c r="P2056" s="234">
        <v>22567.360000000001</v>
      </c>
      <c r="Q2056" s="279"/>
      <c r="R2056" s="280"/>
      <c r="GO2056" s="277"/>
      <c r="GP2056" s="277"/>
      <c r="GQ2056" s="277"/>
      <c r="GR2056" s="277"/>
      <c r="GS2056" s="277"/>
      <c r="GT2056" s="277"/>
      <c r="GU2056" s="277"/>
      <c r="GW2056" s="157"/>
      <c r="GX2056" s="157"/>
      <c r="GY2056" s="157"/>
      <c r="GZ2056" s="277"/>
      <c r="HA2056" s="157"/>
      <c r="HB2056" s="157"/>
      <c r="HC2056" s="277"/>
      <c r="HD2056" s="277"/>
      <c r="HE2056" s="140" t="s">
        <v>685</v>
      </c>
      <c r="HF2056" s="277"/>
      <c r="HH2056" s="289"/>
    </row>
    <row r="2057" spans="1:216" ht="12.75" customHeight="1">
      <c r="A2057" s="210"/>
      <c r="B2057" s="187"/>
      <c r="C2057" s="495" t="s">
        <v>686</v>
      </c>
      <c r="D2057" s="495"/>
      <c r="E2057" s="495"/>
      <c r="F2057" s="495"/>
      <c r="G2057" s="495"/>
      <c r="H2057" s="495"/>
      <c r="I2057" s="495"/>
      <c r="J2057" s="495"/>
      <c r="K2057" s="495"/>
      <c r="L2057" s="495"/>
      <c r="M2057" s="495"/>
      <c r="N2057" s="495"/>
      <c r="O2057" s="495"/>
      <c r="P2057" s="234">
        <v>14246.07</v>
      </c>
      <c r="Q2057" s="279"/>
      <c r="R2057" s="280"/>
      <c r="GO2057" s="277"/>
      <c r="GP2057" s="277"/>
      <c r="GQ2057" s="277"/>
      <c r="GR2057" s="277"/>
      <c r="GS2057" s="277"/>
      <c r="GT2057" s="277"/>
      <c r="GU2057" s="277"/>
      <c r="GW2057" s="157"/>
      <c r="GX2057" s="157"/>
      <c r="GY2057" s="157"/>
      <c r="GZ2057" s="277"/>
      <c r="HA2057" s="157"/>
      <c r="HB2057" s="157"/>
      <c r="HC2057" s="277"/>
      <c r="HD2057" s="277"/>
      <c r="HE2057" s="140" t="s">
        <v>686</v>
      </c>
      <c r="HF2057" s="277"/>
      <c r="HH2057" s="289"/>
    </row>
    <row r="2058" spans="1:216" ht="12.75" customHeight="1">
      <c r="A2058" s="210"/>
      <c r="B2058" s="187"/>
      <c r="C2058" s="495" t="s">
        <v>687</v>
      </c>
      <c r="D2058" s="495"/>
      <c r="E2058" s="495"/>
      <c r="F2058" s="495"/>
      <c r="G2058" s="495"/>
      <c r="H2058" s="495"/>
      <c r="I2058" s="495"/>
      <c r="J2058" s="495"/>
      <c r="K2058" s="495"/>
      <c r="L2058" s="495"/>
      <c r="M2058" s="495"/>
      <c r="N2058" s="495"/>
      <c r="O2058" s="495"/>
      <c r="P2058" s="234">
        <v>8077.67</v>
      </c>
      <c r="Q2058" s="279"/>
      <c r="R2058" s="280"/>
      <c r="GO2058" s="277"/>
      <c r="GP2058" s="277"/>
      <c r="GQ2058" s="277"/>
      <c r="GR2058" s="277"/>
      <c r="GS2058" s="277"/>
      <c r="GT2058" s="277"/>
      <c r="GU2058" s="277"/>
      <c r="GW2058" s="157"/>
      <c r="GX2058" s="157"/>
      <c r="GY2058" s="157"/>
      <c r="GZ2058" s="277"/>
      <c r="HA2058" s="157"/>
      <c r="HB2058" s="157"/>
      <c r="HC2058" s="277"/>
      <c r="HD2058" s="277"/>
      <c r="HE2058" s="140" t="s">
        <v>687</v>
      </c>
      <c r="HF2058" s="277"/>
      <c r="HH2058" s="289"/>
    </row>
    <row r="2059" spans="1:216" ht="12.75" customHeight="1">
      <c r="A2059" s="210"/>
      <c r="B2059" s="187"/>
      <c r="C2059" s="495" t="s">
        <v>681</v>
      </c>
      <c r="D2059" s="495"/>
      <c r="E2059" s="495"/>
      <c r="F2059" s="495"/>
      <c r="G2059" s="495"/>
      <c r="H2059" s="495"/>
      <c r="I2059" s="495"/>
      <c r="J2059" s="495"/>
      <c r="K2059" s="495"/>
      <c r="L2059" s="495"/>
      <c r="M2059" s="495"/>
      <c r="N2059" s="495"/>
      <c r="O2059" s="495"/>
      <c r="P2059" s="234">
        <v>1043689.09</v>
      </c>
      <c r="Q2059" s="279"/>
      <c r="R2059" s="280"/>
      <c r="GO2059" s="277"/>
      <c r="GP2059" s="277"/>
      <c r="GQ2059" s="277"/>
      <c r="GR2059" s="277"/>
      <c r="GS2059" s="277"/>
      <c r="GT2059" s="277"/>
      <c r="GU2059" s="277"/>
      <c r="GW2059" s="157"/>
      <c r="GX2059" s="157"/>
      <c r="GY2059" s="157"/>
      <c r="GZ2059" s="277"/>
      <c r="HA2059" s="157"/>
      <c r="HB2059" s="157"/>
      <c r="HC2059" s="277"/>
      <c r="HD2059" s="277"/>
      <c r="HE2059" s="140" t="s">
        <v>681</v>
      </c>
      <c r="HF2059" s="277"/>
      <c r="HH2059" s="289"/>
    </row>
    <row r="2060" spans="1:216" ht="12.75" customHeight="1">
      <c r="A2060" s="210"/>
      <c r="B2060" s="187"/>
      <c r="C2060" s="495" t="s">
        <v>676</v>
      </c>
      <c r="D2060" s="495"/>
      <c r="E2060" s="495"/>
      <c r="F2060" s="495"/>
      <c r="G2060" s="495"/>
      <c r="H2060" s="495"/>
      <c r="I2060" s="495"/>
      <c r="J2060" s="495"/>
      <c r="K2060" s="495"/>
      <c r="L2060" s="495"/>
      <c r="M2060" s="495"/>
      <c r="N2060" s="495"/>
      <c r="O2060" s="495"/>
      <c r="P2060" s="235"/>
      <c r="Q2060" s="279"/>
      <c r="R2060" s="280"/>
      <c r="GO2060" s="277"/>
      <c r="GP2060" s="277"/>
      <c r="GQ2060" s="277"/>
      <c r="GR2060" s="277"/>
      <c r="GS2060" s="277"/>
      <c r="GT2060" s="277"/>
      <c r="GU2060" s="277"/>
      <c r="GW2060" s="157"/>
      <c r="GX2060" s="157"/>
      <c r="GY2060" s="157"/>
      <c r="GZ2060" s="277"/>
      <c r="HA2060" s="157"/>
      <c r="HB2060" s="157"/>
      <c r="HC2060" s="277"/>
      <c r="HD2060" s="277"/>
      <c r="HE2060" s="140" t="s">
        <v>676</v>
      </c>
      <c r="HF2060" s="277"/>
      <c r="HH2060" s="289"/>
    </row>
    <row r="2061" spans="1:216" ht="12.75" customHeight="1">
      <c r="A2061" s="210"/>
      <c r="B2061" s="187"/>
      <c r="C2061" s="495" t="s">
        <v>682</v>
      </c>
      <c r="D2061" s="495"/>
      <c r="E2061" s="495"/>
      <c r="F2061" s="495"/>
      <c r="G2061" s="495"/>
      <c r="H2061" s="495"/>
      <c r="I2061" s="495"/>
      <c r="J2061" s="495"/>
      <c r="K2061" s="495"/>
      <c r="L2061" s="495"/>
      <c r="M2061" s="495"/>
      <c r="N2061" s="495"/>
      <c r="O2061" s="495"/>
      <c r="P2061" s="234">
        <v>392236.75</v>
      </c>
      <c r="Q2061" s="279"/>
      <c r="R2061" s="280"/>
      <c r="GO2061" s="277"/>
      <c r="GP2061" s="277"/>
      <c r="GQ2061" s="277"/>
      <c r="GR2061" s="277"/>
      <c r="GS2061" s="277"/>
      <c r="GT2061" s="277"/>
      <c r="GU2061" s="277"/>
      <c r="GW2061" s="157"/>
      <c r="GX2061" s="157"/>
      <c r="GY2061" s="157"/>
      <c r="GZ2061" s="277"/>
      <c r="HA2061" s="157"/>
      <c r="HB2061" s="157"/>
      <c r="HC2061" s="277"/>
      <c r="HD2061" s="277"/>
      <c r="HE2061" s="140" t="s">
        <v>682</v>
      </c>
      <c r="HF2061" s="277"/>
      <c r="HH2061" s="289"/>
    </row>
    <row r="2062" spans="1:216" ht="12.75" customHeight="1">
      <c r="A2062" s="210"/>
      <c r="B2062" s="187"/>
      <c r="C2062" s="495" t="s">
        <v>683</v>
      </c>
      <c r="D2062" s="495"/>
      <c r="E2062" s="495"/>
      <c r="F2062" s="495"/>
      <c r="G2062" s="495"/>
      <c r="H2062" s="495"/>
      <c r="I2062" s="495"/>
      <c r="J2062" s="495"/>
      <c r="K2062" s="495"/>
      <c r="L2062" s="495"/>
      <c r="M2062" s="495"/>
      <c r="N2062" s="495"/>
      <c r="O2062" s="495"/>
      <c r="P2062" s="234">
        <v>4405.96</v>
      </c>
      <c r="Q2062" s="279"/>
      <c r="R2062" s="280"/>
      <c r="GO2062" s="277"/>
      <c r="GP2062" s="277"/>
      <c r="GQ2062" s="277"/>
      <c r="GR2062" s="277"/>
      <c r="GS2062" s="277"/>
      <c r="GT2062" s="277"/>
      <c r="GU2062" s="277"/>
      <c r="GW2062" s="157"/>
      <c r="GX2062" s="157"/>
      <c r="GY2062" s="157"/>
      <c r="GZ2062" s="277"/>
      <c r="HA2062" s="157"/>
      <c r="HB2062" s="157"/>
      <c r="HC2062" s="277"/>
      <c r="HD2062" s="277"/>
      <c r="HE2062" s="140" t="s">
        <v>683</v>
      </c>
      <c r="HF2062" s="277"/>
      <c r="HH2062" s="289"/>
    </row>
    <row r="2063" spans="1:216" ht="12.75" customHeight="1">
      <c r="A2063" s="210"/>
      <c r="B2063" s="187"/>
      <c r="C2063" s="495" t="s">
        <v>684</v>
      </c>
      <c r="D2063" s="495"/>
      <c r="E2063" s="495"/>
      <c r="F2063" s="495"/>
      <c r="G2063" s="495"/>
      <c r="H2063" s="495"/>
      <c r="I2063" s="495"/>
      <c r="J2063" s="495"/>
      <c r="K2063" s="495"/>
      <c r="L2063" s="495"/>
      <c r="M2063" s="495"/>
      <c r="N2063" s="495"/>
      <c r="O2063" s="495"/>
      <c r="P2063" s="234">
        <v>2682.31</v>
      </c>
      <c r="Q2063" s="279"/>
      <c r="R2063" s="280"/>
      <c r="GO2063" s="277"/>
      <c r="GP2063" s="277"/>
      <c r="GQ2063" s="277"/>
      <c r="GR2063" s="277"/>
      <c r="GS2063" s="277"/>
      <c r="GT2063" s="277"/>
      <c r="GU2063" s="277"/>
      <c r="GW2063" s="157"/>
      <c r="GX2063" s="157"/>
      <c r="GY2063" s="157"/>
      <c r="GZ2063" s="277"/>
      <c r="HA2063" s="157"/>
      <c r="HB2063" s="157"/>
      <c r="HC2063" s="277"/>
      <c r="HD2063" s="277"/>
      <c r="HE2063" s="140" t="s">
        <v>684</v>
      </c>
      <c r="HF2063" s="277"/>
      <c r="HH2063" s="289"/>
    </row>
    <row r="2064" spans="1:216" ht="12.75" customHeight="1">
      <c r="A2064" s="210"/>
      <c r="B2064" s="187"/>
      <c r="C2064" s="495" t="s">
        <v>685</v>
      </c>
      <c r="D2064" s="495"/>
      <c r="E2064" s="495"/>
      <c r="F2064" s="495"/>
      <c r="G2064" s="495"/>
      <c r="H2064" s="495"/>
      <c r="I2064" s="495"/>
      <c r="J2064" s="495"/>
      <c r="K2064" s="495"/>
      <c r="L2064" s="495"/>
      <c r="M2064" s="495"/>
      <c r="N2064" s="495"/>
      <c r="O2064" s="495"/>
      <c r="P2064" s="234">
        <v>59883.86</v>
      </c>
      <c r="Q2064" s="279"/>
      <c r="R2064" s="280"/>
      <c r="GO2064" s="277"/>
      <c r="GP2064" s="277"/>
      <c r="GQ2064" s="277"/>
      <c r="GR2064" s="277"/>
      <c r="GS2064" s="277"/>
      <c r="GT2064" s="277"/>
      <c r="GU2064" s="277"/>
      <c r="GW2064" s="157"/>
      <c r="GX2064" s="157"/>
      <c r="GY2064" s="157"/>
      <c r="GZ2064" s="277"/>
      <c r="HA2064" s="157"/>
      <c r="HB2064" s="157"/>
      <c r="HC2064" s="277"/>
      <c r="HD2064" s="277"/>
      <c r="HE2064" s="140" t="s">
        <v>685</v>
      </c>
      <c r="HF2064" s="277"/>
      <c r="HH2064" s="289"/>
    </row>
    <row r="2065" spans="1:216" ht="12.75" customHeight="1">
      <c r="A2065" s="210"/>
      <c r="B2065" s="187"/>
      <c r="C2065" s="495" t="s">
        <v>686</v>
      </c>
      <c r="D2065" s="495"/>
      <c r="E2065" s="495"/>
      <c r="F2065" s="495"/>
      <c r="G2065" s="495"/>
      <c r="H2065" s="495"/>
      <c r="I2065" s="495"/>
      <c r="J2065" s="495"/>
      <c r="K2065" s="495"/>
      <c r="L2065" s="495"/>
      <c r="M2065" s="495"/>
      <c r="N2065" s="495"/>
      <c r="O2065" s="495"/>
      <c r="P2065" s="234">
        <v>383071.49</v>
      </c>
      <c r="Q2065" s="279"/>
      <c r="R2065" s="280"/>
      <c r="GO2065" s="277"/>
      <c r="GP2065" s="277"/>
      <c r="GQ2065" s="277"/>
      <c r="GR2065" s="277"/>
      <c r="GS2065" s="277"/>
      <c r="GT2065" s="277"/>
      <c r="GU2065" s="277"/>
      <c r="GW2065" s="157"/>
      <c r="GX2065" s="157"/>
      <c r="GY2065" s="157"/>
      <c r="GZ2065" s="277"/>
      <c r="HA2065" s="157"/>
      <c r="HB2065" s="157"/>
      <c r="HC2065" s="277"/>
      <c r="HD2065" s="277"/>
      <c r="HE2065" s="140" t="s">
        <v>686</v>
      </c>
      <c r="HF2065" s="277"/>
      <c r="HH2065" s="289"/>
    </row>
    <row r="2066" spans="1:216" ht="12.75" customHeight="1">
      <c r="A2066" s="210"/>
      <c r="B2066" s="187"/>
      <c r="C2066" s="495" t="s">
        <v>687</v>
      </c>
      <c r="D2066" s="495"/>
      <c r="E2066" s="495"/>
      <c r="F2066" s="495"/>
      <c r="G2066" s="495"/>
      <c r="H2066" s="495"/>
      <c r="I2066" s="495"/>
      <c r="J2066" s="495"/>
      <c r="K2066" s="495"/>
      <c r="L2066" s="495"/>
      <c r="M2066" s="495"/>
      <c r="N2066" s="495"/>
      <c r="O2066" s="495"/>
      <c r="P2066" s="234">
        <v>201408.72</v>
      </c>
      <c r="Q2066" s="279"/>
      <c r="R2066" s="280"/>
      <c r="GO2066" s="277"/>
      <c r="GP2066" s="277"/>
      <c r="GQ2066" s="277"/>
      <c r="GR2066" s="277"/>
      <c r="GS2066" s="277"/>
      <c r="GT2066" s="277"/>
      <c r="GU2066" s="277"/>
      <c r="GW2066" s="157"/>
      <c r="GX2066" s="157"/>
      <c r="GY2066" s="157"/>
      <c r="GZ2066" s="277"/>
      <c r="HA2066" s="157"/>
      <c r="HB2066" s="157"/>
      <c r="HC2066" s="277"/>
      <c r="HD2066" s="277"/>
      <c r="HE2066" s="140" t="s">
        <v>687</v>
      </c>
      <c r="HF2066" s="277"/>
      <c r="HH2066" s="289"/>
    </row>
    <row r="2067" spans="1:216" ht="12.75" customHeight="1">
      <c r="A2067" s="210"/>
      <c r="B2067" s="187"/>
      <c r="C2067" s="495" t="s">
        <v>688</v>
      </c>
      <c r="D2067" s="495"/>
      <c r="E2067" s="495"/>
      <c r="F2067" s="495"/>
      <c r="G2067" s="495"/>
      <c r="H2067" s="495"/>
      <c r="I2067" s="495"/>
      <c r="J2067" s="495"/>
      <c r="K2067" s="495"/>
      <c r="L2067" s="495"/>
      <c r="M2067" s="495"/>
      <c r="N2067" s="495"/>
      <c r="O2067" s="495"/>
      <c r="P2067" s="234">
        <v>409605.73</v>
      </c>
      <c r="Q2067" s="279"/>
      <c r="R2067" s="280"/>
      <c r="GO2067" s="277"/>
      <c r="GP2067" s="277"/>
      <c r="GQ2067" s="277"/>
      <c r="GR2067" s="277"/>
      <c r="GS2067" s="277"/>
      <c r="GT2067" s="277"/>
      <c r="GU2067" s="277"/>
      <c r="GW2067" s="157"/>
      <c r="GX2067" s="157"/>
      <c r="GY2067" s="157"/>
      <c r="GZ2067" s="277"/>
      <c r="HA2067" s="157"/>
      <c r="HB2067" s="157"/>
      <c r="HC2067" s="277"/>
      <c r="HD2067" s="277"/>
      <c r="HE2067" s="140" t="s">
        <v>688</v>
      </c>
      <c r="HF2067" s="277"/>
      <c r="HH2067" s="289"/>
    </row>
    <row r="2068" spans="1:216" ht="12.75" customHeight="1">
      <c r="A2068" s="210"/>
      <c r="B2068" s="187"/>
      <c r="C2068" s="495" t="s">
        <v>689</v>
      </c>
      <c r="D2068" s="495"/>
      <c r="E2068" s="495"/>
      <c r="F2068" s="495"/>
      <c r="G2068" s="495"/>
      <c r="H2068" s="495"/>
      <c r="I2068" s="495"/>
      <c r="J2068" s="495"/>
      <c r="K2068" s="495"/>
      <c r="L2068" s="495"/>
      <c r="M2068" s="495"/>
      <c r="N2068" s="495"/>
      <c r="O2068" s="495"/>
      <c r="P2068" s="234">
        <v>397317.56</v>
      </c>
      <c r="Q2068" s="279"/>
      <c r="R2068" s="280"/>
      <c r="GO2068" s="277"/>
      <c r="GP2068" s="277"/>
      <c r="GQ2068" s="277"/>
      <c r="GR2068" s="277"/>
      <c r="GS2068" s="277"/>
      <c r="GT2068" s="277"/>
      <c r="GU2068" s="277"/>
      <c r="GW2068" s="157"/>
      <c r="GX2068" s="157"/>
      <c r="GY2068" s="157"/>
      <c r="GZ2068" s="277"/>
      <c r="HA2068" s="157"/>
      <c r="HB2068" s="157"/>
      <c r="HC2068" s="277"/>
      <c r="HD2068" s="277"/>
      <c r="HE2068" s="140" t="s">
        <v>689</v>
      </c>
      <c r="HF2068" s="277"/>
      <c r="HH2068" s="289"/>
    </row>
    <row r="2069" spans="1:216" ht="12.75" customHeight="1">
      <c r="A2069" s="210"/>
      <c r="B2069" s="187"/>
      <c r="C2069" s="495" t="s">
        <v>690</v>
      </c>
      <c r="D2069" s="495"/>
      <c r="E2069" s="495"/>
      <c r="F2069" s="495"/>
      <c r="G2069" s="495"/>
      <c r="H2069" s="495"/>
      <c r="I2069" s="495"/>
      <c r="J2069" s="495"/>
      <c r="K2069" s="495"/>
      <c r="L2069" s="495"/>
      <c r="M2069" s="495"/>
      <c r="N2069" s="495"/>
      <c r="O2069" s="495"/>
      <c r="P2069" s="234">
        <v>209486.39</v>
      </c>
      <c r="Q2069" s="279"/>
      <c r="R2069" s="280"/>
      <c r="GO2069" s="277"/>
      <c r="GP2069" s="277"/>
      <c r="GQ2069" s="277"/>
      <c r="GR2069" s="277"/>
      <c r="GS2069" s="277"/>
      <c r="GT2069" s="277"/>
      <c r="GU2069" s="277"/>
      <c r="GW2069" s="157"/>
      <c r="GX2069" s="157"/>
      <c r="GY2069" s="157"/>
      <c r="GZ2069" s="277"/>
      <c r="HA2069" s="157"/>
      <c r="HB2069" s="157"/>
      <c r="HC2069" s="277"/>
      <c r="HD2069" s="277"/>
      <c r="HE2069" s="140" t="s">
        <v>690</v>
      </c>
      <c r="HF2069" s="277"/>
      <c r="HH2069" s="289"/>
    </row>
    <row r="2070" spans="1:216" ht="12.75" customHeight="1">
      <c r="A2070" s="210"/>
      <c r="B2070" s="230"/>
      <c r="C2070" s="496" t="s">
        <v>2275</v>
      </c>
      <c r="D2070" s="496"/>
      <c r="E2070" s="496"/>
      <c r="F2070" s="496"/>
      <c r="G2070" s="496"/>
      <c r="H2070" s="496"/>
      <c r="I2070" s="496"/>
      <c r="J2070" s="496"/>
      <c r="K2070" s="496"/>
      <c r="L2070" s="496"/>
      <c r="M2070" s="496"/>
      <c r="N2070" s="496"/>
      <c r="O2070" s="496"/>
      <c r="P2070" s="236">
        <v>1103391.33</v>
      </c>
      <c r="Q2070" s="279"/>
      <c r="R2070" s="280"/>
      <c r="GO2070" s="277"/>
      <c r="GP2070" s="277"/>
      <c r="GQ2070" s="277"/>
      <c r="GR2070" s="277"/>
      <c r="GS2070" s="277"/>
      <c r="GT2070" s="277"/>
      <c r="GU2070" s="277"/>
      <c r="GW2070" s="157"/>
      <c r="GX2070" s="157"/>
      <c r="GY2070" s="157"/>
      <c r="GZ2070" s="277"/>
      <c r="HA2070" s="157"/>
      <c r="HB2070" s="157"/>
      <c r="HC2070" s="277"/>
      <c r="HD2070" s="277"/>
      <c r="HF2070" s="277" t="s">
        <v>2275</v>
      </c>
      <c r="HH2070" s="289"/>
    </row>
    <row r="2071" spans="1:216" ht="12.75" customHeight="1">
      <c r="A2071" s="210"/>
      <c r="B2071" s="187"/>
      <c r="C2071" s="495" t="s">
        <v>692</v>
      </c>
      <c r="D2071" s="495"/>
      <c r="E2071" s="495"/>
      <c r="F2071" s="495"/>
      <c r="G2071" s="495"/>
      <c r="H2071" s="495"/>
      <c r="I2071" s="495"/>
      <c r="J2071" s="495"/>
      <c r="K2071" s="495"/>
      <c r="L2071" s="495"/>
      <c r="M2071" s="495"/>
      <c r="N2071" s="495"/>
      <c r="O2071" s="495"/>
      <c r="P2071" s="235"/>
      <c r="Q2071" s="279"/>
      <c r="R2071" s="280"/>
      <c r="GO2071" s="277"/>
      <c r="GP2071" s="277"/>
      <c r="GQ2071" s="277"/>
      <c r="GR2071" s="277"/>
      <c r="GS2071" s="277"/>
      <c r="GT2071" s="277"/>
      <c r="GU2071" s="277"/>
      <c r="GW2071" s="157"/>
      <c r="GX2071" s="157"/>
      <c r="GY2071" s="157"/>
      <c r="GZ2071" s="277"/>
      <c r="HA2071" s="157"/>
      <c r="HB2071" s="157"/>
      <c r="HC2071" s="277"/>
      <c r="HD2071" s="277"/>
      <c r="HE2071" s="140" t="s">
        <v>692</v>
      </c>
      <c r="HF2071" s="277"/>
      <c r="HH2071" s="289"/>
    </row>
    <row r="2072" spans="1:216" ht="12.75" customHeight="1">
      <c r="A2072" s="210"/>
      <c r="B2072" s="187"/>
      <c r="C2072" s="495" t="s">
        <v>694</v>
      </c>
      <c r="D2072" s="495"/>
      <c r="E2072" s="495"/>
      <c r="F2072" s="495"/>
      <c r="G2072" s="495"/>
      <c r="H2072" s="495"/>
      <c r="I2072" s="495"/>
      <c r="J2072" s="495"/>
      <c r="K2072" s="237" t="s">
        <v>2276</v>
      </c>
      <c r="L2072" s="231"/>
      <c r="M2072" s="231"/>
      <c r="O2072" s="238"/>
      <c r="P2072" s="235"/>
      <c r="Q2072" s="279"/>
      <c r="R2072" s="280"/>
      <c r="GO2072" s="277"/>
      <c r="GP2072" s="277"/>
      <c r="GQ2072" s="277"/>
      <c r="GR2072" s="277"/>
      <c r="GS2072" s="277"/>
      <c r="GT2072" s="277"/>
      <c r="GU2072" s="277"/>
      <c r="GW2072" s="157"/>
      <c r="GX2072" s="157"/>
      <c r="GY2072" s="157"/>
      <c r="GZ2072" s="277"/>
      <c r="HA2072" s="157"/>
      <c r="HB2072" s="157"/>
      <c r="HC2072" s="277"/>
      <c r="HD2072" s="277"/>
      <c r="HF2072" s="277"/>
      <c r="HG2072" s="140" t="s">
        <v>694</v>
      </c>
      <c r="HH2072" s="289"/>
    </row>
    <row r="2073" spans="1:216" ht="12.75" customHeight="1">
      <c r="A2073" s="210"/>
      <c r="B2073" s="187"/>
      <c r="C2073" s="495" t="s">
        <v>696</v>
      </c>
      <c r="D2073" s="495"/>
      <c r="E2073" s="495"/>
      <c r="F2073" s="495"/>
      <c r="G2073" s="495"/>
      <c r="H2073" s="495"/>
      <c r="I2073" s="495"/>
      <c r="J2073" s="495"/>
      <c r="K2073" s="237" t="s">
        <v>2277</v>
      </c>
      <c r="L2073" s="231"/>
      <c r="M2073" s="231"/>
      <c r="O2073" s="238"/>
      <c r="P2073" s="235"/>
      <c r="Q2073" s="279"/>
      <c r="R2073" s="280"/>
      <c r="GO2073" s="277"/>
      <c r="GP2073" s="277"/>
      <c r="GQ2073" s="277"/>
      <c r="GR2073" s="277"/>
      <c r="GS2073" s="277"/>
      <c r="GT2073" s="277"/>
      <c r="GU2073" s="277"/>
      <c r="GW2073" s="157"/>
      <c r="GX2073" s="157"/>
      <c r="GY2073" s="157"/>
      <c r="GZ2073" s="277"/>
      <c r="HA2073" s="157"/>
      <c r="HB2073" s="157"/>
      <c r="HC2073" s="277"/>
      <c r="HD2073" s="277"/>
      <c r="HF2073" s="277"/>
      <c r="HG2073" s="140" t="s">
        <v>696</v>
      </c>
      <c r="HH2073" s="289"/>
    </row>
    <row r="2074" spans="1:216" ht="12.75" customHeight="1">
      <c r="A2074" s="497" t="s">
        <v>2278</v>
      </c>
      <c r="B2074" s="497"/>
      <c r="C2074" s="497"/>
      <c r="D2074" s="497"/>
      <c r="E2074" s="497"/>
      <c r="F2074" s="497"/>
      <c r="G2074" s="497"/>
      <c r="H2074" s="497"/>
      <c r="I2074" s="497"/>
      <c r="J2074" s="497"/>
      <c r="K2074" s="497"/>
      <c r="L2074" s="497"/>
      <c r="M2074" s="497"/>
      <c r="N2074" s="497"/>
      <c r="O2074" s="497"/>
      <c r="P2074" s="497"/>
      <c r="GO2074" s="277" t="s">
        <v>2278</v>
      </c>
      <c r="GP2074" s="277"/>
      <c r="GQ2074" s="277"/>
      <c r="GR2074" s="277"/>
      <c r="GS2074" s="277"/>
      <c r="GT2074" s="277"/>
      <c r="GU2074" s="277"/>
      <c r="GW2074" s="157"/>
      <c r="GX2074" s="157"/>
      <c r="GY2074" s="157"/>
      <c r="GZ2074" s="277"/>
      <c r="HA2074" s="157"/>
      <c r="HB2074" s="157"/>
      <c r="HC2074" s="277"/>
      <c r="HD2074" s="277"/>
      <c r="HF2074" s="277"/>
      <c r="HH2074" s="289"/>
    </row>
    <row r="2075" spans="1:216" ht="12.75" customHeight="1">
      <c r="A2075" s="178" t="s">
        <v>781</v>
      </c>
      <c r="B2075" s="179" t="s">
        <v>439</v>
      </c>
      <c r="C2075" s="498" t="s">
        <v>440</v>
      </c>
      <c r="D2075" s="498"/>
      <c r="E2075" s="498"/>
      <c r="F2075" s="498"/>
      <c r="G2075" s="498"/>
      <c r="H2075" s="180" t="s">
        <v>142</v>
      </c>
      <c r="I2075" s="181">
        <v>1</v>
      </c>
      <c r="J2075" s="182">
        <v>1</v>
      </c>
      <c r="K2075" s="182">
        <v>1</v>
      </c>
      <c r="L2075" s="183"/>
      <c r="M2075" s="181"/>
      <c r="N2075" s="184"/>
      <c r="O2075" s="181"/>
      <c r="P2075" s="185"/>
      <c r="GO2075" s="277"/>
      <c r="GP2075" s="277"/>
      <c r="GQ2075" s="277" t="s">
        <v>440</v>
      </c>
      <c r="GR2075" s="277"/>
      <c r="GS2075" s="277"/>
      <c r="GT2075" s="277"/>
      <c r="GU2075" s="277"/>
      <c r="GW2075" s="157"/>
      <c r="GX2075" s="157"/>
      <c r="GY2075" s="157"/>
      <c r="GZ2075" s="277"/>
      <c r="HA2075" s="157"/>
      <c r="HB2075" s="157"/>
      <c r="HC2075" s="277"/>
      <c r="HD2075" s="277"/>
      <c r="HF2075" s="277"/>
      <c r="HH2075" s="289"/>
    </row>
    <row r="2076" spans="1:216" ht="56.25" customHeight="1">
      <c r="A2076" s="186"/>
      <c r="B2076" s="187" t="s">
        <v>386</v>
      </c>
      <c r="C2076" s="499" t="s">
        <v>387</v>
      </c>
      <c r="D2076" s="499"/>
      <c r="E2076" s="499"/>
      <c r="F2076" s="499"/>
      <c r="G2076" s="499"/>
      <c r="H2076" s="499"/>
      <c r="I2076" s="499"/>
      <c r="J2076" s="499"/>
      <c r="K2076" s="499"/>
      <c r="L2076" s="499"/>
      <c r="M2076" s="499"/>
      <c r="N2076" s="499"/>
      <c r="O2076" s="499"/>
      <c r="P2076" s="499"/>
      <c r="GO2076" s="277"/>
      <c r="GP2076" s="277"/>
      <c r="GQ2076" s="277"/>
      <c r="GR2076" s="277"/>
      <c r="GS2076" s="277"/>
      <c r="GT2076" s="277"/>
      <c r="GU2076" s="277"/>
      <c r="GV2076" s="140" t="s">
        <v>387</v>
      </c>
      <c r="GW2076" s="157"/>
      <c r="GX2076" s="157"/>
      <c r="GY2076" s="157"/>
      <c r="GZ2076" s="277"/>
      <c r="HA2076" s="157"/>
      <c r="HB2076" s="157"/>
      <c r="HC2076" s="277"/>
      <c r="HD2076" s="277"/>
      <c r="HF2076" s="277"/>
      <c r="HH2076" s="289"/>
    </row>
    <row r="2077" spans="1:216" ht="22.5" customHeight="1">
      <c r="A2077" s="186"/>
      <c r="B2077" s="187" t="s">
        <v>388</v>
      </c>
      <c r="C2077" s="499" t="s">
        <v>389</v>
      </c>
      <c r="D2077" s="499"/>
      <c r="E2077" s="499"/>
      <c r="F2077" s="499"/>
      <c r="G2077" s="499"/>
      <c r="H2077" s="499"/>
      <c r="I2077" s="499"/>
      <c r="J2077" s="499"/>
      <c r="K2077" s="499"/>
      <c r="L2077" s="499"/>
      <c r="M2077" s="499"/>
      <c r="N2077" s="499"/>
      <c r="O2077" s="499"/>
      <c r="P2077" s="499"/>
      <c r="GO2077" s="277"/>
      <c r="GP2077" s="277"/>
      <c r="GQ2077" s="277"/>
      <c r="GR2077" s="277"/>
      <c r="GS2077" s="277"/>
      <c r="GT2077" s="277"/>
      <c r="GU2077" s="277"/>
      <c r="GV2077" s="140" t="s">
        <v>389</v>
      </c>
      <c r="GW2077" s="157"/>
      <c r="GX2077" s="157"/>
      <c r="GY2077" s="157"/>
      <c r="GZ2077" s="277"/>
      <c r="HA2077" s="157"/>
      <c r="HB2077" s="157"/>
      <c r="HC2077" s="277"/>
      <c r="HD2077" s="277"/>
      <c r="HF2077" s="277"/>
      <c r="HH2077" s="289"/>
    </row>
    <row r="2078" spans="1:216" ht="12.75" customHeight="1">
      <c r="A2078" s="186"/>
      <c r="B2078" s="187"/>
      <c r="C2078" s="499" t="s">
        <v>2011</v>
      </c>
      <c r="D2078" s="499"/>
      <c r="E2078" s="499"/>
      <c r="F2078" s="499"/>
      <c r="G2078" s="499"/>
      <c r="H2078" s="499"/>
      <c r="I2078" s="499"/>
      <c r="J2078" s="499"/>
      <c r="K2078" s="499"/>
      <c r="L2078" s="499"/>
      <c r="M2078" s="499"/>
      <c r="N2078" s="499"/>
      <c r="O2078" s="499"/>
      <c r="P2078" s="499"/>
      <c r="GO2078" s="277"/>
      <c r="GP2078" s="277"/>
      <c r="GQ2078" s="277"/>
      <c r="GR2078" s="277"/>
      <c r="GS2078" s="277"/>
      <c r="GT2078" s="277"/>
      <c r="GU2078" s="277"/>
      <c r="GV2078" s="140" t="s">
        <v>2011</v>
      </c>
      <c r="GW2078" s="157"/>
      <c r="GX2078" s="157"/>
      <c r="GY2078" s="157"/>
      <c r="GZ2078" s="277"/>
      <c r="HA2078" s="157"/>
      <c r="HB2078" s="157"/>
      <c r="HC2078" s="277"/>
      <c r="HD2078" s="277"/>
      <c r="HF2078" s="277"/>
      <c r="HH2078" s="289"/>
    </row>
    <row r="2079" spans="1:216" ht="12.75" customHeight="1">
      <c r="A2079" s="188"/>
      <c r="B2079" s="189" t="s">
        <v>164</v>
      </c>
      <c r="C2079" s="501" t="s">
        <v>391</v>
      </c>
      <c r="D2079" s="501"/>
      <c r="E2079" s="501"/>
      <c r="F2079" s="501"/>
      <c r="G2079" s="501"/>
      <c r="H2079" s="190" t="s">
        <v>392</v>
      </c>
      <c r="I2079" s="191"/>
      <c r="J2079" s="191"/>
      <c r="K2079" s="197">
        <v>21.532259</v>
      </c>
      <c r="L2079" s="193"/>
      <c r="M2079" s="191"/>
      <c r="N2079" s="193"/>
      <c r="O2079" s="191"/>
      <c r="P2079" s="194">
        <v>12190.27</v>
      </c>
      <c r="GO2079" s="277"/>
      <c r="GP2079" s="277"/>
      <c r="GQ2079" s="277"/>
      <c r="GR2079" s="277"/>
      <c r="GS2079" s="277"/>
      <c r="GT2079" s="277"/>
      <c r="GU2079" s="277"/>
      <c r="GW2079" s="157" t="s">
        <v>391</v>
      </c>
      <c r="GX2079" s="157"/>
      <c r="GY2079" s="157"/>
      <c r="GZ2079" s="277"/>
      <c r="HA2079" s="157"/>
      <c r="HB2079" s="157"/>
      <c r="HC2079" s="277"/>
      <c r="HD2079" s="277"/>
      <c r="HF2079" s="277"/>
      <c r="HH2079" s="289"/>
    </row>
    <row r="2080" spans="1:216" ht="12.75" customHeight="1">
      <c r="A2080" s="195"/>
      <c r="B2080" s="189" t="s">
        <v>393</v>
      </c>
      <c r="C2080" s="501" t="s">
        <v>394</v>
      </c>
      <c r="D2080" s="501"/>
      <c r="E2080" s="501"/>
      <c r="F2080" s="501"/>
      <c r="G2080" s="501"/>
      <c r="H2080" s="190" t="s">
        <v>392</v>
      </c>
      <c r="I2080" s="196">
        <v>13.4</v>
      </c>
      <c r="J2080" s="197">
        <v>1.6068849999999999</v>
      </c>
      <c r="K2080" s="197">
        <v>21.532259</v>
      </c>
      <c r="L2080" s="198"/>
      <c r="M2080" s="199"/>
      <c r="N2080" s="200">
        <v>566.14</v>
      </c>
      <c r="O2080" s="191"/>
      <c r="P2080" s="194">
        <v>12190.27</v>
      </c>
      <c r="Q2080" s="278"/>
      <c r="R2080" s="278"/>
      <c r="GO2080" s="277"/>
      <c r="GP2080" s="277"/>
      <c r="GQ2080" s="277"/>
      <c r="GR2080" s="277"/>
      <c r="GS2080" s="277"/>
      <c r="GT2080" s="277"/>
      <c r="GU2080" s="277"/>
      <c r="GW2080" s="157"/>
      <c r="GX2080" s="157" t="s">
        <v>394</v>
      </c>
      <c r="GY2080" s="157"/>
      <c r="GZ2080" s="277"/>
      <c r="HA2080" s="157"/>
      <c r="HB2080" s="157"/>
      <c r="HC2080" s="277"/>
      <c r="HD2080" s="277"/>
      <c r="HF2080" s="277"/>
      <c r="HH2080" s="289"/>
    </row>
    <row r="2081" spans="1:216" ht="12.75" customHeight="1">
      <c r="A2081" s="188"/>
      <c r="B2081" s="189" t="s">
        <v>167</v>
      </c>
      <c r="C2081" s="501" t="s">
        <v>395</v>
      </c>
      <c r="D2081" s="501"/>
      <c r="E2081" s="501"/>
      <c r="F2081" s="501"/>
      <c r="G2081" s="501"/>
      <c r="H2081" s="190"/>
      <c r="I2081" s="191"/>
      <c r="J2081" s="191"/>
      <c r="K2081" s="191"/>
      <c r="L2081" s="193"/>
      <c r="M2081" s="191"/>
      <c r="N2081" s="193"/>
      <c r="O2081" s="191"/>
      <c r="P2081" s="216">
        <v>675.44</v>
      </c>
      <c r="GO2081" s="277"/>
      <c r="GP2081" s="277"/>
      <c r="GQ2081" s="277"/>
      <c r="GR2081" s="277"/>
      <c r="GS2081" s="277"/>
      <c r="GT2081" s="277"/>
      <c r="GU2081" s="277"/>
      <c r="GW2081" s="157" t="s">
        <v>395</v>
      </c>
      <c r="GX2081" s="157"/>
      <c r="GY2081" s="157"/>
      <c r="GZ2081" s="277"/>
      <c r="HA2081" s="157"/>
      <c r="HB2081" s="157"/>
      <c r="HC2081" s="277"/>
      <c r="HD2081" s="277"/>
      <c r="HF2081" s="277"/>
      <c r="HH2081" s="289"/>
    </row>
    <row r="2082" spans="1:216" ht="12.75" customHeight="1">
      <c r="A2082" s="188"/>
      <c r="B2082" s="189"/>
      <c r="C2082" s="501" t="s">
        <v>396</v>
      </c>
      <c r="D2082" s="501"/>
      <c r="E2082" s="501"/>
      <c r="F2082" s="501"/>
      <c r="G2082" s="501"/>
      <c r="H2082" s="190" t="s">
        <v>392</v>
      </c>
      <c r="I2082" s="191"/>
      <c r="J2082" s="191"/>
      <c r="K2082" s="215">
        <v>0.48206559999999998</v>
      </c>
      <c r="L2082" s="193"/>
      <c r="M2082" s="191"/>
      <c r="N2082" s="193"/>
      <c r="O2082" s="191"/>
      <c r="P2082" s="216">
        <v>333.47</v>
      </c>
      <c r="GO2082" s="277"/>
      <c r="GP2082" s="277"/>
      <c r="GQ2082" s="277"/>
      <c r="GR2082" s="277"/>
      <c r="GS2082" s="277"/>
      <c r="GT2082" s="277"/>
      <c r="GU2082" s="277"/>
      <c r="GW2082" s="157" t="s">
        <v>396</v>
      </c>
      <c r="GX2082" s="157"/>
      <c r="GY2082" s="157"/>
      <c r="GZ2082" s="277"/>
      <c r="HA2082" s="157"/>
      <c r="HB2082" s="157"/>
      <c r="HC2082" s="277"/>
      <c r="HD2082" s="277"/>
      <c r="HF2082" s="277"/>
      <c r="HH2082" s="289"/>
    </row>
    <row r="2083" spans="1:216" ht="12.75" customHeight="1">
      <c r="A2083" s="195"/>
      <c r="B2083" s="189" t="s">
        <v>397</v>
      </c>
      <c r="C2083" s="501" t="s">
        <v>398</v>
      </c>
      <c r="D2083" s="501"/>
      <c r="E2083" s="501"/>
      <c r="F2083" s="501"/>
      <c r="G2083" s="501"/>
      <c r="H2083" s="190" t="s">
        <v>399</v>
      </c>
      <c r="I2083" s="201">
        <v>0.17</v>
      </c>
      <c r="J2083" s="197">
        <v>1.6068849999999999</v>
      </c>
      <c r="K2083" s="215">
        <v>0.27317049999999998</v>
      </c>
      <c r="L2083" s="198"/>
      <c r="M2083" s="199"/>
      <c r="N2083" s="200">
        <v>1582.31</v>
      </c>
      <c r="O2083" s="191"/>
      <c r="P2083" s="194">
        <v>432.24</v>
      </c>
      <c r="Q2083" s="278"/>
      <c r="R2083" s="278"/>
      <c r="GO2083" s="277"/>
      <c r="GP2083" s="277"/>
      <c r="GQ2083" s="277"/>
      <c r="GR2083" s="277"/>
      <c r="GS2083" s="277"/>
      <c r="GT2083" s="277"/>
      <c r="GU2083" s="277"/>
      <c r="GW2083" s="157"/>
      <c r="GX2083" s="157" t="s">
        <v>398</v>
      </c>
      <c r="GY2083" s="157"/>
      <c r="GZ2083" s="277"/>
      <c r="HA2083" s="157"/>
      <c r="HB2083" s="157"/>
      <c r="HC2083" s="277"/>
      <c r="HD2083" s="277"/>
      <c r="HF2083" s="277"/>
      <c r="HH2083" s="289"/>
    </row>
    <row r="2084" spans="1:216" ht="12.75" customHeight="1">
      <c r="A2084" s="203"/>
      <c r="B2084" s="189" t="s">
        <v>400</v>
      </c>
      <c r="C2084" s="501" t="s">
        <v>401</v>
      </c>
      <c r="D2084" s="501"/>
      <c r="E2084" s="501"/>
      <c r="F2084" s="501"/>
      <c r="G2084" s="501"/>
      <c r="H2084" s="190" t="s">
        <v>392</v>
      </c>
      <c r="I2084" s="201">
        <v>0.17</v>
      </c>
      <c r="J2084" s="197">
        <v>1.6068849999999999</v>
      </c>
      <c r="K2084" s="215">
        <v>0.27317049999999998</v>
      </c>
      <c r="L2084" s="193"/>
      <c r="M2084" s="191"/>
      <c r="N2084" s="204">
        <v>777.91</v>
      </c>
      <c r="O2084" s="191"/>
      <c r="P2084" s="216">
        <v>212.5</v>
      </c>
      <c r="GO2084" s="277"/>
      <c r="GP2084" s="277"/>
      <c r="GQ2084" s="277"/>
      <c r="GR2084" s="277"/>
      <c r="GS2084" s="277"/>
      <c r="GT2084" s="277"/>
      <c r="GU2084" s="277"/>
      <c r="GW2084" s="157"/>
      <c r="GX2084" s="157"/>
      <c r="GY2084" s="157" t="s">
        <v>401</v>
      </c>
      <c r="GZ2084" s="277"/>
      <c r="HA2084" s="157"/>
      <c r="HB2084" s="157"/>
      <c r="HC2084" s="277"/>
      <c r="HD2084" s="277"/>
      <c r="HF2084" s="277"/>
      <c r="HH2084" s="289"/>
    </row>
    <row r="2085" spans="1:216" ht="12.75" customHeight="1">
      <c r="A2085" s="195"/>
      <c r="B2085" s="189" t="s">
        <v>402</v>
      </c>
      <c r="C2085" s="501" t="s">
        <v>403</v>
      </c>
      <c r="D2085" s="501"/>
      <c r="E2085" s="501"/>
      <c r="F2085" s="501"/>
      <c r="G2085" s="501"/>
      <c r="H2085" s="190" t="s">
        <v>399</v>
      </c>
      <c r="I2085" s="201">
        <v>0.13</v>
      </c>
      <c r="J2085" s="197">
        <v>1.6068849999999999</v>
      </c>
      <c r="K2085" s="215">
        <v>0.2088951</v>
      </c>
      <c r="L2085" s="198"/>
      <c r="M2085" s="199"/>
      <c r="N2085" s="200">
        <v>543.33000000000004</v>
      </c>
      <c r="O2085" s="191"/>
      <c r="P2085" s="194">
        <v>113.5</v>
      </c>
      <c r="Q2085" s="278"/>
      <c r="R2085" s="278"/>
      <c r="GO2085" s="277"/>
      <c r="GP2085" s="277"/>
      <c r="GQ2085" s="277"/>
      <c r="GR2085" s="277"/>
      <c r="GS2085" s="277"/>
      <c r="GT2085" s="277"/>
      <c r="GU2085" s="277"/>
      <c r="GW2085" s="157"/>
      <c r="GX2085" s="157" t="s">
        <v>403</v>
      </c>
      <c r="GY2085" s="157"/>
      <c r="GZ2085" s="277"/>
      <c r="HA2085" s="157"/>
      <c r="HB2085" s="157"/>
      <c r="HC2085" s="277"/>
      <c r="HD2085" s="277"/>
      <c r="HF2085" s="277"/>
      <c r="HH2085" s="289"/>
    </row>
    <row r="2086" spans="1:216" ht="12.75" customHeight="1">
      <c r="A2086" s="203"/>
      <c r="B2086" s="189" t="s">
        <v>404</v>
      </c>
      <c r="C2086" s="501" t="s">
        <v>405</v>
      </c>
      <c r="D2086" s="501"/>
      <c r="E2086" s="501"/>
      <c r="F2086" s="501"/>
      <c r="G2086" s="501"/>
      <c r="H2086" s="190" t="s">
        <v>392</v>
      </c>
      <c r="I2086" s="201">
        <v>0.13</v>
      </c>
      <c r="J2086" s="197">
        <v>1.6068849999999999</v>
      </c>
      <c r="K2086" s="215">
        <v>0.2088951</v>
      </c>
      <c r="L2086" s="193"/>
      <c r="M2086" s="191"/>
      <c r="N2086" s="204">
        <v>579.11</v>
      </c>
      <c r="O2086" s="191"/>
      <c r="P2086" s="216">
        <v>120.97</v>
      </c>
      <c r="GO2086" s="277"/>
      <c r="GP2086" s="277"/>
      <c r="GQ2086" s="277"/>
      <c r="GR2086" s="277"/>
      <c r="GS2086" s="277"/>
      <c r="GT2086" s="277"/>
      <c r="GU2086" s="277"/>
      <c r="GW2086" s="157"/>
      <c r="GX2086" s="157"/>
      <c r="GY2086" s="157" t="s">
        <v>405</v>
      </c>
      <c r="GZ2086" s="277"/>
      <c r="HA2086" s="157"/>
      <c r="HB2086" s="157"/>
      <c r="HC2086" s="277"/>
      <c r="HD2086" s="277"/>
      <c r="HF2086" s="277"/>
      <c r="HH2086" s="289"/>
    </row>
    <row r="2087" spans="1:216" ht="22.5" customHeight="1">
      <c r="A2087" s="195"/>
      <c r="B2087" s="189" t="s">
        <v>406</v>
      </c>
      <c r="C2087" s="501" t="s">
        <v>407</v>
      </c>
      <c r="D2087" s="501"/>
      <c r="E2087" s="501"/>
      <c r="F2087" s="501"/>
      <c r="G2087" s="501"/>
      <c r="H2087" s="190" t="s">
        <v>399</v>
      </c>
      <c r="I2087" s="196">
        <v>0.3</v>
      </c>
      <c r="J2087" s="197">
        <v>1.6068849999999999</v>
      </c>
      <c r="K2087" s="215">
        <v>0.48206549999999998</v>
      </c>
      <c r="L2087" s="198"/>
      <c r="M2087" s="199"/>
      <c r="N2087" s="200">
        <v>34.6</v>
      </c>
      <c r="O2087" s="191"/>
      <c r="P2087" s="194">
        <v>16.68</v>
      </c>
      <c r="Q2087" s="278"/>
      <c r="R2087" s="278"/>
      <c r="GO2087" s="277"/>
      <c r="GP2087" s="277"/>
      <c r="GQ2087" s="277"/>
      <c r="GR2087" s="277"/>
      <c r="GS2087" s="277"/>
      <c r="GT2087" s="277"/>
      <c r="GU2087" s="277"/>
      <c r="GW2087" s="157"/>
      <c r="GX2087" s="157" t="s">
        <v>407</v>
      </c>
      <c r="GY2087" s="157"/>
      <c r="GZ2087" s="277"/>
      <c r="HA2087" s="157"/>
      <c r="HB2087" s="157"/>
      <c r="HC2087" s="277"/>
      <c r="HD2087" s="277"/>
      <c r="HF2087" s="277"/>
      <c r="HH2087" s="289"/>
    </row>
    <row r="2088" spans="1:216" ht="12.75" customHeight="1">
      <c r="A2088" s="195"/>
      <c r="B2088" s="189" t="s">
        <v>408</v>
      </c>
      <c r="C2088" s="501" t="s">
        <v>409</v>
      </c>
      <c r="D2088" s="501"/>
      <c r="E2088" s="501"/>
      <c r="F2088" s="501"/>
      <c r="G2088" s="501"/>
      <c r="H2088" s="190" t="s">
        <v>399</v>
      </c>
      <c r="I2088" s="196">
        <v>2.2999999999999998</v>
      </c>
      <c r="J2088" s="197">
        <v>1.6068849999999999</v>
      </c>
      <c r="K2088" s="215">
        <v>3.6958354999999998</v>
      </c>
      <c r="L2088" s="205">
        <v>23.89</v>
      </c>
      <c r="M2088" s="206">
        <v>1.28</v>
      </c>
      <c r="N2088" s="200">
        <v>30.58</v>
      </c>
      <c r="O2088" s="191"/>
      <c r="P2088" s="194">
        <v>113.02</v>
      </c>
      <c r="Q2088" s="278"/>
      <c r="R2088" s="278"/>
      <c r="GO2088" s="277"/>
      <c r="GP2088" s="277"/>
      <c r="GQ2088" s="277"/>
      <c r="GR2088" s="277"/>
      <c r="GS2088" s="277"/>
      <c r="GT2088" s="277"/>
      <c r="GU2088" s="277"/>
      <c r="GW2088" s="157"/>
      <c r="GX2088" s="157" t="s">
        <v>409</v>
      </c>
      <c r="GY2088" s="157"/>
      <c r="GZ2088" s="277"/>
      <c r="HA2088" s="157"/>
      <c r="HB2088" s="157"/>
      <c r="HC2088" s="277"/>
      <c r="HD2088" s="277"/>
      <c r="HF2088" s="277"/>
      <c r="HH2088" s="289"/>
    </row>
    <row r="2089" spans="1:216" ht="12.75" customHeight="1">
      <c r="A2089" s="188"/>
      <c r="B2089" s="189" t="s">
        <v>180</v>
      </c>
      <c r="C2089" s="501" t="s">
        <v>410</v>
      </c>
      <c r="D2089" s="501"/>
      <c r="E2089" s="501"/>
      <c r="F2089" s="501"/>
      <c r="G2089" s="501"/>
      <c r="H2089" s="190"/>
      <c r="I2089" s="191"/>
      <c r="J2089" s="191"/>
      <c r="K2089" s="191"/>
      <c r="L2089" s="193"/>
      <c r="M2089" s="191"/>
      <c r="N2089" s="193"/>
      <c r="O2089" s="191"/>
      <c r="P2089" s="194">
        <v>2484.5</v>
      </c>
      <c r="GO2089" s="277"/>
      <c r="GP2089" s="277"/>
      <c r="GQ2089" s="277"/>
      <c r="GR2089" s="277"/>
      <c r="GS2089" s="277"/>
      <c r="GT2089" s="277"/>
      <c r="GU2089" s="277"/>
      <c r="GW2089" s="157" t="s">
        <v>410</v>
      </c>
      <c r="GX2089" s="157"/>
      <c r="GY2089" s="157"/>
      <c r="GZ2089" s="277"/>
      <c r="HA2089" s="157"/>
      <c r="HB2089" s="157"/>
      <c r="HC2089" s="277"/>
      <c r="HD2089" s="277"/>
      <c r="HF2089" s="277"/>
      <c r="HH2089" s="289"/>
    </row>
    <row r="2090" spans="1:216" ht="22.5" customHeight="1">
      <c r="A2090" s="195"/>
      <c r="B2090" s="189" t="s">
        <v>411</v>
      </c>
      <c r="C2090" s="501" t="s">
        <v>412</v>
      </c>
      <c r="D2090" s="501"/>
      <c r="E2090" s="501"/>
      <c r="F2090" s="501"/>
      <c r="G2090" s="501"/>
      <c r="H2090" s="190" t="s">
        <v>413</v>
      </c>
      <c r="I2090" s="196">
        <v>0.5</v>
      </c>
      <c r="J2090" s="202">
        <v>1.0367</v>
      </c>
      <c r="K2090" s="192">
        <v>0.51834999999999998</v>
      </c>
      <c r="L2090" s="205">
        <v>155.63</v>
      </c>
      <c r="M2090" s="206">
        <v>0.77</v>
      </c>
      <c r="N2090" s="200">
        <v>119.84</v>
      </c>
      <c r="O2090" s="191"/>
      <c r="P2090" s="194">
        <v>62.12</v>
      </c>
      <c r="Q2090" s="278"/>
      <c r="R2090" s="278"/>
      <c r="GO2090" s="277"/>
      <c r="GP2090" s="277"/>
      <c r="GQ2090" s="277"/>
      <c r="GR2090" s="277"/>
      <c r="GS2090" s="277"/>
      <c r="GT2090" s="277"/>
      <c r="GU2090" s="277"/>
      <c r="GW2090" s="157"/>
      <c r="GX2090" s="157" t="s">
        <v>412</v>
      </c>
      <c r="GY2090" s="157"/>
      <c r="GZ2090" s="277"/>
      <c r="HA2090" s="157"/>
      <c r="HB2090" s="157"/>
      <c r="HC2090" s="277"/>
      <c r="HD2090" s="277"/>
      <c r="HF2090" s="277"/>
      <c r="HH2090" s="289"/>
    </row>
    <row r="2091" spans="1:216" ht="33.75" customHeight="1">
      <c r="A2091" s="195"/>
      <c r="B2091" s="189" t="s">
        <v>414</v>
      </c>
      <c r="C2091" s="501" t="s">
        <v>415</v>
      </c>
      <c r="D2091" s="501"/>
      <c r="E2091" s="501"/>
      <c r="F2091" s="501"/>
      <c r="G2091" s="501"/>
      <c r="H2091" s="190" t="s">
        <v>413</v>
      </c>
      <c r="I2091" s="202">
        <v>0.23780000000000001</v>
      </c>
      <c r="J2091" s="202">
        <v>1.0367</v>
      </c>
      <c r="K2091" s="215">
        <v>0.2465273</v>
      </c>
      <c r="L2091" s="205">
        <v>154.5</v>
      </c>
      <c r="M2091" s="206">
        <v>1.07</v>
      </c>
      <c r="N2091" s="200">
        <v>165.32</v>
      </c>
      <c r="O2091" s="191"/>
      <c r="P2091" s="194">
        <v>40.76</v>
      </c>
      <c r="Q2091" s="278"/>
      <c r="R2091" s="278"/>
      <c r="GO2091" s="277"/>
      <c r="GP2091" s="277"/>
      <c r="GQ2091" s="277"/>
      <c r="GR2091" s="277"/>
      <c r="GS2091" s="277"/>
      <c r="GT2091" s="277"/>
      <c r="GU2091" s="277"/>
      <c r="GW2091" s="157"/>
      <c r="GX2091" s="157" t="s">
        <v>415</v>
      </c>
      <c r="GY2091" s="157"/>
      <c r="GZ2091" s="277"/>
      <c r="HA2091" s="157"/>
      <c r="HB2091" s="157"/>
      <c r="HC2091" s="277"/>
      <c r="HD2091" s="277"/>
      <c r="HF2091" s="277"/>
      <c r="HH2091" s="289"/>
    </row>
    <row r="2092" spans="1:216" ht="22.5" customHeight="1">
      <c r="A2092" s="195"/>
      <c r="B2092" s="189" t="s">
        <v>416</v>
      </c>
      <c r="C2092" s="501" t="s">
        <v>417</v>
      </c>
      <c r="D2092" s="501"/>
      <c r="E2092" s="501"/>
      <c r="F2092" s="501"/>
      <c r="G2092" s="501"/>
      <c r="H2092" s="190" t="s">
        <v>418</v>
      </c>
      <c r="I2092" s="207">
        <v>2.8000000000000001E-2</v>
      </c>
      <c r="J2092" s="202">
        <v>1.0367</v>
      </c>
      <c r="K2092" s="215">
        <v>2.9027600000000001E-2</v>
      </c>
      <c r="L2092" s="198"/>
      <c r="M2092" s="199"/>
      <c r="N2092" s="200">
        <v>51677.56</v>
      </c>
      <c r="O2092" s="191"/>
      <c r="P2092" s="194">
        <v>1500.08</v>
      </c>
      <c r="Q2092" s="278"/>
      <c r="R2092" s="278"/>
      <c r="GO2092" s="277"/>
      <c r="GP2092" s="277"/>
      <c r="GQ2092" s="277"/>
      <c r="GR2092" s="277"/>
      <c r="GS2092" s="277"/>
      <c r="GT2092" s="277"/>
      <c r="GU2092" s="277"/>
      <c r="GW2092" s="157"/>
      <c r="GX2092" s="157" t="s">
        <v>417</v>
      </c>
      <c r="GY2092" s="157"/>
      <c r="GZ2092" s="277"/>
      <c r="HA2092" s="157"/>
      <c r="HB2092" s="157"/>
      <c r="HC2092" s="277"/>
      <c r="HD2092" s="277"/>
      <c r="HF2092" s="277"/>
      <c r="HH2092" s="289"/>
    </row>
    <row r="2093" spans="1:216" ht="12.75" customHeight="1">
      <c r="A2093" s="195"/>
      <c r="B2093" s="189" t="s">
        <v>419</v>
      </c>
      <c r="C2093" s="501" t="s">
        <v>420</v>
      </c>
      <c r="D2093" s="501"/>
      <c r="E2093" s="501"/>
      <c r="F2093" s="501"/>
      <c r="G2093" s="501"/>
      <c r="H2093" s="190" t="s">
        <v>418</v>
      </c>
      <c r="I2093" s="192">
        <v>2.0000000000000002E-5</v>
      </c>
      <c r="J2093" s="202">
        <v>1.0367</v>
      </c>
      <c r="K2093" s="215">
        <v>2.0699999999999998E-5</v>
      </c>
      <c r="L2093" s="208">
        <v>51280.15</v>
      </c>
      <c r="M2093" s="206">
        <v>1.54</v>
      </c>
      <c r="N2093" s="200">
        <v>78971.429999999993</v>
      </c>
      <c r="O2093" s="191"/>
      <c r="P2093" s="194">
        <v>1.63</v>
      </c>
      <c r="Q2093" s="278"/>
      <c r="R2093" s="278"/>
      <c r="GO2093" s="277"/>
      <c r="GP2093" s="277"/>
      <c r="GQ2093" s="277"/>
      <c r="GR2093" s="277"/>
      <c r="GS2093" s="277"/>
      <c r="GT2093" s="277"/>
      <c r="GU2093" s="277"/>
      <c r="GW2093" s="157"/>
      <c r="GX2093" s="157" t="s">
        <v>420</v>
      </c>
      <c r="GY2093" s="157"/>
      <c r="GZ2093" s="277"/>
      <c r="HA2093" s="157"/>
      <c r="HB2093" s="157"/>
      <c r="HC2093" s="277"/>
      <c r="HD2093" s="277"/>
      <c r="HF2093" s="277"/>
      <c r="HH2093" s="289"/>
    </row>
    <row r="2094" spans="1:216" ht="12.75" customHeight="1">
      <c r="A2094" s="195"/>
      <c r="B2094" s="189" t="s">
        <v>421</v>
      </c>
      <c r="C2094" s="501" t="s">
        <v>422</v>
      </c>
      <c r="D2094" s="501"/>
      <c r="E2094" s="501"/>
      <c r="F2094" s="501"/>
      <c r="G2094" s="501"/>
      <c r="H2094" s="190" t="s">
        <v>418</v>
      </c>
      <c r="I2094" s="192">
        <v>3.0000000000000001E-5</v>
      </c>
      <c r="J2094" s="202">
        <v>1.0367</v>
      </c>
      <c r="K2094" s="215">
        <v>3.1099999999999997E-5</v>
      </c>
      <c r="L2094" s="208">
        <v>146734.48000000001</v>
      </c>
      <c r="M2094" s="206">
        <v>1.38</v>
      </c>
      <c r="N2094" s="200">
        <v>202493.58</v>
      </c>
      <c r="O2094" s="191"/>
      <c r="P2094" s="194">
        <v>6.3</v>
      </c>
      <c r="Q2094" s="278"/>
      <c r="R2094" s="278"/>
      <c r="GO2094" s="277"/>
      <c r="GP2094" s="277"/>
      <c r="GQ2094" s="277"/>
      <c r="GR2094" s="277"/>
      <c r="GS2094" s="277"/>
      <c r="GT2094" s="277"/>
      <c r="GU2094" s="277"/>
      <c r="GW2094" s="157"/>
      <c r="GX2094" s="157" t="s">
        <v>422</v>
      </c>
      <c r="GY2094" s="157"/>
      <c r="GZ2094" s="277"/>
      <c r="HA2094" s="157"/>
      <c r="HB2094" s="157"/>
      <c r="HC2094" s="277"/>
      <c r="HD2094" s="277"/>
      <c r="HF2094" s="277"/>
      <c r="HH2094" s="289"/>
    </row>
    <row r="2095" spans="1:216" ht="12.75" customHeight="1">
      <c r="A2095" s="195"/>
      <c r="B2095" s="189" t="s">
        <v>423</v>
      </c>
      <c r="C2095" s="501" t="s">
        <v>424</v>
      </c>
      <c r="D2095" s="501"/>
      <c r="E2095" s="501"/>
      <c r="F2095" s="501"/>
      <c r="G2095" s="501"/>
      <c r="H2095" s="190" t="s">
        <v>418</v>
      </c>
      <c r="I2095" s="192">
        <v>2.0000000000000002E-5</v>
      </c>
      <c r="J2095" s="202">
        <v>1.0367</v>
      </c>
      <c r="K2095" s="215">
        <v>2.0699999999999998E-5</v>
      </c>
      <c r="L2095" s="208">
        <v>98526.45</v>
      </c>
      <c r="M2095" s="206">
        <v>1.43</v>
      </c>
      <c r="N2095" s="200">
        <v>140892.82</v>
      </c>
      <c r="O2095" s="191"/>
      <c r="P2095" s="194">
        <v>2.92</v>
      </c>
      <c r="Q2095" s="278"/>
      <c r="R2095" s="278"/>
      <c r="GO2095" s="277"/>
      <c r="GP2095" s="277"/>
      <c r="GQ2095" s="277"/>
      <c r="GR2095" s="277"/>
      <c r="GS2095" s="277"/>
      <c r="GT2095" s="277"/>
      <c r="GU2095" s="277"/>
      <c r="GW2095" s="157"/>
      <c r="GX2095" s="157" t="s">
        <v>424</v>
      </c>
      <c r="GY2095" s="157"/>
      <c r="GZ2095" s="277"/>
      <c r="HA2095" s="157"/>
      <c r="HB2095" s="157"/>
      <c r="HC2095" s="277"/>
      <c r="HD2095" s="277"/>
      <c r="HF2095" s="277"/>
      <c r="HH2095" s="289"/>
    </row>
    <row r="2096" spans="1:216" ht="12.75" customHeight="1">
      <c r="A2096" s="195"/>
      <c r="B2096" s="189" t="s">
        <v>425</v>
      </c>
      <c r="C2096" s="501" t="s">
        <v>426</v>
      </c>
      <c r="D2096" s="501"/>
      <c r="E2096" s="501"/>
      <c r="F2096" s="501"/>
      <c r="G2096" s="501"/>
      <c r="H2096" s="190" t="s">
        <v>413</v>
      </c>
      <c r="I2096" s="201">
        <v>0.01</v>
      </c>
      <c r="J2096" s="202">
        <v>1.0367</v>
      </c>
      <c r="K2096" s="197">
        <v>1.0366999999999999E-2</v>
      </c>
      <c r="L2096" s="205">
        <v>60.6</v>
      </c>
      <c r="M2096" s="206">
        <v>1.43</v>
      </c>
      <c r="N2096" s="200">
        <v>86.66</v>
      </c>
      <c r="O2096" s="191"/>
      <c r="P2096" s="194">
        <v>0.9</v>
      </c>
      <c r="Q2096" s="278"/>
      <c r="R2096" s="278"/>
      <c r="GO2096" s="277"/>
      <c r="GP2096" s="277"/>
      <c r="GQ2096" s="277"/>
      <c r="GR2096" s="277"/>
      <c r="GS2096" s="277"/>
      <c r="GT2096" s="277"/>
      <c r="GU2096" s="277"/>
      <c r="GW2096" s="157"/>
      <c r="GX2096" s="157" t="s">
        <v>426</v>
      </c>
      <c r="GY2096" s="157"/>
      <c r="GZ2096" s="277"/>
      <c r="HA2096" s="157"/>
      <c r="HB2096" s="157"/>
      <c r="HC2096" s="277"/>
      <c r="HD2096" s="277"/>
      <c r="HF2096" s="277"/>
      <c r="HH2096" s="289"/>
    </row>
    <row r="2097" spans="1:216" ht="12.75" customHeight="1">
      <c r="A2097" s="195"/>
      <c r="B2097" s="189" t="s">
        <v>427</v>
      </c>
      <c r="C2097" s="501" t="s">
        <v>428</v>
      </c>
      <c r="D2097" s="501"/>
      <c r="E2097" s="501"/>
      <c r="F2097" s="501"/>
      <c r="G2097" s="501"/>
      <c r="H2097" s="190" t="s">
        <v>142</v>
      </c>
      <c r="I2097" s="209">
        <v>50</v>
      </c>
      <c r="J2097" s="202">
        <v>1.0367</v>
      </c>
      <c r="K2097" s="207">
        <v>51.835000000000001</v>
      </c>
      <c r="L2097" s="205">
        <v>19.739999999999998</v>
      </c>
      <c r="M2097" s="206">
        <v>0.85</v>
      </c>
      <c r="N2097" s="200">
        <v>16.78</v>
      </c>
      <c r="O2097" s="191"/>
      <c r="P2097" s="194">
        <v>869.79</v>
      </c>
      <c r="Q2097" s="278"/>
      <c r="R2097" s="278"/>
      <c r="GO2097" s="277"/>
      <c r="GP2097" s="277"/>
      <c r="GQ2097" s="277"/>
      <c r="GR2097" s="277"/>
      <c r="GS2097" s="277"/>
      <c r="GT2097" s="277"/>
      <c r="GU2097" s="277"/>
      <c r="GW2097" s="157"/>
      <c r="GX2097" s="157" t="s">
        <v>428</v>
      </c>
      <c r="GY2097" s="157"/>
      <c r="GZ2097" s="277"/>
      <c r="HA2097" s="157"/>
      <c r="HB2097" s="157"/>
      <c r="HC2097" s="277"/>
      <c r="HD2097" s="277"/>
      <c r="HF2097" s="277"/>
      <c r="HH2097" s="289"/>
    </row>
    <row r="2098" spans="1:216" ht="12.75" customHeight="1">
      <c r="A2098" s="210"/>
      <c r="B2098" s="187"/>
      <c r="C2098" s="500" t="s">
        <v>429</v>
      </c>
      <c r="D2098" s="500"/>
      <c r="E2098" s="500"/>
      <c r="F2098" s="500"/>
      <c r="G2098" s="500"/>
      <c r="H2098" s="180"/>
      <c r="I2098" s="181"/>
      <c r="J2098" s="181"/>
      <c r="K2098" s="181"/>
      <c r="L2098" s="183"/>
      <c r="M2098" s="181"/>
      <c r="N2098" s="211"/>
      <c r="O2098" s="181"/>
      <c r="P2098" s="212">
        <v>15683.68</v>
      </c>
      <c r="Q2098" s="278"/>
      <c r="R2098" s="278"/>
      <c r="GO2098" s="277"/>
      <c r="GP2098" s="277"/>
      <c r="GQ2098" s="277"/>
      <c r="GR2098" s="277"/>
      <c r="GS2098" s="277"/>
      <c r="GT2098" s="277"/>
      <c r="GU2098" s="277"/>
      <c r="GW2098" s="157"/>
      <c r="GX2098" s="157"/>
      <c r="GY2098" s="157"/>
      <c r="GZ2098" s="277" t="s">
        <v>429</v>
      </c>
      <c r="HA2098" s="157"/>
      <c r="HB2098" s="157"/>
      <c r="HC2098" s="277"/>
      <c r="HD2098" s="277"/>
      <c r="HF2098" s="277"/>
      <c r="HH2098" s="289"/>
    </row>
    <row r="2099" spans="1:216" ht="12.75" customHeight="1">
      <c r="A2099" s="203" t="s">
        <v>2279</v>
      </c>
      <c r="B2099" s="189" t="s">
        <v>430</v>
      </c>
      <c r="C2099" s="501" t="s">
        <v>431</v>
      </c>
      <c r="D2099" s="501"/>
      <c r="E2099" s="501"/>
      <c r="F2099" s="501"/>
      <c r="G2099" s="501"/>
      <c r="H2099" s="190" t="s">
        <v>432</v>
      </c>
      <c r="I2099" s="209">
        <v>2</v>
      </c>
      <c r="J2099" s="191"/>
      <c r="K2099" s="209">
        <v>2</v>
      </c>
      <c r="L2099" s="193"/>
      <c r="M2099" s="191"/>
      <c r="N2099" s="193"/>
      <c r="O2099" s="202">
        <v>1.0367</v>
      </c>
      <c r="P2099" s="216">
        <v>157.29</v>
      </c>
      <c r="GO2099" s="277"/>
      <c r="GP2099" s="277"/>
      <c r="GQ2099" s="277"/>
      <c r="GR2099" s="277"/>
      <c r="GS2099" s="277"/>
      <c r="GT2099" s="277"/>
      <c r="GU2099" s="277"/>
      <c r="GW2099" s="157"/>
      <c r="GX2099" s="157"/>
      <c r="GY2099" s="157"/>
      <c r="GZ2099" s="277"/>
      <c r="HA2099" s="157" t="s">
        <v>431</v>
      </c>
      <c r="HB2099" s="157"/>
      <c r="HC2099" s="277"/>
      <c r="HD2099" s="277"/>
      <c r="HF2099" s="277"/>
      <c r="HH2099" s="289"/>
    </row>
    <row r="2100" spans="1:216" ht="12.75" customHeight="1">
      <c r="A2100" s="203"/>
      <c r="B2100" s="189"/>
      <c r="C2100" s="501" t="s">
        <v>433</v>
      </c>
      <c r="D2100" s="501"/>
      <c r="E2100" s="501"/>
      <c r="F2100" s="501"/>
      <c r="G2100" s="501"/>
      <c r="H2100" s="190"/>
      <c r="I2100" s="191"/>
      <c r="J2100" s="191"/>
      <c r="K2100" s="191"/>
      <c r="L2100" s="193"/>
      <c r="M2100" s="191"/>
      <c r="N2100" s="193"/>
      <c r="O2100" s="191"/>
      <c r="P2100" s="194">
        <v>12523.74</v>
      </c>
      <c r="GO2100" s="277"/>
      <c r="GP2100" s="277"/>
      <c r="GQ2100" s="277"/>
      <c r="GR2100" s="277"/>
      <c r="GS2100" s="277"/>
      <c r="GT2100" s="277"/>
      <c r="GU2100" s="277"/>
      <c r="GW2100" s="157"/>
      <c r="GX2100" s="157"/>
      <c r="GY2100" s="157"/>
      <c r="GZ2100" s="277"/>
      <c r="HA2100" s="157"/>
      <c r="HB2100" s="157" t="s">
        <v>433</v>
      </c>
      <c r="HC2100" s="277"/>
      <c r="HD2100" s="277"/>
      <c r="HF2100" s="277"/>
      <c r="HH2100" s="289"/>
    </row>
    <row r="2101" spans="1:216" ht="12.75" customHeight="1">
      <c r="A2101" s="203"/>
      <c r="B2101" s="189" t="s">
        <v>434</v>
      </c>
      <c r="C2101" s="501" t="s">
        <v>435</v>
      </c>
      <c r="D2101" s="501"/>
      <c r="E2101" s="501"/>
      <c r="F2101" s="501"/>
      <c r="G2101" s="501"/>
      <c r="H2101" s="190" t="s">
        <v>432</v>
      </c>
      <c r="I2101" s="209">
        <v>90</v>
      </c>
      <c r="J2101" s="191"/>
      <c r="K2101" s="209">
        <v>90</v>
      </c>
      <c r="L2101" s="193"/>
      <c r="M2101" s="191"/>
      <c r="N2101" s="193"/>
      <c r="O2101" s="191"/>
      <c r="P2101" s="194">
        <v>11271.37</v>
      </c>
      <c r="GO2101" s="277"/>
      <c r="GP2101" s="277"/>
      <c r="GQ2101" s="277"/>
      <c r="GR2101" s="277"/>
      <c r="GS2101" s="277"/>
      <c r="GT2101" s="277"/>
      <c r="GU2101" s="277"/>
      <c r="GW2101" s="157"/>
      <c r="GX2101" s="157"/>
      <c r="GY2101" s="157"/>
      <c r="GZ2101" s="277"/>
      <c r="HA2101" s="157"/>
      <c r="HB2101" s="157" t="s">
        <v>435</v>
      </c>
      <c r="HC2101" s="277"/>
      <c r="HD2101" s="277"/>
      <c r="HF2101" s="277"/>
      <c r="HH2101" s="289"/>
    </row>
    <row r="2102" spans="1:216" ht="12.75" customHeight="1">
      <c r="A2102" s="203"/>
      <c r="B2102" s="189" t="s">
        <v>436</v>
      </c>
      <c r="C2102" s="501" t="s">
        <v>437</v>
      </c>
      <c r="D2102" s="501"/>
      <c r="E2102" s="501"/>
      <c r="F2102" s="501"/>
      <c r="G2102" s="501"/>
      <c r="H2102" s="190" t="s">
        <v>432</v>
      </c>
      <c r="I2102" s="209">
        <v>46</v>
      </c>
      <c r="J2102" s="191"/>
      <c r="K2102" s="209">
        <v>46</v>
      </c>
      <c r="L2102" s="193"/>
      <c r="M2102" s="191"/>
      <c r="N2102" s="193"/>
      <c r="O2102" s="191"/>
      <c r="P2102" s="194">
        <v>5760.92</v>
      </c>
      <c r="GO2102" s="277"/>
      <c r="GP2102" s="277"/>
      <c r="GQ2102" s="277"/>
      <c r="GR2102" s="277"/>
      <c r="GS2102" s="277"/>
      <c r="GT2102" s="277"/>
      <c r="GU2102" s="277"/>
      <c r="GW2102" s="157"/>
      <c r="GX2102" s="157"/>
      <c r="GY2102" s="157"/>
      <c r="GZ2102" s="277"/>
      <c r="HA2102" s="157"/>
      <c r="HB2102" s="157" t="s">
        <v>437</v>
      </c>
      <c r="HC2102" s="277"/>
      <c r="HD2102" s="277"/>
      <c r="HF2102" s="277"/>
      <c r="HH2102" s="289"/>
    </row>
    <row r="2103" spans="1:216" ht="12.75" customHeight="1">
      <c r="A2103" s="213"/>
      <c r="B2103" s="214"/>
      <c r="C2103" s="500" t="s">
        <v>438</v>
      </c>
      <c r="D2103" s="500"/>
      <c r="E2103" s="500"/>
      <c r="F2103" s="500"/>
      <c r="G2103" s="500"/>
      <c r="H2103" s="180"/>
      <c r="I2103" s="181"/>
      <c r="J2103" s="181"/>
      <c r="K2103" s="181"/>
      <c r="L2103" s="183"/>
      <c r="M2103" s="181"/>
      <c r="N2103" s="211">
        <v>32873.26</v>
      </c>
      <c r="O2103" s="181"/>
      <c r="P2103" s="212">
        <v>32873.26</v>
      </c>
      <c r="GO2103" s="277"/>
      <c r="GP2103" s="277"/>
      <c r="GQ2103" s="277"/>
      <c r="GR2103" s="277"/>
      <c r="GS2103" s="277"/>
      <c r="GT2103" s="277"/>
      <c r="GU2103" s="277"/>
      <c r="GW2103" s="157"/>
      <c r="GX2103" s="157"/>
      <c r="GY2103" s="157"/>
      <c r="GZ2103" s="277"/>
      <c r="HA2103" s="157"/>
      <c r="HB2103" s="157"/>
      <c r="HC2103" s="277" t="s">
        <v>438</v>
      </c>
      <c r="HD2103" s="277"/>
      <c r="HF2103" s="277"/>
      <c r="HH2103" s="289"/>
    </row>
    <row r="2104" spans="1:216" ht="12.75" customHeight="1">
      <c r="A2104" s="497" t="s">
        <v>2280</v>
      </c>
      <c r="B2104" s="497"/>
      <c r="C2104" s="497"/>
      <c r="D2104" s="497"/>
      <c r="E2104" s="497"/>
      <c r="F2104" s="497"/>
      <c r="G2104" s="497"/>
      <c r="H2104" s="497"/>
      <c r="I2104" s="497"/>
      <c r="J2104" s="497"/>
      <c r="K2104" s="497"/>
      <c r="L2104" s="497"/>
      <c r="M2104" s="497"/>
      <c r="N2104" s="497"/>
      <c r="O2104" s="497"/>
      <c r="P2104" s="497"/>
      <c r="GO2104" s="277"/>
      <c r="GP2104" s="277" t="s">
        <v>2280</v>
      </c>
      <c r="GQ2104" s="277"/>
      <c r="GR2104" s="277"/>
      <c r="GS2104" s="277"/>
      <c r="GT2104" s="277"/>
      <c r="GU2104" s="277"/>
      <c r="GW2104" s="157"/>
      <c r="GX2104" s="157"/>
      <c r="GY2104" s="157"/>
      <c r="GZ2104" s="277"/>
      <c r="HA2104" s="157"/>
      <c r="HB2104" s="157"/>
      <c r="HC2104" s="277"/>
      <c r="HD2104" s="277"/>
      <c r="HF2104" s="277"/>
      <c r="HH2104" s="289"/>
    </row>
    <row r="2105" spans="1:216" ht="12.75" customHeight="1">
      <c r="A2105" s="497" t="s">
        <v>2281</v>
      </c>
      <c r="B2105" s="497"/>
      <c r="C2105" s="497"/>
      <c r="D2105" s="497"/>
      <c r="E2105" s="497"/>
      <c r="F2105" s="497"/>
      <c r="G2105" s="497"/>
      <c r="H2105" s="497"/>
      <c r="I2105" s="497"/>
      <c r="J2105" s="497"/>
      <c r="K2105" s="497"/>
      <c r="L2105" s="497"/>
      <c r="M2105" s="497"/>
      <c r="N2105" s="497"/>
      <c r="O2105" s="497"/>
      <c r="P2105" s="497"/>
      <c r="GO2105" s="277"/>
      <c r="GP2105" s="277" t="s">
        <v>2281</v>
      </c>
      <c r="GQ2105" s="277"/>
      <c r="GR2105" s="277"/>
      <c r="GS2105" s="277"/>
      <c r="GT2105" s="277"/>
      <c r="GU2105" s="277"/>
      <c r="GW2105" s="157"/>
      <c r="GX2105" s="157"/>
      <c r="GY2105" s="157"/>
      <c r="GZ2105" s="277"/>
      <c r="HA2105" s="157"/>
      <c r="HB2105" s="157"/>
      <c r="HC2105" s="277"/>
      <c r="HD2105" s="277"/>
      <c r="HF2105" s="277"/>
      <c r="HH2105" s="289"/>
    </row>
    <row r="2106" spans="1:216" ht="12.75" customHeight="1">
      <c r="A2106" s="178" t="s">
        <v>783</v>
      </c>
      <c r="B2106" s="179" t="s">
        <v>724</v>
      </c>
      <c r="C2106" s="498" t="s">
        <v>2117</v>
      </c>
      <c r="D2106" s="498"/>
      <c r="E2106" s="498"/>
      <c r="F2106" s="498"/>
      <c r="G2106" s="498"/>
      <c r="H2106" s="180" t="s">
        <v>587</v>
      </c>
      <c r="I2106" s="181">
        <v>1.47</v>
      </c>
      <c r="J2106" s="182">
        <v>1</v>
      </c>
      <c r="K2106" s="219">
        <v>1.47</v>
      </c>
      <c r="L2106" s="183"/>
      <c r="M2106" s="181"/>
      <c r="N2106" s="184"/>
      <c r="O2106" s="181"/>
      <c r="P2106" s="185"/>
      <c r="GO2106" s="277"/>
      <c r="GP2106" s="277"/>
      <c r="GQ2106" s="277" t="s">
        <v>2117</v>
      </c>
      <c r="GR2106" s="277"/>
      <c r="GS2106" s="277"/>
      <c r="GT2106" s="277"/>
      <c r="GU2106" s="277"/>
      <c r="GW2106" s="157"/>
      <c r="GX2106" s="157"/>
      <c r="GY2106" s="157"/>
      <c r="GZ2106" s="277"/>
      <c r="HA2106" s="157"/>
      <c r="HB2106" s="157"/>
      <c r="HC2106" s="277"/>
      <c r="HD2106" s="277"/>
      <c r="HF2106" s="277"/>
      <c r="HH2106" s="289"/>
    </row>
    <row r="2107" spans="1:216" ht="56.25" customHeight="1">
      <c r="A2107" s="186"/>
      <c r="B2107" s="187" t="s">
        <v>386</v>
      </c>
      <c r="C2107" s="499" t="s">
        <v>387</v>
      </c>
      <c r="D2107" s="499"/>
      <c r="E2107" s="499"/>
      <c r="F2107" s="499"/>
      <c r="G2107" s="499"/>
      <c r="H2107" s="499"/>
      <c r="I2107" s="499"/>
      <c r="J2107" s="499"/>
      <c r="K2107" s="499"/>
      <c r="L2107" s="499"/>
      <c r="M2107" s="499"/>
      <c r="N2107" s="499"/>
      <c r="O2107" s="499"/>
      <c r="P2107" s="499"/>
      <c r="GO2107" s="277"/>
      <c r="GP2107" s="277"/>
      <c r="GQ2107" s="277"/>
      <c r="GR2107" s="277"/>
      <c r="GS2107" s="277"/>
      <c r="GT2107" s="277"/>
      <c r="GU2107" s="277"/>
      <c r="GV2107" s="140" t="s">
        <v>387</v>
      </c>
      <c r="GW2107" s="157"/>
      <c r="GX2107" s="157"/>
      <c r="GY2107" s="157"/>
      <c r="GZ2107" s="277"/>
      <c r="HA2107" s="157"/>
      <c r="HB2107" s="157"/>
      <c r="HC2107" s="277"/>
      <c r="HD2107" s="277"/>
      <c r="HF2107" s="277"/>
      <c r="HH2107" s="289"/>
    </row>
    <row r="2108" spans="1:216" ht="22.5" customHeight="1">
      <c r="A2108" s="186"/>
      <c r="B2108" s="187" t="s">
        <v>388</v>
      </c>
      <c r="C2108" s="499" t="s">
        <v>389</v>
      </c>
      <c r="D2108" s="499"/>
      <c r="E2108" s="499"/>
      <c r="F2108" s="499"/>
      <c r="G2108" s="499"/>
      <c r="H2108" s="499"/>
      <c r="I2108" s="499"/>
      <c r="J2108" s="499"/>
      <c r="K2108" s="499"/>
      <c r="L2108" s="499"/>
      <c r="M2108" s="499"/>
      <c r="N2108" s="499"/>
      <c r="O2108" s="499"/>
      <c r="P2108" s="499"/>
      <c r="GO2108" s="277"/>
      <c r="GP2108" s="277"/>
      <c r="GQ2108" s="277"/>
      <c r="GR2108" s="277"/>
      <c r="GS2108" s="277"/>
      <c r="GT2108" s="277"/>
      <c r="GU2108" s="277"/>
      <c r="GV2108" s="140" t="s">
        <v>389</v>
      </c>
      <c r="GW2108" s="157"/>
      <c r="GX2108" s="157"/>
      <c r="GY2108" s="157"/>
      <c r="GZ2108" s="277"/>
      <c r="HA2108" s="157"/>
      <c r="HB2108" s="157"/>
      <c r="HC2108" s="277"/>
      <c r="HD2108" s="277"/>
      <c r="HF2108" s="277"/>
      <c r="HH2108" s="289"/>
    </row>
    <row r="2109" spans="1:216" ht="12.75" customHeight="1">
      <c r="A2109" s="186"/>
      <c r="B2109" s="187"/>
      <c r="C2109" s="499" t="s">
        <v>2011</v>
      </c>
      <c r="D2109" s="499"/>
      <c r="E2109" s="499"/>
      <c r="F2109" s="499"/>
      <c r="G2109" s="499"/>
      <c r="H2109" s="499"/>
      <c r="I2109" s="499"/>
      <c r="J2109" s="499"/>
      <c r="K2109" s="499"/>
      <c r="L2109" s="499"/>
      <c r="M2109" s="499"/>
      <c r="N2109" s="499"/>
      <c r="O2109" s="499"/>
      <c r="P2109" s="499"/>
      <c r="GO2109" s="277"/>
      <c r="GP2109" s="277"/>
      <c r="GQ2109" s="277"/>
      <c r="GR2109" s="277"/>
      <c r="GS2109" s="277"/>
      <c r="GT2109" s="277"/>
      <c r="GU2109" s="277"/>
      <c r="GV2109" s="140" t="s">
        <v>2011</v>
      </c>
      <c r="GW2109" s="157"/>
      <c r="GX2109" s="157"/>
      <c r="GY2109" s="157"/>
      <c r="GZ2109" s="277"/>
      <c r="HA2109" s="157"/>
      <c r="HB2109" s="157"/>
      <c r="HC2109" s="277"/>
      <c r="HD2109" s="277"/>
      <c r="HF2109" s="277"/>
      <c r="HH2109" s="289"/>
    </row>
    <row r="2110" spans="1:216" ht="12.75" customHeight="1">
      <c r="A2110" s="188"/>
      <c r="B2110" s="189" t="s">
        <v>164</v>
      </c>
      <c r="C2110" s="501" t="s">
        <v>391</v>
      </c>
      <c r="D2110" s="501"/>
      <c r="E2110" s="501"/>
      <c r="F2110" s="501"/>
      <c r="G2110" s="501"/>
      <c r="H2110" s="190" t="s">
        <v>392</v>
      </c>
      <c r="I2110" s="191"/>
      <c r="J2110" s="191"/>
      <c r="K2110" s="215">
        <v>97.319383099999996</v>
      </c>
      <c r="L2110" s="193"/>
      <c r="M2110" s="191"/>
      <c r="N2110" s="193"/>
      <c r="O2110" s="191"/>
      <c r="P2110" s="194">
        <v>56358.63</v>
      </c>
      <c r="GO2110" s="277"/>
      <c r="GP2110" s="277"/>
      <c r="GQ2110" s="277"/>
      <c r="GR2110" s="277"/>
      <c r="GS2110" s="277"/>
      <c r="GT2110" s="277"/>
      <c r="GU2110" s="277"/>
      <c r="GW2110" s="157" t="s">
        <v>391</v>
      </c>
      <c r="GX2110" s="157"/>
      <c r="GY2110" s="157"/>
      <c r="GZ2110" s="277"/>
      <c r="HA2110" s="157"/>
      <c r="HB2110" s="157"/>
      <c r="HC2110" s="277"/>
      <c r="HD2110" s="277"/>
      <c r="HF2110" s="277"/>
      <c r="HH2110" s="289"/>
    </row>
    <row r="2111" spans="1:216" ht="12.75" customHeight="1">
      <c r="A2111" s="195"/>
      <c r="B2111" s="189" t="s">
        <v>726</v>
      </c>
      <c r="C2111" s="501" t="s">
        <v>727</v>
      </c>
      <c r="D2111" s="501"/>
      <c r="E2111" s="501"/>
      <c r="F2111" s="501"/>
      <c r="G2111" s="501"/>
      <c r="H2111" s="190" t="s">
        <v>392</v>
      </c>
      <c r="I2111" s="196">
        <v>41.2</v>
      </c>
      <c r="J2111" s="197">
        <v>1.6068849999999999</v>
      </c>
      <c r="K2111" s="215">
        <v>97.319383099999996</v>
      </c>
      <c r="L2111" s="198"/>
      <c r="M2111" s="199"/>
      <c r="N2111" s="200">
        <v>579.11</v>
      </c>
      <c r="O2111" s="191"/>
      <c r="P2111" s="194">
        <v>56358.63</v>
      </c>
      <c r="Q2111" s="278"/>
      <c r="R2111" s="278"/>
      <c r="GO2111" s="277"/>
      <c r="GP2111" s="277"/>
      <c r="GQ2111" s="277"/>
      <c r="GR2111" s="277"/>
      <c r="GS2111" s="277"/>
      <c r="GT2111" s="277"/>
      <c r="GU2111" s="277"/>
      <c r="GW2111" s="157"/>
      <c r="GX2111" s="157" t="s">
        <v>727</v>
      </c>
      <c r="GY2111" s="157"/>
      <c r="GZ2111" s="277"/>
      <c r="HA2111" s="157"/>
      <c r="HB2111" s="157"/>
      <c r="HC2111" s="277"/>
      <c r="HD2111" s="277"/>
      <c r="HF2111" s="277"/>
      <c r="HH2111" s="289"/>
    </row>
    <row r="2112" spans="1:216" ht="12.75" customHeight="1">
      <c r="A2112" s="188"/>
      <c r="B2112" s="189" t="s">
        <v>167</v>
      </c>
      <c r="C2112" s="501" t="s">
        <v>395</v>
      </c>
      <c r="D2112" s="501"/>
      <c r="E2112" s="501"/>
      <c r="F2112" s="501"/>
      <c r="G2112" s="501"/>
      <c r="H2112" s="190"/>
      <c r="I2112" s="191"/>
      <c r="J2112" s="191"/>
      <c r="K2112" s="191"/>
      <c r="L2112" s="193"/>
      <c r="M2112" s="191"/>
      <c r="N2112" s="193"/>
      <c r="O2112" s="191"/>
      <c r="P2112" s="216">
        <v>515.17999999999995</v>
      </c>
      <c r="GO2112" s="277"/>
      <c r="GP2112" s="277"/>
      <c r="GQ2112" s="277"/>
      <c r="GR2112" s="277"/>
      <c r="GS2112" s="277"/>
      <c r="GT2112" s="277"/>
      <c r="GU2112" s="277"/>
      <c r="GW2112" s="157" t="s">
        <v>395</v>
      </c>
      <c r="GX2112" s="157"/>
      <c r="GY2112" s="157"/>
      <c r="GZ2112" s="277"/>
      <c r="HA2112" s="157"/>
      <c r="HB2112" s="157"/>
      <c r="HC2112" s="277"/>
      <c r="HD2112" s="277"/>
      <c r="HF2112" s="277"/>
      <c r="HH2112" s="289"/>
    </row>
    <row r="2113" spans="1:216" ht="12.75" customHeight="1">
      <c r="A2113" s="188"/>
      <c r="B2113" s="189"/>
      <c r="C2113" s="501" t="s">
        <v>396</v>
      </c>
      <c r="D2113" s="501"/>
      <c r="E2113" s="501"/>
      <c r="F2113" s="501"/>
      <c r="G2113" s="501"/>
      <c r="H2113" s="190" t="s">
        <v>392</v>
      </c>
      <c r="I2113" s="191"/>
      <c r="J2113" s="191"/>
      <c r="K2113" s="215">
        <v>0.47242420000000002</v>
      </c>
      <c r="L2113" s="193"/>
      <c r="M2113" s="191"/>
      <c r="N2113" s="193"/>
      <c r="O2113" s="191"/>
      <c r="P2113" s="216">
        <v>320.54000000000002</v>
      </c>
      <c r="GO2113" s="277"/>
      <c r="GP2113" s="277"/>
      <c r="GQ2113" s="277"/>
      <c r="GR2113" s="277"/>
      <c r="GS2113" s="277"/>
      <c r="GT2113" s="277"/>
      <c r="GU2113" s="277"/>
      <c r="GW2113" s="157" t="s">
        <v>396</v>
      </c>
      <c r="GX2113" s="157"/>
      <c r="GY2113" s="157"/>
      <c r="GZ2113" s="277"/>
      <c r="HA2113" s="157"/>
      <c r="HB2113" s="157"/>
      <c r="HC2113" s="277"/>
      <c r="HD2113" s="277"/>
      <c r="HF2113" s="277"/>
      <c r="HH2113" s="289"/>
    </row>
    <row r="2114" spans="1:216" ht="12.75" customHeight="1">
      <c r="A2114" s="195"/>
      <c r="B2114" s="189" t="s">
        <v>397</v>
      </c>
      <c r="C2114" s="501" t="s">
        <v>398</v>
      </c>
      <c r="D2114" s="501"/>
      <c r="E2114" s="501"/>
      <c r="F2114" s="501"/>
      <c r="G2114" s="501"/>
      <c r="H2114" s="190" t="s">
        <v>399</v>
      </c>
      <c r="I2114" s="196">
        <v>0.1</v>
      </c>
      <c r="J2114" s="197">
        <v>1.6068849999999999</v>
      </c>
      <c r="K2114" s="215">
        <v>0.23621210000000001</v>
      </c>
      <c r="L2114" s="198"/>
      <c r="M2114" s="199"/>
      <c r="N2114" s="200">
        <v>1582.31</v>
      </c>
      <c r="O2114" s="191"/>
      <c r="P2114" s="194">
        <v>373.76</v>
      </c>
      <c r="Q2114" s="278"/>
      <c r="R2114" s="278"/>
      <c r="GO2114" s="277"/>
      <c r="GP2114" s="277"/>
      <c r="GQ2114" s="277"/>
      <c r="GR2114" s="277"/>
      <c r="GS2114" s="277"/>
      <c r="GT2114" s="277"/>
      <c r="GU2114" s="277"/>
      <c r="GW2114" s="157"/>
      <c r="GX2114" s="157" t="s">
        <v>398</v>
      </c>
      <c r="GY2114" s="157"/>
      <c r="GZ2114" s="277"/>
      <c r="HA2114" s="157"/>
      <c r="HB2114" s="157"/>
      <c r="HC2114" s="277"/>
      <c r="HD2114" s="277"/>
      <c r="HF2114" s="277"/>
      <c r="HH2114" s="289"/>
    </row>
    <row r="2115" spans="1:216" ht="12.75" customHeight="1">
      <c r="A2115" s="203"/>
      <c r="B2115" s="189" t="s">
        <v>400</v>
      </c>
      <c r="C2115" s="501" t="s">
        <v>401</v>
      </c>
      <c r="D2115" s="501"/>
      <c r="E2115" s="501"/>
      <c r="F2115" s="501"/>
      <c r="G2115" s="501"/>
      <c r="H2115" s="190" t="s">
        <v>392</v>
      </c>
      <c r="I2115" s="196">
        <v>0.1</v>
      </c>
      <c r="J2115" s="197">
        <v>1.6068849999999999</v>
      </c>
      <c r="K2115" s="215">
        <v>0.23621210000000001</v>
      </c>
      <c r="L2115" s="193"/>
      <c r="M2115" s="191"/>
      <c r="N2115" s="204">
        <v>777.91</v>
      </c>
      <c r="O2115" s="191"/>
      <c r="P2115" s="216">
        <v>183.75</v>
      </c>
      <c r="GO2115" s="277"/>
      <c r="GP2115" s="277"/>
      <c r="GQ2115" s="277"/>
      <c r="GR2115" s="277"/>
      <c r="GS2115" s="277"/>
      <c r="GT2115" s="277"/>
      <c r="GU2115" s="277"/>
      <c r="GW2115" s="157"/>
      <c r="GX2115" s="157"/>
      <c r="GY2115" s="157" t="s">
        <v>401</v>
      </c>
      <c r="GZ2115" s="277"/>
      <c r="HA2115" s="157"/>
      <c r="HB2115" s="157"/>
      <c r="HC2115" s="277"/>
      <c r="HD2115" s="277"/>
      <c r="HF2115" s="277"/>
      <c r="HH2115" s="289"/>
    </row>
    <row r="2116" spans="1:216" ht="12.75" customHeight="1">
      <c r="A2116" s="195"/>
      <c r="B2116" s="189" t="s">
        <v>402</v>
      </c>
      <c r="C2116" s="501" t="s">
        <v>403</v>
      </c>
      <c r="D2116" s="501"/>
      <c r="E2116" s="501"/>
      <c r="F2116" s="501"/>
      <c r="G2116" s="501"/>
      <c r="H2116" s="190" t="s">
        <v>399</v>
      </c>
      <c r="I2116" s="196">
        <v>0.1</v>
      </c>
      <c r="J2116" s="197">
        <v>1.6068849999999999</v>
      </c>
      <c r="K2116" s="215">
        <v>0.23621210000000001</v>
      </c>
      <c r="L2116" s="198"/>
      <c r="M2116" s="199"/>
      <c r="N2116" s="200">
        <v>543.33000000000004</v>
      </c>
      <c r="O2116" s="191"/>
      <c r="P2116" s="194">
        <v>128.34</v>
      </c>
      <c r="Q2116" s="278"/>
      <c r="R2116" s="278"/>
      <c r="GO2116" s="277"/>
      <c r="GP2116" s="277"/>
      <c r="GQ2116" s="277"/>
      <c r="GR2116" s="277"/>
      <c r="GS2116" s="277"/>
      <c r="GT2116" s="277"/>
      <c r="GU2116" s="277"/>
      <c r="GW2116" s="157"/>
      <c r="GX2116" s="157" t="s">
        <v>403</v>
      </c>
      <c r="GY2116" s="157"/>
      <c r="GZ2116" s="277"/>
      <c r="HA2116" s="157"/>
      <c r="HB2116" s="157"/>
      <c r="HC2116" s="277"/>
      <c r="HD2116" s="277"/>
      <c r="HF2116" s="277"/>
      <c r="HH2116" s="289"/>
    </row>
    <row r="2117" spans="1:216" ht="12.75" customHeight="1">
      <c r="A2117" s="203"/>
      <c r="B2117" s="189" t="s">
        <v>404</v>
      </c>
      <c r="C2117" s="501" t="s">
        <v>405</v>
      </c>
      <c r="D2117" s="501"/>
      <c r="E2117" s="501"/>
      <c r="F2117" s="501"/>
      <c r="G2117" s="501"/>
      <c r="H2117" s="190" t="s">
        <v>392</v>
      </c>
      <c r="I2117" s="196">
        <v>0.1</v>
      </c>
      <c r="J2117" s="197">
        <v>1.6068849999999999</v>
      </c>
      <c r="K2117" s="215">
        <v>0.23621210000000001</v>
      </c>
      <c r="L2117" s="193"/>
      <c r="M2117" s="191"/>
      <c r="N2117" s="204">
        <v>579.11</v>
      </c>
      <c r="O2117" s="191"/>
      <c r="P2117" s="216">
        <v>136.79</v>
      </c>
      <c r="GO2117" s="277"/>
      <c r="GP2117" s="277"/>
      <c r="GQ2117" s="277"/>
      <c r="GR2117" s="277"/>
      <c r="GS2117" s="277"/>
      <c r="GT2117" s="277"/>
      <c r="GU2117" s="277"/>
      <c r="GW2117" s="157"/>
      <c r="GX2117" s="157"/>
      <c r="GY2117" s="157" t="s">
        <v>405</v>
      </c>
      <c r="GZ2117" s="277"/>
      <c r="HA2117" s="157"/>
      <c r="HB2117" s="157"/>
      <c r="HC2117" s="277"/>
      <c r="HD2117" s="277"/>
      <c r="HF2117" s="277"/>
      <c r="HH2117" s="289"/>
    </row>
    <row r="2118" spans="1:216" ht="22.5" customHeight="1">
      <c r="A2118" s="195"/>
      <c r="B2118" s="189" t="s">
        <v>406</v>
      </c>
      <c r="C2118" s="501" t="s">
        <v>407</v>
      </c>
      <c r="D2118" s="501"/>
      <c r="E2118" s="501"/>
      <c r="F2118" s="501"/>
      <c r="G2118" s="501"/>
      <c r="H2118" s="190" t="s">
        <v>399</v>
      </c>
      <c r="I2118" s="201">
        <v>0.16</v>
      </c>
      <c r="J2118" s="197">
        <v>1.6068849999999999</v>
      </c>
      <c r="K2118" s="215">
        <v>0.37793939999999998</v>
      </c>
      <c r="L2118" s="198"/>
      <c r="M2118" s="199"/>
      <c r="N2118" s="200">
        <v>34.6</v>
      </c>
      <c r="O2118" s="191"/>
      <c r="P2118" s="194">
        <v>13.08</v>
      </c>
      <c r="Q2118" s="278"/>
      <c r="R2118" s="278"/>
      <c r="GO2118" s="277"/>
      <c r="GP2118" s="277"/>
      <c r="GQ2118" s="277"/>
      <c r="GR2118" s="277"/>
      <c r="GS2118" s="277"/>
      <c r="GT2118" s="277"/>
      <c r="GU2118" s="277"/>
      <c r="GW2118" s="157"/>
      <c r="GX2118" s="157" t="s">
        <v>407</v>
      </c>
      <c r="GY2118" s="157"/>
      <c r="GZ2118" s="277"/>
      <c r="HA2118" s="157"/>
      <c r="HB2118" s="157"/>
      <c r="HC2118" s="277"/>
      <c r="HD2118" s="277"/>
      <c r="HF2118" s="277"/>
      <c r="HH2118" s="289"/>
    </row>
    <row r="2119" spans="1:216" ht="12.75" customHeight="1">
      <c r="A2119" s="188"/>
      <c r="B2119" s="189" t="s">
        <v>180</v>
      </c>
      <c r="C2119" s="501" t="s">
        <v>410</v>
      </c>
      <c r="D2119" s="501"/>
      <c r="E2119" s="501"/>
      <c r="F2119" s="501"/>
      <c r="G2119" s="501"/>
      <c r="H2119" s="190"/>
      <c r="I2119" s="191"/>
      <c r="J2119" s="191"/>
      <c r="K2119" s="191"/>
      <c r="L2119" s="193"/>
      <c r="M2119" s="191"/>
      <c r="N2119" s="193"/>
      <c r="O2119" s="191"/>
      <c r="P2119" s="194">
        <v>1971.38</v>
      </c>
      <c r="GO2119" s="277"/>
      <c r="GP2119" s="277"/>
      <c r="GQ2119" s="277"/>
      <c r="GR2119" s="277"/>
      <c r="GS2119" s="277"/>
      <c r="GT2119" s="277"/>
      <c r="GU2119" s="277"/>
      <c r="GW2119" s="157" t="s">
        <v>410</v>
      </c>
      <c r="GX2119" s="157"/>
      <c r="GY2119" s="157"/>
      <c r="GZ2119" s="277"/>
      <c r="HA2119" s="157"/>
      <c r="HB2119" s="157"/>
      <c r="HC2119" s="277"/>
      <c r="HD2119" s="277"/>
      <c r="HF2119" s="277"/>
      <c r="HH2119" s="289"/>
    </row>
    <row r="2120" spans="1:216" ht="22.5" customHeight="1">
      <c r="A2120" s="195"/>
      <c r="B2120" s="189" t="s">
        <v>728</v>
      </c>
      <c r="C2120" s="501" t="s">
        <v>729</v>
      </c>
      <c r="D2120" s="501"/>
      <c r="E2120" s="501"/>
      <c r="F2120" s="501"/>
      <c r="G2120" s="501"/>
      <c r="H2120" s="190" t="s">
        <v>418</v>
      </c>
      <c r="I2120" s="207">
        <v>3.0000000000000001E-3</v>
      </c>
      <c r="J2120" s="202">
        <v>1.0367</v>
      </c>
      <c r="K2120" s="215">
        <v>4.5718E-3</v>
      </c>
      <c r="L2120" s="198"/>
      <c r="M2120" s="199"/>
      <c r="N2120" s="200">
        <v>44320.18</v>
      </c>
      <c r="O2120" s="191"/>
      <c r="P2120" s="194">
        <v>202.62</v>
      </c>
      <c r="Q2120" s="278"/>
      <c r="R2120" s="278"/>
      <c r="GO2120" s="277"/>
      <c r="GP2120" s="277"/>
      <c r="GQ2120" s="277"/>
      <c r="GR2120" s="277"/>
      <c r="GS2120" s="277"/>
      <c r="GT2120" s="277"/>
      <c r="GU2120" s="277"/>
      <c r="GW2120" s="157"/>
      <c r="GX2120" s="157" t="s">
        <v>729</v>
      </c>
      <c r="GY2120" s="157"/>
      <c r="GZ2120" s="277"/>
      <c r="HA2120" s="157"/>
      <c r="HB2120" s="157"/>
      <c r="HC2120" s="277"/>
      <c r="HD2120" s="277"/>
      <c r="HF2120" s="277"/>
      <c r="HH2120" s="289"/>
    </row>
    <row r="2121" spans="1:216" ht="12.75" customHeight="1">
      <c r="A2121" s="195"/>
      <c r="B2121" s="189" t="s">
        <v>730</v>
      </c>
      <c r="C2121" s="501" t="s">
        <v>731</v>
      </c>
      <c r="D2121" s="501"/>
      <c r="E2121" s="501"/>
      <c r="F2121" s="501"/>
      <c r="G2121" s="501"/>
      <c r="H2121" s="190" t="s">
        <v>413</v>
      </c>
      <c r="I2121" s="196">
        <v>0.8</v>
      </c>
      <c r="J2121" s="202">
        <v>1.0367</v>
      </c>
      <c r="K2121" s="215">
        <v>1.2191592</v>
      </c>
      <c r="L2121" s="205">
        <v>79.88</v>
      </c>
      <c r="M2121" s="206">
        <v>1.42</v>
      </c>
      <c r="N2121" s="200">
        <v>113.43</v>
      </c>
      <c r="O2121" s="191"/>
      <c r="P2121" s="194">
        <v>138.29</v>
      </c>
      <c r="Q2121" s="278"/>
      <c r="R2121" s="278"/>
      <c r="GO2121" s="277"/>
      <c r="GP2121" s="277"/>
      <c r="GQ2121" s="277"/>
      <c r="GR2121" s="277"/>
      <c r="GS2121" s="277"/>
      <c r="GT2121" s="277"/>
      <c r="GU2121" s="277"/>
      <c r="GW2121" s="157"/>
      <c r="GX2121" s="157" t="s">
        <v>731</v>
      </c>
      <c r="GY2121" s="157"/>
      <c r="GZ2121" s="277"/>
      <c r="HA2121" s="157"/>
      <c r="HB2121" s="157"/>
      <c r="HC2121" s="277"/>
      <c r="HD2121" s="277"/>
      <c r="HF2121" s="277"/>
      <c r="HH2121" s="289"/>
    </row>
    <row r="2122" spans="1:216" ht="12.75" customHeight="1">
      <c r="A2122" s="195"/>
      <c r="B2122" s="189" t="s">
        <v>732</v>
      </c>
      <c r="C2122" s="501" t="s">
        <v>733</v>
      </c>
      <c r="D2122" s="501"/>
      <c r="E2122" s="501"/>
      <c r="F2122" s="501"/>
      <c r="G2122" s="501"/>
      <c r="H2122" s="190" t="s">
        <v>587</v>
      </c>
      <c r="I2122" s="201">
        <v>1.02</v>
      </c>
      <c r="J2122" s="202">
        <v>1.0367</v>
      </c>
      <c r="K2122" s="197">
        <v>1.5544279999999999</v>
      </c>
      <c r="L2122" s="205">
        <v>896.51</v>
      </c>
      <c r="M2122" s="206">
        <v>1.17</v>
      </c>
      <c r="N2122" s="200">
        <v>1048.92</v>
      </c>
      <c r="O2122" s="191"/>
      <c r="P2122" s="194">
        <v>1630.47</v>
      </c>
      <c r="Q2122" s="278"/>
      <c r="R2122" s="278"/>
      <c r="GO2122" s="277"/>
      <c r="GP2122" s="277"/>
      <c r="GQ2122" s="277"/>
      <c r="GR2122" s="277"/>
      <c r="GS2122" s="277"/>
      <c r="GT2122" s="277"/>
      <c r="GU2122" s="277"/>
      <c r="GW2122" s="157"/>
      <c r="GX2122" s="157" t="s">
        <v>733</v>
      </c>
      <c r="GY2122" s="157"/>
      <c r="GZ2122" s="277"/>
      <c r="HA2122" s="157"/>
      <c r="HB2122" s="157"/>
      <c r="HC2122" s="277"/>
      <c r="HD2122" s="277"/>
      <c r="HF2122" s="277"/>
      <c r="HH2122" s="289"/>
    </row>
    <row r="2123" spans="1:216" ht="12.75" customHeight="1">
      <c r="A2123" s="210"/>
      <c r="B2123" s="187"/>
      <c r="C2123" s="500" t="s">
        <v>429</v>
      </c>
      <c r="D2123" s="500"/>
      <c r="E2123" s="500"/>
      <c r="F2123" s="500"/>
      <c r="G2123" s="500"/>
      <c r="H2123" s="180"/>
      <c r="I2123" s="181"/>
      <c r="J2123" s="181"/>
      <c r="K2123" s="181"/>
      <c r="L2123" s="183"/>
      <c r="M2123" s="181"/>
      <c r="N2123" s="211"/>
      <c r="O2123" s="181"/>
      <c r="P2123" s="212">
        <v>59165.73</v>
      </c>
      <c r="Q2123" s="278"/>
      <c r="R2123" s="278"/>
      <c r="GO2123" s="277"/>
      <c r="GP2123" s="277"/>
      <c r="GQ2123" s="277"/>
      <c r="GR2123" s="277"/>
      <c r="GS2123" s="277"/>
      <c r="GT2123" s="277"/>
      <c r="GU2123" s="277"/>
      <c r="GW2123" s="157"/>
      <c r="GX2123" s="157"/>
      <c r="GY2123" s="157"/>
      <c r="GZ2123" s="277" t="s">
        <v>429</v>
      </c>
      <c r="HA2123" s="157"/>
      <c r="HB2123" s="157"/>
      <c r="HC2123" s="277"/>
      <c r="HD2123" s="277"/>
      <c r="HF2123" s="277"/>
      <c r="HH2123" s="289"/>
    </row>
    <row r="2124" spans="1:216" ht="12.75" customHeight="1">
      <c r="A2124" s="203" t="s">
        <v>784</v>
      </c>
      <c r="B2124" s="189" t="s">
        <v>430</v>
      </c>
      <c r="C2124" s="501" t="s">
        <v>431</v>
      </c>
      <c r="D2124" s="501"/>
      <c r="E2124" s="501"/>
      <c r="F2124" s="501"/>
      <c r="G2124" s="501"/>
      <c r="H2124" s="190" t="s">
        <v>432</v>
      </c>
      <c r="I2124" s="209">
        <v>2</v>
      </c>
      <c r="J2124" s="191"/>
      <c r="K2124" s="209">
        <v>2</v>
      </c>
      <c r="L2124" s="193"/>
      <c r="M2124" s="191"/>
      <c r="N2124" s="193"/>
      <c r="O2124" s="202">
        <v>1.0367</v>
      </c>
      <c r="P2124" s="216">
        <v>727.21</v>
      </c>
      <c r="GO2124" s="277"/>
      <c r="GP2124" s="277"/>
      <c r="GQ2124" s="277"/>
      <c r="GR2124" s="277"/>
      <c r="GS2124" s="277"/>
      <c r="GT2124" s="277"/>
      <c r="GU2124" s="277"/>
      <c r="GW2124" s="157"/>
      <c r="GX2124" s="157"/>
      <c r="GY2124" s="157"/>
      <c r="GZ2124" s="277"/>
      <c r="HA2124" s="157" t="s">
        <v>431</v>
      </c>
      <c r="HB2124" s="157"/>
      <c r="HC2124" s="277"/>
      <c r="HD2124" s="277"/>
      <c r="HF2124" s="277"/>
      <c r="HH2124" s="289"/>
    </row>
    <row r="2125" spans="1:216" ht="12.75" customHeight="1">
      <c r="A2125" s="203"/>
      <c r="B2125" s="189"/>
      <c r="C2125" s="501" t="s">
        <v>433</v>
      </c>
      <c r="D2125" s="501"/>
      <c r="E2125" s="501"/>
      <c r="F2125" s="501"/>
      <c r="G2125" s="501"/>
      <c r="H2125" s="190"/>
      <c r="I2125" s="191"/>
      <c r="J2125" s="191"/>
      <c r="K2125" s="191"/>
      <c r="L2125" s="193"/>
      <c r="M2125" s="191"/>
      <c r="N2125" s="193"/>
      <c r="O2125" s="191"/>
      <c r="P2125" s="194">
        <v>56679.17</v>
      </c>
      <c r="GO2125" s="277"/>
      <c r="GP2125" s="277"/>
      <c r="GQ2125" s="277"/>
      <c r="GR2125" s="277"/>
      <c r="GS2125" s="277"/>
      <c r="GT2125" s="277"/>
      <c r="GU2125" s="277"/>
      <c r="GW2125" s="157"/>
      <c r="GX2125" s="157"/>
      <c r="GY2125" s="157"/>
      <c r="GZ2125" s="277"/>
      <c r="HA2125" s="157"/>
      <c r="HB2125" s="157" t="s">
        <v>433</v>
      </c>
      <c r="HC2125" s="277"/>
      <c r="HD2125" s="277"/>
      <c r="HF2125" s="277"/>
      <c r="HH2125" s="289"/>
    </row>
    <row r="2126" spans="1:216" ht="12.75" customHeight="1">
      <c r="A2126" s="203"/>
      <c r="B2126" s="189" t="s">
        <v>603</v>
      </c>
      <c r="C2126" s="501" t="s">
        <v>604</v>
      </c>
      <c r="D2126" s="501"/>
      <c r="E2126" s="501"/>
      <c r="F2126" s="501"/>
      <c r="G2126" s="501"/>
      <c r="H2126" s="190" t="s">
        <v>432</v>
      </c>
      <c r="I2126" s="209">
        <v>97</v>
      </c>
      <c r="J2126" s="191"/>
      <c r="K2126" s="209">
        <v>97</v>
      </c>
      <c r="L2126" s="193"/>
      <c r="M2126" s="191"/>
      <c r="N2126" s="193"/>
      <c r="O2126" s="191"/>
      <c r="P2126" s="194">
        <v>54978.79</v>
      </c>
      <c r="GO2126" s="277"/>
      <c r="GP2126" s="277"/>
      <c r="GQ2126" s="277"/>
      <c r="GR2126" s="277"/>
      <c r="GS2126" s="277"/>
      <c r="GT2126" s="277"/>
      <c r="GU2126" s="277"/>
      <c r="GW2126" s="157"/>
      <c r="GX2126" s="157"/>
      <c r="GY2126" s="157"/>
      <c r="GZ2126" s="277"/>
      <c r="HA2126" s="157"/>
      <c r="HB2126" s="157" t="s">
        <v>604</v>
      </c>
      <c r="HC2126" s="277"/>
      <c r="HD2126" s="277"/>
      <c r="HF2126" s="277"/>
      <c r="HH2126" s="289"/>
    </row>
    <row r="2127" spans="1:216" ht="12.75" customHeight="1">
      <c r="A2127" s="203"/>
      <c r="B2127" s="189" t="s">
        <v>605</v>
      </c>
      <c r="C2127" s="501" t="s">
        <v>606</v>
      </c>
      <c r="D2127" s="501"/>
      <c r="E2127" s="501"/>
      <c r="F2127" s="501"/>
      <c r="G2127" s="501"/>
      <c r="H2127" s="190" t="s">
        <v>432</v>
      </c>
      <c r="I2127" s="209">
        <v>51</v>
      </c>
      <c r="J2127" s="191"/>
      <c r="K2127" s="209">
        <v>51</v>
      </c>
      <c r="L2127" s="193"/>
      <c r="M2127" s="191"/>
      <c r="N2127" s="193"/>
      <c r="O2127" s="191"/>
      <c r="P2127" s="194">
        <v>28906.38</v>
      </c>
      <c r="GO2127" s="277"/>
      <c r="GP2127" s="277"/>
      <c r="GQ2127" s="277"/>
      <c r="GR2127" s="277"/>
      <c r="GS2127" s="277"/>
      <c r="GT2127" s="277"/>
      <c r="GU2127" s="277"/>
      <c r="GW2127" s="157"/>
      <c r="GX2127" s="157"/>
      <c r="GY2127" s="157"/>
      <c r="GZ2127" s="277"/>
      <c r="HA2127" s="157"/>
      <c r="HB2127" s="157" t="s">
        <v>606</v>
      </c>
      <c r="HC2127" s="277"/>
      <c r="HD2127" s="277"/>
      <c r="HF2127" s="277"/>
      <c r="HH2127" s="289"/>
    </row>
    <row r="2128" spans="1:216" ht="12.75" customHeight="1">
      <c r="A2128" s="213"/>
      <c r="B2128" s="214"/>
      <c r="C2128" s="500" t="s">
        <v>438</v>
      </c>
      <c r="D2128" s="500"/>
      <c r="E2128" s="500"/>
      <c r="F2128" s="500"/>
      <c r="G2128" s="500"/>
      <c r="H2128" s="180"/>
      <c r="I2128" s="181"/>
      <c r="J2128" s="181"/>
      <c r="K2128" s="181"/>
      <c r="L2128" s="183"/>
      <c r="M2128" s="181"/>
      <c r="N2128" s="211">
        <v>97808.24</v>
      </c>
      <c r="O2128" s="181"/>
      <c r="P2128" s="212">
        <v>143778.10999999999</v>
      </c>
      <c r="GO2128" s="277"/>
      <c r="GP2128" s="277"/>
      <c r="GQ2128" s="277"/>
      <c r="GR2128" s="277"/>
      <c r="GS2128" s="277"/>
      <c r="GT2128" s="277"/>
      <c r="GU2128" s="277"/>
      <c r="GW2128" s="157"/>
      <c r="GX2128" s="157"/>
      <c r="GY2128" s="157"/>
      <c r="GZ2128" s="277"/>
      <c r="HA2128" s="157"/>
      <c r="HB2128" s="157"/>
      <c r="HC2128" s="277" t="s">
        <v>438</v>
      </c>
      <c r="HD2128" s="277"/>
      <c r="HF2128" s="277"/>
      <c r="HH2128" s="289"/>
    </row>
    <row r="2129" spans="1:216" ht="12.75" customHeight="1">
      <c r="A2129" s="178" t="s">
        <v>785</v>
      </c>
      <c r="B2129" s="179" t="s">
        <v>736</v>
      </c>
      <c r="C2129" s="498" t="s">
        <v>733</v>
      </c>
      <c r="D2129" s="498"/>
      <c r="E2129" s="498"/>
      <c r="F2129" s="498"/>
      <c r="G2129" s="498"/>
      <c r="H2129" s="180" t="s">
        <v>587</v>
      </c>
      <c r="I2129" s="181">
        <v>-1.5544279999999999</v>
      </c>
      <c r="J2129" s="182">
        <v>1</v>
      </c>
      <c r="K2129" s="254">
        <v>-1.5544279999999999</v>
      </c>
      <c r="L2129" s="218">
        <v>896.51</v>
      </c>
      <c r="M2129" s="219">
        <v>1.17</v>
      </c>
      <c r="N2129" s="239">
        <v>1048.92</v>
      </c>
      <c r="O2129" s="217">
        <v>1.0367</v>
      </c>
      <c r="P2129" s="212">
        <v>-1690.31</v>
      </c>
      <c r="GO2129" s="277"/>
      <c r="GP2129" s="277"/>
      <c r="GQ2129" s="277" t="s">
        <v>733</v>
      </c>
      <c r="GR2129" s="277"/>
      <c r="GS2129" s="277"/>
      <c r="GT2129" s="277"/>
      <c r="GU2129" s="277"/>
      <c r="GW2129" s="157"/>
      <c r="GX2129" s="157"/>
      <c r="GY2129" s="157"/>
      <c r="GZ2129" s="277"/>
      <c r="HA2129" s="157"/>
      <c r="HB2129" s="157"/>
      <c r="HC2129" s="277"/>
      <c r="HD2129" s="277"/>
      <c r="HF2129" s="277"/>
      <c r="HH2129" s="289"/>
    </row>
    <row r="2130" spans="1:216" ht="12.75" customHeight="1">
      <c r="A2130" s="186"/>
      <c r="B2130" s="187"/>
      <c r="C2130" s="499" t="s">
        <v>2011</v>
      </c>
      <c r="D2130" s="499"/>
      <c r="E2130" s="499"/>
      <c r="F2130" s="499"/>
      <c r="G2130" s="499"/>
      <c r="H2130" s="499"/>
      <c r="I2130" s="499"/>
      <c r="J2130" s="499"/>
      <c r="K2130" s="499"/>
      <c r="L2130" s="499"/>
      <c r="M2130" s="499"/>
      <c r="N2130" s="499"/>
      <c r="O2130" s="499"/>
      <c r="P2130" s="499"/>
      <c r="GO2130" s="277"/>
      <c r="GP2130" s="277"/>
      <c r="GQ2130" s="277"/>
      <c r="GR2130" s="277"/>
      <c r="GS2130" s="277"/>
      <c r="GT2130" s="277"/>
      <c r="GU2130" s="277"/>
      <c r="GV2130" s="140" t="s">
        <v>2011</v>
      </c>
      <c r="GW2130" s="157"/>
      <c r="GX2130" s="157"/>
      <c r="GY2130" s="157"/>
      <c r="GZ2130" s="277"/>
      <c r="HA2130" s="157"/>
      <c r="HB2130" s="157"/>
      <c r="HC2130" s="277"/>
      <c r="HD2130" s="277"/>
      <c r="HF2130" s="277"/>
      <c r="HH2130" s="289"/>
    </row>
    <row r="2131" spans="1:216" ht="12.75" customHeight="1">
      <c r="A2131" s="213"/>
      <c r="B2131" s="214"/>
      <c r="C2131" s="500" t="s">
        <v>438</v>
      </c>
      <c r="D2131" s="500"/>
      <c r="E2131" s="500"/>
      <c r="F2131" s="500"/>
      <c r="G2131" s="500"/>
      <c r="H2131" s="180"/>
      <c r="I2131" s="181"/>
      <c r="J2131" s="181"/>
      <c r="K2131" s="181"/>
      <c r="L2131" s="183"/>
      <c r="M2131" s="181"/>
      <c r="N2131" s="183"/>
      <c r="O2131" s="181"/>
      <c r="P2131" s="212">
        <v>-1690.31</v>
      </c>
      <c r="GO2131" s="277"/>
      <c r="GP2131" s="277"/>
      <c r="GQ2131" s="277"/>
      <c r="GR2131" s="277"/>
      <c r="GS2131" s="277"/>
      <c r="GT2131" s="277"/>
      <c r="GU2131" s="277"/>
      <c r="GW2131" s="157"/>
      <c r="GX2131" s="157"/>
      <c r="GY2131" s="157"/>
      <c r="GZ2131" s="277"/>
      <c r="HA2131" s="157"/>
      <c r="HB2131" s="157"/>
      <c r="HC2131" s="277" t="s">
        <v>438</v>
      </c>
      <c r="HD2131" s="277"/>
      <c r="HF2131" s="277"/>
      <c r="HH2131" s="289"/>
    </row>
    <row r="2132" spans="1:216" ht="12.75" customHeight="1">
      <c r="A2132" s="497" t="s">
        <v>2282</v>
      </c>
      <c r="B2132" s="497"/>
      <c r="C2132" s="497"/>
      <c r="D2132" s="497"/>
      <c r="E2132" s="497"/>
      <c r="F2132" s="497"/>
      <c r="G2132" s="497"/>
      <c r="H2132" s="497"/>
      <c r="I2132" s="497"/>
      <c r="J2132" s="497"/>
      <c r="K2132" s="497"/>
      <c r="L2132" s="497"/>
      <c r="M2132" s="497"/>
      <c r="N2132" s="497"/>
      <c r="O2132" s="497"/>
      <c r="P2132" s="497"/>
      <c r="GO2132" s="277"/>
      <c r="GP2132" s="277" t="s">
        <v>2282</v>
      </c>
      <c r="GQ2132" s="277"/>
      <c r="GR2132" s="277"/>
      <c r="GS2132" s="277"/>
      <c r="GT2132" s="277"/>
      <c r="GU2132" s="277"/>
      <c r="GW2132" s="157"/>
      <c r="GX2132" s="157"/>
      <c r="GY2132" s="157"/>
      <c r="GZ2132" s="277"/>
      <c r="HA2132" s="157"/>
      <c r="HB2132" s="157"/>
      <c r="HC2132" s="277"/>
      <c r="HD2132" s="277"/>
      <c r="HF2132" s="277"/>
      <c r="HH2132" s="289"/>
    </row>
    <row r="2133" spans="1:216" ht="22.5" customHeight="1">
      <c r="A2133" s="178" t="s">
        <v>786</v>
      </c>
      <c r="B2133" s="179" t="s">
        <v>741</v>
      </c>
      <c r="C2133" s="498" t="s">
        <v>2223</v>
      </c>
      <c r="D2133" s="498"/>
      <c r="E2133" s="498"/>
      <c r="F2133" s="498"/>
      <c r="G2133" s="498"/>
      <c r="H2133" s="180" t="s">
        <v>587</v>
      </c>
      <c r="I2133" s="181">
        <v>0.57999999999999996</v>
      </c>
      <c r="J2133" s="182">
        <v>1</v>
      </c>
      <c r="K2133" s="219">
        <v>0.57999999999999996</v>
      </c>
      <c r="L2133" s="183"/>
      <c r="M2133" s="181"/>
      <c r="N2133" s="184"/>
      <c r="O2133" s="181"/>
      <c r="P2133" s="185"/>
      <c r="GO2133" s="277"/>
      <c r="GP2133" s="277"/>
      <c r="GQ2133" s="277" t="s">
        <v>2223</v>
      </c>
      <c r="GR2133" s="277"/>
      <c r="GS2133" s="277"/>
      <c r="GT2133" s="277"/>
      <c r="GU2133" s="277"/>
      <c r="GW2133" s="157"/>
      <c r="GX2133" s="157"/>
      <c r="GY2133" s="157"/>
      <c r="GZ2133" s="277"/>
      <c r="HA2133" s="157"/>
      <c r="HB2133" s="157"/>
      <c r="HC2133" s="277"/>
      <c r="HD2133" s="277"/>
      <c r="HF2133" s="277"/>
      <c r="HH2133" s="289"/>
    </row>
    <row r="2134" spans="1:216" ht="56.25" customHeight="1">
      <c r="A2134" s="186"/>
      <c r="B2134" s="187" t="s">
        <v>386</v>
      </c>
      <c r="C2134" s="499" t="s">
        <v>387</v>
      </c>
      <c r="D2134" s="499"/>
      <c r="E2134" s="499"/>
      <c r="F2134" s="499"/>
      <c r="G2134" s="499"/>
      <c r="H2134" s="499"/>
      <c r="I2134" s="499"/>
      <c r="J2134" s="499"/>
      <c r="K2134" s="499"/>
      <c r="L2134" s="499"/>
      <c r="M2134" s="499"/>
      <c r="N2134" s="499"/>
      <c r="O2134" s="499"/>
      <c r="P2134" s="499"/>
      <c r="GO2134" s="277"/>
      <c r="GP2134" s="277"/>
      <c r="GQ2134" s="277"/>
      <c r="GR2134" s="277"/>
      <c r="GS2134" s="277"/>
      <c r="GT2134" s="277"/>
      <c r="GU2134" s="277"/>
      <c r="GV2134" s="140" t="s">
        <v>387</v>
      </c>
      <c r="GW2134" s="157"/>
      <c r="GX2134" s="157"/>
      <c r="GY2134" s="157"/>
      <c r="GZ2134" s="277"/>
      <c r="HA2134" s="157"/>
      <c r="HB2134" s="157"/>
      <c r="HC2134" s="277"/>
      <c r="HD2134" s="277"/>
      <c r="HF2134" s="277"/>
      <c r="HH2134" s="289"/>
    </row>
    <row r="2135" spans="1:216" ht="22.5" customHeight="1">
      <c r="A2135" s="186"/>
      <c r="B2135" s="187" t="s">
        <v>388</v>
      </c>
      <c r="C2135" s="499" t="s">
        <v>389</v>
      </c>
      <c r="D2135" s="499"/>
      <c r="E2135" s="499"/>
      <c r="F2135" s="499"/>
      <c r="G2135" s="499"/>
      <c r="H2135" s="499"/>
      <c r="I2135" s="499"/>
      <c r="J2135" s="499"/>
      <c r="K2135" s="499"/>
      <c r="L2135" s="499"/>
      <c r="M2135" s="499"/>
      <c r="N2135" s="499"/>
      <c r="O2135" s="499"/>
      <c r="P2135" s="499"/>
      <c r="GO2135" s="277"/>
      <c r="GP2135" s="277"/>
      <c r="GQ2135" s="277"/>
      <c r="GR2135" s="277"/>
      <c r="GS2135" s="277"/>
      <c r="GT2135" s="277"/>
      <c r="GU2135" s="277"/>
      <c r="GV2135" s="140" t="s">
        <v>389</v>
      </c>
      <c r="GW2135" s="157"/>
      <c r="GX2135" s="157"/>
      <c r="GY2135" s="157"/>
      <c r="GZ2135" s="277"/>
      <c r="HA2135" s="157"/>
      <c r="HB2135" s="157"/>
      <c r="HC2135" s="277"/>
      <c r="HD2135" s="277"/>
      <c r="HF2135" s="277"/>
      <c r="HH2135" s="289"/>
    </row>
    <row r="2136" spans="1:216" ht="12.75" customHeight="1">
      <c r="A2136" s="186"/>
      <c r="B2136" s="187"/>
      <c r="C2136" s="499" t="s">
        <v>2011</v>
      </c>
      <c r="D2136" s="499"/>
      <c r="E2136" s="499"/>
      <c r="F2136" s="499"/>
      <c r="G2136" s="499"/>
      <c r="H2136" s="499"/>
      <c r="I2136" s="499"/>
      <c r="J2136" s="499"/>
      <c r="K2136" s="499"/>
      <c r="L2136" s="499"/>
      <c r="M2136" s="499"/>
      <c r="N2136" s="499"/>
      <c r="O2136" s="499"/>
      <c r="P2136" s="499"/>
      <c r="GO2136" s="277"/>
      <c r="GP2136" s="277"/>
      <c r="GQ2136" s="277"/>
      <c r="GR2136" s="277"/>
      <c r="GS2136" s="277"/>
      <c r="GT2136" s="277"/>
      <c r="GU2136" s="277"/>
      <c r="GV2136" s="140" t="s">
        <v>2011</v>
      </c>
      <c r="GW2136" s="157"/>
      <c r="GX2136" s="157"/>
      <c r="GY2136" s="157"/>
      <c r="GZ2136" s="277"/>
      <c r="HA2136" s="157"/>
      <c r="HB2136" s="157"/>
      <c r="HC2136" s="277"/>
      <c r="HD2136" s="277"/>
      <c r="HF2136" s="277"/>
      <c r="HH2136" s="289"/>
    </row>
    <row r="2137" spans="1:216" ht="12.75" customHeight="1">
      <c r="A2137" s="188"/>
      <c r="B2137" s="189" t="s">
        <v>164</v>
      </c>
      <c r="C2137" s="501" t="s">
        <v>391</v>
      </c>
      <c r="D2137" s="501"/>
      <c r="E2137" s="501"/>
      <c r="F2137" s="501"/>
      <c r="G2137" s="501"/>
      <c r="H2137" s="190" t="s">
        <v>392</v>
      </c>
      <c r="I2137" s="191"/>
      <c r="J2137" s="191"/>
      <c r="K2137" s="215">
        <v>5.5919597999999997</v>
      </c>
      <c r="L2137" s="193"/>
      <c r="M2137" s="191"/>
      <c r="N2137" s="193"/>
      <c r="O2137" s="191"/>
      <c r="P2137" s="194">
        <v>3057.12</v>
      </c>
      <c r="GO2137" s="277"/>
      <c r="GP2137" s="277"/>
      <c r="GQ2137" s="277"/>
      <c r="GR2137" s="277"/>
      <c r="GS2137" s="277"/>
      <c r="GT2137" s="277"/>
      <c r="GU2137" s="277"/>
      <c r="GW2137" s="157" t="s">
        <v>391</v>
      </c>
      <c r="GX2137" s="157"/>
      <c r="GY2137" s="157"/>
      <c r="GZ2137" s="277"/>
      <c r="HA2137" s="157"/>
      <c r="HB2137" s="157"/>
      <c r="HC2137" s="277"/>
      <c r="HD2137" s="277"/>
      <c r="HF2137" s="277"/>
      <c r="HH2137" s="289"/>
    </row>
    <row r="2138" spans="1:216" ht="12.75" customHeight="1">
      <c r="A2138" s="195"/>
      <c r="B2138" s="189" t="s">
        <v>743</v>
      </c>
      <c r="C2138" s="501" t="s">
        <v>744</v>
      </c>
      <c r="D2138" s="501"/>
      <c r="E2138" s="501"/>
      <c r="F2138" s="501"/>
      <c r="G2138" s="501"/>
      <c r="H2138" s="190" t="s">
        <v>392</v>
      </c>
      <c r="I2138" s="209">
        <v>6</v>
      </c>
      <c r="J2138" s="197">
        <v>1.6068849999999999</v>
      </c>
      <c r="K2138" s="215">
        <v>5.5919597999999997</v>
      </c>
      <c r="L2138" s="198"/>
      <c r="M2138" s="199"/>
      <c r="N2138" s="200">
        <v>546.70000000000005</v>
      </c>
      <c r="O2138" s="191"/>
      <c r="P2138" s="194">
        <v>3057.12</v>
      </c>
      <c r="Q2138" s="278"/>
      <c r="R2138" s="278"/>
      <c r="GO2138" s="277"/>
      <c r="GP2138" s="277"/>
      <c r="GQ2138" s="277"/>
      <c r="GR2138" s="277"/>
      <c r="GS2138" s="277"/>
      <c r="GT2138" s="277"/>
      <c r="GU2138" s="277"/>
      <c r="GW2138" s="157"/>
      <c r="GX2138" s="157" t="s">
        <v>744</v>
      </c>
      <c r="GY2138" s="157"/>
      <c r="GZ2138" s="277"/>
      <c r="HA2138" s="157"/>
      <c r="HB2138" s="157"/>
      <c r="HC2138" s="277"/>
      <c r="HD2138" s="277"/>
      <c r="HF2138" s="277"/>
      <c r="HH2138" s="289"/>
    </row>
    <row r="2139" spans="1:216" ht="12.75" customHeight="1">
      <c r="A2139" s="188"/>
      <c r="B2139" s="189" t="s">
        <v>180</v>
      </c>
      <c r="C2139" s="501" t="s">
        <v>410</v>
      </c>
      <c r="D2139" s="501"/>
      <c r="E2139" s="501"/>
      <c r="F2139" s="501"/>
      <c r="G2139" s="501"/>
      <c r="H2139" s="190"/>
      <c r="I2139" s="191"/>
      <c r="J2139" s="191"/>
      <c r="K2139" s="191"/>
      <c r="L2139" s="193"/>
      <c r="M2139" s="191"/>
      <c r="N2139" s="193"/>
      <c r="O2139" s="191"/>
      <c r="P2139" s="216">
        <v>19.93</v>
      </c>
      <c r="GO2139" s="277"/>
      <c r="GP2139" s="277"/>
      <c r="GQ2139" s="277"/>
      <c r="GR2139" s="277"/>
      <c r="GS2139" s="277"/>
      <c r="GT2139" s="277"/>
      <c r="GU2139" s="277"/>
      <c r="GW2139" s="157" t="s">
        <v>410</v>
      </c>
      <c r="GX2139" s="157"/>
      <c r="GY2139" s="157"/>
      <c r="GZ2139" s="277"/>
      <c r="HA2139" s="157"/>
      <c r="HB2139" s="157"/>
      <c r="HC2139" s="277"/>
      <c r="HD2139" s="277"/>
      <c r="HF2139" s="277"/>
      <c r="HH2139" s="289"/>
    </row>
    <row r="2140" spans="1:216" ht="12.75" customHeight="1">
      <c r="A2140" s="195"/>
      <c r="B2140" s="189" t="s">
        <v>745</v>
      </c>
      <c r="C2140" s="501" t="s">
        <v>746</v>
      </c>
      <c r="D2140" s="501"/>
      <c r="E2140" s="501"/>
      <c r="F2140" s="501"/>
      <c r="G2140" s="501"/>
      <c r="H2140" s="190" t="s">
        <v>418</v>
      </c>
      <c r="I2140" s="202">
        <v>2.0000000000000001E-4</v>
      </c>
      <c r="J2140" s="202">
        <v>1.0367</v>
      </c>
      <c r="K2140" s="215">
        <v>1.203E-4</v>
      </c>
      <c r="L2140" s="208">
        <v>127406</v>
      </c>
      <c r="M2140" s="220">
        <v>1.3</v>
      </c>
      <c r="N2140" s="200">
        <v>165627.79999999999</v>
      </c>
      <c r="O2140" s="191"/>
      <c r="P2140" s="194">
        <v>19.93</v>
      </c>
      <c r="Q2140" s="278"/>
      <c r="R2140" s="278"/>
      <c r="GO2140" s="277"/>
      <c r="GP2140" s="277"/>
      <c r="GQ2140" s="277"/>
      <c r="GR2140" s="277"/>
      <c r="GS2140" s="277"/>
      <c r="GT2140" s="277"/>
      <c r="GU2140" s="277"/>
      <c r="GW2140" s="157"/>
      <c r="GX2140" s="157" t="s">
        <v>746</v>
      </c>
      <c r="GY2140" s="157"/>
      <c r="GZ2140" s="277"/>
      <c r="HA2140" s="157"/>
      <c r="HB2140" s="157"/>
      <c r="HC2140" s="277"/>
      <c r="HD2140" s="277"/>
      <c r="HF2140" s="277"/>
      <c r="HH2140" s="289"/>
    </row>
    <row r="2141" spans="1:216" ht="12.75" customHeight="1">
      <c r="A2141" s="241" t="s">
        <v>747</v>
      </c>
      <c r="B2141" s="242" t="s">
        <v>748</v>
      </c>
      <c r="C2141" s="502" t="s">
        <v>749</v>
      </c>
      <c r="D2141" s="502"/>
      <c r="E2141" s="502"/>
      <c r="F2141" s="502"/>
      <c r="G2141" s="502"/>
      <c r="H2141" s="243" t="s">
        <v>418</v>
      </c>
      <c r="I2141" s="244">
        <v>0.01</v>
      </c>
      <c r="J2141" s="246">
        <v>1.0367</v>
      </c>
      <c r="K2141" s="288">
        <v>6.0128999999999998E-3</v>
      </c>
      <c r="L2141" s="247"/>
      <c r="M2141" s="245"/>
      <c r="N2141" s="247"/>
      <c r="O2141" s="245"/>
      <c r="P2141" s="248"/>
      <c r="GO2141" s="277"/>
      <c r="GP2141" s="277"/>
      <c r="GQ2141" s="277"/>
      <c r="GR2141" s="277"/>
      <c r="GS2141" s="277"/>
      <c r="GT2141" s="277"/>
      <c r="GU2141" s="277"/>
      <c r="GW2141" s="157"/>
      <c r="GX2141" s="157"/>
      <c r="GY2141" s="157"/>
      <c r="GZ2141" s="277"/>
      <c r="HA2141" s="157"/>
      <c r="HB2141" s="157"/>
      <c r="HC2141" s="277"/>
      <c r="HD2141" s="277"/>
      <c r="HF2141" s="277"/>
      <c r="HH2141" s="289" t="s">
        <v>749</v>
      </c>
    </row>
    <row r="2142" spans="1:216" ht="12.75" customHeight="1">
      <c r="A2142" s="210"/>
      <c r="B2142" s="187"/>
      <c r="C2142" s="500" t="s">
        <v>429</v>
      </c>
      <c r="D2142" s="500"/>
      <c r="E2142" s="500"/>
      <c r="F2142" s="500"/>
      <c r="G2142" s="500"/>
      <c r="H2142" s="180"/>
      <c r="I2142" s="181"/>
      <c r="J2142" s="181"/>
      <c r="K2142" s="181"/>
      <c r="L2142" s="183"/>
      <c r="M2142" s="181"/>
      <c r="N2142" s="211"/>
      <c r="O2142" s="181"/>
      <c r="P2142" s="212">
        <v>3077.05</v>
      </c>
      <c r="Q2142" s="278"/>
      <c r="R2142" s="278"/>
      <c r="GO2142" s="277"/>
      <c r="GP2142" s="277"/>
      <c r="GQ2142" s="277"/>
      <c r="GR2142" s="277"/>
      <c r="GS2142" s="277"/>
      <c r="GT2142" s="277"/>
      <c r="GU2142" s="277"/>
      <c r="GW2142" s="157"/>
      <c r="GX2142" s="157"/>
      <c r="GY2142" s="157"/>
      <c r="GZ2142" s="277" t="s">
        <v>429</v>
      </c>
      <c r="HA2142" s="157"/>
      <c r="HB2142" s="157"/>
      <c r="HC2142" s="277"/>
      <c r="HD2142" s="277"/>
      <c r="HF2142" s="277"/>
      <c r="HH2142" s="289"/>
    </row>
    <row r="2143" spans="1:216" ht="12.75" customHeight="1">
      <c r="A2143" s="203" t="s">
        <v>787</v>
      </c>
      <c r="B2143" s="189" t="s">
        <v>430</v>
      </c>
      <c r="C2143" s="501" t="s">
        <v>431</v>
      </c>
      <c r="D2143" s="501"/>
      <c r="E2143" s="501"/>
      <c r="F2143" s="501"/>
      <c r="G2143" s="501"/>
      <c r="H2143" s="190" t="s">
        <v>432</v>
      </c>
      <c r="I2143" s="209">
        <v>2</v>
      </c>
      <c r="J2143" s="191"/>
      <c r="K2143" s="209">
        <v>2</v>
      </c>
      <c r="L2143" s="193"/>
      <c r="M2143" s="191"/>
      <c r="N2143" s="193"/>
      <c r="O2143" s="202">
        <v>1.0367</v>
      </c>
      <c r="P2143" s="216">
        <v>39.450000000000003</v>
      </c>
      <c r="GO2143" s="277"/>
      <c r="GP2143" s="277"/>
      <c r="GQ2143" s="277"/>
      <c r="GR2143" s="277"/>
      <c r="GS2143" s="277"/>
      <c r="GT2143" s="277"/>
      <c r="GU2143" s="277"/>
      <c r="GW2143" s="157"/>
      <c r="GX2143" s="157"/>
      <c r="GY2143" s="157"/>
      <c r="GZ2143" s="277"/>
      <c r="HA2143" s="157" t="s">
        <v>431</v>
      </c>
      <c r="HB2143" s="157"/>
      <c r="HC2143" s="277"/>
      <c r="HD2143" s="277"/>
      <c r="HF2143" s="277"/>
      <c r="HH2143" s="289"/>
    </row>
    <row r="2144" spans="1:216" ht="12.75" customHeight="1">
      <c r="A2144" s="203"/>
      <c r="B2144" s="189"/>
      <c r="C2144" s="501" t="s">
        <v>433</v>
      </c>
      <c r="D2144" s="501"/>
      <c r="E2144" s="501"/>
      <c r="F2144" s="501"/>
      <c r="G2144" s="501"/>
      <c r="H2144" s="190"/>
      <c r="I2144" s="191"/>
      <c r="J2144" s="191"/>
      <c r="K2144" s="191"/>
      <c r="L2144" s="193"/>
      <c r="M2144" s="191"/>
      <c r="N2144" s="193"/>
      <c r="O2144" s="191"/>
      <c r="P2144" s="194">
        <v>3057.12</v>
      </c>
      <c r="GO2144" s="277"/>
      <c r="GP2144" s="277"/>
      <c r="GQ2144" s="277"/>
      <c r="GR2144" s="277"/>
      <c r="GS2144" s="277"/>
      <c r="GT2144" s="277"/>
      <c r="GU2144" s="277"/>
      <c r="GW2144" s="157"/>
      <c r="GX2144" s="157"/>
      <c r="GY2144" s="157"/>
      <c r="GZ2144" s="277"/>
      <c r="HA2144" s="157"/>
      <c r="HB2144" s="157" t="s">
        <v>433</v>
      </c>
      <c r="HC2144" s="277"/>
      <c r="HD2144" s="277"/>
      <c r="HF2144" s="277"/>
      <c r="HH2144" s="289"/>
    </row>
    <row r="2145" spans="1:216" ht="12.75" customHeight="1">
      <c r="A2145" s="203"/>
      <c r="B2145" s="189" t="s">
        <v>653</v>
      </c>
      <c r="C2145" s="501" t="s">
        <v>654</v>
      </c>
      <c r="D2145" s="501"/>
      <c r="E2145" s="501"/>
      <c r="F2145" s="501"/>
      <c r="G2145" s="501"/>
      <c r="H2145" s="190" t="s">
        <v>432</v>
      </c>
      <c r="I2145" s="209">
        <v>90</v>
      </c>
      <c r="J2145" s="191"/>
      <c r="K2145" s="209">
        <v>90</v>
      </c>
      <c r="L2145" s="193"/>
      <c r="M2145" s="191"/>
      <c r="N2145" s="193"/>
      <c r="O2145" s="191"/>
      <c r="P2145" s="194">
        <v>2751.41</v>
      </c>
      <c r="GO2145" s="277"/>
      <c r="GP2145" s="277"/>
      <c r="GQ2145" s="277"/>
      <c r="GR2145" s="277"/>
      <c r="GS2145" s="277"/>
      <c r="GT2145" s="277"/>
      <c r="GU2145" s="277"/>
      <c r="GW2145" s="157"/>
      <c r="GX2145" s="157"/>
      <c r="GY2145" s="157"/>
      <c r="GZ2145" s="277"/>
      <c r="HA2145" s="157"/>
      <c r="HB2145" s="157" t="s">
        <v>654</v>
      </c>
      <c r="HC2145" s="277"/>
      <c r="HD2145" s="277"/>
      <c r="HF2145" s="277"/>
      <c r="HH2145" s="289"/>
    </row>
    <row r="2146" spans="1:216" ht="12.75" customHeight="1">
      <c r="A2146" s="203"/>
      <c r="B2146" s="189" t="s">
        <v>655</v>
      </c>
      <c r="C2146" s="501" t="s">
        <v>656</v>
      </c>
      <c r="D2146" s="501"/>
      <c r="E2146" s="501"/>
      <c r="F2146" s="501"/>
      <c r="G2146" s="501"/>
      <c r="H2146" s="190" t="s">
        <v>432</v>
      </c>
      <c r="I2146" s="209">
        <v>46</v>
      </c>
      <c r="J2146" s="191"/>
      <c r="K2146" s="209">
        <v>46</v>
      </c>
      <c r="L2146" s="193"/>
      <c r="M2146" s="191"/>
      <c r="N2146" s="193"/>
      <c r="O2146" s="191"/>
      <c r="P2146" s="194">
        <v>1406.28</v>
      </c>
      <c r="GO2146" s="277"/>
      <c r="GP2146" s="277"/>
      <c r="GQ2146" s="277"/>
      <c r="GR2146" s="277"/>
      <c r="GS2146" s="277"/>
      <c r="GT2146" s="277"/>
      <c r="GU2146" s="277"/>
      <c r="GW2146" s="157"/>
      <c r="GX2146" s="157"/>
      <c r="GY2146" s="157"/>
      <c r="GZ2146" s="277"/>
      <c r="HA2146" s="157"/>
      <c r="HB2146" s="157" t="s">
        <v>656</v>
      </c>
      <c r="HC2146" s="277"/>
      <c r="HD2146" s="277"/>
      <c r="HF2146" s="277"/>
      <c r="HH2146" s="289"/>
    </row>
    <row r="2147" spans="1:216" ht="12.75" customHeight="1">
      <c r="A2147" s="213"/>
      <c r="B2147" s="214"/>
      <c r="C2147" s="500" t="s">
        <v>438</v>
      </c>
      <c r="D2147" s="500"/>
      <c r="E2147" s="500"/>
      <c r="F2147" s="500"/>
      <c r="G2147" s="500"/>
      <c r="H2147" s="180"/>
      <c r="I2147" s="181"/>
      <c r="J2147" s="181"/>
      <c r="K2147" s="181"/>
      <c r="L2147" s="183"/>
      <c r="M2147" s="181"/>
      <c r="N2147" s="211">
        <v>12541.71</v>
      </c>
      <c r="O2147" s="181"/>
      <c r="P2147" s="212">
        <v>7274.19</v>
      </c>
      <c r="GO2147" s="277"/>
      <c r="GP2147" s="277"/>
      <c r="GQ2147" s="277"/>
      <c r="GR2147" s="277"/>
      <c r="GS2147" s="277"/>
      <c r="GT2147" s="277"/>
      <c r="GU2147" s="277"/>
      <c r="GW2147" s="157"/>
      <c r="GX2147" s="157"/>
      <c r="GY2147" s="157"/>
      <c r="GZ2147" s="277"/>
      <c r="HA2147" s="157"/>
      <c r="HB2147" s="157"/>
      <c r="HC2147" s="277" t="s">
        <v>438</v>
      </c>
      <c r="HD2147" s="277"/>
      <c r="HF2147" s="277"/>
      <c r="HH2147" s="289"/>
    </row>
    <row r="2148" spans="1:216" ht="12.75" customHeight="1">
      <c r="A2148" s="497" t="s">
        <v>2283</v>
      </c>
      <c r="B2148" s="497"/>
      <c r="C2148" s="497"/>
      <c r="D2148" s="497"/>
      <c r="E2148" s="497"/>
      <c r="F2148" s="497"/>
      <c r="G2148" s="497"/>
      <c r="H2148" s="497"/>
      <c r="I2148" s="497"/>
      <c r="J2148" s="497"/>
      <c r="K2148" s="497"/>
      <c r="L2148" s="497"/>
      <c r="M2148" s="497"/>
      <c r="N2148" s="497"/>
      <c r="O2148" s="497"/>
      <c r="P2148" s="497"/>
      <c r="GO2148" s="277"/>
      <c r="GP2148" s="277" t="s">
        <v>2283</v>
      </c>
      <c r="GQ2148" s="277"/>
      <c r="GR2148" s="277"/>
      <c r="GS2148" s="277"/>
      <c r="GT2148" s="277"/>
      <c r="GU2148" s="277"/>
      <c r="GW2148" s="157"/>
      <c r="GX2148" s="157"/>
      <c r="GY2148" s="157"/>
      <c r="GZ2148" s="277"/>
      <c r="HA2148" s="157"/>
      <c r="HB2148" s="157"/>
      <c r="HC2148" s="277"/>
      <c r="HD2148" s="277"/>
      <c r="HF2148" s="277"/>
      <c r="HH2148" s="289"/>
    </row>
    <row r="2149" spans="1:216" ht="12.75" customHeight="1">
      <c r="A2149" s="178" t="s">
        <v>788</v>
      </c>
      <c r="B2149" s="179" t="s">
        <v>701</v>
      </c>
      <c r="C2149" s="498" t="s">
        <v>1300</v>
      </c>
      <c r="D2149" s="498"/>
      <c r="E2149" s="498"/>
      <c r="F2149" s="498"/>
      <c r="G2149" s="498"/>
      <c r="H2149" s="180" t="s">
        <v>142</v>
      </c>
      <c r="I2149" s="181">
        <v>5</v>
      </c>
      <c r="J2149" s="182">
        <v>1</v>
      </c>
      <c r="K2149" s="182">
        <v>5</v>
      </c>
      <c r="L2149" s="183"/>
      <c r="M2149" s="181"/>
      <c r="N2149" s="184"/>
      <c r="O2149" s="181"/>
      <c r="P2149" s="185"/>
      <c r="GO2149" s="277"/>
      <c r="GP2149" s="277"/>
      <c r="GQ2149" s="277" t="s">
        <v>1300</v>
      </c>
      <c r="GR2149" s="277"/>
      <c r="GS2149" s="277"/>
      <c r="GT2149" s="277"/>
      <c r="GU2149" s="277"/>
      <c r="GW2149" s="157"/>
      <c r="GX2149" s="157"/>
      <c r="GY2149" s="157"/>
      <c r="GZ2149" s="277"/>
      <c r="HA2149" s="157"/>
      <c r="HB2149" s="157"/>
      <c r="HC2149" s="277"/>
      <c r="HD2149" s="277"/>
      <c r="HF2149" s="277"/>
      <c r="HH2149" s="289"/>
    </row>
    <row r="2150" spans="1:216" ht="56.25" customHeight="1">
      <c r="A2150" s="186"/>
      <c r="B2150" s="187" t="s">
        <v>386</v>
      </c>
      <c r="C2150" s="499" t="s">
        <v>387</v>
      </c>
      <c r="D2150" s="499"/>
      <c r="E2150" s="499"/>
      <c r="F2150" s="499"/>
      <c r="G2150" s="499"/>
      <c r="H2150" s="499"/>
      <c r="I2150" s="499"/>
      <c r="J2150" s="499"/>
      <c r="K2150" s="499"/>
      <c r="L2150" s="499"/>
      <c r="M2150" s="499"/>
      <c r="N2150" s="499"/>
      <c r="O2150" s="499"/>
      <c r="P2150" s="499"/>
      <c r="GO2150" s="277"/>
      <c r="GP2150" s="277"/>
      <c r="GQ2150" s="277"/>
      <c r="GR2150" s="277"/>
      <c r="GS2150" s="277"/>
      <c r="GT2150" s="277"/>
      <c r="GU2150" s="277"/>
      <c r="GV2150" s="140" t="s">
        <v>387</v>
      </c>
      <c r="GW2150" s="157"/>
      <c r="GX2150" s="157"/>
      <c r="GY2150" s="157"/>
      <c r="GZ2150" s="277"/>
      <c r="HA2150" s="157"/>
      <c r="HB2150" s="157"/>
      <c r="HC2150" s="277"/>
      <c r="HD2150" s="277"/>
      <c r="HF2150" s="277"/>
      <c r="HH2150" s="289"/>
    </row>
    <row r="2151" spans="1:216" ht="22.5" customHeight="1">
      <c r="A2151" s="186"/>
      <c r="B2151" s="187" t="s">
        <v>388</v>
      </c>
      <c r="C2151" s="499" t="s">
        <v>389</v>
      </c>
      <c r="D2151" s="499"/>
      <c r="E2151" s="499"/>
      <c r="F2151" s="499"/>
      <c r="G2151" s="499"/>
      <c r="H2151" s="499"/>
      <c r="I2151" s="499"/>
      <c r="J2151" s="499"/>
      <c r="K2151" s="499"/>
      <c r="L2151" s="499"/>
      <c r="M2151" s="499"/>
      <c r="N2151" s="499"/>
      <c r="O2151" s="499"/>
      <c r="P2151" s="499"/>
      <c r="GO2151" s="277"/>
      <c r="GP2151" s="277"/>
      <c r="GQ2151" s="277"/>
      <c r="GR2151" s="277"/>
      <c r="GS2151" s="277"/>
      <c r="GT2151" s="277"/>
      <c r="GU2151" s="277"/>
      <c r="GV2151" s="140" t="s">
        <v>389</v>
      </c>
      <c r="GW2151" s="157"/>
      <c r="GX2151" s="157"/>
      <c r="GY2151" s="157"/>
      <c r="GZ2151" s="277"/>
      <c r="HA2151" s="157"/>
      <c r="HB2151" s="157"/>
      <c r="HC2151" s="277"/>
      <c r="HD2151" s="277"/>
      <c r="HF2151" s="277"/>
      <c r="HH2151" s="289"/>
    </row>
    <row r="2152" spans="1:216" ht="12.75" customHeight="1">
      <c r="A2152" s="186"/>
      <c r="B2152" s="187"/>
      <c r="C2152" s="499" t="s">
        <v>2011</v>
      </c>
      <c r="D2152" s="499"/>
      <c r="E2152" s="499"/>
      <c r="F2152" s="499"/>
      <c r="G2152" s="499"/>
      <c r="H2152" s="499"/>
      <c r="I2152" s="499"/>
      <c r="J2152" s="499"/>
      <c r="K2152" s="499"/>
      <c r="L2152" s="499"/>
      <c r="M2152" s="499"/>
      <c r="N2152" s="499"/>
      <c r="O2152" s="499"/>
      <c r="P2152" s="499"/>
      <c r="GO2152" s="277"/>
      <c r="GP2152" s="277"/>
      <c r="GQ2152" s="277"/>
      <c r="GR2152" s="277"/>
      <c r="GS2152" s="277"/>
      <c r="GT2152" s="277"/>
      <c r="GU2152" s="277"/>
      <c r="GV2152" s="140" t="s">
        <v>2011</v>
      </c>
      <c r="GW2152" s="157"/>
      <c r="GX2152" s="157"/>
      <c r="GY2152" s="157"/>
      <c r="GZ2152" s="277"/>
      <c r="HA2152" s="157"/>
      <c r="HB2152" s="157"/>
      <c r="HC2152" s="277"/>
      <c r="HD2152" s="277"/>
      <c r="HF2152" s="277"/>
      <c r="HH2152" s="289"/>
    </row>
    <row r="2153" spans="1:216" ht="12.75" customHeight="1">
      <c r="A2153" s="188"/>
      <c r="B2153" s="189" t="s">
        <v>164</v>
      </c>
      <c r="C2153" s="501" t="s">
        <v>391</v>
      </c>
      <c r="D2153" s="501"/>
      <c r="E2153" s="501"/>
      <c r="F2153" s="501"/>
      <c r="G2153" s="501"/>
      <c r="H2153" s="190" t="s">
        <v>392</v>
      </c>
      <c r="I2153" s="191"/>
      <c r="J2153" s="191"/>
      <c r="K2153" s="215">
        <v>8.2754577999999999</v>
      </c>
      <c r="L2153" s="193"/>
      <c r="M2153" s="191"/>
      <c r="N2153" s="193"/>
      <c r="O2153" s="191"/>
      <c r="P2153" s="194">
        <v>4935.3999999999996</v>
      </c>
      <c r="GO2153" s="277"/>
      <c r="GP2153" s="277"/>
      <c r="GQ2153" s="277"/>
      <c r="GR2153" s="277"/>
      <c r="GS2153" s="277"/>
      <c r="GT2153" s="277"/>
      <c r="GU2153" s="277"/>
      <c r="GW2153" s="157" t="s">
        <v>391</v>
      </c>
      <c r="GX2153" s="157"/>
      <c r="GY2153" s="157"/>
      <c r="GZ2153" s="277"/>
      <c r="HA2153" s="157"/>
      <c r="HB2153" s="157"/>
      <c r="HC2153" s="277"/>
      <c r="HD2153" s="277"/>
      <c r="HF2153" s="277"/>
      <c r="HH2153" s="289"/>
    </row>
    <row r="2154" spans="1:216" ht="12.75" customHeight="1">
      <c r="A2154" s="195"/>
      <c r="B2154" s="189" t="s">
        <v>588</v>
      </c>
      <c r="C2154" s="501" t="s">
        <v>589</v>
      </c>
      <c r="D2154" s="501"/>
      <c r="E2154" s="501"/>
      <c r="F2154" s="501"/>
      <c r="G2154" s="501"/>
      <c r="H2154" s="190" t="s">
        <v>392</v>
      </c>
      <c r="I2154" s="201">
        <v>1.03</v>
      </c>
      <c r="J2154" s="197">
        <v>1.6068849999999999</v>
      </c>
      <c r="K2154" s="215">
        <v>8.2754577999999999</v>
      </c>
      <c r="L2154" s="198"/>
      <c r="M2154" s="199"/>
      <c r="N2154" s="200">
        <v>596.39</v>
      </c>
      <c r="O2154" s="191"/>
      <c r="P2154" s="194">
        <v>4935.3999999999996</v>
      </c>
      <c r="Q2154" s="278"/>
      <c r="R2154" s="278"/>
      <c r="GO2154" s="277"/>
      <c r="GP2154" s="277"/>
      <c r="GQ2154" s="277"/>
      <c r="GR2154" s="277"/>
      <c r="GS2154" s="277"/>
      <c r="GT2154" s="277"/>
      <c r="GU2154" s="277"/>
      <c r="GW2154" s="157"/>
      <c r="GX2154" s="157" t="s">
        <v>589</v>
      </c>
      <c r="GY2154" s="157"/>
      <c r="GZ2154" s="277"/>
      <c r="HA2154" s="157"/>
      <c r="HB2154" s="157"/>
      <c r="HC2154" s="277"/>
      <c r="HD2154" s="277"/>
      <c r="HF2154" s="277"/>
      <c r="HH2154" s="289"/>
    </row>
    <row r="2155" spans="1:216" ht="12.75" customHeight="1">
      <c r="A2155" s="188"/>
      <c r="B2155" s="189" t="s">
        <v>180</v>
      </c>
      <c r="C2155" s="501" t="s">
        <v>410</v>
      </c>
      <c r="D2155" s="501"/>
      <c r="E2155" s="501"/>
      <c r="F2155" s="501"/>
      <c r="G2155" s="501"/>
      <c r="H2155" s="190"/>
      <c r="I2155" s="191"/>
      <c r="J2155" s="191"/>
      <c r="K2155" s="191"/>
      <c r="L2155" s="193"/>
      <c r="M2155" s="191"/>
      <c r="N2155" s="193"/>
      <c r="O2155" s="191"/>
      <c r="P2155" s="216">
        <v>19.399999999999999</v>
      </c>
      <c r="GO2155" s="277"/>
      <c r="GP2155" s="277"/>
      <c r="GQ2155" s="277"/>
      <c r="GR2155" s="277"/>
      <c r="GS2155" s="277"/>
      <c r="GT2155" s="277"/>
      <c r="GU2155" s="277"/>
      <c r="GW2155" s="157" t="s">
        <v>410</v>
      </c>
      <c r="GX2155" s="157"/>
      <c r="GY2155" s="157"/>
      <c r="GZ2155" s="277"/>
      <c r="HA2155" s="157"/>
      <c r="HB2155" s="157"/>
      <c r="HC2155" s="277"/>
      <c r="HD2155" s="277"/>
      <c r="HF2155" s="277"/>
      <c r="HH2155" s="289"/>
    </row>
    <row r="2156" spans="1:216" ht="12.75" customHeight="1">
      <c r="A2156" s="195"/>
      <c r="B2156" s="189" t="s">
        <v>703</v>
      </c>
      <c r="C2156" s="501" t="s">
        <v>704</v>
      </c>
      <c r="D2156" s="501"/>
      <c r="E2156" s="501"/>
      <c r="F2156" s="501"/>
      <c r="G2156" s="501"/>
      <c r="H2156" s="190" t="s">
        <v>413</v>
      </c>
      <c r="I2156" s="201">
        <v>0.02</v>
      </c>
      <c r="J2156" s="202">
        <v>1.0367</v>
      </c>
      <c r="K2156" s="192">
        <v>0.10367</v>
      </c>
      <c r="L2156" s="205">
        <v>174.93</v>
      </c>
      <c r="M2156" s="206">
        <v>1.07</v>
      </c>
      <c r="N2156" s="200">
        <v>187.18</v>
      </c>
      <c r="O2156" s="191"/>
      <c r="P2156" s="194">
        <v>19.399999999999999</v>
      </c>
      <c r="Q2156" s="278"/>
      <c r="R2156" s="278"/>
      <c r="GO2156" s="277"/>
      <c r="GP2156" s="277"/>
      <c r="GQ2156" s="277"/>
      <c r="GR2156" s="277"/>
      <c r="GS2156" s="277"/>
      <c r="GT2156" s="277"/>
      <c r="GU2156" s="277"/>
      <c r="GW2156" s="157"/>
      <c r="GX2156" s="157" t="s">
        <v>704</v>
      </c>
      <c r="GY2156" s="157"/>
      <c r="GZ2156" s="277"/>
      <c r="HA2156" s="157"/>
      <c r="HB2156" s="157"/>
      <c r="HC2156" s="277"/>
      <c r="HD2156" s="277"/>
      <c r="HF2156" s="277"/>
      <c r="HH2156" s="289"/>
    </row>
    <row r="2157" spans="1:216" ht="12.75" customHeight="1">
      <c r="A2157" s="210"/>
      <c r="B2157" s="187"/>
      <c r="C2157" s="500" t="s">
        <v>429</v>
      </c>
      <c r="D2157" s="500"/>
      <c r="E2157" s="500"/>
      <c r="F2157" s="500"/>
      <c r="G2157" s="500"/>
      <c r="H2157" s="180"/>
      <c r="I2157" s="181"/>
      <c r="J2157" s="181"/>
      <c r="K2157" s="181"/>
      <c r="L2157" s="183"/>
      <c r="M2157" s="181"/>
      <c r="N2157" s="211"/>
      <c r="O2157" s="181"/>
      <c r="P2157" s="212">
        <v>4954.8</v>
      </c>
      <c r="Q2157" s="278"/>
      <c r="R2157" s="278"/>
      <c r="GO2157" s="277"/>
      <c r="GP2157" s="277"/>
      <c r="GQ2157" s="277"/>
      <c r="GR2157" s="277"/>
      <c r="GS2157" s="277"/>
      <c r="GT2157" s="277"/>
      <c r="GU2157" s="277"/>
      <c r="GW2157" s="157"/>
      <c r="GX2157" s="157"/>
      <c r="GY2157" s="157"/>
      <c r="GZ2157" s="277" t="s">
        <v>429</v>
      </c>
      <c r="HA2157" s="157"/>
      <c r="HB2157" s="157"/>
      <c r="HC2157" s="277"/>
      <c r="HD2157" s="277"/>
      <c r="HF2157" s="277"/>
      <c r="HH2157" s="289"/>
    </row>
    <row r="2158" spans="1:216" ht="12.75" customHeight="1">
      <c r="A2158" s="203" t="s">
        <v>2284</v>
      </c>
      <c r="B2158" s="189" t="s">
        <v>430</v>
      </c>
      <c r="C2158" s="501" t="s">
        <v>431</v>
      </c>
      <c r="D2158" s="501"/>
      <c r="E2158" s="501"/>
      <c r="F2158" s="501"/>
      <c r="G2158" s="501"/>
      <c r="H2158" s="190" t="s">
        <v>432</v>
      </c>
      <c r="I2158" s="209">
        <v>2</v>
      </c>
      <c r="J2158" s="191"/>
      <c r="K2158" s="209">
        <v>2</v>
      </c>
      <c r="L2158" s="193"/>
      <c r="M2158" s="191"/>
      <c r="N2158" s="193"/>
      <c r="O2158" s="202">
        <v>1.0367</v>
      </c>
      <c r="P2158" s="216">
        <v>63.68</v>
      </c>
      <c r="GO2158" s="277"/>
      <c r="GP2158" s="277"/>
      <c r="GQ2158" s="277"/>
      <c r="GR2158" s="277"/>
      <c r="GS2158" s="277"/>
      <c r="GT2158" s="277"/>
      <c r="GU2158" s="277"/>
      <c r="GW2158" s="157"/>
      <c r="GX2158" s="157"/>
      <c r="GY2158" s="157"/>
      <c r="GZ2158" s="277"/>
      <c r="HA2158" s="157" t="s">
        <v>431</v>
      </c>
      <c r="HB2158" s="157"/>
      <c r="HC2158" s="277"/>
      <c r="HD2158" s="277"/>
      <c r="HF2158" s="277"/>
      <c r="HH2158" s="289"/>
    </row>
    <row r="2159" spans="1:216" ht="12.75" customHeight="1">
      <c r="A2159" s="203"/>
      <c r="B2159" s="189"/>
      <c r="C2159" s="501" t="s">
        <v>433</v>
      </c>
      <c r="D2159" s="501"/>
      <c r="E2159" s="501"/>
      <c r="F2159" s="501"/>
      <c r="G2159" s="501"/>
      <c r="H2159" s="190"/>
      <c r="I2159" s="191"/>
      <c r="J2159" s="191"/>
      <c r="K2159" s="191"/>
      <c r="L2159" s="193"/>
      <c r="M2159" s="191"/>
      <c r="N2159" s="193"/>
      <c r="O2159" s="191"/>
      <c r="P2159" s="194">
        <v>4935.3999999999996</v>
      </c>
      <c r="GO2159" s="277"/>
      <c r="GP2159" s="277"/>
      <c r="GQ2159" s="277"/>
      <c r="GR2159" s="277"/>
      <c r="GS2159" s="277"/>
      <c r="GT2159" s="277"/>
      <c r="GU2159" s="277"/>
      <c r="GW2159" s="157"/>
      <c r="GX2159" s="157"/>
      <c r="GY2159" s="157"/>
      <c r="GZ2159" s="277"/>
      <c r="HA2159" s="157"/>
      <c r="HB2159" s="157" t="s">
        <v>433</v>
      </c>
      <c r="HC2159" s="277"/>
      <c r="HD2159" s="277"/>
      <c r="HF2159" s="277"/>
      <c r="HH2159" s="289"/>
    </row>
    <row r="2160" spans="1:216" ht="12.75" customHeight="1">
      <c r="A2160" s="203"/>
      <c r="B2160" s="189" t="s">
        <v>603</v>
      </c>
      <c r="C2160" s="501" t="s">
        <v>604</v>
      </c>
      <c r="D2160" s="501"/>
      <c r="E2160" s="501"/>
      <c r="F2160" s="501"/>
      <c r="G2160" s="501"/>
      <c r="H2160" s="190" t="s">
        <v>432</v>
      </c>
      <c r="I2160" s="209">
        <v>97</v>
      </c>
      <c r="J2160" s="191"/>
      <c r="K2160" s="209">
        <v>97</v>
      </c>
      <c r="L2160" s="193"/>
      <c r="M2160" s="191"/>
      <c r="N2160" s="193"/>
      <c r="O2160" s="191"/>
      <c r="P2160" s="194">
        <v>4787.34</v>
      </c>
      <c r="GO2160" s="277"/>
      <c r="GP2160" s="277"/>
      <c r="GQ2160" s="277"/>
      <c r="GR2160" s="277"/>
      <c r="GS2160" s="277"/>
      <c r="GT2160" s="277"/>
      <c r="GU2160" s="277"/>
      <c r="GW2160" s="157"/>
      <c r="GX2160" s="157"/>
      <c r="GY2160" s="157"/>
      <c r="GZ2160" s="277"/>
      <c r="HA2160" s="157"/>
      <c r="HB2160" s="157" t="s">
        <v>604</v>
      </c>
      <c r="HC2160" s="277"/>
      <c r="HD2160" s="277"/>
      <c r="HF2160" s="277"/>
      <c r="HH2160" s="289"/>
    </row>
    <row r="2161" spans="1:216" ht="12.75" customHeight="1">
      <c r="A2161" s="203"/>
      <c r="B2161" s="189" t="s">
        <v>605</v>
      </c>
      <c r="C2161" s="501" t="s">
        <v>606</v>
      </c>
      <c r="D2161" s="501"/>
      <c r="E2161" s="501"/>
      <c r="F2161" s="501"/>
      <c r="G2161" s="501"/>
      <c r="H2161" s="190" t="s">
        <v>432</v>
      </c>
      <c r="I2161" s="209">
        <v>51</v>
      </c>
      <c r="J2161" s="191"/>
      <c r="K2161" s="209">
        <v>51</v>
      </c>
      <c r="L2161" s="193"/>
      <c r="M2161" s="191"/>
      <c r="N2161" s="193"/>
      <c r="O2161" s="191"/>
      <c r="P2161" s="194">
        <v>2517.0500000000002</v>
      </c>
      <c r="GO2161" s="277"/>
      <c r="GP2161" s="277"/>
      <c r="GQ2161" s="277"/>
      <c r="GR2161" s="277"/>
      <c r="GS2161" s="277"/>
      <c r="GT2161" s="277"/>
      <c r="GU2161" s="277"/>
      <c r="GW2161" s="157"/>
      <c r="GX2161" s="157"/>
      <c r="GY2161" s="157"/>
      <c r="GZ2161" s="277"/>
      <c r="HA2161" s="157"/>
      <c r="HB2161" s="157" t="s">
        <v>606</v>
      </c>
      <c r="HC2161" s="277"/>
      <c r="HD2161" s="277"/>
      <c r="HF2161" s="277"/>
      <c r="HH2161" s="289"/>
    </row>
    <row r="2162" spans="1:216" ht="12.75" customHeight="1">
      <c r="A2162" s="213"/>
      <c r="B2162" s="214"/>
      <c r="C2162" s="500" t="s">
        <v>438</v>
      </c>
      <c r="D2162" s="500"/>
      <c r="E2162" s="500"/>
      <c r="F2162" s="500"/>
      <c r="G2162" s="500"/>
      <c r="H2162" s="180"/>
      <c r="I2162" s="181"/>
      <c r="J2162" s="181"/>
      <c r="K2162" s="181"/>
      <c r="L2162" s="183"/>
      <c r="M2162" s="181"/>
      <c r="N2162" s="211">
        <v>2464.5700000000002</v>
      </c>
      <c r="O2162" s="181"/>
      <c r="P2162" s="212">
        <v>12322.87</v>
      </c>
      <c r="GO2162" s="277"/>
      <c r="GP2162" s="277"/>
      <c r="GQ2162" s="277"/>
      <c r="GR2162" s="277"/>
      <c r="GS2162" s="277"/>
      <c r="GT2162" s="277"/>
      <c r="GU2162" s="277"/>
      <c r="GW2162" s="157"/>
      <c r="GX2162" s="157"/>
      <c r="GY2162" s="157"/>
      <c r="GZ2162" s="277"/>
      <c r="HA2162" s="157"/>
      <c r="HB2162" s="157"/>
      <c r="HC2162" s="277" t="s">
        <v>438</v>
      </c>
      <c r="HD2162" s="277"/>
      <c r="HF2162" s="277"/>
      <c r="HH2162" s="289"/>
    </row>
    <row r="2163" spans="1:216" ht="12.75" customHeight="1">
      <c r="A2163" s="497" t="s">
        <v>2285</v>
      </c>
      <c r="B2163" s="497"/>
      <c r="C2163" s="497"/>
      <c r="D2163" s="497"/>
      <c r="E2163" s="497"/>
      <c r="F2163" s="497"/>
      <c r="G2163" s="497"/>
      <c r="H2163" s="497"/>
      <c r="I2163" s="497"/>
      <c r="J2163" s="497"/>
      <c r="K2163" s="497"/>
      <c r="L2163" s="497"/>
      <c r="M2163" s="497"/>
      <c r="N2163" s="497"/>
      <c r="O2163" s="497"/>
      <c r="P2163" s="497"/>
      <c r="GO2163" s="277"/>
      <c r="GP2163" s="277" t="s">
        <v>2285</v>
      </c>
      <c r="GQ2163" s="277"/>
      <c r="GR2163" s="277"/>
      <c r="GS2163" s="277"/>
      <c r="GT2163" s="277"/>
      <c r="GU2163" s="277"/>
      <c r="GW2163" s="157"/>
      <c r="GX2163" s="157"/>
      <c r="GY2163" s="157"/>
      <c r="GZ2163" s="277"/>
      <c r="HA2163" s="157"/>
      <c r="HB2163" s="157"/>
      <c r="HC2163" s="277"/>
      <c r="HD2163" s="277"/>
      <c r="HF2163" s="277"/>
      <c r="HH2163" s="289"/>
    </row>
    <row r="2164" spans="1:216" ht="22.5" customHeight="1">
      <c r="A2164" s="178" t="s">
        <v>789</v>
      </c>
      <c r="B2164" s="179" t="s">
        <v>608</v>
      </c>
      <c r="C2164" s="498" t="s">
        <v>1312</v>
      </c>
      <c r="D2164" s="498"/>
      <c r="E2164" s="498"/>
      <c r="F2164" s="498"/>
      <c r="G2164" s="498"/>
      <c r="H2164" s="180" t="s">
        <v>610</v>
      </c>
      <c r="I2164" s="181">
        <v>2.4</v>
      </c>
      <c r="J2164" s="182">
        <v>1</v>
      </c>
      <c r="K2164" s="222">
        <v>2.4</v>
      </c>
      <c r="L2164" s="183"/>
      <c r="M2164" s="181"/>
      <c r="N2164" s="184"/>
      <c r="O2164" s="181"/>
      <c r="P2164" s="185"/>
      <c r="GO2164" s="277"/>
      <c r="GP2164" s="277"/>
      <c r="GQ2164" s="277" t="s">
        <v>1312</v>
      </c>
      <c r="GR2164" s="277"/>
      <c r="GS2164" s="277"/>
      <c r="GT2164" s="277"/>
      <c r="GU2164" s="277"/>
      <c r="GW2164" s="157"/>
      <c r="GX2164" s="157"/>
      <c r="GY2164" s="157"/>
      <c r="GZ2164" s="277"/>
      <c r="HA2164" s="157"/>
      <c r="HB2164" s="157"/>
      <c r="HC2164" s="277"/>
      <c r="HD2164" s="277"/>
      <c r="HF2164" s="277"/>
      <c r="HH2164" s="289"/>
    </row>
    <row r="2165" spans="1:216" ht="56.25" customHeight="1">
      <c r="A2165" s="186"/>
      <c r="B2165" s="187" t="s">
        <v>386</v>
      </c>
      <c r="C2165" s="499" t="s">
        <v>387</v>
      </c>
      <c r="D2165" s="499"/>
      <c r="E2165" s="499"/>
      <c r="F2165" s="499"/>
      <c r="G2165" s="499"/>
      <c r="H2165" s="499"/>
      <c r="I2165" s="499"/>
      <c r="J2165" s="499"/>
      <c r="K2165" s="499"/>
      <c r="L2165" s="499"/>
      <c r="M2165" s="499"/>
      <c r="N2165" s="499"/>
      <c r="O2165" s="499"/>
      <c r="P2165" s="499"/>
      <c r="GO2165" s="277"/>
      <c r="GP2165" s="277"/>
      <c r="GQ2165" s="277"/>
      <c r="GR2165" s="277"/>
      <c r="GS2165" s="277"/>
      <c r="GT2165" s="277"/>
      <c r="GU2165" s="277"/>
      <c r="GV2165" s="140" t="s">
        <v>387</v>
      </c>
      <c r="GW2165" s="157"/>
      <c r="GX2165" s="157"/>
      <c r="GY2165" s="157"/>
      <c r="GZ2165" s="277"/>
      <c r="HA2165" s="157"/>
      <c r="HB2165" s="157"/>
      <c r="HC2165" s="277"/>
      <c r="HD2165" s="277"/>
      <c r="HF2165" s="277"/>
      <c r="HH2165" s="289"/>
    </row>
    <row r="2166" spans="1:216" ht="22.5" customHeight="1">
      <c r="A2166" s="186"/>
      <c r="B2166" s="187" t="s">
        <v>388</v>
      </c>
      <c r="C2166" s="499" t="s">
        <v>389</v>
      </c>
      <c r="D2166" s="499"/>
      <c r="E2166" s="499"/>
      <c r="F2166" s="499"/>
      <c r="G2166" s="499"/>
      <c r="H2166" s="499"/>
      <c r="I2166" s="499"/>
      <c r="J2166" s="499"/>
      <c r="K2166" s="499"/>
      <c r="L2166" s="499"/>
      <c r="M2166" s="499"/>
      <c r="N2166" s="499"/>
      <c r="O2166" s="499"/>
      <c r="P2166" s="499"/>
      <c r="GO2166" s="277"/>
      <c r="GP2166" s="277"/>
      <c r="GQ2166" s="277"/>
      <c r="GR2166" s="277"/>
      <c r="GS2166" s="277"/>
      <c r="GT2166" s="277"/>
      <c r="GU2166" s="277"/>
      <c r="GV2166" s="140" t="s">
        <v>389</v>
      </c>
      <c r="GW2166" s="157"/>
      <c r="GX2166" s="157"/>
      <c r="GY2166" s="157"/>
      <c r="GZ2166" s="277"/>
      <c r="HA2166" s="157"/>
      <c r="HB2166" s="157"/>
      <c r="HC2166" s="277"/>
      <c r="HD2166" s="277"/>
      <c r="HF2166" s="277"/>
      <c r="HH2166" s="289"/>
    </row>
    <row r="2167" spans="1:216" ht="12.75" customHeight="1">
      <c r="A2167" s="186"/>
      <c r="B2167" s="187"/>
      <c r="C2167" s="499" t="s">
        <v>2011</v>
      </c>
      <c r="D2167" s="499"/>
      <c r="E2167" s="499"/>
      <c r="F2167" s="499"/>
      <c r="G2167" s="499"/>
      <c r="H2167" s="499"/>
      <c r="I2167" s="499"/>
      <c r="J2167" s="499"/>
      <c r="K2167" s="499"/>
      <c r="L2167" s="499"/>
      <c r="M2167" s="499"/>
      <c r="N2167" s="499"/>
      <c r="O2167" s="499"/>
      <c r="P2167" s="499"/>
      <c r="GO2167" s="277"/>
      <c r="GP2167" s="277"/>
      <c r="GQ2167" s="277"/>
      <c r="GR2167" s="277"/>
      <c r="GS2167" s="277"/>
      <c r="GT2167" s="277"/>
      <c r="GU2167" s="277"/>
      <c r="GV2167" s="140" t="s">
        <v>2011</v>
      </c>
      <c r="GW2167" s="157"/>
      <c r="GX2167" s="157"/>
      <c r="GY2167" s="157"/>
      <c r="GZ2167" s="277"/>
      <c r="HA2167" s="157"/>
      <c r="HB2167" s="157"/>
      <c r="HC2167" s="277"/>
      <c r="HD2167" s="277"/>
      <c r="HF2167" s="277"/>
      <c r="HH2167" s="289"/>
    </row>
    <row r="2168" spans="1:216" ht="12.75" customHeight="1">
      <c r="A2168" s="188"/>
      <c r="B2168" s="189" t="s">
        <v>164</v>
      </c>
      <c r="C2168" s="501" t="s">
        <v>391</v>
      </c>
      <c r="D2168" s="501"/>
      <c r="E2168" s="501"/>
      <c r="F2168" s="501"/>
      <c r="G2168" s="501"/>
      <c r="H2168" s="190" t="s">
        <v>392</v>
      </c>
      <c r="I2168" s="191"/>
      <c r="J2168" s="191"/>
      <c r="K2168" s="215">
        <v>35.7499775</v>
      </c>
      <c r="L2168" s="193"/>
      <c r="M2168" s="191"/>
      <c r="N2168" s="193"/>
      <c r="O2168" s="191"/>
      <c r="P2168" s="194">
        <v>23793.040000000001</v>
      </c>
      <c r="GO2168" s="277"/>
      <c r="GP2168" s="277"/>
      <c r="GQ2168" s="277"/>
      <c r="GR2168" s="277"/>
      <c r="GS2168" s="277"/>
      <c r="GT2168" s="277"/>
      <c r="GU2168" s="277"/>
      <c r="GW2168" s="157" t="s">
        <v>391</v>
      </c>
      <c r="GX2168" s="157"/>
      <c r="GY2168" s="157"/>
      <c r="GZ2168" s="277"/>
      <c r="HA2168" s="157"/>
      <c r="HB2168" s="157"/>
      <c r="HC2168" s="277"/>
      <c r="HD2168" s="277"/>
      <c r="HF2168" s="277"/>
      <c r="HH2168" s="289"/>
    </row>
    <row r="2169" spans="1:216" ht="12.75" customHeight="1">
      <c r="A2169" s="195"/>
      <c r="B2169" s="189" t="s">
        <v>611</v>
      </c>
      <c r="C2169" s="501" t="s">
        <v>612</v>
      </c>
      <c r="D2169" s="501"/>
      <c r="E2169" s="501"/>
      <c r="F2169" s="501"/>
      <c r="G2169" s="501"/>
      <c r="H2169" s="190" t="s">
        <v>392</v>
      </c>
      <c r="I2169" s="201">
        <v>9.27</v>
      </c>
      <c r="J2169" s="197">
        <v>1.6068849999999999</v>
      </c>
      <c r="K2169" s="215">
        <v>35.7499775</v>
      </c>
      <c r="L2169" s="198"/>
      <c r="M2169" s="199"/>
      <c r="N2169" s="200">
        <v>665.54</v>
      </c>
      <c r="O2169" s="191"/>
      <c r="P2169" s="194">
        <v>23793.040000000001</v>
      </c>
      <c r="Q2169" s="278"/>
      <c r="R2169" s="278"/>
      <c r="GO2169" s="277"/>
      <c r="GP2169" s="277"/>
      <c r="GQ2169" s="277"/>
      <c r="GR2169" s="277"/>
      <c r="GS2169" s="277"/>
      <c r="GT2169" s="277"/>
      <c r="GU2169" s="277"/>
      <c r="GW2169" s="157"/>
      <c r="GX2169" s="157" t="s">
        <v>612</v>
      </c>
      <c r="GY2169" s="157"/>
      <c r="GZ2169" s="277"/>
      <c r="HA2169" s="157"/>
      <c r="HB2169" s="157"/>
      <c r="HC2169" s="277"/>
      <c r="HD2169" s="277"/>
      <c r="HF2169" s="277"/>
      <c r="HH2169" s="289"/>
    </row>
    <row r="2170" spans="1:216" ht="12.75" customHeight="1">
      <c r="A2170" s="188"/>
      <c r="B2170" s="189" t="s">
        <v>180</v>
      </c>
      <c r="C2170" s="501" t="s">
        <v>410</v>
      </c>
      <c r="D2170" s="501"/>
      <c r="E2170" s="501"/>
      <c r="F2170" s="501"/>
      <c r="G2170" s="501"/>
      <c r="H2170" s="190"/>
      <c r="I2170" s="191"/>
      <c r="J2170" s="191"/>
      <c r="K2170" s="191"/>
      <c r="L2170" s="193"/>
      <c r="M2170" s="191"/>
      <c r="N2170" s="193"/>
      <c r="O2170" s="191"/>
      <c r="P2170" s="216">
        <v>248.8</v>
      </c>
      <c r="GO2170" s="277"/>
      <c r="GP2170" s="277"/>
      <c r="GQ2170" s="277"/>
      <c r="GR2170" s="277"/>
      <c r="GS2170" s="277"/>
      <c r="GT2170" s="277"/>
      <c r="GU2170" s="277"/>
      <c r="GW2170" s="157" t="s">
        <v>410</v>
      </c>
      <c r="GX2170" s="157"/>
      <c r="GY2170" s="157"/>
      <c r="GZ2170" s="277"/>
      <c r="HA2170" s="157"/>
      <c r="HB2170" s="157"/>
      <c r="HC2170" s="277"/>
      <c r="HD2170" s="277"/>
      <c r="HF2170" s="277"/>
      <c r="HH2170" s="289"/>
    </row>
    <row r="2171" spans="1:216" ht="12.75" customHeight="1">
      <c r="A2171" s="195"/>
      <c r="B2171" s="189" t="s">
        <v>613</v>
      </c>
      <c r="C2171" s="501" t="s">
        <v>614</v>
      </c>
      <c r="D2171" s="501"/>
      <c r="E2171" s="501"/>
      <c r="F2171" s="501"/>
      <c r="G2171" s="501"/>
      <c r="H2171" s="190" t="s">
        <v>413</v>
      </c>
      <c r="I2171" s="196">
        <v>0.2</v>
      </c>
      <c r="J2171" s="202">
        <v>1.0367</v>
      </c>
      <c r="K2171" s="197">
        <v>0.497616</v>
      </c>
      <c r="L2171" s="205">
        <v>138.5</v>
      </c>
      <c r="M2171" s="206">
        <v>1.44</v>
      </c>
      <c r="N2171" s="200">
        <v>199.44</v>
      </c>
      <c r="O2171" s="191"/>
      <c r="P2171" s="194">
        <v>99.24</v>
      </c>
      <c r="Q2171" s="278"/>
      <c r="R2171" s="278"/>
      <c r="GO2171" s="277"/>
      <c r="GP2171" s="277"/>
      <c r="GQ2171" s="277"/>
      <c r="GR2171" s="277"/>
      <c r="GS2171" s="277"/>
      <c r="GT2171" s="277"/>
      <c r="GU2171" s="277"/>
      <c r="GW2171" s="157"/>
      <c r="GX2171" s="157" t="s">
        <v>614</v>
      </c>
      <c r="GY2171" s="157"/>
      <c r="GZ2171" s="277"/>
      <c r="HA2171" s="157"/>
      <c r="HB2171" s="157"/>
      <c r="HC2171" s="277"/>
      <c r="HD2171" s="277"/>
      <c r="HF2171" s="277"/>
      <c r="HH2171" s="289"/>
    </row>
    <row r="2172" spans="1:216" ht="12.75" customHeight="1">
      <c r="A2172" s="195"/>
      <c r="B2172" s="189" t="s">
        <v>615</v>
      </c>
      <c r="C2172" s="501" t="s">
        <v>616</v>
      </c>
      <c r="D2172" s="501"/>
      <c r="E2172" s="501"/>
      <c r="F2172" s="501"/>
      <c r="G2172" s="501"/>
      <c r="H2172" s="190" t="s">
        <v>587</v>
      </c>
      <c r="I2172" s="201">
        <v>0.25</v>
      </c>
      <c r="J2172" s="202">
        <v>1.0367</v>
      </c>
      <c r="K2172" s="192">
        <v>0.62202000000000002</v>
      </c>
      <c r="L2172" s="205">
        <v>235.73</v>
      </c>
      <c r="M2172" s="206">
        <v>1.02</v>
      </c>
      <c r="N2172" s="200">
        <v>240.44</v>
      </c>
      <c r="O2172" s="191"/>
      <c r="P2172" s="194">
        <v>149.56</v>
      </c>
      <c r="Q2172" s="278"/>
      <c r="R2172" s="278"/>
      <c r="GO2172" s="277"/>
      <c r="GP2172" s="277"/>
      <c r="GQ2172" s="277"/>
      <c r="GR2172" s="277"/>
      <c r="GS2172" s="277"/>
      <c r="GT2172" s="277"/>
      <c r="GU2172" s="277"/>
      <c r="GW2172" s="157"/>
      <c r="GX2172" s="157" t="s">
        <v>616</v>
      </c>
      <c r="GY2172" s="157"/>
      <c r="GZ2172" s="277"/>
      <c r="HA2172" s="157"/>
      <c r="HB2172" s="157"/>
      <c r="HC2172" s="277"/>
      <c r="HD2172" s="277"/>
      <c r="HF2172" s="277"/>
      <c r="HH2172" s="289"/>
    </row>
    <row r="2173" spans="1:216" ht="12.75" customHeight="1">
      <c r="A2173" s="210"/>
      <c r="B2173" s="187"/>
      <c r="C2173" s="500" t="s">
        <v>429</v>
      </c>
      <c r="D2173" s="500"/>
      <c r="E2173" s="500"/>
      <c r="F2173" s="500"/>
      <c r="G2173" s="500"/>
      <c r="H2173" s="180"/>
      <c r="I2173" s="181"/>
      <c r="J2173" s="181"/>
      <c r="K2173" s="181"/>
      <c r="L2173" s="183"/>
      <c r="M2173" s="181"/>
      <c r="N2173" s="211"/>
      <c r="O2173" s="181"/>
      <c r="P2173" s="212">
        <v>24041.84</v>
      </c>
      <c r="Q2173" s="278"/>
      <c r="R2173" s="278"/>
      <c r="GO2173" s="277"/>
      <c r="GP2173" s="277"/>
      <c r="GQ2173" s="277"/>
      <c r="GR2173" s="277"/>
      <c r="GS2173" s="277"/>
      <c r="GT2173" s="277"/>
      <c r="GU2173" s="277"/>
      <c r="GW2173" s="157"/>
      <c r="GX2173" s="157"/>
      <c r="GY2173" s="157"/>
      <c r="GZ2173" s="277" t="s">
        <v>429</v>
      </c>
      <c r="HA2173" s="157"/>
      <c r="HB2173" s="157"/>
      <c r="HC2173" s="277"/>
      <c r="HD2173" s="277"/>
      <c r="HF2173" s="277"/>
      <c r="HH2173" s="289"/>
    </row>
    <row r="2174" spans="1:216" ht="12.75" customHeight="1">
      <c r="A2174" s="203" t="s">
        <v>2286</v>
      </c>
      <c r="B2174" s="189" t="s">
        <v>430</v>
      </c>
      <c r="C2174" s="501" t="s">
        <v>431</v>
      </c>
      <c r="D2174" s="501"/>
      <c r="E2174" s="501"/>
      <c r="F2174" s="501"/>
      <c r="G2174" s="501"/>
      <c r="H2174" s="190" t="s">
        <v>432</v>
      </c>
      <c r="I2174" s="209">
        <v>2</v>
      </c>
      <c r="J2174" s="191"/>
      <c r="K2174" s="209">
        <v>2</v>
      </c>
      <c r="L2174" s="193"/>
      <c r="M2174" s="191"/>
      <c r="N2174" s="193"/>
      <c r="O2174" s="202">
        <v>1.0367</v>
      </c>
      <c r="P2174" s="216">
        <v>307.01</v>
      </c>
      <c r="GO2174" s="277"/>
      <c r="GP2174" s="277"/>
      <c r="GQ2174" s="277"/>
      <c r="GR2174" s="277"/>
      <c r="GS2174" s="277"/>
      <c r="GT2174" s="277"/>
      <c r="GU2174" s="277"/>
      <c r="GW2174" s="157"/>
      <c r="GX2174" s="157"/>
      <c r="GY2174" s="157"/>
      <c r="GZ2174" s="277"/>
      <c r="HA2174" s="157" t="s">
        <v>431</v>
      </c>
      <c r="HB2174" s="157"/>
      <c r="HC2174" s="277"/>
      <c r="HD2174" s="277"/>
      <c r="HF2174" s="277"/>
      <c r="HH2174" s="289"/>
    </row>
    <row r="2175" spans="1:216" ht="12.75" customHeight="1">
      <c r="A2175" s="203"/>
      <c r="B2175" s="189"/>
      <c r="C2175" s="501" t="s">
        <v>433</v>
      </c>
      <c r="D2175" s="501"/>
      <c r="E2175" s="501"/>
      <c r="F2175" s="501"/>
      <c r="G2175" s="501"/>
      <c r="H2175" s="190"/>
      <c r="I2175" s="191"/>
      <c r="J2175" s="191"/>
      <c r="K2175" s="191"/>
      <c r="L2175" s="193"/>
      <c r="M2175" s="191"/>
      <c r="N2175" s="193"/>
      <c r="O2175" s="191"/>
      <c r="P2175" s="194">
        <v>23793.040000000001</v>
      </c>
      <c r="GO2175" s="277"/>
      <c r="GP2175" s="277"/>
      <c r="GQ2175" s="277"/>
      <c r="GR2175" s="277"/>
      <c r="GS2175" s="277"/>
      <c r="GT2175" s="277"/>
      <c r="GU2175" s="277"/>
      <c r="GW2175" s="157"/>
      <c r="GX2175" s="157"/>
      <c r="GY2175" s="157"/>
      <c r="GZ2175" s="277"/>
      <c r="HA2175" s="157"/>
      <c r="HB2175" s="157" t="s">
        <v>433</v>
      </c>
      <c r="HC2175" s="277"/>
      <c r="HD2175" s="277"/>
      <c r="HF2175" s="277"/>
      <c r="HH2175" s="289"/>
    </row>
    <row r="2176" spans="1:216" ht="12.75" customHeight="1">
      <c r="A2176" s="203"/>
      <c r="B2176" s="189" t="s">
        <v>434</v>
      </c>
      <c r="C2176" s="501" t="s">
        <v>435</v>
      </c>
      <c r="D2176" s="501"/>
      <c r="E2176" s="501"/>
      <c r="F2176" s="501"/>
      <c r="G2176" s="501"/>
      <c r="H2176" s="190" t="s">
        <v>432</v>
      </c>
      <c r="I2176" s="209">
        <v>90</v>
      </c>
      <c r="J2176" s="191"/>
      <c r="K2176" s="209">
        <v>90</v>
      </c>
      <c r="L2176" s="193"/>
      <c r="M2176" s="191"/>
      <c r="N2176" s="193"/>
      <c r="O2176" s="191"/>
      <c r="P2176" s="194">
        <v>21413.74</v>
      </c>
      <c r="GO2176" s="277"/>
      <c r="GP2176" s="277"/>
      <c r="GQ2176" s="277"/>
      <c r="GR2176" s="277"/>
      <c r="GS2176" s="277"/>
      <c r="GT2176" s="277"/>
      <c r="GU2176" s="277"/>
      <c r="GW2176" s="157"/>
      <c r="GX2176" s="157"/>
      <c r="GY2176" s="157"/>
      <c r="GZ2176" s="277"/>
      <c r="HA2176" s="157"/>
      <c r="HB2176" s="157" t="s">
        <v>435</v>
      </c>
      <c r="HC2176" s="277"/>
      <c r="HD2176" s="277"/>
      <c r="HF2176" s="277"/>
      <c r="HH2176" s="289"/>
    </row>
    <row r="2177" spans="1:216" ht="12.75" customHeight="1">
      <c r="A2177" s="203"/>
      <c r="B2177" s="189" t="s">
        <v>436</v>
      </c>
      <c r="C2177" s="501" t="s">
        <v>437</v>
      </c>
      <c r="D2177" s="501"/>
      <c r="E2177" s="501"/>
      <c r="F2177" s="501"/>
      <c r="G2177" s="501"/>
      <c r="H2177" s="190" t="s">
        <v>432</v>
      </c>
      <c r="I2177" s="209">
        <v>46</v>
      </c>
      <c r="J2177" s="191"/>
      <c r="K2177" s="209">
        <v>46</v>
      </c>
      <c r="L2177" s="193"/>
      <c r="M2177" s="191"/>
      <c r="N2177" s="193"/>
      <c r="O2177" s="191"/>
      <c r="P2177" s="194">
        <v>10944.8</v>
      </c>
      <c r="GO2177" s="277"/>
      <c r="GP2177" s="277"/>
      <c r="GQ2177" s="277"/>
      <c r="GR2177" s="277"/>
      <c r="GS2177" s="277"/>
      <c r="GT2177" s="277"/>
      <c r="GU2177" s="277"/>
      <c r="GW2177" s="157"/>
      <c r="GX2177" s="157"/>
      <c r="GY2177" s="157"/>
      <c r="GZ2177" s="277"/>
      <c r="HA2177" s="157"/>
      <c r="HB2177" s="157" t="s">
        <v>437</v>
      </c>
      <c r="HC2177" s="277"/>
      <c r="HD2177" s="277"/>
      <c r="HF2177" s="277"/>
      <c r="HH2177" s="289"/>
    </row>
    <row r="2178" spans="1:216" ht="12.75" customHeight="1">
      <c r="A2178" s="213"/>
      <c r="B2178" s="214"/>
      <c r="C2178" s="500" t="s">
        <v>438</v>
      </c>
      <c r="D2178" s="500"/>
      <c r="E2178" s="500"/>
      <c r="F2178" s="500"/>
      <c r="G2178" s="500"/>
      <c r="H2178" s="180"/>
      <c r="I2178" s="181"/>
      <c r="J2178" s="181"/>
      <c r="K2178" s="181"/>
      <c r="L2178" s="183"/>
      <c r="M2178" s="181"/>
      <c r="N2178" s="211">
        <v>23628.080000000002</v>
      </c>
      <c r="O2178" s="181"/>
      <c r="P2178" s="212">
        <v>56707.39</v>
      </c>
      <c r="GO2178" s="277"/>
      <c r="GP2178" s="277"/>
      <c r="GQ2178" s="277"/>
      <c r="GR2178" s="277"/>
      <c r="GS2178" s="277"/>
      <c r="GT2178" s="277"/>
      <c r="GU2178" s="277"/>
      <c r="GW2178" s="157"/>
      <c r="GX2178" s="157"/>
      <c r="GY2178" s="157"/>
      <c r="GZ2178" s="277"/>
      <c r="HA2178" s="157"/>
      <c r="HB2178" s="157"/>
      <c r="HC2178" s="277" t="s">
        <v>438</v>
      </c>
      <c r="HD2178" s="277"/>
      <c r="HF2178" s="277"/>
      <c r="HH2178" s="289"/>
    </row>
    <row r="2179" spans="1:216" ht="12.75" customHeight="1">
      <c r="A2179" s="178" t="s">
        <v>790</v>
      </c>
      <c r="B2179" s="179" t="s">
        <v>2287</v>
      </c>
      <c r="C2179" s="498" t="s">
        <v>2288</v>
      </c>
      <c r="D2179" s="498"/>
      <c r="E2179" s="498"/>
      <c r="F2179" s="498"/>
      <c r="G2179" s="498"/>
      <c r="H2179" s="180" t="s">
        <v>773</v>
      </c>
      <c r="I2179" s="181">
        <v>0.2</v>
      </c>
      <c r="J2179" s="182">
        <v>1</v>
      </c>
      <c r="K2179" s="222">
        <v>0.2</v>
      </c>
      <c r="L2179" s="211">
        <v>10276.200000000001</v>
      </c>
      <c r="M2179" s="222">
        <v>1.1000000000000001</v>
      </c>
      <c r="N2179" s="239">
        <v>11303.82</v>
      </c>
      <c r="O2179" s="217">
        <v>1.0367</v>
      </c>
      <c r="P2179" s="212">
        <v>2343.73</v>
      </c>
      <c r="GO2179" s="277"/>
      <c r="GP2179" s="277"/>
      <c r="GQ2179" s="277" t="s">
        <v>2288</v>
      </c>
      <c r="GR2179" s="277"/>
      <c r="GS2179" s="277"/>
      <c r="GT2179" s="277"/>
      <c r="GU2179" s="277"/>
      <c r="GW2179" s="157"/>
      <c r="GX2179" s="157"/>
      <c r="GY2179" s="157"/>
      <c r="GZ2179" s="277"/>
      <c r="HA2179" s="157"/>
      <c r="HB2179" s="157"/>
      <c r="HC2179" s="277"/>
      <c r="HD2179" s="277"/>
      <c r="HF2179" s="277"/>
      <c r="HH2179" s="289"/>
    </row>
    <row r="2180" spans="1:216" ht="12.75" customHeight="1">
      <c r="A2180" s="186"/>
      <c r="B2180" s="187"/>
      <c r="C2180" s="499" t="s">
        <v>2011</v>
      </c>
      <c r="D2180" s="499"/>
      <c r="E2180" s="499"/>
      <c r="F2180" s="499"/>
      <c r="G2180" s="499"/>
      <c r="H2180" s="499"/>
      <c r="I2180" s="499"/>
      <c r="J2180" s="499"/>
      <c r="K2180" s="499"/>
      <c r="L2180" s="499"/>
      <c r="M2180" s="499"/>
      <c r="N2180" s="499"/>
      <c r="O2180" s="499"/>
      <c r="P2180" s="499"/>
      <c r="GO2180" s="277"/>
      <c r="GP2180" s="277"/>
      <c r="GQ2180" s="277"/>
      <c r="GR2180" s="277"/>
      <c r="GS2180" s="277"/>
      <c r="GT2180" s="277"/>
      <c r="GU2180" s="277"/>
      <c r="GV2180" s="140" t="s">
        <v>2011</v>
      </c>
      <c r="GW2180" s="157"/>
      <c r="GX2180" s="157"/>
      <c r="GY2180" s="157"/>
      <c r="GZ2180" s="277"/>
      <c r="HA2180" s="157"/>
      <c r="HB2180" s="157"/>
      <c r="HC2180" s="277"/>
      <c r="HD2180" s="277"/>
      <c r="HF2180" s="277"/>
      <c r="HH2180" s="289"/>
    </row>
    <row r="2181" spans="1:216" ht="12.75" customHeight="1">
      <c r="A2181" s="213"/>
      <c r="B2181" s="214"/>
      <c r="C2181" s="500" t="s">
        <v>438</v>
      </c>
      <c r="D2181" s="500"/>
      <c r="E2181" s="500"/>
      <c r="F2181" s="500"/>
      <c r="G2181" s="500"/>
      <c r="H2181" s="180"/>
      <c r="I2181" s="181"/>
      <c r="J2181" s="181"/>
      <c r="K2181" s="181"/>
      <c r="L2181" s="183"/>
      <c r="M2181" s="181"/>
      <c r="N2181" s="183"/>
      <c r="O2181" s="181"/>
      <c r="P2181" s="212">
        <v>2343.73</v>
      </c>
      <c r="GO2181" s="277"/>
      <c r="GP2181" s="277"/>
      <c r="GQ2181" s="277"/>
      <c r="GR2181" s="277"/>
      <c r="GS2181" s="277"/>
      <c r="GT2181" s="277"/>
      <c r="GU2181" s="277"/>
      <c r="GW2181" s="157"/>
      <c r="GX2181" s="157"/>
      <c r="GY2181" s="157"/>
      <c r="GZ2181" s="277"/>
      <c r="HA2181" s="157"/>
      <c r="HB2181" s="157"/>
      <c r="HC2181" s="277" t="s">
        <v>438</v>
      </c>
      <c r="HD2181" s="277"/>
      <c r="HF2181" s="277"/>
      <c r="HH2181" s="289"/>
    </row>
    <row r="2182" spans="1:216" ht="12.75" customHeight="1">
      <c r="A2182" s="178" t="s">
        <v>793</v>
      </c>
      <c r="B2182" s="179" t="s">
        <v>2126</v>
      </c>
      <c r="C2182" s="498" t="s">
        <v>2127</v>
      </c>
      <c r="D2182" s="498"/>
      <c r="E2182" s="498"/>
      <c r="F2182" s="498"/>
      <c r="G2182" s="498"/>
      <c r="H2182" s="180" t="s">
        <v>773</v>
      </c>
      <c r="I2182" s="181">
        <v>0.04</v>
      </c>
      <c r="J2182" s="182">
        <v>1</v>
      </c>
      <c r="K2182" s="219">
        <v>0.04</v>
      </c>
      <c r="L2182" s="211">
        <v>21902.17</v>
      </c>
      <c r="M2182" s="222">
        <v>1.1000000000000001</v>
      </c>
      <c r="N2182" s="239">
        <v>24092.39</v>
      </c>
      <c r="O2182" s="217">
        <v>1.0367</v>
      </c>
      <c r="P2182" s="240">
        <v>999.06</v>
      </c>
      <c r="GO2182" s="277"/>
      <c r="GP2182" s="277"/>
      <c r="GQ2182" s="277" t="s">
        <v>2127</v>
      </c>
      <c r="GR2182" s="277"/>
      <c r="GS2182" s="277"/>
      <c r="GT2182" s="277"/>
      <c r="GU2182" s="277"/>
      <c r="GW2182" s="157"/>
      <c r="GX2182" s="157"/>
      <c r="GY2182" s="157"/>
      <c r="GZ2182" s="277"/>
      <c r="HA2182" s="157"/>
      <c r="HB2182" s="157"/>
      <c r="HC2182" s="277"/>
      <c r="HD2182" s="277"/>
      <c r="HF2182" s="277"/>
      <c r="HH2182" s="289"/>
    </row>
    <row r="2183" spans="1:216" ht="12.75" customHeight="1">
      <c r="A2183" s="186"/>
      <c r="B2183" s="187"/>
      <c r="C2183" s="499" t="s">
        <v>2011</v>
      </c>
      <c r="D2183" s="499"/>
      <c r="E2183" s="499"/>
      <c r="F2183" s="499"/>
      <c r="G2183" s="499"/>
      <c r="H2183" s="499"/>
      <c r="I2183" s="499"/>
      <c r="J2183" s="499"/>
      <c r="K2183" s="499"/>
      <c r="L2183" s="499"/>
      <c r="M2183" s="499"/>
      <c r="N2183" s="499"/>
      <c r="O2183" s="499"/>
      <c r="P2183" s="499"/>
      <c r="GO2183" s="277"/>
      <c r="GP2183" s="277"/>
      <c r="GQ2183" s="277"/>
      <c r="GR2183" s="277"/>
      <c r="GS2183" s="277"/>
      <c r="GT2183" s="277"/>
      <c r="GU2183" s="277"/>
      <c r="GV2183" s="140" t="s">
        <v>2011</v>
      </c>
      <c r="GW2183" s="157"/>
      <c r="GX2183" s="157"/>
      <c r="GY2183" s="157"/>
      <c r="GZ2183" s="277"/>
      <c r="HA2183" s="157"/>
      <c r="HB2183" s="157"/>
      <c r="HC2183" s="277"/>
      <c r="HD2183" s="277"/>
      <c r="HF2183" s="277"/>
      <c r="HH2183" s="289"/>
    </row>
    <row r="2184" spans="1:216" ht="12.75" customHeight="1">
      <c r="A2184" s="213"/>
      <c r="B2184" s="214"/>
      <c r="C2184" s="500" t="s">
        <v>438</v>
      </c>
      <c r="D2184" s="500"/>
      <c r="E2184" s="500"/>
      <c r="F2184" s="500"/>
      <c r="G2184" s="500"/>
      <c r="H2184" s="180"/>
      <c r="I2184" s="181"/>
      <c r="J2184" s="181"/>
      <c r="K2184" s="181"/>
      <c r="L2184" s="183"/>
      <c r="M2184" s="181"/>
      <c r="N2184" s="183"/>
      <c r="O2184" s="181"/>
      <c r="P2184" s="240">
        <v>999.06</v>
      </c>
      <c r="GO2184" s="277"/>
      <c r="GP2184" s="277"/>
      <c r="GQ2184" s="277"/>
      <c r="GR2184" s="277"/>
      <c r="GS2184" s="277"/>
      <c r="GT2184" s="277"/>
      <c r="GU2184" s="277"/>
      <c r="GW2184" s="157"/>
      <c r="GX2184" s="157"/>
      <c r="GY2184" s="157"/>
      <c r="GZ2184" s="277"/>
      <c r="HA2184" s="157"/>
      <c r="HB2184" s="157"/>
      <c r="HC2184" s="277" t="s">
        <v>438</v>
      </c>
      <c r="HD2184" s="277"/>
      <c r="HF2184" s="277"/>
      <c r="HH2184" s="289"/>
    </row>
    <row r="2185" spans="1:216" ht="12.75" customHeight="1">
      <c r="A2185" s="497" t="s">
        <v>2188</v>
      </c>
      <c r="B2185" s="497"/>
      <c r="C2185" s="497"/>
      <c r="D2185" s="497"/>
      <c r="E2185" s="497"/>
      <c r="F2185" s="497"/>
      <c r="G2185" s="497"/>
      <c r="H2185" s="497"/>
      <c r="I2185" s="497"/>
      <c r="J2185" s="497"/>
      <c r="K2185" s="497"/>
      <c r="L2185" s="497"/>
      <c r="M2185" s="497"/>
      <c r="N2185" s="497"/>
      <c r="O2185" s="497"/>
      <c r="P2185" s="497"/>
      <c r="GO2185" s="277"/>
      <c r="GP2185" s="277" t="s">
        <v>2188</v>
      </c>
      <c r="GQ2185" s="277"/>
      <c r="GR2185" s="277"/>
      <c r="GS2185" s="277"/>
      <c r="GT2185" s="277"/>
      <c r="GU2185" s="277"/>
      <c r="GW2185" s="157"/>
      <c r="GX2185" s="157"/>
      <c r="GY2185" s="157"/>
      <c r="GZ2185" s="277"/>
      <c r="HA2185" s="157"/>
      <c r="HB2185" s="157"/>
      <c r="HC2185" s="277"/>
      <c r="HD2185" s="277"/>
      <c r="HF2185" s="277"/>
      <c r="HH2185" s="289"/>
    </row>
    <row r="2186" spans="1:216" ht="12.75" customHeight="1">
      <c r="A2186" s="178" t="s">
        <v>794</v>
      </c>
      <c r="B2186" s="179" t="s">
        <v>2189</v>
      </c>
      <c r="C2186" s="498" t="s">
        <v>2190</v>
      </c>
      <c r="D2186" s="498"/>
      <c r="E2186" s="498"/>
      <c r="F2186" s="498"/>
      <c r="G2186" s="498"/>
      <c r="H2186" s="180" t="s">
        <v>587</v>
      </c>
      <c r="I2186" s="181">
        <v>0.01</v>
      </c>
      <c r="J2186" s="182">
        <v>1</v>
      </c>
      <c r="K2186" s="219">
        <v>0.01</v>
      </c>
      <c r="L2186" s="183"/>
      <c r="M2186" s="181"/>
      <c r="N2186" s="184"/>
      <c r="O2186" s="181"/>
      <c r="P2186" s="185"/>
      <c r="GO2186" s="277"/>
      <c r="GP2186" s="277"/>
      <c r="GQ2186" s="277" t="s">
        <v>2190</v>
      </c>
      <c r="GR2186" s="277"/>
      <c r="GS2186" s="277"/>
      <c r="GT2186" s="277"/>
      <c r="GU2186" s="277"/>
      <c r="GW2186" s="157"/>
      <c r="GX2186" s="157"/>
      <c r="GY2186" s="157"/>
      <c r="GZ2186" s="277"/>
      <c r="HA2186" s="157"/>
      <c r="HB2186" s="157"/>
      <c r="HC2186" s="277"/>
      <c r="HD2186" s="277"/>
      <c r="HF2186" s="277"/>
      <c r="HH2186" s="289"/>
    </row>
    <row r="2187" spans="1:216" ht="56.25" customHeight="1">
      <c r="A2187" s="186"/>
      <c r="B2187" s="187" t="s">
        <v>386</v>
      </c>
      <c r="C2187" s="499" t="s">
        <v>387</v>
      </c>
      <c r="D2187" s="499"/>
      <c r="E2187" s="499"/>
      <c r="F2187" s="499"/>
      <c r="G2187" s="499"/>
      <c r="H2187" s="499"/>
      <c r="I2187" s="499"/>
      <c r="J2187" s="499"/>
      <c r="K2187" s="499"/>
      <c r="L2187" s="499"/>
      <c r="M2187" s="499"/>
      <c r="N2187" s="499"/>
      <c r="O2187" s="499"/>
      <c r="P2187" s="499"/>
      <c r="GO2187" s="277"/>
      <c r="GP2187" s="277"/>
      <c r="GQ2187" s="277"/>
      <c r="GR2187" s="277"/>
      <c r="GS2187" s="277"/>
      <c r="GT2187" s="277"/>
      <c r="GU2187" s="277"/>
      <c r="GV2187" s="140" t="s">
        <v>387</v>
      </c>
      <c r="GW2187" s="157"/>
      <c r="GX2187" s="157"/>
      <c r="GY2187" s="157"/>
      <c r="GZ2187" s="277"/>
      <c r="HA2187" s="157"/>
      <c r="HB2187" s="157"/>
      <c r="HC2187" s="277"/>
      <c r="HD2187" s="277"/>
      <c r="HF2187" s="277"/>
      <c r="HH2187" s="289"/>
    </row>
    <row r="2188" spans="1:216" ht="22.5" customHeight="1">
      <c r="A2188" s="186"/>
      <c r="B2188" s="187" t="s">
        <v>388</v>
      </c>
      <c r="C2188" s="499" t="s">
        <v>389</v>
      </c>
      <c r="D2188" s="499"/>
      <c r="E2188" s="499"/>
      <c r="F2188" s="499"/>
      <c r="G2188" s="499"/>
      <c r="H2188" s="499"/>
      <c r="I2188" s="499"/>
      <c r="J2188" s="499"/>
      <c r="K2188" s="499"/>
      <c r="L2188" s="499"/>
      <c r="M2188" s="499"/>
      <c r="N2188" s="499"/>
      <c r="O2188" s="499"/>
      <c r="P2188" s="499"/>
      <c r="GO2188" s="277"/>
      <c r="GP2188" s="277"/>
      <c r="GQ2188" s="277"/>
      <c r="GR2188" s="277"/>
      <c r="GS2188" s="277"/>
      <c r="GT2188" s="277"/>
      <c r="GU2188" s="277"/>
      <c r="GV2188" s="140" t="s">
        <v>389</v>
      </c>
      <c r="GW2188" s="157"/>
      <c r="GX2188" s="157"/>
      <c r="GY2188" s="157"/>
      <c r="GZ2188" s="277"/>
      <c r="HA2188" s="157"/>
      <c r="HB2188" s="157"/>
      <c r="HC2188" s="277"/>
      <c r="HD2188" s="277"/>
      <c r="HF2188" s="277"/>
      <c r="HH2188" s="289"/>
    </row>
    <row r="2189" spans="1:216" ht="12.75" customHeight="1">
      <c r="A2189" s="186"/>
      <c r="B2189" s="187"/>
      <c r="C2189" s="499" t="s">
        <v>2011</v>
      </c>
      <c r="D2189" s="499"/>
      <c r="E2189" s="499"/>
      <c r="F2189" s="499"/>
      <c r="G2189" s="499"/>
      <c r="H2189" s="499"/>
      <c r="I2189" s="499"/>
      <c r="J2189" s="499"/>
      <c r="K2189" s="499"/>
      <c r="L2189" s="499"/>
      <c r="M2189" s="499"/>
      <c r="N2189" s="499"/>
      <c r="O2189" s="499"/>
      <c r="P2189" s="499"/>
      <c r="GO2189" s="277"/>
      <c r="GP2189" s="277"/>
      <c r="GQ2189" s="277"/>
      <c r="GR2189" s="277"/>
      <c r="GS2189" s="277"/>
      <c r="GT2189" s="277"/>
      <c r="GU2189" s="277"/>
      <c r="GV2189" s="140" t="s">
        <v>2011</v>
      </c>
      <c r="GW2189" s="157"/>
      <c r="GX2189" s="157"/>
      <c r="GY2189" s="157"/>
      <c r="GZ2189" s="277"/>
      <c r="HA2189" s="157"/>
      <c r="HB2189" s="157"/>
      <c r="HC2189" s="277"/>
      <c r="HD2189" s="277"/>
      <c r="HF2189" s="277"/>
      <c r="HH2189" s="289"/>
    </row>
    <row r="2190" spans="1:216" ht="12.75" customHeight="1">
      <c r="A2190" s="188"/>
      <c r="B2190" s="189" t="s">
        <v>164</v>
      </c>
      <c r="C2190" s="501" t="s">
        <v>391</v>
      </c>
      <c r="D2190" s="501"/>
      <c r="E2190" s="501"/>
      <c r="F2190" s="501"/>
      <c r="G2190" s="501"/>
      <c r="H2190" s="190" t="s">
        <v>392</v>
      </c>
      <c r="I2190" s="191"/>
      <c r="J2190" s="191"/>
      <c r="K2190" s="215">
        <v>2.5065797999999999</v>
      </c>
      <c r="L2190" s="193"/>
      <c r="M2190" s="191"/>
      <c r="N2190" s="193"/>
      <c r="O2190" s="191"/>
      <c r="P2190" s="194">
        <v>1558.48</v>
      </c>
      <c r="GO2190" s="277"/>
      <c r="GP2190" s="277"/>
      <c r="GQ2190" s="277"/>
      <c r="GR2190" s="277"/>
      <c r="GS2190" s="277"/>
      <c r="GT2190" s="277"/>
      <c r="GU2190" s="277"/>
      <c r="GW2190" s="157" t="s">
        <v>391</v>
      </c>
      <c r="GX2190" s="157"/>
      <c r="GY2190" s="157"/>
      <c r="GZ2190" s="277"/>
      <c r="HA2190" s="157"/>
      <c r="HB2190" s="157"/>
      <c r="HC2190" s="277"/>
      <c r="HD2190" s="277"/>
      <c r="HF2190" s="277"/>
      <c r="HH2190" s="289"/>
    </row>
    <row r="2191" spans="1:216" ht="12.75" customHeight="1">
      <c r="A2191" s="195"/>
      <c r="B2191" s="189" t="s">
        <v>1418</v>
      </c>
      <c r="C2191" s="501" t="s">
        <v>1419</v>
      </c>
      <c r="D2191" s="501"/>
      <c r="E2191" s="501"/>
      <c r="F2191" s="501"/>
      <c r="G2191" s="501"/>
      <c r="H2191" s="190" t="s">
        <v>392</v>
      </c>
      <c r="I2191" s="201">
        <v>0.59</v>
      </c>
      <c r="J2191" s="197">
        <v>1.6068849999999999</v>
      </c>
      <c r="K2191" s="215">
        <v>9.4806000000000005E-3</v>
      </c>
      <c r="L2191" s="198"/>
      <c r="M2191" s="199"/>
      <c r="N2191" s="200">
        <v>471.07</v>
      </c>
      <c r="O2191" s="191"/>
      <c r="P2191" s="194">
        <v>4.47</v>
      </c>
      <c r="Q2191" s="278"/>
      <c r="R2191" s="278"/>
      <c r="GO2191" s="277"/>
      <c r="GP2191" s="277"/>
      <c r="GQ2191" s="277"/>
      <c r="GR2191" s="277"/>
      <c r="GS2191" s="277"/>
      <c r="GT2191" s="277"/>
      <c r="GU2191" s="277"/>
      <c r="GW2191" s="157"/>
      <c r="GX2191" s="157" t="s">
        <v>1419</v>
      </c>
      <c r="GY2191" s="157"/>
      <c r="GZ2191" s="277"/>
      <c r="HA2191" s="157"/>
      <c r="HB2191" s="157"/>
      <c r="HC2191" s="277"/>
      <c r="HD2191" s="277"/>
      <c r="HF2191" s="277"/>
      <c r="HH2191" s="289"/>
    </row>
    <row r="2192" spans="1:216" ht="12.75" customHeight="1">
      <c r="A2192" s="195"/>
      <c r="B2192" s="189" t="s">
        <v>1422</v>
      </c>
      <c r="C2192" s="501" t="s">
        <v>1423</v>
      </c>
      <c r="D2192" s="501"/>
      <c r="E2192" s="501"/>
      <c r="F2192" s="501"/>
      <c r="G2192" s="501"/>
      <c r="H2192" s="190" t="s">
        <v>392</v>
      </c>
      <c r="I2192" s="196">
        <v>77.7</v>
      </c>
      <c r="J2192" s="197">
        <v>1.6068849999999999</v>
      </c>
      <c r="K2192" s="215">
        <v>1.2485496</v>
      </c>
      <c r="L2192" s="198"/>
      <c r="M2192" s="199"/>
      <c r="N2192" s="200">
        <v>579.11</v>
      </c>
      <c r="O2192" s="191"/>
      <c r="P2192" s="194">
        <v>723.05</v>
      </c>
      <c r="Q2192" s="278"/>
      <c r="R2192" s="278"/>
      <c r="GO2192" s="277"/>
      <c r="GP2192" s="277"/>
      <c r="GQ2192" s="277"/>
      <c r="GR2192" s="277"/>
      <c r="GS2192" s="277"/>
      <c r="GT2192" s="277"/>
      <c r="GU2192" s="277"/>
      <c r="GW2192" s="157"/>
      <c r="GX2192" s="157" t="s">
        <v>1423</v>
      </c>
      <c r="GY2192" s="157"/>
      <c r="GZ2192" s="277"/>
      <c r="HA2192" s="157"/>
      <c r="HB2192" s="157"/>
      <c r="HC2192" s="277"/>
      <c r="HD2192" s="277"/>
      <c r="HF2192" s="277"/>
      <c r="HH2192" s="289"/>
    </row>
    <row r="2193" spans="1:216" ht="12.75" customHeight="1">
      <c r="A2193" s="195"/>
      <c r="B2193" s="189" t="s">
        <v>2191</v>
      </c>
      <c r="C2193" s="501" t="s">
        <v>2192</v>
      </c>
      <c r="D2193" s="501"/>
      <c r="E2193" s="501"/>
      <c r="F2193" s="501"/>
      <c r="G2193" s="501"/>
      <c r="H2193" s="190" t="s">
        <v>392</v>
      </c>
      <c r="I2193" s="196">
        <v>77.7</v>
      </c>
      <c r="J2193" s="197">
        <v>1.6068849999999999</v>
      </c>
      <c r="K2193" s="215">
        <v>1.2485496</v>
      </c>
      <c r="L2193" s="198"/>
      <c r="M2193" s="199"/>
      <c r="N2193" s="200">
        <v>665.54</v>
      </c>
      <c r="O2193" s="191"/>
      <c r="P2193" s="194">
        <v>830.96</v>
      </c>
      <c r="Q2193" s="278"/>
      <c r="R2193" s="278"/>
      <c r="GO2193" s="277"/>
      <c r="GP2193" s="277"/>
      <c r="GQ2193" s="277"/>
      <c r="GR2193" s="277"/>
      <c r="GS2193" s="277"/>
      <c r="GT2193" s="277"/>
      <c r="GU2193" s="277"/>
      <c r="GW2193" s="157"/>
      <c r="GX2193" s="157" t="s">
        <v>2192</v>
      </c>
      <c r="GY2193" s="157"/>
      <c r="GZ2193" s="277"/>
      <c r="HA2193" s="157"/>
      <c r="HB2193" s="157"/>
      <c r="HC2193" s="277"/>
      <c r="HD2193" s="277"/>
      <c r="HF2193" s="277"/>
      <c r="HH2193" s="289"/>
    </row>
    <row r="2194" spans="1:216" ht="12.75" customHeight="1">
      <c r="A2194" s="188"/>
      <c r="B2194" s="189" t="s">
        <v>167</v>
      </c>
      <c r="C2194" s="501" t="s">
        <v>395</v>
      </c>
      <c r="D2194" s="501"/>
      <c r="E2194" s="501"/>
      <c r="F2194" s="501"/>
      <c r="G2194" s="501"/>
      <c r="H2194" s="190"/>
      <c r="I2194" s="191"/>
      <c r="J2194" s="191"/>
      <c r="K2194" s="191"/>
      <c r="L2194" s="193"/>
      <c r="M2194" s="191"/>
      <c r="N2194" s="193"/>
      <c r="O2194" s="191"/>
      <c r="P2194" s="216">
        <v>3.93</v>
      </c>
      <c r="GO2194" s="277"/>
      <c r="GP2194" s="277"/>
      <c r="GQ2194" s="277"/>
      <c r="GR2194" s="277"/>
      <c r="GS2194" s="277"/>
      <c r="GT2194" s="277"/>
      <c r="GU2194" s="277"/>
      <c r="GW2194" s="157" t="s">
        <v>395</v>
      </c>
      <c r="GX2194" s="157"/>
      <c r="GY2194" s="157"/>
      <c r="GZ2194" s="277"/>
      <c r="HA2194" s="157"/>
      <c r="HB2194" s="157"/>
      <c r="HC2194" s="277"/>
      <c r="HD2194" s="277"/>
      <c r="HF2194" s="277"/>
      <c r="HH2194" s="289"/>
    </row>
    <row r="2195" spans="1:216" ht="12.75" customHeight="1">
      <c r="A2195" s="188"/>
      <c r="B2195" s="189"/>
      <c r="C2195" s="501" t="s">
        <v>396</v>
      </c>
      <c r="D2195" s="501"/>
      <c r="E2195" s="501"/>
      <c r="F2195" s="501"/>
      <c r="G2195" s="501"/>
      <c r="H2195" s="190" t="s">
        <v>392</v>
      </c>
      <c r="I2195" s="191"/>
      <c r="J2195" s="191"/>
      <c r="K2195" s="197">
        <v>2.5709999999999999E-3</v>
      </c>
      <c r="L2195" s="193"/>
      <c r="M2195" s="191"/>
      <c r="N2195" s="193"/>
      <c r="O2195" s="191"/>
      <c r="P2195" s="216">
        <v>1.49</v>
      </c>
      <c r="GO2195" s="277"/>
      <c r="GP2195" s="277"/>
      <c r="GQ2195" s="277"/>
      <c r="GR2195" s="277"/>
      <c r="GS2195" s="277"/>
      <c r="GT2195" s="277"/>
      <c r="GU2195" s="277"/>
      <c r="GW2195" s="157" t="s">
        <v>396</v>
      </c>
      <c r="GX2195" s="157"/>
      <c r="GY2195" s="157"/>
      <c r="GZ2195" s="277"/>
      <c r="HA2195" s="157"/>
      <c r="HB2195" s="157"/>
      <c r="HC2195" s="277"/>
      <c r="HD2195" s="277"/>
      <c r="HF2195" s="277"/>
      <c r="HH2195" s="289"/>
    </row>
    <row r="2196" spans="1:216" ht="12.75" customHeight="1">
      <c r="A2196" s="195"/>
      <c r="B2196" s="189" t="s">
        <v>402</v>
      </c>
      <c r="C2196" s="501" t="s">
        <v>403</v>
      </c>
      <c r="D2196" s="501"/>
      <c r="E2196" s="501"/>
      <c r="F2196" s="501"/>
      <c r="G2196" s="501"/>
      <c r="H2196" s="190" t="s">
        <v>399</v>
      </c>
      <c r="I2196" s="201">
        <v>0.16</v>
      </c>
      <c r="J2196" s="197">
        <v>1.6068849999999999</v>
      </c>
      <c r="K2196" s="197">
        <v>2.5709999999999999E-3</v>
      </c>
      <c r="L2196" s="198"/>
      <c r="M2196" s="199"/>
      <c r="N2196" s="200">
        <v>543.33000000000004</v>
      </c>
      <c r="O2196" s="191"/>
      <c r="P2196" s="194">
        <v>1.4</v>
      </c>
      <c r="Q2196" s="278"/>
      <c r="R2196" s="278"/>
      <c r="GO2196" s="277"/>
      <c r="GP2196" s="277"/>
      <c r="GQ2196" s="277"/>
      <c r="GR2196" s="277"/>
      <c r="GS2196" s="277"/>
      <c r="GT2196" s="277"/>
      <c r="GU2196" s="277"/>
      <c r="GW2196" s="157"/>
      <c r="GX2196" s="157" t="s">
        <v>403</v>
      </c>
      <c r="GY2196" s="157"/>
      <c r="GZ2196" s="277"/>
      <c r="HA2196" s="157"/>
      <c r="HB2196" s="157"/>
      <c r="HC2196" s="277"/>
      <c r="HD2196" s="277"/>
      <c r="HF2196" s="277"/>
      <c r="HH2196" s="289"/>
    </row>
    <row r="2197" spans="1:216" ht="12.75" customHeight="1">
      <c r="A2197" s="203"/>
      <c r="B2197" s="189" t="s">
        <v>404</v>
      </c>
      <c r="C2197" s="501" t="s">
        <v>405</v>
      </c>
      <c r="D2197" s="501"/>
      <c r="E2197" s="501"/>
      <c r="F2197" s="501"/>
      <c r="G2197" s="501"/>
      <c r="H2197" s="190" t="s">
        <v>392</v>
      </c>
      <c r="I2197" s="201">
        <v>0.16</v>
      </c>
      <c r="J2197" s="197">
        <v>1.6068849999999999</v>
      </c>
      <c r="K2197" s="197">
        <v>2.5709999999999999E-3</v>
      </c>
      <c r="L2197" s="193"/>
      <c r="M2197" s="191"/>
      <c r="N2197" s="204">
        <v>579.11</v>
      </c>
      <c r="O2197" s="191"/>
      <c r="P2197" s="216">
        <v>1.49</v>
      </c>
      <c r="GO2197" s="277"/>
      <c r="GP2197" s="277"/>
      <c r="GQ2197" s="277"/>
      <c r="GR2197" s="277"/>
      <c r="GS2197" s="277"/>
      <c r="GT2197" s="277"/>
      <c r="GU2197" s="277"/>
      <c r="GW2197" s="157"/>
      <c r="GX2197" s="157"/>
      <c r="GY2197" s="157" t="s">
        <v>405</v>
      </c>
      <c r="GZ2197" s="277"/>
      <c r="HA2197" s="157"/>
      <c r="HB2197" s="157"/>
      <c r="HC2197" s="277"/>
      <c r="HD2197" s="277"/>
      <c r="HF2197" s="277"/>
      <c r="HH2197" s="289"/>
    </row>
    <row r="2198" spans="1:216" ht="12.75" customHeight="1">
      <c r="A2198" s="195"/>
      <c r="B2198" s="189" t="s">
        <v>2193</v>
      </c>
      <c r="C2198" s="501" t="s">
        <v>2194</v>
      </c>
      <c r="D2198" s="501"/>
      <c r="E2198" s="501"/>
      <c r="F2198" s="501"/>
      <c r="G2198" s="501"/>
      <c r="H2198" s="190" t="s">
        <v>399</v>
      </c>
      <c r="I2198" s="209">
        <v>17</v>
      </c>
      <c r="J2198" s="197">
        <v>1.6068849999999999</v>
      </c>
      <c r="K2198" s="215">
        <v>0.27317049999999998</v>
      </c>
      <c r="L2198" s="205">
        <v>7.52</v>
      </c>
      <c r="M2198" s="206">
        <v>1.23</v>
      </c>
      <c r="N2198" s="200">
        <v>9.25</v>
      </c>
      <c r="O2198" s="191"/>
      <c r="P2198" s="194">
        <v>2.5299999999999998</v>
      </c>
      <c r="Q2198" s="278"/>
      <c r="R2198" s="278"/>
      <c r="GO2198" s="277"/>
      <c r="GP2198" s="277"/>
      <c r="GQ2198" s="277"/>
      <c r="GR2198" s="277"/>
      <c r="GS2198" s="277"/>
      <c r="GT2198" s="277"/>
      <c r="GU2198" s="277"/>
      <c r="GW2198" s="157"/>
      <c r="GX2198" s="157" t="s">
        <v>2194</v>
      </c>
      <c r="GY2198" s="157"/>
      <c r="GZ2198" s="277"/>
      <c r="HA2198" s="157"/>
      <c r="HB2198" s="157"/>
      <c r="HC2198" s="277"/>
      <c r="HD2198" s="277"/>
      <c r="HF2198" s="277"/>
      <c r="HH2198" s="289"/>
    </row>
    <row r="2199" spans="1:216" ht="12.75" customHeight="1">
      <c r="A2199" s="188"/>
      <c r="B2199" s="189" t="s">
        <v>180</v>
      </c>
      <c r="C2199" s="501" t="s">
        <v>410</v>
      </c>
      <c r="D2199" s="501"/>
      <c r="E2199" s="501"/>
      <c r="F2199" s="501"/>
      <c r="G2199" s="501"/>
      <c r="H2199" s="190"/>
      <c r="I2199" s="191"/>
      <c r="J2199" s="191"/>
      <c r="K2199" s="191"/>
      <c r="L2199" s="193"/>
      <c r="M2199" s="191"/>
      <c r="N2199" s="193"/>
      <c r="O2199" s="191"/>
      <c r="P2199" s="216">
        <v>283.45999999999998</v>
      </c>
      <c r="GO2199" s="277"/>
      <c r="GP2199" s="277"/>
      <c r="GQ2199" s="277"/>
      <c r="GR2199" s="277"/>
      <c r="GS2199" s="277"/>
      <c r="GT2199" s="277"/>
      <c r="GU2199" s="277"/>
      <c r="GW2199" s="157" t="s">
        <v>410</v>
      </c>
      <c r="GX2199" s="157"/>
      <c r="GY2199" s="157"/>
      <c r="GZ2199" s="277"/>
      <c r="HA2199" s="157"/>
      <c r="HB2199" s="157"/>
      <c r="HC2199" s="277"/>
      <c r="HD2199" s="277"/>
      <c r="HF2199" s="277"/>
      <c r="HH2199" s="289"/>
    </row>
    <row r="2200" spans="1:216" ht="12.75" customHeight="1">
      <c r="A2200" s="195"/>
      <c r="B2200" s="189" t="s">
        <v>1896</v>
      </c>
      <c r="C2200" s="501" t="s">
        <v>1897</v>
      </c>
      <c r="D2200" s="501"/>
      <c r="E2200" s="501"/>
      <c r="F2200" s="501"/>
      <c r="G2200" s="501"/>
      <c r="H2200" s="190" t="s">
        <v>418</v>
      </c>
      <c r="I2200" s="202">
        <v>3.8E-3</v>
      </c>
      <c r="J2200" s="202">
        <v>1.0367</v>
      </c>
      <c r="K2200" s="215">
        <v>3.9400000000000002E-5</v>
      </c>
      <c r="L2200" s="208">
        <v>116448.72</v>
      </c>
      <c r="M2200" s="206">
        <v>1.28</v>
      </c>
      <c r="N2200" s="200">
        <v>149054.35999999999</v>
      </c>
      <c r="O2200" s="191"/>
      <c r="P2200" s="194">
        <v>5.87</v>
      </c>
      <c r="Q2200" s="278"/>
      <c r="R2200" s="278"/>
      <c r="GO2200" s="277"/>
      <c r="GP2200" s="277"/>
      <c r="GQ2200" s="277"/>
      <c r="GR2200" s="277"/>
      <c r="GS2200" s="277"/>
      <c r="GT2200" s="277"/>
      <c r="GU2200" s="277"/>
      <c r="GW2200" s="157"/>
      <c r="GX2200" s="157" t="s">
        <v>1897</v>
      </c>
      <c r="GY2200" s="157"/>
      <c r="GZ2200" s="277"/>
      <c r="HA2200" s="157"/>
      <c r="HB2200" s="157"/>
      <c r="HC2200" s="277"/>
      <c r="HD2200" s="277"/>
      <c r="HF2200" s="277"/>
      <c r="HH2200" s="289"/>
    </row>
    <row r="2201" spans="1:216" ht="12.75" customHeight="1">
      <c r="A2201" s="195"/>
      <c r="B2201" s="189" t="s">
        <v>2195</v>
      </c>
      <c r="C2201" s="501" t="s">
        <v>2196</v>
      </c>
      <c r="D2201" s="501"/>
      <c r="E2201" s="501"/>
      <c r="F2201" s="501"/>
      <c r="G2201" s="501"/>
      <c r="H2201" s="190" t="s">
        <v>413</v>
      </c>
      <c r="I2201" s="196">
        <v>30.6</v>
      </c>
      <c r="J2201" s="202">
        <v>1.0367</v>
      </c>
      <c r="K2201" s="215">
        <v>0.31723020000000002</v>
      </c>
      <c r="L2201" s="205">
        <v>41.38</v>
      </c>
      <c r="M2201" s="206">
        <v>1.41</v>
      </c>
      <c r="N2201" s="200">
        <v>58.35</v>
      </c>
      <c r="O2201" s="191"/>
      <c r="P2201" s="194">
        <v>18.510000000000002</v>
      </c>
      <c r="Q2201" s="278"/>
      <c r="R2201" s="278"/>
      <c r="GO2201" s="277"/>
      <c r="GP2201" s="277"/>
      <c r="GQ2201" s="277"/>
      <c r="GR2201" s="277"/>
      <c r="GS2201" s="277"/>
      <c r="GT2201" s="277"/>
      <c r="GU2201" s="277"/>
      <c r="GW2201" s="157"/>
      <c r="GX2201" s="157" t="s">
        <v>2196</v>
      </c>
      <c r="GY2201" s="157"/>
      <c r="GZ2201" s="277"/>
      <c r="HA2201" s="157"/>
      <c r="HB2201" s="157"/>
      <c r="HC2201" s="277"/>
      <c r="HD2201" s="277"/>
      <c r="HF2201" s="277"/>
      <c r="HH2201" s="289"/>
    </row>
    <row r="2202" spans="1:216" ht="12.75" customHeight="1">
      <c r="A2202" s="195"/>
      <c r="B2202" s="189" t="s">
        <v>2197</v>
      </c>
      <c r="C2202" s="501" t="s">
        <v>2198</v>
      </c>
      <c r="D2202" s="501"/>
      <c r="E2202" s="501"/>
      <c r="F2202" s="501"/>
      <c r="G2202" s="501"/>
      <c r="H2202" s="190" t="s">
        <v>2199</v>
      </c>
      <c r="I2202" s="209">
        <v>1</v>
      </c>
      <c r="J2202" s="202">
        <v>1.0367</v>
      </c>
      <c r="K2202" s="197">
        <v>1.0366999999999999E-2</v>
      </c>
      <c r="L2202" s="205">
        <v>742.3</v>
      </c>
      <c r="M2202" s="206">
        <v>1.34</v>
      </c>
      <c r="N2202" s="200">
        <v>994.68</v>
      </c>
      <c r="O2202" s="191"/>
      <c r="P2202" s="194">
        <v>10.31</v>
      </c>
      <c r="Q2202" s="278"/>
      <c r="R2202" s="278"/>
      <c r="GO2202" s="277"/>
      <c r="GP2202" s="277"/>
      <c r="GQ2202" s="277"/>
      <c r="GR2202" s="277"/>
      <c r="GS2202" s="277"/>
      <c r="GT2202" s="277"/>
      <c r="GU2202" s="277"/>
      <c r="GW2202" s="157"/>
      <c r="GX2202" s="157" t="s">
        <v>2198</v>
      </c>
      <c r="GY2202" s="157"/>
      <c r="GZ2202" s="277"/>
      <c r="HA2202" s="157"/>
      <c r="HB2202" s="157"/>
      <c r="HC2202" s="277"/>
      <c r="HD2202" s="277"/>
      <c r="HF2202" s="277"/>
      <c r="HH2202" s="289"/>
    </row>
    <row r="2203" spans="1:216" ht="12.75" customHeight="1">
      <c r="A2203" s="195"/>
      <c r="B2203" s="189" t="s">
        <v>1755</v>
      </c>
      <c r="C2203" s="501" t="s">
        <v>1756</v>
      </c>
      <c r="D2203" s="501"/>
      <c r="E2203" s="501"/>
      <c r="F2203" s="501"/>
      <c r="G2203" s="501"/>
      <c r="H2203" s="190" t="s">
        <v>413</v>
      </c>
      <c r="I2203" s="209">
        <v>10</v>
      </c>
      <c r="J2203" s="202">
        <v>1.0367</v>
      </c>
      <c r="K2203" s="192">
        <v>0.10367</v>
      </c>
      <c r="L2203" s="205">
        <v>56.11</v>
      </c>
      <c r="M2203" s="220">
        <v>1.6</v>
      </c>
      <c r="N2203" s="200">
        <v>89.78</v>
      </c>
      <c r="O2203" s="191"/>
      <c r="P2203" s="194">
        <v>9.31</v>
      </c>
      <c r="Q2203" s="278"/>
      <c r="R2203" s="278"/>
      <c r="GO2203" s="277"/>
      <c r="GP2203" s="277"/>
      <c r="GQ2203" s="277"/>
      <c r="GR2203" s="277"/>
      <c r="GS2203" s="277"/>
      <c r="GT2203" s="277"/>
      <c r="GU2203" s="277"/>
      <c r="GW2203" s="157"/>
      <c r="GX2203" s="157" t="s">
        <v>1756</v>
      </c>
      <c r="GY2203" s="157"/>
      <c r="GZ2203" s="277"/>
      <c r="HA2203" s="157"/>
      <c r="HB2203" s="157"/>
      <c r="HC2203" s="277"/>
      <c r="HD2203" s="277"/>
      <c r="HF2203" s="277"/>
      <c r="HH2203" s="289"/>
    </row>
    <row r="2204" spans="1:216" ht="12.75" customHeight="1">
      <c r="A2204" s="195"/>
      <c r="B2204" s="189" t="s">
        <v>2200</v>
      </c>
      <c r="C2204" s="501" t="s">
        <v>2201</v>
      </c>
      <c r="D2204" s="501"/>
      <c r="E2204" s="501"/>
      <c r="F2204" s="501"/>
      <c r="G2204" s="501"/>
      <c r="H2204" s="190" t="s">
        <v>587</v>
      </c>
      <c r="I2204" s="209">
        <v>2</v>
      </c>
      <c r="J2204" s="202">
        <v>1.0367</v>
      </c>
      <c r="K2204" s="197">
        <v>2.0733999999999999E-2</v>
      </c>
      <c r="L2204" s="205">
        <v>111.69</v>
      </c>
      <c r="M2204" s="206">
        <v>1.24</v>
      </c>
      <c r="N2204" s="200">
        <v>138.5</v>
      </c>
      <c r="O2204" s="191"/>
      <c r="P2204" s="194">
        <v>2.87</v>
      </c>
      <c r="Q2204" s="278"/>
      <c r="R2204" s="278"/>
      <c r="GO2204" s="277"/>
      <c r="GP2204" s="277"/>
      <c r="GQ2204" s="277"/>
      <c r="GR2204" s="277"/>
      <c r="GS2204" s="277"/>
      <c r="GT2204" s="277"/>
      <c r="GU2204" s="277"/>
      <c r="GW2204" s="157"/>
      <c r="GX2204" s="157" t="s">
        <v>2201</v>
      </c>
      <c r="GY2204" s="157"/>
      <c r="GZ2204" s="277"/>
      <c r="HA2204" s="157"/>
      <c r="HB2204" s="157"/>
      <c r="HC2204" s="277"/>
      <c r="HD2204" s="277"/>
      <c r="HF2204" s="277"/>
      <c r="HH2204" s="289"/>
    </row>
    <row r="2205" spans="1:216" ht="22.5" customHeight="1">
      <c r="A2205" s="195"/>
      <c r="B2205" s="189" t="s">
        <v>2202</v>
      </c>
      <c r="C2205" s="501" t="s">
        <v>2203</v>
      </c>
      <c r="D2205" s="501"/>
      <c r="E2205" s="501"/>
      <c r="F2205" s="501"/>
      <c r="G2205" s="501"/>
      <c r="H2205" s="190" t="s">
        <v>142</v>
      </c>
      <c r="I2205" s="209">
        <v>100</v>
      </c>
      <c r="J2205" s="202">
        <v>1.0367</v>
      </c>
      <c r="K2205" s="202">
        <v>1.0367</v>
      </c>
      <c r="L2205" s="205">
        <v>184.04</v>
      </c>
      <c r="M2205" s="206">
        <v>1.24</v>
      </c>
      <c r="N2205" s="200">
        <v>228.21</v>
      </c>
      <c r="O2205" s="191"/>
      <c r="P2205" s="194">
        <v>236.59</v>
      </c>
      <c r="Q2205" s="278"/>
      <c r="R2205" s="278"/>
      <c r="GO2205" s="277"/>
      <c r="GP2205" s="277"/>
      <c r="GQ2205" s="277"/>
      <c r="GR2205" s="277"/>
      <c r="GS2205" s="277"/>
      <c r="GT2205" s="277"/>
      <c r="GU2205" s="277"/>
      <c r="GW2205" s="157"/>
      <c r="GX2205" s="157" t="s">
        <v>2203</v>
      </c>
      <c r="GY2205" s="157"/>
      <c r="GZ2205" s="277"/>
      <c r="HA2205" s="157"/>
      <c r="HB2205" s="157"/>
      <c r="HC2205" s="277"/>
      <c r="HD2205" s="277"/>
      <c r="HF2205" s="277"/>
      <c r="HH2205" s="289"/>
    </row>
    <row r="2206" spans="1:216" ht="12.75" customHeight="1">
      <c r="A2206" s="210"/>
      <c r="B2206" s="187"/>
      <c r="C2206" s="500" t="s">
        <v>429</v>
      </c>
      <c r="D2206" s="500"/>
      <c r="E2206" s="500"/>
      <c r="F2206" s="500"/>
      <c r="G2206" s="500"/>
      <c r="H2206" s="180"/>
      <c r="I2206" s="181"/>
      <c r="J2206" s="181"/>
      <c r="K2206" s="181"/>
      <c r="L2206" s="183"/>
      <c r="M2206" s="181"/>
      <c r="N2206" s="211"/>
      <c r="O2206" s="181"/>
      <c r="P2206" s="212">
        <v>1847.36</v>
      </c>
      <c r="Q2206" s="278"/>
      <c r="R2206" s="278"/>
      <c r="GO2206" s="277"/>
      <c r="GP2206" s="277"/>
      <c r="GQ2206" s="277"/>
      <c r="GR2206" s="277"/>
      <c r="GS2206" s="277"/>
      <c r="GT2206" s="277"/>
      <c r="GU2206" s="277"/>
      <c r="GW2206" s="157"/>
      <c r="GX2206" s="157"/>
      <c r="GY2206" s="157"/>
      <c r="GZ2206" s="277" t="s">
        <v>429</v>
      </c>
      <c r="HA2206" s="157"/>
      <c r="HB2206" s="157"/>
      <c r="HC2206" s="277"/>
      <c r="HD2206" s="277"/>
      <c r="HF2206" s="277"/>
      <c r="HH2206" s="289"/>
    </row>
    <row r="2207" spans="1:216" ht="12.75" customHeight="1">
      <c r="A2207" s="203" t="s">
        <v>796</v>
      </c>
      <c r="B2207" s="189" t="s">
        <v>430</v>
      </c>
      <c r="C2207" s="501" t="s">
        <v>431</v>
      </c>
      <c r="D2207" s="501"/>
      <c r="E2207" s="501"/>
      <c r="F2207" s="501"/>
      <c r="G2207" s="501"/>
      <c r="H2207" s="190" t="s">
        <v>432</v>
      </c>
      <c r="I2207" s="209">
        <v>2</v>
      </c>
      <c r="J2207" s="191"/>
      <c r="K2207" s="209">
        <v>2</v>
      </c>
      <c r="L2207" s="193"/>
      <c r="M2207" s="191"/>
      <c r="N2207" s="193"/>
      <c r="O2207" s="202">
        <v>1.0367</v>
      </c>
      <c r="P2207" s="216">
        <v>20.11</v>
      </c>
      <c r="GO2207" s="277"/>
      <c r="GP2207" s="277"/>
      <c r="GQ2207" s="277"/>
      <c r="GR2207" s="277"/>
      <c r="GS2207" s="277"/>
      <c r="GT2207" s="277"/>
      <c r="GU2207" s="277"/>
      <c r="GW2207" s="157"/>
      <c r="GX2207" s="157"/>
      <c r="GY2207" s="157"/>
      <c r="GZ2207" s="277"/>
      <c r="HA2207" s="157" t="s">
        <v>431</v>
      </c>
      <c r="HB2207" s="157"/>
      <c r="HC2207" s="277"/>
      <c r="HD2207" s="277"/>
      <c r="HF2207" s="277"/>
      <c r="HH2207" s="289"/>
    </row>
    <row r="2208" spans="1:216" ht="12.75" customHeight="1">
      <c r="A2208" s="203"/>
      <c r="B2208" s="189"/>
      <c r="C2208" s="501" t="s">
        <v>433</v>
      </c>
      <c r="D2208" s="501"/>
      <c r="E2208" s="501"/>
      <c r="F2208" s="501"/>
      <c r="G2208" s="501"/>
      <c r="H2208" s="190"/>
      <c r="I2208" s="191"/>
      <c r="J2208" s="191"/>
      <c r="K2208" s="191"/>
      <c r="L2208" s="193"/>
      <c r="M2208" s="191"/>
      <c r="N2208" s="193"/>
      <c r="O2208" s="191"/>
      <c r="P2208" s="194">
        <v>1559.97</v>
      </c>
      <c r="GO2208" s="277"/>
      <c r="GP2208" s="277"/>
      <c r="GQ2208" s="277"/>
      <c r="GR2208" s="277"/>
      <c r="GS2208" s="277"/>
      <c r="GT2208" s="277"/>
      <c r="GU2208" s="277"/>
      <c r="GW2208" s="157"/>
      <c r="GX2208" s="157"/>
      <c r="GY2208" s="157"/>
      <c r="GZ2208" s="277"/>
      <c r="HA2208" s="157"/>
      <c r="HB2208" s="157" t="s">
        <v>433</v>
      </c>
      <c r="HC2208" s="277"/>
      <c r="HD2208" s="277"/>
      <c r="HF2208" s="277"/>
      <c r="HH2208" s="289"/>
    </row>
    <row r="2209" spans="1:216" ht="12.75" customHeight="1">
      <c r="A2209" s="203"/>
      <c r="B2209" s="189" t="s">
        <v>603</v>
      </c>
      <c r="C2209" s="501" t="s">
        <v>604</v>
      </c>
      <c r="D2209" s="501"/>
      <c r="E2209" s="501"/>
      <c r="F2209" s="501"/>
      <c r="G2209" s="501"/>
      <c r="H2209" s="190" t="s">
        <v>432</v>
      </c>
      <c r="I2209" s="209">
        <v>97</v>
      </c>
      <c r="J2209" s="191"/>
      <c r="K2209" s="209">
        <v>97</v>
      </c>
      <c r="L2209" s="193"/>
      <c r="M2209" s="191"/>
      <c r="N2209" s="193"/>
      <c r="O2209" s="191"/>
      <c r="P2209" s="194">
        <v>1513.17</v>
      </c>
      <c r="GO2209" s="277"/>
      <c r="GP2209" s="277"/>
      <c r="GQ2209" s="277"/>
      <c r="GR2209" s="277"/>
      <c r="GS2209" s="277"/>
      <c r="GT2209" s="277"/>
      <c r="GU2209" s="277"/>
      <c r="GW2209" s="157"/>
      <c r="GX2209" s="157"/>
      <c r="GY2209" s="157"/>
      <c r="GZ2209" s="277"/>
      <c r="HA2209" s="157"/>
      <c r="HB2209" s="157" t="s">
        <v>604</v>
      </c>
      <c r="HC2209" s="277"/>
      <c r="HD2209" s="277"/>
      <c r="HF2209" s="277"/>
      <c r="HH2209" s="289"/>
    </row>
    <row r="2210" spans="1:216" ht="12.75" customHeight="1">
      <c r="A2210" s="203"/>
      <c r="B2210" s="189" t="s">
        <v>605</v>
      </c>
      <c r="C2210" s="501" t="s">
        <v>606</v>
      </c>
      <c r="D2210" s="501"/>
      <c r="E2210" s="501"/>
      <c r="F2210" s="501"/>
      <c r="G2210" s="501"/>
      <c r="H2210" s="190" t="s">
        <v>432</v>
      </c>
      <c r="I2210" s="209">
        <v>51</v>
      </c>
      <c r="J2210" s="191"/>
      <c r="K2210" s="209">
        <v>51</v>
      </c>
      <c r="L2210" s="193"/>
      <c r="M2210" s="191"/>
      <c r="N2210" s="193"/>
      <c r="O2210" s="191"/>
      <c r="P2210" s="216">
        <v>795.58</v>
      </c>
      <c r="GO2210" s="277"/>
      <c r="GP2210" s="277"/>
      <c r="GQ2210" s="277"/>
      <c r="GR2210" s="277"/>
      <c r="GS2210" s="277"/>
      <c r="GT2210" s="277"/>
      <c r="GU2210" s="277"/>
      <c r="GW2210" s="157"/>
      <c r="GX2210" s="157"/>
      <c r="GY2210" s="157"/>
      <c r="GZ2210" s="277"/>
      <c r="HA2210" s="157"/>
      <c r="HB2210" s="157" t="s">
        <v>606</v>
      </c>
      <c r="HC2210" s="277"/>
      <c r="HD2210" s="277"/>
      <c r="HF2210" s="277"/>
      <c r="HH2210" s="289"/>
    </row>
    <row r="2211" spans="1:216" ht="12.75" customHeight="1">
      <c r="A2211" s="213"/>
      <c r="B2211" s="214"/>
      <c r="C2211" s="500" t="s">
        <v>438</v>
      </c>
      <c r="D2211" s="500"/>
      <c r="E2211" s="500"/>
      <c r="F2211" s="500"/>
      <c r="G2211" s="500"/>
      <c r="H2211" s="180"/>
      <c r="I2211" s="181"/>
      <c r="J2211" s="181"/>
      <c r="K2211" s="181"/>
      <c r="L2211" s="183"/>
      <c r="M2211" s="181"/>
      <c r="N2211" s="211">
        <v>417622</v>
      </c>
      <c r="O2211" s="181"/>
      <c r="P2211" s="212">
        <v>4176.22</v>
      </c>
      <c r="GO2211" s="277"/>
      <c r="GP2211" s="277"/>
      <c r="GQ2211" s="277"/>
      <c r="GR2211" s="277"/>
      <c r="GS2211" s="277"/>
      <c r="GT2211" s="277"/>
      <c r="GU2211" s="277"/>
      <c r="GW2211" s="157"/>
      <c r="GX2211" s="157"/>
      <c r="GY2211" s="157"/>
      <c r="GZ2211" s="277"/>
      <c r="HA2211" s="157"/>
      <c r="HB2211" s="157"/>
      <c r="HC2211" s="277" t="s">
        <v>438</v>
      </c>
      <c r="HD2211" s="277"/>
      <c r="HF2211" s="277"/>
      <c r="HH2211" s="289"/>
    </row>
    <row r="2212" spans="1:216" ht="1.5" customHeight="1">
      <c r="A2212" s="223"/>
      <c r="B2212" s="224"/>
      <c r="C2212" s="224"/>
      <c r="D2212" s="224"/>
      <c r="E2212" s="224"/>
      <c r="F2212" s="225"/>
      <c r="G2212" s="225"/>
      <c r="H2212" s="225"/>
      <c r="I2212" s="225"/>
      <c r="J2212" s="226"/>
      <c r="K2212" s="225"/>
      <c r="L2212" s="226"/>
      <c r="M2212" s="227"/>
      <c r="N2212" s="226"/>
      <c r="O2212" s="228"/>
      <c r="P2212" s="229"/>
      <c r="Q2212" s="279"/>
      <c r="R2212" s="280"/>
      <c r="GO2212" s="277"/>
      <c r="GP2212" s="277"/>
      <c r="GQ2212" s="277"/>
      <c r="GR2212" s="277"/>
      <c r="GS2212" s="277"/>
      <c r="GT2212" s="277"/>
      <c r="GU2212" s="277"/>
      <c r="GW2212" s="157"/>
      <c r="GX2212" s="157"/>
      <c r="GY2212" s="157"/>
      <c r="GZ2212" s="277"/>
      <c r="HA2212" s="157"/>
      <c r="HB2212" s="157"/>
      <c r="HC2212" s="277"/>
      <c r="HD2212" s="277"/>
      <c r="HF2212" s="277"/>
      <c r="HH2212" s="289"/>
    </row>
    <row r="2213" spans="1:216" ht="12.75" customHeight="1">
      <c r="A2213" s="210"/>
      <c r="B2213" s="230"/>
      <c r="C2213" s="496" t="s">
        <v>2289</v>
      </c>
      <c r="D2213" s="496"/>
      <c r="E2213" s="496"/>
      <c r="F2213" s="496"/>
      <c r="G2213" s="496"/>
      <c r="H2213" s="496"/>
      <c r="I2213" s="496"/>
      <c r="J2213" s="496"/>
      <c r="K2213" s="496"/>
      <c r="L2213" s="496"/>
      <c r="M2213" s="496"/>
      <c r="N2213" s="496"/>
      <c r="O2213" s="496"/>
      <c r="P2213" s="232"/>
      <c r="Q2213" s="279"/>
      <c r="R2213" s="280"/>
      <c r="GO2213" s="277"/>
      <c r="GP2213" s="277"/>
      <c r="GQ2213" s="277"/>
      <c r="GR2213" s="277"/>
      <c r="GS2213" s="277"/>
      <c r="GT2213" s="277"/>
      <c r="GU2213" s="277"/>
      <c r="GW2213" s="157"/>
      <c r="GX2213" s="157"/>
      <c r="GY2213" s="157"/>
      <c r="GZ2213" s="277"/>
      <c r="HA2213" s="157"/>
      <c r="HB2213" s="157"/>
      <c r="HC2213" s="277"/>
      <c r="HD2213" s="277" t="s">
        <v>2289</v>
      </c>
      <c r="HF2213" s="277"/>
      <c r="HH2213" s="289"/>
    </row>
    <row r="2214" spans="1:216" ht="12.75" customHeight="1">
      <c r="A2214" s="210"/>
      <c r="B2214" s="187"/>
      <c r="C2214" s="495" t="s">
        <v>675</v>
      </c>
      <c r="D2214" s="495"/>
      <c r="E2214" s="495"/>
      <c r="F2214" s="495"/>
      <c r="G2214" s="495"/>
      <c r="H2214" s="495"/>
      <c r="I2214" s="495"/>
      <c r="J2214" s="495"/>
      <c r="K2214" s="495"/>
      <c r="L2214" s="495"/>
      <c r="M2214" s="495"/>
      <c r="N2214" s="495"/>
      <c r="O2214" s="495"/>
      <c r="P2214" s="234">
        <v>111737.69</v>
      </c>
      <c r="Q2214" s="279"/>
      <c r="R2214" s="280"/>
      <c r="GO2214" s="277"/>
      <c r="GP2214" s="277"/>
      <c r="GQ2214" s="277"/>
      <c r="GR2214" s="277"/>
      <c r="GS2214" s="277"/>
      <c r="GT2214" s="277"/>
      <c r="GU2214" s="277"/>
      <c r="GW2214" s="157"/>
      <c r="GX2214" s="157"/>
      <c r="GY2214" s="157"/>
      <c r="GZ2214" s="277"/>
      <c r="HA2214" s="157"/>
      <c r="HB2214" s="157"/>
      <c r="HC2214" s="277"/>
      <c r="HD2214" s="277"/>
      <c r="HE2214" s="140" t="s">
        <v>675</v>
      </c>
      <c r="HF2214" s="277"/>
      <c r="HH2214" s="289"/>
    </row>
    <row r="2215" spans="1:216" ht="12.75" customHeight="1">
      <c r="A2215" s="210"/>
      <c r="B2215" s="187"/>
      <c r="C2215" s="495" t="s">
        <v>676</v>
      </c>
      <c r="D2215" s="495"/>
      <c r="E2215" s="495"/>
      <c r="F2215" s="495"/>
      <c r="G2215" s="495"/>
      <c r="H2215" s="495"/>
      <c r="I2215" s="495"/>
      <c r="J2215" s="495"/>
      <c r="K2215" s="495"/>
      <c r="L2215" s="495"/>
      <c r="M2215" s="495"/>
      <c r="N2215" s="495"/>
      <c r="O2215" s="495"/>
      <c r="P2215" s="235"/>
      <c r="Q2215" s="279"/>
      <c r="R2215" s="280"/>
      <c r="GO2215" s="277"/>
      <c r="GP2215" s="277"/>
      <c r="GQ2215" s="277"/>
      <c r="GR2215" s="277"/>
      <c r="GS2215" s="277"/>
      <c r="GT2215" s="277"/>
      <c r="GU2215" s="277"/>
      <c r="GW2215" s="157"/>
      <c r="GX2215" s="157"/>
      <c r="GY2215" s="157"/>
      <c r="GZ2215" s="277"/>
      <c r="HA2215" s="157"/>
      <c r="HB2215" s="157"/>
      <c r="HC2215" s="277"/>
      <c r="HD2215" s="277"/>
      <c r="HE2215" s="140" t="s">
        <v>676</v>
      </c>
      <c r="HF2215" s="277"/>
      <c r="HH2215" s="289"/>
    </row>
    <row r="2216" spans="1:216" ht="12.75" customHeight="1">
      <c r="A2216" s="210"/>
      <c r="B2216" s="187"/>
      <c r="C2216" s="495" t="s">
        <v>677</v>
      </c>
      <c r="D2216" s="495"/>
      <c r="E2216" s="495"/>
      <c r="F2216" s="495"/>
      <c r="G2216" s="495"/>
      <c r="H2216" s="495"/>
      <c r="I2216" s="495"/>
      <c r="J2216" s="495"/>
      <c r="K2216" s="495"/>
      <c r="L2216" s="495"/>
      <c r="M2216" s="495"/>
      <c r="N2216" s="495"/>
      <c r="O2216" s="495"/>
      <c r="P2216" s="234">
        <v>101892.94</v>
      </c>
      <c r="Q2216" s="279"/>
      <c r="R2216" s="280"/>
      <c r="GO2216" s="277"/>
      <c r="GP2216" s="277"/>
      <c r="GQ2216" s="277"/>
      <c r="GR2216" s="277"/>
      <c r="GS2216" s="277"/>
      <c r="GT2216" s="277"/>
      <c r="GU2216" s="277"/>
      <c r="GW2216" s="157"/>
      <c r="GX2216" s="157"/>
      <c r="GY2216" s="157"/>
      <c r="GZ2216" s="277"/>
      <c r="HA2216" s="157"/>
      <c r="HB2216" s="157"/>
      <c r="HC2216" s="277"/>
      <c r="HD2216" s="277"/>
      <c r="HE2216" s="140" t="s">
        <v>677</v>
      </c>
      <c r="HF2216" s="277"/>
      <c r="HH2216" s="289"/>
    </row>
    <row r="2217" spans="1:216" ht="12.75" customHeight="1">
      <c r="A2217" s="210"/>
      <c r="B2217" s="187"/>
      <c r="C2217" s="495" t="s">
        <v>678</v>
      </c>
      <c r="D2217" s="495"/>
      <c r="E2217" s="495"/>
      <c r="F2217" s="495"/>
      <c r="G2217" s="495"/>
      <c r="H2217" s="495"/>
      <c r="I2217" s="495"/>
      <c r="J2217" s="495"/>
      <c r="K2217" s="495"/>
      <c r="L2217" s="495"/>
      <c r="M2217" s="495"/>
      <c r="N2217" s="495"/>
      <c r="O2217" s="495"/>
      <c r="P2217" s="234">
        <v>1194.55</v>
      </c>
      <c r="Q2217" s="279"/>
      <c r="R2217" s="280"/>
      <c r="GO2217" s="277"/>
      <c r="GP2217" s="277"/>
      <c r="GQ2217" s="277"/>
      <c r="GR2217" s="277"/>
      <c r="GS2217" s="277"/>
      <c r="GT2217" s="277"/>
      <c r="GU2217" s="277"/>
      <c r="GW2217" s="157"/>
      <c r="GX2217" s="157"/>
      <c r="GY2217" s="157"/>
      <c r="GZ2217" s="277"/>
      <c r="HA2217" s="157"/>
      <c r="HB2217" s="157"/>
      <c r="HC2217" s="277"/>
      <c r="HD2217" s="277"/>
      <c r="HE2217" s="140" t="s">
        <v>678</v>
      </c>
      <c r="HF2217" s="277"/>
      <c r="HH2217" s="289"/>
    </row>
    <row r="2218" spans="1:216" ht="12.75" customHeight="1">
      <c r="A2218" s="210"/>
      <c r="B2218" s="187"/>
      <c r="C2218" s="495" t="s">
        <v>679</v>
      </c>
      <c r="D2218" s="495"/>
      <c r="E2218" s="495"/>
      <c r="F2218" s="495"/>
      <c r="G2218" s="495"/>
      <c r="H2218" s="495"/>
      <c r="I2218" s="495"/>
      <c r="J2218" s="495"/>
      <c r="K2218" s="495"/>
      <c r="L2218" s="495"/>
      <c r="M2218" s="495"/>
      <c r="N2218" s="495"/>
      <c r="O2218" s="495"/>
      <c r="P2218" s="252">
        <v>655.5</v>
      </c>
      <c r="Q2218" s="279"/>
      <c r="R2218" s="280"/>
      <c r="GO2218" s="277"/>
      <c r="GP2218" s="277"/>
      <c r="GQ2218" s="277"/>
      <c r="GR2218" s="277"/>
      <c r="GS2218" s="277"/>
      <c r="GT2218" s="277"/>
      <c r="GU2218" s="277"/>
      <c r="GW2218" s="157"/>
      <c r="GX2218" s="157"/>
      <c r="GY2218" s="157"/>
      <c r="GZ2218" s="277"/>
      <c r="HA2218" s="157"/>
      <c r="HB2218" s="157"/>
      <c r="HC2218" s="277"/>
      <c r="HD2218" s="277"/>
      <c r="HE2218" s="140" t="s">
        <v>679</v>
      </c>
      <c r="HF2218" s="277"/>
      <c r="HH2218" s="289"/>
    </row>
    <row r="2219" spans="1:216" ht="12.75" customHeight="1">
      <c r="A2219" s="210"/>
      <c r="B2219" s="187"/>
      <c r="C2219" s="495" t="s">
        <v>680</v>
      </c>
      <c r="D2219" s="495"/>
      <c r="E2219" s="495"/>
      <c r="F2219" s="495"/>
      <c r="G2219" s="495"/>
      <c r="H2219" s="495"/>
      <c r="I2219" s="495"/>
      <c r="J2219" s="495"/>
      <c r="K2219" s="495"/>
      <c r="L2219" s="495"/>
      <c r="M2219" s="495"/>
      <c r="N2219" s="495"/>
      <c r="O2219" s="495"/>
      <c r="P2219" s="234">
        <v>7994.7</v>
      </c>
      <c r="Q2219" s="279"/>
      <c r="R2219" s="280"/>
      <c r="GO2219" s="277"/>
      <c r="GP2219" s="277"/>
      <c r="GQ2219" s="277"/>
      <c r="GR2219" s="277"/>
      <c r="GS2219" s="277"/>
      <c r="GT2219" s="277"/>
      <c r="GU2219" s="277"/>
      <c r="GW2219" s="157"/>
      <c r="GX2219" s="157"/>
      <c r="GY2219" s="157"/>
      <c r="GZ2219" s="277"/>
      <c r="HA2219" s="157"/>
      <c r="HB2219" s="157"/>
      <c r="HC2219" s="277"/>
      <c r="HD2219" s="277"/>
      <c r="HE2219" s="140" t="s">
        <v>680</v>
      </c>
      <c r="HF2219" s="277"/>
      <c r="HH2219" s="289"/>
    </row>
    <row r="2220" spans="1:216" ht="12.75" customHeight="1">
      <c r="A2220" s="210"/>
      <c r="B2220" s="187"/>
      <c r="C2220" s="495" t="s">
        <v>1097</v>
      </c>
      <c r="D2220" s="495"/>
      <c r="E2220" s="495"/>
      <c r="F2220" s="495"/>
      <c r="G2220" s="495"/>
      <c r="H2220" s="495"/>
      <c r="I2220" s="495"/>
      <c r="J2220" s="495"/>
      <c r="K2220" s="495"/>
      <c r="L2220" s="495"/>
      <c r="M2220" s="495"/>
      <c r="N2220" s="495"/>
      <c r="O2220" s="495"/>
      <c r="P2220" s="234">
        <v>3342.79</v>
      </c>
      <c r="Q2220" s="279"/>
      <c r="R2220" s="280"/>
      <c r="GO2220" s="277"/>
      <c r="GP2220" s="277"/>
      <c r="GQ2220" s="277"/>
      <c r="GR2220" s="277"/>
      <c r="GS2220" s="277"/>
      <c r="GT2220" s="277"/>
      <c r="GU2220" s="277"/>
      <c r="GW2220" s="157"/>
      <c r="GX2220" s="157"/>
      <c r="GY2220" s="157"/>
      <c r="GZ2220" s="277"/>
      <c r="HA2220" s="157"/>
      <c r="HB2220" s="157"/>
      <c r="HC2220" s="277"/>
      <c r="HD2220" s="277"/>
      <c r="HE2220" s="140" t="s">
        <v>1097</v>
      </c>
      <c r="HF2220" s="277"/>
      <c r="HH2220" s="289"/>
    </row>
    <row r="2221" spans="1:216" ht="12.75" customHeight="1">
      <c r="A2221" s="210"/>
      <c r="B2221" s="187"/>
      <c r="C2221" s="495" t="s">
        <v>676</v>
      </c>
      <c r="D2221" s="495"/>
      <c r="E2221" s="495"/>
      <c r="F2221" s="495"/>
      <c r="G2221" s="495"/>
      <c r="H2221" s="495"/>
      <c r="I2221" s="495"/>
      <c r="J2221" s="495"/>
      <c r="K2221" s="495"/>
      <c r="L2221" s="495"/>
      <c r="M2221" s="495"/>
      <c r="N2221" s="495"/>
      <c r="O2221" s="495"/>
      <c r="P2221" s="235"/>
      <c r="Q2221" s="279"/>
      <c r="R2221" s="280"/>
      <c r="GO2221" s="277"/>
      <c r="GP2221" s="277"/>
      <c r="GQ2221" s="277"/>
      <c r="GR2221" s="277"/>
      <c r="GS2221" s="277"/>
      <c r="GT2221" s="277"/>
      <c r="GU2221" s="277"/>
      <c r="GW2221" s="157"/>
      <c r="GX2221" s="157"/>
      <c r="GY2221" s="157"/>
      <c r="GZ2221" s="277"/>
      <c r="HA2221" s="157"/>
      <c r="HB2221" s="157"/>
      <c r="HC2221" s="277"/>
      <c r="HD2221" s="277"/>
      <c r="HE2221" s="140" t="s">
        <v>676</v>
      </c>
      <c r="HF2221" s="277"/>
      <c r="HH2221" s="289"/>
    </row>
    <row r="2222" spans="1:216" ht="12.75" customHeight="1">
      <c r="A2222" s="210"/>
      <c r="B2222" s="187"/>
      <c r="C2222" s="495" t="s">
        <v>685</v>
      </c>
      <c r="D2222" s="495"/>
      <c r="E2222" s="495"/>
      <c r="F2222" s="495"/>
      <c r="G2222" s="495"/>
      <c r="H2222" s="495"/>
      <c r="I2222" s="495"/>
      <c r="J2222" s="495"/>
      <c r="K2222" s="495"/>
      <c r="L2222" s="495"/>
      <c r="M2222" s="495"/>
      <c r="N2222" s="495"/>
      <c r="O2222" s="495"/>
      <c r="P2222" s="234">
        <v>3342.79</v>
      </c>
      <c r="Q2222" s="279"/>
      <c r="R2222" s="280"/>
      <c r="GO2222" s="277"/>
      <c r="GP2222" s="277"/>
      <c r="GQ2222" s="277"/>
      <c r="GR2222" s="277"/>
      <c r="GS2222" s="277"/>
      <c r="GT2222" s="277"/>
      <c r="GU2222" s="277"/>
      <c r="GW2222" s="157"/>
      <c r="GX2222" s="157"/>
      <c r="GY2222" s="157"/>
      <c r="GZ2222" s="277"/>
      <c r="HA2222" s="157"/>
      <c r="HB2222" s="157"/>
      <c r="HC2222" s="277"/>
      <c r="HD2222" s="277"/>
      <c r="HE2222" s="140" t="s">
        <v>685</v>
      </c>
      <c r="HF2222" s="277"/>
      <c r="HH2222" s="289"/>
    </row>
    <row r="2223" spans="1:216" ht="12.75" customHeight="1">
      <c r="A2223" s="210"/>
      <c r="B2223" s="187"/>
      <c r="C2223" s="495" t="s">
        <v>681</v>
      </c>
      <c r="D2223" s="495"/>
      <c r="E2223" s="495"/>
      <c r="F2223" s="495"/>
      <c r="G2223" s="495"/>
      <c r="H2223" s="495"/>
      <c r="I2223" s="495"/>
      <c r="J2223" s="495"/>
      <c r="K2223" s="495"/>
      <c r="L2223" s="495"/>
      <c r="M2223" s="495"/>
      <c r="N2223" s="495"/>
      <c r="O2223" s="495"/>
      <c r="P2223" s="234">
        <v>255441.73</v>
      </c>
      <c r="Q2223" s="279"/>
      <c r="R2223" s="280"/>
      <c r="GO2223" s="277"/>
      <c r="GP2223" s="277"/>
      <c r="GQ2223" s="277"/>
      <c r="GR2223" s="277"/>
      <c r="GS2223" s="277"/>
      <c r="GT2223" s="277"/>
      <c r="GU2223" s="277"/>
      <c r="GW2223" s="157"/>
      <c r="GX2223" s="157"/>
      <c r="GY2223" s="157"/>
      <c r="GZ2223" s="277"/>
      <c r="HA2223" s="157"/>
      <c r="HB2223" s="157"/>
      <c r="HC2223" s="277"/>
      <c r="HD2223" s="277"/>
      <c r="HE2223" s="140" t="s">
        <v>681</v>
      </c>
      <c r="HF2223" s="277"/>
      <c r="HH2223" s="289"/>
    </row>
    <row r="2224" spans="1:216" ht="12.75" customHeight="1">
      <c r="A2224" s="210"/>
      <c r="B2224" s="187"/>
      <c r="C2224" s="495" t="s">
        <v>676</v>
      </c>
      <c r="D2224" s="495"/>
      <c r="E2224" s="495"/>
      <c r="F2224" s="495"/>
      <c r="G2224" s="495"/>
      <c r="H2224" s="495"/>
      <c r="I2224" s="495"/>
      <c r="J2224" s="495"/>
      <c r="K2224" s="495"/>
      <c r="L2224" s="495"/>
      <c r="M2224" s="495"/>
      <c r="N2224" s="495"/>
      <c r="O2224" s="495"/>
      <c r="P2224" s="235"/>
      <c r="Q2224" s="279"/>
      <c r="R2224" s="280"/>
      <c r="GO2224" s="277"/>
      <c r="GP2224" s="277"/>
      <c r="GQ2224" s="277"/>
      <c r="GR2224" s="277"/>
      <c r="GS2224" s="277"/>
      <c r="GT2224" s="277"/>
      <c r="GU2224" s="277"/>
      <c r="GW2224" s="157"/>
      <c r="GX2224" s="157"/>
      <c r="GY2224" s="157"/>
      <c r="GZ2224" s="277"/>
      <c r="HA2224" s="157"/>
      <c r="HB2224" s="157"/>
      <c r="HC2224" s="277"/>
      <c r="HD2224" s="277"/>
      <c r="HE2224" s="140" t="s">
        <v>676</v>
      </c>
      <c r="HF2224" s="277"/>
      <c r="HH2224" s="289"/>
    </row>
    <row r="2225" spans="1:216" ht="12.75" customHeight="1">
      <c r="A2225" s="210"/>
      <c r="B2225" s="187"/>
      <c r="C2225" s="495" t="s">
        <v>682</v>
      </c>
      <c r="D2225" s="495"/>
      <c r="E2225" s="495"/>
      <c r="F2225" s="495"/>
      <c r="G2225" s="495"/>
      <c r="H2225" s="495"/>
      <c r="I2225" s="495"/>
      <c r="J2225" s="495"/>
      <c r="K2225" s="495"/>
      <c r="L2225" s="495"/>
      <c r="M2225" s="495"/>
      <c r="N2225" s="495"/>
      <c r="O2225" s="495"/>
      <c r="P2225" s="234">
        <v>101892.94</v>
      </c>
      <c r="Q2225" s="279"/>
      <c r="R2225" s="280"/>
      <c r="GO2225" s="277"/>
      <c r="GP2225" s="277"/>
      <c r="GQ2225" s="277"/>
      <c r="GR2225" s="277"/>
      <c r="GS2225" s="277"/>
      <c r="GT2225" s="277"/>
      <c r="GU2225" s="277"/>
      <c r="GW2225" s="157"/>
      <c r="GX2225" s="157"/>
      <c r="GY2225" s="157"/>
      <c r="GZ2225" s="277"/>
      <c r="HA2225" s="157"/>
      <c r="HB2225" s="157"/>
      <c r="HC2225" s="277"/>
      <c r="HD2225" s="277"/>
      <c r="HE2225" s="140" t="s">
        <v>682</v>
      </c>
      <c r="HF2225" s="277"/>
      <c r="HH2225" s="289"/>
    </row>
    <row r="2226" spans="1:216" ht="12.75" customHeight="1">
      <c r="A2226" s="210"/>
      <c r="B2226" s="187"/>
      <c r="C2226" s="495" t="s">
        <v>683</v>
      </c>
      <c r="D2226" s="495"/>
      <c r="E2226" s="495"/>
      <c r="F2226" s="495"/>
      <c r="G2226" s="495"/>
      <c r="H2226" s="495"/>
      <c r="I2226" s="495"/>
      <c r="J2226" s="495"/>
      <c r="K2226" s="495"/>
      <c r="L2226" s="495"/>
      <c r="M2226" s="495"/>
      <c r="N2226" s="495"/>
      <c r="O2226" s="495"/>
      <c r="P2226" s="234">
        <v>1194.55</v>
      </c>
      <c r="Q2226" s="279"/>
      <c r="R2226" s="280"/>
      <c r="GO2226" s="277"/>
      <c r="GP2226" s="277"/>
      <c r="GQ2226" s="277"/>
      <c r="GR2226" s="277"/>
      <c r="GS2226" s="277"/>
      <c r="GT2226" s="277"/>
      <c r="GU2226" s="277"/>
      <c r="GW2226" s="157"/>
      <c r="GX2226" s="157"/>
      <c r="GY2226" s="157"/>
      <c r="GZ2226" s="277"/>
      <c r="HA2226" s="157"/>
      <c r="HB2226" s="157"/>
      <c r="HC2226" s="277"/>
      <c r="HD2226" s="277"/>
      <c r="HE2226" s="140" t="s">
        <v>683</v>
      </c>
      <c r="HF2226" s="277"/>
      <c r="HH2226" s="289"/>
    </row>
    <row r="2227" spans="1:216" ht="12.75" customHeight="1">
      <c r="A2227" s="210"/>
      <c r="B2227" s="187"/>
      <c r="C2227" s="495" t="s">
        <v>684</v>
      </c>
      <c r="D2227" s="495"/>
      <c r="E2227" s="495"/>
      <c r="F2227" s="495"/>
      <c r="G2227" s="495"/>
      <c r="H2227" s="495"/>
      <c r="I2227" s="495"/>
      <c r="J2227" s="495"/>
      <c r="K2227" s="495"/>
      <c r="L2227" s="495"/>
      <c r="M2227" s="495"/>
      <c r="N2227" s="495"/>
      <c r="O2227" s="495"/>
      <c r="P2227" s="252">
        <v>655.5</v>
      </c>
      <c r="Q2227" s="279"/>
      <c r="R2227" s="280"/>
      <c r="GO2227" s="277"/>
      <c r="GP2227" s="277"/>
      <c r="GQ2227" s="277"/>
      <c r="GR2227" s="277"/>
      <c r="GS2227" s="277"/>
      <c r="GT2227" s="277"/>
      <c r="GU2227" s="277"/>
      <c r="GW2227" s="157"/>
      <c r="GX2227" s="157"/>
      <c r="GY2227" s="157"/>
      <c r="GZ2227" s="277"/>
      <c r="HA2227" s="157"/>
      <c r="HB2227" s="157"/>
      <c r="HC2227" s="277"/>
      <c r="HD2227" s="277"/>
      <c r="HE2227" s="140" t="s">
        <v>684</v>
      </c>
      <c r="HF2227" s="277"/>
      <c r="HH2227" s="289"/>
    </row>
    <row r="2228" spans="1:216" ht="12.75" customHeight="1">
      <c r="A2228" s="210"/>
      <c r="B2228" s="187"/>
      <c r="C2228" s="495" t="s">
        <v>685</v>
      </c>
      <c r="D2228" s="495"/>
      <c r="E2228" s="495"/>
      <c r="F2228" s="495"/>
      <c r="G2228" s="495"/>
      <c r="H2228" s="495"/>
      <c r="I2228" s="495"/>
      <c r="J2228" s="495"/>
      <c r="K2228" s="495"/>
      <c r="L2228" s="495"/>
      <c r="M2228" s="495"/>
      <c r="N2228" s="495"/>
      <c r="O2228" s="495"/>
      <c r="P2228" s="234">
        <v>4651.91</v>
      </c>
      <c r="Q2228" s="279"/>
      <c r="R2228" s="280"/>
      <c r="GO2228" s="277"/>
      <c r="GP2228" s="277"/>
      <c r="GQ2228" s="277"/>
      <c r="GR2228" s="277"/>
      <c r="GS2228" s="277"/>
      <c r="GT2228" s="277"/>
      <c r="GU2228" s="277"/>
      <c r="GW2228" s="157"/>
      <c r="GX2228" s="157"/>
      <c r="GY2228" s="157"/>
      <c r="GZ2228" s="277"/>
      <c r="HA2228" s="157"/>
      <c r="HB2228" s="157"/>
      <c r="HC2228" s="277"/>
      <c r="HD2228" s="277"/>
      <c r="HE2228" s="140" t="s">
        <v>685</v>
      </c>
      <c r="HF2228" s="277"/>
      <c r="HH2228" s="289"/>
    </row>
    <row r="2229" spans="1:216" ht="12.75" customHeight="1">
      <c r="A2229" s="210"/>
      <c r="B2229" s="187"/>
      <c r="C2229" s="495" t="s">
        <v>686</v>
      </c>
      <c r="D2229" s="495"/>
      <c r="E2229" s="495"/>
      <c r="F2229" s="495"/>
      <c r="G2229" s="495"/>
      <c r="H2229" s="495"/>
      <c r="I2229" s="495"/>
      <c r="J2229" s="495"/>
      <c r="K2229" s="495"/>
      <c r="L2229" s="495"/>
      <c r="M2229" s="495"/>
      <c r="N2229" s="495"/>
      <c r="O2229" s="495"/>
      <c r="P2229" s="234">
        <v>96715.82</v>
      </c>
      <c r="Q2229" s="279"/>
      <c r="R2229" s="280"/>
      <c r="GO2229" s="277"/>
      <c r="GP2229" s="277"/>
      <c r="GQ2229" s="277"/>
      <c r="GR2229" s="277"/>
      <c r="GS2229" s="277"/>
      <c r="GT2229" s="277"/>
      <c r="GU2229" s="277"/>
      <c r="GW2229" s="157"/>
      <c r="GX2229" s="157"/>
      <c r="GY2229" s="157"/>
      <c r="GZ2229" s="277"/>
      <c r="HA2229" s="157"/>
      <c r="HB2229" s="157"/>
      <c r="HC2229" s="277"/>
      <c r="HD2229" s="277"/>
      <c r="HE2229" s="140" t="s">
        <v>686</v>
      </c>
      <c r="HF2229" s="277"/>
      <c r="HH2229" s="289"/>
    </row>
    <row r="2230" spans="1:216" ht="12.75" customHeight="1">
      <c r="A2230" s="210"/>
      <c r="B2230" s="187"/>
      <c r="C2230" s="495" t="s">
        <v>687</v>
      </c>
      <c r="D2230" s="495"/>
      <c r="E2230" s="495"/>
      <c r="F2230" s="495"/>
      <c r="G2230" s="495"/>
      <c r="H2230" s="495"/>
      <c r="I2230" s="495"/>
      <c r="J2230" s="495"/>
      <c r="K2230" s="495"/>
      <c r="L2230" s="495"/>
      <c r="M2230" s="495"/>
      <c r="N2230" s="495"/>
      <c r="O2230" s="495"/>
      <c r="P2230" s="234">
        <v>50331.01</v>
      </c>
      <c r="Q2230" s="279"/>
      <c r="R2230" s="280"/>
      <c r="GO2230" s="277"/>
      <c r="GP2230" s="277"/>
      <c r="GQ2230" s="277"/>
      <c r="GR2230" s="277"/>
      <c r="GS2230" s="277"/>
      <c r="GT2230" s="277"/>
      <c r="GU2230" s="277"/>
      <c r="GW2230" s="157"/>
      <c r="GX2230" s="157"/>
      <c r="GY2230" s="157"/>
      <c r="GZ2230" s="277"/>
      <c r="HA2230" s="157"/>
      <c r="HB2230" s="157"/>
      <c r="HC2230" s="277"/>
      <c r="HD2230" s="277"/>
      <c r="HE2230" s="140" t="s">
        <v>687</v>
      </c>
      <c r="HF2230" s="277"/>
      <c r="HH2230" s="289"/>
    </row>
    <row r="2231" spans="1:216" ht="12.75" customHeight="1">
      <c r="A2231" s="210"/>
      <c r="B2231" s="187"/>
      <c r="C2231" s="495" t="s">
        <v>688</v>
      </c>
      <c r="D2231" s="495"/>
      <c r="E2231" s="495"/>
      <c r="F2231" s="495"/>
      <c r="G2231" s="495"/>
      <c r="H2231" s="495"/>
      <c r="I2231" s="495"/>
      <c r="J2231" s="495"/>
      <c r="K2231" s="495"/>
      <c r="L2231" s="495"/>
      <c r="M2231" s="495"/>
      <c r="N2231" s="495"/>
      <c r="O2231" s="495"/>
      <c r="P2231" s="234">
        <v>102548.44</v>
      </c>
      <c r="Q2231" s="279"/>
      <c r="R2231" s="280"/>
      <c r="GO2231" s="277"/>
      <c r="GP2231" s="277"/>
      <c r="GQ2231" s="277"/>
      <c r="GR2231" s="277"/>
      <c r="GS2231" s="277"/>
      <c r="GT2231" s="277"/>
      <c r="GU2231" s="277"/>
      <c r="GW2231" s="157"/>
      <c r="GX2231" s="157"/>
      <c r="GY2231" s="157"/>
      <c r="GZ2231" s="277"/>
      <c r="HA2231" s="157"/>
      <c r="HB2231" s="157"/>
      <c r="HC2231" s="277"/>
      <c r="HD2231" s="277"/>
      <c r="HE2231" s="140" t="s">
        <v>688</v>
      </c>
      <c r="HF2231" s="277"/>
      <c r="HH2231" s="289"/>
    </row>
    <row r="2232" spans="1:216" ht="12.75" customHeight="1">
      <c r="A2232" s="210"/>
      <c r="B2232" s="187"/>
      <c r="C2232" s="495" t="s">
        <v>689</v>
      </c>
      <c r="D2232" s="495"/>
      <c r="E2232" s="495"/>
      <c r="F2232" s="495"/>
      <c r="G2232" s="495"/>
      <c r="H2232" s="495"/>
      <c r="I2232" s="495"/>
      <c r="J2232" s="495"/>
      <c r="K2232" s="495"/>
      <c r="L2232" s="495"/>
      <c r="M2232" s="495"/>
      <c r="N2232" s="495"/>
      <c r="O2232" s="495"/>
      <c r="P2232" s="234">
        <v>96715.82</v>
      </c>
      <c r="Q2232" s="279"/>
      <c r="R2232" s="280"/>
      <c r="GO2232" s="277"/>
      <c r="GP2232" s="277"/>
      <c r="GQ2232" s="277"/>
      <c r="GR2232" s="277"/>
      <c r="GS2232" s="277"/>
      <c r="GT2232" s="277"/>
      <c r="GU2232" s="277"/>
      <c r="GW2232" s="157"/>
      <c r="GX2232" s="157"/>
      <c r="GY2232" s="157"/>
      <c r="GZ2232" s="277"/>
      <c r="HA2232" s="157"/>
      <c r="HB2232" s="157"/>
      <c r="HC2232" s="277"/>
      <c r="HD2232" s="277"/>
      <c r="HE2232" s="140" t="s">
        <v>689</v>
      </c>
      <c r="HF2232" s="277"/>
      <c r="HH2232" s="289"/>
    </row>
    <row r="2233" spans="1:216" ht="12.75" customHeight="1">
      <c r="A2233" s="210"/>
      <c r="B2233" s="187"/>
      <c r="C2233" s="495" t="s">
        <v>690</v>
      </c>
      <c r="D2233" s="495"/>
      <c r="E2233" s="495"/>
      <c r="F2233" s="495"/>
      <c r="G2233" s="495"/>
      <c r="H2233" s="495"/>
      <c r="I2233" s="495"/>
      <c r="J2233" s="495"/>
      <c r="K2233" s="495"/>
      <c r="L2233" s="495"/>
      <c r="M2233" s="495"/>
      <c r="N2233" s="495"/>
      <c r="O2233" s="495"/>
      <c r="P2233" s="234">
        <v>50331.01</v>
      </c>
      <c r="Q2233" s="279"/>
      <c r="R2233" s="280"/>
      <c r="GO2233" s="277"/>
      <c r="GP2233" s="277"/>
      <c r="GQ2233" s="277"/>
      <c r="GR2233" s="277"/>
      <c r="GS2233" s="277"/>
      <c r="GT2233" s="277"/>
      <c r="GU2233" s="277"/>
      <c r="GW2233" s="157"/>
      <c r="GX2233" s="157"/>
      <c r="GY2233" s="157"/>
      <c r="GZ2233" s="277"/>
      <c r="HA2233" s="157"/>
      <c r="HB2233" s="157"/>
      <c r="HC2233" s="277"/>
      <c r="HD2233" s="277"/>
      <c r="HE2233" s="140" t="s">
        <v>690</v>
      </c>
      <c r="HF2233" s="277"/>
      <c r="HH2233" s="289"/>
    </row>
    <row r="2234" spans="1:216" ht="12.75" customHeight="1">
      <c r="A2234" s="210"/>
      <c r="B2234" s="230"/>
      <c r="C2234" s="496" t="s">
        <v>2290</v>
      </c>
      <c r="D2234" s="496"/>
      <c r="E2234" s="496"/>
      <c r="F2234" s="496"/>
      <c r="G2234" s="496"/>
      <c r="H2234" s="496"/>
      <c r="I2234" s="496"/>
      <c r="J2234" s="496"/>
      <c r="K2234" s="496"/>
      <c r="L2234" s="496"/>
      <c r="M2234" s="496"/>
      <c r="N2234" s="496"/>
      <c r="O2234" s="496"/>
      <c r="P2234" s="236">
        <v>258784.52</v>
      </c>
      <c r="Q2234" s="279"/>
      <c r="R2234" s="280"/>
      <c r="GO2234" s="277"/>
      <c r="GP2234" s="277"/>
      <c r="GQ2234" s="277"/>
      <c r="GR2234" s="277"/>
      <c r="GS2234" s="277"/>
      <c r="GT2234" s="277"/>
      <c r="GU2234" s="277"/>
      <c r="GW2234" s="157"/>
      <c r="GX2234" s="157"/>
      <c r="GY2234" s="157"/>
      <c r="GZ2234" s="277"/>
      <c r="HA2234" s="157"/>
      <c r="HB2234" s="157"/>
      <c r="HC2234" s="277"/>
      <c r="HD2234" s="277"/>
      <c r="HF2234" s="277" t="s">
        <v>2290</v>
      </c>
      <c r="HH2234" s="289"/>
    </row>
    <row r="2235" spans="1:216" ht="12.75" customHeight="1">
      <c r="A2235" s="210"/>
      <c r="B2235" s="187"/>
      <c r="C2235" s="495" t="s">
        <v>692</v>
      </c>
      <c r="D2235" s="495"/>
      <c r="E2235" s="495"/>
      <c r="F2235" s="495"/>
      <c r="G2235" s="495"/>
      <c r="H2235" s="495"/>
      <c r="I2235" s="495"/>
      <c r="J2235" s="495"/>
      <c r="K2235" s="495"/>
      <c r="L2235" s="495"/>
      <c r="M2235" s="495"/>
      <c r="N2235" s="495"/>
      <c r="O2235" s="495"/>
      <c r="P2235" s="235"/>
      <c r="Q2235" s="279"/>
      <c r="R2235" s="280"/>
      <c r="GO2235" s="277"/>
      <c r="GP2235" s="277"/>
      <c r="GQ2235" s="277"/>
      <c r="GR2235" s="277"/>
      <c r="GS2235" s="277"/>
      <c r="GT2235" s="277"/>
      <c r="GU2235" s="277"/>
      <c r="GW2235" s="157"/>
      <c r="GX2235" s="157"/>
      <c r="GY2235" s="157"/>
      <c r="GZ2235" s="277"/>
      <c r="HA2235" s="157"/>
      <c r="HB2235" s="157"/>
      <c r="HC2235" s="277"/>
      <c r="HD2235" s="277"/>
      <c r="HE2235" s="140" t="s">
        <v>692</v>
      </c>
      <c r="HF2235" s="277"/>
      <c r="HH2235" s="289"/>
    </row>
    <row r="2236" spans="1:216" ht="12.75" customHeight="1">
      <c r="A2236" s="210"/>
      <c r="B2236" s="187"/>
      <c r="C2236" s="495" t="s">
        <v>694</v>
      </c>
      <c r="D2236" s="495"/>
      <c r="E2236" s="495"/>
      <c r="F2236" s="495"/>
      <c r="G2236" s="495"/>
      <c r="H2236" s="495"/>
      <c r="I2236" s="495"/>
      <c r="J2236" s="495"/>
      <c r="K2236" s="237" t="s">
        <v>2291</v>
      </c>
      <c r="L2236" s="231"/>
      <c r="M2236" s="231"/>
      <c r="O2236" s="238"/>
      <c r="P2236" s="235"/>
      <c r="Q2236" s="279"/>
      <c r="R2236" s="280"/>
      <c r="GO2236" s="277"/>
      <c r="GP2236" s="277"/>
      <c r="GQ2236" s="277"/>
      <c r="GR2236" s="277"/>
      <c r="GS2236" s="277"/>
      <c r="GT2236" s="277"/>
      <c r="GU2236" s="277"/>
      <c r="GW2236" s="157"/>
      <c r="GX2236" s="157"/>
      <c r="GY2236" s="157"/>
      <c r="GZ2236" s="277"/>
      <c r="HA2236" s="157"/>
      <c r="HB2236" s="157"/>
      <c r="HC2236" s="277"/>
      <c r="HD2236" s="277"/>
      <c r="HF2236" s="277"/>
      <c r="HG2236" s="140" t="s">
        <v>694</v>
      </c>
      <c r="HH2236" s="289"/>
    </row>
    <row r="2237" spans="1:216" ht="12.75" customHeight="1">
      <c r="A2237" s="210"/>
      <c r="B2237" s="187"/>
      <c r="C2237" s="495" t="s">
        <v>696</v>
      </c>
      <c r="D2237" s="495"/>
      <c r="E2237" s="495"/>
      <c r="F2237" s="495"/>
      <c r="G2237" s="495"/>
      <c r="H2237" s="495"/>
      <c r="I2237" s="495"/>
      <c r="J2237" s="495"/>
      <c r="K2237" s="237" t="s">
        <v>2292</v>
      </c>
      <c r="L2237" s="231"/>
      <c r="M2237" s="231"/>
      <c r="O2237" s="238"/>
      <c r="P2237" s="235"/>
      <c r="Q2237" s="279"/>
      <c r="R2237" s="280"/>
      <c r="GO2237" s="277"/>
      <c r="GP2237" s="277"/>
      <c r="GQ2237" s="277"/>
      <c r="GR2237" s="277"/>
      <c r="GS2237" s="277"/>
      <c r="GT2237" s="277"/>
      <c r="GU2237" s="277"/>
      <c r="GW2237" s="157"/>
      <c r="GX2237" s="157"/>
      <c r="GY2237" s="157"/>
      <c r="GZ2237" s="277"/>
      <c r="HA2237" s="157"/>
      <c r="HB2237" s="157"/>
      <c r="HC2237" s="277"/>
      <c r="HD2237" s="277"/>
      <c r="HF2237" s="277"/>
      <c r="HG2237" s="140" t="s">
        <v>696</v>
      </c>
      <c r="HH2237" s="289"/>
    </row>
    <row r="2238" spans="1:216" ht="12.75" customHeight="1">
      <c r="A2238" s="497" t="s">
        <v>2293</v>
      </c>
      <c r="B2238" s="497"/>
      <c r="C2238" s="497"/>
      <c r="D2238" s="497"/>
      <c r="E2238" s="497"/>
      <c r="F2238" s="497"/>
      <c r="G2238" s="497"/>
      <c r="H2238" s="497"/>
      <c r="I2238" s="497"/>
      <c r="J2238" s="497"/>
      <c r="K2238" s="497"/>
      <c r="L2238" s="497"/>
      <c r="M2238" s="497"/>
      <c r="N2238" s="497"/>
      <c r="O2238" s="497"/>
      <c r="P2238" s="497"/>
      <c r="GO2238" s="277" t="s">
        <v>2293</v>
      </c>
      <c r="GP2238" s="277"/>
      <c r="GQ2238" s="277"/>
      <c r="GR2238" s="277"/>
      <c r="GS2238" s="277"/>
      <c r="GT2238" s="277"/>
      <c r="GU2238" s="277"/>
      <c r="GW2238" s="157"/>
      <c r="GX2238" s="157"/>
      <c r="GY2238" s="157"/>
      <c r="GZ2238" s="277"/>
      <c r="HA2238" s="157"/>
      <c r="HB2238" s="157"/>
      <c r="HC2238" s="277"/>
      <c r="HD2238" s="277"/>
      <c r="HF2238" s="277"/>
      <c r="HH2238" s="289"/>
    </row>
    <row r="2239" spans="1:216" ht="12.75" customHeight="1">
      <c r="A2239" s="497" t="s">
        <v>2294</v>
      </c>
      <c r="B2239" s="497"/>
      <c r="C2239" s="497"/>
      <c r="D2239" s="497"/>
      <c r="E2239" s="497"/>
      <c r="F2239" s="497"/>
      <c r="G2239" s="497"/>
      <c r="H2239" s="497"/>
      <c r="I2239" s="497"/>
      <c r="J2239" s="497"/>
      <c r="K2239" s="497"/>
      <c r="L2239" s="497"/>
      <c r="M2239" s="497"/>
      <c r="N2239" s="497"/>
      <c r="O2239" s="497"/>
      <c r="P2239" s="497"/>
      <c r="GO2239" s="277"/>
      <c r="GP2239" s="277" t="s">
        <v>2294</v>
      </c>
      <c r="GQ2239" s="277"/>
      <c r="GR2239" s="277"/>
      <c r="GS2239" s="277"/>
      <c r="GT2239" s="277"/>
      <c r="GU2239" s="277"/>
      <c r="GW2239" s="157"/>
      <c r="GX2239" s="157"/>
      <c r="GY2239" s="157"/>
      <c r="GZ2239" s="277"/>
      <c r="HA2239" s="157"/>
      <c r="HB2239" s="157"/>
      <c r="HC2239" s="277"/>
      <c r="HD2239" s="277"/>
      <c r="HF2239" s="277"/>
      <c r="HH2239" s="289"/>
    </row>
    <row r="2240" spans="1:216" ht="12.75" customHeight="1">
      <c r="A2240" s="178" t="s">
        <v>797</v>
      </c>
      <c r="B2240" s="179" t="s">
        <v>1408</v>
      </c>
      <c r="C2240" s="498" t="s">
        <v>1409</v>
      </c>
      <c r="D2240" s="498"/>
      <c r="E2240" s="498"/>
      <c r="F2240" s="498"/>
      <c r="G2240" s="498"/>
      <c r="H2240" s="180" t="s">
        <v>610</v>
      </c>
      <c r="I2240" s="181">
        <v>1.2549999999999999</v>
      </c>
      <c r="J2240" s="182">
        <v>1</v>
      </c>
      <c r="K2240" s="249">
        <v>1.2549999999999999</v>
      </c>
      <c r="L2240" s="183"/>
      <c r="M2240" s="181"/>
      <c r="N2240" s="184"/>
      <c r="O2240" s="181"/>
      <c r="P2240" s="185"/>
      <c r="GO2240" s="277"/>
      <c r="GP2240" s="277"/>
      <c r="GQ2240" s="277" t="s">
        <v>1409</v>
      </c>
      <c r="GR2240" s="277"/>
      <c r="GS2240" s="277"/>
      <c r="GT2240" s="277"/>
      <c r="GU2240" s="277"/>
      <c r="GW2240" s="157"/>
      <c r="GX2240" s="157"/>
      <c r="GY2240" s="157"/>
      <c r="GZ2240" s="277"/>
      <c r="HA2240" s="157"/>
      <c r="HB2240" s="157"/>
      <c r="HC2240" s="277"/>
      <c r="HD2240" s="277"/>
      <c r="HF2240" s="277"/>
      <c r="HH2240" s="289"/>
    </row>
    <row r="2241" spans="1:216" ht="56.25" customHeight="1">
      <c r="A2241" s="186"/>
      <c r="B2241" s="187" t="s">
        <v>386</v>
      </c>
      <c r="C2241" s="499" t="s">
        <v>387</v>
      </c>
      <c r="D2241" s="499"/>
      <c r="E2241" s="499"/>
      <c r="F2241" s="499"/>
      <c r="G2241" s="499"/>
      <c r="H2241" s="499"/>
      <c r="I2241" s="499"/>
      <c r="J2241" s="499"/>
      <c r="K2241" s="499"/>
      <c r="L2241" s="499"/>
      <c r="M2241" s="499"/>
      <c r="N2241" s="499"/>
      <c r="O2241" s="499"/>
      <c r="P2241" s="499"/>
      <c r="GO2241" s="277"/>
      <c r="GP2241" s="277"/>
      <c r="GQ2241" s="277"/>
      <c r="GR2241" s="277"/>
      <c r="GS2241" s="277"/>
      <c r="GT2241" s="277"/>
      <c r="GU2241" s="277"/>
      <c r="GV2241" s="140" t="s">
        <v>387</v>
      </c>
      <c r="GW2241" s="157"/>
      <c r="GX2241" s="157"/>
      <c r="GY2241" s="157"/>
      <c r="GZ2241" s="277"/>
      <c r="HA2241" s="157"/>
      <c r="HB2241" s="157"/>
      <c r="HC2241" s="277"/>
      <c r="HD2241" s="277"/>
      <c r="HF2241" s="277"/>
      <c r="HH2241" s="289"/>
    </row>
    <row r="2242" spans="1:216" ht="22.5" customHeight="1">
      <c r="A2242" s="186"/>
      <c r="B2242" s="187" t="s">
        <v>388</v>
      </c>
      <c r="C2242" s="499" t="s">
        <v>389</v>
      </c>
      <c r="D2242" s="499"/>
      <c r="E2242" s="499"/>
      <c r="F2242" s="499"/>
      <c r="G2242" s="499"/>
      <c r="H2242" s="499"/>
      <c r="I2242" s="499"/>
      <c r="J2242" s="499"/>
      <c r="K2242" s="499"/>
      <c r="L2242" s="499"/>
      <c r="M2242" s="499"/>
      <c r="N2242" s="499"/>
      <c r="O2242" s="499"/>
      <c r="P2242" s="499"/>
      <c r="GO2242" s="277"/>
      <c r="GP2242" s="277"/>
      <c r="GQ2242" s="277"/>
      <c r="GR2242" s="277"/>
      <c r="GS2242" s="277"/>
      <c r="GT2242" s="277"/>
      <c r="GU2242" s="277"/>
      <c r="GV2242" s="140" t="s">
        <v>389</v>
      </c>
      <c r="GW2242" s="157"/>
      <c r="GX2242" s="157"/>
      <c r="GY2242" s="157"/>
      <c r="GZ2242" s="277"/>
      <c r="HA2242" s="157"/>
      <c r="HB2242" s="157"/>
      <c r="HC2242" s="277"/>
      <c r="HD2242" s="277"/>
      <c r="HF2242" s="277"/>
      <c r="HH2242" s="289"/>
    </row>
    <row r="2243" spans="1:216" ht="12.75" customHeight="1">
      <c r="A2243" s="186"/>
      <c r="B2243" s="187"/>
      <c r="C2243" s="499" t="s">
        <v>2011</v>
      </c>
      <c r="D2243" s="499"/>
      <c r="E2243" s="499"/>
      <c r="F2243" s="499"/>
      <c r="G2243" s="499"/>
      <c r="H2243" s="499"/>
      <c r="I2243" s="499"/>
      <c r="J2243" s="499"/>
      <c r="K2243" s="499"/>
      <c r="L2243" s="499"/>
      <c r="M2243" s="499"/>
      <c r="N2243" s="499"/>
      <c r="O2243" s="499"/>
      <c r="P2243" s="499"/>
      <c r="GO2243" s="277"/>
      <c r="GP2243" s="277"/>
      <c r="GQ2243" s="277"/>
      <c r="GR2243" s="277"/>
      <c r="GS2243" s="277"/>
      <c r="GT2243" s="277"/>
      <c r="GU2243" s="277"/>
      <c r="GV2243" s="140" t="s">
        <v>2011</v>
      </c>
      <c r="GW2243" s="157"/>
      <c r="GX2243" s="157"/>
      <c r="GY2243" s="157"/>
      <c r="GZ2243" s="277"/>
      <c r="HA2243" s="157"/>
      <c r="HB2243" s="157"/>
      <c r="HC2243" s="277"/>
      <c r="HD2243" s="277"/>
      <c r="HF2243" s="277"/>
      <c r="HH2243" s="289"/>
    </row>
    <row r="2244" spans="1:216" ht="12.75" customHeight="1">
      <c r="A2244" s="188"/>
      <c r="B2244" s="189" t="s">
        <v>164</v>
      </c>
      <c r="C2244" s="501" t="s">
        <v>391</v>
      </c>
      <c r="D2244" s="501"/>
      <c r="E2244" s="501"/>
      <c r="F2244" s="501"/>
      <c r="G2244" s="501"/>
      <c r="H2244" s="190" t="s">
        <v>392</v>
      </c>
      <c r="I2244" s="191"/>
      <c r="J2244" s="191"/>
      <c r="K2244" s="215">
        <v>4.1542798000000003</v>
      </c>
      <c r="L2244" s="193"/>
      <c r="M2244" s="191"/>
      <c r="N2244" s="193"/>
      <c r="O2244" s="191"/>
      <c r="P2244" s="194">
        <v>2351.9</v>
      </c>
      <c r="GO2244" s="277"/>
      <c r="GP2244" s="277"/>
      <c r="GQ2244" s="277"/>
      <c r="GR2244" s="277"/>
      <c r="GS2244" s="277"/>
      <c r="GT2244" s="277"/>
      <c r="GU2244" s="277"/>
      <c r="GW2244" s="157" t="s">
        <v>391</v>
      </c>
      <c r="GX2244" s="157"/>
      <c r="GY2244" s="157"/>
      <c r="GZ2244" s="277"/>
      <c r="HA2244" s="157"/>
      <c r="HB2244" s="157"/>
      <c r="HC2244" s="277"/>
      <c r="HD2244" s="277"/>
      <c r="HF2244" s="277"/>
      <c r="HH2244" s="289"/>
    </row>
    <row r="2245" spans="1:216" ht="12.75" customHeight="1">
      <c r="A2245" s="195"/>
      <c r="B2245" s="189" t="s">
        <v>393</v>
      </c>
      <c r="C2245" s="501" t="s">
        <v>394</v>
      </c>
      <c r="D2245" s="501"/>
      <c r="E2245" s="501"/>
      <c r="F2245" s="501"/>
      <c r="G2245" s="501"/>
      <c r="H2245" s="190" t="s">
        <v>392</v>
      </c>
      <c r="I2245" s="201">
        <v>2.06</v>
      </c>
      <c r="J2245" s="197">
        <v>1.6068849999999999</v>
      </c>
      <c r="K2245" s="215">
        <v>4.1542798000000003</v>
      </c>
      <c r="L2245" s="198"/>
      <c r="M2245" s="199"/>
      <c r="N2245" s="200">
        <v>566.14</v>
      </c>
      <c r="O2245" s="191"/>
      <c r="P2245" s="194">
        <v>2351.9</v>
      </c>
      <c r="Q2245" s="278"/>
      <c r="R2245" s="278"/>
      <c r="GO2245" s="277"/>
      <c r="GP2245" s="277"/>
      <c r="GQ2245" s="277"/>
      <c r="GR2245" s="277"/>
      <c r="GS2245" s="277"/>
      <c r="GT2245" s="277"/>
      <c r="GU2245" s="277"/>
      <c r="GW2245" s="157"/>
      <c r="GX2245" s="157" t="s">
        <v>394</v>
      </c>
      <c r="GY2245" s="157"/>
      <c r="GZ2245" s="277"/>
      <c r="HA2245" s="157"/>
      <c r="HB2245" s="157"/>
      <c r="HC2245" s="277"/>
      <c r="HD2245" s="277"/>
      <c r="HF2245" s="277"/>
      <c r="HH2245" s="289"/>
    </row>
    <row r="2246" spans="1:216" ht="12.75" customHeight="1">
      <c r="A2246" s="188"/>
      <c r="B2246" s="189" t="s">
        <v>167</v>
      </c>
      <c r="C2246" s="501" t="s">
        <v>395</v>
      </c>
      <c r="D2246" s="501"/>
      <c r="E2246" s="501"/>
      <c r="F2246" s="501"/>
      <c r="G2246" s="501"/>
      <c r="H2246" s="190"/>
      <c r="I2246" s="191"/>
      <c r="J2246" s="191"/>
      <c r="K2246" s="191"/>
      <c r="L2246" s="193"/>
      <c r="M2246" s="191"/>
      <c r="N2246" s="193"/>
      <c r="O2246" s="191"/>
      <c r="P2246" s="216">
        <v>85.73</v>
      </c>
      <c r="GO2246" s="277"/>
      <c r="GP2246" s="277"/>
      <c r="GQ2246" s="277"/>
      <c r="GR2246" s="277"/>
      <c r="GS2246" s="277"/>
      <c r="GT2246" s="277"/>
      <c r="GU2246" s="277"/>
      <c r="GW2246" s="157" t="s">
        <v>395</v>
      </c>
      <c r="GX2246" s="157"/>
      <c r="GY2246" s="157"/>
      <c r="GZ2246" s="277"/>
      <c r="HA2246" s="157"/>
      <c r="HB2246" s="157"/>
      <c r="HC2246" s="277"/>
      <c r="HD2246" s="277"/>
      <c r="HF2246" s="277"/>
      <c r="HH2246" s="289"/>
    </row>
    <row r="2247" spans="1:216" ht="12.75" customHeight="1">
      <c r="A2247" s="188"/>
      <c r="B2247" s="189"/>
      <c r="C2247" s="501" t="s">
        <v>396</v>
      </c>
      <c r="D2247" s="501"/>
      <c r="E2247" s="501"/>
      <c r="F2247" s="501"/>
      <c r="G2247" s="501"/>
      <c r="H2247" s="190" t="s">
        <v>392</v>
      </c>
      <c r="I2247" s="191"/>
      <c r="J2247" s="191"/>
      <c r="K2247" s="215">
        <v>8.0665600000000004E-2</v>
      </c>
      <c r="L2247" s="193"/>
      <c r="M2247" s="191"/>
      <c r="N2247" s="193"/>
      <c r="O2247" s="191"/>
      <c r="P2247" s="216">
        <v>54.74</v>
      </c>
      <c r="GO2247" s="277"/>
      <c r="GP2247" s="277"/>
      <c r="GQ2247" s="277"/>
      <c r="GR2247" s="277"/>
      <c r="GS2247" s="277"/>
      <c r="GT2247" s="277"/>
      <c r="GU2247" s="277"/>
      <c r="GW2247" s="157" t="s">
        <v>396</v>
      </c>
      <c r="GX2247" s="157"/>
      <c r="GY2247" s="157"/>
      <c r="GZ2247" s="277"/>
      <c r="HA2247" s="157"/>
      <c r="HB2247" s="157"/>
      <c r="HC2247" s="277"/>
      <c r="HD2247" s="277"/>
      <c r="HF2247" s="277"/>
      <c r="HH2247" s="289"/>
    </row>
    <row r="2248" spans="1:216" ht="12.75" customHeight="1">
      <c r="A2248" s="195"/>
      <c r="B2248" s="189" t="s">
        <v>397</v>
      </c>
      <c r="C2248" s="501" t="s">
        <v>398</v>
      </c>
      <c r="D2248" s="501"/>
      <c r="E2248" s="501"/>
      <c r="F2248" s="501"/>
      <c r="G2248" s="501"/>
      <c r="H2248" s="190" t="s">
        <v>399</v>
      </c>
      <c r="I2248" s="201">
        <v>0.02</v>
      </c>
      <c r="J2248" s="197">
        <v>1.6068849999999999</v>
      </c>
      <c r="K2248" s="215">
        <v>4.0332800000000002E-2</v>
      </c>
      <c r="L2248" s="198"/>
      <c r="M2248" s="199"/>
      <c r="N2248" s="200">
        <v>1582.31</v>
      </c>
      <c r="O2248" s="191"/>
      <c r="P2248" s="194">
        <v>63.82</v>
      </c>
      <c r="Q2248" s="278"/>
      <c r="R2248" s="278"/>
      <c r="GO2248" s="277"/>
      <c r="GP2248" s="277"/>
      <c r="GQ2248" s="277"/>
      <c r="GR2248" s="277"/>
      <c r="GS2248" s="277"/>
      <c r="GT2248" s="277"/>
      <c r="GU2248" s="277"/>
      <c r="GW2248" s="157"/>
      <c r="GX2248" s="157" t="s">
        <v>398</v>
      </c>
      <c r="GY2248" s="157"/>
      <c r="GZ2248" s="277"/>
      <c r="HA2248" s="157"/>
      <c r="HB2248" s="157"/>
      <c r="HC2248" s="277"/>
      <c r="HD2248" s="277"/>
      <c r="HF2248" s="277"/>
      <c r="HH2248" s="289"/>
    </row>
    <row r="2249" spans="1:216" ht="12.75" customHeight="1">
      <c r="A2249" s="203"/>
      <c r="B2249" s="189" t="s">
        <v>400</v>
      </c>
      <c r="C2249" s="501" t="s">
        <v>401</v>
      </c>
      <c r="D2249" s="501"/>
      <c r="E2249" s="501"/>
      <c r="F2249" s="501"/>
      <c r="G2249" s="501"/>
      <c r="H2249" s="190" t="s">
        <v>392</v>
      </c>
      <c r="I2249" s="201">
        <v>0.02</v>
      </c>
      <c r="J2249" s="197">
        <v>1.6068849999999999</v>
      </c>
      <c r="K2249" s="215">
        <v>4.0332800000000002E-2</v>
      </c>
      <c r="L2249" s="193"/>
      <c r="M2249" s="191"/>
      <c r="N2249" s="204">
        <v>777.91</v>
      </c>
      <c r="O2249" s="191"/>
      <c r="P2249" s="216">
        <v>31.38</v>
      </c>
      <c r="GO2249" s="277"/>
      <c r="GP2249" s="277"/>
      <c r="GQ2249" s="277"/>
      <c r="GR2249" s="277"/>
      <c r="GS2249" s="277"/>
      <c r="GT2249" s="277"/>
      <c r="GU2249" s="277"/>
      <c r="GW2249" s="157"/>
      <c r="GX2249" s="157"/>
      <c r="GY2249" s="157" t="s">
        <v>401</v>
      </c>
      <c r="GZ2249" s="277"/>
      <c r="HA2249" s="157"/>
      <c r="HB2249" s="157"/>
      <c r="HC2249" s="277"/>
      <c r="HD2249" s="277"/>
      <c r="HF2249" s="277"/>
      <c r="HH2249" s="289"/>
    </row>
    <row r="2250" spans="1:216" ht="12.75" customHeight="1">
      <c r="A2250" s="195"/>
      <c r="B2250" s="189" t="s">
        <v>402</v>
      </c>
      <c r="C2250" s="501" t="s">
        <v>403</v>
      </c>
      <c r="D2250" s="501"/>
      <c r="E2250" s="501"/>
      <c r="F2250" s="501"/>
      <c r="G2250" s="501"/>
      <c r="H2250" s="190" t="s">
        <v>399</v>
      </c>
      <c r="I2250" s="201">
        <v>0.02</v>
      </c>
      <c r="J2250" s="197">
        <v>1.6068849999999999</v>
      </c>
      <c r="K2250" s="215">
        <v>4.0332800000000002E-2</v>
      </c>
      <c r="L2250" s="198"/>
      <c r="M2250" s="199"/>
      <c r="N2250" s="200">
        <v>543.33000000000004</v>
      </c>
      <c r="O2250" s="191"/>
      <c r="P2250" s="194">
        <v>21.91</v>
      </c>
      <c r="Q2250" s="278"/>
      <c r="R2250" s="278"/>
      <c r="GO2250" s="277"/>
      <c r="GP2250" s="277"/>
      <c r="GQ2250" s="277"/>
      <c r="GR2250" s="277"/>
      <c r="GS2250" s="277"/>
      <c r="GT2250" s="277"/>
      <c r="GU2250" s="277"/>
      <c r="GW2250" s="157"/>
      <c r="GX2250" s="157" t="s">
        <v>403</v>
      </c>
      <c r="GY2250" s="157"/>
      <c r="GZ2250" s="277"/>
      <c r="HA2250" s="157"/>
      <c r="HB2250" s="157"/>
      <c r="HC2250" s="277"/>
      <c r="HD2250" s="277"/>
      <c r="HF2250" s="277"/>
      <c r="HH2250" s="289"/>
    </row>
    <row r="2251" spans="1:216" ht="12.75" customHeight="1">
      <c r="A2251" s="203"/>
      <c r="B2251" s="189" t="s">
        <v>404</v>
      </c>
      <c r="C2251" s="501" t="s">
        <v>405</v>
      </c>
      <c r="D2251" s="501"/>
      <c r="E2251" s="501"/>
      <c r="F2251" s="501"/>
      <c r="G2251" s="501"/>
      <c r="H2251" s="190" t="s">
        <v>392</v>
      </c>
      <c r="I2251" s="201">
        <v>0.02</v>
      </c>
      <c r="J2251" s="197">
        <v>1.6068849999999999</v>
      </c>
      <c r="K2251" s="215">
        <v>4.0332800000000002E-2</v>
      </c>
      <c r="L2251" s="193"/>
      <c r="M2251" s="191"/>
      <c r="N2251" s="204">
        <v>579.11</v>
      </c>
      <c r="O2251" s="191"/>
      <c r="P2251" s="216">
        <v>23.36</v>
      </c>
      <c r="GO2251" s="277"/>
      <c r="GP2251" s="277"/>
      <c r="GQ2251" s="277"/>
      <c r="GR2251" s="277"/>
      <c r="GS2251" s="277"/>
      <c r="GT2251" s="277"/>
      <c r="GU2251" s="277"/>
      <c r="GW2251" s="157"/>
      <c r="GX2251" s="157"/>
      <c r="GY2251" s="157" t="s">
        <v>405</v>
      </c>
      <c r="GZ2251" s="277"/>
      <c r="HA2251" s="157"/>
      <c r="HB2251" s="157"/>
      <c r="HC2251" s="277"/>
      <c r="HD2251" s="277"/>
      <c r="HF2251" s="277"/>
      <c r="HH2251" s="289"/>
    </row>
    <row r="2252" spans="1:216" ht="12.75" customHeight="1">
      <c r="A2252" s="188"/>
      <c r="B2252" s="189" t="s">
        <v>180</v>
      </c>
      <c r="C2252" s="501" t="s">
        <v>410</v>
      </c>
      <c r="D2252" s="501"/>
      <c r="E2252" s="501"/>
      <c r="F2252" s="501"/>
      <c r="G2252" s="501"/>
      <c r="H2252" s="190"/>
      <c r="I2252" s="191"/>
      <c r="J2252" s="191"/>
      <c r="K2252" s="191"/>
      <c r="L2252" s="193"/>
      <c r="M2252" s="191"/>
      <c r="N2252" s="193"/>
      <c r="O2252" s="191"/>
      <c r="P2252" s="216">
        <v>137.55000000000001</v>
      </c>
      <c r="GO2252" s="277"/>
      <c r="GP2252" s="277"/>
      <c r="GQ2252" s="277"/>
      <c r="GR2252" s="277"/>
      <c r="GS2252" s="277"/>
      <c r="GT2252" s="277"/>
      <c r="GU2252" s="277"/>
      <c r="GW2252" s="157" t="s">
        <v>410</v>
      </c>
      <c r="GX2252" s="157"/>
      <c r="GY2252" s="157"/>
      <c r="GZ2252" s="277"/>
      <c r="HA2252" s="157"/>
      <c r="HB2252" s="157"/>
      <c r="HC2252" s="277"/>
      <c r="HD2252" s="277"/>
      <c r="HF2252" s="277"/>
      <c r="HH2252" s="289"/>
    </row>
    <row r="2253" spans="1:216" ht="33.75" customHeight="1">
      <c r="A2253" s="195"/>
      <c r="B2253" s="189" t="s">
        <v>593</v>
      </c>
      <c r="C2253" s="501" t="s">
        <v>594</v>
      </c>
      <c r="D2253" s="501"/>
      <c r="E2253" s="501"/>
      <c r="F2253" s="501"/>
      <c r="G2253" s="501"/>
      <c r="H2253" s="190" t="s">
        <v>595</v>
      </c>
      <c r="I2253" s="201">
        <v>13.33</v>
      </c>
      <c r="J2253" s="202">
        <v>1.0367</v>
      </c>
      <c r="K2253" s="215">
        <v>17.343109800000001</v>
      </c>
      <c r="L2253" s="205">
        <v>5.87</v>
      </c>
      <c r="M2253" s="206">
        <v>0.87</v>
      </c>
      <c r="N2253" s="200">
        <v>5.1100000000000003</v>
      </c>
      <c r="O2253" s="191"/>
      <c r="P2253" s="194">
        <v>88.62</v>
      </c>
      <c r="Q2253" s="278"/>
      <c r="R2253" s="278"/>
      <c r="GO2253" s="277"/>
      <c r="GP2253" s="277"/>
      <c r="GQ2253" s="277"/>
      <c r="GR2253" s="277"/>
      <c r="GS2253" s="277"/>
      <c r="GT2253" s="277"/>
      <c r="GU2253" s="277"/>
      <c r="GW2253" s="157"/>
      <c r="GX2253" s="157" t="s">
        <v>594</v>
      </c>
      <c r="GY2253" s="157"/>
      <c r="GZ2253" s="277"/>
      <c r="HA2253" s="157"/>
      <c r="HB2253" s="157"/>
      <c r="HC2253" s="277"/>
      <c r="HD2253" s="277"/>
      <c r="HF2253" s="277"/>
      <c r="HH2253" s="289"/>
    </row>
    <row r="2254" spans="1:216" ht="22.5" customHeight="1">
      <c r="A2254" s="195"/>
      <c r="B2254" s="189" t="s">
        <v>1403</v>
      </c>
      <c r="C2254" s="501" t="s">
        <v>1404</v>
      </c>
      <c r="D2254" s="501"/>
      <c r="E2254" s="501"/>
      <c r="F2254" s="501"/>
      <c r="G2254" s="501"/>
      <c r="H2254" s="190" t="s">
        <v>1405</v>
      </c>
      <c r="I2254" s="201">
        <v>0.55000000000000004</v>
      </c>
      <c r="J2254" s="202">
        <v>1.0367</v>
      </c>
      <c r="K2254" s="215">
        <v>0.71558219999999995</v>
      </c>
      <c r="L2254" s="205">
        <v>37.71</v>
      </c>
      <c r="M2254" s="206">
        <v>1.54</v>
      </c>
      <c r="N2254" s="200">
        <v>58.07</v>
      </c>
      <c r="O2254" s="191"/>
      <c r="P2254" s="194">
        <v>41.55</v>
      </c>
      <c r="Q2254" s="278"/>
      <c r="R2254" s="278"/>
      <c r="GO2254" s="277"/>
      <c r="GP2254" s="277"/>
      <c r="GQ2254" s="277"/>
      <c r="GR2254" s="277"/>
      <c r="GS2254" s="277"/>
      <c r="GT2254" s="277"/>
      <c r="GU2254" s="277"/>
      <c r="GW2254" s="157"/>
      <c r="GX2254" s="157" t="s">
        <v>1404</v>
      </c>
      <c r="GY2254" s="157"/>
      <c r="GZ2254" s="277"/>
      <c r="HA2254" s="157"/>
      <c r="HB2254" s="157"/>
      <c r="HC2254" s="277"/>
      <c r="HD2254" s="277"/>
      <c r="HF2254" s="277"/>
      <c r="HH2254" s="289"/>
    </row>
    <row r="2255" spans="1:216" ht="12.75" customHeight="1">
      <c r="A2255" s="195"/>
      <c r="B2255" s="189" t="s">
        <v>730</v>
      </c>
      <c r="C2255" s="501" t="s">
        <v>731</v>
      </c>
      <c r="D2255" s="501"/>
      <c r="E2255" s="501"/>
      <c r="F2255" s="501"/>
      <c r="G2255" s="501"/>
      <c r="H2255" s="190" t="s">
        <v>413</v>
      </c>
      <c r="I2255" s="201">
        <v>0.05</v>
      </c>
      <c r="J2255" s="202">
        <v>1.0367</v>
      </c>
      <c r="K2255" s="215">
        <v>6.5052899999999997E-2</v>
      </c>
      <c r="L2255" s="205">
        <v>79.88</v>
      </c>
      <c r="M2255" s="206">
        <v>1.42</v>
      </c>
      <c r="N2255" s="200">
        <v>113.43</v>
      </c>
      <c r="O2255" s="191"/>
      <c r="P2255" s="194">
        <v>7.38</v>
      </c>
      <c r="Q2255" s="278"/>
      <c r="R2255" s="278"/>
      <c r="GO2255" s="277"/>
      <c r="GP2255" s="277"/>
      <c r="GQ2255" s="277"/>
      <c r="GR2255" s="277"/>
      <c r="GS2255" s="277"/>
      <c r="GT2255" s="277"/>
      <c r="GU2255" s="277"/>
      <c r="GW2255" s="157"/>
      <c r="GX2255" s="157" t="s">
        <v>731</v>
      </c>
      <c r="GY2255" s="157"/>
      <c r="GZ2255" s="277"/>
      <c r="HA2255" s="157"/>
      <c r="HB2255" s="157"/>
      <c r="HC2255" s="277"/>
      <c r="HD2255" s="277"/>
      <c r="HF2255" s="277"/>
      <c r="HH2255" s="289"/>
    </row>
    <row r="2256" spans="1:216" ht="12.75" customHeight="1">
      <c r="A2256" s="210"/>
      <c r="B2256" s="187"/>
      <c r="C2256" s="500" t="s">
        <v>429</v>
      </c>
      <c r="D2256" s="500"/>
      <c r="E2256" s="500"/>
      <c r="F2256" s="500"/>
      <c r="G2256" s="500"/>
      <c r="H2256" s="180"/>
      <c r="I2256" s="181"/>
      <c r="J2256" s="181"/>
      <c r="K2256" s="181"/>
      <c r="L2256" s="183"/>
      <c r="M2256" s="181"/>
      <c r="N2256" s="211"/>
      <c r="O2256" s="181"/>
      <c r="P2256" s="212">
        <v>2629.92</v>
      </c>
      <c r="Q2256" s="278"/>
      <c r="R2256" s="278"/>
      <c r="GO2256" s="277"/>
      <c r="GP2256" s="277"/>
      <c r="GQ2256" s="277"/>
      <c r="GR2256" s="277"/>
      <c r="GS2256" s="277"/>
      <c r="GT2256" s="277"/>
      <c r="GU2256" s="277"/>
      <c r="GW2256" s="157"/>
      <c r="GX2256" s="157"/>
      <c r="GY2256" s="157"/>
      <c r="GZ2256" s="277" t="s">
        <v>429</v>
      </c>
      <c r="HA2256" s="157"/>
      <c r="HB2256" s="157"/>
      <c r="HC2256" s="277"/>
      <c r="HD2256" s="277"/>
      <c r="HF2256" s="277"/>
      <c r="HH2256" s="289"/>
    </row>
    <row r="2257" spans="1:216" ht="12.75" customHeight="1">
      <c r="A2257" s="203" t="s">
        <v>2295</v>
      </c>
      <c r="B2257" s="189" t="s">
        <v>430</v>
      </c>
      <c r="C2257" s="501" t="s">
        <v>431</v>
      </c>
      <c r="D2257" s="501"/>
      <c r="E2257" s="501"/>
      <c r="F2257" s="501"/>
      <c r="G2257" s="501"/>
      <c r="H2257" s="190" t="s">
        <v>432</v>
      </c>
      <c r="I2257" s="209">
        <v>2</v>
      </c>
      <c r="J2257" s="191"/>
      <c r="K2257" s="209">
        <v>2</v>
      </c>
      <c r="L2257" s="193"/>
      <c r="M2257" s="191"/>
      <c r="N2257" s="193"/>
      <c r="O2257" s="202">
        <v>1.0367</v>
      </c>
      <c r="P2257" s="216">
        <v>30.35</v>
      </c>
      <c r="GO2257" s="277"/>
      <c r="GP2257" s="277"/>
      <c r="GQ2257" s="277"/>
      <c r="GR2257" s="277"/>
      <c r="GS2257" s="277"/>
      <c r="GT2257" s="277"/>
      <c r="GU2257" s="277"/>
      <c r="GW2257" s="157"/>
      <c r="GX2257" s="157"/>
      <c r="GY2257" s="157"/>
      <c r="GZ2257" s="277"/>
      <c r="HA2257" s="157" t="s">
        <v>431</v>
      </c>
      <c r="HB2257" s="157"/>
      <c r="HC2257" s="277"/>
      <c r="HD2257" s="277"/>
      <c r="HF2257" s="277"/>
      <c r="HH2257" s="289"/>
    </row>
    <row r="2258" spans="1:216" ht="12.75" customHeight="1">
      <c r="A2258" s="203"/>
      <c r="B2258" s="189"/>
      <c r="C2258" s="501" t="s">
        <v>433</v>
      </c>
      <c r="D2258" s="501"/>
      <c r="E2258" s="501"/>
      <c r="F2258" s="501"/>
      <c r="G2258" s="501"/>
      <c r="H2258" s="190"/>
      <c r="I2258" s="191"/>
      <c r="J2258" s="191"/>
      <c r="K2258" s="191"/>
      <c r="L2258" s="193"/>
      <c r="M2258" s="191"/>
      <c r="N2258" s="193"/>
      <c r="O2258" s="191"/>
      <c r="P2258" s="194">
        <v>2406.64</v>
      </c>
      <c r="GO2258" s="277"/>
      <c r="GP2258" s="277"/>
      <c r="GQ2258" s="277"/>
      <c r="GR2258" s="277"/>
      <c r="GS2258" s="277"/>
      <c r="GT2258" s="277"/>
      <c r="GU2258" s="277"/>
      <c r="GW2258" s="157"/>
      <c r="GX2258" s="157"/>
      <c r="GY2258" s="157"/>
      <c r="GZ2258" s="277"/>
      <c r="HA2258" s="157"/>
      <c r="HB2258" s="157" t="s">
        <v>433</v>
      </c>
      <c r="HC2258" s="277"/>
      <c r="HD2258" s="277"/>
      <c r="HF2258" s="277"/>
      <c r="HH2258" s="289"/>
    </row>
    <row r="2259" spans="1:216" ht="12.75" customHeight="1">
      <c r="A2259" s="203"/>
      <c r="B2259" s="189" t="s">
        <v>603</v>
      </c>
      <c r="C2259" s="501" t="s">
        <v>604</v>
      </c>
      <c r="D2259" s="501"/>
      <c r="E2259" s="501"/>
      <c r="F2259" s="501"/>
      <c r="G2259" s="501"/>
      <c r="H2259" s="190" t="s">
        <v>432</v>
      </c>
      <c r="I2259" s="209">
        <v>97</v>
      </c>
      <c r="J2259" s="191"/>
      <c r="K2259" s="209">
        <v>97</v>
      </c>
      <c r="L2259" s="193"/>
      <c r="M2259" s="191"/>
      <c r="N2259" s="193"/>
      <c r="O2259" s="191"/>
      <c r="P2259" s="194">
        <v>2334.44</v>
      </c>
      <c r="GO2259" s="277"/>
      <c r="GP2259" s="277"/>
      <c r="GQ2259" s="277"/>
      <c r="GR2259" s="277"/>
      <c r="GS2259" s="277"/>
      <c r="GT2259" s="277"/>
      <c r="GU2259" s="277"/>
      <c r="GW2259" s="157"/>
      <c r="GX2259" s="157"/>
      <c r="GY2259" s="157"/>
      <c r="GZ2259" s="277"/>
      <c r="HA2259" s="157"/>
      <c r="HB2259" s="157" t="s">
        <v>604</v>
      </c>
      <c r="HC2259" s="277"/>
      <c r="HD2259" s="277"/>
      <c r="HF2259" s="277"/>
      <c r="HH2259" s="289"/>
    </row>
    <row r="2260" spans="1:216" ht="12.75" customHeight="1">
      <c r="A2260" s="203"/>
      <c r="B2260" s="189" t="s">
        <v>605</v>
      </c>
      <c r="C2260" s="501" t="s">
        <v>606</v>
      </c>
      <c r="D2260" s="501"/>
      <c r="E2260" s="501"/>
      <c r="F2260" s="501"/>
      <c r="G2260" s="501"/>
      <c r="H2260" s="190" t="s">
        <v>432</v>
      </c>
      <c r="I2260" s="209">
        <v>51</v>
      </c>
      <c r="J2260" s="191"/>
      <c r="K2260" s="209">
        <v>51</v>
      </c>
      <c r="L2260" s="193"/>
      <c r="M2260" s="191"/>
      <c r="N2260" s="193"/>
      <c r="O2260" s="191"/>
      <c r="P2260" s="194">
        <v>1227.3900000000001</v>
      </c>
      <c r="GO2260" s="277"/>
      <c r="GP2260" s="277"/>
      <c r="GQ2260" s="277"/>
      <c r="GR2260" s="277"/>
      <c r="GS2260" s="277"/>
      <c r="GT2260" s="277"/>
      <c r="GU2260" s="277"/>
      <c r="GW2260" s="157"/>
      <c r="GX2260" s="157"/>
      <c r="GY2260" s="157"/>
      <c r="GZ2260" s="277"/>
      <c r="HA2260" s="157"/>
      <c r="HB2260" s="157" t="s">
        <v>606</v>
      </c>
      <c r="HC2260" s="277"/>
      <c r="HD2260" s="277"/>
      <c r="HF2260" s="277"/>
      <c r="HH2260" s="289"/>
    </row>
    <row r="2261" spans="1:216" ht="12.75" customHeight="1">
      <c r="A2261" s="213"/>
      <c r="B2261" s="214"/>
      <c r="C2261" s="500" t="s">
        <v>438</v>
      </c>
      <c r="D2261" s="500"/>
      <c r="E2261" s="500"/>
      <c r="F2261" s="500"/>
      <c r="G2261" s="500"/>
      <c r="H2261" s="180"/>
      <c r="I2261" s="181"/>
      <c r="J2261" s="181"/>
      <c r="K2261" s="181"/>
      <c r="L2261" s="183"/>
      <c r="M2261" s="181"/>
      <c r="N2261" s="211">
        <v>4957.8500000000004</v>
      </c>
      <c r="O2261" s="181"/>
      <c r="P2261" s="212">
        <v>6222.1</v>
      </c>
      <c r="GO2261" s="277"/>
      <c r="GP2261" s="277"/>
      <c r="GQ2261" s="277"/>
      <c r="GR2261" s="277"/>
      <c r="GS2261" s="277"/>
      <c r="GT2261" s="277"/>
      <c r="GU2261" s="277"/>
      <c r="GW2261" s="157"/>
      <c r="GX2261" s="157"/>
      <c r="GY2261" s="157"/>
      <c r="GZ2261" s="277"/>
      <c r="HA2261" s="157"/>
      <c r="HB2261" s="157"/>
      <c r="HC2261" s="277" t="s">
        <v>438</v>
      </c>
      <c r="HD2261" s="277"/>
      <c r="HF2261" s="277"/>
      <c r="HH2261" s="289"/>
    </row>
    <row r="2262" spans="1:216" ht="45" customHeight="1">
      <c r="A2262" s="178" t="s">
        <v>798</v>
      </c>
      <c r="B2262" s="179" t="s">
        <v>1449</v>
      </c>
      <c r="C2262" s="498" t="s">
        <v>1450</v>
      </c>
      <c r="D2262" s="498"/>
      <c r="E2262" s="498"/>
      <c r="F2262" s="498"/>
      <c r="G2262" s="498"/>
      <c r="H2262" s="180" t="s">
        <v>610</v>
      </c>
      <c r="I2262" s="181">
        <v>4.4999999999999998E-2</v>
      </c>
      <c r="J2262" s="182">
        <v>1</v>
      </c>
      <c r="K2262" s="249">
        <v>4.4999999999999998E-2</v>
      </c>
      <c r="L2262" s="183"/>
      <c r="M2262" s="181"/>
      <c r="N2262" s="184"/>
      <c r="O2262" s="181"/>
      <c r="P2262" s="185"/>
      <c r="GO2262" s="277"/>
      <c r="GP2262" s="277"/>
      <c r="GQ2262" s="277" t="s">
        <v>1450</v>
      </c>
      <c r="GR2262" s="277"/>
      <c r="GS2262" s="277"/>
      <c r="GT2262" s="277"/>
      <c r="GU2262" s="277"/>
      <c r="GW2262" s="157"/>
      <c r="GX2262" s="157"/>
      <c r="GY2262" s="157"/>
      <c r="GZ2262" s="277"/>
      <c r="HA2262" s="157"/>
      <c r="HB2262" s="157"/>
      <c r="HC2262" s="277"/>
      <c r="HD2262" s="277"/>
      <c r="HF2262" s="277"/>
      <c r="HH2262" s="289"/>
    </row>
    <row r="2263" spans="1:216" ht="56.25" customHeight="1">
      <c r="A2263" s="186"/>
      <c r="B2263" s="187" t="s">
        <v>386</v>
      </c>
      <c r="C2263" s="499" t="s">
        <v>387</v>
      </c>
      <c r="D2263" s="499"/>
      <c r="E2263" s="499"/>
      <c r="F2263" s="499"/>
      <c r="G2263" s="499"/>
      <c r="H2263" s="499"/>
      <c r="I2263" s="499"/>
      <c r="J2263" s="499"/>
      <c r="K2263" s="499"/>
      <c r="L2263" s="499"/>
      <c r="M2263" s="499"/>
      <c r="N2263" s="499"/>
      <c r="O2263" s="499"/>
      <c r="P2263" s="499"/>
      <c r="GO2263" s="277"/>
      <c r="GP2263" s="277"/>
      <c r="GQ2263" s="277"/>
      <c r="GR2263" s="277"/>
      <c r="GS2263" s="277"/>
      <c r="GT2263" s="277"/>
      <c r="GU2263" s="277"/>
      <c r="GV2263" s="140" t="s">
        <v>387</v>
      </c>
      <c r="GW2263" s="157"/>
      <c r="GX2263" s="157"/>
      <c r="GY2263" s="157"/>
      <c r="GZ2263" s="277"/>
      <c r="HA2263" s="157"/>
      <c r="HB2263" s="157"/>
      <c r="HC2263" s="277"/>
      <c r="HD2263" s="277"/>
      <c r="HF2263" s="277"/>
      <c r="HH2263" s="289"/>
    </row>
    <row r="2264" spans="1:216" ht="22.5" customHeight="1">
      <c r="A2264" s="186"/>
      <c r="B2264" s="187" t="s">
        <v>388</v>
      </c>
      <c r="C2264" s="499" t="s">
        <v>389</v>
      </c>
      <c r="D2264" s="499"/>
      <c r="E2264" s="499"/>
      <c r="F2264" s="499"/>
      <c r="G2264" s="499"/>
      <c r="H2264" s="499"/>
      <c r="I2264" s="499"/>
      <c r="J2264" s="499"/>
      <c r="K2264" s="499"/>
      <c r="L2264" s="499"/>
      <c r="M2264" s="499"/>
      <c r="N2264" s="499"/>
      <c r="O2264" s="499"/>
      <c r="P2264" s="499"/>
      <c r="GO2264" s="277"/>
      <c r="GP2264" s="277"/>
      <c r="GQ2264" s="277"/>
      <c r="GR2264" s="277"/>
      <c r="GS2264" s="277"/>
      <c r="GT2264" s="277"/>
      <c r="GU2264" s="277"/>
      <c r="GV2264" s="140" t="s">
        <v>389</v>
      </c>
      <c r="GW2264" s="157"/>
      <c r="GX2264" s="157"/>
      <c r="GY2264" s="157"/>
      <c r="GZ2264" s="277"/>
      <c r="HA2264" s="157"/>
      <c r="HB2264" s="157"/>
      <c r="HC2264" s="277"/>
      <c r="HD2264" s="277"/>
      <c r="HF2264" s="277"/>
      <c r="HH2264" s="289"/>
    </row>
    <row r="2265" spans="1:216" ht="12.75" customHeight="1">
      <c r="A2265" s="186"/>
      <c r="B2265" s="187"/>
      <c r="C2265" s="499" t="s">
        <v>2011</v>
      </c>
      <c r="D2265" s="499"/>
      <c r="E2265" s="499"/>
      <c r="F2265" s="499"/>
      <c r="G2265" s="499"/>
      <c r="H2265" s="499"/>
      <c r="I2265" s="499"/>
      <c r="J2265" s="499"/>
      <c r="K2265" s="499"/>
      <c r="L2265" s="499"/>
      <c r="M2265" s="499"/>
      <c r="N2265" s="499"/>
      <c r="O2265" s="499"/>
      <c r="P2265" s="499"/>
      <c r="GO2265" s="277"/>
      <c r="GP2265" s="277"/>
      <c r="GQ2265" s="277"/>
      <c r="GR2265" s="277"/>
      <c r="GS2265" s="277"/>
      <c r="GT2265" s="277"/>
      <c r="GU2265" s="277"/>
      <c r="GV2265" s="140" t="s">
        <v>2011</v>
      </c>
      <c r="GW2265" s="157"/>
      <c r="GX2265" s="157"/>
      <c r="GY2265" s="157"/>
      <c r="GZ2265" s="277"/>
      <c r="HA2265" s="157"/>
      <c r="HB2265" s="157"/>
      <c r="HC2265" s="277"/>
      <c r="HD2265" s="277"/>
      <c r="HF2265" s="277"/>
      <c r="HH2265" s="289"/>
    </row>
    <row r="2266" spans="1:216" ht="12.75" customHeight="1">
      <c r="A2266" s="188"/>
      <c r="B2266" s="189" t="s">
        <v>164</v>
      </c>
      <c r="C2266" s="501" t="s">
        <v>391</v>
      </c>
      <c r="D2266" s="501"/>
      <c r="E2266" s="501"/>
      <c r="F2266" s="501"/>
      <c r="G2266" s="501"/>
      <c r="H2266" s="190" t="s">
        <v>392</v>
      </c>
      <c r="I2266" s="191"/>
      <c r="J2266" s="191"/>
      <c r="K2266" s="215">
        <v>0.45482879999999998</v>
      </c>
      <c r="L2266" s="193"/>
      <c r="M2266" s="191"/>
      <c r="N2266" s="193"/>
      <c r="O2266" s="191"/>
      <c r="P2266" s="216">
        <v>257.5</v>
      </c>
      <c r="GO2266" s="277"/>
      <c r="GP2266" s="277"/>
      <c r="GQ2266" s="277"/>
      <c r="GR2266" s="277"/>
      <c r="GS2266" s="277"/>
      <c r="GT2266" s="277"/>
      <c r="GU2266" s="277"/>
      <c r="GW2266" s="157" t="s">
        <v>391</v>
      </c>
      <c r="GX2266" s="157"/>
      <c r="GY2266" s="157"/>
      <c r="GZ2266" s="277"/>
      <c r="HA2266" s="157"/>
      <c r="HB2266" s="157"/>
      <c r="HC2266" s="277"/>
      <c r="HD2266" s="277"/>
      <c r="HF2266" s="277"/>
      <c r="HH2266" s="289"/>
    </row>
    <row r="2267" spans="1:216" ht="12.75" customHeight="1">
      <c r="A2267" s="195"/>
      <c r="B2267" s="189" t="s">
        <v>393</v>
      </c>
      <c r="C2267" s="501" t="s">
        <v>394</v>
      </c>
      <c r="D2267" s="501"/>
      <c r="E2267" s="501"/>
      <c r="F2267" s="501"/>
      <c r="G2267" s="501"/>
      <c r="H2267" s="190" t="s">
        <v>392</v>
      </c>
      <c r="I2267" s="201">
        <v>6.29</v>
      </c>
      <c r="J2267" s="197">
        <v>1.6068849999999999</v>
      </c>
      <c r="K2267" s="215">
        <v>0.45482879999999998</v>
      </c>
      <c r="L2267" s="198"/>
      <c r="M2267" s="199"/>
      <c r="N2267" s="200">
        <v>566.14</v>
      </c>
      <c r="O2267" s="191"/>
      <c r="P2267" s="194">
        <v>257.5</v>
      </c>
      <c r="Q2267" s="278"/>
      <c r="R2267" s="278"/>
      <c r="GO2267" s="277"/>
      <c r="GP2267" s="277"/>
      <c r="GQ2267" s="277"/>
      <c r="GR2267" s="277"/>
      <c r="GS2267" s="277"/>
      <c r="GT2267" s="277"/>
      <c r="GU2267" s="277"/>
      <c r="GW2267" s="157"/>
      <c r="GX2267" s="157" t="s">
        <v>394</v>
      </c>
      <c r="GY2267" s="157"/>
      <c r="GZ2267" s="277"/>
      <c r="HA2267" s="157"/>
      <c r="HB2267" s="157"/>
      <c r="HC2267" s="277"/>
      <c r="HD2267" s="277"/>
      <c r="HF2267" s="277"/>
      <c r="HH2267" s="289"/>
    </row>
    <row r="2268" spans="1:216" ht="12.75" customHeight="1">
      <c r="A2268" s="188"/>
      <c r="B2268" s="189" t="s">
        <v>167</v>
      </c>
      <c r="C2268" s="501" t="s">
        <v>395</v>
      </c>
      <c r="D2268" s="501"/>
      <c r="E2268" s="501"/>
      <c r="F2268" s="501"/>
      <c r="G2268" s="501"/>
      <c r="H2268" s="190"/>
      <c r="I2268" s="191"/>
      <c r="J2268" s="191"/>
      <c r="K2268" s="191"/>
      <c r="L2268" s="193"/>
      <c r="M2268" s="191"/>
      <c r="N2268" s="193"/>
      <c r="O2268" s="191"/>
      <c r="P2268" s="216">
        <v>4.6100000000000003</v>
      </c>
      <c r="GO2268" s="277"/>
      <c r="GP2268" s="277"/>
      <c r="GQ2268" s="277"/>
      <c r="GR2268" s="277"/>
      <c r="GS2268" s="277"/>
      <c r="GT2268" s="277"/>
      <c r="GU2268" s="277"/>
      <c r="GW2268" s="157" t="s">
        <v>395</v>
      </c>
      <c r="GX2268" s="157"/>
      <c r="GY2268" s="157"/>
      <c r="GZ2268" s="277"/>
      <c r="HA2268" s="157"/>
      <c r="HB2268" s="157"/>
      <c r="HC2268" s="277"/>
      <c r="HD2268" s="277"/>
      <c r="HF2268" s="277"/>
      <c r="HH2268" s="289"/>
    </row>
    <row r="2269" spans="1:216" ht="12.75" customHeight="1">
      <c r="A2269" s="188"/>
      <c r="B2269" s="189"/>
      <c r="C2269" s="501" t="s">
        <v>396</v>
      </c>
      <c r="D2269" s="501"/>
      <c r="E2269" s="501"/>
      <c r="F2269" s="501"/>
      <c r="G2269" s="501"/>
      <c r="H2269" s="190" t="s">
        <v>392</v>
      </c>
      <c r="I2269" s="191"/>
      <c r="J2269" s="191"/>
      <c r="K2269" s="215">
        <v>4.3385999999999997E-3</v>
      </c>
      <c r="L2269" s="193"/>
      <c r="M2269" s="191"/>
      <c r="N2269" s="193"/>
      <c r="O2269" s="191"/>
      <c r="P2269" s="216">
        <v>2.95</v>
      </c>
      <c r="GO2269" s="277"/>
      <c r="GP2269" s="277"/>
      <c r="GQ2269" s="277"/>
      <c r="GR2269" s="277"/>
      <c r="GS2269" s="277"/>
      <c r="GT2269" s="277"/>
      <c r="GU2269" s="277"/>
      <c r="GW2269" s="157" t="s">
        <v>396</v>
      </c>
      <c r="GX2269" s="157"/>
      <c r="GY2269" s="157"/>
      <c r="GZ2269" s="277"/>
      <c r="HA2269" s="157"/>
      <c r="HB2269" s="157"/>
      <c r="HC2269" s="277"/>
      <c r="HD2269" s="277"/>
      <c r="HF2269" s="277"/>
      <c r="HH2269" s="289"/>
    </row>
    <row r="2270" spans="1:216" ht="12.75" customHeight="1">
      <c r="A2270" s="195"/>
      <c r="B2270" s="189" t="s">
        <v>397</v>
      </c>
      <c r="C2270" s="501" t="s">
        <v>398</v>
      </c>
      <c r="D2270" s="501"/>
      <c r="E2270" s="501"/>
      <c r="F2270" s="501"/>
      <c r="G2270" s="501"/>
      <c r="H2270" s="190" t="s">
        <v>399</v>
      </c>
      <c r="I2270" s="201">
        <v>0.03</v>
      </c>
      <c r="J2270" s="197">
        <v>1.6068849999999999</v>
      </c>
      <c r="K2270" s="215">
        <v>2.1692999999999999E-3</v>
      </c>
      <c r="L2270" s="198"/>
      <c r="M2270" s="199"/>
      <c r="N2270" s="200">
        <v>1582.31</v>
      </c>
      <c r="O2270" s="191"/>
      <c r="P2270" s="194">
        <v>3.43</v>
      </c>
      <c r="Q2270" s="278"/>
      <c r="R2270" s="278"/>
      <c r="GO2270" s="277"/>
      <c r="GP2270" s="277"/>
      <c r="GQ2270" s="277"/>
      <c r="GR2270" s="277"/>
      <c r="GS2270" s="277"/>
      <c r="GT2270" s="277"/>
      <c r="GU2270" s="277"/>
      <c r="GW2270" s="157"/>
      <c r="GX2270" s="157" t="s">
        <v>398</v>
      </c>
      <c r="GY2270" s="157"/>
      <c r="GZ2270" s="277"/>
      <c r="HA2270" s="157"/>
      <c r="HB2270" s="157"/>
      <c r="HC2270" s="277"/>
      <c r="HD2270" s="277"/>
      <c r="HF2270" s="277"/>
      <c r="HH2270" s="289"/>
    </row>
    <row r="2271" spans="1:216" ht="12.75" customHeight="1">
      <c r="A2271" s="203"/>
      <c r="B2271" s="189" t="s">
        <v>400</v>
      </c>
      <c r="C2271" s="501" t="s">
        <v>401</v>
      </c>
      <c r="D2271" s="501"/>
      <c r="E2271" s="501"/>
      <c r="F2271" s="501"/>
      <c r="G2271" s="501"/>
      <c r="H2271" s="190" t="s">
        <v>392</v>
      </c>
      <c r="I2271" s="201">
        <v>0.03</v>
      </c>
      <c r="J2271" s="197">
        <v>1.6068849999999999</v>
      </c>
      <c r="K2271" s="215">
        <v>2.1692999999999999E-3</v>
      </c>
      <c r="L2271" s="193"/>
      <c r="M2271" s="191"/>
      <c r="N2271" s="204">
        <v>777.91</v>
      </c>
      <c r="O2271" s="191"/>
      <c r="P2271" s="216">
        <v>1.69</v>
      </c>
      <c r="GO2271" s="277"/>
      <c r="GP2271" s="277"/>
      <c r="GQ2271" s="277"/>
      <c r="GR2271" s="277"/>
      <c r="GS2271" s="277"/>
      <c r="GT2271" s="277"/>
      <c r="GU2271" s="277"/>
      <c r="GW2271" s="157"/>
      <c r="GX2271" s="157"/>
      <c r="GY2271" s="157" t="s">
        <v>401</v>
      </c>
      <c r="GZ2271" s="277"/>
      <c r="HA2271" s="157"/>
      <c r="HB2271" s="157"/>
      <c r="HC2271" s="277"/>
      <c r="HD2271" s="277"/>
      <c r="HF2271" s="277"/>
      <c r="HH2271" s="289"/>
    </row>
    <row r="2272" spans="1:216" ht="12.75" customHeight="1">
      <c r="A2272" s="195"/>
      <c r="B2272" s="189" t="s">
        <v>402</v>
      </c>
      <c r="C2272" s="501" t="s">
        <v>403</v>
      </c>
      <c r="D2272" s="501"/>
      <c r="E2272" s="501"/>
      <c r="F2272" s="501"/>
      <c r="G2272" s="501"/>
      <c r="H2272" s="190" t="s">
        <v>399</v>
      </c>
      <c r="I2272" s="201">
        <v>0.03</v>
      </c>
      <c r="J2272" s="197">
        <v>1.6068849999999999</v>
      </c>
      <c r="K2272" s="215">
        <v>2.1692999999999999E-3</v>
      </c>
      <c r="L2272" s="198"/>
      <c r="M2272" s="199"/>
      <c r="N2272" s="200">
        <v>543.33000000000004</v>
      </c>
      <c r="O2272" s="191"/>
      <c r="P2272" s="194">
        <v>1.18</v>
      </c>
      <c r="Q2272" s="278"/>
      <c r="R2272" s="278"/>
      <c r="GO2272" s="277"/>
      <c r="GP2272" s="277"/>
      <c r="GQ2272" s="277"/>
      <c r="GR2272" s="277"/>
      <c r="GS2272" s="277"/>
      <c r="GT2272" s="277"/>
      <c r="GU2272" s="277"/>
      <c r="GW2272" s="157"/>
      <c r="GX2272" s="157" t="s">
        <v>403</v>
      </c>
      <c r="GY2272" s="157"/>
      <c r="GZ2272" s="277"/>
      <c r="HA2272" s="157"/>
      <c r="HB2272" s="157"/>
      <c r="HC2272" s="277"/>
      <c r="HD2272" s="277"/>
      <c r="HF2272" s="277"/>
      <c r="HH2272" s="289"/>
    </row>
    <row r="2273" spans="1:216" ht="12.75" customHeight="1">
      <c r="A2273" s="203"/>
      <c r="B2273" s="189" t="s">
        <v>404</v>
      </c>
      <c r="C2273" s="501" t="s">
        <v>405</v>
      </c>
      <c r="D2273" s="501"/>
      <c r="E2273" s="501"/>
      <c r="F2273" s="501"/>
      <c r="G2273" s="501"/>
      <c r="H2273" s="190" t="s">
        <v>392</v>
      </c>
      <c r="I2273" s="201">
        <v>0.03</v>
      </c>
      <c r="J2273" s="197">
        <v>1.6068849999999999</v>
      </c>
      <c r="K2273" s="215">
        <v>2.1692999999999999E-3</v>
      </c>
      <c r="L2273" s="193"/>
      <c r="M2273" s="191"/>
      <c r="N2273" s="204">
        <v>579.11</v>
      </c>
      <c r="O2273" s="191"/>
      <c r="P2273" s="216">
        <v>1.26</v>
      </c>
      <c r="GO2273" s="277"/>
      <c r="GP2273" s="277"/>
      <c r="GQ2273" s="277"/>
      <c r="GR2273" s="277"/>
      <c r="GS2273" s="277"/>
      <c r="GT2273" s="277"/>
      <c r="GU2273" s="277"/>
      <c r="GW2273" s="157"/>
      <c r="GX2273" s="157"/>
      <c r="GY2273" s="157" t="s">
        <v>405</v>
      </c>
      <c r="GZ2273" s="277"/>
      <c r="HA2273" s="157"/>
      <c r="HB2273" s="157"/>
      <c r="HC2273" s="277"/>
      <c r="HD2273" s="277"/>
      <c r="HF2273" s="277"/>
      <c r="HH2273" s="289"/>
    </row>
    <row r="2274" spans="1:216" ht="12.75" customHeight="1">
      <c r="A2274" s="188"/>
      <c r="B2274" s="189" t="s">
        <v>180</v>
      </c>
      <c r="C2274" s="501" t="s">
        <v>410</v>
      </c>
      <c r="D2274" s="501"/>
      <c r="E2274" s="501"/>
      <c r="F2274" s="501"/>
      <c r="G2274" s="501"/>
      <c r="H2274" s="190"/>
      <c r="I2274" s="191"/>
      <c r="J2274" s="191"/>
      <c r="K2274" s="191"/>
      <c r="L2274" s="193"/>
      <c r="M2274" s="191"/>
      <c r="N2274" s="193"/>
      <c r="O2274" s="191"/>
      <c r="P2274" s="216">
        <v>14.71</v>
      </c>
      <c r="GO2274" s="277"/>
      <c r="GP2274" s="277"/>
      <c r="GQ2274" s="277"/>
      <c r="GR2274" s="277"/>
      <c r="GS2274" s="277"/>
      <c r="GT2274" s="277"/>
      <c r="GU2274" s="277"/>
      <c r="GW2274" s="157" t="s">
        <v>410</v>
      </c>
      <c r="GX2274" s="157"/>
      <c r="GY2274" s="157"/>
      <c r="GZ2274" s="277"/>
      <c r="HA2274" s="157"/>
      <c r="HB2274" s="157"/>
      <c r="HC2274" s="277"/>
      <c r="HD2274" s="277"/>
      <c r="HF2274" s="277"/>
      <c r="HH2274" s="289"/>
    </row>
    <row r="2275" spans="1:216" ht="33.75" customHeight="1">
      <c r="A2275" s="195"/>
      <c r="B2275" s="189" t="s">
        <v>593</v>
      </c>
      <c r="C2275" s="501" t="s">
        <v>594</v>
      </c>
      <c r="D2275" s="501"/>
      <c r="E2275" s="501"/>
      <c r="F2275" s="501"/>
      <c r="G2275" s="501"/>
      <c r="H2275" s="190" t="s">
        <v>595</v>
      </c>
      <c r="I2275" s="201">
        <v>26.67</v>
      </c>
      <c r="J2275" s="202">
        <v>1.0367</v>
      </c>
      <c r="K2275" s="215">
        <v>1.2441955</v>
      </c>
      <c r="L2275" s="205">
        <v>5.87</v>
      </c>
      <c r="M2275" s="206">
        <v>0.87</v>
      </c>
      <c r="N2275" s="200">
        <v>5.1100000000000003</v>
      </c>
      <c r="O2275" s="191"/>
      <c r="P2275" s="194">
        <v>6.36</v>
      </c>
      <c r="Q2275" s="278"/>
      <c r="R2275" s="278"/>
      <c r="GO2275" s="277"/>
      <c r="GP2275" s="277"/>
      <c r="GQ2275" s="277"/>
      <c r="GR2275" s="277"/>
      <c r="GS2275" s="277"/>
      <c r="GT2275" s="277"/>
      <c r="GU2275" s="277"/>
      <c r="GW2275" s="157"/>
      <c r="GX2275" s="157" t="s">
        <v>594</v>
      </c>
      <c r="GY2275" s="157"/>
      <c r="GZ2275" s="277"/>
      <c r="HA2275" s="157"/>
      <c r="HB2275" s="157"/>
      <c r="HC2275" s="277"/>
      <c r="HD2275" s="277"/>
      <c r="HF2275" s="277"/>
      <c r="HH2275" s="289"/>
    </row>
    <row r="2276" spans="1:216" ht="12.75" customHeight="1">
      <c r="A2276" s="195"/>
      <c r="B2276" s="189" t="s">
        <v>1433</v>
      </c>
      <c r="C2276" s="501" t="s">
        <v>1434</v>
      </c>
      <c r="D2276" s="501"/>
      <c r="E2276" s="501"/>
      <c r="F2276" s="501"/>
      <c r="G2276" s="501"/>
      <c r="H2276" s="190" t="s">
        <v>418</v>
      </c>
      <c r="I2276" s="192">
        <v>1.0499999999999999E-3</v>
      </c>
      <c r="J2276" s="202">
        <v>1.0367</v>
      </c>
      <c r="K2276" s="197">
        <v>4.8999999999999998E-5</v>
      </c>
      <c r="L2276" s="208">
        <v>43821.53</v>
      </c>
      <c r="M2276" s="206">
        <v>1.34</v>
      </c>
      <c r="N2276" s="200">
        <v>58720.85</v>
      </c>
      <c r="O2276" s="191"/>
      <c r="P2276" s="194">
        <v>2.88</v>
      </c>
      <c r="Q2276" s="278"/>
      <c r="R2276" s="278"/>
      <c r="GO2276" s="277"/>
      <c r="GP2276" s="277"/>
      <c r="GQ2276" s="277"/>
      <c r="GR2276" s="277"/>
      <c r="GS2276" s="277"/>
      <c r="GT2276" s="277"/>
      <c r="GU2276" s="277"/>
      <c r="GW2276" s="157"/>
      <c r="GX2276" s="157" t="s">
        <v>1434</v>
      </c>
      <c r="GY2276" s="157"/>
      <c r="GZ2276" s="277"/>
      <c r="HA2276" s="157"/>
      <c r="HB2276" s="157"/>
      <c r="HC2276" s="277"/>
      <c r="HD2276" s="277"/>
      <c r="HF2276" s="277"/>
      <c r="HH2276" s="289"/>
    </row>
    <row r="2277" spans="1:216" ht="12.75" customHeight="1">
      <c r="A2277" s="195"/>
      <c r="B2277" s="189" t="s">
        <v>730</v>
      </c>
      <c r="C2277" s="501" t="s">
        <v>731</v>
      </c>
      <c r="D2277" s="501"/>
      <c r="E2277" s="501"/>
      <c r="F2277" s="501"/>
      <c r="G2277" s="501"/>
      <c r="H2277" s="190" t="s">
        <v>413</v>
      </c>
      <c r="I2277" s="201">
        <v>0.02</v>
      </c>
      <c r="J2277" s="202">
        <v>1.0367</v>
      </c>
      <c r="K2277" s="197">
        <v>9.3300000000000002E-4</v>
      </c>
      <c r="L2277" s="205">
        <v>79.88</v>
      </c>
      <c r="M2277" s="206">
        <v>1.42</v>
      </c>
      <c r="N2277" s="200">
        <v>113.43</v>
      </c>
      <c r="O2277" s="191"/>
      <c r="P2277" s="194">
        <v>0.11</v>
      </c>
      <c r="Q2277" s="278"/>
      <c r="R2277" s="278"/>
      <c r="GO2277" s="277"/>
      <c r="GP2277" s="277"/>
      <c r="GQ2277" s="277"/>
      <c r="GR2277" s="277"/>
      <c r="GS2277" s="277"/>
      <c r="GT2277" s="277"/>
      <c r="GU2277" s="277"/>
      <c r="GW2277" s="157"/>
      <c r="GX2277" s="157" t="s">
        <v>731</v>
      </c>
      <c r="GY2277" s="157"/>
      <c r="GZ2277" s="277"/>
      <c r="HA2277" s="157"/>
      <c r="HB2277" s="157"/>
      <c r="HC2277" s="277"/>
      <c r="HD2277" s="277"/>
      <c r="HF2277" s="277"/>
      <c r="HH2277" s="289"/>
    </row>
    <row r="2278" spans="1:216" ht="12.75" customHeight="1">
      <c r="A2278" s="195"/>
      <c r="B2278" s="189" t="s">
        <v>1451</v>
      </c>
      <c r="C2278" s="501" t="s">
        <v>1452</v>
      </c>
      <c r="D2278" s="501"/>
      <c r="E2278" s="501"/>
      <c r="F2278" s="501"/>
      <c r="G2278" s="501"/>
      <c r="H2278" s="190" t="s">
        <v>587</v>
      </c>
      <c r="I2278" s="201">
        <v>0.05</v>
      </c>
      <c r="J2278" s="202">
        <v>1.0367</v>
      </c>
      <c r="K2278" s="215">
        <v>2.3326000000000002E-3</v>
      </c>
      <c r="L2278" s="208">
        <v>1239.94</v>
      </c>
      <c r="M2278" s="206">
        <v>1.29</v>
      </c>
      <c r="N2278" s="200">
        <v>1599.52</v>
      </c>
      <c r="O2278" s="191"/>
      <c r="P2278" s="194">
        <v>3.73</v>
      </c>
      <c r="Q2278" s="278"/>
      <c r="R2278" s="278"/>
      <c r="GO2278" s="277"/>
      <c r="GP2278" s="277"/>
      <c r="GQ2278" s="277"/>
      <c r="GR2278" s="277"/>
      <c r="GS2278" s="277"/>
      <c r="GT2278" s="277"/>
      <c r="GU2278" s="277"/>
      <c r="GW2278" s="157"/>
      <c r="GX2278" s="157" t="s">
        <v>1452</v>
      </c>
      <c r="GY2278" s="157"/>
      <c r="GZ2278" s="277"/>
      <c r="HA2278" s="157"/>
      <c r="HB2278" s="157"/>
      <c r="HC2278" s="277"/>
      <c r="HD2278" s="277"/>
      <c r="HF2278" s="277"/>
      <c r="HH2278" s="289"/>
    </row>
    <row r="2279" spans="1:216" ht="12.75" customHeight="1">
      <c r="A2279" s="195"/>
      <c r="B2279" s="189" t="s">
        <v>1453</v>
      </c>
      <c r="C2279" s="501" t="s">
        <v>1454</v>
      </c>
      <c r="D2279" s="501"/>
      <c r="E2279" s="501"/>
      <c r="F2279" s="501"/>
      <c r="G2279" s="501"/>
      <c r="H2279" s="190" t="s">
        <v>1124</v>
      </c>
      <c r="I2279" s="202">
        <v>1.2200000000000001E-2</v>
      </c>
      <c r="J2279" s="202">
        <v>1.0367</v>
      </c>
      <c r="K2279" s="215">
        <v>5.6910000000000001E-4</v>
      </c>
      <c r="L2279" s="208">
        <v>2316.7800000000002</v>
      </c>
      <c r="M2279" s="206">
        <v>1.24</v>
      </c>
      <c r="N2279" s="200">
        <v>2872.81</v>
      </c>
      <c r="O2279" s="191"/>
      <c r="P2279" s="194">
        <v>1.63</v>
      </c>
      <c r="Q2279" s="278"/>
      <c r="R2279" s="278"/>
      <c r="GO2279" s="277"/>
      <c r="GP2279" s="277"/>
      <c r="GQ2279" s="277"/>
      <c r="GR2279" s="277"/>
      <c r="GS2279" s="277"/>
      <c r="GT2279" s="277"/>
      <c r="GU2279" s="277"/>
      <c r="GW2279" s="157"/>
      <c r="GX2279" s="157" t="s">
        <v>1454</v>
      </c>
      <c r="GY2279" s="157"/>
      <c r="GZ2279" s="277"/>
      <c r="HA2279" s="157"/>
      <c r="HB2279" s="157"/>
      <c r="HC2279" s="277"/>
      <c r="HD2279" s="277"/>
      <c r="HF2279" s="277"/>
      <c r="HH2279" s="289"/>
    </row>
    <row r="2280" spans="1:216" ht="12.75" customHeight="1">
      <c r="A2280" s="210"/>
      <c r="B2280" s="187"/>
      <c r="C2280" s="500" t="s">
        <v>429</v>
      </c>
      <c r="D2280" s="500"/>
      <c r="E2280" s="500"/>
      <c r="F2280" s="500"/>
      <c r="G2280" s="500"/>
      <c r="H2280" s="180"/>
      <c r="I2280" s="181"/>
      <c r="J2280" s="181"/>
      <c r="K2280" s="181"/>
      <c r="L2280" s="183"/>
      <c r="M2280" s="181"/>
      <c r="N2280" s="211"/>
      <c r="O2280" s="181"/>
      <c r="P2280" s="212">
        <v>279.77</v>
      </c>
      <c r="Q2280" s="278"/>
      <c r="R2280" s="278"/>
      <c r="GO2280" s="277"/>
      <c r="GP2280" s="277"/>
      <c r="GQ2280" s="277"/>
      <c r="GR2280" s="277"/>
      <c r="GS2280" s="277"/>
      <c r="GT2280" s="277"/>
      <c r="GU2280" s="277"/>
      <c r="GW2280" s="157"/>
      <c r="GX2280" s="157"/>
      <c r="GY2280" s="157"/>
      <c r="GZ2280" s="277" t="s">
        <v>429</v>
      </c>
      <c r="HA2280" s="157"/>
      <c r="HB2280" s="157"/>
      <c r="HC2280" s="277"/>
      <c r="HD2280" s="277"/>
      <c r="HF2280" s="277"/>
      <c r="HH2280" s="289"/>
    </row>
    <row r="2281" spans="1:216" ht="12.75" customHeight="1">
      <c r="A2281" s="203" t="s">
        <v>2296</v>
      </c>
      <c r="B2281" s="189" t="s">
        <v>430</v>
      </c>
      <c r="C2281" s="501" t="s">
        <v>431</v>
      </c>
      <c r="D2281" s="501"/>
      <c r="E2281" s="501"/>
      <c r="F2281" s="501"/>
      <c r="G2281" s="501"/>
      <c r="H2281" s="190" t="s">
        <v>432</v>
      </c>
      <c r="I2281" s="209">
        <v>2</v>
      </c>
      <c r="J2281" s="191"/>
      <c r="K2281" s="209">
        <v>2</v>
      </c>
      <c r="L2281" s="193"/>
      <c r="M2281" s="191"/>
      <c r="N2281" s="193"/>
      <c r="O2281" s="202">
        <v>1.0367</v>
      </c>
      <c r="P2281" s="216">
        <v>3.32</v>
      </c>
      <c r="GO2281" s="277"/>
      <c r="GP2281" s="277"/>
      <c r="GQ2281" s="277"/>
      <c r="GR2281" s="277"/>
      <c r="GS2281" s="277"/>
      <c r="GT2281" s="277"/>
      <c r="GU2281" s="277"/>
      <c r="GW2281" s="157"/>
      <c r="GX2281" s="157"/>
      <c r="GY2281" s="157"/>
      <c r="GZ2281" s="277"/>
      <c r="HA2281" s="157" t="s">
        <v>431</v>
      </c>
      <c r="HB2281" s="157"/>
      <c r="HC2281" s="277"/>
      <c r="HD2281" s="277"/>
      <c r="HF2281" s="277"/>
      <c r="HH2281" s="289"/>
    </row>
    <row r="2282" spans="1:216" ht="12.75" customHeight="1">
      <c r="A2282" s="203"/>
      <c r="B2282" s="189"/>
      <c r="C2282" s="501" t="s">
        <v>433</v>
      </c>
      <c r="D2282" s="501"/>
      <c r="E2282" s="501"/>
      <c r="F2282" s="501"/>
      <c r="G2282" s="501"/>
      <c r="H2282" s="190"/>
      <c r="I2282" s="191"/>
      <c r="J2282" s="191"/>
      <c r="K2282" s="191"/>
      <c r="L2282" s="193"/>
      <c r="M2282" s="191"/>
      <c r="N2282" s="193"/>
      <c r="O2282" s="191"/>
      <c r="P2282" s="216">
        <v>260.45</v>
      </c>
      <c r="GO2282" s="277"/>
      <c r="GP2282" s="277"/>
      <c r="GQ2282" s="277"/>
      <c r="GR2282" s="277"/>
      <c r="GS2282" s="277"/>
      <c r="GT2282" s="277"/>
      <c r="GU2282" s="277"/>
      <c r="GW2282" s="157"/>
      <c r="GX2282" s="157"/>
      <c r="GY2282" s="157"/>
      <c r="GZ2282" s="277"/>
      <c r="HA2282" s="157"/>
      <c r="HB2282" s="157" t="s">
        <v>433</v>
      </c>
      <c r="HC2282" s="277"/>
      <c r="HD2282" s="277"/>
      <c r="HF2282" s="277"/>
      <c r="HH2282" s="289"/>
    </row>
    <row r="2283" spans="1:216" ht="12.75" customHeight="1">
      <c r="A2283" s="203"/>
      <c r="B2283" s="189" t="s">
        <v>603</v>
      </c>
      <c r="C2283" s="501" t="s">
        <v>604</v>
      </c>
      <c r="D2283" s="501"/>
      <c r="E2283" s="501"/>
      <c r="F2283" s="501"/>
      <c r="G2283" s="501"/>
      <c r="H2283" s="190" t="s">
        <v>432</v>
      </c>
      <c r="I2283" s="209">
        <v>97</v>
      </c>
      <c r="J2283" s="191"/>
      <c r="K2283" s="209">
        <v>97</v>
      </c>
      <c r="L2283" s="193"/>
      <c r="M2283" s="191"/>
      <c r="N2283" s="193"/>
      <c r="O2283" s="191"/>
      <c r="P2283" s="216">
        <v>252.64</v>
      </c>
      <c r="GO2283" s="277"/>
      <c r="GP2283" s="277"/>
      <c r="GQ2283" s="277"/>
      <c r="GR2283" s="277"/>
      <c r="GS2283" s="277"/>
      <c r="GT2283" s="277"/>
      <c r="GU2283" s="277"/>
      <c r="GW2283" s="157"/>
      <c r="GX2283" s="157"/>
      <c r="GY2283" s="157"/>
      <c r="GZ2283" s="277"/>
      <c r="HA2283" s="157"/>
      <c r="HB2283" s="157" t="s">
        <v>604</v>
      </c>
      <c r="HC2283" s="277"/>
      <c r="HD2283" s="277"/>
      <c r="HF2283" s="277"/>
      <c r="HH2283" s="289"/>
    </row>
    <row r="2284" spans="1:216" ht="12.75" customHeight="1">
      <c r="A2284" s="203"/>
      <c r="B2284" s="189" t="s">
        <v>605</v>
      </c>
      <c r="C2284" s="501" t="s">
        <v>606</v>
      </c>
      <c r="D2284" s="501"/>
      <c r="E2284" s="501"/>
      <c r="F2284" s="501"/>
      <c r="G2284" s="501"/>
      <c r="H2284" s="190" t="s">
        <v>432</v>
      </c>
      <c r="I2284" s="209">
        <v>51</v>
      </c>
      <c r="J2284" s="191"/>
      <c r="K2284" s="209">
        <v>51</v>
      </c>
      <c r="L2284" s="193"/>
      <c r="M2284" s="191"/>
      <c r="N2284" s="193"/>
      <c r="O2284" s="191"/>
      <c r="P2284" s="216">
        <v>132.83000000000001</v>
      </c>
      <c r="GO2284" s="277"/>
      <c r="GP2284" s="277"/>
      <c r="GQ2284" s="277"/>
      <c r="GR2284" s="277"/>
      <c r="GS2284" s="277"/>
      <c r="GT2284" s="277"/>
      <c r="GU2284" s="277"/>
      <c r="GW2284" s="157"/>
      <c r="GX2284" s="157"/>
      <c r="GY2284" s="157"/>
      <c r="GZ2284" s="277"/>
      <c r="HA2284" s="157"/>
      <c r="HB2284" s="157" t="s">
        <v>606</v>
      </c>
      <c r="HC2284" s="277"/>
      <c r="HD2284" s="277"/>
      <c r="HF2284" s="277"/>
      <c r="HH2284" s="289"/>
    </row>
    <row r="2285" spans="1:216" ht="12.75" customHeight="1">
      <c r="A2285" s="213"/>
      <c r="B2285" s="214"/>
      <c r="C2285" s="500" t="s">
        <v>438</v>
      </c>
      <c r="D2285" s="500"/>
      <c r="E2285" s="500"/>
      <c r="F2285" s="500"/>
      <c r="G2285" s="500"/>
      <c r="H2285" s="180"/>
      <c r="I2285" s="181"/>
      <c r="J2285" s="181"/>
      <c r="K2285" s="181"/>
      <c r="L2285" s="183"/>
      <c r="M2285" s="181"/>
      <c r="N2285" s="211">
        <v>14856.89</v>
      </c>
      <c r="O2285" s="181"/>
      <c r="P2285" s="240">
        <v>668.56</v>
      </c>
      <c r="GO2285" s="277"/>
      <c r="GP2285" s="277"/>
      <c r="GQ2285" s="277"/>
      <c r="GR2285" s="277"/>
      <c r="GS2285" s="277"/>
      <c r="GT2285" s="277"/>
      <c r="GU2285" s="277"/>
      <c r="GW2285" s="157"/>
      <c r="GX2285" s="157"/>
      <c r="GY2285" s="157"/>
      <c r="GZ2285" s="277"/>
      <c r="HA2285" s="157"/>
      <c r="HB2285" s="157"/>
      <c r="HC2285" s="277" t="s">
        <v>438</v>
      </c>
      <c r="HD2285" s="277"/>
      <c r="HF2285" s="277"/>
      <c r="HH2285" s="289"/>
    </row>
    <row r="2286" spans="1:216" ht="12.75" customHeight="1">
      <c r="A2286" s="497" t="s">
        <v>2297</v>
      </c>
      <c r="B2286" s="497"/>
      <c r="C2286" s="497"/>
      <c r="D2286" s="497"/>
      <c r="E2286" s="497"/>
      <c r="F2286" s="497"/>
      <c r="G2286" s="497"/>
      <c r="H2286" s="497"/>
      <c r="I2286" s="497"/>
      <c r="J2286" s="497"/>
      <c r="K2286" s="497"/>
      <c r="L2286" s="497"/>
      <c r="M2286" s="497"/>
      <c r="N2286" s="497"/>
      <c r="O2286" s="497"/>
      <c r="P2286" s="497"/>
      <c r="GO2286" s="277"/>
      <c r="GP2286" s="277" t="s">
        <v>2297</v>
      </c>
      <c r="GQ2286" s="277"/>
      <c r="GR2286" s="277"/>
      <c r="GS2286" s="277"/>
      <c r="GT2286" s="277"/>
      <c r="GU2286" s="277"/>
      <c r="GW2286" s="157"/>
      <c r="GX2286" s="157"/>
      <c r="GY2286" s="157"/>
      <c r="GZ2286" s="277"/>
      <c r="HA2286" s="157"/>
      <c r="HB2286" s="157"/>
      <c r="HC2286" s="277"/>
      <c r="HD2286" s="277"/>
      <c r="HF2286" s="277"/>
      <c r="HH2286" s="289"/>
    </row>
    <row r="2287" spans="1:216" ht="12.75" customHeight="1">
      <c r="A2287" s="178" t="s">
        <v>799</v>
      </c>
      <c r="B2287" s="179" t="s">
        <v>1408</v>
      </c>
      <c r="C2287" s="498" t="s">
        <v>1409</v>
      </c>
      <c r="D2287" s="498"/>
      <c r="E2287" s="498"/>
      <c r="F2287" s="498"/>
      <c r="G2287" s="498"/>
      <c r="H2287" s="180" t="s">
        <v>610</v>
      </c>
      <c r="I2287" s="181">
        <v>12.16</v>
      </c>
      <c r="J2287" s="182">
        <v>1</v>
      </c>
      <c r="K2287" s="219">
        <v>12.16</v>
      </c>
      <c r="L2287" s="183"/>
      <c r="M2287" s="181"/>
      <c r="N2287" s="184"/>
      <c r="O2287" s="181"/>
      <c r="P2287" s="185"/>
      <c r="GO2287" s="277"/>
      <c r="GP2287" s="277"/>
      <c r="GQ2287" s="277" t="s">
        <v>1409</v>
      </c>
      <c r="GR2287" s="277"/>
      <c r="GS2287" s="277"/>
      <c r="GT2287" s="277"/>
      <c r="GU2287" s="277"/>
      <c r="GW2287" s="157"/>
      <c r="GX2287" s="157"/>
      <c r="GY2287" s="157"/>
      <c r="GZ2287" s="277"/>
      <c r="HA2287" s="157"/>
      <c r="HB2287" s="157"/>
      <c r="HC2287" s="277"/>
      <c r="HD2287" s="277"/>
      <c r="HF2287" s="277"/>
      <c r="HH2287" s="289"/>
    </row>
    <row r="2288" spans="1:216" ht="56.25" customHeight="1">
      <c r="A2288" s="186"/>
      <c r="B2288" s="187" t="s">
        <v>386</v>
      </c>
      <c r="C2288" s="499" t="s">
        <v>387</v>
      </c>
      <c r="D2288" s="499"/>
      <c r="E2288" s="499"/>
      <c r="F2288" s="499"/>
      <c r="G2288" s="499"/>
      <c r="H2288" s="499"/>
      <c r="I2288" s="499"/>
      <c r="J2288" s="499"/>
      <c r="K2288" s="499"/>
      <c r="L2288" s="499"/>
      <c r="M2288" s="499"/>
      <c r="N2288" s="499"/>
      <c r="O2288" s="499"/>
      <c r="P2288" s="499"/>
      <c r="GO2288" s="277"/>
      <c r="GP2288" s="277"/>
      <c r="GQ2288" s="277"/>
      <c r="GR2288" s="277"/>
      <c r="GS2288" s="277"/>
      <c r="GT2288" s="277"/>
      <c r="GU2288" s="277"/>
      <c r="GV2288" s="140" t="s">
        <v>387</v>
      </c>
      <c r="GW2288" s="157"/>
      <c r="GX2288" s="157"/>
      <c r="GY2288" s="157"/>
      <c r="GZ2288" s="277"/>
      <c r="HA2288" s="157"/>
      <c r="HB2288" s="157"/>
      <c r="HC2288" s="277"/>
      <c r="HD2288" s="277"/>
      <c r="HF2288" s="277"/>
      <c r="HH2288" s="289"/>
    </row>
    <row r="2289" spans="1:216" ht="22.5" customHeight="1">
      <c r="A2289" s="186"/>
      <c r="B2289" s="187" t="s">
        <v>388</v>
      </c>
      <c r="C2289" s="499" t="s">
        <v>389</v>
      </c>
      <c r="D2289" s="499"/>
      <c r="E2289" s="499"/>
      <c r="F2289" s="499"/>
      <c r="G2289" s="499"/>
      <c r="H2289" s="499"/>
      <c r="I2289" s="499"/>
      <c r="J2289" s="499"/>
      <c r="K2289" s="499"/>
      <c r="L2289" s="499"/>
      <c r="M2289" s="499"/>
      <c r="N2289" s="499"/>
      <c r="O2289" s="499"/>
      <c r="P2289" s="499"/>
      <c r="GO2289" s="277"/>
      <c r="GP2289" s="277"/>
      <c r="GQ2289" s="277"/>
      <c r="GR2289" s="277"/>
      <c r="GS2289" s="277"/>
      <c r="GT2289" s="277"/>
      <c r="GU2289" s="277"/>
      <c r="GV2289" s="140" t="s">
        <v>389</v>
      </c>
      <c r="GW2289" s="157"/>
      <c r="GX2289" s="157"/>
      <c r="GY2289" s="157"/>
      <c r="GZ2289" s="277"/>
      <c r="HA2289" s="157"/>
      <c r="HB2289" s="157"/>
      <c r="HC2289" s="277"/>
      <c r="HD2289" s="277"/>
      <c r="HF2289" s="277"/>
      <c r="HH2289" s="289"/>
    </row>
    <row r="2290" spans="1:216" ht="12.75" customHeight="1">
      <c r="A2290" s="186"/>
      <c r="B2290" s="187"/>
      <c r="C2290" s="499" t="s">
        <v>2011</v>
      </c>
      <c r="D2290" s="499"/>
      <c r="E2290" s="499"/>
      <c r="F2290" s="499"/>
      <c r="G2290" s="499"/>
      <c r="H2290" s="499"/>
      <c r="I2290" s="499"/>
      <c r="J2290" s="499"/>
      <c r="K2290" s="499"/>
      <c r="L2290" s="499"/>
      <c r="M2290" s="499"/>
      <c r="N2290" s="499"/>
      <c r="O2290" s="499"/>
      <c r="P2290" s="499"/>
      <c r="GO2290" s="277"/>
      <c r="GP2290" s="277"/>
      <c r="GQ2290" s="277"/>
      <c r="GR2290" s="277"/>
      <c r="GS2290" s="277"/>
      <c r="GT2290" s="277"/>
      <c r="GU2290" s="277"/>
      <c r="GV2290" s="140" t="s">
        <v>2011</v>
      </c>
      <c r="GW2290" s="157"/>
      <c r="GX2290" s="157"/>
      <c r="GY2290" s="157"/>
      <c r="GZ2290" s="277"/>
      <c r="HA2290" s="157"/>
      <c r="HB2290" s="157"/>
      <c r="HC2290" s="277"/>
      <c r="HD2290" s="277"/>
      <c r="HF2290" s="277"/>
      <c r="HH2290" s="289"/>
    </row>
    <row r="2291" spans="1:216" ht="12.75" customHeight="1">
      <c r="A2291" s="188"/>
      <c r="B2291" s="189" t="s">
        <v>164</v>
      </c>
      <c r="C2291" s="501" t="s">
        <v>391</v>
      </c>
      <c r="D2291" s="501"/>
      <c r="E2291" s="501"/>
      <c r="F2291" s="501"/>
      <c r="G2291" s="501"/>
      <c r="H2291" s="190" t="s">
        <v>392</v>
      </c>
      <c r="I2291" s="191"/>
      <c r="J2291" s="191"/>
      <c r="K2291" s="215">
        <v>40.2518265</v>
      </c>
      <c r="L2291" s="193"/>
      <c r="M2291" s="191"/>
      <c r="N2291" s="193"/>
      <c r="O2291" s="191"/>
      <c r="P2291" s="194">
        <v>22788.17</v>
      </c>
      <c r="GO2291" s="277"/>
      <c r="GP2291" s="277"/>
      <c r="GQ2291" s="277"/>
      <c r="GR2291" s="277"/>
      <c r="GS2291" s="277"/>
      <c r="GT2291" s="277"/>
      <c r="GU2291" s="277"/>
      <c r="GW2291" s="157" t="s">
        <v>391</v>
      </c>
      <c r="GX2291" s="157"/>
      <c r="GY2291" s="157"/>
      <c r="GZ2291" s="277"/>
      <c r="HA2291" s="157"/>
      <c r="HB2291" s="157"/>
      <c r="HC2291" s="277"/>
      <c r="HD2291" s="277"/>
      <c r="HF2291" s="277"/>
      <c r="HH2291" s="289"/>
    </row>
    <row r="2292" spans="1:216" ht="12.75" customHeight="1">
      <c r="A2292" s="195"/>
      <c r="B2292" s="189" t="s">
        <v>393</v>
      </c>
      <c r="C2292" s="501" t="s">
        <v>394</v>
      </c>
      <c r="D2292" s="501"/>
      <c r="E2292" s="501"/>
      <c r="F2292" s="501"/>
      <c r="G2292" s="501"/>
      <c r="H2292" s="190" t="s">
        <v>392</v>
      </c>
      <c r="I2292" s="201">
        <v>2.06</v>
      </c>
      <c r="J2292" s="197">
        <v>1.6068849999999999</v>
      </c>
      <c r="K2292" s="215">
        <v>40.2518265</v>
      </c>
      <c r="L2292" s="198"/>
      <c r="M2292" s="199"/>
      <c r="N2292" s="200">
        <v>566.14</v>
      </c>
      <c r="O2292" s="191"/>
      <c r="P2292" s="194">
        <v>22788.17</v>
      </c>
      <c r="Q2292" s="278"/>
      <c r="R2292" s="278"/>
      <c r="GO2292" s="277"/>
      <c r="GP2292" s="277"/>
      <c r="GQ2292" s="277"/>
      <c r="GR2292" s="277"/>
      <c r="GS2292" s="277"/>
      <c r="GT2292" s="277"/>
      <c r="GU2292" s="277"/>
      <c r="GW2292" s="157"/>
      <c r="GX2292" s="157" t="s">
        <v>394</v>
      </c>
      <c r="GY2292" s="157"/>
      <c r="GZ2292" s="277"/>
      <c r="HA2292" s="157"/>
      <c r="HB2292" s="157"/>
      <c r="HC2292" s="277"/>
      <c r="HD2292" s="277"/>
      <c r="HF2292" s="277"/>
      <c r="HH2292" s="289"/>
    </row>
    <row r="2293" spans="1:216" ht="12.75" customHeight="1">
      <c r="A2293" s="188"/>
      <c r="B2293" s="189" t="s">
        <v>167</v>
      </c>
      <c r="C2293" s="501" t="s">
        <v>395</v>
      </c>
      <c r="D2293" s="501"/>
      <c r="E2293" s="501"/>
      <c r="F2293" s="501"/>
      <c r="G2293" s="501"/>
      <c r="H2293" s="190"/>
      <c r="I2293" s="191"/>
      <c r="J2293" s="191"/>
      <c r="K2293" s="191"/>
      <c r="L2293" s="193"/>
      <c r="M2293" s="191"/>
      <c r="N2293" s="193"/>
      <c r="O2293" s="191"/>
      <c r="P2293" s="216">
        <v>830.69</v>
      </c>
      <c r="GO2293" s="277"/>
      <c r="GP2293" s="277"/>
      <c r="GQ2293" s="277"/>
      <c r="GR2293" s="277"/>
      <c r="GS2293" s="277"/>
      <c r="GT2293" s="277"/>
      <c r="GU2293" s="277"/>
      <c r="GW2293" s="157" t="s">
        <v>395</v>
      </c>
      <c r="GX2293" s="157"/>
      <c r="GY2293" s="157"/>
      <c r="GZ2293" s="277"/>
      <c r="HA2293" s="157"/>
      <c r="HB2293" s="157"/>
      <c r="HC2293" s="277"/>
      <c r="HD2293" s="277"/>
      <c r="HF2293" s="277"/>
      <c r="HH2293" s="289"/>
    </row>
    <row r="2294" spans="1:216" ht="12.75" customHeight="1">
      <c r="A2294" s="188"/>
      <c r="B2294" s="189"/>
      <c r="C2294" s="501" t="s">
        <v>396</v>
      </c>
      <c r="D2294" s="501"/>
      <c r="E2294" s="501"/>
      <c r="F2294" s="501"/>
      <c r="G2294" s="501"/>
      <c r="H2294" s="190" t="s">
        <v>392</v>
      </c>
      <c r="I2294" s="191"/>
      <c r="J2294" s="191"/>
      <c r="K2294" s="215">
        <v>0.78158879999999997</v>
      </c>
      <c r="L2294" s="193"/>
      <c r="M2294" s="191"/>
      <c r="N2294" s="193"/>
      <c r="O2294" s="191"/>
      <c r="P2294" s="216">
        <v>530.30999999999995</v>
      </c>
      <c r="GO2294" s="277"/>
      <c r="GP2294" s="277"/>
      <c r="GQ2294" s="277"/>
      <c r="GR2294" s="277"/>
      <c r="GS2294" s="277"/>
      <c r="GT2294" s="277"/>
      <c r="GU2294" s="277"/>
      <c r="GW2294" s="157" t="s">
        <v>396</v>
      </c>
      <c r="GX2294" s="157"/>
      <c r="GY2294" s="157"/>
      <c r="GZ2294" s="277"/>
      <c r="HA2294" s="157"/>
      <c r="HB2294" s="157"/>
      <c r="HC2294" s="277"/>
      <c r="HD2294" s="277"/>
      <c r="HF2294" s="277"/>
      <c r="HH2294" s="289"/>
    </row>
    <row r="2295" spans="1:216" ht="12.75" customHeight="1">
      <c r="A2295" s="195"/>
      <c r="B2295" s="189" t="s">
        <v>397</v>
      </c>
      <c r="C2295" s="501" t="s">
        <v>398</v>
      </c>
      <c r="D2295" s="501"/>
      <c r="E2295" s="501"/>
      <c r="F2295" s="501"/>
      <c r="G2295" s="501"/>
      <c r="H2295" s="190" t="s">
        <v>399</v>
      </c>
      <c r="I2295" s="201">
        <v>0.02</v>
      </c>
      <c r="J2295" s="197">
        <v>1.6068849999999999</v>
      </c>
      <c r="K2295" s="215">
        <v>0.39079439999999999</v>
      </c>
      <c r="L2295" s="198"/>
      <c r="M2295" s="199"/>
      <c r="N2295" s="200">
        <v>1582.31</v>
      </c>
      <c r="O2295" s="191"/>
      <c r="P2295" s="194">
        <v>618.36</v>
      </c>
      <c r="Q2295" s="278"/>
      <c r="R2295" s="278"/>
      <c r="GO2295" s="277"/>
      <c r="GP2295" s="277"/>
      <c r="GQ2295" s="277"/>
      <c r="GR2295" s="277"/>
      <c r="GS2295" s="277"/>
      <c r="GT2295" s="277"/>
      <c r="GU2295" s="277"/>
      <c r="GW2295" s="157"/>
      <c r="GX2295" s="157" t="s">
        <v>398</v>
      </c>
      <c r="GY2295" s="157"/>
      <c r="GZ2295" s="277"/>
      <c r="HA2295" s="157"/>
      <c r="HB2295" s="157"/>
      <c r="HC2295" s="277"/>
      <c r="HD2295" s="277"/>
      <c r="HF2295" s="277"/>
      <c r="HH2295" s="289"/>
    </row>
    <row r="2296" spans="1:216" ht="12.75" customHeight="1">
      <c r="A2296" s="203"/>
      <c r="B2296" s="189" t="s">
        <v>400</v>
      </c>
      <c r="C2296" s="501" t="s">
        <v>401</v>
      </c>
      <c r="D2296" s="501"/>
      <c r="E2296" s="501"/>
      <c r="F2296" s="501"/>
      <c r="G2296" s="501"/>
      <c r="H2296" s="190" t="s">
        <v>392</v>
      </c>
      <c r="I2296" s="201">
        <v>0.02</v>
      </c>
      <c r="J2296" s="197">
        <v>1.6068849999999999</v>
      </c>
      <c r="K2296" s="215">
        <v>0.39079439999999999</v>
      </c>
      <c r="L2296" s="193"/>
      <c r="M2296" s="191"/>
      <c r="N2296" s="204">
        <v>777.91</v>
      </c>
      <c r="O2296" s="191"/>
      <c r="P2296" s="216">
        <v>304</v>
      </c>
      <c r="GO2296" s="277"/>
      <c r="GP2296" s="277"/>
      <c r="GQ2296" s="277"/>
      <c r="GR2296" s="277"/>
      <c r="GS2296" s="277"/>
      <c r="GT2296" s="277"/>
      <c r="GU2296" s="277"/>
      <c r="GW2296" s="157"/>
      <c r="GX2296" s="157"/>
      <c r="GY2296" s="157" t="s">
        <v>401</v>
      </c>
      <c r="GZ2296" s="277"/>
      <c r="HA2296" s="157"/>
      <c r="HB2296" s="157"/>
      <c r="HC2296" s="277"/>
      <c r="HD2296" s="277"/>
      <c r="HF2296" s="277"/>
      <c r="HH2296" s="289"/>
    </row>
    <row r="2297" spans="1:216" ht="12.75" customHeight="1">
      <c r="A2297" s="195"/>
      <c r="B2297" s="189" t="s">
        <v>402</v>
      </c>
      <c r="C2297" s="501" t="s">
        <v>403</v>
      </c>
      <c r="D2297" s="501"/>
      <c r="E2297" s="501"/>
      <c r="F2297" s="501"/>
      <c r="G2297" s="501"/>
      <c r="H2297" s="190" t="s">
        <v>399</v>
      </c>
      <c r="I2297" s="201">
        <v>0.02</v>
      </c>
      <c r="J2297" s="197">
        <v>1.6068849999999999</v>
      </c>
      <c r="K2297" s="215">
        <v>0.39079439999999999</v>
      </c>
      <c r="L2297" s="198"/>
      <c r="M2297" s="199"/>
      <c r="N2297" s="200">
        <v>543.33000000000004</v>
      </c>
      <c r="O2297" s="191"/>
      <c r="P2297" s="194">
        <v>212.33</v>
      </c>
      <c r="Q2297" s="278"/>
      <c r="R2297" s="278"/>
      <c r="GO2297" s="277"/>
      <c r="GP2297" s="277"/>
      <c r="GQ2297" s="277"/>
      <c r="GR2297" s="277"/>
      <c r="GS2297" s="277"/>
      <c r="GT2297" s="277"/>
      <c r="GU2297" s="277"/>
      <c r="GW2297" s="157"/>
      <c r="GX2297" s="157" t="s">
        <v>403</v>
      </c>
      <c r="GY2297" s="157"/>
      <c r="GZ2297" s="277"/>
      <c r="HA2297" s="157"/>
      <c r="HB2297" s="157"/>
      <c r="HC2297" s="277"/>
      <c r="HD2297" s="277"/>
      <c r="HF2297" s="277"/>
      <c r="HH2297" s="289"/>
    </row>
    <row r="2298" spans="1:216" ht="12.75" customHeight="1">
      <c r="A2298" s="203"/>
      <c r="B2298" s="189" t="s">
        <v>404</v>
      </c>
      <c r="C2298" s="501" t="s">
        <v>405</v>
      </c>
      <c r="D2298" s="501"/>
      <c r="E2298" s="501"/>
      <c r="F2298" s="501"/>
      <c r="G2298" s="501"/>
      <c r="H2298" s="190" t="s">
        <v>392</v>
      </c>
      <c r="I2298" s="201">
        <v>0.02</v>
      </c>
      <c r="J2298" s="197">
        <v>1.6068849999999999</v>
      </c>
      <c r="K2298" s="215">
        <v>0.39079439999999999</v>
      </c>
      <c r="L2298" s="193"/>
      <c r="M2298" s="191"/>
      <c r="N2298" s="204">
        <v>579.11</v>
      </c>
      <c r="O2298" s="191"/>
      <c r="P2298" s="216">
        <v>226.31</v>
      </c>
      <c r="GO2298" s="277"/>
      <c r="GP2298" s="277"/>
      <c r="GQ2298" s="277"/>
      <c r="GR2298" s="277"/>
      <c r="GS2298" s="277"/>
      <c r="GT2298" s="277"/>
      <c r="GU2298" s="277"/>
      <c r="GW2298" s="157"/>
      <c r="GX2298" s="157"/>
      <c r="GY2298" s="157" t="s">
        <v>405</v>
      </c>
      <c r="GZ2298" s="277"/>
      <c r="HA2298" s="157"/>
      <c r="HB2298" s="157"/>
      <c r="HC2298" s="277"/>
      <c r="HD2298" s="277"/>
      <c r="HF2298" s="277"/>
      <c r="HH2298" s="289"/>
    </row>
    <row r="2299" spans="1:216" ht="12.75" customHeight="1">
      <c r="A2299" s="188"/>
      <c r="B2299" s="189" t="s">
        <v>180</v>
      </c>
      <c r="C2299" s="501" t="s">
        <v>410</v>
      </c>
      <c r="D2299" s="501"/>
      <c r="E2299" s="501"/>
      <c r="F2299" s="501"/>
      <c r="G2299" s="501"/>
      <c r="H2299" s="190"/>
      <c r="I2299" s="191"/>
      <c r="J2299" s="191"/>
      <c r="K2299" s="191"/>
      <c r="L2299" s="193"/>
      <c r="M2299" s="191"/>
      <c r="N2299" s="193"/>
      <c r="O2299" s="191"/>
      <c r="P2299" s="194">
        <v>1332.82</v>
      </c>
      <c r="GO2299" s="277"/>
      <c r="GP2299" s="277"/>
      <c r="GQ2299" s="277"/>
      <c r="GR2299" s="277"/>
      <c r="GS2299" s="277"/>
      <c r="GT2299" s="277"/>
      <c r="GU2299" s="277"/>
      <c r="GW2299" s="157" t="s">
        <v>410</v>
      </c>
      <c r="GX2299" s="157"/>
      <c r="GY2299" s="157"/>
      <c r="GZ2299" s="277"/>
      <c r="HA2299" s="157"/>
      <c r="HB2299" s="157"/>
      <c r="HC2299" s="277"/>
      <c r="HD2299" s="277"/>
      <c r="HF2299" s="277"/>
      <c r="HH2299" s="289"/>
    </row>
    <row r="2300" spans="1:216" ht="33.75" customHeight="1">
      <c r="A2300" s="195"/>
      <c r="B2300" s="189" t="s">
        <v>593</v>
      </c>
      <c r="C2300" s="501" t="s">
        <v>594</v>
      </c>
      <c r="D2300" s="501"/>
      <c r="E2300" s="501"/>
      <c r="F2300" s="501"/>
      <c r="G2300" s="501"/>
      <c r="H2300" s="190" t="s">
        <v>595</v>
      </c>
      <c r="I2300" s="201">
        <v>13.33</v>
      </c>
      <c r="J2300" s="202">
        <v>1.0367</v>
      </c>
      <c r="K2300" s="215">
        <v>168.04160580000001</v>
      </c>
      <c r="L2300" s="205">
        <v>5.87</v>
      </c>
      <c r="M2300" s="206">
        <v>0.87</v>
      </c>
      <c r="N2300" s="200">
        <v>5.1100000000000003</v>
      </c>
      <c r="O2300" s="191"/>
      <c r="P2300" s="194">
        <v>858.69</v>
      </c>
      <c r="Q2300" s="278"/>
      <c r="R2300" s="278"/>
      <c r="GO2300" s="277"/>
      <c r="GP2300" s="277"/>
      <c r="GQ2300" s="277"/>
      <c r="GR2300" s="277"/>
      <c r="GS2300" s="277"/>
      <c r="GT2300" s="277"/>
      <c r="GU2300" s="277"/>
      <c r="GW2300" s="157"/>
      <c r="GX2300" s="157" t="s">
        <v>594</v>
      </c>
      <c r="GY2300" s="157"/>
      <c r="GZ2300" s="277"/>
      <c r="HA2300" s="157"/>
      <c r="HB2300" s="157"/>
      <c r="HC2300" s="277"/>
      <c r="HD2300" s="277"/>
      <c r="HF2300" s="277"/>
      <c r="HH2300" s="289"/>
    </row>
    <row r="2301" spans="1:216" ht="22.5" customHeight="1">
      <c r="A2301" s="195"/>
      <c r="B2301" s="189" t="s">
        <v>1403</v>
      </c>
      <c r="C2301" s="501" t="s">
        <v>1404</v>
      </c>
      <c r="D2301" s="501"/>
      <c r="E2301" s="501"/>
      <c r="F2301" s="501"/>
      <c r="G2301" s="501"/>
      <c r="H2301" s="190" t="s">
        <v>1405</v>
      </c>
      <c r="I2301" s="201">
        <v>0.55000000000000004</v>
      </c>
      <c r="J2301" s="202">
        <v>1.0367</v>
      </c>
      <c r="K2301" s="215">
        <v>6.9334496000000003</v>
      </c>
      <c r="L2301" s="205">
        <v>37.71</v>
      </c>
      <c r="M2301" s="206">
        <v>1.54</v>
      </c>
      <c r="N2301" s="200">
        <v>58.07</v>
      </c>
      <c r="O2301" s="191"/>
      <c r="P2301" s="194">
        <v>402.63</v>
      </c>
      <c r="Q2301" s="278"/>
      <c r="R2301" s="278"/>
      <c r="GO2301" s="277"/>
      <c r="GP2301" s="277"/>
      <c r="GQ2301" s="277"/>
      <c r="GR2301" s="277"/>
      <c r="GS2301" s="277"/>
      <c r="GT2301" s="277"/>
      <c r="GU2301" s="277"/>
      <c r="GW2301" s="157"/>
      <c r="GX2301" s="157" t="s">
        <v>1404</v>
      </c>
      <c r="GY2301" s="157"/>
      <c r="GZ2301" s="277"/>
      <c r="HA2301" s="157"/>
      <c r="HB2301" s="157"/>
      <c r="HC2301" s="277"/>
      <c r="HD2301" s="277"/>
      <c r="HF2301" s="277"/>
      <c r="HH2301" s="289"/>
    </row>
    <row r="2302" spans="1:216" ht="12.75" customHeight="1">
      <c r="A2302" s="195"/>
      <c r="B2302" s="189" t="s">
        <v>730</v>
      </c>
      <c r="C2302" s="501" t="s">
        <v>731</v>
      </c>
      <c r="D2302" s="501"/>
      <c r="E2302" s="501"/>
      <c r="F2302" s="501"/>
      <c r="G2302" s="501"/>
      <c r="H2302" s="190" t="s">
        <v>413</v>
      </c>
      <c r="I2302" s="201">
        <v>0.05</v>
      </c>
      <c r="J2302" s="202">
        <v>1.0367</v>
      </c>
      <c r="K2302" s="215">
        <v>0.63031360000000003</v>
      </c>
      <c r="L2302" s="205">
        <v>79.88</v>
      </c>
      <c r="M2302" s="206">
        <v>1.42</v>
      </c>
      <c r="N2302" s="200">
        <v>113.43</v>
      </c>
      <c r="O2302" s="191"/>
      <c r="P2302" s="194">
        <v>71.5</v>
      </c>
      <c r="Q2302" s="278"/>
      <c r="R2302" s="278"/>
      <c r="GO2302" s="277"/>
      <c r="GP2302" s="277"/>
      <c r="GQ2302" s="277"/>
      <c r="GR2302" s="277"/>
      <c r="GS2302" s="277"/>
      <c r="GT2302" s="277"/>
      <c r="GU2302" s="277"/>
      <c r="GW2302" s="157"/>
      <c r="GX2302" s="157" t="s">
        <v>731</v>
      </c>
      <c r="GY2302" s="157"/>
      <c r="GZ2302" s="277"/>
      <c r="HA2302" s="157"/>
      <c r="HB2302" s="157"/>
      <c r="HC2302" s="277"/>
      <c r="HD2302" s="277"/>
      <c r="HF2302" s="277"/>
      <c r="HH2302" s="289"/>
    </row>
    <row r="2303" spans="1:216" ht="12.75" customHeight="1">
      <c r="A2303" s="210"/>
      <c r="B2303" s="187"/>
      <c r="C2303" s="500" t="s">
        <v>429</v>
      </c>
      <c r="D2303" s="500"/>
      <c r="E2303" s="500"/>
      <c r="F2303" s="500"/>
      <c r="G2303" s="500"/>
      <c r="H2303" s="180"/>
      <c r="I2303" s="181"/>
      <c r="J2303" s="181"/>
      <c r="K2303" s="181"/>
      <c r="L2303" s="183"/>
      <c r="M2303" s="181"/>
      <c r="N2303" s="211"/>
      <c r="O2303" s="181"/>
      <c r="P2303" s="212">
        <v>25481.99</v>
      </c>
      <c r="Q2303" s="278"/>
      <c r="R2303" s="278"/>
      <c r="GO2303" s="277"/>
      <c r="GP2303" s="277"/>
      <c r="GQ2303" s="277"/>
      <c r="GR2303" s="277"/>
      <c r="GS2303" s="277"/>
      <c r="GT2303" s="277"/>
      <c r="GU2303" s="277"/>
      <c r="GW2303" s="157"/>
      <c r="GX2303" s="157"/>
      <c r="GY2303" s="157"/>
      <c r="GZ2303" s="277" t="s">
        <v>429</v>
      </c>
      <c r="HA2303" s="157"/>
      <c r="HB2303" s="157"/>
      <c r="HC2303" s="277"/>
      <c r="HD2303" s="277"/>
      <c r="HF2303" s="277"/>
      <c r="HH2303" s="289"/>
    </row>
    <row r="2304" spans="1:216" ht="12.75" customHeight="1">
      <c r="A2304" s="203" t="s">
        <v>800</v>
      </c>
      <c r="B2304" s="189" t="s">
        <v>430</v>
      </c>
      <c r="C2304" s="501" t="s">
        <v>431</v>
      </c>
      <c r="D2304" s="501"/>
      <c r="E2304" s="501"/>
      <c r="F2304" s="501"/>
      <c r="G2304" s="501"/>
      <c r="H2304" s="190" t="s">
        <v>432</v>
      </c>
      <c r="I2304" s="209">
        <v>2</v>
      </c>
      <c r="J2304" s="191"/>
      <c r="K2304" s="209">
        <v>2</v>
      </c>
      <c r="L2304" s="193"/>
      <c r="M2304" s="191"/>
      <c r="N2304" s="193"/>
      <c r="O2304" s="202">
        <v>1.0367</v>
      </c>
      <c r="P2304" s="216">
        <v>294.04000000000002</v>
      </c>
      <c r="GO2304" s="277"/>
      <c r="GP2304" s="277"/>
      <c r="GQ2304" s="277"/>
      <c r="GR2304" s="277"/>
      <c r="GS2304" s="277"/>
      <c r="GT2304" s="277"/>
      <c r="GU2304" s="277"/>
      <c r="GW2304" s="157"/>
      <c r="GX2304" s="157"/>
      <c r="GY2304" s="157"/>
      <c r="GZ2304" s="277"/>
      <c r="HA2304" s="157" t="s">
        <v>431</v>
      </c>
      <c r="HB2304" s="157"/>
      <c r="HC2304" s="277"/>
      <c r="HD2304" s="277"/>
      <c r="HF2304" s="277"/>
      <c r="HH2304" s="289"/>
    </row>
    <row r="2305" spans="1:216" ht="12.75" customHeight="1">
      <c r="A2305" s="203"/>
      <c r="B2305" s="189"/>
      <c r="C2305" s="501" t="s">
        <v>433</v>
      </c>
      <c r="D2305" s="501"/>
      <c r="E2305" s="501"/>
      <c r="F2305" s="501"/>
      <c r="G2305" s="501"/>
      <c r="H2305" s="190"/>
      <c r="I2305" s="191"/>
      <c r="J2305" s="191"/>
      <c r="K2305" s="191"/>
      <c r="L2305" s="193"/>
      <c r="M2305" s="191"/>
      <c r="N2305" s="193"/>
      <c r="O2305" s="191"/>
      <c r="P2305" s="194">
        <v>23318.48</v>
      </c>
      <c r="GO2305" s="277"/>
      <c r="GP2305" s="277"/>
      <c r="GQ2305" s="277"/>
      <c r="GR2305" s="277"/>
      <c r="GS2305" s="277"/>
      <c r="GT2305" s="277"/>
      <c r="GU2305" s="277"/>
      <c r="GW2305" s="157"/>
      <c r="GX2305" s="157"/>
      <c r="GY2305" s="157"/>
      <c r="GZ2305" s="277"/>
      <c r="HA2305" s="157"/>
      <c r="HB2305" s="157" t="s">
        <v>433</v>
      </c>
      <c r="HC2305" s="277"/>
      <c r="HD2305" s="277"/>
      <c r="HF2305" s="277"/>
      <c r="HH2305" s="289"/>
    </row>
    <row r="2306" spans="1:216" ht="12.75" customHeight="1">
      <c r="A2306" s="203"/>
      <c r="B2306" s="189" t="s">
        <v>603</v>
      </c>
      <c r="C2306" s="501" t="s">
        <v>604</v>
      </c>
      <c r="D2306" s="501"/>
      <c r="E2306" s="501"/>
      <c r="F2306" s="501"/>
      <c r="G2306" s="501"/>
      <c r="H2306" s="190" t="s">
        <v>432</v>
      </c>
      <c r="I2306" s="209">
        <v>97</v>
      </c>
      <c r="J2306" s="191"/>
      <c r="K2306" s="209">
        <v>97</v>
      </c>
      <c r="L2306" s="193"/>
      <c r="M2306" s="191"/>
      <c r="N2306" s="193"/>
      <c r="O2306" s="191"/>
      <c r="P2306" s="194">
        <v>22618.93</v>
      </c>
      <c r="GO2306" s="277"/>
      <c r="GP2306" s="277"/>
      <c r="GQ2306" s="277"/>
      <c r="GR2306" s="277"/>
      <c r="GS2306" s="277"/>
      <c r="GT2306" s="277"/>
      <c r="GU2306" s="277"/>
      <c r="GW2306" s="157"/>
      <c r="GX2306" s="157"/>
      <c r="GY2306" s="157"/>
      <c r="GZ2306" s="277"/>
      <c r="HA2306" s="157"/>
      <c r="HB2306" s="157" t="s">
        <v>604</v>
      </c>
      <c r="HC2306" s="277"/>
      <c r="HD2306" s="277"/>
      <c r="HF2306" s="277"/>
      <c r="HH2306" s="289"/>
    </row>
    <row r="2307" spans="1:216" ht="12.75" customHeight="1">
      <c r="A2307" s="203"/>
      <c r="B2307" s="189" t="s">
        <v>605</v>
      </c>
      <c r="C2307" s="501" t="s">
        <v>606</v>
      </c>
      <c r="D2307" s="501"/>
      <c r="E2307" s="501"/>
      <c r="F2307" s="501"/>
      <c r="G2307" s="501"/>
      <c r="H2307" s="190" t="s">
        <v>432</v>
      </c>
      <c r="I2307" s="209">
        <v>51</v>
      </c>
      <c r="J2307" s="191"/>
      <c r="K2307" s="209">
        <v>51</v>
      </c>
      <c r="L2307" s="193"/>
      <c r="M2307" s="191"/>
      <c r="N2307" s="193"/>
      <c r="O2307" s="191"/>
      <c r="P2307" s="194">
        <v>11892.42</v>
      </c>
      <c r="GO2307" s="277"/>
      <c r="GP2307" s="277"/>
      <c r="GQ2307" s="277"/>
      <c r="GR2307" s="277"/>
      <c r="GS2307" s="277"/>
      <c r="GT2307" s="277"/>
      <c r="GU2307" s="277"/>
      <c r="GW2307" s="157"/>
      <c r="GX2307" s="157"/>
      <c r="GY2307" s="157"/>
      <c r="GZ2307" s="277"/>
      <c r="HA2307" s="157"/>
      <c r="HB2307" s="157" t="s">
        <v>606</v>
      </c>
      <c r="HC2307" s="277"/>
      <c r="HD2307" s="277"/>
      <c r="HF2307" s="277"/>
      <c r="HH2307" s="289"/>
    </row>
    <row r="2308" spans="1:216" ht="12.75" customHeight="1">
      <c r="A2308" s="213"/>
      <c r="B2308" s="214"/>
      <c r="C2308" s="500" t="s">
        <v>438</v>
      </c>
      <c r="D2308" s="500"/>
      <c r="E2308" s="500"/>
      <c r="F2308" s="500"/>
      <c r="G2308" s="500"/>
      <c r="H2308" s="180"/>
      <c r="I2308" s="181"/>
      <c r="J2308" s="181"/>
      <c r="K2308" s="181"/>
      <c r="L2308" s="183"/>
      <c r="M2308" s="181"/>
      <c r="N2308" s="211">
        <v>4957.84</v>
      </c>
      <c r="O2308" s="181"/>
      <c r="P2308" s="212">
        <v>60287.38</v>
      </c>
      <c r="GO2308" s="277"/>
      <c r="GP2308" s="277"/>
      <c r="GQ2308" s="277"/>
      <c r="GR2308" s="277"/>
      <c r="GS2308" s="277"/>
      <c r="GT2308" s="277"/>
      <c r="GU2308" s="277"/>
      <c r="GW2308" s="157"/>
      <c r="GX2308" s="157"/>
      <c r="GY2308" s="157"/>
      <c r="GZ2308" s="277"/>
      <c r="HA2308" s="157"/>
      <c r="HB2308" s="157"/>
      <c r="HC2308" s="277" t="s">
        <v>438</v>
      </c>
      <c r="HD2308" s="277"/>
      <c r="HF2308" s="277"/>
      <c r="HH2308" s="289"/>
    </row>
    <row r="2309" spans="1:216" ht="45" customHeight="1">
      <c r="A2309" s="178" t="s">
        <v>801</v>
      </c>
      <c r="B2309" s="179" t="s">
        <v>1449</v>
      </c>
      <c r="C2309" s="498" t="s">
        <v>1450</v>
      </c>
      <c r="D2309" s="498"/>
      <c r="E2309" s="498"/>
      <c r="F2309" s="498"/>
      <c r="G2309" s="498"/>
      <c r="H2309" s="180" t="s">
        <v>610</v>
      </c>
      <c r="I2309" s="181">
        <v>0.18</v>
      </c>
      <c r="J2309" s="182">
        <v>1</v>
      </c>
      <c r="K2309" s="219">
        <v>0.18</v>
      </c>
      <c r="L2309" s="183"/>
      <c r="M2309" s="181"/>
      <c r="N2309" s="184"/>
      <c r="O2309" s="181"/>
      <c r="P2309" s="185"/>
      <c r="GO2309" s="277"/>
      <c r="GP2309" s="277"/>
      <c r="GQ2309" s="277" t="s">
        <v>1450</v>
      </c>
      <c r="GR2309" s="277"/>
      <c r="GS2309" s="277"/>
      <c r="GT2309" s="277"/>
      <c r="GU2309" s="277"/>
      <c r="GW2309" s="157"/>
      <c r="GX2309" s="157"/>
      <c r="GY2309" s="157"/>
      <c r="GZ2309" s="277"/>
      <c r="HA2309" s="157"/>
      <c r="HB2309" s="157"/>
      <c r="HC2309" s="277"/>
      <c r="HD2309" s="277"/>
      <c r="HF2309" s="277"/>
      <c r="HH2309" s="289"/>
    </row>
    <row r="2310" spans="1:216" ht="56.25" customHeight="1">
      <c r="A2310" s="186"/>
      <c r="B2310" s="187" t="s">
        <v>386</v>
      </c>
      <c r="C2310" s="499" t="s">
        <v>387</v>
      </c>
      <c r="D2310" s="499"/>
      <c r="E2310" s="499"/>
      <c r="F2310" s="499"/>
      <c r="G2310" s="499"/>
      <c r="H2310" s="499"/>
      <c r="I2310" s="499"/>
      <c r="J2310" s="499"/>
      <c r="K2310" s="499"/>
      <c r="L2310" s="499"/>
      <c r="M2310" s="499"/>
      <c r="N2310" s="499"/>
      <c r="O2310" s="499"/>
      <c r="P2310" s="499"/>
      <c r="GO2310" s="277"/>
      <c r="GP2310" s="277"/>
      <c r="GQ2310" s="277"/>
      <c r="GR2310" s="277"/>
      <c r="GS2310" s="277"/>
      <c r="GT2310" s="277"/>
      <c r="GU2310" s="277"/>
      <c r="GV2310" s="140" t="s">
        <v>387</v>
      </c>
      <c r="GW2310" s="157"/>
      <c r="GX2310" s="157"/>
      <c r="GY2310" s="157"/>
      <c r="GZ2310" s="277"/>
      <c r="HA2310" s="157"/>
      <c r="HB2310" s="157"/>
      <c r="HC2310" s="277"/>
      <c r="HD2310" s="277"/>
      <c r="HF2310" s="277"/>
      <c r="HH2310" s="289"/>
    </row>
    <row r="2311" spans="1:216" ht="22.5" customHeight="1">
      <c r="A2311" s="186"/>
      <c r="B2311" s="187" t="s">
        <v>388</v>
      </c>
      <c r="C2311" s="499" t="s">
        <v>389</v>
      </c>
      <c r="D2311" s="499"/>
      <c r="E2311" s="499"/>
      <c r="F2311" s="499"/>
      <c r="G2311" s="499"/>
      <c r="H2311" s="499"/>
      <c r="I2311" s="499"/>
      <c r="J2311" s="499"/>
      <c r="K2311" s="499"/>
      <c r="L2311" s="499"/>
      <c r="M2311" s="499"/>
      <c r="N2311" s="499"/>
      <c r="O2311" s="499"/>
      <c r="P2311" s="499"/>
      <c r="GO2311" s="277"/>
      <c r="GP2311" s="277"/>
      <c r="GQ2311" s="277"/>
      <c r="GR2311" s="277"/>
      <c r="GS2311" s="277"/>
      <c r="GT2311" s="277"/>
      <c r="GU2311" s="277"/>
      <c r="GV2311" s="140" t="s">
        <v>389</v>
      </c>
      <c r="GW2311" s="157"/>
      <c r="GX2311" s="157"/>
      <c r="GY2311" s="157"/>
      <c r="GZ2311" s="277"/>
      <c r="HA2311" s="157"/>
      <c r="HB2311" s="157"/>
      <c r="HC2311" s="277"/>
      <c r="HD2311" s="277"/>
      <c r="HF2311" s="277"/>
      <c r="HH2311" s="289"/>
    </row>
    <row r="2312" spans="1:216" ht="12.75" customHeight="1">
      <c r="A2312" s="186"/>
      <c r="B2312" s="187"/>
      <c r="C2312" s="499" t="s">
        <v>2011</v>
      </c>
      <c r="D2312" s="499"/>
      <c r="E2312" s="499"/>
      <c r="F2312" s="499"/>
      <c r="G2312" s="499"/>
      <c r="H2312" s="499"/>
      <c r="I2312" s="499"/>
      <c r="J2312" s="499"/>
      <c r="K2312" s="499"/>
      <c r="L2312" s="499"/>
      <c r="M2312" s="499"/>
      <c r="N2312" s="499"/>
      <c r="O2312" s="499"/>
      <c r="P2312" s="499"/>
      <c r="GO2312" s="277"/>
      <c r="GP2312" s="277"/>
      <c r="GQ2312" s="277"/>
      <c r="GR2312" s="277"/>
      <c r="GS2312" s="277"/>
      <c r="GT2312" s="277"/>
      <c r="GU2312" s="277"/>
      <c r="GV2312" s="140" t="s">
        <v>2011</v>
      </c>
      <c r="GW2312" s="157"/>
      <c r="GX2312" s="157"/>
      <c r="GY2312" s="157"/>
      <c r="GZ2312" s="277"/>
      <c r="HA2312" s="157"/>
      <c r="HB2312" s="157"/>
      <c r="HC2312" s="277"/>
      <c r="HD2312" s="277"/>
      <c r="HF2312" s="277"/>
      <c r="HH2312" s="289"/>
    </row>
    <row r="2313" spans="1:216" ht="12.75" customHeight="1">
      <c r="A2313" s="188"/>
      <c r="B2313" s="189" t="s">
        <v>164</v>
      </c>
      <c r="C2313" s="501" t="s">
        <v>391</v>
      </c>
      <c r="D2313" s="501"/>
      <c r="E2313" s="501"/>
      <c r="F2313" s="501"/>
      <c r="G2313" s="501"/>
      <c r="H2313" s="190" t="s">
        <v>392</v>
      </c>
      <c r="I2313" s="191"/>
      <c r="J2313" s="191"/>
      <c r="K2313" s="215">
        <v>1.8193151999999999</v>
      </c>
      <c r="L2313" s="193"/>
      <c r="M2313" s="191"/>
      <c r="N2313" s="193"/>
      <c r="O2313" s="191"/>
      <c r="P2313" s="194">
        <v>1029.99</v>
      </c>
      <c r="GO2313" s="277"/>
      <c r="GP2313" s="277"/>
      <c r="GQ2313" s="277"/>
      <c r="GR2313" s="277"/>
      <c r="GS2313" s="277"/>
      <c r="GT2313" s="277"/>
      <c r="GU2313" s="277"/>
      <c r="GW2313" s="157" t="s">
        <v>391</v>
      </c>
      <c r="GX2313" s="157"/>
      <c r="GY2313" s="157"/>
      <c r="GZ2313" s="277"/>
      <c r="HA2313" s="157"/>
      <c r="HB2313" s="157"/>
      <c r="HC2313" s="277"/>
      <c r="HD2313" s="277"/>
      <c r="HF2313" s="277"/>
      <c r="HH2313" s="289"/>
    </row>
    <row r="2314" spans="1:216" ht="12.75" customHeight="1">
      <c r="A2314" s="195"/>
      <c r="B2314" s="189" t="s">
        <v>393</v>
      </c>
      <c r="C2314" s="501" t="s">
        <v>394</v>
      </c>
      <c r="D2314" s="501"/>
      <c r="E2314" s="501"/>
      <c r="F2314" s="501"/>
      <c r="G2314" s="501"/>
      <c r="H2314" s="190" t="s">
        <v>392</v>
      </c>
      <c r="I2314" s="201">
        <v>6.29</v>
      </c>
      <c r="J2314" s="197">
        <v>1.6068849999999999</v>
      </c>
      <c r="K2314" s="215">
        <v>1.8193151999999999</v>
      </c>
      <c r="L2314" s="198"/>
      <c r="M2314" s="199"/>
      <c r="N2314" s="200">
        <v>566.14</v>
      </c>
      <c r="O2314" s="191"/>
      <c r="P2314" s="194">
        <v>1029.99</v>
      </c>
      <c r="Q2314" s="278"/>
      <c r="R2314" s="278"/>
      <c r="GO2314" s="277"/>
      <c r="GP2314" s="277"/>
      <c r="GQ2314" s="277"/>
      <c r="GR2314" s="277"/>
      <c r="GS2314" s="277"/>
      <c r="GT2314" s="277"/>
      <c r="GU2314" s="277"/>
      <c r="GW2314" s="157"/>
      <c r="GX2314" s="157" t="s">
        <v>394</v>
      </c>
      <c r="GY2314" s="157"/>
      <c r="GZ2314" s="277"/>
      <c r="HA2314" s="157"/>
      <c r="HB2314" s="157"/>
      <c r="HC2314" s="277"/>
      <c r="HD2314" s="277"/>
      <c r="HF2314" s="277"/>
      <c r="HH2314" s="289"/>
    </row>
    <row r="2315" spans="1:216" ht="12.75" customHeight="1">
      <c r="A2315" s="188"/>
      <c r="B2315" s="189" t="s">
        <v>167</v>
      </c>
      <c r="C2315" s="501" t="s">
        <v>395</v>
      </c>
      <c r="D2315" s="501"/>
      <c r="E2315" s="501"/>
      <c r="F2315" s="501"/>
      <c r="G2315" s="501"/>
      <c r="H2315" s="190"/>
      <c r="I2315" s="191"/>
      <c r="J2315" s="191"/>
      <c r="K2315" s="191"/>
      <c r="L2315" s="193"/>
      <c r="M2315" s="191"/>
      <c r="N2315" s="193"/>
      <c r="O2315" s="191"/>
      <c r="P2315" s="216">
        <v>18.440000000000001</v>
      </c>
      <c r="GO2315" s="277"/>
      <c r="GP2315" s="277"/>
      <c r="GQ2315" s="277"/>
      <c r="GR2315" s="277"/>
      <c r="GS2315" s="277"/>
      <c r="GT2315" s="277"/>
      <c r="GU2315" s="277"/>
      <c r="GW2315" s="157" t="s">
        <v>395</v>
      </c>
      <c r="GX2315" s="157"/>
      <c r="GY2315" s="157"/>
      <c r="GZ2315" s="277"/>
      <c r="HA2315" s="157"/>
      <c r="HB2315" s="157"/>
      <c r="HC2315" s="277"/>
      <c r="HD2315" s="277"/>
      <c r="HF2315" s="277"/>
      <c r="HH2315" s="289"/>
    </row>
    <row r="2316" spans="1:216" ht="12.75" customHeight="1">
      <c r="A2316" s="188"/>
      <c r="B2316" s="189"/>
      <c r="C2316" s="501" t="s">
        <v>396</v>
      </c>
      <c r="D2316" s="501"/>
      <c r="E2316" s="501"/>
      <c r="F2316" s="501"/>
      <c r="G2316" s="501"/>
      <c r="H2316" s="190" t="s">
        <v>392</v>
      </c>
      <c r="I2316" s="191"/>
      <c r="J2316" s="191"/>
      <c r="K2316" s="215">
        <v>1.7354399999999999E-2</v>
      </c>
      <c r="L2316" s="193"/>
      <c r="M2316" s="191"/>
      <c r="N2316" s="193"/>
      <c r="O2316" s="191"/>
      <c r="P2316" s="216">
        <v>11.78</v>
      </c>
      <c r="GO2316" s="277"/>
      <c r="GP2316" s="277"/>
      <c r="GQ2316" s="277"/>
      <c r="GR2316" s="277"/>
      <c r="GS2316" s="277"/>
      <c r="GT2316" s="277"/>
      <c r="GU2316" s="277"/>
      <c r="GW2316" s="157" t="s">
        <v>396</v>
      </c>
      <c r="GX2316" s="157"/>
      <c r="GY2316" s="157"/>
      <c r="GZ2316" s="277"/>
      <c r="HA2316" s="157"/>
      <c r="HB2316" s="157"/>
      <c r="HC2316" s="277"/>
      <c r="HD2316" s="277"/>
      <c r="HF2316" s="277"/>
      <c r="HH2316" s="289"/>
    </row>
    <row r="2317" spans="1:216" ht="12.75" customHeight="1">
      <c r="A2317" s="195"/>
      <c r="B2317" s="189" t="s">
        <v>397</v>
      </c>
      <c r="C2317" s="501" t="s">
        <v>398</v>
      </c>
      <c r="D2317" s="501"/>
      <c r="E2317" s="501"/>
      <c r="F2317" s="501"/>
      <c r="G2317" s="501"/>
      <c r="H2317" s="190" t="s">
        <v>399</v>
      </c>
      <c r="I2317" s="201">
        <v>0.03</v>
      </c>
      <c r="J2317" s="197">
        <v>1.6068849999999999</v>
      </c>
      <c r="K2317" s="215">
        <v>8.6771999999999995E-3</v>
      </c>
      <c r="L2317" s="198"/>
      <c r="M2317" s="199"/>
      <c r="N2317" s="200">
        <v>1582.31</v>
      </c>
      <c r="O2317" s="191"/>
      <c r="P2317" s="194">
        <v>13.73</v>
      </c>
      <c r="Q2317" s="278"/>
      <c r="R2317" s="278"/>
      <c r="GO2317" s="277"/>
      <c r="GP2317" s="277"/>
      <c r="GQ2317" s="277"/>
      <c r="GR2317" s="277"/>
      <c r="GS2317" s="277"/>
      <c r="GT2317" s="277"/>
      <c r="GU2317" s="277"/>
      <c r="GW2317" s="157"/>
      <c r="GX2317" s="157" t="s">
        <v>398</v>
      </c>
      <c r="GY2317" s="157"/>
      <c r="GZ2317" s="277"/>
      <c r="HA2317" s="157"/>
      <c r="HB2317" s="157"/>
      <c r="HC2317" s="277"/>
      <c r="HD2317" s="277"/>
      <c r="HF2317" s="277"/>
      <c r="HH2317" s="289"/>
    </row>
    <row r="2318" spans="1:216" ht="12.75" customHeight="1">
      <c r="A2318" s="203"/>
      <c r="B2318" s="189" t="s">
        <v>400</v>
      </c>
      <c r="C2318" s="501" t="s">
        <v>401</v>
      </c>
      <c r="D2318" s="501"/>
      <c r="E2318" s="501"/>
      <c r="F2318" s="501"/>
      <c r="G2318" s="501"/>
      <c r="H2318" s="190" t="s">
        <v>392</v>
      </c>
      <c r="I2318" s="201">
        <v>0.03</v>
      </c>
      <c r="J2318" s="197">
        <v>1.6068849999999999</v>
      </c>
      <c r="K2318" s="215">
        <v>8.6771999999999995E-3</v>
      </c>
      <c r="L2318" s="193"/>
      <c r="M2318" s="191"/>
      <c r="N2318" s="204">
        <v>777.91</v>
      </c>
      <c r="O2318" s="191"/>
      <c r="P2318" s="216">
        <v>6.75</v>
      </c>
      <c r="GO2318" s="277"/>
      <c r="GP2318" s="277"/>
      <c r="GQ2318" s="277"/>
      <c r="GR2318" s="277"/>
      <c r="GS2318" s="277"/>
      <c r="GT2318" s="277"/>
      <c r="GU2318" s="277"/>
      <c r="GW2318" s="157"/>
      <c r="GX2318" s="157"/>
      <c r="GY2318" s="157" t="s">
        <v>401</v>
      </c>
      <c r="GZ2318" s="277"/>
      <c r="HA2318" s="157"/>
      <c r="HB2318" s="157"/>
      <c r="HC2318" s="277"/>
      <c r="HD2318" s="277"/>
      <c r="HF2318" s="277"/>
      <c r="HH2318" s="289"/>
    </row>
    <row r="2319" spans="1:216" ht="12.75" customHeight="1">
      <c r="A2319" s="195"/>
      <c r="B2319" s="189" t="s">
        <v>402</v>
      </c>
      <c r="C2319" s="501" t="s">
        <v>403</v>
      </c>
      <c r="D2319" s="501"/>
      <c r="E2319" s="501"/>
      <c r="F2319" s="501"/>
      <c r="G2319" s="501"/>
      <c r="H2319" s="190" t="s">
        <v>399</v>
      </c>
      <c r="I2319" s="201">
        <v>0.03</v>
      </c>
      <c r="J2319" s="197">
        <v>1.6068849999999999</v>
      </c>
      <c r="K2319" s="215">
        <v>8.6771999999999995E-3</v>
      </c>
      <c r="L2319" s="198"/>
      <c r="M2319" s="199"/>
      <c r="N2319" s="200">
        <v>543.33000000000004</v>
      </c>
      <c r="O2319" s="191"/>
      <c r="P2319" s="194">
        <v>4.71</v>
      </c>
      <c r="Q2319" s="278"/>
      <c r="R2319" s="278"/>
      <c r="GO2319" s="277"/>
      <c r="GP2319" s="277"/>
      <c r="GQ2319" s="277"/>
      <c r="GR2319" s="277"/>
      <c r="GS2319" s="277"/>
      <c r="GT2319" s="277"/>
      <c r="GU2319" s="277"/>
      <c r="GW2319" s="157"/>
      <c r="GX2319" s="157" t="s">
        <v>403</v>
      </c>
      <c r="GY2319" s="157"/>
      <c r="GZ2319" s="277"/>
      <c r="HA2319" s="157"/>
      <c r="HB2319" s="157"/>
      <c r="HC2319" s="277"/>
      <c r="HD2319" s="277"/>
      <c r="HF2319" s="277"/>
      <c r="HH2319" s="289"/>
    </row>
    <row r="2320" spans="1:216" ht="12.75" customHeight="1">
      <c r="A2320" s="203"/>
      <c r="B2320" s="189" t="s">
        <v>404</v>
      </c>
      <c r="C2320" s="501" t="s">
        <v>405</v>
      </c>
      <c r="D2320" s="501"/>
      <c r="E2320" s="501"/>
      <c r="F2320" s="501"/>
      <c r="G2320" s="501"/>
      <c r="H2320" s="190" t="s">
        <v>392</v>
      </c>
      <c r="I2320" s="201">
        <v>0.03</v>
      </c>
      <c r="J2320" s="197">
        <v>1.6068849999999999</v>
      </c>
      <c r="K2320" s="215">
        <v>8.6771999999999995E-3</v>
      </c>
      <c r="L2320" s="193"/>
      <c r="M2320" s="191"/>
      <c r="N2320" s="204">
        <v>579.11</v>
      </c>
      <c r="O2320" s="191"/>
      <c r="P2320" s="216">
        <v>5.03</v>
      </c>
      <c r="GO2320" s="277"/>
      <c r="GP2320" s="277"/>
      <c r="GQ2320" s="277"/>
      <c r="GR2320" s="277"/>
      <c r="GS2320" s="277"/>
      <c r="GT2320" s="277"/>
      <c r="GU2320" s="277"/>
      <c r="GW2320" s="157"/>
      <c r="GX2320" s="157"/>
      <c r="GY2320" s="157" t="s">
        <v>405</v>
      </c>
      <c r="GZ2320" s="277"/>
      <c r="HA2320" s="157"/>
      <c r="HB2320" s="157"/>
      <c r="HC2320" s="277"/>
      <c r="HD2320" s="277"/>
      <c r="HF2320" s="277"/>
      <c r="HH2320" s="289"/>
    </row>
    <row r="2321" spans="1:216" ht="12.75" customHeight="1">
      <c r="A2321" s="188"/>
      <c r="B2321" s="189" t="s">
        <v>180</v>
      </c>
      <c r="C2321" s="501" t="s">
        <v>410</v>
      </c>
      <c r="D2321" s="501"/>
      <c r="E2321" s="501"/>
      <c r="F2321" s="501"/>
      <c r="G2321" s="501"/>
      <c r="H2321" s="190"/>
      <c r="I2321" s="191"/>
      <c r="J2321" s="191"/>
      <c r="K2321" s="191"/>
      <c r="L2321" s="193"/>
      <c r="M2321" s="191"/>
      <c r="N2321" s="193"/>
      <c r="O2321" s="191"/>
      <c r="P2321" s="216">
        <v>58.81</v>
      </c>
      <c r="GO2321" s="277"/>
      <c r="GP2321" s="277"/>
      <c r="GQ2321" s="277"/>
      <c r="GR2321" s="277"/>
      <c r="GS2321" s="277"/>
      <c r="GT2321" s="277"/>
      <c r="GU2321" s="277"/>
      <c r="GW2321" s="157" t="s">
        <v>410</v>
      </c>
      <c r="GX2321" s="157"/>
      <c r="GY2321" s="157"/>
      <c r="GZ2321" s="277"/>
      <c r="HA2321" s="157"/>
      <c r="HB2321" s="157"/>
      <c r="HC2321" s="277"/>
      <c r="HD2321" s="277"/>
      <c r="HF2321" s="277"/>
      <c r="HH2321" s="289"/>
    </row>
    <row r="2322" spans="1:216" ht="33.75" customHeight="1">
      <c r="A2322" s="195"/>
      <c r="B2322" s="189" t="s">
        <v>593</v>
      </c>
      <c r="C2322" s="501" t="s">
        <v>594</v>
      </c>
      <c r="D2322" s="501"/>
      <c r="E2322" s="501"/>
      <c r="F2322" s="501"/>
      <c r="G2322" s="501"/>
      <c r="H2322" s="190" t="s">
        <v>595</v>
      </c>
      <c r="I2322" s="201">
        <v>26.67</v>
      </c>
      <c r="J2322" s="202">
        <v>1.0367</v>
      </c>
      <c r="K2322" s="197">
        <v>4.976782</v>
      </c>
      <c r="L2322" s="205">
        <v>5.87</v>
      </c>
      <c r="M2322" s="206">
        <v>0.87</v>
      </c>
      <c r="N2322" s="200">
        <v>5.1100000000000003</v>
      </c>
      <c r="O2322" s="191"/>
      <c r="P2322" s="194">
        <v>25.43</v>
      </c>
      <c r="Q2322" s="278"/>
      <c r="R2322" s="278"/>
      <c r="GO2322" s="277"/>
      <c r="GP2322" s="277"/>
      <c r="GQ2322" s="277"/>
      <c r="GR2322" s="277"/>
      <c r="GS2322" s="277"/>
      <c r="GT2322" s="277"/>
      <c r="GU2322" s="277"/>
      <c r="GW2322" s="157"/>
      <c r="GX2322" s="157" t="s">
        <v>594</v>
      </c>
      <c r="GY2322" s="157"/>
      <c r="GZ2322" s="277"/>
      <c r="HA2322" s="157"/>
      <c r="HB2322" s="157"/>
      <c r="HC2322" s="277"/>
      <c r="HD2322" s="277"/>
      <c r="HF2322" s="277"/>
      <c r="HH2322" s="289"/>
    </row>
    <row r="2323" spans="1:216" ht="12.75" customHeight="1">
      <c r="A2323" s="195"/>
      <c r="B2323" s="189" t="s">
        <v>1433</v>
      </c>
      <c r="C2323" s="501" t="s">
        <v>1434</v>
      </c>
      <c r="D2323" s="501"/>
      <c r="E2323" s="501"/>
      <c r="F2323" s="501"/>
      <c r="G2323" s="501"/>
      <c r="H2323" s="190" t="s">
        <v>418</v>
      </c>
      <c r="I2323" s="192">
        <v>1.0499999999999999E-3</v>
      </c>
      <c r="J2323" s="202">
        <v>1.0367</v>
      </c>
      <c r="K2323" s="215">
        <v>1.9589999999999999E-4</v>
      </c>
      <c r="L2323" s="208">
        <v>43821.53</v>
      </c>
      <c r="M2323" s="206">
        <v>1.34</v>
      </c>
      <c r="N2323" s="200">
        <v>58720.85</v>
      </c>
      <c r="O2323" s="191"/>
      <c r="P2323" s="194">
        <v>11.5</v>
      </c>
      <c r="Q2323" s="278"/>
      <c r="R2323" s="278"/>
      <c r="GO2323" s="277"/>
      <c r="GP2323" s="277"/>
      <c r="GQ2323" s="277"/>
      <c r="GR2323" s="277"/>
      <c r="GS2323" s="277"/>
      <c r="GT2323" s="277"/>
      <c r="GU2323" s="277"/>
      <c r="GW2323" s="157"/>
      <c r="GX2323" s="157" t="s">
        <v>1434</v>
      </c>
      <c r="GY2323" s="157"/>
      <c r="GZ2323" s="277"/>
      <c r="HA2323" s="157"/>
      <c r="HB2323" s="157"/>
      <c r="HC2323" s="277"/>
      <c r="HD2323" s="277"/>
      <c r="HF2323" s="277"/>
      <c r="HH2323" s="289"/>
    </row>
    <row r="2324" spans="1:216" ht="12.75" customHeight="1">
      <c r="A2324" s="195"/>
      <c r="B2324" s="189" t="s">
        <v>730</v>
      </c>
      <c r="C2324" s="501" t="s">
        <v>731</v>
      </c>
      <c r="D2324" s="501"/>
      <c r="E2324" s="501"/>
      <c r="F2324" s="501"/>
      <c r="G2324" s="501"/>
      <c r="H2324" s="190" t="s">
        <v>413</v>
      </c>
      <c r="I2324" s="201">
        <v>0.02</v>
      </c>
      <c r="J2324" s="202">
        <v>1.0367</v>
      </c>
      <c r="K2324" s="215">
        <v>3.7320999999999999E-3</v>
      </c>
      <c r="L2324" s="205">
        <v>79.88</v>
      </c>
      <c r="M2324" s="206">
        <v>1.42</v>
      </c>
      <c r="N2324" s="200">
        <v>113.43</v>
      </c>
      <c r="O2324" s="191"/>
      <c r="P2324" s="194">
        <v>0.42</v>
      </c>
      <c r="Q2324" s="278"/>
      <c r="R2324" s="278"/>
      <c r="GO2324" s="277"/>
      <c r="GP2324" s="277"/>
      <c r="GQ2324" s="277"/>
      <c r="GR2324" s="277"/>
      <c r="GS2324" s="277"/>
      <c r="GT2324" s="277"/>
      <c r="GU2324" s="277"/>
      <c r="GW2324" s="157"/>
      <c r="GX2324" s="157" t="s">
        <v>731</v>
      </c>
      <c r="GY2324" s="157"/>
      <c r="GZ2324" s="277"/>
      <c r="HA2324" s="157"/>
      <c r="HB2324" s="157"/>
      <c r="HC2324" s="277"/>
      <c r="HD2324" s="277"/>
      <c r="HF2324" s="277"/>
      <c r="HH2324" s="289"/>
    </row>
    <row r="2325" spans="1:216" ht="12.75" customHeight="1">
      <c r="A2325" s="195"/>
      <c r="B2325" s="189" t="s">
        <v>1451</v>
      </c>
      <c r="C2325" s="501" t="s">
        <v>1452</v>
      </c>
      <c r="D2325" s="501"/>
      <c r="E2325" s="501"/>
      <c r="F2325" s="501"/>
      <c r="G2325" s="501"/>
      <c r="H2325" s="190" t="s">
        <v>587</v>
      </c>
      <c r="I2325" s="201">
        <v>0.05</v>
      </c>
      <c r="J2325" s="202">
        <v>1.0367</v>
      </c>
      <c r="K2325" s="215">
        <v>9.3302999999999997E-3</v>
      </c>
      <c r="L2325" s="208">
        <v>1239.94</v>
      </c>
      <c r="M2325" s="206">
        <v>1.29</v>
      </c>
      <c r="N2325" s="200">
        <v>1599.52</v>
      </c>
      <c r="O2325" s="191"/>
      <c r="P2325" s="194">
        <v>14.92</v>
      </c>
      <c r="Q2325" s="278"/>
      <c r="R2325" s="278"/>
      <c r="GO2325" s="277"/>
      <c r="GP2325" s="277"/>
      <c r="GQ2325" s="277"/>
      <c r="GR2325" s="277"/>
      <c r="GS2325" s="277"/>
      <c r="GT2325" s="277"/>
      <c r="GU2325" s="277"/>
      <c r="GW2325" s="157"/>
      <c r="GX2325" s="157" t="s">
        <v>1452</v>
      </c>
      <c r="GY2325" s="157"/>
      <c r="GZ2325" s="277"/>
      <c r="HA2325" s="157"/>
      <c r="HB2325" s="157"/>
      <c r="HC2325" s="277"/>
      <c r="HD2325" s="277"/>
      <c r="HF2325" s="277"/>
      <c r="HH2325" s="289"/>
    </row>
    <row r="2326" spans="1:216" ht="12.75" customHeight="1">
      <c r="A2326" s="195"/>
      <c r="B2326" s="189" t="s">
        <v>1453</v>
      </c>
      <c r="C2326" s="501" t="s">
        <v>1454</v>
      </c>
      <c r="D2326" s="501"/>
      <c r="E2326" s="501"/>
      <c r="F2326" s="501"/>
      <c r="G2326" s="501"/>
      <c r="H2326" s="190" t="s">
        <v>1124</v>
      </c>
      <c r="I2326" s="202">
        <v>1.2200000000000001E-2</v>
      </c>
      <c r="J2326" s="202">
        <v>1.0367</v>
      </c>
      <c r="K2326" s="215">
        <v>2.2766000000000002E-3</v>
      </c>
      <c r="L2326" s="208">
        <v>2316.7800000000002</v>
      </c>
      <c r="M2326" s="206">
        <v>1.24</v>
      </c>
      <c r="N2326" s="200">
        <v>2872.81</v>
      </c>
      <c r="O2326" s="191"/>
      <c r="P2326" s="194">
        <v>6.54</v>
      </c>
      <c r="Q2326" s="278"/>
      <c r="R2326" s="278"/>
      <c r="GO2326" s="277"/>
      <c r="GP2326" s="277"/>
      <c r="GQ2326" s="277"/>
      <c r="GR2326" s="277"/>
      <c r="GS2326" s="277"/>
      <c r="GT2326" s="277"/>
      <c r="GU2326" s="277"/>
      <c r="GW2326" s="157"/>
      <c r="GX2326" s="157" t="s">
        <v>1454</v>
      </c>
      <c r="GY2326" s="157"/>
      <c r="GZ2326" s="277"/>
      <c r="HA2326" s="157"/>
      <c r="HB2326" s="157"/>
      <c r="HC2326" s="277"/>
      <c r="HD2326" s="277"/>
      <c r="HF2326" s="277"/>
      <c r="HH2326" s="289"/>
    </row>
    <row r="2327" spans="1:216" ht="12.75" customHeight="1">
      <c r="A2327" s="210"/>
      <c r="B2327" s="187"/>
      <c r="C2327" s="500" t="s">
        <v>429</v>
      </c>
      <c r="D2327" s="500"/>
      <c r="E2327" s="500"/>
      <c r="F2327" s="500"/>
      <c r="G2327" s="500"/>
      <c r="H2327" s="180"/>
      <c r="I2327" s="181"/>
      <c r="J2327" s="181"/>
      <c r="K2327" s="181"/>
      <c r="L2327" s="183"/>
      <c r="M2327" s="181"/>
      <c r="N2327" s="211"/>
      <c r="O2327" s="181"/>
      <c r="P2327" s="212">
        <v>1119.02</v>
      </c>
      <c r="Q2327" s="278"/>
      <c r="R2327" s="278"/>
      <c r="GO2327" s="277"/>
      <c r="GP2327" s="277"/>
      <c r="GQ2327" s="277"/>
      <c r="GR2327" s="277"/>
      <c r="GS2327" s="277"/>
      <c r="GT2327" s="277"/>
      <c r="GU2327" s="277"/>
      <c r="GW2327" s="157"/>
      <c r="GX2327" s="157"/>
      <c r="GY2327" s="157"/>
      <c r="GZ2327" s="277" t="s">
        <v>429</v>
      </c>
      <c r="HA2327" s="157"/>
      <c r="HB2327" s="157"/>
      <c r="HC2327" s="277"/>
      <c r="HD2327" s="277"/>
      <c r="HF2327" s="277"/>
      <c r="HH2327" s="289"/>
    </row>
    <row r="2328" spans="1:216" ht="12.75" customHeight="1">
      <c r="A2328" s="203" t="s">
        <v>802</v>
      </c>
      <c r="B2328" s="189" t="s">
        <v>430</v>
      </c>
      <c r="C2328" s="501" t="s">
        <v>431</v>
      </c>
      <c r="D2328" s="501"/>
      <c r="E2328" s="501"/>
      <c r="F2328" s="501"/>
      <c r="G2328" s="501"/>
      <c r="H2328" s="190" t="s">
        <v>432</v>
      </c>
      <c r="I2328" s="209">
        <v>2</v>
      </c>
      <c r="J2328" s="191"/>
      <c r="K2328" s="209">
        <v>2</v>
      </c>
      <c r="L2328" s="193"/>
      <c r="M2328" s="191"/>
      <c r="N2328" s="193"/>
      <c r="O2328" s="202">
        <v>1.0367</v>
      </c>
      <c r="P2328" s="216">
        <v>13.29</v>
      </c>
      <c r="GO2328" s="277"/>
      <c r="GP2328" s="277"/>
      <c r="GQ2328" s="277"/>
      <c r="GR2328" s="277"/>
      <c r="GS2328" s="277"/>
      <c r="GT2328" s="277"/>
      <c r="GU2328" s="277"/>
      <c r="GW2328" s="157"/>
      <c r="GX2328" s="157"/>
      <c r="GY2328" s="157"/>
      <c r="GZ2328" s="277"/>
      <c r="HA2328" s="157" t="s">
        <v>431</v>
      </c>
      <c r="HB2328" s="157"/>
      <c r="HC2328" s="277"/>
      <c r="HD2328" s="277"/>
      <c r="HF2328" s="277"/>
      <c r="HH2328" s="289"/>
    </row>
    <row r="2329" spans="1:216" ht="12.75" customHeight="1">
      <c r="A2329" s="203"/>
      <c r="B2329" s="189"/>
      <c r="C2329" s="501" t="s">
        <v>433</v>
      </c>
      <c r="D2329" s="501"/>
      <c r="E2329" s="501"/>
      <c r="F2329" s="501"/>
      <c r="G2329" s="501"/>
      <c r="H2329" s="190"/>
      <c r="I2329" s="191"/>
      <c r="J2329" s="191"/>
      <c r="K2329" s="191"/>
      <c r="L2329" s="193"/>
      <c r="M2329" s="191"/>
      <c r="N2329" s="193"/>
      <c r="O2329" s="191"/>
      <c r="P2329" s="194">
        <v>1041.77</v>
      </c>
      <c r="GO2329" s="277"/>
      <c r="GP2329" s="277"/>
      <c r="GQ2329" s="277"/>
      <c r="GR2329" s="277"/>
      <c r="GS2329" s="277"/>
      <c r="GT2329" s="277"/>
      <c r="GU2329" s="277"/>
      <c r="GW2329" s="157"/>
      <c r="GX2329" s="157"/>
      <c r="GY2329" s="157"/>
      <c r="GZ2329" s="277"/>
      <c r="HA2329" s="157"/>
      <c r="HB2329" s="157" t="s">
        <v>433</v>
      </c>
      <c r="HC2329" s="277"/>
      <c r="HD2329" s="277"/>
      <c r="HF2329" s="277"/>
      <c r="HH2329" s="289"/>
    </row>
    <row r="2330" spans="1:216" ht="12.75" customHeight="1">
      <c r="A2330" s="203"/>
      <c r="B2330" s="189" t="s">
        <v>603</v>
      </c>
      <c r="C2330" s="501" t="s">
        <v>604</v>
      </c>
      <c r="D2330" s="501"/>
      <c r="E2330" s="501"/>
      <c r="F2330" s="501"/>
      <c r="G2330" s="501"/>
      <c r="H2330" s="190" t="s">
        <v>432</v>
      </c>
      <c r="I2330" s="209">
        <v>97</v>
      </c>
      <c r="J2330" s="191"/>
      <c r="K2330" s="209">
        <v>97</v>
      </c>
      <c r="L2330" s="193"/>
      <c r="M2330" s="191"/>
      <c r="N2330" s="193"/>
      <c r="O2330" s="191"/>
      <c r="P2330" s="194">
        <v>1010.52</v>
      </c>
      <c r="GO2330" s="277"/>
      <c r="GP2330" s="277"/>
      <c r="GQ2330" s="277"/>
      <c r="GR2330" s="277"/>
      <c r="GS2330" s="277"/>
      <c r="GT2330" s="277"/>
      <c r="GU2330" s="277"/>
      <c r="GW2330" s="157"/>
      <c r="GX2330" s="157"/>
      <c r="GY2330" s="157"/>
      <c r="GZ2330" s="277"/>
      <c r="HA2330" s="157"/>
      <c r="HB2330" s="157" t="s">
        <v>604</v>
      </c>
      <c r="HC2330" s="277"/>
      <c r="HD2330" s="277"/>
      <c r="HF2330" s="277"/>
      <c r="HH2330" s="289"/>
    </row>
    <row r="2331" spans="1:216" ht="12.75" customHeight="1">
      <c r="A2331" s="203"/>
      <c r="B2331" s="189" t="s">
        <v>605</v>
      </c>
      <c r="C2331" s="501" t="s">
        <v>606</v>
      </c>
      <c r="D2331" s="501"/>
      <c r="E2331" s="501"/>
      <c r="F2331" s="501"/>
      <c r="G2331" s="501"/>
      <c r="H2331" s="190" t="s">
        <v>432</v>
      </c>
      <c r="I2331" s="209">
        <v>51</v>
      </c>
      <c r="J2331" s="191"/>
      <c r="K2331" s="209">
        <v>51</v>
      </c>
      <c r="L2331" s="193"/>
      <c r="M2331" s="191"/>
      <c r="N2331" s="193"/>
      <c r="O2331" s="191"/>
      <c r="P2331" s="216">
        <v>531.29999999999995</v>
      </c>
      <c r="GO2331" s="277"/>
      <c r="GP2331" s="277"/>
      <c r="GQ2331" s="277"/>
      <c r="GR2331" s="277"/>
      <c r="GS2331" s="277"/>
      <c r="GT2331" s="277"/>
      <c r="GU2331" s="277"/>
      <c r="GW2331" s="157"/>
      <c r="GX2331" s="157"/>
      <c r="GY2331" s="157"/>
      <c r="GZ2331" s="277"/>
      <c r="HA2331" s="157"/>
      <c r="HB2331" s="157" t="s">
        <v>606</v>
      </c>
      <c r="HC2331" s="277"/>
      <c r="HD2331" s="277"/>
      <c r="HF2331" s="277"/>
      <c r="HH2331" s="289"/>
    </row>
    <row r="2332" spans="1:216" ht="12.75" customHeight="1">
      <c r="A2332" s="213"/>
      <c r="B2332" s="214"/>
      <c r="C2332" s="500" t="s">
        <v>438</v>
      </c>
      <c r="D2332" s="500"/>
      <c r="E2332" s="500"/>
      <c r="F2332" s="500"/>
      <c r="G2332" s="500"/>
      <c r="H2332" s="180"/>
      <c r="I2332" s="181"/>
      <c r="J2332" s="181"/>
      <c r="K2332" s="181"/>
      <c r="L2332" s="183"/>
      <c r="M2332" s="181"/>
      <c r="N2332" s="211">
        <v>14856.28</v>
      </c>
      <c r="O2332" s="181"/>
      <c r="P2332" s="212">
        <v>2674.13</v>
      </c>
      <c r="GO2332" s="277"/>
      <c r="GP2332" s="277"/>
      <c r="GQ2332" s="277"/>
      <c r="GR2332" s="277"/>
      <c r="GS2332" s="277"/>
      <c r="GT2332" s="277"/>
      <c r="GU2332" s="277"/>
      <c r="GW2332" s="157"/>
      <c r="GX2332" s="157"/>
      <c r="GY2332" s="157"/>
      <c r="GZ2332" s="277"/>
      <c r="HA2332" s="157"/>
      <c r="HB2332" s="157"/>
      <c r="HC2332" s="277" t="s">
        <v>438</v>
      </c>
      <c r="HD2332" s="277"/>
      <c r="HF2332" s="277"/>
      <c r="HH2332" s="289"/>
    </row>
    <row r="2333" spans="1:216" ht="12.75" customHeight="1">
      <c r="A2333" s="497" t="s">
        <v>2298</v>
      </c>
      <c r="B2333" s="497"/>
      <c r="C2333" s="497"/>
      <c r="D2333" s="497"/>
      <c r="E2333" s="497"/>
      <c r="F2333" s="497"/>
      <c r="G2333" s="497"/>
      <c r="H2333" s="497"/>
      <c r="I2333" s="497"/>
      <c r="J2333" s="497"/>
      <c r="K2333" s="497"/>
      <c r="L2333" s="497"/>
      <c r="M2333" s="497"/>
      <c r="N2333" s="497"/>
      <c r="O2333" s="497"/>
      <c r="P2333" s="497"/>
      <c r="GO2333" s="277"/>
      <c r="GP2333" s="277" t="s">
        <v>2298</v>
      </c>
      <c r="GQ2333" s="277"/>
      <c r="GR2333" s="277"/>
      <c r="GS2333" s="277"/>
      <c r="GT2333" s="277"/>
      <c r="GU2333" s="277"/>
      <c r="GW2333" s="157"/>
      <c r="GX2333" s="157"/>
      <c r="GY2333" s="157"/>
      <c r="GZ2333" s="277"/>
      <c r="HA2333" s="157"/>
      <c r="HB2333" s="157"/>
      <c r="HC2333" s="277"/>
      <c r="HD2333" s="277"/>
      <c r="HF2333" s="277"/>
      <c r="HH2333" s="289"/>
    </row>
    <row r="2334" spans="1:216" ht="12.75" customHeight="1">
      <c r="A2334" s="178" t="s">
        <v>803</v>
      </c>
      <c r="B2334" s="179" t="s">
        <v>1408</v>
      </c>
      <c r="C2334" s="498" t="s">
        <v>1409</v>
      </c>
      <c r="D2334" s="498"/>
      <c r="E2334" s="498"/>
      <c r="F2334" s="498"/>
      <c r="G2334" s="498"/>
      <c r="H2334" s="180" t="s">
        <v>610</v>
      </c>
      <c r="I2334" s="181">
        <v>3.1749999999999998</v>
      </c>
      <c r="J2334" s="182">
        <v>1</v>
      </c>
      <c r="K2334" s="249">
        <v>3.1749999999999998</v>
      </c>
      <c r="L2334" s="183"/>
      <c r="M2334" s="181"/>
      <c r="N2334" s="184"/>
      <c r="O2334" s="181"/>
      <c r="P2334" s="185"/>
      <c r="GO2334" s="277"/>
      <c r="GP2334" s="277"/>
      <c r="GQ2334" s="277" t="s">
        <v>1409</v>
      </c>
      <c r="GR2334" s="277"/>
      <c r="GS2334" s="277"/>
      <c r="GT2334" s="277"/>
      <c r="GU2334" s="277"/>
      <c r="GW2334" s="157"/>
      <c r="GX2334" s="157"/>
      <c r="GY2334" s="157"/>
      <c r="GZ2334" s="277"/>
      <c r="HA2334" s="157"/>
      <c r="HB2334" s="157"/>
      <c r="HC2334" s="277"/>
      <c r="HD2334" s="277"/>
      <c r="HF2334" s="277"/>
      <c r="HH2334" s="289"/>
    </row>
    <row r="2335" spans="1:216" ht="56.25" customHeight="1">
      <c r="A2335" s="186"/>
      <c r="B2335" s="187" t="s">
        <v>386</v>
      </c>
      <c r="C2335" s="499" t="s">
        <v>387</v>
      </c>
      <c r="D2335" s="499"/>
      <c r="E2335" s="499"/>
      <c r="F2335" s="499"/>
      <c r="G2335" s="499"/>
      <c r="H2335" s="499"/>
      <c r="I2335" s="499"/>
      <c r="J2335" s="499"/>
      <c r="K2335" s="499"/>
      <c r="L2335" s="499"/>
      <c r="M2335" s="499"/>
      <c r="N2335" s="499"/>
      <c r="O2335" s="499"/>
      <c r="P2335" s="499"/>
      <c r="GO2335" s="277"/>
      <c r="GP2335" s="277"/>
      <c r="GQ2335" s="277"/>
      <c r="GR2335" s="277"/>
      <c r="GS2335" s="277"/>
      <c r="GT2335" s="277"/>
      <c r="GU2335" s="277"/>
      <c r="GV2335" s="140" t="s">
        <v>387</v>
      </c>
      <c r="GW2335" s="157"/>
      <c r="GX2335" s="157"/>
      <c r="GY2335" s="157"/>
      <c r="GZ2335" s="277"/>
      <c r="HA2335" s="157"/>
      <c r="HB2335" s="157"/>
      <c r="HC2335" s="277"/>
      <c r="HD2335" s="277"/>
      <c r="HF2335" s="277"/>
      <c r="HH2335" s="289"/>
    </row>
    <row r="2336" spans="1:216" ht="22.5" customHeight="1">
      <c r="A2336" s="186"/>
      <c r="B2336" s="187" t="s">
        <v>388</v>
      </c>
      <c r="C2336" s="499" t="s">
        <v>389</v>
      </c>
      <c r="D2336" s="499"/>
      <c r="E2336" s="499"/>
      <c r="F2336" s="499"/>
      <c r="G2336" s="499"/>
      <c r="H2336" s="499"/>
      <c r="I2336" s="499"/>
      <c r="J2336" s="499"/>
      <c r="K2336" s="499"/>
      <c r="L2336" s="499"/>
      <c r="M2336" s="499"/>
      <c r="N2336" s="499"/>
      <c r="O2336" s="499"/>
      <c r="P2336" s="499"/>
      <c r="GO2336" s="277"/>
      <c r="GP2336" s="277"/>
      <c r="GQ2336" s="277"/>
      <c r="GR2336" s="277"/>
      <c r="GS2336" s="277"/>
      <c r="GT2336" s="277"/>
      <c r="GU2336" s="277"/>
      <c r="GV2336" s="140" t="s">
        <v>389</v>
      </c>
      <c r="GW2336" s="157"/>
      <c r="GX2336" s="157"/>
      <c r="GY2336" s="157"/>
      <c r="GZ2336" s="277"/>
      <c r="HA2336" s="157"/>
      <c r="HB2336" s="157"/>
      <c r="HC2336" s="277"/>
      <c r="HD2336" s="277"/>
      <c r="HF2336" s="277"/>
      <c r="HH2336" s="289"/>
    </row>
    <row r="2337" spans="1:216" ht="12.75" customHeight="1">
      <c r="A2337" s="186"/>
      <c r="B2337" s="187"/>
      <c r="C2337" s="499" t="s">
        <v>2011</v>
      </c>
      <c r="D2337" s="499"/>
      <c r="E2337" s="499"/>
      <c r="F2337" s="499"/>
      <c r="G2337" s="499"/>
      <c r="H2337" s="499"/>
      <c r="I2337" s="499"/>
      <c r="J2337" s="499"/>
      <c r="K2337" s="499"/>
      <c r="L2337" s="499"/>
      <c r="M2337" s="499"/>
      <c r="N2337" s="499"/>
      <c r="O2337" s="499"/>
      <c r="P2337" s="499"/>
      <c r="GO2337" s="277"/>
      <c r="GP2337" s="277"/>
      <c r="GQ2337" s="277"/>
      <c r="GR2337" s="277"/>
      <c r="GS2337" s="277"/>
      <c r="GT2337" s="277"/>
      <c r="GU2337" s="277"/>
      <c r="GV2337" s="140" t="s">
        <v>2011</v>
      </c>
      <c r="GW2337" s="157"/>
      <c r="GX2337" s="157"/>
      <c r="GY2337" s="157"/>
      <c r="GZ2337" s="277"/>
      <c r="HA2337" s="157"/>
      <c r="HB2337" s="157"/>
      <c r="HC2337" s="277"/>
      <c r="HD2337" s="277"/>
      <c r="HF2337" s="277"/>
      <c r="HH2337" s="289"/>
    </row>
    <row r="2338" spans="1:216" ht="12.75" customHeight="1">
      <c r="A2338" s="188"/>
      <c r="B2338" s="189" t="s">
        <v>164</v>
      </c>
      <c r="C2338" s="501" t="s">
        <v>391</v>
      </c>
      <c r="D2338" s="501"/>
      <c r="E2338" s="501"/>
      <c r="F2338" s="501"/>
      <c r="G2338" s="501"/>
      <c r="H2338" s="190" t="s">
        <v>392</v>
      </c>
      <c r="I2338" s="191"/>
      <c r="J2338" s="191"/>
      <c r="K2338" s="215">
        <v>10.5098313</v>
      </c>
      <c r="L2338" s="193"/>
      <c r="M2338" s="191"/>
      <c r="N2338" s="193"/>
      <c r="O2338" s="191"/>
      <c r="P2338" s="194">
        <v>5950.04</v>
      </c>
      <c r="GO2338" s="277"/>
      <c r="GP2338" s="277"/>
      <c r="GQ2338" s="277"/>
      <c r="GR2338" s="277"/>
      <c r="GS2338" s="277"/>
      <c r="GT2338" s="277"/>
      <c r="GU2338" s="277"/>
      <c r="GW2338" s="157" t="s">
        <v>391</v>
      </c>
      <c r="GX2338" s="157"/>
      <c r="GY2338" s="157"/>
      <c r="GZ2338" s="277"/>
      <c r="HA2338" s="157"/>
      <c r="HB2338" s="157"/>
      <c r="HC2338" s="277"/>
      <c r="HD2338" s="277"/>
      <c r="HF2338" s="277"/>
      <c r="HH2338" s="289"/>
    </row>
    <row r="2339" spans="1:216" ht="12.75" customHeight="1">
      <c r="A2339" s="195"/>
      <c r="B2339" s="189" t="s">
        <v>393</v>
      </c>
      <c r="C2339" s="501" t="s">
        <v>394</v>
      </c>
      <c r="D2339" s="501"/>
      <c r="E2339" s="501"/>
      <c r="F2339" s="501"/>
      <c r="G2339" s="501"/>
      <c r="H2339" s="190" t="s">
        <v>392</v>
      </c>
      <c r="I2339" s="201">
        <v>2.06</v>
      </c>
      <c r="J2339" s="197">
        <v>1.6068849999999999</v>
      </c>
      <c r="K2339" s="215">
        <v>10.5098313</v>
      </c>
      <c r="L2339" s="198"/>
      <c r="M2339" s="199"/>
      <c r="N2339" s="200">
        <v>566.14</v>
      </c>
      <c r="O2339" s="191"/>
      <c r="P2339" s="194">
        <v>5950.04</v>
      </c>
      <c r="Q2339" s="278"/>
      <c r="R2339" s="278"/>
      <c r="GO2339" s="277"/>
      <c r="GP2339" s="277"/>
      <c r="GQ2339" s="277"/>
      <c r="GR2339" s="277"/>
      <c r="GS2339" s="277"/>
      <c r="GT2339" s="277"/>
      <c r="GU2339" s="277"/>
      <c r="GW2339" s="157"/>
      <c r="GX2339" s="157" t="s">
        <v>394</v>
      </c>
      <c r="GY2339" s="157"/>
      <c r="GZ2339" s="277"/>
      <c r="HA2339" s="157"/>
      <c r="HB2339" s="157"/>
      <c r="HC2339" s="277"/>
      <c r="HD2339" s="277"/>
      <c r="HF2339" s="277"/>
      <c r="HH2339" s="289"/>
    </row>
    <row r="2340" spans="1:216" ht="12.75" customHeight="1">
      <c r="A2340" s="188"/>
      <c r="B2340" s="189" t="s">
        <v>167</v>
      </c>
      <c r="C2340" s="501" t="s">
        <v>395</v>
      </c>
      <c r="D2340" s="501"/>
      <c r="E2340" s="501"/>
      <c r="F2340" s="501"/>
      <c r="G2340" s="501"/>
      <c r="H2340" s="190"/>
      <c r="I2340" s="191"/>
      <c r="J2340" s="191"/>
      <c r="K2340" s="191"/>
      <c r="L2340" s="193"/>
      <c r="M2340" s="191"/>
      <c r="N2340" s="193"/>
      <c r="O2340" s="191"/>
      <c r="P2340" s="216">
        <v>216.89</v>
      </c>
      <c r="GO2340" s="277"/>
      <c r="GP2340" s="277"/>
      <c r="GQ2340" s="277"/>
      <c r="GR2340" s="277"/>
      <c r="GS2340" s="277"/>
      <c r="GT2340" s="277"/>
      <c r="GU2340" s="277"/>
      <c r="GW2340" s="157" t="s">
        <v>395</v>
      </c>
      <c r="GX2340" s="157"/>
      <c r="GY2340" s="157"/>
      <c r="GZ2340" s="277"/>
      <c r="HA2340" s="157"/>
      <c r="HB2340" s="157"/>
      <c r="HC2340" s="277"/>
      <c r="HD2340" s="277"/>
      <c r="HF2340" s="277"/>
      <c r="HH2340" s="289"/>
    </row>
    <row r="2341" spans="1:216" ht="12.75" customHeight="1">
      <c r="A2341" s="188"/>
      <c r="B2341" s="189"/>
      <c r="C2341" s="501" t="s">
        <v>396</v>
      </c>
      <c r="D2341" s="501"/>
      <c r="E2341" s="501"/>
      <c r="F2341" s="501"/>
      <c r="G2341" s="501"/>
      <c r="H2341" s="190" t="s">
        <v>392</v>
      </c>
      <c r="I2341" s="191"/>
      <c r="J2341" s="191"/>
      <c r="K2341" s="215">
        <v>0.20407439999999999</v>
      </c>
      <c r="L2341" s="193"/>
      <c r="M2341" s="191"/>
      <c r="N2341" s="193"/>
      <c r="O2341" s="191"/>
      <c r="P2341" s="216">
        <v>138.47</v>
      </c>
      <c r="GO2341" s="277"/>
      <c r="GP2341" s="277"/>
      <c r="GQ2341" s="277"/>
      <c r="GR2341" s="277"/>
      <c r="GS2341" s="277"/>
      <c r="GT2341" s="277"/>
      <c r="GU2341" s="277"/>
      <c r="GW2341" s="157" t="s">
        <v>396</v>
      </c>
      <c r="GX2341" s="157"/>
      <c r="GY2341" s="157"/>
      <c r="GZ2341" s="277"/>
      <c r="HA2341" s="157"/>
      <c r="HB2341" s="157"/>
      <c r="HC2341" s="277"/>
      <c r="HD2341" s="277"/>
      <c r="HF2341" s="277"/>
      <c r="HH2341" s="289"/>
    </row>
    <row r="2342" spans="1:216" ht="12.75" customHeight="1">
      <c r="A2342" s="195"/>
      <c r="B2342" s="189" t="s">
        <v>397</v>
      </c>
      <c r="C2342" s="501" t="s">
        <v>398</v>
      </c>
      <c r="D2342" s="501"/>
      <c r="E2342" s="501"/>
      <c r="F2342" s="501"/>
      <c r="G2342" s="501"/>
      <c r="H2342" s="190" t="s">
        <v>399</v>
      </c>
      <c r="I2342" s="201">
        <v>0.02</v>
      </c>
      <c r="J2342" s="197">
        <v>1.6068849999999999</v>
      </c>
      <c r="K2342" s="215">
        <v>0.10203719999999999</v>
      </c>
      <c r="L2342" s="198"/>
      <c r="M2342" s="199"/>
      <c r="N2342" s="200">
        <v>1582.31</v>
      </c>
      <c r="O2342" s="191"/>
      <c r="P2342" s="194">
        <v>161.44999999999999</v>
      </c>
      <c r="Q2342" s="278"/>
      <c r="R2342" s="278"/>
      <c r="GO2342" s="277"/>
      <c r="GP2342" s="277"/>
      <c r="GQ2342" s="277"/>
      <c r="GR2342" s="277"/>
      <c r="GS2342" s="277"/>
      <c r="GT2342" s="277"/>
      <c r="GU2342" s="277"/>
      <c r="GW2342" s="157"/>
      <c r="GX2342" s="157" t="s">
        <v>398</v>
      </c>
      <c r="GY2342" s="157"/>
      <c r="GZ2342" s="277"/>
      <c r="HA2342" s="157"/>
      <c r="HB2342" s="157"/>
      <c r="HC2342" s="277"/>
      <c r="HD2342" s="277"/>
      <c r="HF2342" s="277"/>
      <c r="HH2342" s="289"/>
    </row>
    <row r="2343" spans="1:216" ht="12.75" customHeight="1">
      <c r="A2343" s="203"/>
      <c r="B2343" s="189" t="s">
        <v>400</v>
      </c>
      <c r="C2343" s="501" t="s">
        <v>401</v>
      </c>
      <c r="D2343" s="501"/>
      <c r="E2343" s="501"/>
      <c r="F2343" s="501"/>
      <c r="G2343" s="501"/>
      <c r="H2343" s="190" t="s">
        <v>392</v>
      </c>
      <c r="I2343" s="201">
        <v>0.02</v>
      </c>
      <c r="J2343" s="197">
        <v>1.6068849999999999</v>
      </c>
      <c r="K2343" s="215">
        <v>0.10203719999999999</v>
      </c>
      <c r="L2343" s="193"/>
      <c r="M2343" s="191"/>
      <c r="N2343" s="204">
        <v>777.91</v>
      </c>
      <c r="O2343" s="191"/>
      <c r="P2343" s="216">
        <v>79.38</v>
      </c>
      <c r="GO2343" s="277"/>
      <c r="GP2343" s="277"/>
      <c r="GQ2343" s="277"/>
      <c r="GR2343" s="277"/>
      <c r="GS2343" s="277"/>
      <c r="GT2343" s="277"/>
      <c r="GU2343" s="277"/>
      <c r="GW2343" s="157"/>
      <c r="GX2343" s="157"/>
      <c r="GY2343" s="157" t="s">
        <v>401</v>
      </c>
      <c r="GZ2343" s="277"/>
      <c r="HA2343" s="157"/>
      <c r="HB2343" s="157"/>
      <c r="HC2343" s="277"/>
      <c r="HD2343" s="277"/>
      <c r="HF2343" s="277"/>
      <c r="HH2343" s="289"/>
    </row>
    <row r="2344" spans="1:216" ht="12.75" customHeight="1">
      <c r="A2344" s="195"/>
      <c r="B2344" s="189" t="s">
        <v>402</v>
      </c>
      <c r="C2344" s="501" t="s">
        <v>403</v>
      </c>
      <c r="D2344" s="501"/>
      <c r="E2344" s="501"/>
      <c r="F2344" s="501"/>
      <c r="G2344" s="501"/>
      <c r="H2344" s="190" t="s">
        <v>399</v>
      </c>
      <c r="I2344" s="201">
        <v>0.02</v>
      </c>
      <c r="J2344" s="197">
        <v>1.6068849999999999</v>
      </c>
      <c r="K2344" s="215">
        <v>0.10203719999999999</v>
      </c>
      <c r="L2344" s="198"/>
      <c r="M2344" s="199"/>
      <c r="N2344" s="200">
        <v>543.33000000000004</v>
      </c>
      <c r="O2344" s="191"/>
      <c r="P2344" s="194">
        <v>55.44</v>
      </c>
      <c r="Q2344" s="278"/>
      <c r="R2344" s="278"/>
      <c r="GO2344" s="277"/>
      <c r="GP2344" s="277"/>
      <c r="GQ2344" s="277"/>
      <c r="GR2344" s="277"/>
      <c r="GS2344" s="277"/>
      <c r="GT2344" s="277"/>
      <c r="GU2344" s="277"/>
      <c r="GW2344" s="157"/>
      <c r="GX2344" s="157" t="s">
        <v>403</v>
      </c>
      <c r="GY2344" s="157"/>
      <c r="GZ2344" s="277"/>
      <c r="HA2344" s="157"/>
      <c r="HB2344" s="157"/>
      <c r="HC2344" s="277"/>
      <c r="HD2344" s="277"/>
      <c r="HF2344" s="277"/>
      <c r="HH2344" s="289"/>
    </row>
    <row r="2345" spans="1:216" ht="12.75" customHeight="1">
      <c r="A2345" s="203"/>
      <c r="B2345" s="189" t="s">
        <v>404</v>
      </c>
      <c r="C2345" s="501" t="s">
        <v>405</v>
      </c>
      <c r="D2345" s="501"/>
      <c r="E2345" s="501"/>
      <c r="F2345" s="501"/>
      <c r="G2345" s="501"/>
      <c r="H2345" s="190" t="s">
        <v>392</v>
      </c>
      <c r="I2345" s="201">
        <v>0.02</v>
      </c>
      <c r="J2345" s="197">
        <v>1.6068849999999999</v>
      </c>
      <c r="K2345" s="215">
        <v>0.10203719999999999</v>
      </c>
      <c r="L2345" s="193"/>
      <c r="M2345" s="191"/>
      <c r="N2345" s="204">
        <v>579.11</v>
      </c>
      <c r="O2345" s="191"/>
      <c r="P2345" s="216">
        <v>59.09</v>
      </c>
      <c r="GO2345" s="277"/>
      <c r="GP2345" s="277"/>
      <c r="GQ2345" s="277"/>
      <c r="GR2345" s="277"/>
      <c r="GS2345" s="277"/>
      <c r="GT2345" s="277"/>
      <c r="GU2345" s="277"/>
      <c r="GW2345" s="157"/>
      <c r="GX2345" s="157"/>
      <c r="GY2345" s="157" t="s">
        <v>405</v>
      </c>
      <c r="GZ2345" s="277"/>
      <c r="HA2345" s="157"/>
      <c r="HB2345" s="157"/>
      <c r="HC2345" s="277"/>
      <c r="HD2345" s="277"/>
      <c r="HF2345" s="277"/>
      <c r="HH2345" s="289"/>
    </row>
    <row r="2346" spans="1:216" ht="12.75" customHeight="1">
      <c r="A2346" s="188"/>
      <c r="B2346" s="189" t="s">
        <v>180</v>
      </c>
      <c r="C2346" s="501" t="s">
        <v>410</v>
      </c>
      <c r="D2346" s="501"/>
      <c r="E2346" s="501"/>
      <c r="F2346" s="501"/>
      <c r="G2346" s="501"/>
      <c r="H2346" s="190"/>
      <c r="I2346" s="191"/>
      <c r="J2346" s="191"/>
      <c r="K2346" s="191"/>
      <c r="L2346" s="193"/>
      <c r="M2346" s="191"/>
      <c r="N2346" s="193"/>
      <c r="O2346" s="191"/>
      <c r="P2346" s="216">
        <v>348.01</v>
      </c>
      <c r="GO2346" s="277"/>
      <c r="GP2346" s="277"/>
      <c r="GQ2346" s="277"/>
      <c r="GR2346" s="277"/>
      <c r="GS2346" s="277"/>
      <c r="GT2346" s="277"/>
      <c r="GU2346" s="277"/>
      <c r="GW2346" s="157" t="s">
        <v>410</v>
      </c>
      <c r="GX2346" s="157"/>
      <c r="GY2346" s="157"/>
      <c r="GZ2346" s="277"/>
      <c r="HA2346" s="157"/>
      <c r="HB2346" s="157"/>
      <c r="HC2346" s="277"/>
      <c r="HD2346" s="277"/>
      <c r="HF2346" s="277"/>
      <c r="HH2346" s="289"/>
    </row>
    <row r="2347" spans="1:216" ht="33.75" customHeight="1">
      <c r="A2347" s="195"/>
      <c r="B2347" s="189" t="s">
        <v>593</v>
      </c>
      <c r="C2347" s="501" t="s">
        <v>594</v>
      </c>
      <c r="D2347" s="501"/>
      <c r="E2347" s="501"/>
      <c r="F2347" s="501"/>
      <c r="G2347" s="501"/>
      <c r="H2347" s="190" t="s">
        <v>595</v>
      </c>
      <c r="I2347" s="201">
        <v>13.33</v>
      </c>
      <c r="J2347" s="202">
        <v>1.0367</v>
      </c>
      <c r="K2347" s="215">
        <v>43.875994900000002</v>
      </c>
      <c r="L2347" s="205">
        <v>5.87</v>
      </c>
      <c r="M2347" s="206">
        <v>0.87</v>
      </c>
      <c r="N2347" s="200">
        <v>5.1100000000000003</v>
      </c>
      <c r="O2347" s="191"/>
      <c r="P2347" s="194">
        <v>224.21</v>
      </c>
      <c r="Q2347" s="278"/>
      <c r="R2347" s="278"/>
      <c r="GO2347" s="277"/>
      <c r="GP2347" s="277"/>
      <c r="GQ2347" s="277"/>
      <c r="GR2347" s="277"/>
      <c r="GS2347" s="277"/>
      <c r="GT2347" s="277"/>
      <c r="GU2347" s="277"/>
      <c r="GW2347" s="157"/>
      <c r="GX2347" s="157" t="s">
        <v>594</v>
      </c>
      <c r="GY2347" s="157"/>
      <c r="GZ2347" s="277"/>
      <c r="HA2347" s="157"/>
      <c r="HB2347" s="157"/>
      <c r="HC2347" s="277"/>
      <c r="HD2347" s="277"/>
      <c r="HF2347" s="277"/>
      <c r="HH2347" s="289"/>
    </row>
    <row r="2348" spans="1:216" ht="22.5" customHeight="1">
      <c r="A2348" s="195"/>
      <c r="B2348" s="189" t="s">
        <v>1403</v>
      </c>
      <c r="C2348" s="501" t="s">
        <v>1404</v>
      </c>
      <c r="D2348" s="501"/>
      <c r="E2348" s="501"/>
      <c r="F2348" s="501"/>
      <c r="G2348" s="501"/>
      <c r="H2348" s="190" t="s">
        <v>1405</v>
      </c>
      <c r="I2348" s="201">
        <v>0.55000000000000004</v>
      </c>
      <c r="J2348" s="202">
        <v>1.0367</v>
      </c>
      <c r="K2348" s="215">
        <v>1.8103374000000001</v>
      </c>
      <c r="L2348" s="205">
        <v>37.71</v>
      </c>
      <c r="M2348" s="206">
        <v>1.54</v>
      </c>
      <c r="N2348" s="200">
        <v>58.07</v>
      </c>
      <c r="O2348" s="191"/>
      <c r="P2348" s="194">
        <v>105.13</v>
      </c>
      <c r="Q2348" s="278"/>
      <c r="R2348" s="278"/>
      <c r="GO2348" s="277"/>
      <c r="GP2348" s="277"/>
      <c r="GQ2348" s="277"/>
      <c r="GR2348" s="277"/>
      <c r="GS2348" s="277"/>
      <c r="GT2348" s="277"/>
      <c r="GU2348" s="277"/>
      <c r="GW2348" s="157"/>
      <c r="GX2348" s="157" t="s">
        <v>1404</v>
      </c>
      <c r="GY2348" s="157"/>
      <c r="GZ2348" s="277"/>
      <c r="HA2348" s="157"/>
      <c r="HB2348" s="157"/>
      <c r="HC2348" s="277"/>
      <c r="HD2348" s="277"/>
      <c r="HF2348" s="277"/>
      <c r="HH2348" s="289"/>
    </row>
    <row r="2349" spans="1:216" ht="12.75" customHeight="1">
      <c r="A2349" s="195"/>
      <c r="B2349" s="189" t="s">
        <v>730</v>
      </c>
      <c r="C2349" s="501" t="s">
        <v>731</v>
      </c>
      <c r="D2349" s="501"/>
      <c r="E2349" s="501"/>
      <c r="F2349" s="501"/>
      <c r="G2349" s="501"/>
      <c r="H2349" s="190" t="s">
        <v>413</v>
      </c>
      <c r="I2349" s="201">
        <v>0.05</v>
      </c>
      <c r="J2349" s="202">
        <v>1.0367</v>
      </c>
      <c r="K2349" s="215">
        <v>0.1645761</v>
      </c>
      <c r="L2349" s="205">
        <v>79.88</v>
      </c>
      <c r="M2349" s="206">
        <v>1.42</v>
      </c>
      <c r="N2349" s="200">
        <v>113.43</v>
      </c>
      <c r="O2349" s="191"/>
      <c r="P2349" s="194">
        <v>18.670000000000002</v>
      </c>
      <c r="Q2349" s="278"/>
      <c r="R2349" s="278"/>
      <c r="GO2349" s="277"/>
      <c r="GP2349" s="277"/>
      <c r="GQ2349" s="277"/>
      <c r="GR2349" s="277"/>
      <c r="GS2349" s="277"/>
      <c r="GT2349" s="277"/>
      <c r="GU2349" s="277"/>
      <c r="GW2349" s="157"/>
      <c r="GX2349" s="157" t="s">
        <v>731</v>
      </c>
      <c r="GY2349" s="157"/>
      <c r="GZ2349" s="277"/>
      <c r="HA2349" s="157"/>
      <c r="HB2349" s="157"/>
      <c r="HC2349" s="277"/>
      <c r="HD2349" s="277"/>
      <c r="HF2349" s="277"/>
      <c r="HH2349" s="289"/>
    </row>
    <row r="2350" spans="1:216" ht="12.75" customHeight="1">
      <c r="A2350" s="210"/>
      <c r="B2350" s="187"/>
      <c r="C2350" s="500" t="s">
        <v>429</v>
      </c>
      <c r="D2350" s="500"/>
      <c r="E2350" s="500"/>
      <c r="F2350" s="500"/>
      <c r="G2350" s="500"/>
      <c r="H2350" s="180"/>
      <c r="I2350" s="181"/>
      <c r="J2350" s="181"/>
      <c r="K2350" s="181"/>
      <c r="L2350" s="183"/>
      <c r="M2350" s="181"/>
      <c r="N2350" s="211"/>
      <c r="O2350" s="181"/>
      <c r="P2350" s="212">
        <v>6653.41</v>
      </c>
      <c r="Q2350" s="278"/>
      <c r="R2350" s="278"/>
      <c r="GO2350" s="277"/>
      <c r="GP2350" s="277"/>
      <c r="GQ2350" s="277"/>
      <c r="GR2350" s="277"/>
      <c r="GS2350" s="277"/>
      <c r="GT2350" s="277"/>
      <c r="GU2350" s="277"/>
      <c r="GW2350" s="157"/>
      <c r="GX2350" s="157"/>
      <c r="GY2350" s="157"/>
      <c r="GZ2350" s="277" t="s">
        <v>429</v>
      </c>
      <c r="HA2350" s="157"/>
      <c r="HB2350" s="157"/>
      <c r="HC2350" s="277"/>
      <c r="HD2350" s="277"/>
      <c r="HF2350" s="277"/>
      <c r="HH2350" s="289"/>
    </row>
    <row r="2351" spans="1:216" ht="12.75" customHeight="1">
      <c r="A2351" s="203" t="s">
        <v>2299</v>
      </c>
      <c r="B2351" s="189" t="s">
        <v>430</v>
      </c>
      <c r="C2351" s="501" t="s">
        <v>431</v>
      </c>
      <c r="D2351" s="501"/>
      <c r="E2351" s="501"/>
      <c r="F2351" s="501"/>
      <c r="G2351" s="501"/>
      <c r="H2351" s="190" t="s">
        <v>432</v>
      </c>
      <c r="I2351" s="209">
        <v>2</v>
      </c>
      <c r="J2351" s="191"/>
      <c r="K2351" s="209">
        <v>2</v>
      </c>
      <c r="L2351" s="193"/>
      <c r="M2351" s="191"/>
      <c r="N2351" s="193"/>
      <c r="O2351" s="202">
        <v>1.0367</v>
      </c>
      <c r="P2351" s="216">
        <v>76.77</v>
      </c>
      <c r="GO2351" s="277"/>
      <c r="GP2351" s="277"/>
      <c r="GQ2351" s="277"/>
      <c r="GR2351" s="277"/>
      <c r="GS2351" s="277"/>
      <c r="GT2351" s="277"/>
      <c r="GU2351" s="277"/>
      <c r="GW2351" s="157"/>
      <c r="GX2351" s="157"/>
      <c r="GY2351" s="157"/>
      <c r="GZ2351" s="277"/>
      <c r="HA2351" s="157" t="s">
        <v>431</v>
      </c>
      <c r="HB2351" s="157"/>
      <c r="HC2351" s="277"/>
      <c r="HD2351" s="277"/>
      <c r="HF2351" s="277"/>
      <c r="HH2351" s="289"/>
    </row>
    <row r="2352" spans="1:216" ht="12.75" customHeight="1">
      <c r="A2352" s="203"/>
      <c r="B2352" s="189"/>
      <c r="C2352" s="501" t="s">
        <v>433</v>
      </c>
      <c r="D2352" s="501"/>
      <c r="E2352" s="501"/>
      <c r="F2352" s="501"/>
      <c r="G2352" s="501"/>
      <c r="H2352" s="190"/>
      <c r="I2352" s="191"/>
      <c r="J2352" s="191"/>
      <c r="K2352" s="191"/>
      <c r="L2352" s="193"/>
      <c r="M2352" s="191"/>
      <c r="N2352" s="193"/>
      <c r="O2352" s="191"/>
      <c r="P2352" s="194">
        <v>6088.51</v>
      </c>
      <c r="GO2352" s="277"/>
      <c r="GP2352" s="277"/>
      <c r="GQ2352" s="277"/>
      <c r="GR2352" s="277"/>
      <c r="GS2352" s="277"/>
      <c r="GT2352" s="277"/>
      <c r="GU2352" s="277"/>
      <c r="GW2352" s="157"/>
      <c r="GX2352" s="157"/>
      <c r="GY2352" s="157"/>
      <c r="GZ2352" s="277"/>
      <c r="HA2352" s="157"/>
      <c r="HB2352" s="157" t="s">
        <v>433</v>
      </c>
      <c r="HC2352" s="277"/>
      <c r="HD2352" s="277"/>
      <c r="HF2352" s="277"/>
      <c r="HH2352" s="289"/>
    </row>
    <row r="2353" spans="1:216" ht="12.75" customHeight="1">
      <c r="A2353" s="203"/>
      <c r="B2353" s="189" t="s">
        <v>603</v>
      </c>
      <c r="C2353" s="501" t="s">
        <v>604</v>
      </c>
      <c r="D2353" s="501"/>
      <c r="E2353" s="501"/>
      <c r="F2353" s="501"/>
      <c r="G2353" s="501"/>
      <c r="H2353" s="190" t="s">
        <v>432</v>
      </c>
      <c r="I2353" s="209">
        <v>97</v>
      </c>
      <c r="J2353" s="191"/>
      <c r="K2353" s="209">
        <v>97</v>
      </c>
      <c r="L2353" s="193"/>
      <c r="M2353" s="191"/>
      <c r="N2353" s="193"/>
      <c r="O2353" s="191"/>
      <c r="P2353" s="194">
        <v>5905.85</v>
      </c>
      <c r="GO2353" s="277"/>
      <c r="GP2353" s="277"/>
      <c r="GQ2353" s="277"/>
      <c r="GR2353" s="277"/>
      <c r="GS2353" s="277"/>
      <c r="GT2353" s="277"/>
      <c r="GU2353" s="277"/>
      <c r="GW2353" s="157"/>
      <c r="GX2353" s="157"/>
      <c r="GY2353" s="157"/>
      <c r="GZ2353" s="277"/>
      <c r="HA2353" s="157"/>
      <c r="HB2353" s="157" t="s">
        <v>604</v>
      </c>
      <c r="HC2353" s="277"/>
      <c r="HD2353" s="277"/>
      <c r="HF2353" s="277"/>
      <c r="HH2353" s="289"/>
    </row>
    <row r="2354" spans="1:216" ht="12.75" customHeight="1">
      <c r="A2354" s="203"/>
      <c r="B2354" s="189" t="s">
        <v>605</v>
      </c>
      <c r="C2354" s="501" t="s">
        <v>606</v>
      </c>
      <c r="D2354" s="501"/>
      <c r="E2354" s="501"/>
      <c r="F2354" s="501"/>
      <c r="G2354" s="501"/>
      <c r="H2354" s="190" t="s">
        <v>432</v>
      </c>
      <c r="I2354" s="209">
        <v>51</v>
      </c>
      <c r="J2354" s="191"/>
      <c r="K2354" s="209">
        <v>51</v>
      </c>
      <c r="L2354" s="193"/>
      <c r="M2354" s="191"/>
      <c r="N2354" s="193"/>
      <c r="O2354" s="191"/>
      <c r="P2354" s="194">
        <v>3105.14</v>
      </c>
      <c r="GO2354" s="277"/>
      <c r="GP2354" s="277"/>
      <c r="GQ2354" s="277"/>
      <c r="GR2354" s="277"/>
      <c r="GS2354" s="277"/>
      <c r="GT2354" s="277"/>
      <c r="GU2354" s="277"/>
      <c r="GW2354" s="157"/>
      <c r="GX2354" s="157"/>
      <c r="GY2354" s="157"/>
      <c r="GZ2354" s="277"/>
      <c r="HA2354" s="157"/>
      <c r="HB2354" s="157" t="s">
        <v>606</v>
      </c>
      <c r="HC2354" s="277"/>
      <c r="HD2354" s="277"/>
      <c r="HF2354" s="277"/>
      <c r="HH2354" s="289"/>
    </row>
    <row r="2355" spans="1:216" ht="12.75" customHeight="1">
      <c r="A2355" s="213"/>
      <c r="B2355" s="214"/>
      <c r="C2355" s="500" t="s">
        <v>438</v>
      </c>
      <c r="D2355" s="500"/>
      <c r="E2355" s="500"/>
      <c r="F2355" s="500"/>
      <c r="G2355" s="500"/>
      <c r="H2355" s="180"/>
      <c r="I2355" s="181"/>
      <c r="J2355" s="181"/>
      <c r="K2355" s="181"/>
      <c r="L2355" s="183"/>
      <c r="M2355" s="181"/>
      <c r="N2355" s="211">
        <v>4957.8500000000004</v>
      </c>
      <c r="O2355" s="181"/>
      <c r="P2355" s="212">
        <v>15741.17</v>
      </c>
      <c r="GO2355" s="277"/>
      <c r="GP2355" s="277"/>
      <c r="GQ2355" s="277"/>
      <c r="GR2355" s="277"/>
      <c r="GS2355" s="277"/>
      <c r="GT2355" s="277"/>
      <c r="GU2355" s="277"/>
      <c r="GW2355" s="157"/>
      <c r="GX2355" s="157"/>
      <c r="GY2355" s="157"/>
      <c r="GZ2355" s="277"/>
      <c r="HA2355" s="157"/>
      <c r="HB2355" s="157"/>
      <c r="HC2355" s="277" t="s">
        <v>438</v>
      </c>
      <c r="HD2355" s="277"/>
      <c r="HF2355" s="277"/>
      <c r="HH2355" s="289"/>
    </row>
    <row r="2356" spans="1:216" ht="45" customHeight="1">
      <c r="A2356" s="178" t="s">
        <v>805</v>
      </c>
      <c r="B2356" s="179" t="s">
        <v>1457</v>
      </c>
      <c r="C2356" s="498" t="s">
        <v>1458</v>
      </c>
      <c r="D2356" s="498"/>
      <c r="E2356" s="498"/>
      <c r="F2356" s="498"/>
      <c r="G2356" s="498"/>
      <c r="H2356" s="180" t="s">
        <v>610</v>
      </c>
      <c r="I2356" s="181">
        <v>4.4999999999999998E-2</v>
      </c>
      <c r="J2356" s="182">
        <v>1</v>
      </c>
      <c r="K2356" s="249">
        <v>4.4999999999999998E-2</v>
      </c>
      <c r="L2356" s="183"/>
      <c r="M2356" s="181"/>
      <c r="N2356" s="184"/>
      <c r="O2356" s="181"/>
      <c r="P2356" s="185"/>
      <c r="GO2356" s="277"/>
      <c r="GP2356" s="277"/>
      <c r="GQ2356" s="277" t="s">
        <v>1458</v>
      </c>
      <c r="GR2356" s="277"/>
      <c r="GS2356" s="277"/>
      <c r="GT2356" s="277"/>
      <c r="GU2356" s="277"/>
      <c r="GW2356" s="157"/>
      <c r="GX2356" s="157"/>
      <c r="GY2356" s="157"/>
      <c r="GZ2356" s="277"/>
      <c r="HA2356" s="157"/>
      <c r="HB2356" s="157"/>
      <c r="HC2356" s="277"/>
      <c r="HD2356" s="277"/>
      <c r="HF2356" s="277"/>
      <c r="HH2356" s="289"/>
    </row>
    <row r="2357" spans="1:216" ht="56.25" customHeight="1">
      <c r="A2357" s="186"/>
      <c r="B2357" s="187" t="s">
        <v>386</v>
      </c>
      <c r="C2357" s="499" t="s">
        <v>387</v>
      </c>
      <c r="D2357" s="499"/>
      <c r="E2357" s="499"/>
      <c r="F2357" s="499"/>
      <c r="G2357" s="499"/>
      <c r="H2357" s="499"/>
      <c r="I2357" s="499"/>
      <c r="J2357" s="499"/>
      <c r="K2357" s="499"/>
      <c r="L2357" s="499"/>
      <c r="M2357" s="499"/>
      <c r="N2357" s="499"/>
      <c r="O2357" s="499"/>
      <c r="P2357" s="499"/>
      <c r="GO2357" s="277"/>
      <c r="GP2357" s="277"/>
      <c r="GQ2357" s="277"/>
      <c r="GR2357" s="277"/>
      <c r="GS2357" s="277"/>
      <c r="GT2357" s="277"/>
      <c r="GU2357" s="277"/>
      <c r="GV2357" s="140" t="s">
        <v>387</v>
      </c>
      <c r="GW2357" s="157"/>
      <c r="GX2357" s="157"/>
      <c r="GY2357" s="157"/>
      <c r="GZ2357" s="277"/>
      <c r="HA2357" s="157"/>
      <c r="HB2357" s="157"/>
      <c r="HC2357" s="277"/>
      <c r="HD2357" s="277"/>
      <c r="HF2357" s="277"/>
      <c r="HH2357" s="289"/>
    </row>
    <row r="2358" spans="1:216" ht="22.5" customHeight="1">
      <c r="A2358" s="186"/>
      <c r="B2358" s="187" t="s">
        <v>388</v>
      </c>
      <c r="C2358" s="499" t="s">
        <v>389</v>
      </c>
      <c r="D2358" s="499"/>
      <c r="E2358" s="499"/>
      <c r="F2358" s="499"/>
      <c r="G2358" s="499"/>
      <c r="H2358" s="499"/>
      <c r="I2358" s="499"/>
      <c r="J2358" s="499"/>
      <c r="K2358" s="499"/>
      <c r="L2358" s="499"/>
      <c r="M2358" s="499"/>
      <c r="N2358" s="499"/>
      <c r="O2358" s="499"/>
      <c r="P2358" s="499"/>
      <c r="GO2358" s="277"/>
      <c r="GP2358" s="277"/>
      <c r="GQ2358" s="277"/>
      <c r="GR2358" s="277"/>
      <c r="GS2358" s="277"/>
      <c r="GT2358" s="277"/>
      <c r="GU2358" s="277"/>
      <c r="GV2358" s="140" t="s">
        <v>389</v>
      </c>
      <c r="GW2358" s="157"/>
      <c r="GX2358" s="157"/>
      <c r="GY2358" s="157"/>
      <c r="GZ2358" s="277"/>
      <c r="HA2358" s="157"/>
      <c r="HB2358" s="157"/>
      <c r="HC2358" s="277"/>
      <c r="HD2358" s="277"/>
      <c r="HF2358" s="277"/>
      <c r="HH2358" s="289"/>
    </row>
    <row r="2359" spans="1:216" ht="12.75" customHeight="1">
      <c r="A2359" s="186"/>
      <c r="B2359" s="187"/>
      <c r="C2359" s="499" t="s">
        <v>2011</v>
      </c>
      <c r="D2359" s="499"/>
      <c r="E2359" s="499"/>
      <c r="F2359" s="499"/>
      <c r="G2359" s="499"/>
      <c r="H2359" s="499"/>
      <c r="I2359" s="499"/>
      <c r="J2359" s="499"/>
      <c r="K2359" s="499"/>
      <c r="L2359" s="499"/>
      <c r="M2359" s="499"/>
      <c r="N2359" s="499"/>
      <c r="O2359" s="499"/>
      <c r="P2359" s="499"/>
      <c r="GO2359" s="277"/>
      <c r="GP2359" s="277"/>
      <c r="GQ2359" s="277"/>
      <c r="GR2359" s="277"/>
      <c r="GS2359" s="277"/>
      <c r="GT2359" s="277"/>
      <c r="GU2359" s="277"/>
      <c r="GV2359" s="140" t="s">
        <v>2011</v>
      </c>
      <c r="GW2359" s="157"/>
      <c r="GX2359" s="157"/>
      <c r="GY2359" s="157"/>
      <c r="GZ2359" s="277"/>
      <c r="HA2359" s="157"/>
      <c r="HB2359" s="157"/>
      <c r="HC2359" s="277"/>
      <c r="HD2359" s="277"/>
      <c r="HF2359" s="277"/>
      <c r="HH2359" s="289"/>
    </row>
    <row r="2360" spans="1:216" ht="12.75" customHeight="1">
      <c r="A2360" s="188"/>
      <c r="B2360" s="189" t="s">
        <v>164</v>
      </c>
      <c r="C2360" s="501" t="s">
        <v>391</v>
      </c>
      <c r="D2360" s="501"/>
      <c r="E2360" s="501"/>
      <c r="F2360" s="501"/>
      <c r="G2360" s="501"/>
      <c r="H2360" s="190" t="s">
        <v>392</v>
      </c>
      <c r="I2360" s="191"/>
      <c r="J2360" s="191"/>
      <c r="K2360" s="197">
        <v>0.64789600000000003</v>
      </c>
      <c r="L2360" s="193"/>
      <c r="M2360" s="191"/>
      <c r="N2360" s="193"/>
      <c r="O2360" s="191"/>
      <c r="P2360" s="216">
        <v>366.8</v>
      </c>
      <c r="GO2360" s="277"/>
      <c r="GP2360" s="277"/>
      <c r="GQ2360" s="277"/>
      <c r="GR2360" s="277"/>
      <c r="GS2360" s="277"/>
      <c r="GT2360" s="277"/>
      <c r="GU2360" s="277"/>
      <c r="GW2360" s="157" t="s">
        <v>391</v>
      </c>
      <c r="GX2360" s="157"/>
      <c r="GY2360" s="157"/>
      <c r="GZ2360" s="277"/>
      <c r="HA2360" s="157"/>
      <c r="HB2360" s="157"/>
      <c r="HC2360" s="277"/>
      <c r="HD2360" s="277"/>
      <c r="HF2360" s="277"/>
      <c r="HH2360" s="289"/>
    </row>
    <row r="2361" spans="1:216" ht="12.75" customHeight="1">
      <c r="A2361" s="195"/>
      <c r="B2361" s="189" t="s">
        <v>393</v>
      </c>
      <c r="C2361" s="501" t="s">
        <v>394</v>
      </c>
      <c r="D2361" s="501"/>
      <c r="E2361" s="501"/>
      <c r="F2361" s="501"/>
      <c r="G2361" s="501"/>
      <c r="H2361" s="190" t="s">
        <v>392</v>
      </c>
      <c r="I2361" s="201">
        <v>8.9600000000000009</v>
      </c>
      <c r="J2361" s="197">
        <v>1.6068849999999999</v>
      </c>
      <c r="K2361" s="197">
        <v>0.64789600000000003</v>
      </c>
      <c r="L2361" s="198"/>
      <c r="M2361" s="199"/>
      <c r="N2361" s="200">
        <v>566.14</v>
      </c>
      <c r="O2361" s="191"/>
      <c r="P2361" s="194">
        <v>366.8</v>
      </c>
      <c r="Q2361" s="278"/>
      <c r="R2361" s="278"/>
      <c r="GO2361" s="277"/>
      <c r="GP2361" s="277"/>
      <c r="GQ2361" s="277"/>
      <c r="GR2361" s="277"/>
      <c r="GS2361" s="277"/>
      <c r="GT2361" s="277"/>
      <c r="GU2361" s="277"/>
      <c r="GW2361" s="157"/>
      <c r="GX2361" s="157" t="s">
        <v>394</v>
      </c>
      <c r="GY2361" s="157"/>
      <c r="GZ2361" s="277"/>
      <c r="HA2361" s="157"/>
      <c r="HB2361" s="157"/>
      <c r="HC2361" s="277"/>
      <c r="HD2361" s="277"/>
      <c r="HF2361" s="277"/>
      <c r="HH2361" s="289"/>
    </row>
    <row r="2362" spans="1:216" ht="12.75" customHeight="1">
      <c r="A2362" s="188"/>
      <c r="B2362" s="189" t="s">
        <v>167</v>
      </c>
      <c r="C2362" s="501" t="s">
        <v>395</v>
      </c>
      <c r="D2362" s="501"/>
      <c r="E2362" s="501"/>
      <c r="F2362" s="501"/>
      <c r="G2362" s="501"/>
      <c r="H2362" s="190"/>
      <c r="I2362" s="191"/>
      <c r="J2362" s="191"/>
      <c r="K2362" s="191"/>
      <c r="L2362" s="193"/>
      <c r="M2362" s="191"/>
      <c r="N2362" s="193"/>
      <c r="O2362" s="191"/>
      <c r="P2362" s="216">
        <v>9.23</v>
      </c>
      <c r="GO2362" s="277"/>
      <c r="GP2362" s="277"/>
      <c r="GQ2362" s="277"/>
      <c r="GR2362" s="277"/>
      <c r="GS2362" s="277"/>
      <c r="GT2362" s="277"/>
      <c r="GU2362" s="277"/>
      <c r="GW2362" s="157" t="s">
        <v>395</v>
      </c>
      <c r="GX2362" s="157"/>
      <c r="GY2362" s="157"/>
      <c r="GZ2362" s="277"/>
      <c r="HA2362" s="157"/>
      <c r="HB2362" s="157"/>
      <c r="HC2362" s="277"/>
      <c r="HD2362" s="277"/>
      <c r="HF2362" s="277"/>
      <c r="HH2362" s="289"/>
    </row>
    <row r="2363" spans="1:216" ht="12.75" customHeight="1">
      <c r="A2363" s="188"/>
      <c r="B2363" s="189"/>
      <c r="C2363" s="501" t="s">
        <v>396</v>
      </c>
      <c r="D2363" s="501"/>
      <c r="E2363" s="501"/>
      <c r="F2363" s="501"/>
      <c r="G2363" s="501"/>
      <c r="H2363" s="190" t="s">
        <v>392</v>
      </c>
      <c r="I2363" s="191"/>
      <c r="J2363" s="191"/>
      <c r="K2363" s="215">
        <v>8.6771999999999995E-3</v>
      </c>
      <c r="L2363" s="193"/>
      <c r="M2363" s="191"/>
      <c r="N2363" s="193"/>
      <c r="O2363" s="191"/>
      <c r="P2363" s="216">
        <v>5.89</v>
      </c>
      <c r="GO2363" s="277"/>
      <c r="GP2363" s="277"/>
      <c r="GQ2363" s="277"/>
      <c r="GR2363" s="277"/>
      <c r="GS2363" s="277"/>
      <c r="GT2363" s="277"/>
      <c r="GU2363" s="277"/>
      <c r="GW2363" s="157" t="s">
        <v>396</v>
      </c>
      <c r="GX2363" s="157"/>
      <c r="GY2363" s="157"/>
      <c r="GZ2363" s="277"/>
      <c r="HA2363" s="157"/>
      <c r="HB2363" s="157"/>
      <c r="HC2363" s="277"/>
      <c r="HD2363" s="277"/>
      <c r="HF2363" s="277"/>
      <c r="HH2363" s="289"/>
    </row>
    <row r="2364" spans="1:216" ht="12.75" customHeight="1">
      <c r="A2364" s="195"/>
      <c r="B2364" s="189" t="s">
        <v>397</v>
      </c>
      <c r="C2364" s="501" t="s">
        <v>398</v>
      </c>
      <c r="D2364" s="501"/>
      <c r="E2364" s="501"/>
      <c r="F2364" s="501"/>
      <c r="G2364" s="501"/>
      <c r="H2364" s="190" t="s">
        <v>399</v>
      </c>
      <c r="I2364" s="201">
        <v>0.06</v>
      </c>
      <c r="J2364" s="197">
        <v>1.6068849999999999</v>
      </c>
      <c r="K2364" s="215">
        <v>4.3385999999999997E-3</v>
      </c>
      <c r="L2364" s="198"/>
      <c r="M2364" s="199"/>
      <c r="N2364" s="200">
        <v>1582.31</v>
      </c>
      <c r="O2364" s="191"/>
      <c r="P2364" s="194">
        <v>6.87</v>
      </c>
      <c r="Q2364" s="278"/>
      <c r="R2364" s="278"/>
      <c r="GO2364" s="277"/>
      <c r="GP2364" s="277"/>
      <c r="GQ2364" s="277"/>
      <c r="GR2364" s="277"/>
      <c r="GS2364" s="277"/>
      <c r="GT2364" s="277"/>
      <c r="GU2364" s="277"/>
      <c r="GW2364" s="157"/>
      <c r="GX2364" s="157" t="s">
        <v>398</v>
      </c>
      <c r="GY2364" s="157"/>
      <c r="GZ2364" s="277"/>
      <c r="HA2364" s="157"/>
      <c r="HB2364" s="157"/>
      <c r="HC2364" s="277"/>
      <c r="HD2364" s="277"/>
      <c r="HF2364" s="277"/>
      <c r="HH2364" s="289"/>
    </row>
    <row r="2365" spans="1:216" ht="12.75" customHeight="1">
      <c r="A2365" s="203"/>
      <c r="B2365" s="189" t="s">
        <v>400</v>
      </c>
      <c r="C2365" s="501" t="s">
        <v>401</v>
      </c>
      <c r="D2365" s="501"/>
      <c r="E2365" s="501"/>
      <c r="F2365" s="501"/>
      <c r="G2365" s="501"/>
      <c r="H2365" s="190" t="s">
        <v>392</v>
      </c>
      <c r="I2365" s="201">
        <v>0.06</v>
      </c>
      <c r="J2365" s="197">
        <v>1.6068849999999999</v>
      </c>
      <c r="K2365" s="215">
        <v>4.3385999999999997E-3</v>
      </c>
      <c r="L2365" s="193"/>
      <c r="M2365" s="191"/>
      <c r="N2365" s="204">
        <v>777.91</v>
      </c>
      <c r="O2365" s="191"/>
      <c r="P2365" s="216">
        <v>3.38</v>
      </c>
      <c r="GO2365" s="277"/>
      <c r="GP2365" s="277"/>
      <c r="GQ2365" s="277"/>
      <c r="GR2365" s="277"/>
      <c r="GS2365" s="277"/>
      <c r="GT2365" s="277"/>
      <c r="GU2365" s="277"/>
      <c r="GW2365" s="157"/>
      <c r="GX2365" s="157"/>
      <c r="GY2365" s="157" t="s">
        <v>401</v>
      </c>
      <c r="GZ2365" s="277"/>
      <c r="HA2365" s="157"/>
      <c r="HB2365" s="157"/>
      <c r="HC2365" s="277"/>
      <c r="HD2365" s="277"/>
      <c r="HF2365" s="277"/>
      <c r="HH2365" s="289"/>
    </row>
    <row r="2366" spans="1:216" ht="12.75" customHeight="1">
      <c r="A2366" s="195"/>
      <c r="B2366" s="189" t="s">
        <v>402</v>
      </c>
      <c r="C2366" s="501" t="s">
        <v>403</v>
      </c>
      <c r="D2366" s="501"/>
      <c r="E2366" s="501"/>
      <c r="F2366" s="501"/>
      <c r="G2366" s="501"/>
      <c r="H2366" s="190" t="s">
        <v>399</v>
      </c>
      <c r="I2366" s="201">
        <v>0.06</v>
      </c>
      <c r="J2366" s="197">
        <v>1.6068849999999999</v>
      </c>
      <c r="K2366" s="215">
        <v>4.3385999999999997E-3</v>
      </c>
      <c r="L2366" s="198"/>
      <c r="M2366" s="199"/>
      <c r="N2366" s="200">
        <v>543.33000000000004</v>
      </c>
      <c r="O2366" s="191"/>
      <c r="P2366" s="194">
        <v>2.36</v>
      </c>
      <c r="Q2366" s="278"/>
      <c r="R2366" s="278"/>
      <c r="GO2366" s="277"/>
      <c r="GP2366" s="277"/>
      <c r="GQ2366" s="277"/>
      <c r="GR2366" s="277"/>
      <c r="GS2366" s="277"/>
      <c r="GT2366" s="277"/>
      <c r="GU2366" s="277"/>
      <c r="GW2366" s="157"/>
      <c r="GX2366" s="157" t="s">
        <v>403</v>
      </c>
      <c r="GY2366" s="157"/>
      <c r="GZ2366" s="277"/>
      <c r="HA2366" s="157"/>
      <c r="HB2366" s="157"/>
      <c r="HC2366" s="277"/>
      <c r="HD2366" s="277"/>
      <c r="HF2366" s="277"/>
      <c r="HH2366" s="289"/>
    </row>
    <row r="2367" spans="1:216" ht="12.75" customHeight="1">
      <c r="A2367" s="203"/>
      <c r="B2367" s="189" t="s">
        <v>404</v>
      </c>
      <c r="C2367" s="501" t="s">
        <v>405</v>
      </c>
      <c r="D2367" s="501"/>
      <c r="E2367" s="501"/>
      <c r="F2367" s="501"/>
      <c r="G2367" s="501"/>
      <c r="H2367" s="190" t="s">
        <v>392</v>
      </c>
      <c r="I2367" s="201">
        <v>0.06</v>
      </c>
      <c r="J2367" s="197">
        <v>1.6068849999999999</v>
      </c>
      <c r="K2367" s="215">
        <v>4.3385999999999997E-3</v>
      </c>
      <c r="L2367" s="193"/>
      <c r="M2367" s="191"/>
      <c r="N2367" s="204">
        <v>579.11</v>
      </c>
      <c r="O2367" s="191"/>
      <c r="P2367" s="216">
        <v>2.5099999999999998</v>
      </c>
      <c r="GO2367" s="277"/>
      <c r="GP2367" s="277"/>
      <c r="GQ2367" s="277"/>
      <c r="GR2367" s="277"/>
      <c r="GS2367" s="277"/>
      <c r="GT2367" s="277"/>
      <c r="GU2367" s="277"/>
      <c r="GW2367" s="157"/>
      <c r="GX2367" s="157"/>
      <c r="GY2367" s="157" t="s">
        <v>405</v>
      </c>
      <c r="GZ2367" s="277"/>
      <c r="HA2367" s="157"/>
      <c r="HB2367" s="157"/>
      <c r="HC2367" s="277"/>
      <c r="HD2367" s="277"/>
      <c r="HF2367" s="277"/>
      <c r="HH2367" s="289"/>
    </row>
    <row r="2368" spans="1:216" ht="12.75" customHeight="1">
      <c r="A2368" s="188"/>
      <c r="B2368" s="189" t="s">
        <v>180</v>
      </c>
      <c r="C2368" s="501" t="s">
        <v>410</v>
      </c>
      <c r="D2368" s="501"/>
      <c r="E2368" s="501"/>
      <c r="F2368" s="501"/>
      <c r="G2368" s="501"/>
      <c r="H2368" s="190"/>
      <c r="I2368" s="191"/>
      <c r="J2368" s="191"/>
      <c r="K2368" s="191"/>
      <c r="L2368" s="193"/>
      <c r="M2368" s="191"/>
      <c r="N2368" s="193"/>
      <c r="O2368" s="191"/>
      <c r="P2368" s="216">
        <v>21.42</v>
      </c>
      <c r="GO2368" s="277"/>
      <c r="GP2368" s="277"/>
      <c r="GQ2368" s="277"/>
      <c r="GR2368" s="277"/>
      <c r="GS2368" s="277"/>
      <c r="GT2368" s="277"/>
      <c r="GU2368" s="277"/>
      <c r="GW2368" s="157" t="s">
        <v>410</v>
      </c>
      <c r="GX2368" s="157"/>
      <c r="GY2368" s="157"/>
      <c r="GZ2368" s="277"/>
      <c r="HA2368" s="157"/>
      <c r="HB2368" s="157"/>
      <c r="HC2368" s="277"/>
      <c r="HD2368" s="277"/>
      <c r="HF2368" s="277"/>
      <c r="HH2368" s="289"/>
    </row>
    <row r="2369" spans="1:216" ht="33.75" customHeight="1">
      <c r="A2369" s="195"/>
      <c r="B2369" s="189" t="s">
        <v>593</v>
      </c>
      <c r="C2369" s="501" t="s">
        <v>594</v>
      </c>
      <c r="D2369" s="501"/>
      <c r="E2369" s="501"/>
      <c r="F2369" s="501"/>
      <c r="G2369" s="501"/>
      <c r="H2369" s="190" t="s">
        <v>595</v>
      </c>
      <c r="I2369" s="201">
        <v>26.67</v>
      </c>
      <c r="J2369" s="202">
        <v>1.0367</v>
      </c>
      <c r="K2369" s="215">
        <v>1.2441955</v>
      </c>
      <c r="L2369" s="205">
        <v>5.87</v>
      </c>
      <c r="M2369" s="206">
        <v>0.87</v>
      </c>
      <c r="N2369" s="200">
        <v>5.1100000000000003</v>
      </c>
      <c r="O2369" s="191"/>
      <c r="P2369" s="194">
        <v>6.36</v>
      </c>
      <c r="Q2369" s="278"/>
      <c r="R2369" s="278"/>
      <c r="GO2369" s="277"/>
      <c r="GP2369" s="277"/>
      <c r="GQ2369" s="277"/>
      <c r="GR2369" s="277"/>
      <c r="GS2369" s="277"/>
      <c r="GT2369" s="277"/>
      <c r="GU2369" s="277"/>
      <c r="GW2369" s="157"/>
      <c r="GX2369" s="157" t="s">
        <v>594</v>
      </c>
      <c r="GY2369" s="157"/>
      <c r="GZ2369" s="277"/>
      <c r="HA2369" s="157"/>
      <c r="HB2369" s="157"/>
      <c r="HC2369" s="277"/>
      <c r="HD2369" s="277"/>
      <c r="HF2369" s="277"/>
      <c r="HH2369" s="289"/>
    </row>
    <row r="2370" spans="1:216" ht="12.75" customHeight="1">
      <c r="A2370" s="195"/>
      <c r="B2370" s="189" t="s">
        <v>1433</v>
      </c>
      <c r="C2370" s="501" t="s">
        <v>1434</v>
      </c>
      <c r="D2370" s="501"/>
      <c r="E2370" s="501"/>
      <c r="F2370" s="501"/>
      <c r="G2370" s="501"/>
      <c r="H2370" s="190" t="s">
        <v>418</v>
      </c>
      <c r="I2370" s="192">
        <v>1.16E-3</v>
      </c>
      <c r="J2370" s="202">
        <v>1.0367</v>
      </c>
      <c r="K2370" s="215">
        <v>5.41E-5</v>
      </c>
      <c r="L2370" s="208">
        <v>43821.53</v>
      </c>
      <c r="M2370" s="206">
        <v>1.34</v>
      </c>
      <c r="N2370" s="200">
        <v>58720.85</v>
      </c>
      <c r="O2370" s="191"/>
      <c r="P2370" s="194">
        <v>3.18</v>
      </c>
      <c r="Q2370" s="278"/>
      <c r="R2370" s="278"/>
      <c r="GO2370" s="277"/>
      <c r="GP2370" s="277"/>
      <c r="GQ2370" s="277"/>
      <c r="GR2370" s="277"/>
      <c r="GS2370" s="277"/>
      <c r="GT2370" s="277"/>
      <c r="GU2370" s="277"/>
      <c r="GW2370" s="157"/>
      <c r="GX2370" s="157" t="s">
        <v>1434</v>
      </c>
      <c r="GY2370" s="157"/>
      <c r="GZ2370" s="277"/>
      <c r="HA2370" s="157"/>
      <c r="HB2370" s="157"/>
      <c r="HC2370" s="277"/>
      <c r="HD2370" s="277"/>
      <c r="HF2370" s="277"/>
      <c r="HH2370" s="289"/>
    </row>
    <row r="2371" spans="1:216" ht="12.75" customHeight="1">
      <c r="A2371" s="195"/>
      <c r="B2371" s="189" t="s">
        <v>730</v>
      </c>
      <c r="C2371" s="501" t="s">
        <v>731</v>
      </c>
      <c r="D2371" s="501"/>
      <c r="E2371" s="501"/>
      <c r="F2371" s="501"/>
      <c r="G2371" s="501"/>
      <c r="H2371" s="190" t="s">
        <v>413</v>
      </c>
      <c r="I2371" s="201">
        <v>0.02</v>
      </c>
      <c r="J2371" s="202">
        <v>1.0367</v>
      </c>
      <c r="K2371" s="197">
        <v>9.3300000000000002E-4</v>
      </c>
      <c r="L2371" s="205">
        <v>79.88</v>
      </c>
      <c r="M2371" s="206">
        <v>1.42</v>
      </c>
      <c r="N2371" s="200">
        <v>113.43</v>
      </c>
      <c r="O2371" s="191"/>
      <c r="P2371" s="194">
        <v>0.11</v>
      </c>
      <c r="Q2371" s="278"/>
      <c r="R2371" s="278"/>
      <c r="GO2371" s="277"/>
      <c r="GP2371" s="277"/>
      <c r="GQ2371" s="277"/>
      <c r="GR2371" s="277"/>
      <c r="GS2371" s="277"/>
      <c r="GT2371" s="277"/>
      <c r="GU2371" s="277"/>
      <c r="GW2371" s="157"/>
      <c r="GX2371" s="157" t="s">
        <v>731</v>
      </c>
      <c r="GY2371" s="157"/>
      <c r="GZ2371" s="277"/>
      <c r="HA2371" s="157"/>
      <c r="HB2371" s="157"/>
      <c r="HC2371" s="277"/>
      <c r="HD2371" s="277"/>
      <c r="HF2371" s="277"/>
      <c r="HH2371" s="289"/>
    </row>
    <row r="2372" spans="1:216" ht="12.75" customHeight="1">
      <c r="A2372" s="195"/>
      <c r="B2372" s="189" t="s">
        <v>1459</v>
      </c>
      <c r="C2372" s="501" t="s">
        <v>1460</v>
      </c>
      <c r="D2372" s="501"/>
      <c r="E2372" s="501"/>
      <c r="F2372" s="501"/>
      <c r="G2372" s="501"/>
      <c r="H2372" s="190" t="s">
        <v>587</v>
      </c>
      <c r="I2372" s="201">
        <v>0.05</v>
      </c>
      <c r="J2372" s="202">
        <v>1.0367</v>
      </c>
      <c r="K2372" s="215">
        <v>2.3326000000000002E-3</v>
      </c>
      <c r="L2372" s="208">
        <v>3141.34</v>
      </c>
      <c r="M2372" s="206">
        <v>1.29</v>
      </c>
      <c r="N2372" s="200">
        <v>4052.33</v>
      </c>
      <c r="O2372" s="191"/>
      <c r="P2372" s="194">
        <v>9.4499999999999993</v>
      </c>
      <c r="Q2372" s="278"/>
      <c r="R2372" s="278"/>
      <c r="GO2372" s="277"/>
      <c r="GP2372" s="277"/>
      <c r="GQ2372" s="277"/>
      <c r="GR2372" s="277"/>
      <c r="GS2372" s="277"/>
      <c r="GT2372" s="277"/>
      <c r="GU2372" s="277"/>
      <c r="GW2372" s="157"/>
      <c r="GX2372" s="157" t="s">
        <v>1460</v>
      </c>
      <c r="GY2372" s="157"/>
      <c r="GZ2372" s="277"/>
      <c r="HA2372" s="157"/>
      <c r="HB2372" s="157"/>
      <c r="HC2372" s="277"/>
      <c r="HD2372" s="277"/>
      <c r="HF2372" s="277"/>
      <c r="HH2372" s="289"/>
    </row>
    <row r="2373" spans="1:216" ht="12.75" customHeight="1">
      <c r="A2373" s="195"/>
      <c r="B2373" s="189" t="s">
        <v>1461</v>
      </c>
      <c r="C2373" s="501" t="s">
        <v>1462</v>
      </c>
      <c r="D2373" s="501"/>
      <c r="E2373" s="501"/>
      <c r="F2373" s="501"/>
      <c r="G2373" s="501"/>
      <c r="H2373" s="190" t="s">
        <v>1124</v>
      </c>
      <c r="I2373" s="202">
        <v>1.2200000000000001E-2</v>
      </c>
      <c r="J2373" s="202">
        <v>1.0367</v>
      </c>
      <c r="K2373" s="215">
        <v>5.6910000000000001E-4</v>
      </c>
      <c r="L2373" s="208">
        <v>3287.8</v>
      </c>
      <c r="M2373" s="206">
        <v>1.24</v>
      </c>
      <c r="N2373" s="200">
        <v>4076.87</v>
      </c>
      <c r="O2373" s="191"/>
      <c r="P2373" s="194">
        <v>2.3199999999999998</v>
      </c>
      <c r="Q2373" s="278"/>
      <c r="R2373" s="278"/>
      <c r="GO2373" s="277"/>
      <c r="GP2373" s="277"/>
      <c r="GQ2373" s="277"/>
      <c r="GR2373" s="277"/>
      <c r="GS2373" s="277"/>
      <c r="GT2373" s="277"/>
      <c r="GU2373" s="277"/>
      <c r="GW2373" s="157"/>
      <c r="GX2373" s="157" t="s">
        <v>1462</v>
      </c>
      <c r="GY2373" s="157"/>
      <c r="GZ2373" s="277"/>
      <c r="HA2373" s="157"/>
      <c r="HB2373" s="157"/>
      <c r="HC2373" s="277"/>
      <c r="HD2373" s="277"/>
      <c r="HF2373" s="277"/>
      <c r="HH2373" s="289"/>
    </row>
    <row r="2374" spans="1:216" ht="12.75" customHeight="1">
      <c r="A2374" s="210"/>
      <c r="B2374" s="187"/>
      <c r="C2374" s="500" t="s">
        <v>429</v>
      </c>
      <c r="D2374" s="500"/>
      <c r="E2374" s="500"/>
      <c r="F2374" s="500"/>
      <c r="G2374" s="500"/>
      <c r="H2374" s="180"/>
      <c r="I2374" s="181"/>
      <c r="J2374" s="181"/>
      <c r="K2374" s="181"/>
      <c r="L2374" s="183"/>
      <c r="M2374" s="181"/>
      <c r="N2374" s="211"/>
      <c r="O2374" s="181"/>
      <c r="P2374" s="212">
        <v>403.34</v>
      </c>
      <c r="Q2374" s="278"/>
      <c r="R2374" s="278"/>
      <c r="GO2374" s="277"/>
      <c r="GP2374" s="277"/>
      <c r="GQ2374" s="277"/>
      <c r="GR2374" s="277"/>
      <c r="GS2374" s="277"/>
      <c r="GT2374" s="277"/>
      <c r="GU2374" s="277"/>
      <c r="GW2374" s="157"/>
      <c r="GX2374" s="157"/>
      <c r="GY2374" s="157"/>
      <c r="GZ2374" s="277" t="s">
        <v>429</v>
      </c>
      <c r="HA2374" s="157"/>
      <c r="HB2374" s="157"/>
      <c r="HC2374" s="277"/>
      <c r="HD2374" s="277"/>
      <c r="HF2374" s="277"/>
      <c r="HH2374" s="289"/>
    </row>
    <row r="2375" spans="1:216" ht="12.75" customHeight="1">
      <c r="A2375" s="203" t="s">
        <v>807</v>
      </c>
      <c r="B2375" s="189" t="s">
        <v>430</v>
      </c>
      <c r="C2375" s="501" t="s">
        <v>431</v>
      </c>
      <c r="D2375" s="501"/>
      <c r="E2375" s="501"/>
      <c r="F2375" s="501"/>
      <c r="G2375" s="501"/>
      <c r="H2375" s="190" t="s">
        <v>432</v>
      </c>
      <c r="I2375" s="209">
        <v>2</v>
      </c>
      <c r="J2375" s="191"/>
      <c r="K2375" s="209">
        <v>2</v>
      </c>
      <c r="L2375" s="193"/>
      <c r="M2375" s="191"/>
      <c r="N2375" s="193"/>
      <c r="O2375" s="202">
        <v>1.0367</v>
      </c>
      <c r="P2375" s="216">
        <v>4.7300000000000004</v>
      </c>
      <c r="GO2375" s="277"/>
      <c r="GP2375" s="277"/>
      <c r="GQ2375" s="277"/>
      <c r="GR2375" s="277"/>
      <c r="GS2375" s="277"/>
      <c r="GT2375" s="277"/>
      <c r="GU2375" s="277"/>
      <c r="GW2375" s="157"/>
      <c r="GX2375" s="157"/>
      <c r="GY2375" s="157"/>
      <c r="GZ2375" s="277"/>
      <c r="HA2375" s="157" t="s">
        <v>431</v>
      </c>
      <c r="HB2375" s="157"/>
      <c r="HC2375" s="277"/>
      <c r="HD2375" s="277"/>
      <c r="HF2375" s="277"/>
      <c r="HH2375" s="289"/>
    </row>
    <row r="2376" spans="1:216" ht="12.75" customHeight="1">
      <c r="A2376" s="203"/>
      <c r="B2376" s="189"/>
      <c r="C2376" s="501" t="s">
        <v>433</v>
      </c>
      <c r="D2376" s="501"/>
      <c r="E2376" s="501"/>
      <c r="F2376" s="501"/>
      <c r="G2376" s="501"/>
      <c r="H2376" s="190"/>
      <c r="I2376" s="191"/>
      <c r="J2376" s="191"/>
      <c r="K2376" s="191"/>
      <c r="L2376" s="193"/>
      <c r="M2376" s="191"/>
      <c r="N2376" s="193"/>
      <c r="O2376" s="191"/>
      <c r="P2376" s="216">
        <v>372.69</v>
      </c>
      <c r="GO2376" s="277"/>
      <c r="GP2376" s="277"/>
      <c r="GQ2376" s="277"/>
      <c r="GR2376" s="277"/>
      <c r="GS2376" s="277"/>
      <c r="GT2376" s="277"/>
      <c r="GU2376" s="277"/>
      <c r="GW2376" s="157"/>
      <c r="GX2376" s="157"/>
      <c r="GY2376" s="157"/>
      <c r="GZ2376" s="277"/>
      <c r="HA2376" s="157"/>
      <c r="HB2376" s="157" t="s">
        <v>433</v>
      </c>
      <c r="HC2376" s="277"/>
      <c r="HD2376" s="277"/>
      <c r="HF2376" s="277"/>
      <c r="HH2376" s="289"/>
    </row>
    <row r="2377" spans="1:216" ht="12.75" customHeight="1">
      <c r="A2377" s="203"/>
      <c r="B2377" s="189" t="s">
        <v>603</v>
      </c>
      <c r="C2377" s="501" t="s">
        <v>604</v>
      </c>
      <c r="D2377" s="501"/>
      <c r="E2377" s="501"/>
      <c r="F2377" s="501"/>
      <c r="G2377" s="501"/>
      <c r="H2377" s="190" t="s">
        <v>432</v>
      </c>
      <c r="I2377" s="209">
        <v>97</v>
      </c>
      <c r="J2377" s="191"/>
      <c r="K2377" s="209">
        <v>97</v>
      </c>
      <c r="L2377" s="193"/>
      <c r="M2377" s="191"/>
      <c r="N2377" s="193"/>
      <c r="O2377" s="191"/>
      <c r="P2377" s="216">
        <v>361.51</v>
      </c>
      <c r="GO2377" s="277"/>
      <c r="GP2377" s="277"/>
      <c r="GQ2377" s="277"/>
      <c r="GR2377" s="277"/>
      <c r="GS2377" s="277"/>
      <c r="GT2377" s="277"/>
      <c r="GU2377" s="277"/>
      <c r="GW2377" s="157"/>
      <c r="GX2377" s="157"/>
      <c r="GY2377" s="157"/>
      <c r="GZ2377" s="277"/>
      <c r="HA2377" s="157"/>
      <c r="HB2377" s="157" t="s">
        <v>604</v>
      </c>
      <c r="HC2377" s="277"/>
      <c r="HD2377" s="277"/>
      <c r="HF2377" s="277"/>
      <c r="HH2377" s="289"/>
    </row>
    <row r="2378" spans="1:216" ht="12.75" customHeight="1">
      <c r="A2378" s="203"/>
      <c r="B2378" s="189" t="s">
        <v>605</v>
      </c>
      <c r="C2378" s="501" t="s">
        <v>606</v>
      </c>
      <c r="D2378" s="501"/>
      <c r="E2378" s="501"/>
      <c r="F2378" s="501"/>
      <c r="G2378" s="501"/>
      <c r="H2378" s="190" t="s">
        <v>432</v>
      </c>
      <c r="I2378" s="209">
        <v>51</v>
      </c>
      <c r="J2378" s="191"/>
      <c r="K2378" s="209">
        <v>51</v>
      </c>
      <c r="L2378" s="193"/>
      <c r="M2378" s="191"/>
      <c r="N2378" s="193"/>
      <c r="O2378" s="191"/>
      <c r="P2378" s="216">
        <v>190.07</v>
      </c>
      <c r="GO2378" s="277"/>
      <c r="GP2378" s="277"/>
      <c r="GQ2378" s="277"/>
      <c r="GR2378" s="277"/>
      <c r="GS2378" s="277"/>
      <c r="GT2378" s="277"/>
      <c r="GU2378" s="277"/>
      <c r="GW2378" s="157"/>
      <c r="GX2378" s="157"/>
      <c r="GY2378" s="157"/>
      <c r="GZ2378" s="277"/>
      <c r="HA2378" s="157"/>
      <c r="HB2378" s="157" t="s">
        <v>606</v>
      </c>
      <c r="HC2378" s="277"/>
      <c r="HD2378" s="277"/>
      <c r="HF2378" s="277"/>
      <c r="HH2378" s="289"/>
    </row>
    <row r="2379" spans="1:216" ht="12.75" customHeight="1">
      <c r="A2379" s="213"/>
      <c r="B2379" s="214"/>
      <c r="C2379" s="500" t="s">
        <v>438</v>
      </c>
      <c r="D2379" s="500"/>
      <c r="E2379" s="500"/>
      <c r="F2379" s="500"/>
      <c r="G2379" s="500"/>
      <c r="H2379" s="180"/>
      <c r="I2379" s="181"/>
      <c r="J2379" s="181"/>
      <c r="K2379" s="181"/>
      <c r="L2379" s="183"/>
      <c r="M2379" s="181"/>
      <c r="N2379" s="211">
        <v>21325.56</v>
      </c>
      <c r="O2379" s="181"/>
      <c r="P2379" s="240">
        <v>959.65</v>
      </c>
      <c r="GO2379" s="277"/>
      <c r="GP2379" s="277"/>
      <c r="GQ2379" s="277"/>
      <c r="GR2379" s="277"/>
      <c r="GS2379" s="277"/>
      <c r="GT2379" s="277"/>
      <c r="GU2379" s="277"/>
      <c r="GW2379" s="157"/>
      <c r="GX2379" s="157"/>
      <c r="GY2379" s="157"/>
      <c r="GZ2379" s="277"/>
      <c r="HA2379" s="157"/>
      <c r="HB2379" s="157"/>
      <c r="HC2379" s="277" t="s">
        <v>438</v>
      </c>
      <c r="HD2379" s="277"/>
      <c r="HF2379" s="277"/>
      <c r="HH2379" s="289"/>
    </row>
    <row r="2380" spans="1:216" ht="12.75" customHeight="1">
      <c r="A2380" s="497" t="s">
        <v>2300</v>
      </c>
      <c r="B2380" s="497"/>
      <c r="C2380" s="497"/>
      <c r="D2380" s="497"/>
      <c r="E2380" s="497"/>
      <c r="F2380" s="497"/>
      <c r="G2380" s="497"/>
      <c r="H2380" s="497"/>
      <c r="I2380" s="497"/>
      <c r="J2380" s="497"/>
      <c r="K2380" s="497"/>
      <c r="L2380" s="497"/>
      <c r="M2380" s="497"/>
      <c r="N2380" s="497"/>
      <c r="O2380" s="497"/>
      <c r="P2380" s="497"/>
      <c r="GO2380" s="277"/>
      <c r="GP2380" s="277" t="s">
        <v>2300</v>
      </c>
      <c r="GQ2380" s="277"/>
      <c r="GR2380" s="277"/>
      <c r="GS2380" s="277"/>
      <c r="GT2380" s="277"/>
      <c r="GU2380" s="277"/>
      <c r="GW2380" s="157"/>
      <c r="GX2380" s="157"/>
      <c r="GY2380" s="157"/>
      <c r="GZ2380" s="277"/>
      <c r="HA2380" s="157"/>
      <c r="HB2380" s="157"/>
      <c r="HC2380" s="277"/>
      <c r="HD2380" s="277"/>
      <c r="HF2380" s="277"/>
      <c r="HH2380" s="289"/>
    </row>
    <row r="2381" spans="1:216" ht="12.75" customHeight="1">
      <c r="A2381" s="178" t="s">
        <v>808</v>
      </c>
      <c r="B2381" s="179" t="s">
        <v>1412</v>
      </c>
      <c r="C2381" s="498" t="s">
        <v>1413</v>
      </c>
      <c r="D2381" s="498"/>
      <c r="E2381" s="498"/>
      <c r="F2381" s="498"/>
      <c r="G2381" s="498"/>
      <c r="H2381" s="180" t="s">
        <v>610</v>
      </c>
      <c r="I2381" s="181">
        <v>8.9849999999999994</v>
      </c>
      <c r="J2381" s="182">
        <v>1</v>
      </c>
      <c r="K2381" s="249">
        <v>8.9849999999999994</v>
      </c>
      <c r="L2381" s="183"/>
      <c r="M2381" s="181"/>
      <c r="N2381" s="184"/>
      <c r="O2381" s="181"/>
      <c r="P2381" s="185"/>
      <c r="GO2381" s="277"/>
      <c r="GP2381" s="277"/>
      <c r="GQ2381" s="277" t="s">
        <v>1413</v>
      </c>
      <c r="GR2381" s="277"/>
      <c r="GS2381" s="277"/>
      <c r="GT2381" s="277"/>
      <c r="GU2381" s="277"/>
      <c r="GW2381" s="157"/>
      <c r="GX2381" s="157"/>
      <c r="GY2381" s="157"/>
      <c r="GZ2381" s="277"/>
      <c r="HA2381" s="157"/>
      <c r="HB2381" s="157"/>
      <c r="HC2381" s="277"/>
      <c r="HD2381" s="277"/>
      <c r="HF2381" s="277"/>
      <c r="HH2381" s="289"/>
    </row>
    <row r="2382" spans="1:216" ht="56.25" customHeight="1">
      <c r="A2382" s="186"/>
      <c r="B2382" s="187" t="s">
        <v>386</v>
      </c>
      <c r="C2382" s="499" t="s">
        <v>387</v>
      </c>
      <c r="D2382" s="499"/>
      <c r="E2382" s="499"/>
      <c r="F2382" s="499"/>
      <c r="G2382" s="499"/>
      <c r="H2382" s="499"/>
      <c r="I2382" s="499"/>
      <c r="J2382" s="499"/>
      <c r="K2382" s="499"/>
      <c r="L2382" s="499"/>
      <c r="M2382" s="499"/>
      <c r="N2382" s="499"/>
      <c r="O2382" s="499"/>
      <c r="P2382" s="499"/>
      <c r="GO2382" s="277"/>
      <c r="GP2382" s="277"/>
      <c r="GQ2382" s="277"/>
      <c r="GR2382" s="277"/>
      <c r="GS2382" s="277"/>
      <c r="GT2382" s="277"/>
      <c r="GU2382" s="277"/>
      <c r="GV2382" s="140" t="s">
        <v>387</v>
      </c>
      <c r="GW2382" s="157"/>
      <c r="GX2382" s="157"/>
      <c r="GY2382" s="157"/>
      <c r="GZ2382" s="277"/>
      <c r="HA2382" s="157"/>
      <c r="HB2382" s="157"/>
      <c r="HC2382" s="277"/>
      <c r="HD2382" s="277"/>
      <c r="HF2382" s="277"/>
      <c r="HH2382" s="289"/>
    </row>
    <row r="2383" spans="1:216" ht="22.5" customHeight="1">
      <c r="A2383" s="186"/>
      <c r="B2383" s="187" t="s">
        <v>388</v>
      </c>
      <c r="C2383" s="499" t="s">
        <v>389</v>
      </c>
      <c r="D2383" s="499"/>
      <c r="E2383" s="499"/>
      <c r="F2383" s="499"/>
      <c r="G2383" s="499"/>
      <c r="H2383" s="499"/>
      <c r="I2383" s="499"/>
      <c r="J2383" s="499"/>
      <c r="K2383" s="499"/>
      <c r="L2383" s="499"/>
      <c r="M2383" s="499"/>
      <c r="N2383" s="499"/>
      <c r="O2383" s="499"/>
      <c r="P2383" s="499"/>
      <c r="GO2383" s="277"/>
      <c r="GP2383" s="277"/>
      <c r="GQ2383" s="277"/>
      <c r="GR2383" s="277"/>
      <c r="GS2383" s="277"/>
      <c r="GT2383" s="277"/>
      <c r="GU2383" s="277"/>
      <c r="GV2383" s="140" t="s">
        <v>389</v>
      </c>
      <c r="GW2383" s="157"/>
      <c r="GX2383" s="157"/>
      <c r="GY2383" s="157"/>
      <c r="GZ2383" s="277"/>
      <c r="HA2383" s="157"/>
      <c r="HB2383" s="157"/>
      <c r="HC2383" s="277"/>
      <c r="HD2383" s="277"/>
      <c r="HF2383" s="277"/>
      <c r="HH2383" s="289"/>
    </row>
    <row r="2384" spans="1:216" ht="12.75" customHeight="1">
      <c r="A2384" s="186"/>
      <c r="B2384" s="187"/>
      <c r="C2384" s="499" t="s">
        <v>2011</v>
      </c>
      <c r="D2384" s="499"/>
      <c r="E2384" s="499"/>
      <c r="F2384" s="499"/>
      <c r="G2384" s="499"/>
      <c r="H2384" s="499"/>
      <c r="I2384" s="499"/>
      <c r="J2384" s="499"/>
      <c r="K2384" s="499"/>
      <c r="L2384" s="499"/>
      <c r="M2384" s="499"/>
      <c r="N2384" s="499"/>
      <c r="O2384" s="499"/>
      <c r="P2384" s="499"/>
      <c r="GO2384" s="277"/>
      <c r="GP2384" s="277"/>
      <c r="GQ2384" s="277"/>
      <c r="GR2384" s="277"/>
      <c r="GS2384" s="277"/>
      <c r="GT2384" s="277"/>
      <c r="GU2384" s="277"/>
      <c r="GV2384" s="140" t="s">
        <v>2011</v>
      </c>
      <c r="GW2384" s="157"/>
      <c r="GX2384" s="157"/>
      <c r="GY2384" s="157"/>
      <c r="GZ2384" s="277"/>
      <c r="HA2384" s="157"/>
      <c r="HB2384" s="157"/>
      <c r="HC2384" s="277"/>
      <c r="HD2384" s="277"/>
      <c r="HF2384" s="277"/>
      <c r="HH2384" s="289"/>
    </row>
    <row r="2385" spans="1:216" ht="12.75" customHeight="1">
      <c r="A2385" s="188"/>
      <c r="B2385" s="189" t="s">
        <v>164</v>
      </c>
      <c r="C2385" s="501" t="s">
        <v>391</v>
      </c>
      <c r="D2385" s="501"/>
      <c r="E2385" s="501"/>
      <c r="F2385" s="501"/>
      <c r="G2385" s="501"/>
      <c r="H2385" s="190" t="s">
        <v>392</v>
      </c>
      <c r="I2385" s="191"/>
      <c r="J2385" s="191"/>
      <c r="K2385" s="215">
        <v>40.714770100000003</v>
      </c>
      <c r="L2385" s="193"/>
      <c r="M2385" s="191"/>
      <c r="N2385" s="193"/>
      <c r="O2385" s="191"/>
      <c r="P2385" s="194">
        <v>23050.26</v>
      </c>
      <c r="GO2385" s="277"/>
      <c r="GP2385" s="277"/>
      <c r="GQ2385" s="277"/>
      <c r="GR2385" s="277"/>
      <c r="GS2385" s="277"/>
      <c r="GT2385" s="277"/>
      <c r="GU2385" s="277"/>
      <c r="GW2385" s="157" t="s">
        <v>391</v>
      </c>
      <c r="GX2385" s="157"/>
      <c r="GY2385" s="157"/>
      <c r="GZ2385" s="277"/>
      <c r="HA2385" s="157"/>
      <c r="HB2385" s="157"/>
      <c r="HC2385" s="277"/>
      <c r="HD2385" s="277"/>
      <c r="HF2385" s="277"/>
      <c r="HH2385" s="289"/>
    </row>
    <row r="2386" spans="1:216" ht="12.75" customHeight="1">
      <c r="A2386" s="195"/>
      <c r="B2386" s="189" t="s">
        <v>393</v>
      </c>
      <c r="C2386" s="501" t="s">
        <v>394</v>
      </c>
      <c r="D2386" s="501"/>
      <c r="E2386" s="501"/>
      <c r="F2386" s="501"/>
      <c r="G2386" s="501"/>
      <c r="H2386" s="190" t="s">
        <v>392</v>
      </c>
      <c r="I2386" s="201">
        <v>2.82</v>
      </c>
      <c r="J2386" s="197">
        <v>1.6068849999999999</v>
      </c>
      <c r="K2386" s="215">
        <v>40.714770100000003</v>
      </c>
      <c r="L2386" s="198"/>
      <c r="M2386" s="199"/>
      <c r="N2386" s="200">
        <v>566.14</v>
      </c>
      <c r="O2386" s="191"/>
      <c r="P2386" s="194">
        <v>23050.26</v>
      </c>
      <c r="Q2386" s="278"/>
      <c r="R2386" s="278"/>
      <c r="GO2386" s="277"/>
      <c r="GP2386" s="277"/>
      <c r="GQ2386" s="277"/>
      <c r="GR2386" s="277"/>
      <c r="GS2386" s="277"/>
      <c r="GT2386" s="277"/>
      <c r="GU2386" s="277"/>
      <c r="GW2386" s="157"/>
      <c r="GX2386" s="157" t="s">
        <v>394</v>
      </c>
      <c r="GY2386" s="157"/>
      <c r="GZ2386" s="277"/>
      <c r="HA2386" s="157"/>
      <c r="HB2386" s="157"/>
      <c r="HC2386" s="277"/>
      <c r="HD2386" s="277"/>
      <c r="HF2386" s="277"/>
      <c r="HH2386" s="289"/>
    </row>
    <row r="2387" spans="1:216" ht="12.75" customHeight="1">
      <c r="A2387" s="188"/>
      <c r="B2387" s="189" t="s">
        <v>167</v>
      </c>
      <c r="C2387" s="501" t="s">
        <v>395</v>
      </c>
      <c r="D2387" s="501"/>
      <c r="E2387" s="501"/>
      <c r="F2387" s="501"/>
      <c r="G2387" s="501"/>
      <c r="H2387" s="190"/>
      <c r="I2387" s="191"/>
      <c r="J2387" s="191"/>
      <c r="K2387" s="191"/>
      <c r="L2387" s="193"/>
      <c r="M2387" s="191"/>
      <c r="N2387" s="193"/>
      <c r="O2387" s="191"/>
      <c r="P2387" s="194">
        <v>2762.08</v>
      </c>
      <c r="GO2387" s="277"/>
      <c r="GP2387" s="277"/>
      <c r="GQ2387" s="277"/>
      <c r="GR2387" s="277"/>
      <c r="GS2387" s="277"/>
      <c r="GT2387" s="277"/>
      <c r="GU2387" s="277"/>
      <c r="GW2387" s="157" t="s">
        <v>395</v>
      </c>
      <c r="GX2387" s="157"/>
      <c r="GY2387" s="157"/>
      <c r="GZ2387" s="277"/>
      <c r="HA2387" s="157"/>
      <c r="HB2387" s="157"/>
      <c r="HC2387" s="277"/>
      <c r="HD2387" s="277"/>
      <c r="HF2387" s="277"/>
      <c r="HH2387" s="289"/>
    </row>
    <row r="2388" spans="1:216" ht="12.75" customHeight="1">
      <c r="A2388" s="188"/>
      <c r="B2388" s="189"/>
      <c r="C2388" s="501" t="s">
        <v>396</v>
      </c>
      <c r="D2388" s="501"/>
      <c r="E2388" s="501"/>
      <c r="F2388" s="501"/>
      <c r="G2388" s="501"/>
      <c r="H2388" s="190" t="s">
        <v>392</v>
      </c>
      <c r="I2388" s="191"/>
      <c r="J2388" s="191"/>
      <c r="K2388" s="215">
        <v>2.5988152000000002</v>
      </c>
      <c r="L2388" s="193"/>
      <c r="M2388" s="191"/>
      <c r="N2388" s="193"/>
      <c r="O2388" s="191"/>
      <c r="P2388" s="194">
        <v>1763.32</v>
      </c>
      <c r="GO2388" s="277"/>
      <c r="GP2388" s="277"/>
      <c r="GQ2388" s="277"/>
      <c r="GR2388" s="277"/>
      <c r="GS2388" s="277"/>
      <c r="GT2388" s="277"/>
      <c r="GU2388" s="277"/>
      <c r="GW2388" s="157" t="s">
        <v>396</v>
      </c>
      <c r="GX2388" s="157"/>
      <c r="GY2388" s="157"/>
      <c r="GZ2388" s="277"/>
      <c r="HA2388" s="157"/>
      <c r="HB2388" s="157"/>
      <c r="HC2388" s="277"/>
      <c r="HD2388" s="277"/>
      <c r="HF2388" s="277"/>
      <c r="HH2388" s="289"/>
    </row>
    <row r="2389" spans="1:216" ht="12.75" customHeight="1">
      <c r="A2389" s="195"/>
      <c r="B2389" s="189" t="s">
        <v>397</v>
      </c>
      <c r="C2389" s="501" t="s">
        <v>398</v>
      </c>
      <c r="D2389" s="501"/>
      <c r="E2389" s="501"/>
      <c r="F2389" s="501"/>
      <c r="G2389" s="501"/>
      <c r="H2389" s="190" t="s">
        <v>399</v>
      </c>
      <c r="I2389" s="201">
        <v>0.09</v>
      </c>
      <c r="J2389" s="197">
        <v>1.6068849999999999</v>
      </c>
      <c r="K2389" s="215">
        <v>1.2994076000000001</v>
      </c>
      <c r="L2389" s="198"/>
      <c r="M2389" s="199"/>
      <c r="N2389" s="200">
        <v>1582.31</v>
      </c>
      <c r="O2389" s="191"/>
      <c r="P2389" s="194">
        <v>2056.0700000000002</v>
      </c>
      <c r="Q2389" s="278"/>
      <c r="R2389" s="278"/>
      <c r="GO2389" s="277"/>
      <c r="GP2389" s="277"/>
      <c r="GQ2389" s="277"/>
      <c r="GR2389" s="277"/>
      <c r="GS2389" s="277"/>
      <c r="GT2389" s="277"/>
      <c r="GU2389" s="277"/>
      <c r="GW2389" s="157"/>
      <c r="GX2389" s="157" t="s">
        <v>398</v>
      </c>
      <c r="GY2389" s="157"/>
      <c r="GZ2389" s="277"/>
      <c r="HA2389" s="157"/>
      <c r="HB2389" s="157"/>
      <c r="HC2389" s="277"/>
      <c r="HD2389" s="277"/>
      <c r="HF2389" s="277"/>
      <c r="HH2389" s="289"/>
    </row>
    <row r="2390" spans="1:216" ht="12.75" customHeight="1">
      <c r="A2390" s="203"/>
      <c r="B2390" s="189" t="s">
        <v>400</v>
      </c>
      <c r="C2390" s="501" t="s">
        <v>401</v>
      </c>
      <c r="D2390" s="501"/>
      <c r="E2390" s="501"/>
      <c r="F2390" s="501"/>
      <c r="G2390" s="501"/>
      <c r="H2390" s="190" t="s">
        <v>392</v>
      </c>
      <c r="I2390" s="201">
        <v>0.09</v>
      </c>
      <c r="J2390" s="197">
        <v>1.6068849999999999</v>
      </c>
      <c r="K2390" s="215">
        <v>1.2994076000000001</v>
      </c>
      <c r="L2390" s="193"/>
      <c r="M2390" s="191"/>
      <c r="N2390" s="204">
        <v>777.91</v>
      </c>
      <c r="O2390" s="191"/>
      <c r="P2390" s="194">
        <v>1010.82</v>
      </c>
      <c r="GO2390" s="277"/>
      <c r="GP2390" s="277"/>
      <c r="GQ2390" s="277"/>
      <c r="GR2390" s="277"/>
      <c r="GS2390" s="277"/>
      <c r="GT2390" s="277"/>
      <c r="GU2390" s="277"/>
      <c r="GW2390" s="157"/>
      <c r="GX2390" s="157"/>
      <c r="GY2390" s="157" t="s">
        <v>401</v>
      </c>
      <c r="GZ2390" s="277"/>
      <c r="HA2390" s="157"/>
      <c r="HB2390" s="157"/>
      <c r="HC2390" s="277"/>
      <c r="HD2390" s="277"/>
      <c r="HF2390" s="277"/>
      <c r="HH2390" s="289"/>
    </row>
    <row r="2391" spans="1:216" ht="12.75" customHeight="1">
      <c r="A2391" s="195"/>
      <c r="B2391" s="189" t="s">
        <v>402</v>
      </c>
      <c r="C2391" s="501" t="s">
        <v>403</v>
      </c>
      <c r="D2391" s="501"/>
      <c r="E2391" s="501"/>
      <c r="F2391" s="501"/>
      <c r="G2391" s="501"/>
      <c r="H2391" s="190" t="s">
        <v>399</v>
      </c>
      <c r="I2391" s="201">
        <v>0.09</v>
      </c>
      <c r="J2391" s="197">
        <v>1.6068849999999999</v>
      </c>
      <c r="K2391" s="215">
        <v>1.2994076000000001</v>
      </c>
      <c r="L2391" s="198"/>
      <c r="M2391" s="199"/>
      <c r="N2391" s="200">
        <v>543.33000000000004</v>
      </c>
      <c r="O2391" s="191"/>
      <c r="P2391" s="194">
        <v>706.01</v>
      </c>
      <c r="Q2391" s="278"/>
      <c r="R2391" s="278"/>
      <c r="GO2391" s="277"/>
      <c r="GP2391" s="277"/>
      <c r="GQ2391" s="277"/>
      <c r="GR2391" s="277"/>
      <c r="GS2391" s="277"/>
      <c r="GT2391" s="277"/>
      <c r="GU2391" s="277"/>
      <c r="GW2391" s="157"/>
      <c r="GX2391" s="157" t="s">
        <v>403</v>
      </c>
      <c r="GY2391" s="157"/>
      <c r="GZ2391" s="277"/>
      <c r="HA2391" s="157"/>
      <c r="HB2391" s="157"/>
      <c r="HC2391" s="277"/>
      <c r="HD2391" s="277"/>
      <c r="HF2391" s="277"/>
      <c r="HH2391" s="289"/>
    </row>
    <row r="2392" spans="1:216" ht="12.75" customHeight="1">
      <c r="A2392" s="203"/>
      <c r="B2392" s="189" t="s">
        <v>404</v>
      </c>
      <c r="C2392" s="501" t="s">
        <v>405</v>
      </c>
      <c r="D2392" s="501"/>
      <c r="E2392" s="501"/>
      <c r="F2392" s="501"/>
      <c r="G2392" s="501"/>
      <c r="H2392" s="190" t="s">
        <v>392</v>
      </c>
      <c r="I2392" s="201">
        <v>0.09</v>
      </c>
      <c r="J2392" s="197">
        <v>1.6068849999999999</v>
      </c>
      <c r="K2392" s="215">
        <v>1.2994076000000001</v>
      </c>
      <c r="L2392" s="193"/>
      <c r="M2392" s="191"/>
      <c r="N2392" s="204">
        <v>579.11</v>
      </c>
      <c r="O2392" s="191"/>
      <c r="P2392" s="216">
        <v>752.5</v>
      </c>
      <c r="GO2392" s="277"/>
      <c r="GP2392" s="277"/>
      <c r="GQ2392" s="277"/>
      <c r="GR2392" s="277"/>
      <c r="GS2392" s="277"/>
      <c r="GT2392" s="277"/>
      <c r="GU2392" s="277"/>
      <c r="GW2392" s="157"/>
      <c r="GX2392" s="157"/>
      <c r="GY2392" s="157" t="s">
        <v>405</v>
      </c>
      <c r="GZ2392" s="277"/>
      <c r="HA2392" s="157"/>
      <c r="HB2392" s="157"/>
      <c r="HC2392" s="277"/>
      <c r="HD2392" s="277"/>
      <c r="HF2392" s="277"/>
      <c r="HH2392" s="289"/>
    </row>
    <row r="2393" spans="1:216" ht="12.75" customHeight="1">
      <c r="A2393" s="188"/>
      <c r="B2393" s="189" t="s">
        <v>180</v>
      </c>
      <c r="C2393" s="501" t="s">
        <v>410</v>
      </c>
      <c r="D2393" s="501"/>
      <c r="E2393" s="501"/>
      <c r="F2393" s="501"/>
      <c r="G2393" s="501"/>
      <c r="H2393" s="190"/>
      <c r="I2393" s="191"/>
      <c r="J2393" s="191"/>
      <c r="K2393" s="191"/>
      <c r="L2393" s="193"/>
      <c r="M2393" s="191"/>
      <c r="N2393" s="193"/>
      <c r="O2393" s="191"/>
      <c r="P2393" s="194">
        <v>1011.86</v>
      </c>
      <c r="GO2393" s="277"/>
      <c r="GP2393" s="277"/>
      <c r="GQ2393" s="277"/>
      <c r="GR2393" s="277"/>
      <c r="GS2393" s="277"/>
      <c r="GT2393" s="277"/>
      <c r="GU2393" s="277"/>
      <c r="GW2393" s="157" t="s">
        <v>410</v>
      </c>
      <c r="GX2393" s="157"/>
      <c r="GY2393" s="157"/>
      <c r="GZ2393" s="277"/>
      <c r="HA2393" s="157"/>
      <c r="HB2393" s="157"/>
      <c r="HC2393" s="277"/>
      <c r="HD2393" s="277"/>
      <c r="HF2393" s="277"/>
      <c r="HH2393" s="289"/>
    </row>
    <row r="2394" spans="1:216" ht="33.75" customHeight="1">
      <c r="A2394" s="195"/>
      <c r="B2394" s="189" t="s">
        <v>593</v>
      </c>
      <c r="C2394" s="501" t="s">
        <v>594</v>
      </c>
      <c r="D2394" s="501"/>
      <c r="E2394" s="501"/>
      <c r="F2394" s="501"/>
      <c r="G2394" s="501"/>
      <c r="H2394" s="190" t="s">
        <v>595</v>
      </c>
      <c r="I2394" s="201">
        <v>13.33</v>
      </c>
      <c r="J2394" s="202">
        <v>1.0367</v>
      </c>
      <c r="K2394" s="215">
        <v>124.1656108</v>
      </c>
      <c r="L2394" s="205">
        <v>5.87</v>
      </c>
      <c r="M2394" s="206">
        <v>0.87</v>
      </c>
      <c r="N2394" s="200">
        <v>5.1100000000000003</v>
      </c>
      <c r="O2394" s="191"/>
      <c r="P2394" s="194">
        <v>634.49</v>
      </c>
      <c r="Q2394" s="278"/>
      <c r="R2394" s="278"/>
      <c r="GO2394" s="277"/>
      <c r="GP2394" s="277"/>
      <c r="GQ2394" s="277"/>
      <c r="GR2394" s="277"/>
      <c r="GS2394" s="277"/>
      <c r="GT2394" s="277"/>
      <c r="GU2394" s="277"/>
      <c r="GW2394" s="157"/>
      <c r="GX2394" s="157" t="s">
        <v>594</v>
      </c>
      <c r="GY2394" s="157"/>
      <c r="GZ2394" s="277"/>
      <c r="HA2394" s="157"/>
      <c r="HB2394" s="157"/>
      <c r="HC2394" s="277"/>
      <c r="HD2394" s="277"/>
      <c r="HF2394" s="277"/>
      <c r="HH2394" s="289"/>
    </row>
    <row r="2395" spans="1:216" ht="22.5" customHeight="1">
      <c r="A2395" s="195"/>
      <c r="B2395" s="189" t="s">
        <v>1403</v>
      </c>
      <c r="C2395" s="501" t="s">
        <v>1404</v>
      </c>
      <c r="D2395" s="501"/>
      <c r="E2395" s="501"/>
      <c r="F2395" s="501"/>
      <c r="G2395" s="501"/>
      <c r="H2395" s="190" t="s">
        <v>1405</v>
      </c>
      <c r="I2395" s="196">
        <v>0.6</v>
      </c>
      <c r="J2395" s="202">
        <v>1.0367</v>
      </c>
      <c r="K2395" s="215">
        <v>5.5888496999999999</v>
      </c>
      <c r="L2395" s="205">
        <v>37.71</v>
      </c>
      <c r="M2395" s="206">
        <v>1.54</v>
      </c>
      <c r="N2395" s="200">
        <v>58.07</v>
      </c>
      <c r="O2395" s="191"/>
      <c r="P2395" s="194">
        <v>324.54000000000002</v>
      </c>
      <c r="Q2395" s="278"/>
      <c r="R2395" s="278"/>
      <c r="GO2395" s="277"/>
      <c r="GP2395" s="277"/>
      <c r="GQ2395" s="277"/>
      <c r="GR2395" s="277"/>
      <c r="GS2395" s="277"/>
      <c r="GT2395" s="277"/>
      <c r="GU2395" s="277"/>
      <c r="GW2395" s="157"/>
      <c r="GX2395" s="157" t="s">
        <v>1404</v>
      </c>
      <c r="GY2395" s="157"/>
      <c r="GZ2395" s="277"/>
      <c r="HA2395" s="157"/>
      <c r="HB2395" s="157"/>
      <c r="HC2395" s="277"/>
      <c r="HD2395" s="277"/>
      <c r="HF2395" s="277"/>
      <c r="HH2395" s="289"/>
    </row>
    <row r="2396" spans="1:216" ht="12.75" customHeight="1">
      <c r="A2396" s="195"/>
      <c r="B2396" s="189" t="s">
        <v>730</v>
      </c>
      <c r="C2396" s="501" t="s">
        <v>731</v>
      </c>
      <c r="D2396" s="501"/>
      <c r="E2396" s="501"/>
      <c r="F2396" s="501"/>
      <c r="G2396" s="501"/>
      <c r="H2396" s="190" t="s">
        <v>413</v>
      </c>
      <c r="I2396" s="201">
        <v>0.05</v>
      </c>
      <c r="J2396" s="202">
        <v>1.0367</v>
      </c>
      <c r="K2396" s="215">
        <v>0.46573750000000003</v>
      </c>
      <c r="L2396" s="205">
        <v>79.88</v>
      </c>
      <c r="M2396" s="206">
        <v>1.42</v>
      </c>
      <c r="N2396" s="200">
        <v>113.43</v>
      </c>
      <c r="O2396" s="191"/>
      <c r="P2396" s="194">
        <v>52.83</v>
      </c>
      <c r="Q2396" s="278"/>
      <c r="R2396" s="278"/>
      <c r="GO2396" s="277"/>
      <c r="GP2396" s="277"/>
      <c r="GQ2396" s="277"/>
      <c r="GR2396" s="277"/>
      <c r="GS2396" s="277"/>
      <c r="GT2396" s="277"/>
      <c r="GU2396" s="277"/>
      <c r="GW2396" s="157"/>
      <c r="GX2396" s="157" t="s">
        <v>731</v>
      </c>
      <c r="GY2396" s="157"/>
      <c r="GZ2396" s="277"/>
      <c r="HA2396" s="157"/>
      <c r="HB2396" s="157"/>
      <c r="HC2396" s="277"/>
      <c r="HD2396" s="277"/>
      <c r="HF2396" s="277"/>
      <c r="HH2396" s="289"/>
    </row>
    <row r="2397" spans="1:216" ht="12.75" customHeight="1">
      <c r="A2397" s="210"/>
      <c r="B2397" s="187"/>
      <c r="C2397" s="500" t="s">
        <v>429</v>
      </c>
      <c r="D2397" s="500"/>
      <c r="E2397" s="500"/>
      <c r="F2397" s="500"/>
      <c r="G2397" s="500"/>
      <c r="H2397" s="180"/>
      <c r="I2397" s="181"/>
      <c r="J2397" s="181"/>
      <c r="K2397" s="181"/>
      <c r="L2397" s="183"/>
      <c r="M2397" s="181"/>
      <c r="N2397" s="211"/>
      <c r="O2397" s="181"/>
      <c r="P2397" s="212">
        <v>28587.52</v>
      </c>
      <c r="Q2397" s="278"/>
      <c r="R2397" s="278"/>
      <c r="GO2397" s="277"/>
      <c r="GP2397" s="277"/>
      <c r="GQ2397" s="277"/>
      <c r="GR2397" s="277"/>
      <c r="GS2397" s="277"/>
      <c r="GT2397" s="277"/>
      <c r="GU2397" s="277"/>
      <c r="GW2397" s="157"/>
      <c r="GX2397" s="157"/>
      <c r="GY2397" s="157"/>
      <c r="GZ2397" s="277" t="s">
        <v>429</v>
      </c>
      <c r="HA2397" s="157"/>
      <c r="HB2397" s="157"/>
      <c r="HC2397" s="277"/>
      <c r="HD2397" s="277"/>
      <c r="HF2397" s="277"/>
      <c r="HH2397" s="289"/>
    </row>
    <row r="2398" spans="1:216" ht="12.75" customHeight="1">
      <c r="A2398" s="203" t="s">
        <v>810</v>
      </c>
      <c r="B2398" s="189" t="s">
        <v>430</v>
      </c>
      <c r="C2398" s="501" t="s">
        <v>431</v>
      </c>
      <c r="D2398" s="501"/>
      <c r="E2398" s="501"/>
      <c r="F2398" s="501"/>
      <c r="G2398" s="501"/>
      <c r="H2398" s="190" t="s">
        <v>432</v>
      </c>
      <c r="I2398" s="209">
        <v>2</v>
      </c>
      <c r="J2398" s="191"/>
      <c r="K2398" s="209">
        <v>2</v>
      </c>
      <c r="L2398" s="193"/>
      <c r="M2398" s="191"/>
      <c r="N2398" s="193"/>
      <c r="O2398" s="202">
        <v>1.0367</v>
      </c>
      <c r="P2398" s="216">
        <v>297.42</v>
      </c>
      <c r="GO2398" s="277"/>
      <c r="GP2398" s="277"/>
      <c r="GQ2398" s="277"/>
      <c r="GR2398" s="277"/>
      <c r="GS2398" s="277"/>
      <c r="GT2398" s="277"/>
      <c r="GU2398" s="277"/>
      <c r="GW2398" s="157"/>
      <c r="GX2398" s="157"/>
      <c r="GY2398" s="157"/>
      <c r="GZ2398" s="277"/>
      <c r="HA2398" s="157" t="s">
        <v>431</v>
      </c>
      <c r="HB2398" s="157"/>
      <c r="HC2398" s="277"/>
      <c r="HD2398" s="277"/>
      <c r="HF2398" s="277"/>
      <c r="HH2398" s="289"/>
    </row>
    <row r="2399" spans="1:216" ht="12.75" customHeight="1">
      <c r="A2399" s="203"/>
      <c r="B2399" s="189"/>
      <c r="C2399" s="501" t="s">
        <v>433</v>
      </c>
      <c r="D2399" s="501"/>
      <c r="E2399" s="501"/>
      <c r="F2399" s="501"/>
      <c r="G2399" s="501"/>
      <c r="H2399" s="190"/>
      <c r="I2399" s="191"/>
      <c r="J2399" s="191"/>
      <c r="K2399" s="191"/>
      <c r="L2399" s="193"/>
      <c r="M2399" s="191"/>
      <c r="N2399" s="193"/>
      <c r="O2399" s="191"/>
      <c r="P2399" s="194">
        <v>24813.58</v>
      </c>
      <c r="GO2399" s="277"/>
      <c r="GP2399" s="277"/>
      <c r="GQ2399" s="277"/>
      <c r="GR2399" s="277"/>
      <c r="GS2399" s="277"/>
      <c r="GT2399" s="277"/>
      <c r="GU2399" s="277"/>
      <c r="GW2399" s="157"/>
      <c r="GX2399" s="157"/>
      <c r="GY2399" s="157"/>
      <c r="GZ2399" s="277"/>
      <c r="HA2399" s="157"/>
      <c r="HB2399" s="157" t="s">
        <v>433</v>
      </c>
      <c r="HC2399" s="277"/>
      <c r="HD2399" s="277"/>
      <c r="HF2399" s="277"/>
      <c r="HH2399" s="289"/>
    </row>
    <row r="2400" spans="1:216" ht="12.75" customHeight="1">
      <c r="A2400" s="203"/>
      <c r="B2400" s="189" t="s">
        <v>603</v>
      </c>
      <c r="C2400" s="501" t="s">
        <v>604</v>
      </c>
      <c r="D2400" s="501"/>
      <c r="E2400" s="501"/>
      <c r="F2400" s="501"/>
      <c r="G2400" s="501"/>
      <c r="H2400" s="190" t="s">
        <v>432</v>
      </c>
      <c r="I2400" s="209">
        <v>97</v>
      </c>
      <c r="J2400" s="191"/>
      <c r="K2400" s="209">
        <v>97</v>
      </c>
      <c r="L2400" s="193"/>
      <c r="M2400" s="191"/>
      <c r="N2400" s="193"/>
      <c r="O2400" s="191"/>
      <c r="P2400" s="194">
        <v>24069.17</v>
      </c>
      <c r="GO2400" s="277"/>
      <c r="GP2400" s="277"/>
      <c r="GQ2400" s="277"/>
      <c r="GR2400" s="277"/>
      <c r="GS2400" s="277"/>
      <c r="GT2400" s="277"/>
      <c r="GU2400" s="277"/>
      <c r="GW2400" s="157"/>
      <c r="GX2400" s="157"/>
      <c r="GY2400" s="157"/>
      <c r="GZ2400" s="277"/>
      <c r="HA2400" s="157"/>
      <c r="HB2400" s="157" t="s">
        <v>604</v>
      </c>
      <c r="HC2400" s="277"/>
      <c r="HD2400" s="277"/>
      <c r="HF2400" s="277"/>
      <c r="HH2400" s="289"/>
    </row>
    <row r="2401" spans="1:216" ht="12.75" customHeight="1">
      <c r="A2401" s="203"/>
      <c r="B2401" s="189" t="s">
        <v>605</v>
      </c>
      <c r="C2401" s="501" t="s">
        <v>606</v>
      </c>
      <c r="D2401" s="501"/>
      <c r="E2401" s="501"/>
      <c r="F2401" s="501"/>
      <c r="G2401" s="501"/>
      <c r="H2401" s="190" t="s">
        <v>432</v>
      </c>
      <c r="I2401" s="209">
        <v>51</v>
      </c>
      <c r="J2401" s="191"/>
      <c r="K2401" s="209">
        <v>51</v>
      </c>
      <c r="L2401" s="193"/>
      <c r="M2401" s="191"/>
      <c r="N2401" s="193"/>
      <c r="O2401" s="191"/>
      <c r="P2401" s="194">
        <v>12654.93</v>
      </c>
      <c r="GO2401" s="277"/>
      <c r="GP2401" s="277"/>
      <c r="GQ2401" s="277"/>
      <c r="GR2401" s="277"/>
      <c r="GS2401" s="277"/>
      <c r="GT2401" s="277"/>
      <c r="GU2401" s="277"/>
      <c r="GW2401" s="157"/>
      <c r="GX2401" s="157"/>
      <c r="GY2401" s="157"/>
      <c r="GZ2401" s="277"/>
      <c r="HA2401" s="157"/>
      <c r="HB2401" s="157" t="s">
        <v>606</v>
      </c>
      <c r="HC2401" s="277"/>
      <c r="HD2401" s="277"/>
      <c r="HF2401" s="277"/>
      <c r="HH2401" s="289"/>
    </row>
    <row r="2402" spans="1:216" ht="12.75" customHeight="1">
      <c r="A2402" s="213"/>
      <c r="B2402" s="214"/>
      <c r="C2402" s="500" t="s">
        <v>438</v>
      </c>
      <c r="D2402" s="500"/>
      <c r="E2402" s="500"/>
      <c r="F2402" s="500"/>
      <c r="G2402" s="500"/>
      <c r="H2402" s="180"/>
      <c r="I2402" s="181"/>
      <c r="J2402" s="181"/>
      <c r="K2402" s="181"/>
      <c r="L2402" s="183"/>
      <c r="M2402" s="181"/>
      <c r="N2402" s="211">
        <v>7302.06</v>
      </c>
      <c r="O2402" s="181"/>
      <c r="P2402" s="212">
        <v>65609.039999999994</v>
      </c>
      <c r="GO2402" s="277"/>
      <c r="GP2402" s="277"/>
      <c r="GQ2402" s="277"/>
      <c r="GR2402" s="277"/>
      <c r="GS2402" s="277"/>
      <c r="GT2402" s="277"/>
      <c r="GU2402" s="277"/>
      <c r="GW2402" s="157"/>
      <c r="GX2402" s="157"/>
      <c r="GY2402" s="157"/>
      <c r="GZ2402" s="277"/>
      <c r="HA2402" s="157"/>
      <c r="HB2402" s="157"/>
      <c r="HC2402" s="277" t="s">
        <v>438</v>
      </c>
      <c r="HD2402" s="277"/>
      <c r="HF2402" s="277"/>
      <c r="HH2402" s="289"/>
    </row>
    <row r="2403" spans="1:216" ht="45" customHeight="1">
      <c r="A2403" s="178" t="s">
        <v>811</v>
      </c>
      <c r="B2403" s="179" t="s">
        <v>1465</v>
      </c>
      <c r="C2403" s="498" t="s">
        <v>1466</v>
      </c>
      <c r="D2403" s="498"/>
      <c r="E2403" s="498"/>
      <c r="F2403" s="498"/>
      <c r="G2403" s="498"/>
      <c r="H2403" s="180" t="s">
        <v>610</v>
      </c>
      <c r="I2403" s="181">
        <v>0.13500000000000001</v>
      </c>
      <c r="J2403" s="182">
        <v>1</v>
      </c>
      <c r="K2403" s="249">
        <v>0.13500000000000001</v>
      </c>
      <c r="L2403" s="183"/>
      <c r="M2403" s="181"/>
      <c r="N2403" s="184"/>
      <c r="O2403" s="181"/>
      <c r="P2403" s="185"/>
      <c r="GO2403" s="277"/>
      <c r="GP2403" s="277"/>
      <c r="GQ2403" s="277" t="s">
        <v>1466</v>
      </c>
      <c r="GR2403" s="277"/>
      <c r="GS2403" s="277"/>
      <c r="GT2403" s="277"/>
      <c r="GU2403" s="277"/>
      <c r="GW2403" s="157"/>
      <c r="GX2403" s="157"/>
      <c r="GY2403" s="157"/>
      <c r="GZ2403" s="277"/>
      <c r="HA2403" s="157"/>
      <c r="HB2403" s="157"/>
      <c r="HC2403" s="277"/>
      <c r="HD2403" s="277"/>
      <c r="HF2403" s="277"/>
      <c r="HH2403" s="289"/>
    </row>
    <row r="2404" spans="1:216" ht="56.25" customHeight="1">
      <c r="A2404" s="186"/>
      <c r="B2404" s="187" t="s">
        <v>386</v>
      </c>
      <c r="C2404" s="499" t="s">
        <v>387</v>
      </c>
      <c r="D2404" s="499"/>
      <c r="E2404" s="499"/>
      <c r="F2404" s="499"/>
      <c r="G2404" s="499"/>
      <c r="H2404" s="499"/>
      <c r="I2404" s="499"/>
      <c r="J2404" s="499"/>
      <c r="K2404" s="499"/>
      <c r="L2404" s="499"/>
      <c r="M2404" s="499"/>
      <c r="N2404" s="499"/>
      <c r="O2404" s="499"/>
      <c r="P2404" s="499"/>
      <c r="GO2404" s="277"/>
      <c r="GP2404" s="277"/>
      <c r="GQ2404" s="277"/>
      <c r="GR2404" s="277"/>
      <c r="GS2404" s="277"/>
      <c r="GT2404" s="277"/>
      <c r="GU2404" s="277"/>
      <c r="GV2404" s="140" t="s">
        <v>387</v>
      </c>
      <c r="GW2404" s="157"/>
      <c r="GX2404" s="157"/>
      <c r="GY2404" s="157"/>
      <c r="GZ2404" s="277"/>
      <c r="HA2404" s="157"/>
      <c r="HB2404" s="157"/>
      <c r="HC2404" s="277"/>
      <c r="HD2404" s="277"/>
      <c r="HF2404" s="277"/>
      <c r="HH2404" s="289"/>
    </row>
    <row r="2405" spans="1:216" ht="22.5" customHeight="1">
      <c r="A2405" s="186"/>
      <c r="B2405" s="187" t="s">
        <v>388</v>
      </c>
      <c r="C2405" s="499" t="s">
        <v>389</v>
      </c>
      <c r="D2405" s="499"/>
      <c r="E2405" s="499"/>
      <c r="F2405" s="499"/>
      <c r="G2405" s="499"/>
      <c r="H2405" s="499"/>
      <c r="I2405" s="499"/>
      <c r="J2405" s="499"/>
      <c r="K2405" s="499"/>
      <c r="L2405" s="499"/>
      <c r="M2405" s="499"/>
      <c r="N2405" s="499"/>
      <c r="O2405" s="499"/>
      <c r="P2405" s="499"/>
      <c r="GO2405" s="277"/>
      <c r="GP2405" s="277"/>
      <c r="GQ2405" s="277"/>
      <c r="GR2405" s="277"/>
      <c r="GS2405" s="277"/>
      <c r="GT2405" s="277"/>
      <c r="GU2405" s="277"/>
      <c r="GV2405" s="140" t="s">
        <v>389</v>
      </c>
      <c r="GW2405" s="157"/>
      <c r="GX2405" s="157"/>
      <c r="GY2405" s="157"/>
      <c r="GZ2405" s="277"/>
      <c r="HA2405" s="157"/>
      <c r="HB2405" s="157"/>
      <c r="HC2405" s="277"/>
      <c r="HD2405" s="277"/>
      <c r="HF2405" s="277"/>
      <c r="HH2405" s="289"/>
    </row>
    <row r="2406" spans="1:216" ht="12.75" customHeight="1">
      <c r="A2406" s="186"/>
      <c r="B2406" s="187"/>
      <c r="C2406" s="499" t="s">
        <v>2011</v>
      </c>
      <c r="D2406" s="499"/>
      <c r="E2406" s="499"/>
      <c r="F2406" s="499"/>
      <c r="G2406" s="499"/>
      <c r="H2406" s="499"/>
      <c r="I2406" s="499"/>
      <c r="J2406" s="499"/>
      <c r="K2406" s="499"/>
      <c r="L2406" s="499"/>
      <c r="M2406" s="499"/>
      <c r="N2406" s="499"/>
      <c r="O2406" s="499"/>
      <c r="P2406" s="499"/>
      <c r="GO2406" s="277"/>
      <c r="GP2406" s="277"/>
      <c r="GQ2406" s="277"/>
      <c r="GR2406" s="277"/>
      <c r="GS2406" s="277"/>
      <c r="GT2406" s="277"/>
      <c r="GU2406" s="277"/>
      <c r="GV2406" s="140" t="s">
        <v>2011</v>
      </c>
      <c r="GW2406" s="157"/>
      <c r="GX2406" s="157"/>
      <c r="GY2406" s="157"/>
      <c r="GZ2406" s="277"/>
      <c r="HA2406" s="157"/>
      <c r="HB2406" s="157"/>
      <c r="HC2406" s="277"/>
      <c r="HD2406" s="277"/>
      <c r="HF2406" s="277"/>
      <c r="HH2406" s="289"/>
    </row>
    <row r="2407" spans="1:216" ht="12.75" customHeight="1">
      <c r="A2407" s="188"/>
      <c r="B2407" s="189" t="s">
        <v>164</v>
      </c>
      <c r="C2407" s="501" t="s">
        <v>391</v>
      </c>
      <c r="D2407" s="501"/>
      <c r="E2407" s="501"/>
      <c r="F2407" s="501"/>
      <c r="G2407" s="501"/>
      <c r="H2407" s="190" t="s">
        <v>392</v>
      </c>
      <c r="I2407" s="191"/>
      <c r="J2407" s="191"/>
      <c r="K2407" s="215">
        <v>2.5337363000000002</v>
      </c>
      <c r="L2407" s="193"/>
      <c r="M2407" s="191"/>
      <c r="N2407" s="193"/>
      <c r="O2407" s="191"/>
      <c r="P2407" s="194">
        <v>1434.45</v>
      </c>
      <c r="GO2407" s="277"/>
      <c r="GP2407" s="277"/>
      <c r="GQ2407" s="277"/>
      <c r="GR2407" s="277"/>
      <c r="GS2407" s="277"/>
      <c r="GT2407" s="277"/>
      <c r="GU2407" s="277"/>
      <c r="GW2407" s="157" t="s">
        <v>391</v>
      </c>
      <c r="GX2407" s="157"/>
      <c r="GY2407" s="157"/>
      <c r="GZ2407" s="277"/>
      <c r="HA2407" s="157"/>
      <c r="HB2407" s="157"/>
      <c r="HC2407" s="277"/>
      <c r="HD2407" s="277"/>
      <c r="HF2407" s="277"/>
      <c r="HH2407" s="289"/>
    </row>
    <row r="2408" spans="1:216" ht="12.75" customHeight="1">
      <c r="A2408" s="195"/>
      <c r="B2408" s="189" t="s">
        <v>393</v>
      </c>
      <c r="C2408" s="501" t="s">
        <v>394</v>
      </c>
      <c r="D2408" s="501"/>
      <c r="E2408" s="501"/>
      <c r="F2408" s="501"/>
      <c r="G2408" s="501"/>
      <c r="H2408" s="190" t="s">
        <v>392</v>
      </c>
      <c r="I2408" s="201">
        <v>11.68</v>
      </c>
      <c r="J2408" s="197">
        <v>1.6068849999999999</v>
      </c>
      <c r="K2408" s="215">
        <v>2.5337363000000002</v>
      </c>
      <c r="L2408" s="198"/>
      <c r="M2408" s="199"/>
      <c r="N2408" s="200">
        <v>566.14</v>
      </c>
      <c r="O2408" s="191"/>
      <c r="P2408" s="194">
        <v>1434.45</v>
      </c>
      <c r="Q2408" s="278"/>
      <c r="R2408" s="278"/>
      <c r="GO2408" s="277"/>
      <c r="GP2408" s="277"/>
      <c r="GQ2408" s="277"/>
      <c r="GR2408" s="277"/>
      <c r="GS2408" s="277"/>
      <c r="GT2408" s="277"/>
      <c r="GU2408" s="277"/>
      <c r="GW2408" s="157"/>
      <c r="GX2408" s="157" t="s">
        <v>394</v>
      </c>
      <c r="GY2408" s="157"/>
      <c r="GZ2408" s="277"/>
      <c r="HA2408" s="157"/>
      <c r="HB2408" s="157"/>
      <c r="HC2408" s="277"/>
      <c r="HD2408" s="277"/>
      <c r="HF2408" s="277"/>
      <c r="HH2408" s="289"/>
    </row>
    <row r="2409" spans="1:216" ht="12.75" customHeight="1">
      <c r="A2409" s="188"/>
      <c r="B2409" s="189" t="s">
        <v>167</v>
      </c>
      <c r="C2409" s="501" t="s">
        <v>395</v>
      </c>
      <c r="D2409" s="501"/>
      <c r="E2409" s="501"/>
      <c r="F2409" s="501"/>
      <c r="G2409" s="501"/>
      <c r="H2409" s="190"/>
      <c r="I2409" s="191"/>
      <c r="J2409" s="191"/>
      <c r="K2409" s="191"/>
      <c r="L2409" s="193"/>
      <c r="M2409" s="191"/>
      <c r="N2409" s="193"/>
      <c r="O2409" s="191"/>
      <c r="P2409" s="216">
        <v>50.73</v>
      </c>
      <c r="GO2409" s="277"/>
      <c r="GP2409" s="277"/>
      <c r="GQ2409" s="277"/>
      <c r="GR2409" s="277"/>
      <c r="GS2409" s="277"/>
      <c r="GT2409" s="277"/>
      <c r="GU2409" s="277"/>
      <c r="GW2409" s="157" t="s">
        <v>395</v>
      </c>
      <c r="GX2409" s="157"/>
      <c r="GY2409" s="157"/>
      <c r="GZ2409" s="277"/>
      <c r="HA2409" s="157"/>
      <c r="HB2409" s="157"/>
      <c r="HC2409" s="277"/>
      <c r="HD2409" s="277"/>
      <c r="HF2409" s="277"/>
      <c r="HH2409" s="289"/>
    </row>
    <row r="2410" spans="1:216" ht="12.75" customHeight="1">
      <c r="A2410" s="188"/>
      <c r="B2410" s="189"/>
      <c r="C2410" s="501" t="s">
        <v>396</v>
      </c>
      <c r="D2410" s="501"/>
      <c r="E2410" s="501"/>
      <c r="F2410" s="501"/>
      <c r="G2410" s="501"/>
      <c r="H2410" s="190" t="s">
        <v>392</v>
      </c>
      <c r="I2410" s="191"/>
      <c r="J2410" s="191"/>
      <c r="K2410" s="215">
        <v>4.77244E-2</v>
      </c>
      <c r="L2410" s="193"/>
      <c r="M2410" s="191"/>
      <c r="N2410" s="193"/>
      <c r="O2410" s="191"/>
      <c r="P2410" s="216">
        <v>32.380000000000003</v>
      </c>
      <c r="GO2410" s="277"/>
      <c r="GP2410" s="277"/>
      <c r="GQ2410" s="277"/>
      <c r="GR2410" s="277"/>
      <c r="GS2410" s="277"/>
      <c r="GT2410" s="277"/>
      <c r="GU2410" s="277"/>
      <c r="GW2410" s="157" t="s">
        <v>396</v>
      </c>
      <c r="GX2410" s="157"/>
      <c r="GY2410" s="157"/>
      <c r="GZ2410" s="277"/>
      <c r="HA2410" s="157"/>
      <c r="HB2410" s="157"/>
      <c r="HC2410" s="277"/>
      <c r="HD2410" s="277"/>
      <c r="HF2410" s="277"/>
      <c r="HH2410" s="289"/>
    </row>
    <row r="2411" spans="1:216" ht="12.75" customHeight="1">
      <c r="A2411" s="195"/>
      <c r="B2411" s="189" t="s">
        <v>397</v>
      </c>
      <c r="C2411" s="501" t="s">
        <v>398</v>
      </c>
      <c r="D2411" s="501"/>
      <c r="E2411" s="501"/>
      <c r="F2411" s="501"/>
      <c r="G2411" s="501"/>
      <c r="H2411" s="190" t="s">
        <v>399</v>
      </c>
      <c r="I2411" s="201">
        <v>0.11</v>
      </c>
      <c r="J2411" s="197">
        <v>1.6068849999999999</v>
      </c>
      <c r="K2411" s="215">
        <v>2.38622E-2</v>
      </c>
      <c r="L2411" s="198"/>
      <c r="M2411" s="199"/>
      <c r="N2411" s="200">
        <v>1582.31</v>
      </c>
      <c r="O2411" s="191"/>
      <c r="P2411" s="194">
        <v>37.76</v>
      </c>
      <c r="Q2411" s="278"/>
      <c r="R2411" s="278"/>
      <c r="GO2411" s="277"/>
      <c r="GP2411" s="277"/>
      <c r="GQ2411" s="277"/>
      <c r="GR2411" s="277"/>
      <c r="GS2411" s="277"/>
      <c r="GT2411" s="277"/>
      <c r="GU2411" s="277"/>
      <c r="GW2411" s="157"/>
      <c r="GX2411" s="157" t="s">
        <v>398</v>
      </c>
      <c r="GY2411" s="157"/>
      <c r="GZ2411" s="277"/>
      <c r="HA2411" s="157"/>
      <c r="HB2411" s="157"/>
      <c r="HC2411" s="277"/>
      <c r="HD2411" s="277"/>
      <c r="HF2411" s="277"/>
      <c r="HH2411" s="289"/>
    </row>
    <row r="2412" spans="1:216" ht="12.75" customHeight="1">
      <c r="A2412" s="203"/>
      <c r="B2412" s="189" t="s">
        <v>400</v>
      </c>
      <c r="C2412" s="501" t="s">
        <v>401</v>
      </c>
      <c r="D2412" s="501"/>
      <c r="E2412" s="501"/>
      <c r="F2412" s="501"/>
      <c r="G2412" s="501"/>
      <c r="H2412" s="190" t="s">
        <v>392</v>
      </c>
      <c r="I2412" s="201">
        <v>0.11</v>
      </c>
      <c r="J2412" s="197">
        <v>1.6068849999999999</v>
      </c>
      <c r="K2412" s="215">
        <v>2.38622E-2</v>
      </c>
      <c r="L2412" s="193"/>
      <c r="M2412" s="191"/>
      <c r="N2412" s="204">
        <v>777.91</v>
      </c>
      <c r="O2412" s="191"/>
      <c r="P2412" s="216">
        <v>18.559999999999999</v>
      </c>
      <c r="GO2412" s="277"/>
      <c r="GP2412" s="277"/>
      <c r="GQ2412" s="277"/>
      <c r="GR2412" s="277"/>
      <c r="GS2412" s="277"/>
      <c r="GT2412" s="277"/>
      <c r="GU2412" s="277"/>
      <c r="GW2412" s="157"/>
      <c r="GX2412" s="157"/>
      <c r="GY2412" s="157" t="s">
        <v>401</v>
      </c>
      <c r="GZ2412" s="277"/>
      <c r="HA2412" s="157"/>
      <c r="HB2412" s="157"/>
      <c r="HC2412" s="277"/>
      <c r="HD2412" s="277"/>
      <c r="HF2412" s="277"/>
      <c r="HH2412" s="289"/>
    </row>
    <row r="2413" spans="1:216" ht="12.75" customHeight="1">
      <c r="A2413" s="195"/>
      <c r="B2413" s="189" t="s">
        <v>402</v>
      </c>
      <c r="C2413" s="501" t="s">
        <v>403</v>
      </c>
      <c r="D2413" s="501"/>
      <c r="E2413" s="501"/>
      <c r="F2413" s="501"/>
      <c r="G2413" s="501"/>
      <c r="H2413" s="190" t="s">
        <v>399</v>
      </c>
      <c r="I2413" s="201">
        <v>0.11</v>
      </c>
      <c r="J2413" s="197">
        <v>1.6068849999999999</v>
      </c>
      <c r="K2413" s="215">
        <v>2.38622E-2</v>
      </c>
      <c r="L2413" s="198"/>
      <c r="M2413" s="199"/>
      <c r="N2413" s="200">
        <v>543.33000000000004</v>
      </c>
      <c r="O2413" s="191"/>
      <c r="P2413" s="194">
        <v>12.97</v>
      </c>
      <c r="Q2413" s="278"/>
      <c r="R2413" s="278"/>
      <c r="GO2413" s="277"/>
      <c r="GP2413" s="277"/>
      <c r="GQ2413" s="277"/>
      <c r="GR2413" s="277"/>
      <c r="GS2413" s="277"/>
      <c r="GT2413" s="277"/>
      <c r="GU2413" s="277"/>
      <c r="GW2413" s="157"/>
      <c r="GX2413" s="157" t="s">
        <v>403</v>
      </c>
      <c r="GY2413" s="157"/>
      <c r="GZ2413" s="277"/>
      <c r="HA2413" s="157"/>
      <c r="HB2413" s="157"/>
      <c r="HC2413" s="277"/>
      <c r="HD2413" s="277"/>
      <c r="HF2413" s="277"/>
      <c r="HH2413" s="289"/>
    </row>
    <row r="2414" spans="1:216" ht="12.75" customHeight="1">
      <c r="A2414" s="203"/>
      <c r="B2414" s="189" t="s">
        <v>404</v>
      </c>
      <c r="C2414" s="501" t="s">
        <v>405</v>
      </c>
      <c r="D2414" s="501"/>
      <c r="E2414" s="501"/>
      <c r="F2414" s="501"/>
      <c r="G2414" s="501"/>
      <c r="H2414" s="190" t="s">
        <v>392</v>
      </c>
      <c r="I2414" s="201">
        <v>0.11</v>
      </c>
      <c r="J2414" s="197">
        <v>1.6068849999999999</v>
      </c>
      <c r="K2414" s="215">
        <v>2.38622E-2</v>
      </c>
      <c r="L2414" s="193"/>
      <c r="M2414" s="191"/>
      <c r="N2414" s="204">
        <v>579.11</v>
      </c>
      <c r="O2414" s="191"/>
      <c r="P2414" s="216">
        <v>13.82</v>
      </c>
      <c r="GO2414" s="277"/>
      <c r="GP2414" s="277"/>
      <c r="GQ2414" s="277"/>
      <c r="GR2414" s="277"/>
      <c r="GS2414" s="277"/>
      <c r="GT2414" s="277"/>
      <c r="GU2414" s="277"/>
      <c r="GW2414" s="157"/>
      <c r="GX2414" s="157"/>
      <c r="GY2414" s="157" t="s">
        <v>405</v>
      </c>
      <c r="GZ2414" s="277"/>
      <c r="HA2414" s="157"/>
      <c r="HB2414" s="157"/>
      <c r="HC2414" s="277"/>
      <c r="HD2414" s="277"/>
      <c r="HF2414" s="277"/>
      <c r="HH2414" s="289"/>
    </row>
    <row r="2415" spans="1:216" ht="12.75" customHeight="1">
      <c r="A2415" s="188"/>
      <c r="B2415" s="189" t="s">
        <v>180</v>
      </c>
      <c r="C2415" s="501" t="s">
        <v>410</v>
      </c>
      <c r="D2415" s="501"/>
      <c r="E2415" s="501"/>
      <c r="F2415" s="501"/>
      <c r="G2415" s="501"/>
      <c r="H2415" s="190"/>
      <c r="I2415" s="191"/>
      <c r="J2415" s="191"/>
      <c r="K2415" s="191"/>
      <c r="L2415" s="193"/>
      <c r="M2415" s="191"/>
      <c r="N2415" s="193"/>
      <c r="O2415" s="191"/>
      <c r="P2415" s="216">
        <v>80.56</v>
      </c>
      <c r="GO2415" s="277"/>
      <c r="GP2415" s="277"/>
      <c r="GQ2415" s="277"/>
      <c r="GR2415" s="277"/>
      <c r="GS2415" s="277"/>
      <c r="GT2415" s="277"/>
      <c r="GU2415" s="277"/>
      <c r="GW2415" s="157" t="s">
        <v>410</v>
      </c>
      <c r="GX2415" s="157"/>
      <c r="GY2415" s="157"/>
      <c r="GZ2415" s="277"/>
      <c r="HA2415" s="157"/>
      <c r="HB2415" s="157"/>
      <c r="HC2415" s="277"/>
      <c r="HD2415" s="277"/>
      <c r="HF2415" s="277"/>
      <c r="HH2415" s="289"/>
    </row>
    <row r="2416" spans="1:216" ht="33.75" customHeight="1">
      <c r="A2416" s="195"/>
      <c r="B2416" s="189" t="s">
        <v>593</v>
      </c>
      <c r="C2416" s="501" t="s">
        <v>594</v>
      </c>
      <c r="D2416" s="501"/>
      <c r="E2416" s="501"/>
      <c r="F2416" s="501"/>
      <c r="G2416" s="501"/>
      <c r="H2416" s="190" t="s">
        <v>595</v>
      </c>
      <c r="I2416" s="201">
        <v>33.33</v>
      </c>
      <c r="J2416" s="202">
        <v>1.0367</v>
      </c>
      <c r="K2416" s="215">
        <v>4.6646834999999998</v>
      </c>
      <c r="L2416" s="205">
        <v>5.87</v>
      </c>
      <c r="M2416" s="206">
        <v>0.87</v>
      </c>
      <c r="N2416" s="200">
        <v>5.1100000000000003</v>
      </c>
      <c r="O2416" s="191"/>
      <c r="P2416" s="194">
        <v>23.84</v>
      </c>
      <c r="Q2416" s="278"/>
      <c r="R2416" s="278"/>
      <c r="GO2416" s="277"/>
      <c r="GP2416" s="277"/>
      <c r="GQ2416" s="277"/>
      <c r="GR2416" s="277"/>
      <c r="GS2416" s="277"/>
      <c r="GT2416" s="277"/>
      <c r="GU2416" s="277"/>
      <c r="GW2416" s="157"/>
      <c r="GX2416" s="157" t="s">
        <v>594</v>
      </c>
      <c r="GY2416" s="157"/>
      <c r="GZ2416" s="277"/>
      <c r="HA2416" s="157"/>
      <c r="HB2416" s="157"/>
      <c r="HC2416" s="277"/>
      <c r="HD2416" s="277"/>
      <c r="HF2416" s="277"/>
      <c r="HH2416" s="289"/>
    </row>
    <row r="2417" spans="1:216" ht="12.75" customHeight="1">
      <c r="A2417" s="195"/>
      <c r="B2417" s="189" t="s">
        <v>1433</v>
      </c>
      <c r="C2417" s="501" t="s">
        <v>1434</v>
      </c>
      <c r="D2417" s="501"/>
      <c r="E2417" s="501"/>
      <c r="F2417" s="501"/>
      <c r="G2417" s="501"/>
      <c r="H2417" s="190" t="s">
        <v>418</v>
      </c>
      <c r="I2417" s="192">
        <v>1.2600000000000001E-3</v>
      </c>
      <c r="J2417" s="202">
        <v>1.0367</v>
      </c>
      <c r="K2417" s="215">
        <v>1.763E-4</v>
      </c>
      <c r="L2417" s="208">
        <v>43821.53</v>
      </c>
      <c r="M2417" s="206">
        <v>1.34</v>
      </c>
      <c r="N2417" s="200">
        <v>58720.85</v>
      </c>
      <c r="O2417" s="191"/>
      <c r="P2417" s="194">
        <v>10.35</v>
      </c>
      <c r="Q2417" s="278"/>
      <c r="R2417" s="278"/>
      <c r="GO2417" s="277"/>
      <c r="GP2417" s="277"/>
      <c r="GQ2417" s="277"/>
      <c r="GR2417" s="277"/>
      <c r="GS2417" s="277"/>
      <c r="GT2417" s="277"/>
      <c r="GU2417" s="277"/>
      <c r="GW2417" s="157"/>
      <c r="GX2417" s="157" t="s">
        <v>1434</v>
      </c>
      <c r="GY2417" s="157"/>
      <c r="GZ2417" s="277"/>
      <c r="HA2417" s="157"/>
      <c r="HB2417" s="157"/>
      <c r="HC2417" s="277"/>
      <c r="HD2417" s="277"/>
      <c r="HF2417" s="277"/>
      <c r="HH2417" s="289"/>
    </row>
    <row r="2418" spans="1:216" ht="12.75" customHeight="1">
      <c r="A2418" s="195"/>
      <c r="B2418" s="189" t="s">
        <v>730</v>
      </c>
      <c r="C2418" s="501" t="s">
        <v>731</v>
      </c>
      <c r="D2418" s="501"/>
      <c r="E2418" s="501"/>
      <c r="F2418" s="501"/>
      <c r="G2418" s="501"/>
      <c r="H2418" s="190" t="s">
        <v>413</v>
      </c>
      <c r="I2418" s="201">
        <v>0.02</v>
      </c>
      <c r="J2418" s="202">
        <v>1.0367</v>
      </c>
      <c r="K2418" s="215">
        <v>2.7991000000000001E-3</v>
      </c>
      <c r="L2418" s="205">
        <v>79.88</v>
      </c>
      <c r="M2418" s="206">
        <v>1.42</v>
      </c>
      <c r="N2418" s="200">
        <v>113.43</v>
      </c>
      <c r="O2418" s="191"/>
      <c r="P2418" s="194">
        <v>0.32</v>
      </c>
      <c r="Q2418" s="278"/>
      <c r="R2418" s="278"/>
      <c r="GO2418" s="277"/>
      <c r="GP2418" s="277"/>
      <c r="GQ2418" s="277"/>
      <c r="GR2418" s="277"/>
      <c r="GS2418" s="277"/>
      <c r="GT2418" s="277"/>
      <c r="GU2418" s="277"/>
      <c r="GW2418" s="157"/>
      <c r="GX2418" s="157" t="s">
        <v>731</v>
      </c>
      <c r="GY2418" s="157"/>
      <c r="GZ2418" s="277"/>
      <c r="HA2418" s="157"/>
      <c r="HB2418" s="157"/>
      <c r="HC2418" s="277"/>
      <c r="HD2418" s="277"/>
      <c r="HF2418" s="277"/>
      <c r="HH2418" s="289"/>
    </row>
    <row r="2419" spans="1:216" ht="12.75" customHeight="1">
      <c r="A2419" s="195"/>
      <c r="B2419" s="189" t="s">
        <v>1467</v>
      </c>
      <c r="C2419" s="501" t="s">
        <v>1468</v>
      </c>
      <c r="D2419" s="501"/>
      <c r="E2419" s="501"/>
      <c r="F2419" s="501"/>
      <c r="G2419" s="501"/>
      <c r="H2419" s="190" t="s">
        <v>587</v>
      </c>
      <c r="I2419" s="201">
        <v>0.05</v>
      </c>
      <c r="J2419" s="202">
        <v>1.0367</v>
      </c>
      <c r="K2419" s="215">
        <v>6.9976999999999999E-3</v>
      </c>
      <c r="L2419" s="208">
        <v>4133.67</v>
      </c>
      <c r="M2419" s="206">
        <v>1.29</v>
      </c>
      <c r="N2419" s="200">
        <v>5332.43</v>
      </c>
      <c r="O2419" s="191"/>
      <c r="P2419" s="194">
        <v>37.31</v>
      </c>
      <c r="Q2419" s="278"/>
      <c r="R2419" s="278"/>
      <c r="GO2419" s="277"/>
      <c r="GP2419" s="277"/>
      <c r="GQ2419" s="277"/>
      <c r="GR2419" s="277"/>
      <c r="GS2419" s="277"/>
      <c r="GT2419" s="277"/>
      <c r="GU2419" s="277"/>
      <c r="GW2419" s="157"/>
      <c r="GX2419" s="157" t="s">
        <v>1468</v>
      </c>
      <c r="GY2419" s="157"/>
      <c r="GZ2419" s="277"/>
      <c r="HA2419" s="157"/>
      <c r="HB2419" s="157"/>
      <c r="HC2419" s="277"/>
      <c r="HD2419" s="277"/>
      <c r="HF2419" s="277"/>
      <c r="HH2419" s="289"/>
    </row>
    <row r="2420" spans="1:216" ht="12.75" customHeight="1">
      <c r="A2420" s="195"/>
      <c r="B2420" s="189" t="s">
        <v>1469</v>
      </c>
      <c r="C2420" s="501" t="s">
        <v>1470</v>
      </c>
      <c r="D2420" s="501"/>
      <c r="E2420" s="501"/>
      <c r="F2420" s="501"/>
      <c r="G2420" s="501"/>
      <c r="H2420" s="190" t="s">
        <v>1124</v>
      </c>
      <c r="I2420" s="202">
        <v>1.2200000000000001E-2</v>
      </c>
      <c r="J2420" s="202">
        <v>1.0367</v>
      </c>
      <c r="K2420" s="215">
        <v>1.7074E-3</v>
      </c>
      <c r="L2420" s="208">
        <v>4130.12</v>
      </c>
      <c r="M2420" s="206">
        <v>1.24</v>
      </c>
      <c r="N2420" s="200">
        <v>5121.3500000000004</v>
      </c>
      <c r="O2420" s="191"/>
      <c r="P2420" s="194">
        <v>8.74</v>
      </c>
      <c r="Q2420" s="278"/>
      <c r="R2420" s="278"/>
      <c r="GO2420" s="277"/>
      <c r="GP2420" s="277"/>
      <c r="GQ2420" s="277"/>
      <c r="GR2420" s="277"/>
      <c r="GS2420" s="277"/>
      <c r="GT2420" s="277"/>
      <c r="GU2420" s="277"/>
      <c r="GW2420" s="157"/>
      <c r="GX2420" s="157" t="s">
        <v>1470</v>
      </c>
      <c r="GY2420" s="157"/>
      <c r="GZ2420" s="277"/>
      <c r="HA2420" s="157"/>
      <c r="HB2420" s="157"/>
      <c r="HC2420" s="277"/>
      <c r="HD2420" s="277"/>
      <c r="HF2420" s="277"/>
      <c r="HH2420" s="289"/>
    </row>
    <row r="2421" spans="1:216" ht="12.75" customHeight="1">
      <c r="A2421" s="210"/>
      <c r="B2421" s="187"/>
      <c r="C2421" s="500" t="s">
        <v>429</v>
      </c>
      <c r="D2421" s="500"/>
      <c r="E2421" s="500"/>
      <c r="F2421" s="500"/>
      <c r="G2421" s="500"/>
      <c r="H2421" s="180"/>
      <c r="I2421" s="181"/>
      <c r="J2421" s="181"/>
      <c r="K2421" s="181"/>
      <c r="L2421" s="183"/>
      <c r="M2421" s="181"/>
      <c r="N2421" s="211"/>
      <c r="O2421" s="181"/>
      <c r="P2421" s="212">
        <v>1598.12</v>
      </c>
      <c r="Q2421" s="278"/>
      <c r="R2421" s="278"/>
      <c r="GO2421" s="277"/>
      <c r="GP2421" s="277"/>
      <c r="GQ2421" s="277"/>
      <c r="GR2421" s="277"/>
      <c r="GS2421" s="277"/>
      <c r="GT2421" s="277"/>
      <c r="GU2421" s="277"/>
      <c r="GW2421" s="157"/>
      <c r="GX2421" s="157"/>
      <c r="GY2421" s="157"/>
      <c r="GZ2421" s="277" t="s">
        <v>429</v>
      </c>
      <c r="HA2421" s="157"/>
      <c r="HB2421" s="157"/>
      <c r="HC2421" s="277"/>
      <c r="HD2421" s="277"/>
      <c r="HF2421" s="277"/>
      <c r="HH2421" s="289"/>
    </row>
    <row r="2422" spans="1:216" ht="12.75" customHeight="1">
      <c r="A2422" s="203" t="s">
        <v>2301</v>
      </c>
      <c r="B2422" s="189" t="s">
        <v>430</v>
      </c>
      <c r="C2422" s="501" t="s">
        <v>431</v>
      </c>
      <c r="D2422" s="501"/>
      <c r="E2422" s="501"/>
      <c r="F2422" s="501"/>
      <c r="G2422" s="501"/>
      <c r="H2422" s="190" t="s">
        <v>432</v>
      </c>
      <c r="I2422" s="209">
        <v>2</v>
      </c>
      <c r="J2422" s="191"/>
      <c r="K2422" s="209">
        <v>2</v>
      </c>
      <c r="L2422" s="193"/>
      <c r="M2422" s="191"/>
      <c r="N2422" s="193"/>
      <c r="O2422" s="202">
        <v>1.0367</v>
      </c>
      <c r="P2422" s="216">
        <v>18.510000000000002</v>
      </c>
      <c r="GO2422" s="277"/>
      <c r="GP2422" s="277"/>
      <c r="GQ2422" s="277"/>
      <c r="GR2422" s="277"/>
      <c r="GS2422" s="277"/>
      <c r="GT2422" s="277"/>
      <c r="GU2422" s="277"/>
      <c r="GW2422" s="157"/>
      <c r="GX2422" s="157"/>
      <c r="GY2422" s="157"/>
      <c r="GZ2422" s="277"/>
      <c r="HA2422" s="157" t="s">
        <v>431</v>
      </c>
      <c r="HB2422" s="157"/>
      <c r="HC2422" s="277"/>
      <c r="HD2422" s="277"/>
      <c r="HF2422" s="277"/>
      <c r="HH2422" s="289"/>
    </row>
    <row r="2423" spans="1:216" ht="12.75" customHeight="1">
      <c r="A2423" s="203"/>
      <c r="B2423" s="189"/>
      <c r="C2423" s="501" t="s">
        <v>433</v>
      </c>
      <c r="D2423" s="501"/>
      <c r="E2423" s="501"/>
      <c r="F2423" s="501"/>
      <c r="G2423" s="501"/>
      <c r="H2423" s="190"/>
      <c r="I2423" s="191"/>
      <c r="J2423" s="191"/>
      <c r="K2423" s="191"/>
      <c r="L2423" s="193"/>
      <c r="M2423" s="191"/>
      <c r="N2423" s="193"/>
      <c r="O2423" s="191"/>
      <c r="P2423" s="194">
        <v>1466.83</v>
      </c>
      <c r="GO2423" s="277"/>
      <c r="GP2423" s="277"/>
      <c r="GQ2423" s="277"/>
      <c r="GR2423" s="277"/>
      <c r="GS2423" s="277"/>
      <c r="GT2423" s="277"/>
      <c r="GU2423" s="277"/>
      <c r="GW2423" s="157"/>
      <c r="GX2423" s="157"/>
      <c r="GY2423" s="157"/>
      <c r="GZ2423" s="277"/>
      <c r="HA2423" s="157"/>
      <c r="HB2423" s="157" t="s">
        <v>433</v>
      </c>
      <c r="HC2423" s="277"/>
      <c r="HD2423" s="277"/>
      <c r="HF2423" s="277"/>
      <c r="HH2423" s="289"/>
    </row>
    <row r="2424" spans="1:216" ht="12.75" customHeight="1">
      <c r="A2424" s="203"/>
      <c r="B2424" s="189" t="s">
        <v>603</v>
      </c>
      <c r="C2424" s="501" t="s">
        <v>604</v>
      </c>
      <c r="D2424" s="501"/>
      <c r="E2424" s="501"/>
      <c r="F2424" s="501"/>
      <c r="G2424" s="501"/>
      <c r="H2424" s="190" t="s">
        <v>432</v>
      </c>
      <c r="I2424" s="209">
        <v>97</v>
      </c>
      <c r="J2424" s="191"/>
      <c r="K2424" s="209">
        <v>97</v>
      </c>
      <c r="L2424" s="193"/>
      <c r="M2424" s="191"/>
      <c r="N2424" s="193"/>
      <c r="O2424" s="191"/>
      <c r="P2424" s="194">
        <v>1422.83</v>
      </c>
      <c r="GO2424" s="277"/>
      <c r="GP2424" s="277"/>
      <c r="GQ2424" s="277"/>
      <c r="GR2424" s="277"/>
      <c r="GS2424" s="277"/>
      <c r="GT2424" s="277"/>
      <c r="GU2424" s="277"/>
      <c r="GW2424" s="157"/>
      <c r="GX2424" s="157"/>
      <c r="GY2424" s="157"/>
      <c r="GZ2424" s="277"/>
      <c r="HA2424" s="157"/>
      <c r="HB2424" s="157" t="s">
        <v>604</v>
      </c>
      <c r="HC2424" s="277"/>
      <c r="HD2424" s="277"/>
      <c r="HF2424" s="277"/>
      <c r="HH2424" s="289"/>
    </row>
    <row r="2425" spans="1:216" ht="12.75" customHeight="1">
      <c r="A2425" s="203"/>
      <c r="B2425" s="189" t="s">
        <v>605</v>
      </c>
      <c r="C2425" s="501" t="s">
        <v>606</v>
      </c>
      <c r="D2425" s="501"/>
      <c r="E2425" s="501"/>
      <c r="F2425" s="501"/>
      <c r="G2425" s="501"/>
      <c r="H2425" s="190" t="s">
        <v>432</v>
      </c>
      <c r="I2425" s="209">
        <v>51</v>
      </c>
      <c r="J2425" s="191"/>
      <c r="K2425" s="209">
        <v>51</v>
      </c>
      <c r="L2425" s="193"/>
      <c r="M2425" s="191"/>
      <c r="N2425" s="193"/>
      <c r="O2425" s="191"/>
      <c r="P2425" s="216">
        <v>748.08</v>
      </c>
      <c r="GO2425" s="277"/>
      <c r="GP2425" s="277"/>
      <c r="GQ2425" s="277"/>
      <c r="GR2425" s="277"/>
      <c r="GS2425" s="277"/>
      <c r="GT2425" s="277"/>
      <c r="GU2425" s="277"/>
      <c r="GW2425" s="157"/>
      <c r="GX2425" s="157"/>
      <c r="GY2425" s="157"/>
      <c r="GZ2425" s="277"/>
      <c r="HA2425" s="157"/>
      <c r="HB2425" s="157" t="s">
        <v>606</v>
      </c>
      <c r="HC2425" s="277"/>
      <c r="HD2425" s="277"/>
      <c r="HF2425" s="277"/>
      <c r="HH2425" s="289"/>
    </row>
    <row r="2426" spans="1:216" ht="12.75" customHeight="1">
      <c r="A2426" s="213"/>
      <c r="B2426" s="214"/>
      <c r="C2426" s="500" t="s">
        <v>438</v>
      </c>
      <c r="D2426" s="500"/>
      <c r="E2426" s="500"/>
      <c r="F2426" s="500"/>
      <c r="G2426" s="500"/>
      <c r="H2426" s="180"/>
      <c r="I2426" s="181"/>
      <c r="J2426" s="181"/>
      <c r="K2426" s="181"/>
      <c r="L2426" s="183"/>
      <c r="M2426" s="181"/>
      <c r="N2426" s="211">
        <v>28055.85</v>
      </c>
      <c r="O2426" s="181"/>
      <c r="P2426" s="212">
        <v>3787.54</v>
      </c>
      <c r="GO2426" s="277"/>
      <c r="GP2426" s="277"/>
      <c r="GQ2426" s="277"/>
      <c r="GR2426" s="277"/>
      <c r="GS2426" s="277"/>
      <c r="GT2426" s="277"/>
      <c r="GU2426" s="277"/>
      <c r="GW2426" s="157"/>
      <c r="GX2426" s="157"/>
      <c r="GY2426" s="157"/>
      <c r="GZ2426" s="277"/>
      <c r="HA2426" s="157"/>
      <c r="HB2426" s="157"/>
      <c r="HC2426" s="277" t="s">
        <v>438</v>
      </c>
      <c r="HD2426" s="277"/>
      <c r="HF2426" s="277"/>
      <c r="HH2426" s="289"/>
    </row>
    <row r="2427" spans="1:216" ht="12.75" customHeight="1">
      <c r="A2427" s="497" t="s">
        <v>2270</v>
      </c>
      <c r="B2427" s="497"/>
      <c r="C2427" s="497"/>
      <c r="D2427" s="497"/>
      <c r="E2427" s="497"/>
      <c r="F2427" s="497"/>
      <c r="G2427" s="497"/>
      <c r="H2427" s="497"/>
      <c r="I2427" s="497"/>
      <c r="J2427" s="497"/>
      <c r="K2427" s="497"/>
      <c r="L2427" s="497"/>
      <c r="M2427" s="497"/>
      <c r="N2427" s="497"/>
      <c r="O2427" s="497"/>
      <c r="P2427" s="497"/>
      <c r="GO2427" s="277"/>
      <c r="GP2427" s="277" t="s">
        <v>2270</v>
      </c>
      <c r="GQ2427" s="277"/>
      <c r="GR2427" s="277"/>
      <c r="GS2427" s="277"/>
      <c r="GT2427" s="277"/>
      <c r="GU2427" s="277"/>
      <c r="GW2427" s="157"/>
      <c r="GX2427" s="157"/>
      <c r="GY2427" s="157"/>
      <c r="GZ2427" s="277"/>
      <c r="HA2427" s="157"/>
      <c r="HB2427" s="157"/>
      <c r="HC2427" s="277"/>
      <c r="HD2427" s="277"/>
      <c r="HF2427" s="277"/>
      <c r="HH2427" s="289"/>
    </row>
    <row r="2428" spans="1:216" ht="22.5" customHeight="1">
      <c r="A2428" s="178" t="s">
        <v>814</v>
      </c>
      <c r="B2428" s="179" t="s">
        <v>1610</v>
      </c>
      <c r="C2428" s="498" t="s">
        <v>1611</v>
      </c>
      <c r="D2428" s="498"/>
      <c r="E2428" s="498"/>
      <c r="F2428" s="498"/>
      <c r="G2428" s="498"/>
      <c r="H2428" s="180" t="s">
        <v>587</v>
      </c>
      <c r="I2428" s="181">
        <v>0.45</v>
      </c>
      <c r="J2428" s="182">
        <v>1</v>
      </c>
      <c r="K2428" s="219">
        <v>0.45</v>
      </c>
      <c r="L2428" s="183"/>
      <c r="M2428" s="181"/>
      <c r="N2428" s="184"/>
      <c r="O2428" s="181"/>
      <c r="P2428" s="185"/>
      <c r="GO2428" s="277"/>
      <c r="GP2428" s="277"/>
      <c r="GQ2428" s="277" t="s">
        <v>1611</v>
      </c>
      <c r="GR2428" s="277"/>
      <c r="GS2428" s="277"/>
      <c r="GT2428" s="277"/>
      <c r="GU2428" s="277"/>
      <c r="GW2428" s="157"/>
      <c r="GX2428" s="157"/>
      <c r="GY2428" s="157"/>
      <c r="GZ2428" s="277"/>
      <c r="HA2428" s="157"/>
      <c r="HB2428" s="157"/>
      <c r="HC2428" s="277"/>
      <c r="HD2428" s="277"/>
      <c r="HF2428" s="277"/>
      <c r="HH2428" s="289"/>
    </row>
    <row r="2429" spans="1:216" ht="56.25" customHeight="1">
      <c r="A2429" s="186"/>
      <c r="B2429" s="187" t="s">
        <v>386</v>
      </c>
      <c r="C2429" s="499" t="s">
        <v>387</v>
      </c>
      <c r="D2429" s="499"/>
      <c r="E2429" s="499"/>
      <c r="F2429" s="499"/>
      <c r="G2429" s="499"/>
      <c r="H2429" s="499"/>
      <c r="I2429" s="499"/>
      <c r="J2429" s="499"/>
      <c r="K2429" s="499"/>
      <c r="L2429" s="499"/>
      <c r="M2429" s="499"/>
      <c r="N2429" s="499"/>
      <c r="O2429" s="499"/>
      <c r="P2429" s="499"/>
      <c r="GO2429" s="277"/>
      <c r="GP2429" s="277"/>
      <c r="GQ2429" s="277"/>
      <c r="GR2429" s="277"/>
      <c r="GS2429" s="277"/>
      <c r="GT2429" s="277"/>
      <c r="GU2429" s="277"/>
      <c r="GV2429" s="140" t="s">
        <v>387</v>
      </c>
      <c r="GW2429" s="157"/>
      <c r="GX2429" s="157"/>
      <c r="GY2429" s="157"/>
      <c r="GZ2429" s="277"/>
      <c r="HA2429" s="157"/>
      <c r="HB2429" s="157"/>
      <c r="HC2429" s="277"/>
      <c r="HD2429" s="277"/>
      <c r="HF2429" s="277"/>
      <c r="HH2429" s="289"/>
    </row>
    <row r="2430" spans="1:216" ht="22.5" customHeight="1">
      <c r="A2430" s="186"/>
      <c r="B2430" s="187" t="s">
        <v>388</v>
      </c>
      <c r="C2430" s="499" t="s">
        <v>389</v>
      </c>
      <c r="D2430" s="499"/>
      <c r="E2430" s="499"/>
      <c r="F2430" s="499"/>
      <c r="G2430" s="499"/>
      <c r="H2430" s="499"/>
      <c r="I2430" s="499"/>
      <c r="J2430" s="499"/>
      <c r="K2430" s="499"/>
      <c r="L2430" s="499"/>
      <c r="M2430" s="499"/>
      <c r="N2430" s="499"/>
      <c r="O2430" s="499"/>
      <c r="P2430" s="499"/>
      <c r="GO2430" s="277"/>
      <c r="GP2430" s="277"/>
      <c r="GQ2430" s="277"/>
      <c r="GR2430" s="277"/>
      <c r="GS2430" s="277"/>
      <c r="GT2430" s="277"/>
      <c r="GU2430" s="277"/>
      <c r="GV2430" s="140" t="s">
        <v>389</v>
      </c>
      <c r="GW2430" s="157"/>
      <c r="GX2430" s="157"/>
      <c r="GY2430" s="157"/>
      <c r="GZ2430" s="277"/>
      <c r="HA2430" s="157"/>
      <c r="HB2430" s="157"/>
      <c r="HC2430" s="277"/>
      <c r="HD2430" s="277"/>
      <c r="HF2430" s="277"/>
      <c r="HH2430" s="289"/>
    </row>
    <row r="2431" spans="1:216" ht="12.75" customHeight="1">
      <c r="A2431" s="186"/>
      <c r="B2431" s="187"/>
      <c r="C2431" s="499" t="s">
        <v>2011</v>
      </c>
      <c r="D2431" s="499"/>
      <c r="E2431" s="499"/>
      <c r="F2431" s="499"/>
      <c r="G2431" s="499"/>
      <c r="H2431" s="499"/>
      <c r="I2431" s="499"/>
      <c r="J2431" s="499"/>
      <c r="K2431" s="499"/>
      <c r="L2431" s="499"/>
      <c r="M2431" s="499"/>
      <c r="N2431" s="499"/>
      <c r="O2431" s="499"/>
      <c r="P2431" s="499"/>
      <c r="GO2431" s="277"/>
      <c r="GP2431" s="277"/>
      <c r="GQ2431" s="277"/>
      <c r="GR2431" s="277"/>
      <c r="GS2431" s="277"/>
      <c r="GT2431" s="277"/>
      <c r="GU2431" s="277"/>
      <c r="GV2431" s="140" t="s">
        <v>2011</v>
      </c>
      <c r="GW2431" s="157"/>
      <c r="GX2431" s="157"/>
      <c r="GY2431" s="157"/>
      <c r="GZ2431" s="277"/>
      <c r="HA2431" s="157"/>
      <c r="HB2431" s="157"/>
      <c r="HC2431" s="277"/>
      <c r="HD2431" s="277"/>
      <c r="HF2431" s="277"/>
      <c r="HH2431" s="289"/>
    </row>
    <row r="2432" spans="1:216" ht="12.75" customHeight="1">
      <c r="A2432" s="188"/>
      <c r="B2432" s="189" t="s">
        <v>164</v>
      </c>
      <c r="C2432" s="501" t="s">
        <v>391</v>
      </c>
      <c r="D2432" s="501"/>
      <c r="E2432" s="501"/>
      <c r="F2432" s="501"/>
      <c r="G2432" s="501"/>
      <c r="H2432" s="190" t="s">
        <v>392</v>
      </c>
      <c r="I2432" s="191"/>
      <c r="J2432" s="191"/>
      <c r="K2432" s="197">
        <v>11.171868</v>
      </c>
      <c r="L2432" s="193"/>
      <c r="M2432" s="191"/>
      <c r="N2432" s="193"/>
      <c r="O2432" s="191"/>
      <c r="P2432" s="194">
        <v>6662.79</v>
      </c>
      <c r="GO2432" s="277"/>
      <c r="GP2432" s="277"/>
      <c r="GQ2432" s="277"/>
      <c r="GR2432" s="277"/>
      <c r="GS2432" s="277"/>
      <c r="GT2432" s="277"/>
      <c r="GU2432" s="277"/>
      <c r="GW2432" s="157" t="s">
        <v>391</v>
      </c>
      <c r="GX2432" s="157"/>
      <c r="GY2432" s="157"/>
      <c r="GZ2432" s="277"/>
      <c r="HA2432" s="157"/>
      <c r="HB2432" s="157"/>
      <c r="HC2432" s="277"/>
      <c r="HD2432" s="277"/>
      <c r="HF2432" s="277"/>
      <c r="HH2432" s="289"/>
    </row>
    <row r="2433" spans="1:216" ht="12.75" customHeight="1">
      <c r="A2433" s="195"/>
      <c r="B2433" s="189" t="s">
        <v>588</v>
      </c>
      <c r="C2433" s="501" t="s">
        <v>589</v>
      </c>
      <c r="D2433" s="501"/>
      <c r="E2433" s="501"/>
      <c r="F2433" s="501"/>
      <c r="G2433" s="501"/>
      <c r="H2433" s="190" t="s">
        <v>392</v>
      </c>
      <c r="I2433" s="201">
        <v>15.45</v>
      </c>
      <c r="J2433" s="197">
        <v>1.6068849999999999</v>
      </c>
      <c r="K2433" s="197">
        <v>11.171868</v>
      </c>
      <c r="L2433" s="198"/>
      <c r="M2433" s="199"/>
      <c r="N2433" s="200">
        <v>596.39</v>
      </c>
      <c r="O2433" s="191"/>
      <c r="P2433" s="194">
        <v>6662.79</v>
      </c>
      <c r="Q2433" s="278"/>
      <c r="R2433" s="278"/>
      <c r="GO2433" s="277"/>
      <c r="GP2433" s="277"/>
      <c r="GQ2433" s="277"/>
      <c r="GR2433" s="277"/>
      <c r="GS2433" s="277"/>
      <c r="GT2433" s="277"/>
      <c r="GU2433" s="277"/>
      <c r="GW2433" s="157"/>
      <c r="GX2433" s="157" t="s">
        <v>589</v>
      </c>
      <c r="GY2433" s="157"/>
      <c r="GZ2433" s="277"/>
      <c r="HA2433" s="157"/>
      <c r="HB2433" s="157"/>
      <c r="HC2433" s="277"/>
      <c r="HD2433" s="277"/>
      <c r="HF2433" s="277"/>
      <c r="HH2433" s="289"/>
    </row>
    <row r="2434" spans="1:216" ht="12.75" customHeight="1">
      <c r="A2434" s="188"/>
      <c r="B2434" s="189" t="s">
        <v>167</v>
      </c>
      <c r="C2434" s="501" t="s">
        <v>395</v>
      </c>
      <c r="D2434" s="501"/>
      <c r="E2434" s="501"/>
      <c r="F2434" s="501"/>
      <c r="G2434" s="501"/>
      <c r="H2434" s="190"/>
      <c r="I2434" s="191"/>
      <c r="J2434" s="191"/>
      <c r="K2434" s="191"/>
      <c r="L2434" s="193"/>
      <c r="M2434" s="191"/>
      <c r="N2434" s="193"/>
      <c r="O2434" s="191"/>
      <c r="P2434" s="216">
        <v>15.37</v>
      </c>
      <c r="GO2434" s="277"/>
      <c r="GP2434" s="277"/>
      <c r="GQ2434" s="277"/>
      <c r="GR2434" s="277"/>
      <c r="GS2434" s="277"/>
      <c r="GT2434" s="277"/>
      <c r="GU2434" s="277"/>
      <c r="GW2434" s="157" t="s">
        <v>395</v>
      </c>
      <c r="GX2434" s="157"/>
      <c r="GY2434" s="157"/>
      <c r="GZ2434" s="277"/>
      <c r="HA2434" s="157"/>
      <c r="HB2434" s="157"/>
      <c r="HC2434" s="277"/>
      <c r="HD2434" s="277"/>
      <c r="HF2434" s="277"/>
      <c r="HH2434" s="289"/>
    </row>
    <row r="2435" spans="1:216" ht="12.75" customHeight="1">
      <c r="A2435" s="188"/>
      <c r="B2435" s="189"/>
      <c r="C2435" s="501" t="s">
        <v>396</v>
      </c>
      <c r="D2435" s="501"/>
      <c r="E2435" s="501"/>
      <c r="F2435" s="501"/>
      <c r="G2435" s="501"/>
      <c r="H2435" s="190" t="s">
        <v>392</v>
      </c>
      <c r="I2435" s="191"/>
      <c r="J2435" s="191"/>
      <c r="K2435" s="197">
        <v>1.4461999999999999E-2</v>
      </c>
      <c r="L2435" s="193"/>
      <c r="M2435" s="191"/>
      <c r="N2435" s="193"/>
      <c r="O2435" s="191"/>
      <c r="P2435" s="216">
        <v>9.82</v>
      </c>
      <c r="GO2435" s="277"/>
      <c r="GP2435" s="277"/>
      <c r="GQ2435" s="277"/>
      <c r="GR2435" s="277"/>
      <c r="GS2435" s="277"/>
      <c r="GT2435" s="277"/>
      <c r="GU2435" s="277"/>
      <c r="GW2435" s="157" t="s">
        <v>396</v>
      </c>
      <c r="GX2435" s="157"/>
      <c r="GY2435" s="157"/>
      <c r="GZ2435" s="277"/>
      <c r="HA2435" s="157"/>
      <c r="HB2435" s="157"/>
      <c r="HC2435" s="277"/>
      <c r="HD2435" s="277"/>
      <c r="HF2435" s="277"/>
      <c r="HH2435" s="289"/>
    </row>
    <row r="2436" spans="1:216" ht="12.75" customHeight="1">
      <c r="A2436" s="195"/>
      <c r="B2436" s="189" t="s">
        <v>397</v>
      </c>
      <c r="C2436" s="501" t="s">
        <v>398</v>
      </c>
      <c r="D2436" s="501"/>
      <c r="E2436" s="501"/>
      <c r="F2436" s="501"/>
      <c r="G2436" s="501"/>
      <c r="H2436" s="190" t="s">
        <v>399</v>
      </c>
      <c r="I2436" s="201">
        <v>0.01</v>
      </c>
      <c r="J2436" s="197">
        <v>1.6068849999999999</v>
      </c>
      <c r="K2436" s="197">
        <v>7.2309999999999996E-3</v>
      </c>
      <c r="L2436" s="198"/>
      <c r="M2436" s="199"/>
      <c r="N2436" s="200">
        <v>1582.31</v>
      </c>
      <c r="O2436" s="191"/>
      <c r="P2436" s="194">
        <v>11.44</v>
      </c>
      <c r="Q2436" s="278"/>
      <c r="R2436" s="278"/>
      <c r="GO2436" s="277"/>
      <c r="GP2436" s="277"/>
      <c r="GQ2436" s="277"/>
      <c r="GR2436" s="277"/>
      <c r="GS2436" s="277"/>
      <c r="GT2436" s="277"/>
      <c r="GU2436" s="277"/>
      <c r="GW2436" s="157"/>
      <c r="GX2436" s="157" t="s">
        <v>398</v>
      </c>
      <c r="GY2436" s="157"/>
      <c r="GZ2436" s="277"/>
      <c r="HA2436" s="157"/>
      <c r="HB2436" s="157"/>
      <c r="HC2436" s="277"/>
      <c r="HD2436" s="277"/>
      <c r="HF2436" s="277"/>
      <c r="HH2436" s="289"/>
    </row>
    <row r="2437" spans="1:216" ht="12.75" customHeight="1">
      <c r="A2437" s="203"/>
      <c r="B2437" s="189" t="s">
        <v>400</v>
      </c>
      <c r="C2437" s="501" t="s">
        <v>401</v>
      </c>
      <c r="D2437" s="501"/>
      <c r="E2437" s="501"/>
      <c r="F2437" s="501"/>
      <c r="G2437" s="501"/>
      <c r="H2437" s="190" t="s">
        <v>392</v>
      </c>
      <c r="I2437" s="201">
        <v>0.01</v>
      </c>
      <c r="J2437" s="197">
        <v>1.6068849999999999</v>
      </c>
      <c r="K2437" s="197">
        <v>7.2309999999999996E-3</v>
      </c>
      <c r="L2437" s="193"/>
      <c r="M2437" s="191"/>
      <c r="N2437" s="204">
        <v>777.91</v>
      </c>
      <c r="O2437" s="191"/>
      <c r="P2437" s="216">
        <v>5.63</v>
      </c>
      <c r="GO2437" s="277"/>
      <c r="GP2437" s="277"/>
      <c r="GQ2437" s="277"/>
      <c r="GR2437" s="277"/>
      <c r="GS2437" s="277"/>
      <c r="GT2437" s="277"/>
      <c r="GU2437" s="277"/>
      <c r="GW2437" s="157"/>
      <c r="GX2437" s="157"/>
      <c r="GY2437" s="157" t="s">
        <v>401</v>
      </c>
      <c r="GZ2437" s="277"/>
      <c r="HA2437" s="157"/>
      <c r="HB2437" s="157"/>
      <c r="HC2437" s="277"/>
      <c r="HD2437" s="277"/>
      <c r="HF2437" s="277"/>
      <c r="HH2437" s="289"/>
    </row>
    <row r="2438" spans="1:216" ht="12.75" customHeight="1">
      <c r="A2438" s="195"/>
      <c r="B2438" s="189" t="s">
        <v>402</v>
      </c>
      <c r="C2438" s="501" t="s">
        <v>403</v>
      </c>
      <c r="D2438" s="501"/>
      <c r="E2438" s="501"/>
      <c r="F2438" s="501"/>
      <c r="G2438" s="501"/>
      <c r="H2438" s="190" t="s">
        <v>399</v>
      </c>
      <c r="I2438" s="201">
        <v>0.01</v>
      </c>
      <c r="J2438" s="197">
        <v>1.6068849999999999</v>
      </c>
      <c r="K2438" s="197">
        <v>7.2309999999999996E-3</v>
      </c>
      <c r="L2438" s="198"/>
      <c r="M2438" s="199"/>
      <c r="N2438" s="200">
        <v>543.33000000000004</v>
      </c>
      <c r="O2438" s="191"/>
      <c r="P2438" s="194">
        <v>3.93</v>
      </c>
      <c r="Q2438" s="278"/>
      <c r="R2438" s="278"/>
      <c r="GO2438" s="277"/>
      <c r="GP2438" s="277"/>
      <c r="GQ2438" s="277"/>
      <c r="GR2438" s="277"/>
      <c r="GS2438" s="277"/>
      <c r="GT2438" s="277"/>
      <c r="GU2438" s="277"/>
      <c r="GW2438" s="157"/>
      <c r="GX2438" s="157" t="s">
        <v>403</v>
      </c>
      <c r="GY2438" s="157"/>
      <c r="GZ2438" s="277"/>
      <c r="HA2438" s="157"/>
      <c r="HB2438" s="157"/>
      <c r="HC2438" s="277"/>
      <c r="HD2438" s="277"/>
      <c r="HF2438" s="277"/>
      <c r="HH2438" s="289"/>
    </row>
    <row r="2439" spans="1:216" ht="12.75" customHeight="1">
      <c r="A2439" s="203"/>
      <c r="B2439" s="189" t="s">
        <v>404</v>
      </c>
      <c r="C2439" s="501" t="s">
        <v>405</v>
      </c>
      <c r="D2439" s="501"/>
      <c r="E2439" s="501"/>
      <c r="F2439" s="501"/>
      <c r="G2439" s="501"/>
      <c r="H2439" s="190" t="s">
        <v>392</v>
      </c>
      <c r="I2439" s="201">
        <v>0.01</v>
      </c>
      <c r="J2439" s="197">
        <v>1.6068849999999999</v>
      </c>
      <c r="K2439" s="197">
        <v>7.2309999999999996E-3</v>
      </c>
      <c r="L2439" s="193"/>
      <c r="M2439" s="191"/>
      <c r="N2439" s="204">
        <v>579.11</v>
      </c>
      <c r="O2439" s="191"/>
      <c r="P2439" s="216">
        <v>4.1900000000000004</v>
      </c>
      <c r="GO2439" s="277"/>
      <c r="GP2439" s="277"/>
      <c r="GQ2439" s="277"/>
      <c r="GR2439" s="277"/>
      <c r="GS2439" s="277"/>
      <c r="GT2439" s="277"/>
      <c r="GU2439" s="277"/>
      <c r="GW2439" s="157"/>
      <c r="GX2439" s="157"/>
      <c r="GY2439" s="157" t="s">
        <v>405</v>
      </c>
      <c r="GZ2439" s="277"/>
      <c r="HA2439" s="157"/>
      <c r="HB2439" s="157"/>
      <c r="HC2439" s="277"/>
      <c r="HD2439" s="277"/>
      <c r="HF2439" s="277"/>
      <c r="HH2439" s="289"/>
    </row>
    <row r="2440" spans="1:216" ht="12.75" customHeight="1">
      <c r="A2440" s="188"/>
      <c r="B2440" s="189" t="s">
        <v>180</v>
      </c>
      <c r="C2440" s="501" t="s">
        <v>410</v>
      </c>
      <c r="D2440" s="501"/>
      <c r="E2440" s="501"/>
      <c r="F2440" s="501"/>
      <c r="G2440" s="501"/>
      <c r="H2440" s="190"/>
      <c r="I2440" s="191"/>
      <c r="J2440" s="191"/>
      <c r="K2440" s="191"/>
      <c r="L2440" s="193"/>
      <c r="M2440" s="191"/>
      <c r="N2440" s="193"/>
      <c r="O2440" s="191"/>
      <c r="P2440" s="216">
        <v>474.33</v>
      </c>
      <c r="GO2440" s="277"/>
      <c r="GP2440" s="277"/>
      <c r="GQ2440" s="277"/>
      <c r="GR2440" s="277"/>
      <c r="GS2440" s="277"/>
      <c r="GT2440" s="277"/>
      <c r="GU2440" s="277"/>
      <c r="GW2440" s="157" t="s">
        <v>410</v>
      </c>
      <c r="GX2440" s="157"/>
      <c r="GY2440" s="157"/>
      <c r="GZ2440" s="277"/>
      <c r="HA2440" s="157"/>
      <c r="HB2440" s="157"/>
      <c r="HC2440" s="277"/>
      <c r="HD2440" s="277"/>
      <c r="HF2440" s="277"/>
      <c r="HH2440" s="289"/>
    </row>
    <row r="2441" spans="1:216" ht="12.75" customHeight="1">
      <c r="A2441" s="195"/>
      <c r="B2441" s="189" t="s">
        <v>1612</v>
      </c>
      <c r="C2441" s="501" t="s">
        <v>1613</v>
      </c>
      <c r="D2441" s="501"/>
      <c r="E2441" s="501"/>
      <c r="F2441" s="501"/>
      <c r="G2441" s="501"/>
      <c r="H2441" s="190" t="s">
        <v>413</v>
      </c>
      <c r="I2441" s="196">
        <v>0.1</v>
      </c>
      <c r="J2441" s="202">
        <v>1.0367</v>
      </c>
      <c r="K2441" s="215">
        <v>4.6651499999999999E-2</v>
      </c>
      <c r="L2441" s="205">
        <v>150.04</v>
      </c>
      <c r="M2441" s="206">
        <v>1.59</v>
      </c>
      <c r="N2441" s="200">
        <v>238.56</v>
      </c>
      <c r="O2441" s="191"/>
      <c r="P2441" s="194">
        <v>11.13</v>
      </c>
      <c r="Q2441" s="278"/>
      <c r="R2441" s="278"/>
      <c r="GO2441" s="277"/>
      <c r="GP2441" s="277"/>
      <c r="GQ2441" s="277"/>
      <c r="GR2441" s="277"/>
      <c r="GS2441" s="277"/>
      <c r="GT2441" s="277"/>
      <c r="GU2441" s="277"/>
      <c r="GW2441" s="157"/>
      <c r="GX2441" s="157" t="s">
        <v>1613</v>
      </c>
      <c r="GY2441" s="157"/>
      <c r="GZ2441" s="277"/>
      <c r="HA2441" s="157"/>
      <c r="HB2441" s="157"/>
      <c r="HC2441" s="277"/>
      <c r="HD2441" s="277"/>
      <c r="HF2441" s="277"/>
      <c r="HH2441" s="289"/>
    </row>
    <row r="2442" spans="1:216" ht="12.75" customHeight="1">
      <c r="A2442" s="195"/>
      <c r="B2442" s="189" t="s">
        <v>1614</v>
      </c>
      <c r="C2442" s="501" t="s">
        <v>1615</v>
      </c>
      <c r="D2442" s="501"/>
      <c r="E2442" s="501"/>
      <c r="F2442" s="501"/>
      <c r="G2442" s="501"/>
      <c r="H2442" s="190" t="s">
        <v>413</v>
      </c>
      <c r="I2442" s="201">
        <v>0.02</v>
      </c>
      <c r="J2442" s="202">
        <v>1.0367</v>
      </c>
      <c r="K2442" s="215">
        <v>9.3302999999999997E-3</v>
      </c>
      <c r="L2442" s="205">
        <v>187.38</v>
      </c>
      <c r="M2442" s="206">
        <v>0.87</v>
      </c>
      <c r="N2442" s="200">
        <v>163.02000000000001</v>
      </c>
      <c r="O2442" s="191"/>
      <c r="P2442" s="194">
        <v>1.52</v>
      </c>
      <c r="Q2442" s="278"/>
      <c r="R2442" s="278"/>
      <c r="GO2442" s="277"/>
      <c r="GP2442" s="277"/>
      <c r="GQ2442" s="277"/>
      <c r="GR2442" s="277"/>
      <c r="GS2442" s="277"/>
      <c r="GT2442" s="277"/>
      <c r="GU2442" s="277"/>
      <c r="GW2442" s="157"/>
      <c r="GX2442" s="157" t="s">
        <v>1615</v>
      </c>
      <c r="GY2442" s="157"/>
      <c r="GZ2442" s="277"/>
      <c r="HA2442" s="157"/>
      <c r="HB2442" s="157"/>
      <c r="HC2442" s="277"/>
      <c r="HD2442" s="277"/>
      <c r="HF2442" s="277"/>
      <c r="HH2442" s="289"/>
    </row>
    <row r="2443" spans="1:216" ht="33.75" customHeight="1">
      <c r="A2443" s="195"/>
      <c r="B2443" s="189" t="s">
        <v>593</v>
      </c>
      <c r="C2443" s="501" t="s">
        <v>594</v>
      </c>
      <c r="D2443" s="501"/>
      <c r="E2443" s="501"/>
      <c r="F2443" s="501"/>
      <c r="G2443" s="501"/>
      <c r="H2443" s="190" t="s">
        <v>595</v>
      </c>
      <c r="I2443" s="201">
        <v>16.670000000000002</v>
      </c>
      <c r="J2443" s="202">
        <v>1.0367</v>
      </c>
      <c r="K2443" s="215">
        <v>7.7768050999999998</v>
      </c>
      <c r="L2443" s="205">
        <v>5.87</v>
      </c>
      <c r="M2443" s="206">
        <v>0.87</v>
      </c>
      <c r="N2443" s="200">
        <v>5.1100000000000003</v>
      </c>
      <c r="O2443" s="191"/>
      <c r="P2443" s="194">
        <v>39.74</v>
      </c>
      <c r="Q2443" s="278"/>
      <c r="R2443" s="278"/>
      <c r="GO2443" s="277"/>
      <c r="GP2443" s="277"/>
      <c r="GQ2443" s="277"/>
      <c r="GR2443" s="277"/>
      <c r="GS2443" s="277"/>
      <c r="GT2443" s="277"/>
      <c r="GU2443" s="277"/>
      <c r="GW2443" s="157"/>
      <c r="GX2443" s="157" t="s">
        <v>594</v>
      </c>
      <c r="GY2443" s="157"/>
      <c r="GZ2443" s="277"/>
      <c r="HA2443" s="157"/>
      <c r="HB2443" s="157"/>
      <c r="HC2443" s="277"/>
      <c r="HD2443" s="277"/>
      <c r="HF2443" s="277"/>
      <c r="HH2443" s="289"/>
    </row>
    <row r="2444" spans="1:216" ht="22.5" customHeight="1">
      <c r="A2444" s="195"/>
      <c r="B2444" s="189" t="s">
        <v>1403</v>
      </c>
      <c r="C2444" s="501" t="s">
        <v>1404</v>
      </c>
      <c r="D2444" s="501"/>
      <c r="E2444" s="501"/>
      <c r="F2444" s="501"/>
      <c r="G2444" s="501"/>
      <c r="H2444" s="190" t="s">
        <v>1405</v>
      </c>
      <c r="I2444" s="209">
        <v>1</v>
      </c>
      <c r="J2444" s="202">
        <v>1.0367</v>
      </c>
      <c r="K2444" s="197">
        <v>0.46651500000000001</v>
      </c>
      <c r="L2444" s="205">
        <v>37.71</v>
      </c>
      <c r="M2444" s="206">
        <v>1.54</v>
      </c>
      <c r="N2444" s="200">
        <v>58.07</v>
      </c>
      <c r="O2444" s="191"/>
      <c r="P2444" s="194">
        <v>27.09</v>
      </c>
      <c r="Q2444" s="278"/>
      <c r="R2444" s="278"/>
      <c r="GO2444" s="277"/>
      <c r="GP2444" s="277"/>
      <c r="GQ2444" s="277"/>
      <c r="GR2444" s="277"/>
      <c r="GS2444" s="277"/>
      <c r="GT2444" s="277"/>
      <c r="GU2444" s="277"/>
      <c r="GW2444" s="157"/>
      <c r="GX2444" s="157" t="s">
        <v>1404</v>
      </c>
      <c r="GY2444" s="157"/>
      <c r="GZ2444" s="277"/>
      <c r="HA2444" s="157"/>
      <c r="HB2444" s="157"/>
      <c r="HC2444" s="277"/>
      <c r="HD2444" s="277"/>
      <c r="HF2444" s="277"/>
      <c r="HH2444" s="289"/>
    </row>
    <row r="2445" spans="1:216" ht="12.75" customHeight="1">
      <c r="A2445" s="195"/>
      <c r="B2445" s="189" t="s">
        <v>1616</v>
      </c>
      <c r="C2445" s="501" t="s">
        <v>1617</v>
      </c>
      <c r="D2445" s="501"/>
      <c r="E2445" s="501"/>
      <c r="F2445" s="501"/>
      <c r="G2445" s="501"/>
      <c r="H2445" s="190" t="s">
        <v>413</v>
      </c>
      <c r="I2445" s="201">
        <v>0.01</v>
      </c>
      <c r="J2445" s="202">
        <v>1.0367</v>
      </c>
      <c r="K2445" s="215">
        <v>4.6652000000000004E-3</v>
      </c>
      <c r="L2445" s="205">
        <v>395.65</v>
      </c>
      <c r="M2445" s="220">
        <v>1.6</v>
      </c>
      <c r="N2445" s="200">
        <v>633.04</v>
      </c>
      <c r="O2445" s="191"/>
      <c r="P2445" s="194">
        <v>2.95</v>
      </c>
      <c r="Q2445" s="278"/>
      <c r="R2445" s="278"/>
      <c r="GO2445" s="277"/>
      <c r="GP2445" s="277"/>
      <c r="GQ2445" s="277"/>
      <c r="GR2445" s="277"/>
      <c r="GS2445" s="277"/>
      <c r="GT2445" s="277"/>
      <c r="GU2445" s="277"/>
      <c r="GW2445" s="157"/>
      <c r="GX2445" s="157" t="s">
        <v>1617</v>
      </c>
      <c r="GY2445" s="157"/>
      <c r="GZ2445" s="277"/>
      <c r="HA2445" s="157"/>
      <c r="HB2445" s="157"/>
      <c r="HC2445" s="277"/>
      <c r="HD2445" s="277"/>
      <c r="HF2445" s="277"/>
      <c r="HH2445" s="289"/>
    </row>
    <row r="2446" spans="1:216" ht="12.75" customHeight="1">
      <c r="A2446" s="195"/>
      <c r="B2446" s="189" t="s">
        <v>1572</v>
      </c>
      <c r="C2446" s="501" t="s">
        <v>1573</v>
      </c>
      <c r="D2446" s="501"/>
      <c r="E2446" s="501"/>
      <c r="F2446" s="501"/>
      <c r="G2446" s="501"/>
      <c r="H2446" s="190" t="s">
        <v>413</v>
      </c>
      <c r="I2446" s="201">
        <v>0.08</v>
      </c>
      <c r="J2446" s="202">
        <v>1.0367</v>
      </c>
      <c r="K2446" s="215">
        <v>3.7321199999999999E-2</v>
      </c>
      <c r="L2446" s="205">
        <v>931.11</v>
      </c>
      <c r="M2446" s="206">
        <v>1.61</v>
      </c>
      <c r="N2446" s="200">
        <v>1499.09</v>
      </c>
      <c r="O2446" s="191"/>
      <c r="P2446" s="194">
        <v>55.95</v>
      </c>
      <c r="Q2446" s="278"/>
      <c r="R2446" s="278"/>
      <c r="GO2446" s="277"/>
      <c r="GP2446" s="277"/>
      <c r="GQ2446" s="277"/>
      <c r="GR2446" s="277"/>
      <c r="GS2446" s="277"/>
      <c r="GT2446" s="277"/>
      <c r="GU2446" s="277"/>
      <c r="GW2446" s="157"/>
      <c r="GX2446" s="157" t="s">
        <v>1573</v>
      </c>
      <c r="GY2446" s="157"/>
      <c r="GZ2446" s="277"/>
      <c r="HA2446" s="157"/>
      <c r="HB2446" s="157"/>
      <c r="HC2446" s="277"/>
      <c r="HD2446" s="277"/>
      <c r="HF2446" s="277"/>
      <c r="HH2446" s="289"/>
    </row>
    <row r="2447" spans="1:216" ht="12.75" customHeight="1">
      <c r="A2447" s="195"/>
      <c r="B2447" s="189" t="s">
        <v>1618</v>
      </c>
      <c r="C2447" s="501" t="s">
        <v>1619</v>
      </c>
      <c r="D2447" s="501"/>
      <c r="E2447" s="501"/>
      <c r="F2447" s="501"/>
      <c r="G2447" s="501"/>
      <c r="H2447" s="190" t="s">
        <v>418</v>
      </c>
      <c r="I2447" s="202">
        <v>1E-4</v>
      </c>
      <c r="J2447" s="202">
        <v>1.0367</v>
      </c>
      <c r="K2447" s="215">
        <v>4.6699999999999997E-5</v>
      </c>
      <c r="L2447" s="208">
        <v>308849.7</v>
      </c>
      <c r="M2447" s="206">
        <v>1.22</v>
      </c>
      <c r="N2447" s="200">
        <v>376796.63</v>
      </c>
      <c r="O2447" s="191"/>
      <c r="P2447" s="194">
        <v>17.600000000000001</v>
      </c>
      <c r="Q2447" s="278"/>
      <c r="R2447" s="278"/>
      <c r="GO2447" s="277"/>
      <c r="GP2447" s="277"/>
      <c r="GQ2447" s="277"/>
      <c r="GR2447" s="277"/>
      <c r="GS2447" s="277"/>
      <c r="GT2447" s="277"/>
      <c r="GU2447" s="277"/>
      <c r="GW2447" s="157"/>
      <c r="GX2447" s="157" t="s">
        <v>1619</v>
      </c>
      <c r="GY2447" s="157"/>
      <c r="GZ2447" s="277"/>
      <c r="HA2447" s="157"/>
      <c r="HB2447" s="157"/>
      <c r="HC2447" s="277"/>
      <c r="HD2447" s="277"/>
      <c r="HF2447" s="277"/>
      <c r="HH2447" s="289"/>
    </row>
    <row r="2448" spans="1:216" ht="12.75" customHeight="1">
      <c r="A2448" s="195"/>
      <c r="B2448" s="189" t="s">
        <v>1620</v>
      </c>
      <c r="C2448" s="501" t="s">
        <v>1621</v>
      </c>
      <c r="D2448" s="501"/>
      <c r="E2448" s="501"/>
      <c r="F2448" s="501"/>
      <c r="G2448" s="501"/>
      <c r="H2448" s="190" t="s">
        <v>587</v>
      </c>
      <c r="I2448" s="201">
        <v>1.02</v>
      </c>
      <c r="J2448" s="202">
        <v>1.0367</v>
      </c>
      <c r="K2448" s="215">
        <v>0.47584530000000003</v>
      </c>
      <c r="L2448" s="205">
        <v>655.9</v>
      </c>
      <c r="M2448" s="206">
        <v>1.02</v>
      </c>
      <c r="N2448" s="200">
        <v>669.02</v>
      </c>
      <c r="O2448" s="191"/>
      <c r="P2448" s="194">
        <v>318.35000000000002</v>
      </c>
      <c r="Q2448" s="278"/>
      <c r="R2448" s="278"/>
      <c r="GO2448" s="277"/>
      <c r="GP2448" s="277"/>
      <c r="GQ2448" s="277"/>
      <c r="GR2448" s="277"/>
      <c r="GS2448" s="277"/>
      <c r="GT2448" s="277"/>
      <c r="GU2448" s="277"/>
      <c r="GW2448" s="157"/>
      <c r="GX2448" s="157" t="s">
        <v>1621</v>
      </c>
      <c r="GY2448" s="157"/>
      <c r="GZ2448" s="277"/>
      <c r="HA2448" s="157"/>
      <c r="HB2448" s="157"/>
      <c r="HC2448" s="277"/>
      <c r="HD2448" s="277"/>
      <c r="HF2448" s="277"/>
      <c r="HH2448" s="289"/>
    </row>
    <row r="2449" spans="1:216" ht="12.75" customHeight="1">
      <c r="A2449" s="210"/>
      <c r="B2449" s="187"/>
      <c r="C2449" s="500" t="s">
        <v>429</v>
      </c>
      <c r="D2449" s="500"/>
      <c r="E2449" s="500"/>
      <c r="F2449" s="500"/>
      <c r="G2449" s="500"/>
      <c r="H2449" s="180"/>
      <c r="I2449" s="181"/>
      <c r="J2449" s="181"/>
      <c r="K2449" s="181"/>
      <c r="L2449" s="183"/>
      <c r="M2449" s="181"/>
      <c r="N2449" s="211"/>
      <c r="O2449" s="181"/>
      <c r="P2449" s="212">
        <v>7162.31</v>
      </c>
      <c r="Q2449" s="278"/>
      <c r="R2449" s="278"/>
      <c r="GO2449" s="277"/>
      <c r="GP2449" s="277"/>
      <c r="GQ2449" s="277"/>
      <c r="GR2449" s="277"/>
      <c r="GS2449" s="277"/>
      <c r="GT2449" s="277"/>
      <c r="GU2449" s="277"/>
      <c r="GW2449" s="157"/>
      <c r="GX2449" s="157"/>
      <c r="GY2449" s="157"/>
      <c r="GZ2449" s="277" t="s">
        <v>429</v>
      </c>
      <c r="HA2449" s="157"/>
      <c r="HB2449" s="157"/>
      <c r="HC2449" s="277"/>
      <c r="HD2449" s="277"/>
      <c r="HF2449" s="277"/>
      <c r="HH2449" s="289"/>
    </row>
    <row r="2450" spans="1:216" ht="12.75" customHeight="1">
      <c r="A2450" s="203" t="s">
        <v>815</v>
      </c>
      <c r="B2450" s="189" t="s">
        <v>430</v>
      </c>
      <c r="C2450" s="501" t="s">
        <v>431</v>
      </c>
      <c r="D2450" s="501"/>
      <c r="E2450" s="501"/>
      <c r="F2450" s="501"/>
      <c r="G2450" s="501"/>
      <c r="H2450" s="190" t="s">
        <v>432</v>
      </c>
      <c r="I2450" s="209">
        <v>2</v>
      </c>
      <c r="J2450" s="191"/>
      <c r="K2450" s="209">
        <v>2</v>
      </c>
      <c r="L2450" s="193"/>
      <c r="M2450" s="191"/>
      <c r="N2450" s="193"/>
      <c r="O2450" s="202">
        <v>1.0367</v>
      </c>
      <c r="P2450" s="216">
        <v>85.97</v>
      </c>
      <c r="GO2450" s="277"/>
      <c r="GP2450" s="277"/>
      <c r="GQ2450" s="277"/>
      <c r="GR2450" s="277"/>
      <c r="GS2450" s="277"/>
      <c r="GT2450" s="277"/>
      <c r="GU2450" s="277"/>
      <c r="GW2450" s="157"/>
      <c r="GX2450" s="157"/>
      <c r="GY2450" s="157"/>
      <c r="GZ2450" s="277"/>
      <c r="HA2450" s="157" t="s">
        <v>431</v>
      </c>
      <c r="HB2450" s="157"/>
      <c r="HC2450" s="277"/>
      <c r="HD2450" s="277"/>
      <c r="HF2450" s="277"/>
      <c r="HH2450" s="289"/>
    </row>
    <row r="2451" spans="1:216" ht="12.75" customHeight="1">
      <c r="A2451" s="203"/>
      <c r="B2451" s="189"/>
      <c r="C2451" s="501" t="s">
        <v>433</v>
      </c>
      <c r="D2451" s="501"/>
      <c r="E2451" s="501"/>
      <c r="F2451" s="501"/>
      <c r="G2451" s="501"/>
      <c r="H2451" s="190"/>
      <c r="I2451" s="191"/>
      <c r="J2451" s="191"/>
      <c r="K2451" s="191"/>
      <c r="L2451" s="193"/>
      <c r="M2451" s="191"/>
      <c r="N2451" s="193"/>
      <c r="O2451" s="191"/>
      <c r="P2451" s="194">
        <v>6672.61</v>
      </c>
      <c r="GO2451" s="277"/>
      <c r="GP2451" s="277"/>
      <c r="GQ2451" s="277"/>
      <c r="GR2451" s="277"/>
      <c r="GS2451" s="277"/>
      <c r="GT2451" s="277"/>
      <c r="GU2451" s="277"/>
      <c r="GW2451" s="157"/>
      <c r="GX2451" s="157"/>
      <c r="GY2451" s="157"/>
      <c r="GZ2451" s="277"/>
      <c r="HA2451" s="157"/>
      <c r="HB2451" s="157" t="s">
        <v>433</v>
      </c>
      <c r="HC2451" s="277"/>
      <c r="HD2451" s="277"/>
      <c r="HF2451" s="277"/>
      <c r="HH2451" s="289"/>
    </row>
    <row r="2452" spans="1:216" ht="12.75" customHeight="1">
      <c r="A2452" s="203"/>
      <c r="B2452" s="189" t="s">
        <v>603</v>
      </c>
      <c r="C2452" s="501" t="s">
        <v>604</v>
      </c>
      <c r="D2452" s="501"/>
      <c r="E2452" s="501"/>
      <c r="F2452" s="501"/>
      <c r="G2452" s="501"/>
      <c r="H2452" s="190" t="s">
        <v>432</v>
      </c>
      <c r="I2452" s="209">
        <v>97</v>
      </c>
      <c r="J2452" s="191"/>
      <c r="K2452" s="209">
        <v>97</v>
      </c>
      <c r="L2452" s="193"/>
      <c r="M2452" s="191"/>
      <c r="N2452" s="193"/>
      <c r="O2452" s="191"/>
      <c r="P2452" s="194">
        <v>6472.43</v>
      </c>
      <c r="GO2452" s="277"/>
      <c r="GP2452" s="277"/>
      <c r="GQ2452" s="277"/>
      <c r="GR2452" s="277"/>
      <c r="GS2452" s="277"/>
      <c r="GT2452" s="277"/>
      <c r="GU2452" s="277"/>
      <c r="GW2452" s="157"/>
      <c r="GX2452" s="157"/>
      <c r="GY2452" s="157"/>
      <c r="GZ2452" s="277"/>
      <c r="HA2452" s="157"/>
      <c r="HB2452" s="157" t="s">
        <v>604</v>
      </c>
      <c r="HC2452" s="277"/>
      <c r="HD2452" s="277"/>
      <c r="HF2452" s="277"/>
      <c r="HH2452" s="289"/>
    </row>
    <row r="2453" spans="1:216" ht="12.75" customHeight="1">
      <c r="A2453" s="203"/>
      <c r="B2453" s="189" t="s">
        <v>605</v>
      </c>
      <c r="C2453" s="501" t="s">
        <v>606</v>
      </c>
      <c r="D2453" s="501"/>
      <c r="E2453" s="501"/>
      <c r="F2453" s="501"/>
      <c r="G2453" s="501"/>
      <c r="H2453" s="190" t="s">
        <v>432</v>
      </c>
      <c r="I2453" s="209">
        <v>51</v>
      </c>
      <c r="J2453" s="191"/>
      <c r="K2453" s="209">
        <v>51</v>
      </c>
      <c r="L2453" s="193"/>
      <c r="M2453" s="191"/>
      <c r="N2453" s="193"/>
      <c r="O2453" s="191"/>
      <c r="P2453" s="194">
        <v>3403.03</v>
      </c>
      <c r="GO2453" s="277"/>
      <c r="GP2453" s="277"/>
      <c r="GQ2453" s="277"/>
      <c r="GR2453" s="277"/>
      <c r="GS2453" s="277"/>
      <c r="GT2453" s="277"/>
      <c r="GU2453" s="277"/>
      <c r="GW2453" s="157"/>
      <c r="GX2453" s="157"/>
      <c r="GY2453" s="157"/>
      <c r="GZ2453" s="277"/>
      <c r="HA2453" s="157"/>
      <c r="HB2453" s="157" t="s">
        <v>606</v>
      </c>
      <c r="HC2453" s="277"/>
      <c r="HD2453" s="277"/>
      <c r="HF2453" s="277"/>
      <c r="HH2453" s="289"/>
    </row>
    <row r="2454" spans="1:216" ht="12.75" customHeight="1">
      <c r="A2454" s="213"/>
      <c r="B2454" s="214"/>
      <c r="C2454" s="500" t="s">
        <v>438</v>
      </c>
      <c r="D2454" s="500"/>
      <c r="E2454" s="500"/>
      <c r="F2454" s="500"/>
      <c r="G2454" s="500"/>
      <c r="H2454" s="180"/>
      <c r="I2454" s="181"/>
      <c r="J2454" s="181"/>
      <c r="K2454" s="181"/>
      <c r="L2454" s="183"/>
      <c r="M2454" s="181"/>
      <c r="N2454" s="211">
        <v>38052.76</v>
      </c>
      <c r="O2454" s="181"/>
      <c r="P2454" s="212">
        <v>17123.740000000002</v>
      </c>
      <c r="GO2454" s="277"/>
      <c r="GP2454" s="277"/>
      <c r="GQ2454" s="277"/>
      <c r="GR2454" s="277"/>
      <c r="GS2454" s="277"/>
      <c r="GT2454" s="277"/>
      <c r="GU2454" s="277"/>
      <c r="GW2454" s="157"/>
      <c r="GX2454" s="157"/>
      <c r="GY2454" s="157"/>
      <c r="GZ2454" s="277"/>
      <c r="HA2454" s="157"/>
      <c r="HB2454" s="157"/>
      <c r="HC2454" s="277" t="s">
        <v>438</v>
      </c>
      <c r="HD2454" s="277"/>
      <c r="HF2454" s="277"/>
      <c r="HH2454" s="289"/>
    </row>
    <row r="2455" spans="1:216" ht="22.5" customHeight="1">
      <c r="A2455" s="178" t="s">
        <v>816</v>
      </c>
      <c r="B2455" s="179" t="s">
        <v>2160</v>
      </c>
      <c r="C2455" s="498" t="s">
        <v>2161</v>
      </c>
      <c r="D2455" s="498"/>
      <c r="E2455" s="498"/>
      <c r="F2455" s="498"/>
      <c r="G2455" s="498"/>
      <c r="H2455" s="180" t="s">
        <v>587</v>
      </c>
      <c r="I2455" s="181">
        <v>0.41</v>
      </c>
      <c r="J2455" s="182">
        <v>1</v>
      </c>
      <c r="K2455" s="219">
        <v>0.41</v>
      </c>
      <c r="L2455" s="183"/>
      <c r="M2455" s="181"/>
      <c r="N2455" s="184"/>
      <c r="O2455" s="181"/>
      <c r="P2455" s="185"/>
      <c r="GO2455" s="277"/>
      <c r="GP2455" s="277"/>
      <c r="GQ2455" s="277" t="s">
        <v>2161</v>
      </c>
      <c r="GR2455" s="277"/>
      <c r="GS2455" s="277"/>
      <c r="GT2455" s="277"/>
      <c r="GU2455" s="277"/>
      <c r="GW2455" s="157"/>
      <c r="GX2455" s="157"/>
      <c r="GY2455" s="157"/>
      <c r="GZ2455" s="277"/>
      <c r="HA2455" s="157"/>
      <c r="HB2455" s="157"/>
      <c r="HC2455" s="277"/>
      <c r="HD2455" s="277"/>
      <c r="HF2455" s="277"/>
      <c r="HH2455" s="289"/>
    </row>
    <row r="2456" spans="1:216" ht="56.25" customHeight="1">
      <c r="A2456" s="186"/>
      <c r="B2456" s="187" t="s">
        <v>386</v>
      </c>
      <c r="C2456" s="499" t="s">
        <v>387</v>
      </c>
      <c r="D2456" s="499"/>
      <c r="E2456" s="499"/>
      <c r="F2456" s="499"/>
      <c r="G2456" s="499"/>
      <c r="H2456" s="499"/>
      <c r="I2456" s="499"/>
      <c r="J2456" s="499"/>
      <c r="K2456" s="499"/>
      <c r="L2456" s="499"/>
      <c r="M2456" s="499"/>
      <c r="N2456" s="499"/>
      <c r="O2456" s="499"/>
      <c r="P2456" s="499"/>
      <c r="GO2456" s="277"/>
      <c r="GP2456" s="277"/>
      <c r="GQ2456" s="277"/>
      <c r="GR2456" s="277"/>
      <c r="GS2456" s="277"/>
      <c r="GT2456" s="277"/>
      <c r="GU2456" s="277"/>
      <c r="GV2456" s="140" t="s">
        <v>387</v>
      </c>
      <c r="GW2456" s="157"/>
      <c r="GX2456" s="157"/>
      <c r="GY2456" s="157"/>
      <c r="GZ2456" s="277"/>
      <c r="HA2456" s="157"/>
      <c r="HB2456" s="157"/>
      <c r="HC2456" s="277"/>
      <c r="HD2456" s="277"/>
      <c r="HF2456" s="277"/>
      <c r="HH2456" s="289"/>
    </row>
    <row r="2457" spans="1:216" ht="22.5" customHeight="1">
      <c r="A2457" s="186"/>
      <c r="B2457" s="187" t="s">
        <v>388</v>
      </c>
      <c r="C2457" s="499" t="s">
        <v>389</v>
      </c>
      <c r="D2457" s="499"/>
      <c r="E2457" s="499"/>
      <c r="F2457" s="499"/>
      <c r="G2457" s="499"/>
      <c r="H2457" s="499"/>
      <c r="I2457" s="499"/>
      <c r="J2457" s="499"/>
      <c r="K2457" s="499"/>
      <c r="L2457" s="499"/>
      <c r="M2457" s="499"/>
      <c r="N2457" s="499"/>
      <c r="O2457" s="499"/>
      <c r="P2457" s="499"/>
      <c r="GO2457" s="277"/>
      <c r="GP2457" s="277"/>
      <c r="GQ2457" s="277"/>
      <c r="GR2457" s="277"/>
      <c r="GS2457" s="277"/>
      <c r="GT2457" s="277"/>
      <c r="GU2457" s="277"/>
      <c r="GV2457" s="140" t="s">
        <v>389</v>
      </c>
      <c r="GW2457" s="157"/>
      <c r="GX2457" s="157"/>
      <c r="GY2457" s="157"/>
      <c r="GZ2457" s="277"/>
      <c r="HA2457" s="157"/>
      <c r="HB2457" s="157"/>
      <c r="HC2457" s="277"/>
      <c r="HD2457" s="277"/>
      <c r="HF2457" s="277"/>
      <c r="HH2457" s="289"/>
    </row>
    <row r="2458" spans="1:216" ht="12.75" customHeight="1">
      <c r="A2458" s="186"/>
      <c r="B2458" s="187"/>
      <c r="C2458" s="499" t="s">
        <v>2011</v>
      </c>
      <c r="D2458" s="499"/>
      <c r="E2458" s="499"/>
      <c r="F2458" s="499"/>
      <c r="G2458" s="499"/>
      <c r="H2458" s="499"/>
      <c r="I2458" s="499"/>
      <c r="J2458" s="499"/>
      <c r="K2458" s="499"/>
      <c r="L2458" s="499"/>
      <c r="M2458" s="499"/>
      <c r="N2458" s="499"/>
      <c r="O2458" s="499"/>
      <c r="P2458" s="499"/>
      <c r="GO2458" s="277"/>
      <c r="GP2458" s="277"/>
      <c r="GQ2458" s="277"/>
      <c r="GR2458" s="277"/>
      <c r="GS2458" s="277"/>
      <c r="GT2458" s="277"/>
      <c r="GU2458" s="277"/>
      <c r="GV2458" s="140" t="s">
        <v>2011</v>
      </c>
      <c r="GW2458" s="157"/>
      <c r="GX2458" s="157"/>
      <c r="GY2458" s="157"/>
      <c r="GZ2458" s="277"/>
      <c r="HA2458" s="157"/>
      <c r="HB2458" s="157"/>
      <c r="HC2458" s="277"/>
      <c r="HD2458" s="277"/>
      <c r="HF2458" s="277"/>
      <c r="HH2458" s="289"/>
    </row>
    <row r="2459" spans="1:216" ht="12.75" customHeight="1">
      <c r="A2459" s="188"/>
      <c r="B2459" s="189" t="s">
        <v>164</v>
      </c>
      <c r="C2459" s="501" t="s">
        <v>391</v>
      </c>
      <c r="D2459" s="501"/>
      <c r="E2459" s="501"/>
      <c r="F2459" s="501"/>
      <c r="G2459" s="501"/>
      <c r="H2459" s="190" t="s">
        <v>392</v>
      </c>
      <c r="I2459" s="191"/>
      <c r="J2459" s="191"/>
      <c r="K2459" s="215">
        <v>22.0639772</v>
      </c>
      <c r="L2459" s="193"/>
      <c r="M2459" s="191"/>
      <c r="N2459" s="193"/>
      <c r="O2459" s="191"/>
      <c r="P2459" s="194">
        <v>13158.74</v>
      </c>
      <c r="GO2459" s="277"/>
      <c r="GP2459" s="277"/>
      <c r="GQ2459" s="277"/>
      <c r="GR2459" s="277"/>
      <c r="GS2459" s="277"/>
      <c r="GT2459" s="277"/>
      <c r="GU2459" s="277"/>
      <c r="GW2459" s="157" t="s">
        <v>391</v>
      </c>
      <c r="GX2459" s="157"/>
      <c r="GY2459" s="157"/>
      <c r="GZ2459" s="277"/>
      <c r="HA2459" s="157"/>
      <c r="HB2459" s="157"/>
      <c r="HC2459" s="277"/>
      <c r="HD2459" s="277"/>
      <c r="HF2459" s="277"/>
      <c r="HH2459" s="289"/>
    </row>
    <row r="2460" spans="1:216" ht="12.75" customHeight="1">
      <c r="A2460" s="195"/>
      <c r="B2460" s="189" t="s">
        <v>588</v>
      </c>
      <c r="C2460" s="501" t="s">
        <v>589</v>
      </c>
      <c r="D2460" s="501"/>
      <c r="E2460" s="501"/>
      <c r="F2460" s="501"/>
      <c r="G2460" s="501"/>
      <c r="H2460" s="190" t="s">
        <v>392</v>
      </c>
      <c r="I2460" s="201">
        <v>33.49</v>
      </c>
      <c r="J2460" s="197">
        <v>1.6068849999999999</v>
      </c>
      <c r="K2460" s="215">
        <v>22.0639772</v>
      </c>
      <c r="L2460" s="198"/>
      <c r="M2460" s="199"/>
      <c r="N2460" s="200">
        <v>596.39</v>
      </c>
      <c r="O2460" s="191"/>
      <c r="P2460" s="194">
        <v>13158.74</v>
      </c>
      <c r="Q2460" s="278"/>
      <c r="R2460" s="278"/>
      <c r="GO2460" s="277"/>
      <c r="GP2460" s="277"/>
      <c r="GQ2460" s="277"/>
      <c r="GR2460" s="277"/>
      <c r="GS2460" s="277"/>
      <c r="GT2460" s="277"/>
      <c r="GU2460" s="277"/>
      <c r="GW2460" s="157"/>
      <c r="GX2460" s="157" t="s">
        <v>589</v>
      </c>
      <c r="GY2460" s="157"/>
      <c r="GZ2460" s="277"/>
      <c r="HA2460" s="157"/>
      <c r="HB2460" s="157"/>
      <c r="HC2460" s="277"/>
      <c r="HD2460" s="277"/>
      <c r="HF2460" s="277"/>
      <c r="HH2460" s="289"/>
    </row>
    <row r="2461" spans="1:216" ht="12.75" customHeight="1">
      <c r="A2461" s="188"/>
      <c r="B2461" s="189" t="s">
        <v>167</v>
      </c>
      <c r="C2461" s="501" t="s">
        <v>395</v>
      </c>
      <c r="D2461" s="501"/>
      <c r="E2461" s="501"/>
      <c r="F2461" s="501"/>
      <c r="G2461" s="501"/>
      <c r="H2461" s="190"/>
      <c r="I2461" s="191"/>
      <c r="J2461" s="191"/>
      <c r="K2461" s="191"/>
      <c r="L2461" s="193"/>
      <c r="M2461" s="191"/>
      <c r="N2461" s="193"/>
      <c r="O2461" s="191"/>
      <c r="P2461" s="216">
        <v>161.15</v>
      </c>
      <c r="GO2461" s="277"/>
      <c r="GP2461" s="277"/>
      <c r="GQ2461" s="277"/>
      <c r="GR2461" s="277"/>
      <c r="GS2461" s="277"/>
      <c r="GT2461" s="277"/>
      <c r="GU2461" s="277"/>
      <c r="GW2461" s="157" t="s">
        <v>395</v>
      </c>
      <c r="GX2461" s="157"/>
      <c r="GY2461" s="157"/>
      <c r="GZ2461" s="277"/>
      <c r="HA2461" s="157"/>
      <c r="HB2461" s="157"/>
      <c r="HC2461" s="277"/>
      <c r="HD2461" s="277"/>
      <c r="HF2461" s="277"/>
      <c r="HH2461" s="289"/>
    </row>
    <row r="2462" spans="1:216" ht="12.75" customHeight="1">
      <c r="A2462" s="188"/>
      <c r="B2462" s="189"/>
      <c r="C2462" s="501" t="s">
        <v>396</v>
      </c>
      <c r="D2462" s="501"/>
      <c r="E2462" s="501"/>
      <c r="F2462" s="501"/>
      <c r="G2462" s="501"/>
      <c r="H2462" s="190" t="s">
        <v>392</v>
      </c>
      <c r="I2462" s="191"/>
      <c r="J2462" s="191"/>
      <c r="K2462" s="197">
        <v>2.6353000000000001E-2</v>
      </c>
      <c r="L2462" s="193"/>
      <c r="M2462" s="191"/>
      <c r="N2462" s="193"/>
      <c r="O2462" s="191"/>
      <c r="P2462" s="216">
        <v>17.88</v>
      </c>
      <c r="GO2462" s="277"/>
      <c r="GP2462" s="277"/>
      <c r="GQ2462" s="277"/>
      <c r="GR2462" s="277"/>
      <c r="GS2462" s="277"/>
      <c r="GT2462" s="277"/>
      <c r="GU2462" s="277"/>
      <c r="GW2462" s="157" t="s">
        <v>396</v>
      </c>
      <c r="GX2462" s="157"/>
      <c r="GY2462" s="157"/>
      <c r="GZ2462" s="277"/>
      <c r="HA2462" s="157"/>
      <c r="HB2462" s="157"/>
      <c r="HC2462" s="277"/>
      <c r="HD2462" s="277"/>
      <c r="HF2462" s="277"/>
      <c r="HH2462" s="289"/>
    </row>
    <row r="2463" spans="1:216" ht="12.75" customHeight="1">
      <c r="A2463" s="195"/>
      <c r="B2463" s="189" t="s">
        <v>397</v>
      </c>
      <c r="C2463" s="501" t="s">
        <v>398</v>
      </c>
      <c r="D2463" s="501"/>
      <c r="E2463" s="501"/>
      <c r="F2463" s="501"/>
      <c r="G2463" s="501"/>
      <c r="H2463" s="190" t="s">
        <v>399</v>
      </c>
      <c r="I2463" s="201">
        <v>0.02</v>
      </c>
      <c r="J2463" s="197">
        <v>1.6068849999999999</v>
      </c>
      <c r="K2463" s="215">
        <v>1.3176500000000001E-2</v>
      </c>
      <c r="L2463" s="198"/>
      <c r="M2463" s="199"/>
      <c r="N2463" s="200">
        <v>1582.31</v>
      </c>
      <c r="O2463" s="191"/>
      <c r="P2463" s="194">
        <v>20.85</v>
      </c>
      <c r="Q2463" s="278"/>
      <c r="R2463" s="278"/>
      <c r="GO2463" s="277"/>
      <c r="GP2463" s="277"/>
      <c r="GQ2463" s="277"/>
      <c r="GR2463" s="277"/>
      <c r="GS2463" s="277"/>
      <c r="GT2463" s="277"/>
      <c r="GU2463" s="277"/>
      <c r="GW2463" s="157"/>
      <c r="GX2463" s="157" t="s">
        <v>398</v>
      </c>
      <c r="GY2463" s="157"/>
      <c r="GZ2463" s="277"/>
      <c r="HA2463" s="157"/>
      <c r="HB2463" s="157"/>
      <c r="HC2463" s="277"/>
      <c r="HD2463" s="277"/>
      <c r="HF2463" s="277"/>
      <c r="HH2463" s="289"/>
    </row>
    <row r="2464" spans="1:216" ht="12.75" customHeight="1">
      <c r="A2464" s="203"/>
      <c r="B2464" s="189" t="s">
        <v>400</v>
      </c>
      <c r="C2464" s="501" t="s">
        <v>401</v>
      </c>
      <c r="D2464" s="501"/>
      <c r="E2464" s="501"/>
      <c r="F2464" s="501"/>
      <c r="G2464" s="501"/>
      <c r="H2464" s="190" t="s">
        <v>392</v>
      </c>
      <c r="I2464" s="201">
        <v>0.02</v>
      </c>
      <c r="J2464" s="197">
        <v>1.6068849999999999</v>
      </c>
      <c r="K2464" s="215">
        <v>1.3176500000000001E-2</v>
      </c>
      <c r="L2464" s="193"/>
      <c r="M2464" s="191"/>
      <c r="N2464" s="204">
        <v>777.91</v>
      </c>
      <c r="O2464" s="191"/>
      <c r="P2464" s="216">
        <v>10.25</v>
      </c>
      <c r="GO2464" s="277"/>
      <c r="GP2464" s="277"/>
      <c r="GQ2464" s="277"/>
      <c r="GR2464" s="277"/>
      <c r="GS2464" s="277"/>
      <c r="GT2464" s="277"/>
      <c r="GU2464" s="277"/>
      <c r="GW2464" s="157"/>
      <c r="GX2464" s="157"/>
      <c r="GY2464" s="157" t="s">
        <v>401</v>
      </c>
      <c r="GZ2464" s="277"/>
      <c r="HA2464" s="157"/>
      <c r="HB2464" s="157"/>
      <c r="HC2464" s="277"/>
      <c r="HD2464" s="277"/>
      <c r="HF2464" s="277"/>
      <c r="HH2464" s="289"/>
    </row>
    <row r="2465" spans="1:216" ht="12.75" customHeight="1">
      <c r="A2465" s="195"/>
      <c r="B2465" s="189" t="s">
        <v>402</v>
      </c>
      <c r="C2465" s="501" t="s">
        <v>403</v>
      </c>
      <c r="D2465" s="501"/>
      <c r="E2465" s="501"/>
      <c r="F2465" s="501"/>
      <c r="G2465" s="501"/>
      <c r="H2465" s="190" t="s">
        <v>399</v>
      </c>
      <c r="I2465" s="201">
        <v>0.02</v>
      </c>
      <c r="J2465" s="197">
        <v>1.6068849999999999</v>
      </c>
      <c r="K2465" s="215">
        <v>1.3176500000000001E-2</v>
      </c>
      <c r="L2465" s="198"/>
      <c r="M2465" s="199"/>
      <c r="N2465" s="200">
        <v>543.33000000000004</v>
      </c>
      <c r="O2465" s="191"/>
      <c r="P2465" s="194">
        <v>7.16</v>
      </c>
      <c r="Q2465" s="278"/>
      <c r="R2465" s="278"/>
      <c r="GO2465" s="277"/>
      <c r="GP2465" s="277"/>
      <c r="GQ2465" s="277"/>
      <c r="GR2465" s="277"/>
      <c r="GS2465" s="277"/>
      <c r="GT2465" s="277"/>
      <c r="GU2465" s="277"/>
      <c r="GW2465" s="157"/>
      <c r="GX2465" s="157" t="s">
        <v>403</v>
      </c>
      <c r="GY2465" s="157"/>
      <c r="GZ2465" s="277"/>
      <c r="HA2465" s="157"/>
      <c r="HB2465" s="157"/>
      <c r="HC2465" s="277"/>
      <c r="HD2465" s="277"/>
      <c r="HF2465" s="277"/>
      <c r="HH2465" s="289"/>
    </row>
    <row r="2466" spans="1:216" ht="12.75" customHeight="1">
      <c r="A2466" s="203"/>
      <c r="B2466" s="189" t="s">
        <v>404</v>
      </c>
      <c r="C2466" s="501" t="s">
        <v>405</v>
      </c>
      <c r="D2466" s="501"/>
      <c r="E2466" s="501"/>
      <c r="F2466" s="501"/>
      <c r="G2466" s="501"/>
      <c r="H2466" s="190" t="s">
        <v>392</v>
      </c>
      <c r="I2466" s="201">
        <v>0.02</v>
      </c>
      <c r="J2466" s="197">
        <v>1.6068849999999999</v>
      </c>
      <c r="K2466" s="215">
        <v>1.3176500000000001E-2</v>
      </c>
      <c r="L2466" s="193"/>
      <c r="M2466" s="191"/>
      <c r="N2466" s="204">
        <v>579.11</v>
      </c>
      <c r="O2466" s="191"/>
      <c r="P2466" s="216">
        <v>7.63</v>
      </c>
      <c r="GO2466" s="277"/>
      <c r="GP2466" s="277"/>
      <c r="GQ2466" s="277"/>
      <c r="GR2466" s="277"/>
      <c r="GS2466" s="277"/>
      <c r="GT2466" s="277"/>
      <c r="GU2466" s="277"/>
      <c r="GW2466" s="157"/>
      <c r="GX2466" s="157"/>
      <c r="GY2466" s="157" t="s">
        <v>405</v>
      </c>
      <c r="GZ2466" s="277"/>
      <c r="HA2466" s="157"/>
      <c r="HB2466" s="157"/>
      <c r="HC2466" s="277"/>
      <c r="HD2466" s="277"/>
      <c r="HF2466" s="277"/>
      <c r="HH2466" s="289"/>
    </row>
    <row r="2467" spans="1:216" ht="12.75" customHeight="1">
      <c r="A2467" s="195"/>
      <c r="B2467" s="189" t="s">
        <v>1626</v>
      </c>
      <c r="C2467" s="501" t="s">
        <v>1627</v>
      </c>
      <c r="D2467" s="501"/>
      <c r="E2467" s="501"/>
      <c r="F2467" s="501"/>
      <c r="G2467" s="501"/>
      <c r="H2467" s="190" t="s">
        <v>399</v>
      </c>
      <c r="I2467" s="201">
        <v>12.36</v>
      </c>
      <c r="J2467" s="197">
        <v>1.6068849999999999</v>
      </c>
      <c r="K2467" s="215">
        <v>8.1430503999999999</v>
      </c>
      <c r="L2467" s="198"/>
      <c r="M2467" s="199"/>
      <c r="N2467" s="200">
        <v>16.350000000000001</v>
      </c>
      <c r="O2467" s="191"/>
      <c r="P2467" s="194">
        <v>133.13999999999999</v>
      </c>
      <c r="Q2467" s="278"/>
      <c r="R2467" s="278"/>
      <c r="GO2467" s="277"/>
      <c r="GP2467" s="277"/>
      <c r="GQ2467" s="277"/>
      <c r="GR2467" s="277"/>
      <c r="GS2467" s="277"/>
      <c r="GT2467" s="277"/>
      <c r="GU2467" s="277"/>
      <c r="GW2467" s="157"/>
      <c r="GX2467" s="157" t="s">
        <v>1627</v>
      </c>
      <c r="GY2467" s="157"/>
      <c r="GZ2467" s="277"/>
      <c r="HA2467" s="157"/>
      <c r="HB2467" s="157"/>
      <c r="HC2467" s="277"/>
      <c r="HD2467" s="277"/>
      <c r="HF2467" s="277"/>
      <c r="HH2467" s="289"/>
    </row>
    <row r="2468" spans="1:216" ht="12.75" customHeight="1">
      <c r="A2468" s="188"/>
      <c r="B2468" s="189" t="s">
        <v>180</v>
      </c>
      <c r="C2468" s="501" t="s">
        <v>410</v>
      </c>
      <c r="D2468" s="501"/>
      <c r="E2468" s="501"/>
      <c r="F2468" s="501"/>
      <c r="G2468" s="501"/>
      <c r="H2468" s="190"/>
      <c r="I2468" s="191"/>
      <c r="J2468" s="191"/>
      <c r="K2468" s="191"/>
      <c r="L2468" s="193"/>
      <c r="M2468" s="191"/>
      <c r="N2468" s="193"/>
      <c r="O2468" s="191"/>
      <c r="P2468" s="216">
        <v>951.91</v>
      </c>
      <c r="GO2468" s="277"/>
      <c r="GP2468" s="277"/>
      <c r="GQ2468" s="277"/>
      <c r="GR2468" s="277"/>
      <c r="GS2468" s="277"/>
      <c r="GT2468" s="277"/>
      <c r="GU2468" s="277"/>
      <c r="GW2468" s="157" t="s">
        <v>410</v>
      </c>
      <c r="GX2468" s="157"/>
      <c r="GY2468" s="157"/>
      <c r="GZ2468" s="277"/>
      <c r="HA2468" s="157"/>
      <c r="HB2468" s="157"/>
      <c r="HC2468" s="277"/>
      <c r="HD2468" s="277"/>
      <c r="HF2468" s="277"/>
      <c r="HH2468" s="289"/>
    </row>
    <row r="2469" spans="1:216" ht="12.75" customHeight="1">
      <c r="A2469" s="195"/>
      <c r="B2469" s="189" t="s">
        <v>1612</v>
      </c>
      <c r="C2469" s="501" t="s">
        <v>1613</v>
      </c>
      <c r="D2469" s="501"/>
      <c r="E2469" s="501"/>
      <c r="F2469" s="501"/>
      <c r="G2469" s="501"/>
      <c r="H2469" s="190" t="s">
        <v>413</v>
      </c>
      <c r="I2469" s="201">
        <v>0.15</v>
      </c>
      <c r="J2469" s="202">
        <v>1.0367</v>
      </c>
      <c r="K2469" s="215">
        <v>6.3757099999999997E-2</v>
      </c>
      <c r="L2469" s="205">
        <v>150.04</v>
      </c>
      <c r="M2469" s="206">
        <v>1.59</v>
      </c>
      <c r="N2469" s="200">
        <v>238.56</v>
      </c>
      <c r="O2469" s="191"/>
      <c r="P2469" s="194">
        <v>15.21</v>
      </c>
      <c r="Q2469" s="278"/>
      <c r="R2469" s="278"/>
      <c r="GO2469" s="277"/>
      <c r="GP2469" s="277"/>
      <c r="GQ2469" s="277"/>
      <c r="GR2469" s="277"/>
      <c r="GS2469" s="277"/>
      <c r="GT2469" s="277"/>
      <c r="GU2469" s="277"/>
      <c r="GW2469" s="157"/>
      <c r="GX2469" s="157" t="s">
        <v>1613</v>
      </c>
      <c r="GY2469" s="157"/>
      <c r="GZ2469" s="277"/>
      <c r="HA2469" s="157"/>
      <c r="HB2469" s="157"/>
      <c r="HC2469" s="277"/>
      <c r="HD2469" s="277"/>
      <c r="HF2469" s="277"/>
      <c r="HH2469" s="289"/>
    </row>
    <row r="2470" spans="1:216" ht="12.75" customHeight="1">
      <c r="A2470" s="195"/>
      <c r="B2470" s="189" t="s">
        <v>1614</v>
      </c>
      <c r="C2470" s="501" t="s">
        <v>1615</v>
      </c>
      <c r="D2470" s="501"/>
      <c r="E2470" s="501"/>
      <c r="F2470" s="501"/>
      <c r="G2470" s="501"/>
      <c r="H2470" s="190" t="s">
        <v>413</v>
      </c>
      <c r="I2470" s="201">
        <v>0.06</v>
      </c>
      <c r="J2470" s="202">
        <v>1.0367</v>
      </c>
      <c r="K2470" s="215">
        <v>2.5502799999999999E-2</v>
      </c>
      <c r="L2470" s="205">
        <v>187.38</v>
      </c>
      <c r="M2470" s="206">
        <v>0.87</v>
      </c>
      <c r="N2470" s="200">
        <v>163.02000000000001</v>
      </c>
      <c r="O2470" s="191"/>
      <c r="P2470" s="194">
        <v>4.16</v>
      </c>
      <c r="Q2470" s="278"/>
      <c r="R2470" s="278"/>
      <c r="GO2470" s="277"/>
      <c r="GP2470" s="277"/>
      <c r="GQ2470" s="277"/>
      <c r="GR2470" s="277"/>
      <c r="GS2470" s="277"/>
      <c r="GT2470" s="277"/>
      <c r="GU2470" s="277"/>
      <c r="GW2470" s="157"/>
      <c r="GX2470" s="157" t="s">
        <v>1615</v>
      </c>
      <c r="GY2470" s="157"/>
      <c r="GZ2470" s="277"/>
      <c r="HA2470" s="157"/>
      <c r="HB2470" s="157"/>
      <c r="HC2470" s="277"/>
      <c r="HD2470" s="277"/>
      <c r="HF2470" s="277"/>
      <c r="HH2470" s="289"/>
    </row>
    <row r="2471" spans="1:216" ht="33.75" customHeight="1">
      <c r="A2471" s="195"/>
      <c r="B2471" s="189" t="s">
        <v>593</v>
      </c>
      <c r="C2471" s="501" t="s">
        <v>594</v>
      </c>
      <c r="D2471" s="501"/>
      <c r="E2471" s="501"/>
      <c r="F2471" s="501"/>
      <c r="G2471" s="501"/>
      <c r="H2471" s="190" t="s">
        <v>595</v>
      </c>
      <c r="I2471" s="209">
        <v>50</v>
      </c>
      <c r="J2471" s="202">
        <v>1.0367</v>
      </c>
      <c r="K2471" s="192">
        <v>21.25235</v>
      </c>
      <c r="L2471" s="205">
        <v>5.87</v>
      </c>
      <c r="M2471" s="206">
        <v>0.87</v>
      </c>
      <c r="N2471" s="200">
        <v>5.1100000000000003</v>
      </c>
      <c r="O2471" s="191"/>
      <c r="P2471" s="194">
        <v>108.6</v>
      </c>
      <c r="Q2471" s="278"/>
      <c r="R2471" s="278"/>
      <c r="GO2471" s="277"/>
      <c r="GP2471" s="277"/>
      <c r="GQ2471" s="277"/>
      <c r="GR2471" s="277"/>
      <c r="GS2471" s="277"/>
      <c r="GT2471" s="277"/>
      <c r="GU2471" s="277"/>
      <c r="GW2471" s="157"/>
      <c r="GX2471" s="157" t="s">
        <v>594</v>
      </c>
      <c r="GY2471" s="157"/>
      <c r="GZ2471" s="277"/>
      <c r="HA2471" s="157"/>
      <c r="HB2471" s="157"/>
      <c r="HC2471" s="277"/>
      <c r="HD2471" s="277"/>
      <c r="HF2471" s="277"/>
      <c r="HH2471" s="289"/>
    </row>
    <row r="2472" spans="1:216" ht="22.5" customHeight="1">
      <c r="A2472" s="195"/>
      <c r="B2472" s="189" t="s">
        <v>1403</v>
      </c>
      <c r="C2472" s="501" t="s">
        <v>1404</v>
      </c>
      <c r="D2472" s="501"/>
      <c r="E2472" s="501"/>
      <c r="F2472" s="501"/>
      <c r="G2472" s="501"/>
      <c r="H2472" s="190" t="s">
        <v>1405</v>
      </c>
      <c r="I2472" s="196">
        <v>1.5</v>
      </c>
      <c r="J2472" s="202">
        <v>1.0367</v>
      </c>
      <c r="K2472" s="215">
        <v>0.63757050000000004</v>
      </c>
      <c r="L2472" s="205">
        <v>37.71</v>
      </c>
      <c r="M2472" s="206">
        <v>1.54</v>
      </c>
      <c r="N2472" s="200">
        <v>58.07</v>
      </c>
      <c r="O2472" s="191"/>
      <c r="P2472" s="194">
        <v>37.020000000000003</v>
      </c>
      <c r="Q2472" s="278"/>
      <c r="R2472" s="278"/>
      <c r="GO2472" s="277"/>
      <c r="GP2472" s="277"/>
      <c r="GQ2472" s="277"/>
      <c r="GR2472" s="277"/>
      <c r="GS2472" s="277"/>
      <c r="GT2472" s="277"/>
      <c r="GU2472" s="277"/>
      <c r="GW2472" s="157"/>
      <c r="GX2472" s="157" t="s">
        <v>1404</v>
      </c>
      <c r="GY2472" s="157"/>
      <c r="GZ2472" s="277"/>
      <c r="HA2472" s="157"/>
      <c r="HB2472" s="157"/>
      <c r="HC2472" s="277"/>
      <c r="HD2472" s="277"/>
      <c r="HF2472" s="277"/>
      <c r="HH2472" s="289"/>
    </row>
    <row r="2473" spans="1:216" ht="12.75" customHeight="1">
      <c r="A2473" s="195"/>
      <c r="B2473" s="189" t="s">
        <v>703</v>
      </c>
      <c r="C2473" s="501" t="s">
        <v>704</v>
      </c>
      <c r="D2473" s="501"/>
      <c r="E2473" s="501"/>
      <c r="F2473" s="501"/>
      <c r="G2473" s="501"/>
      <c r="H2473" s="190" t="s">
        <v>413</v>
      </c>
      <c r="I2473" s="201">
        <v>5.54</v>
      </c>
      <c r="J2473" s="202">
        <v>1.0367</v>
      </c>
      <c r="K2473" s="215">
        <v>2.3547604</v>
      </c>
      <c r="L2473" s="205">
        <v>174.93</v>
      </c>
      <c r="M2473" s="206">
        <v>1.07</v>
      </c>
      <c r="N2473" s="200">
        <v>187.18</v>
      </c>
      <c r="O2473" s="191"/>
      <c r="P2473" s="194">
        <v>440.76</v>
      </c>
      <c r="Q2473" s="278"/>
      <c r="R2473" s="278"/>
      <c r="GO2473" s="277"/>
      <c r="GP2473" s="277"/>
      <c r="GQ2473" s="277"/>
      <c r="GR2473" s="277"/>
      <c r="GS2473" s="277"/>
      <c r="GT2473" s="277"/>
      <c r="GU2473" s="277"/>
      <c r="GW2473" s="157"/>
      <c r="GX2473" s="157" t="s">
        <v>704</v>
      </c>
      <c r="GY2473" s="157"/>
      <c r="GZ2473" s="277"/>
      <c r="HA2473" s="157"/>
      <c r="HB2473" s="157"/>
      <c r="HC2473" s="277"/>
      <c r="HD2473" s="277"/>
      <c r="HF2473" s="277"/>
      <c r="HH2473" s="289"/>
    </row>
    <row r="2474" spans="1:216" ht="12.75" customHeight="1">
      <c r="A2474" s="195"/>
      <c r="B2474" s="189" t="s">
        <v>1616</v>
      </c>
      <c r="C2474" s="501" t="s">
        <v>1617</v>
      </c>
      <c r="D2474" s="501"/>
      <c r="E2474" s="501"/>
      <c r="F2474" s="501"/>
      <c r="G2474" s="501"/>
      <c r="H2474" s="190" t="s">
        <v>413</v>
      </c>
      <c r="I2474" s="201">
        <v>0.03</v>
      </c>
      <c r="J2474" s="202">
        <v>1.0367</v>
      </c>
      <c r="K2474" s="215">
        <v>1.27514E-2</v>
      </c>
      <c r="L2474" s="205">
        <v>395.65</v>
      </c>
      <c r="M2474" s="220">
        <v>1.6</v>
      </c>
      <c r="N2474" s="200">
        <v>633.04</v>
      </c>
      <c r="O2474" s="191"/>
      <c r="P2474" s="194">
        <v>8.07</v>
      </c>
      <c r="Q2474" s="278"/>
      <c r="R2474" s="278"/>
      <c r="GO2474" s="277"/>
      <c r="GP2474" s="277"/>
      <c r="GQ2474" s="277"/>
      <c r="GR2474" s="277"/>
      <c r="GS2474" s="277"/>
      <c r="GT2474" s="277"/>
      <c r="GU2474" s="277"/>
      <c r="GW2474" s="157"/>
      <c r="GX2474" s="157" t="s">
        <v>1617</v>
      </c>
      <c r="GY2474" s="157"/>
      <c r="GZ2474" s="277"/>
      <c r="HA2474" s="157"/>
      <c r="HB2474" s="157"/>
      <c r="HC2474" s="277"/>
      <c r="HD2474" s="277"/>
      <c r="HF2474" s="277"/>
      <c r="HH2474" s="289"/>
    </row>
    <row r="2475" spans="1:216" ht="12.75" customHeight="1">
      <c r="A2475" s="195"/>
      <c r="B2475" s="189" t="s">
        <v>1618</v>
      </c>
      <c r="C2475" s="501" t="s">
        <v>1619</v>
      </c>
      <c r="D2475" s="501"/>
      <c r="E2475" s="501"/>
      <c r="F2475" s="501"/>
      <c r="G2475" s="501"/>
      <c r="H2475" s="190" t="s">
        <v>418</v>
      </c>
      <c r="I2475" s="202">
        <v>2.9999999999999997E-4</v>
      </c>
      <c r="J2475" s="202">
        <v>1.0367</v>
      </c>
      <c r="K2475" s="215">
        <v>1.2750000000000001E-4</v>
      </c>
      <c r="L2475" s="208">
        <v>308849.7</v>
      </c>
      <c r="M2475" s="206">
        <v>1.22</v>
      </c>
      <c r="N2475" s="200">
        <v>376796.63</v>
      </c>
      <c r="O2475" s="191"/>
      <c r="P2475" s="194">
        <v>48.04</v>
      </c>
      <c r="Q2475" s="278"/>
      <c r="R2475" s="278"/>
      <c r="GO2475" s="277"/>
      <c r="GP2475" s="277"/>
      <c r="GQ2475" s="277"/>
      <c r="GR2475" s="277"/>
      <c r="GS2475" s="277"/>
      <c r="GT2475" s="277"/>
      <c r="GU2475" s="277"/>
      <c r="GW2475" s="157"/>
      <c r="GX2475" s="157" t="s">
        <v>1619</v>
      </c>
      <c r="GY2475" s="157"/>
      <c r="GZ2475" s="277"/>
      <c r="HA2475" s="157"/>
      <c r="HB2475" s="157"/>
      <c r="HC2475" s="277"/>
      <c r="HD2475" s="277"/>
      <c r="HF2475" s="277"/>
      <c r="HH2475" s="289"/>
    </row>
    <row r="2476" spans="1:216" ht="12.75" customHeight="1">
      <c r="A2476" s="195"/>
      <c r="B2476" s="189" t="s">
        <v>1620</v>
      </c>
      <c r="C2476" s="501" t="s">
        <v>1621</v>
      </c>
      <c r="D2476" s="501"/>
      <c r="E2476" s="501"/>
      <c r="F2476" s="501"/>
      <c r="G2476" s="501"/>
      <c r="H2476" s="190" t="s">
        <v>587</v>
      </c>
      <c r="I2476" s="201">
        <v>1.02</v>
      </c>
      <c r="J2476" s="202">
        <v>1.0367</v>
      </c>
      <c r="K2476" s="215">
        <v>0.43354789999999999</v>
      </c>
      <c r="L2476" s="205">
        <v>655.9</v>
      </c>
      <c r="M2476" s="206">
        <v>1.02</v>
      </c>
      <c r="N2476" s="200">
        <v>669.02</v>
      </c>
      <c r="O2476" s="191"/>
      <c r="P2476" s="194">
        <v>290.05</v>
      </c>
      <c r="Q2476" s="278"/>
      <c r="R2476" s="278"/>
      <c r="GO2476" s="277"/>
      <c r="GP2476" s="277"/>
      <c r="GQ2476" s="277"/>
      <c r="GR2476" s="277"/>
      <c r="GS2476" s="277"/>
      <c r="GT2476" s="277"/>
      <c r="GU2476" s="277"/>
      <c r="GW2476" s="157"/>
      <c r="GX2476" s="157" t="s">
        <v>1621</v>
      </c>
      <c r="GY2476" s="157"/>
      <c r="GZ2476" s="277"/>
      <c r="HA2476" s="157"/>
      <c r="HB2476" s="157"/>
      <c r="HC2476" s="277"/>
      <c r="HD2476" s="277"/>
      <c r="HF2476" s="277"/>
      <c r="HH2476" s="289"/>
    </row>
    <row r="2477" spans="1:216" ht="12.75" customHeight="1">
      <c r="A2477" s="210"/>
      <c r="B2477" s="187"/>
      <c r="C2477" s="500" t="s">
        <v>429</v>
      </c>
      <c r="D2477" s="500"/>
      <c r="E2477" s="500"/>
      <c r="F2477" s="500"/>
      <c r="G2477" s="500"/>
      <c r="H2477" s="180"/>
      <c r="I2477" s="181"/>
      <c r="J2477" s="181"/>
      <c r="K2477" s="181"/>
      <c r="L2477" s="183"/>
      <c r="M2477" s="181"/>
      <c r="N2477" s="211"/>
      <c r="O2477" s="181"/>
      <c r="P2477" s="212">
        <v>14289.68</v>
      </c>
      <c r="Q2477" s="278"/>
      <c r="R2477" s="278"/>
      <c r="GO2477" s="277"/>
      <c r="GP2477" s="277"/>
      <c r="GQ2477" s="277"/>
      <c r="GR2477" s="277"/>
      <c r="GS2477" s="277"/>
      <c r="GT2477" s="277"/>
      <c r="GU2477" s="277"/>
      <c r="GW2477" s="157"/>
      <c r="GX2477" s="157"/>
      <c r="GY2477" s="157"/>
      <c r="GZ2477" s="277" t="s">
        <v>429</v>
      </c>
      <c r="HA2477" s="157"/>
      <c r="HB2477" s="157"/>
      <c r="HC2477" s="277"/>
      <c r="HD2477" s="277"/>
      <c r="HF2477" s="277"/>
      <c r="HH2477" s="289"/>
    </row>
    <row r="2478" spans="1:216" ht="12.75" customHeight="1">
      <c r="A2478" s="203" t="s">
        <v>2302</v>
      </c>
      <c r="B2478" s="189" t="s">
        <v>430</v>
      </c>
      <c r="C2478" s="501" t="s">
        <v>431</v>
      </c>
      <c r="D2478" s="501"/>
      <c r="E2478" s="501"/>
      <c r="F2478" s="501"/>
      <c r="G2478" s="501"/>
      <c r="H2478" s="190" t="s">
        <v>432</v>
      </c>
      <c r="I2478" s="209">
        <v>2</v>
      </c>
      <c r="J2478" s="191"/>
      <c r="K2478" s="209">
        <v>2</v>
      </c>
      <c r="L2478" s="193"/>
      <c r="M2478" s="191"/>
      <c r="N2478" s="193"/>
      <c r="O2478" s="202">
        <v>1.0367</v>
      </c>
      <c r="P2478" s="216">
        <v>169.79</v>
      </c>
      <c r="GO2478" s="277"/>
      <c r="GP2478" s="277"/>
      <c r="GQ2478" s="277"/>
      <c r="GR2478" s="277"/>
      <c r="GS2478" s="277"/>
      <c r="GT2478" s="277"/>
      <c r="GU2478" s="277"/>
      <c r="GW2478" s="157"/>
      <c r="GX2478" s="157"/>
      <c r="GY2478" s="157"/>
      <c r="GZ2478" s="277"/>
      <c r="HA2478" s="157" t="s">
        <v>431</v>
      </c>
      <c r="HB2478" s="157"/>
      <c r="HC2478" s="277"/>
      <c r="HD2478" s="277"/>
      <c r="HF2478" s="277"/>
      <c r="HH2478" s="289"/>
    </row>
    <row r="2479" spans="1:216" ht="12.75" customHeight="1">
      <c r="A2479" s="203"/>
      <c r="B2479" s="189"/>
      <c r="C2479" s="501" t="s">
        <v>433</v>
      </c>
      <c r="D2479" s="501"/>
      <c r="E2479" s="501"/>
      <c r="F2479" s="501"/>
      <c r="G2479" s="501"/>
      <c r="H2479" s="190"/>
      <c r="I2479" s="191"/>
      <c r="J2479" s="191"/>
      <c r="K2479" s="191"/>
      <c r="L2479" s="193"/>
      <c r="M2479" s="191"/>
      <c r="N2479" s="193"/>
      <c r="O2479" s="191"/>
      <c r="P2479" s="194">
        <v>13176.62</v>
      </c>
      <c r="GO2479" s="277"/>
      <c r="GP2479" s="277"/>
      <c r="GQ2479" s="277"/>
      <c r="GR2479" s="277"/>
      <c r="GS2479" s="277"/>
      <c r="GT2479" s="277"/>
      <c r="GU2479" s="277"/>
      <c r="GW2479" s="157"/>
      <c r="GX2479" s="157"/>
      <c r="GY2479" s="157"/>
      <c r="GZ2479" s="277"/>
      <c r="HA2479" s="157"/>
      <c r="HB2479" s="157" t="s">
        <v>433</v>
      </c>
      <c r="HC2479" s="277"/>
      <c r="HD2479" s="277"/>
      <c r="HF2479" s="277"/>
      <c r="HH2479" s="289"/>
    </row>
    <row r="2480" spans="1:216" ht="12.75" customHeight="1">
      <c r="A2480" s="203"/>
      <c r="B2480" s="189" t="s">
        <v>603</v>
      </c>
      <c r="C2480" s="501" t="s">
        <v>604</v>
      </c>
      <c r="D2480" s="501"/>
      <c r="E2480" s="501"/>
      <c r="F2480" s="501"/>
      <c r="G2480" s="501"/>
      <c r="H2480" s="190" t="s">
        <v>432</v>
      </c>
      <c r="I2480" s="209">
        <v>97</v>
      </c>
      <c r="J2480" s="191"/>
      <c r="K2480" s="209">
        <v>97</v>
      </c>
      <c r="L2480" s="193"/>
      <c r="M2480" s="191"/>
      <c r="N2480" s="193"/>
      <c r="O2480" s="191"/>
      <c r="P2480" s="194">
        <v>12781.32</v>
      </c>
      <c r="GO2480" s="277"/>
      <c r="GP2480" s="277"/>
      <c r="GQ2480" s="277"/>
      <c r="GR2480" s="277"/>
      <c r="GS2480" s="277"/>
      <c r="GT2480" s="277"/>
      <c r="GU2480" s="277"/>
      <c r="GW2480" s="157"/>
      <c r="GX2480" s="157"/>
      <c r="GY2480" s="157"/>
      <c r="GZ2480" s="277"/>
      <c r="HA2480" s="157"/>
      <c r="HB2480" s="157" t="s">
        <v>604</v>
      </c>
      <c r="HC2480" s="277"/>
      <c r="HD2480" s="277"/>
      <c r="HF2480" s="277"/>
      <c r="HH2480" s="289"/>
    </row>
    <row r="2481" spans="1:216" ht="12.75" customHeight="1">
      <c r="A2481" s="203"/>
      <c r="B2481" s="189" t="s">
        <v>605</v>
      </c>
      <c r="C2481" s="501" t="s">
        <v>606</v>
      </c>
      <c r="D2481" s="501"/>
      <c r="E2481" s="501"/>
      <c r="F2481" s="501"/>
      <c r="G2481" s="501"/>
      <c r="H2481" s="190" t="s">
        <v>432</v>
      </c>
      <c r="I2481" s="209">
        <v>51</v>
      </c>
      <c r="J2481" s="191"/>
      <c r="K2481" s="209">
        <v>51</v>
      </c>
      <c r="L2481" s="193"/>
      <c r="M2481" s="191"/>
      <c r="N2481" s="193"/>
      <c r="O2481" s="191"/>
      <c r="P2481" s="194">
        <v>6720.08</v>
      </c>
      <c r="GO2481" s="277"/>
      <c r="GP2481" s="277"/>
      <c r="GQ2481" s="277"/>
      <c r="GR2481" s="277"/>
      <c r="GS2481" s="277"/>
      <c r="GT2481" s="277"/>
      <c r="GU2481" s="277"/>
      <c r="GW2481" s="157"/>
      <c r="GX2481" s="157"/>
      <c r="GY2481" s="157"/>
      <c r="GZ2481" s="277"/>
      <c r="HA2481" s="157"/>
      <c r="HB2481" s="157" t="s">
        <v>606</v>
      </c>
      <c r="HC2481" s="277"/>
      <c r="HD2481" s="277"/>
      <c r="HF2481" s="277"/>
      <c r="HH2481" s="289"/>
    </row>
    <row r="2482" spans="1:216" ht="12.75" customHeight="1">
      <c r="A2482" s="213"/>
      <c r="B2482" s="214"/>
      <c r="C2482" s="500" t="s">
        <v>438</v>
      </c>
      <c r="D2482" s="500"/>
      <c r="E2482" s="500"/>
      <c r="F2482" s="500"/>
      <c r="G2482" s="500"/>
      <c r="H2482" s="180"/>
      <c r="I2482" s="181"/>
      <c r="J2482" s="181"/>
      <c r="K2482" s="181"/>
      <c r="L2482" s="183"/>
      <c r="M2482" s="181"/>
      <c r="N2482" s="211">
        <v>82831.39</v>
      </c>
      <c r="O2482" s="181"/>
      <c r="P2482" s="212">
        <v>33960.870000000003</v>
      </c>
      <c r="GO2482" s="277"/>
      <c r="GP2482" s="277"/>
      <c r="GQ2482" s="277"/>
      <c r="GR2482" s="277"/>
      <c r="GS2482" s="277"/>
      <c r="GT2482" s="277"/>
      <c r="GU2482" s="277"/>
      <c r="GW2482" s="157"/>
      <c r="GX2482" s="157"/>
      <c r="GY2482" s="157"/>
      <c r="GZ2482" s="277"/>
      <c r="HA2482" s="157"/>
      <c r="HB2482" s="157"/>
      <c r="HC2482" s="277" t="s">
        <v>438</v>
      </c>
      <c r="HD2482" s="277"/>
      <c r="HF2482" s="277"/>
      <c r="HH2482" s="289"/>
    </row>
    <row r="2483" spans="1:216" ht="22.5" customHeight="1">
      <c r="A2483" s="178" t="s">
        <v>819</v>
      </c>
      <c r="B2483" s="179" t="s">
        <v>2162</v>
      </c>
      <c r="C2483" s="498" t="s">
        <v>2163</v>
      </c>
      <c r="D2483" s="498"/>
      <c r="E2483" s="498"/>
      <c r="F2483" s="498"/>
      <c r="G2483" s="498"/>
      <c r="H2483" s="180" t="s">
        <v>587</v>
      </c>
      <c r="I2483" s="181">
        <v>1.74</v>
      </c>
      <c r="J2483" s="182">
        <v>1</v>
      </c>
      <c r="K2483" s="219">
        <v>1.74</v>
      </c>
      <c r="L2483" s="183"/>
      <c r="M2483" s="181"/>
      <c r="N2483" s="184"/>
      <c r="O2483" s="181"/>
      <c r="P2483" s="185"/>
      <c r="GO2483" s="277"/>
      <c r="GP2483" s="277"/>
      <c r="GQ2483" s="277" t="s">
        <v>2163</v>
      </c>
      <c r="GR2483" s="277"/>
      <c r="GS2483" s="277"/>
      <c r="GT2483" s="277"/>
      <c r="GU2483" s="277"/>
      <c r="GW2483" s="157"/>
      <c r="GX2483" s="157"/>
      <c r="GY2483" s="157"/>
      <c r="GZ2483" s="277"/>
      <c r="HA2483" s="157"/>
      <c r="HB2483" s="157"/>
      <c r="HC2483" s="277"/>
      <c r="HD2483" s="277"/>
      <c r="HF2483" s="277"/>
      <c r="HH2483" s="289"/>
    </row>
    <row r="2484" spans="1:216" ht="56.25" customHeight="1">
      <c r="A2484" s="186"/>
      <c r="B2484" s="187" t="s">
        <v>386</v>
      </c>
      <c r="C2484" s="499" t="s">
        <v>387</v>
      </c>
      <c r="D2484" s="499"/>
      <c r="E2484" s="499"/>
      <c r="F2484" s="499"/>
      <c r="G2484" s="499"/>
      <c r="H2484" s="499"/>
      <c r="I2484" s="499"/>
      <c r="J2484" s="499"/>
      <c r="K2484" s="499"/>
      <c r="L2484" s="499"/>
      <c r="M2484" s="499"/>
      <c r="N2484" s="499"/>
      <c r="O2484" s="499"/>
      <c r="P2484" s="499"/>
      <c r="GO2484" s="277"/>
      <c r="GP2484" s="277"/>
      <c r="GQ2484" s="277"/>
      <c r="GR2484" s="277"/>
      <c r="GS2484" s="277"/>
      <c r="GT2484" s="277"/>
      <c r="GU2484" s="277"/>
      <c r="GV2484" s="140" t="s">
        <v>387</v>
      </c>
      <c r="GW2484" s="157"/>
      <c r="GX2484" s="157"/>
      <c r="GY2484" s="157"/>
      <c r="GZ2484" s="277"/>
      <c r="HA2484" s="157"/>
      <c r="HB2484" s="157"/>
      <c r="HC2484" s="277"/>
      <c r="HD2484" s="277"/>
      <c r="HF2484" s="277"/>
      <c r="HH2484" s="289"/>
    </row>
    <row r="2485" spans="1:216" ht="22.5" customHeight="1">
      <c r="A2485" s="186"/>
      <c r="B2485" s="187" t="s">
        <v>388</v>
      </c>
      <c r="C2485" s="499" t="s">
        <v>389</v>
      </c>
      <c r="D2485" s="499"/>
      <c r="E2485" s="499"/>
      <c r="F2485" s="499"/>
      <c r="G2485" s="499"/>
      <c r="H2485" s="499"/>
      <c r="I2485" s="499"/>
      <c r="J2485" s="499"/>
      <c r="K2485" s="499"/>
      <c r="L2485" s="499"/>
      <c r="M2485" s="499"/>
      <c r="N2485" s="499"/>
      <c r="O2485" s="499"/>
      <c r="P2485" s="499"/>
      <c r="GO2485" s="277"/>
      <c r="GP2485" s="277"/>
      <c r="GQ2485" s="277"/>
      <c r="GR2485" s="277"/>
      <c r="GS2485" s="277"/>
      <c r="GT2485" s="277"/>
      <c r="GU2485" s="277"/>
      <c r="GV2485" s="140" t="s">
        <v>389</v>
      </c>
      <c r="GW2485" s="157"/>
      <c r="GX2485" s="157"/>
      <c r="GY2485" s="157"/>
      <c r="GZ2485" s="277"/>
      <c r="HA2485" s="157"/>
      <c r="HB2485" s="157"/>
      <c r="HC2485" s="277"/>
      <c r="HD2485" s="277"/>
      <c r="HF2485" s="277"/>
      <c r="HH2485" s="289"/>
    </row>
    <row r="2486" spans="1:216" ht="12.75" customHeight="1">
      <c r="A2486" s="186"/>
      <c r="B2486" s="187"/>
      <c r="C2486" s="499" t="s">
        <v>2011</v>
      </c>
      <c r="D2486" s="499"/>
      <c r="E2486" s="499"/>
      <c r="F2486" s="499"/>
      <c r="G2486" s="499"/>
      <c r="H2486" s="499"/>
      <c r="I2486" s="499"/>
      <c r="J2486" s="499"/>
      <c r="K2486" s="499"/>
      <c r="L2486" s="499"/>
      <c r="M2486" s="499"/>
      <c r="N2486" s="499"/>
      <c r="O2486" s="499"/>
      <c r="P2486" s="499"/>
      <c r="GO2486" s="277"/>
      <c r="GP2486" s="277"/>
      <c r="GQ2486" s="277"/>
      <c r="GR2486" s="277"/>
      <c r="GS2486" s="277"/>
      <c r="GT2486" s="277"/>
      <c r="GU2486" s="277"/>
      <c r="GV2486" s="140" t="s">
        <v>2011</v>
      </c>
      <c r="GW2486" s="157"/>
      <c r="GX2486" s="157"/>
      <c r="GY2486" s="157"/>
      <c r="GZ2486" s="277"/>
      <c r="HA2486" s="157"/>
      <c r="HB2486" s="157"/>
      <c r="HC2486" s="277"/>
      <c r="HD2486" s="277"/>
      <c r="HF2486" s="277"/>
      <c r="HH2486" s="289"/>
    </row>
    <row r="2487" spans="1:216" ht="12.75" customHeight="1">
      <c r="A2487" s="188"/>
      <c r="B2487" s="189" t="s">
        <v>164</v>
      </c>
      <c r="C2487" s="501" t="s">
        <v>391</v>
      </c>
      <c r="D2487" s="501"/>
      <c r="E2487" s="501"/>
      <c r="F2487" s="501"/>
      <c r="G2487" s="501"/>
      <c r="H2487" s="190" t="s">
        <v>392</v>
      </c>
      <c r="I2487" s="191"/>
      <c r="J2487" s="191"/>
      <c r="K2487" s="215">
        <v>112.3145126</v>
      </c>
      <c r="L2487" s="193"/>
      <c r="M2487" s="191"/>
      <c r="N2487" s="193"/>
      <c r="O2487" s="191"/>
      <c r="P2487" s="194">
        <v>66983.25</v>
      </c>
      <c r="GO2487" s="277"/>
      <c r="GP2487" s="277"/>
      <c r="GQ2487" s="277"/>
      <c r="GR2487" s="277"/>
      <c r="GS2487" s="277"/>
      <c r="GT2487" s="277"/>
      <c r="GU2487" s="277"/>
      <c r="GW2487" s="157" t="s">
        <v>391</v>
      </c>
      <c r="GX2487" s="157"/>
      <c r="GY2487" s="157"/>
      <c r="GZ2487" s="277"/>
      <c r="HA2487" s="157"/>
      <c r="HB2487" s="157"/>
      <c r="HC2487" s="277"/>
      <c r="HD2487" s="277"/>
      <c r="HF2487" s="277"/>
      <c r="HH2487" s="289"/>
    </row>
    <row r="2488" spans="1:216" ht="12.75" customHeight="1">
      <c r="A2488" s="195"/>
      <c r="B2488" s="189" t="s">
        <v>588</v>
      </c>
      <c r="C2488" s="501" t="s">
        <v>589</v>
      </c>
      <c r="D2488" s="501"/>
      <c r="E2488" s="501"/>
      <c r="F2488" s="501"/>
      <c r="G2488" s="501"/>
      <c r="H2488" s="190" t="s">
        <v>392</v>
      </c>
      <c r="I2488" s="201">
        <v>40.17</v>
      </c>
      <c r="J2488" s="197">
        <v>1.6068849999999999</v>
      </c>
      <c r="K2488" s="215">
        <v>112.3145126</v>
      </c>
      <c r="L2488" s="198"/>
      <c r="M2488" s="199"/>
      <c r="N2488" s="200">
        <v>596.39</v>
      </c>
      <c r="O2488" s="191"/>
      <c r="P2488" s="194">
        <v>66983.25</v>
      </c>
      <c r="Q2488" s="278"/>
      <c r="R2488" s="278"/>
      <c r="GO2488" s="277"/>
      <c r="GP2488" s="277"/>
      <c r="GQ2488" s="277"/>
      <c r="GR2488" s="277"/>
      <c r="GS2488" s="277"/>
      <c r="GT2488" s="277"/>
      <c r="GU2488" s="277"/>
      <c r="GW2488" s="157"/>
      <c r="GX2488" s="157" t="s">
        <v>589</v>
      </c>
      <c r="GY2488" s="157"/>
      <c r="GZ2488" s="277"/>
      <c r="HA2488" s="157"/>
      <c r="HB2488" s="157"/>
      <c r="HC2488" s="277"/>
      <c r="HD2488" s="277"/>
      <c r="HF2488" s="277"/>
      <c r="HH2488" s="289"/>
    </row>
    <row r="2489" spans="1:216" ht="12.75" customHeight="1">
      <c r="A2489" s="188"/>
      <c r="B2489" s="189" t="s">
        <v>167</v>
      </c>
      <c r="C2489" s="501" t="s">
        <v>395</v>
      </c>
      <c r="D2489" s="501"/>
      <c r="E2489" s="501"/>
      <c r="F2489" s="501"/>
      <c r="G2489" s="501"/>
      <c r="H2489" s="190"/>
      <c r="I2489" s="191"/>
      <c r="J2489" s="191"/>
      <c r="K2489" s="191"/>
      <c r="L2489" s="193"/>
      <c r="M2489" s="191"/>
      <c r="N2489" s="193"/>
      <c r="O2489" s="191"/>
      <c r="P2489" s="216">
        <v>934.86</v>
      </c>
      <c r="GO2489" s="277"/>
      <c r="GP2489" s="277"/>
      <c r="GQ2489" s="277"/>
      <c r="GR2489" s="277"/>
      <c r="GS2489" s="277"/>
      <c r="GT2489" s="277"/>
      <c r="GU2489" s="277"/>
      <c r="GW2489" s="157" t="s">
        <v>395</v>
      </c>
      <c r="GX2489" s="157"/>
      <c r="GY2489" s="157"/>
      <c r="GZ2489" s="277"/>
      <c r="HA2489" s="157"/>
      <c r="HB2489" s="157"/>
      <c r="HC2489" s="277"/>
      <c r="HD2489" s="277"/>
      <c r="HF2489" s="277"/>
      <c r="HH2489" s="289"/>
    </row>
    <row r="2490" spans="1:216" ht="12.75" customHeight="1">
      <c r="A2490" s="188"/>
      <c r="B2490" s="189"/>
      <c r="C2490" s="501" t="s">
        <v>396</v>
      </c>
      <c r="D2490" s="501"/>
      <c r="E2490" s="501"/>
      <c r="F2490" s="501"/>
      <c r="G2490" s="501"/>
      <c r="H2490" s="190" t="s">
        <v>392</v>
      </c>
      <c r="I2490" s="191"/>
      <c r="J2490" s="191"/>
      <c r="K2490" s="215">
        <v>0.16775880000000001</v>
      </c>
      <c r="L2490" s="193"/>
      <c r="M2490" s="191"/>
      <c r="N2490" s="193"/>
      <c r="O2490" s="191"/>
      <c r="P2490" s="216">
        <v>113.83</v>
      </c>
      <c r="GO2490" s="277"/>
      <c r="GP2490" s="277"/>
      <c r="GQ2490" s="277"/>
      <c r="GR2490" s="277"/>
      <c r="GS2490" s="277"/>
      <c r="GT2490" s="277"/>
      <c r="GU2490" s="277"/>
      <c r="GW2490" s="157" t="s">
        <v>396</v>
      </c>
      <c r="GX2490" s="157"/>
      <c r="GY2490" s="157"/>
      <c r="GZ2490" s="277"/>
      <c r="HA2490" s="157"/>
      <c r="HB2490" s="157"/>
      <c r="HC2490" s="277"/>
      <c r="HD2490" s="277"/>
      <c r="HF2490" s="277"/>
      <c r="HH2490" s="289"/>
    </row>
    <row r="2491" spans="1:216" ht="12.75" customHeight="1">
      <c r="A2491" s="195"/>
      <c r="B2491" s="189" t="s">
        <v>397</v>
      </c>
      <c r="C2491" s="501" t="s">
        <v>398</v>
      </c>
      <c r="D2491" s="501"/>
      <c r="E2491" s="501"/>
      <c r="F2491" s="501"/>
      <c r="G2491" s="501"/>
      <c r="H2491" s="190" t="s">
        <v>399</v>
      </c>
      <c r="I2491" s="201">
        <v>0.03</v>
      </c>
      <c r="J2491" s="197">
        <v>1.6068849999999999</v>
      </c>
      <c r="K2491" s="215">
        <v>8.3879400000000007E-2</v>
      </c>
      <c r="L2491" s="198"/>
      <c r="M2491" s="199"/>
      <c r="N2491" s="200">
        <v>1582.31</v>
      </c>
      <c r="O2491" s="191"/>
      <c r="P2491" s="194">
        <v>132.72</v>
      </c>
      <c r="Q2491" s="278"/>
      <c r="R2491" s="278"/>
      <c r="GO2491" s="277"/>
      <c r="GP2491" s="277"/>
      <c r="GQ2491" s="277"/>
      <c r="GR2491" s="277"/>
      <c r="GS2491" s="277"/>
      <c r="GT2491" s="277"/>
      <c r="GU2491" s="277"/>
      <c r="GW2491" s="157"/>
      <c r="GX2491" s="157" t="s">
        <v>398</v>
      </c>
      <c r="GY2491" s="157"/>
      <c r="GZ2491" s="277"/>
      <c r="HA2491" s="157"/>
      <c r="HB2491" s="157"/>
      <c r="HC2491" s="277"/>
      <c r="HD2491" s="277"/>
      <c r="HF2491" s="277"/>
      <c r="HH2491" s="289"/>
    </row>
    <row r="2492" spans="1:216" ht="12.75" customHeight="1">
      <c r="A2492" s="203"/>
      <c r="B2492" s="189" t="s">
        <v>400</v>
      </c>
      <c r="C2492" s="501" t="s">
        <v>401</v>
      </c>
      <c r="D2492" s="501"/>
      <c r="E2492" s="501"/>
      <c r="F2492" s="501"/>
      <c r="G2492" s="501"/>
      <c r="H2492" s="190" t="s">
        <v>392</v>
      </c>
      <c r="I2492" s="201">
        <v>0.03</v>
      </c>
      <c r="J2492" s="197">
        <v>1.6068849999999999</v>
      </c>
      <c r="K2492" s="215">
        <v>8.3879400000000007E-2</v>
      </c>
      <c r="L2492" s="193"/>
      <c r="M2492" s="191"/>
      <c r="N2492" s="204">
        <v>777.91</v>
      </c>
      <c r="O2492" s="191"/>
      <c r="P2492" s="216">
        <v>65.25</v>
      </c>
      <c r="GO2492" s="277"/>
      <c r="GP2492" s="277"/>
      <c r="GQ2492" s="277"/>
      <c r="GR2492" s="277"/>
      <c r="GS2492" s="277"/>
      <c r="GT2492" s="277"/>
      <c r="GU2492" s="277"/>
      <c r="GW2492" s="157"/>
      <c r="GX2492" s="157"/>
      <c r="GY2492" s="157" t="s">
        <v>401</v>
      </c>
      <c r="GZ2492" s="277"/>
      <c r="HA2492" s="157"/>
      <c r="HB2492" s="157"/>
      <c r="HC2492" s="277"/>
      <c r="HD2492" s="277"/>
      <c r="HF2492" s="277"/>
      <c r="HH2492" s="289"/>
    </row>
    <row r="2493" spans="1:216" ht="12.75" customHeight="1">
      <c r="A2493" s="195"/>
      <c r="B2493" s="189" t="s">
        <v>402</v>
      </c>
      <c r="C2493" s="501" t="s">
        <v>403</v>
      </c>
      <c r="D2493" s="501"/>
      <c r="E2493" s="501"/>
      <c r="F2493" s="501"/>
      <c r="G2493" s="501"/>
      <c r="H2493" s="190" t="s">
        <v>399</v>
      </c>
      <c r="I2493" s="201">
        <v>0.03</v>
      </c>
      <c r="J2493" s="197">
        <v>1.6068849999999999</v>
      </c>
      <c r="K2493" s="215">
        <v>8.3879400000000007E-2</v>
      </c>
      <c r="L2493" s="198"/>
      <c r="M2493" s="199"/>
      <c r="N2493" s="200">
        <v>543.33000000000004</v>
      </c>
      <c r="O2493" s="191"/>
      <c r="P2493" s="194">
        <v>45.57</v>
      </c>
      <c r="Q2493" s="278"/>
      <c r="R2493" s="278"/>
      <c r="GO2493" s="277"/>
      <c r="GP2493" s="277"/>
      <c r="GQ2493" s="277"/>
      <c r="GR2493" s="277"/>
      <c r="GS2493" s="277"/>
      <c r="GT2493" s="277"/>
      <c r="GU2493" s="277"/>
      <c r="GW2493" s="157"/>
      <c r="GX2493" s="157" t="s">
        <v>403</v>
      </c>
      <c r="GY2493" s="157"/>
      <c r="GZ2493" s="277"/>
      <c r="HA2493" s="157"/>
      <c r="HB2493" s="157"/>
      <c r="HC2493" s="277"/>
      <c r="HD2493" s="277"/>
      <c r="HF2493" s="277"/>
      <c r="HH2493" s="289"/>
    </row>
    <row r="2494" spans="1:216" ht="12.75" customHeight="1">
      <c r="A2494" s="203"/>
      <c r="B2494" s="189" t="s">
        <v>404</v>
      </c>
      <c r="C2494" s="501" t="s">
        <v>405</v>
      </c>
      <c r="D2494" s="501"/>
      <c r="E2494" s="501"/>
      <c r="F2494" s="501"/>
      <c r="G2494" s="501"/>
      <c r="H2494" s="190" t="s">
        <v>392</v>
      </c>
      <c r="I2494" s="201">
        <v>0.03</v>
      </c>
      <c r="J2494" s="197">
        <v>1.6068849999999999</v>
      </c>
      <c r="K2494" s="215">
        <v>8.3879400000000007E-2</v>
      </c>
      <c r="L2494" s="193"/>
      <c r="M2494" s="191"/>
      <c r="N2494" s="204">
        <v>579.11</v>
      </c>
      <c r="O2494" s="191"/>
      <c r="P2494" s="216">
        <v>48.58</v>
      </c>
      <c r="GO2494" s="277"/>
      <c r="GP2494" s="277"/>
      <c r="GQ2494" s="277"/>
      <c r="GR2494" s="277"/>
      <c r="GS2494" s="277"/>
      <c r="GT2494" s="277"/>
      <c r="GU2494" s="277"/>
      <c r="GW2494" s="157"/>
      <c r="GX2494" s="157"/>
      <c r="GY2494" s="157" t="s">
        <v>405</v>
      </c>
      <c r="GZ2494" s="277"/>
      <c r="HA2494" s="157"/>
      <c r="HB2494" s="157"/>
      <c r="HC2494" s="277"/>
      <c r="HD2494" s="277"/>
      <c r="HF2494" s="277"/>
      <c r="HH2494" s="289"/>
    </row>
    <row r="2495" spans="1:216" ht="12.75" customHeight="1">
      <c r="A2495" s="195"/>
      <c r="B2495" s="189" t="s">
        <v>1626</v>
      </c>
      <c r="C2495" s="501" t="s">
        <v>1627</v>
      </c>
      <c r="D2495" s="501"/>
      <c r="E2495" s="501"/>
      <c r="F2495" s="501"/>
      <c r="G2495" s="501"/>
      <c r="H2495" s="190" t="s">
        <v>399</v>
      </c>
      <c r="I2495" s="201">
        <v>16.55</v>
      </c>
      <c r="J2495" s="197">
        <v>1.6068849999999999</v>
      </c>
      <c r="K2495" s="215">
        <v>46.2734673</v>
      </c>
      <c r="L2495" s="198"/>
      <c r="M2495" s="199"/>
      <c r="N2495" s="200">
        <v>16.350000000000001</v>
      </c>
      <c r="O2495" s="191"/>
      <c r="P2495" s="194">
        <v>756.57</v>
      </c>
      <c r="Q2495" s="278"/>
      <c r="R2495" s="278"/>
      <c r="GO2495" s="277"/>
      <c r="GP2495" s="277"/>
      <c r="GQ2495" s="277"/>
      <c r="GR2495" s="277"/>
      <c r="GS2495" s="277"/>
      <c r="GT2495" s="277"/>
      <c r="GU2495" s="277"/>
      <c r="GW2495" s="157"/>
      <c r="GX2495" s="157" t="s">
        <v>1627</v>
      </c>
      <c r="GY2495" s="157"/>
      <c r="GZ2495" s="277"/>
      <c r="HA2495" s="157"/>
      <c r="HB2495" s="157"/>
      <c r="HC2495" s="277"/>
      <c r="HD2495" s="277"/>
      <c r="HF2495" s="277"/>
      <c r="HH2495" s="289"/>
    </row>
    <row r="2496" spans="1:216" ht="12.75" customHeight="1">
      <c r="A2496" s="188"/>
      <c r="B2496" s="189" t="s">
        <v>180</v>
      </c>
      <c r="C2496" s="501" t="s">
        <v>410</v>
      </c>
      <c r="D2496" s="501"/>
      <c r="E2496" s="501"/>
      <c r="F2496" s="501"/>
      <c r="G2496" s="501"/>
      <c r="H2496" s="190"/>
      <c r="I2496" s="191"/>
      <c r="J2496" s="191"/>
      <c r="K2496" s="191"/>
      <c r="L2496" s="193"/>
      <c r="M2496" s="191"/>
      <c r="N2496" s="193"/>
      <c r="O2496" s="191"/>
      <c r="P2496" s="194">
        <v>4323.53</v>
      </c>
      <c r="GO2496" s="277"/>
      <c r="GP2496" s="277"/>
      <c r="GQ2496" s="277"/>
      <c r="GR2496" s="277"/>
      <c r="GS2496" s="277"/>
      <c r="GT2496" s="277"/>
      <c r="GU2496" s="277"/>
      <c r="GW2496" s="157" t="s">
        <v>410</v>
      </c>
      <c r="GX2496" s="157"/>
      <c r="GY2496" s="157"/>
      <c r="GZ2496" s="277"/>
      <c r="HA2496" s="157"/>
      <c r="HB2496" s="157"/>
      <c r="HC2496" s="277"/>
      <c r="HD2496" s="277"/>
      <c r="HF2496" s="277"/>
      <c r="HH2496" s="289"/>
    </row>
    <row r="2497" spans="1:216" ht="12.75" customHeight="1">
      <c r="A2497" s="195"/>
      <c r="B2497" s="189" t="s">
        <v>1612</v>
      </c>
      <c r="C2497" s="501" t="s">
        <v>1613</v>
      </c>
      <c r="D2497" s="501"/>
      <c r="E2497" s="501"/>
      <c r="F2497" s="501"/>
      <c r="G2497" s="501"/>
      <c r="H2497" s="190" t="s">
        <v>413</v>
      </c>
      <c r="I2497" s="196">
        <v>0.2</v>
      </c>
      <c r="J2497" s="202">
        <v>1.0367</v>
      </c>
      <c r="K2497" s="215">
        <v>0.36077160000000003</v>
      </c>
      <c r="L2497" s="205">
        <v>150.04</v>
      </c>
      <c r="M2497" s="206">
        <v>1.59</v>
      </c>
      <c r="N2497" s="200">
        <v>238.56</v>
      </c>
      <c r="O2497" s="191"/>
      <c r="P2497" s="194">
        <v>86.07</v>
      </c>
      <c r="Q2497" s="278"/>
      <c r="R2497" s="278"/>
      <c r="GO2497" s="277"/>
      <c r="GP2497" s="277"/>
      <c r="GQ2497" s="277"/>
      <c r="GR2497" s="277"/>
      <c r="GS2497" s="277"/>
      <c r="GT2497" s="277"/>
      <c r="GU2497" s="277"/>
      <c r="GW2497" s="157"/>
      <c r="GX2497" s="157" t="s">
        <v>1613</v>
      </c>
      <c r="GY2497" s="157"/>
      <c r="GZ2497" s="277"/>
      <c r="HA2497" s="157"/>
      <c r="HB2497" s="157"/>
      <c r="HC2497" s="277"/>
      <c r="HD2497" s="277"/>
      <c r="HF2497" s="277"/>
      <c r="HH2497" s="289"/>
    </row>
    <row r="2498" spans="1:216" ht="12.75" customHeight="1">
      <c r="A2498" s="195"/>
      <c r="B2498" s="189" t="s">
        <v>1614</v>
      </c>
      <c r="C2498" s="501" t="s">
        <v>1615</v>
      </c>
      <c r="D2498" s="501"/>
      <c r="E2498" s="501"/>
      <c r="F2498" s="501"/>
      <c r="G2498" s="501"/>
      <c r="H2498" s="190" t="s">
        <v>413</v>
      </c>
      <c r="I2498" s="201">
        <v>0.09</v>
      </c>
      <c r="J2498" s="202">
        <v>1.0367</v>
      </c>
      <c r="K2498" s="215">
        <v>0.1623472</v>
      </c>
      <c r="L2498" s="205">
        <v>187.38</v>
      </c>
      <c r="M2498" s="206">
        <v>0.87</v>
      </c>
      <c r="N2498" s="200">
        <v>163.02000000000001</v>
      </c>
      <c r="O2498" s="191"/>
      <c r="P2498" s="194">
        <v>26.47</v>
      </c>
      <c r="Q2498" s="278"/>
      <c r="R2498" s="278"/>
      <c r="GO2498" s="277"/>
      <c r="GP2498" s="277"/>
      <c r="GQ2498" s="277"/>
      <c r="GR2498" s="277"/>
      <c r="GS2498" s="277"/>
      <c r="GT2498" s="277"/>
      <c r="GU2498" s="277"/>
      <c r="GW2498" s="157"/>
      <c r="GX2498" s="157" t="s">
        <v>1615</v>
      </c>
      <c r="GY2498" s="157"/>
      <c r="GZ2498" s="277"/>
      <c r="HA2498" s="157"/>
      <c r="HB2498" s="157"/>
      <c r="HC2498" s="277"/>
      <c r="HD2498" s="277"/>
      <c r="HF2498" s="277"/>
      <c r="HH2498" s="289"/>
    </row>
    <row r="2499" spans="1:216" ht="33.75" customHeight="1">
      <c r="A2499" s="195"/>
      <c r="B2499" s="189" t="s">
        <v>593</v>
      </c>
      <c r="C2499" s="501" t="s">
        <v>594</v>
      </c>
      <c r="D2499" s="501"/>
      <c r="E2499" s="501"/>
      <c r="F2499" s="501"/>
      <c r="G2499" s="501"/>
      <c r="H2499" s="190" t="s">
        <v>595</v>
      </c>
      <c r="I2499" s="209">
        <v>75</v>
      </c>
      <c r="J2499" s="202">
        <v>1.0367</v>
      </c>
      <c r="K2499" s="192">
        <v>135.28935000000001</v>
      </c>
      <c r="L2499" s="205">
        <v>5.87</v>
      </c>
      <c r="M2499" s="206">
        <v>0.87</v>
      </c>
      <c r="N2499" s="200">
        <v>5.1100000000000003</v>
      </c>
      <c r="O2499" s="191"/>
      <c r="P2499" s="194">
        <v>691.33</v>
      </c>
      <c r="Q2499" s="278"/>
      <c r="R2499" s="278"/>
      <c r="GO2499" s="277"/>
      <c r="GP2499" s="277"/>
      <c r="GQ2499" s="277"/>
      <c r="GR2499" s="277"/>
      <c r="GS2499" s="277"/>
      <c r="GT2499" s="277"/>
      <c r="GU2499" s="277"/>
      <c r="GW2499" s="157"/>
      <c r="GX2499" s="157" t="s">
        <v>594</v>
      </c>
      <c r="GY2499" s="157"/>
      <c r="GZ2499" s="277"/>
      <c r="HA2499" s="157"/>
      <c r="HB2499" s="157"/>
      <c r="HC2499" s="277"/>
      <c r="HD2499" s="277"/>
      <c r="HF2499" s="277"/>
      <c r="HH2499" s="289"/>
    </row>
    <row r="2500" spans="1:216" ht="22.5" customHeight="1">
      <c r="A2500" s="195"/>
      <c r="B2500" s="189" t="s">
        <v>1403</v>
      </c>
      <c r="C2500" s="501" t="s">
        <v>1404</v>
      </c>
      <c r="D2500" s="501"/>
      <c r="E2500" s="501"/>
      <c r="F2500" s="501"/>
      <c r="G2500" s="501"/>
      <c r="H2500" s="190" t="s">
        <v>1405</v>
      </c>
      <c r="I2500" s="196">
        <v>1.5</v>
      </c>
      <c r="J2500" s="202">
        <v>1.0367</v>
      </c>
      <c r="K2500" s="197">
        <v>2.7057869999999999</v>
      </c>
      <c r="L2500" s="205">
        <v>37.71</v>
      </c>
      <c r="M2500" s="206">
        <v>1.54</v>
      </c>
      <c r="N2500" s="200">
        <v>58.07</v>
      </c>
      <c r="O2500" s="191"/>
      <c r="P2500" s="194">
        <v>157.13</v>
      </c>
      <c r="Q2500" s="278"/>
      <c r="R2500" s="278"/>
      <c r="GO2500" s="277"/>
      <c r="GP2500" s="277"/>
      <c r="GQ2500" s="277"/>
      <c r="GR2500" s="277"/>
      <c r="GS2500" s="277"/>
      <c r="GT2500" s="277"/>
      <c r="GU2500" s="277"/>
      <c r="GW2500" s="157"/>
      <c r="GX2500" s="157" t="s">
        <v>1404</v>
      </c>
      <c r="GY2500" s="157"/>
      <c r="GZ2500" s="277"/>
      <c r="HA2500" s="157"/>
      <c r="HB2500" s="157"/>
      <c r="HC2500" s="277"/>
      <c r="HD2500" s="277"/>
      <c r="HF2500" s="277"/>
      <c r="HH2500" s="289"/>
    </row>
    <row r="2501" spans="1:216" ht="12.75" customHeight="1">
      <c r="A2501" s="195"/>
      <c r="B2501" s="189" t="s">
        <v>703</v>
      </c>
      <c r="C2501" s="501" t="s">
        <v>704</v>
      </c>
      <c r="D2501" s="501"/>
      <c r="E2501" s="501"/>
      <c r="F2501" s="501"/>
      <c r="G2501" s="501"/>
      <c r="H2501" s="190" t="s">
        <v>413</v>
      </c>
      <c r="I2501" s="201">
        <v>5.54</v>
      </c>
      <c r="J2501" s="202">
        <v>1.0367</v>
      </c>
      <c r="K2501" s="215">
        <v>9.9933733</v>
      </c>
      <c r="L2501" s="205">
        <v>174.93</v>
      </c>
      <c r="M2501" s="206">
        <v>1.07</v>
      </c>
      <c r="N2501" s="200">
        <v>187.18</v>
      </c>
      <c r="O2501" s="191"/>
      <c r="P2501" s="194">
        <v>1870.56</v>
      </c>
      <c r="Q2501" s="278"/>
      <c r="R2501" s="278"/>
      <c r="GO2501" s="277"/>
      <c r="GP2501" s="277"/>
      <c r="GQ2501" s="277"/>
      <c r="GR2501" s="277"/>
      <c r="GS2501" s="277"/>
      <c r="GT2501" s="277"/>
      <c r="GU2501" s="277"/>
      <c r="GW2501" s="157"/>
      <c r="GX2501" s="157" t="s">
        <v>704</v>
      </c>
      <c r="GY2501" s="157"/>
      <c r="GZ2501" s="277"/>
      <c r="HA2501" s="157"/>
      <c r="HB2501" s="157"/>
      <c r="HC2501" s="277"/>
      <c r="HD2501" s="277"/>
      <c r="HF2501" s="277"/>
      <c r="HH2501" s="289"/>
    </row>
    <row r="2502" spans="1:216" ht="12.75" customHeight="1">
      <c r="A2502" s="195"/>
      <c r="B2502" s="189" t="s">
        <v>1616</v>
      </c>
      <c r="C2502" s="501" t="s">
        <v>1617</v>
      </c>
      <c r="D2502" s="501"/>
      <c r="E2502" s="501"/>
      <c r="F2502" s="501"/>
      <c r="G2502" s="501"/>
      <c r="H2502" s="190" t="s">
        <v>413</v>
      </c>
      <c r="I2502" s="201">
        <v>0.05</v>
      </c>
      <c r="J2502" s="202">
        <v>1.0367</v>
      </c>
      <c r="K2502" s="215">
        <v>9.0192900000000006E-2</v>
      </c>
      <c r="L2502" s="205">
        <v>395.65</v>
      </c>
      <c r="M2502" s="220">
        <v>1.6</v>
      </c>
      <c r="N2502" s="200">
        <v>633.04</v>
      </c>
      <c r="O2502" s="191"/>
      <c r="P2502" s="194">
        <v>57.1</v>
      </c>
      <c r="Q2502" s="278"/>
      <c r="R2502" s="278"/>
      <c r="GO2502" s="277"/>
      <c r="GP2502" s="277"/>
      <c r="GQ2502" s="277"/>
      <c r="GR2502" s="277"/>
      <c r="GS2502" s="277"/>
      <c r="GT2502" s="277"/>
      <c r="GU2502" s="277"/>
      <c r="GW2502" s="157"/>
      <c r="GX2502" s="157" t="s">
        <v>1617</v>
      </c>
      <c r="GY2502" s="157"/>
      <c r="GZ2502" s="277"/>
      <c r="HA2502" s="157"/>
      <c r="HB2502" s="157"/>
      <c r="HC2502" s="277"/>
      <c r="HD2502" s="277"/>
      <c r="HF2502" s="277"/>
      <c r="HH2502" s="289"/>
    </row>
    <row r="2503" spans="1:216" ht="12.75" customHeight="1">
      <c r="A2503" s="195"/>
      <c r="B2503" s="189" t="s">
        <v>1618</v>
      </c>
      <c r="C2503" s="501" t="s">
        <v>1619</v>
      </c>
      <c r="D2503" s="501"/>
      <c r="E2503" s="501"/>
      <c r="F2503" s="501"/>
      <c r="G2503" s="501"/>
      <c r="H2503" s="190" t="s">
        <v>418</v>
      </c>
      <c r="I2503" s="202">
        <v>2.9999999999999997E-4</v>
      </c>
      <c r="J2503" s="202">
        <v>1.0367</v>
      </c>
      <c r="K2503" s="215">
        <v>5.4120000000000004E-4</v>
      </c>
      <c r="L2503" s="208">
        <v>308849.7</v>
      </c>
      <c r="M2503" s="206">
        <v>1.22</v>
      </c>
      <c r="N2503" s="200">
        <v>376796.63</v>
      </c>
      <c r="O2503" s="191"/>
      <c r="P2503" s="194">
        <v>203.92</v>
      </c>
      <c r="Q2503" s="278"/>
      <c r="R2503" s="278"/>
      <c r="GO2503" s="277"/>
      <c r="GP2503" s="277"/>
      <c r="GQ2503" s="277"/>
      <c r="GR2503" s="277"/>
      <c r="GS2503" s="277"/>
      <c r="GT2503" s="277"/>
      <c r="GU2503" s="277"/>
      <c r="GW2503" s="157"/>
      <c r="GX2503" s="157" t="s">
        <v>1619</v>
      </c>
      <c r="GY2503" s="157"/>
      <c r="GZ2503" s="277"/>
      <c r="HA2503" s="157"/>
      <c r="HB2503" s="157"/>
      <c r="HC2503" s="277"/>
      <c r="HD2503" s="277"/>
      <c r="HF2503" s="277"/>
      <c r="HH2503" s="289"/>
    </row>
    <row r="2504" spans="1:216" ht="12.75" customHeight="1">
      <c r="A2504" s="195"/>
      <c r="B2504" s="189" t="s">
        <v>1620</v>
      </c>
      <c r="C2504" s="501" t="s">
        <v>1621</v>
      </c>
      <c r="D2504" s="501"/>
      <c r="E2504" s="501"/>
      <c r="F2504" s="501"/>
      <c r="G2504" s="501"/>
      <c r="H2504" s="190" t="s">
        <v>587</v>
      </c>
      <c r="I2504" s="201">
        <v>1.02</v>
      </c>
      <c r="J2504" s="202">
        <v>1.0367</v>
      </c>
      <c r="K2504" s="215">
        <v>1.8399352</v>
      </c>
      <c r="L2504" s="205">
        <v>655.9</v>
      </c>
      <c r="M2504" s="206">
        <v>1.02</v>
      </c>
      <c r="N2504" s="200">
        <v>669.02</v>
      </c>
      <c r="O2504" s="191"/>
      <c r="P2504" s="194">
        <v>1230.95</v>
      </c>
      <c r="Q2504" s="278"/>
      <c r="R2504" s="278"/>
      <c r="GO2504" s="277"/>
      <c r="GP2504" s="277"/>
      <c r="GQ2504" s="277"/>
      <c r="GR2504" s="277"/>
      <c r="GS2504" s="277"/>
      <c r="GT2504" s="277"/>
      <c r="GU2504" s="277"/>
      <c r="GW2504" s="157"/>
      <c r="GX2504" s="157" t="s">
        <v>1621</v>
      </c>
      <c r="GY2504" s="157"/>
      <c r="GZ2504" s="277"/>
      <c r="HA2504" s="157"/>
      <c r="HB2504" s="157"/>
      <c r="HC2504" s="277"/>
      <c r="HD2504" s="277"/>
      <c r="HF2504" s="277"/>
      <c r="HH2504" s="289"/>
    </row>
    <row r="2505" spans="1:216" ht="12.75" customHeight="1">
      <c r="A2505" s="210"/>
      <c r="B2505" s="187"/>
      <c r="C2505" s="500" t="s">
        <v>429</v>
      </c>
      <c r="D2505" s="500"/>
      <c r="E2505" s="500"/>
      <c r="F2505" s="500"/>
      <c r="G2505" s="500"/>
      <c r="H2505" s="180"/>
      <c r="I2505" s="181"/>
      <c r="J2505" s="181"/>
      <c r="K2505" s="181"/>
      <c r="L2505" s="183"/>
      <c r="M2505" s="181"/>
      <c r="N2505" s="211"/>
      <c r="O2505" s="181"/>
      <c r="P2505" s="212">
        <v>72355.47</v>
      </c>
      <c r="Q2505" s="278"/>
      <c r="R2505" s="278"/>
      <c r="GO2505" s="277"/>
      <c r="GP2505" s="277"/>
      <c r="GQ2505" s="277"/>
      <c r="GR2505" s="277"/>
      <c r="GS2505" s="277"/>
      <c r="GT2505" s="277"/>
      <c r="GU2505" s="277"/>
      <c r="GW2505" s="157"/>
      <c r="GX2505" s="157"/>
      <c r="GY2505" s="157"/>
      <c r="GZ2505" s="277" t="s">
        <v>429</v>
      </c>
      <c r="HA2505" s="157"/>
      <c r="HB2505" s="157"/>
      <c r="HC2505" s="277"/>
      <c r="HD2505" s="277"/>
      <c r="HF2505" s="277"/>
      <c r="HH2505" s="289"/>
    </row>
    <row r="2506" spans="1:216" ht="12.75" customHeight="1">
      <c r="A2506" s="203" t="s">
        <v>821</v>
      </c>
      <c r="B2506" s="189" t="s">
        <v>430</v>
      </c>
      <c r="C2506" s="501" t="s">
        <v>431</v>
      </c>
      <c r="D2506" s="501"/>
      <c r="E2506" s="501"/>
      <c r="F2506" s="501"/>
      <c r="G2506" s="501"/>
      <c r="H2506" s="190" t="s">
        <v>432</v>
      </c>
      <c r="I2506" s="209">
        <v>2</v>
      </c>
      <c r="J2506" s="191"/>
      <c r="K2506" s="209">
        <v>2</v>
      </c>
      <c r="L2506" s="193"/>
      <c r="M2506" s="191"/>
      <c r="N2506" s="193"/>
      <c r="O2506" s="202">
        <v>1.0367</v>
      </c>
      <c r="P2506" s="216">
        <v>864.3</v>
      </c>
      <c r="GO2506" s="277"/>
      <c r="GP2506" s="277"/>
      <c r="GQ2506" s="277"/>
      <c r="GR2506" s="277"/>
      <c r="GS2506" s="277"/>
      <c r="GT2506" s="277"/>
      <c r="GU2506" s="277"/>
      <c r="GW2506" s="157"/>
      <c r="GX2506" s="157"/>
      <c r="GY2506" s="157"/>
      <c r="GZ2506" s="277"/>
      <c r="HA2506" s="157" t="s">
        <v>431</v>
      </c>
      <c r="HB2506" s="157"/>
      <c r="HC2506" s="277"/>
      <c r="HD2506" s="277"/>
      <c r="HF2506" s="277"/>
      <c r="HH2506" s="289"/>
    </row>
    <row r="2507" spans="1:216" ht="12.75" customHeight="1">
      <c r="A2507" s="203"/>
      <c r="B2507" s="189"/>
      <c r="C2507" s="501" t="s">
        <v>433</v>
      </c>
      <c r="D2507" s="501"/>
      <c r="E2507" s="501"/>
      <c r="F2507" s="501"/>
      <c r="G2507" s="501"/>
      <c r="H2507" s="190"/>
      <c r="I2507" s="191"/>
      <c r="J2507" s="191"/>
      <c r="K2507" s="191"/>
      <c r="L2507" s="193"/>
      <c r="M2507" s="191"/>
      <c r="N2507" s="193"/>
      <c r="O2507" s="191"/>
      <c r="P2507" s="194">
        <v>67097.08</v>
      </c>
      <c r="GO2507" s="277"/>
      <c r="GP2507" s="277"/>
      <c r="GQ2507" s="277"/>
      <c r="GR2507" s="277"/>
      <c r="GS2507" s="277"/>
      <c r="GT2507" s="277"/>
      <c r="GU2507" s="277"/>
      <c r="GW2507" s="157"/>
      <c r="GX2507" s="157"/>
      <c r="GY2507" s="157"/>
      <c r="GZ2507" s="277"/>
      <c r="HA2507" s="157"/>
      <c r="HB2507" s="157" t="s">
        <v>433</v>
      </c>
      <c r="HC2507" s="277"/>
      <c r="HD2507" s="277"/>
      <c r="HF2507" s="277"/>
      <c r="HH2507" s="289"/>
    </row>
    <row r="2508" spans="1:216" ht="12.75" customHeight="1">
      <c r="A2508" s="203"/>
      <c r="B2508" s="189" t="s">
        <v>603</v>
      </c>
      <c r="C2508" s="501" t="s">
        <v>604</v>
      </c>
      <c r="D2508" s="501"/>
      <c r="E2508" s="501"/>
      <c r="F2508" s="501"/>
      <c r="G2508" s="501"/>
      <c r="H2508" s="190" t="s">
        <v>432</v>
      </c>
      <c r="I2508" s="209">
        <v>97</v>
      </c>
      <c r="J2508" s="191"/>
      <c r="K2508" s="209">
        <v>97</v>
      </c>
      <c r="L2508" s="193"/>
      <c r="M2508" s="191"/>
      <c r="N2508" s="193"/>
      <c r="O2508" s="191"/>
      <c r="P2508" s="194">
        <v>65084.17</v>
      </c>
      <c r="GO2508" s="277"/>
      <c r="GP2508" s="277"/>
      <c r="GQ2508" s="277"/>
      <c r="GR2508" s="277"/>
      <c r="GS2508" s="277"/>
      <c r="GT2508" s="277"/>
      <c r="GU2508" s="277"/>
      <c r="GW2508" s="157"/>
      <c r="GX2508" s="157"/>
      <c r="GY2508" s="157"/>
      <c r="GZ2508" s="277"/>
      <c r="HA2508" s="157"/>
      <c r="HB2508" s="157" t="s">
        <v>604</v>
      </c>
      <c r="HC2508" s="277"/>
      <c r="HD2508" s="277"/>
      <c r="HF2508" s="277"/>
      <c r="HH2508" s="289"/>
    </row>
    <row r="2509" spans="1:216" ht="12.75" customHeight="1">
      <c r="A2509" s="203"/>
      <c r="B2509" s="189" t="s">
        <v>605</v>
      </c>
      <c r="C2509" s="501" t="s">
        <v>606</v>
      </c>
      <c r="D2509" s="501"/>
      <c r="E2509" s="501"/>
      <c r="F2509" s="501"/>
      <c r="G2509" s="501"/>
      <c r="H2509" s="190" t="s">
        <v>432</v>
      </c>
      <c r="I2509" s="209">
        <v>51</v>
      </c>
      <c r="J2509" s="191"/>
      <c r="K2509" s="209">
        <v>51</v>
      </c>
      <c r="L2509" s="193"/>
      <c r="M2509" s="191"/>
      <c r="N2509" s="193"/>
      <c r="O2509" s="191"/>
      <c r="P2509" s="194">
        <v>34219.51</v>
      </c>
      <c r="GO2509" s="277"/>
      <c r="GP2509" s="277"/>
      <c r="GQ2509" s="277"/>
      <c r="GR2509" s="277"/>
      <c r="GS2509" s="277"/>
      <c r="GT2509" s="277"/>
      <c r="GU2509" s="277"/>
      <c r="GW2509" s="157"/>
      <c r="GX2509" s="157"/>
      <c r="GY2509" s="157"/>
      <c r="GZ2509" s="277"/>
      <c r="HA2509" s="157"/>
      <c r="HB2509" s="157" t="s">
        <v>606</v>
      </c>
      <c r="HC2509" s="277"/>
      <c r="HD2509" s="277"/>
      <c r="HF2509" s="277"/>
      <c r="HH2509" s="289"/>
    </row>
    <row r="2510" spans="1:216" ht="12.75" customHeight="1">
      <c r="A2510" s="213"/>
      <c r="B2510" s="214"/>
      <c r="C2510" s="500" t="s">
        <v>438</v>
      </c>
      <c r="D2510" s="500"/>
      <c r="E2510" s="500"/>
      <c r="F2510" s="500"/>
      <c r="G2510" s="500"/>
      <c r="H2510" s="180"/>
      <c r="I2510" s="181"/>
      <c r="J2510" s="181"/>
      <c r="K2510" s="181"/>
      <c r="L2510" s="183"/>
      <c r="M2510" s="181"/>
      <c r="N2510" s="211">
        <v>99151.41</v>
      </c>
      <c r="O2510" s="181"/>
      <c r="P2510" s="212">
        <v>172523.45</v>
      </c>
      <c r="GO2510" s="277"/>
      <c r="GP2510" s="277"/>
      <c r="GQ2510" s="277"/>
      <c r="GR2510" s="277"/>
      <c r="GS2510" s="277"/>
      <c r="GT2510" s="277"/>
      <c r="GU2510" s="277"/>
      <c r="GW2510" s="157"/>
      <c r="GX2510" s="157"/>
      <c r="GY2510" s="157"/>
      <c r="GZ2510" s="277"/>
      <c r="HA2510" s="157"/>
      <c r="HB2510" s="157"/>
      <c r="HC2510" s="277" t="s">
        <v>438</v>
      </c>
      <c r="HD2510" s="277"/>
      <c r="HF2510" s="277"/>
      <c r="HH2510" s="289"/>
    </row>
    <row r="2511" spans="1:216" ht="12.75" customHeight="1">
      <c r="A2511" s="497" t="s">
        <v>2165</v>
      </c>
      <c r="B2511" s="497"/>
      <c r="C2511" s="497"/>
      <c r="D2511" s="497"/>
      <c r="E2511" s="497"/>
      <c r="F2511" s="497"/>
      <c r="G2511" s="497"/>
      <c r="H2511" s="497"/>
      <c r="I2511" s="497"/>
      <c r="J2511" s="497"/>
      <c r="K2511" s="497"/>
      <c r="L2511" s="497"/>
      <c r="M2511" s="497"/>
      <c r="N2511" s="497"/>
      <c r="O2511" s="497"/>
      <c r="P2511" s="497"/>
      <c r="GO2511" s="277"/>
      <c r="GP2511" s="277" t="s">
        <v>2165</v>
      </c>
      <c r="GQ2511" s="277"/>
      <c r="GR2511" s="277"/>
      <c r="GS2511" s="277"/>
      <c r="GT2511" s="277"/>
      <c r="GU2511" s="277"/>
      <c r="GW2511" s="157"/>
      <c r="GX2511" s="157"/>
      <c r="GY2511" s="157"/>
      <c r="GZ2511" s="277"/>
      <c r="HA2511" s="157"/>
      <c r="HB2511" s="157"/>
      <c r="HC2511" s="277"/>
      <c r="HD2511" s="277"/>
      <c r="HF2511" s="277"/>
      <c r="HH2511" s="289"/>
    </row>
    <row r="2512" spans="1:216" ht="22.5" customHeight="1">
      <c r="A2512" s="178" t="s">
        <v>822</v>
      </c>
      <c r="B2512" s="179" t="s">
        <v>2166</v>
      </c>
      <c r="C2512" s="498" t="s">
        <v>2167</v>
      </c>
      <c r="D2512" s="498"/>
      <c r="E2512" s="498"/>
      <c r="F2512" s="498"/>
      <c r="G2512" s="498"/>
      <c r="H2512" s="180" t="s">
        <v>142</v>
      </c>
      <c r="I2512" s="181">
        <v>24</v>
      </c>
      <c r="J2512" s="182">
        <v>1</v>
      </c>
      <c r="K2512" s="182">
        <v>24</v>
      </c>
      <c r="L2512" s="183"/>
      <c r="M2512" s="181"/>
      <c r="N2512" s="184"/>
      <c r="O2512" s="181"/>
      <c r="P2512" s="185"/>
      <c r="GO2512" s="277"/>
      <c r="GP2512" s="277"/>
      <c r="GQ2512" s="277" t="s">
        <v>2167</v>
      </c>
      <c r="GR2512" s="277"/>
      <c r="GS2512" s="277"/>
      <c r="GT2512" s="277"/>
      <c r="GU2512" s="277"/>
      <c r="GW2512" s="157"/>
      <c r="GX2512" s="157"/>
      <c r="GY2512" s="157"/>
      <c r="GZ2512" s="277"/>
      <c r="HA2512" s="157"/>
      <c r="HB2512" s="157"/>
      <c r="HC2512" s="277"/>
      <c r="HD2512" s="277"/>
      <c r="HF2512" s="277"/>
      <c r="HH2512" s="289"/>
    </row>
    <row r="2513" spans="1:216" ht="56.25" customHeight="1">
      <c r="A2513" s="186"/>
      <c r="B2513" s="187" t="s">
        <v>386</v>
      </c>
      <c r="C2513" s="499" t="s">
        <v>387</v>
      </c>
      <c r="D2513" s="499"/>
      <c r="E2513" s="499"/>
      <c r="F2513" s="499"/>
      <c r="G2513" s="499"/>
      <c r="H2513" s="499"/>
      <c r="I2513" s="499"/>
      <c r="J2513" s="499"/>
      <c r="K2513" s="499"/>
      <c r="L2513" s="499"/>
      <c r="M2513" s="499"/>
      <c r="N2513" s="499"/>
      <c r="O2513" s="499"/>
      <c r="P2513" s="499"/>
      <c r="GO2513" s="277"/>
      <c r="GP2513" s="277"/>
      <c r="GQ2513" s="277"/>
      <c r="GR2513" s="277"/>
      <c r="GS2513" s="277"/>
      <c r="GT2513" s="277"/>
      <c r="GU2513" s="277"/>
      <c r="GV2513" s="140" t="s">
        <v>387</v>
      </c>
      <c r="GW2513" s="157"/>
      <c r="GX2513" s="157"/>
      <c r="GY2513" s="157"/>
      <c r="GZ2513" s="277"/>
      <c r="HA2513" s="157"/>
      <c r="HB2513" s="157"/>
      <c r="HC2513" s="277"/>
      <c r="HD2513" s="277"/>
      <c r="HF2513" s="277"/>
      <c r="HH2513" s="289"/>
    </row>
    <row r="2514" spans="1:216" ht="22.5" customHeight="1">
      <c r="A2514" s="186"/>
      <c r="B2514" s="187" t="s">
        <v>388</v>
      </c>
      <c r="C2514" s="499" t="s">
        <v>389</v>
      </c>
      <c r="D2514" s="499"/>
      <c r="E2514" s="499"/>
      <c r="F2514" s="499"/>
      <c r="G2514" s="499"/>
      <c r="H2514" s="499"/>
      <c r="I2514" s="499"/>
      <c r="J2514" s="499"/>
      <c r="K2514" s="499"/>
      <c r="L2514" s="499"/>
      <c r="M2514" s="499"/>
      <c r="N2514" s="499"/>
      <c r="O2514" s="499"/>
      <c r="P2514" s="499"/>
      <c r="GO2514" s="277"/>
      <c r="GP2514" s="277"/>
      <c r="GQ2514" s="277"/>
      <c r="GR2514" s="277"/>
      <c r="GS2514" s="277"/>
      <c r="GT2514" s="277"/>
      <c r="GU2514" s="277"/>
      <c r="GV2514" s="140" t="s">
        <v>389</v>
      </c>
      <c r="GW2514" s="157"/>
      <c r="GX2514" s="157"/>
      <c r="GY2514" s="157"/>
      <c r="GZ2514" s="277"/>
      <c r="HA2514" s="157"/>
      <c r="HB2514" s="157"/>
      <c r="HC2514" s="277"/>
      <c r="HD2514" s="277"/>
      <c r="HF2514" s="277"/>
      <c r="HH2514" s="289"/>
    </row>
    <row r="2515" spans="1:216" ht="12.75" customHeight="1">
      <c r="A2515" s="186"/>
      <c r="B2515" s="187"/>
      <c r="C2515" s="499" t="s">
        <v>2011</v>
      </c>
      <c r="D2515" s="499"/>
      <c r="E2515" s="499"/>
      <c r="F2515" s="499"/>
      <c r="G2515" s="499"/>
      <c r="H2515" s="499"/>
      <c r="I2515" s="499"/>
      <c r="J2515" s="499"/>
      <c r="K2515" s="499"/>
      <c r="L2515" s="499"/>
      <c r="M2515" s="499"/>
      <c r="N2515" s="499"/>
      <c r="O2515" s="499"/>
      <c r="P2515" s="499"/>
      <c r="GO2515" s="277"/>
      <c r="GP2515" s="277"/>
      <c r="GQ2515" s="277"/>
      <c r="GR2515" s="277"/>
      <c r="GS2515" s="277"/>
      <c r="GT2515" s="277"/>
      <c r="GU2515" s="277"/>
      <c r="GV2515" s="140" t="s">
        <v>2011</v>
      </c>
      <c r="GW2515" s="157"/>
      <c r="GX2515" s="157"/>
      <c r="GY2515" s="157"/>
      <c r="GZ2515" s="277"/>
      <c r="HA2515" s="157"/>
      <c r="HB2515" s="157"/>
      <c r="HC2515" s="277"/>
      <c r="HD2515" s="277"/>
      <c r="HF2515" s="277"/>
      <c r="HH2515" s="289"/>
    </row>
    <row r="2516" spans="1:216" ht="12.75" customHeight="1">
      <c r="A2516" s="188"/>
      <c r="B2516" s="189" t="s">
        <v>164</v>
      </c>
      <c r="C2516" s="501" t="s">
        <v>391</v>
      </c>
      <c r="D2516" s="501"/>
      <c r="E2516" s="501"/>
      <c r="F2516" s="501"/>
      <c r="G2516" s="501"/>
      <c r="H2516" s="190" t="s">
        <v>392</v>
      </c>
      <c r="I2516" s="191"/>
      <c r="J2516" s="191"/>
      <c r="K2516" s="197">
        <v>11.569572000000001</v>
      </c>
      <c r="L2516" s="193"/>
      <c r="M2516" s="191"/>
      <c r="N2516" s="193"/>
      <c r="O2516" s="191"/>
      <c r="P2516" s="194">
        <v>6550</v>
      </c>
      <c r="GO2516" s="277"/>
      <c r="GP2516" s="277"/>
      <c r="GQ2516" s="277"/>
      <c r="GR2516" s="277"/>
      <c r="GS2516" s="277"/>
      <c r="GT2516" s="277"/>
      <c r="GU2516" s="277"/>
      <c r="GW2516" s="157" t="s">
        <v>391</v>
      </c>
      <c r="GX2516" s="157"/>
      <c r="GY2516" s="157"/>
      <c r="GZ2516" s="277"/>
      <c r="HA2516" s="157"/>
      <c r="HB2516" s="157"/>
      <c r="HC2516" s="277"/>
      <c r="HD2516" s="277"/>
      <c r="HF2516" s="277"/>
      <c r="HH2516" s="289"/>
    </row>
    <row r="2517" spans="1:216" ht="12.75" customHeight="1">
      <c r="A2517" s="195"/>
      <c r="B2517" s="189" t="s">
        <v>393</v>
      </c>
      <c r="C2517" s="501" t="s">
        <v>394</v>
      </c>
      <c r="D2517" s="501"/>
      <c r="E2517" s="501"/>
      <c r="F2517" s="501"/>
      <c r="G2517" s="501"/>
      <c r="H2517" s="190" t="s">
        <v>392</v>
      </c>
      <c r="I2517" s="196">
        <v>0.3</v>
      </c>
      <c r="J2517" s="197">
        <v>1.6068849999999999</v>
      </c>
      <c r="K2517" s="197">
        <v>11.569572000000001</v>
      </c>
      <c r="L2517" s="198"/>
      <c r="M2517" s="199"/>
      <c r="N2517" s="200">
        <v>566.14</v>
      </c>
      <c r="O2517" s="191"/>
      <c r="P2517" s="194">
        <v>6550</v>
      </c>
      <c r="Q2517" s="278"/>
      <c r="R2517" s="278"/>
      <c r="GO2517" s="277"/>
      <c r="GP2517" s="277"/>
      <c r="GQ2517" s="277"/>
      <c r="GR2517" s="277"/>
      <c r="GS2517" s="277"/>
      <c r="GT2517" s="277"/>
      <c r="GU2517" s="277"/>
      <c r="GW2517" s="157"/>
      <c r="GX2517" s="157" t="s">
        <v>394</v>
      </c>
      <c r="GY2517" s="157"/>
      <c r="GZ2517" s="277"/>
      <c r="HA2517" s="157"/>
      <c r="HB2517" s="157"/>
      <c r="HC2517" s="277"/>
      <c r="HD2517" s="277"/>
      <c r="HF2517" s="277"/>
      <c r="HH2517" s="289"/>
    </row>
    <row r="2518" spans="1:216" ht="12.75" customHeight="1">
      <c r="A2518" s="188"/>
      <c r="B2518" s="189" t="s">
        <v>180</v>
      </c>
      <c r="C2518" s="501" t="s">
        <v>410</v>
      </c>
      <c r="D2518" s="501"/>
      <c r="E2518" s="501"/>
      <c r="F2518" s="501"/>
      <c r="G2518" s="501"/>
      <c r="H2518" s="190"/>
      <c r="I2518" s="191"/>
      <c r="J2518" s="191"/>
      <c r="K2518" s="191"/>
      <c r="L2518" s="193"/>
      <c r="M2518" s="191"/>
      <c r="N2518" s="193"/>
      <c r="O2518" s="191"/>
      <c r="P2518" s="194">
        <v>2508.13</v>
      </c>
      <c r="GO2518" s="277"/>
      <c r="GP2518" s="277"/>
      <c r="GQ2518" s="277"/>
      <c r="GR2518" s="277"/>
      <c r="GS2518" s="277"/>
      <c r="GT2518" s="277"/>
      <c r="GU2518" s="277"/>
      <c r="GW2518" s="157" t="s">
        <v>410</v>
      </c>
      <c r="GX2518" s="157"/>
      <c r="GY2518" s="157"/>
      <c r="GZ2518" s="277"/>
      <c r="HA2518" s="157"/>
      <c r="HB2518" s="157"/>
      <c r="HC2518" s="277"/>
      <c r="HD2518" s="277"/>
      <c r="HF2518" s="277"/>
      <c r="HH2518" s="289"/>
    </row>
    <row r="2519" spans="1:216" ht="12.75" customHeight="1">
      <c r="A2519" s="195"/>
      <c r="B2519" s="189" t="s">
        <v>2045</v>
      </c>
      <c r="C2519" s="501" t="s">
        <v>2046</v>
      </c>
      <c r="D2519" s="501"/>
      <c r="E2519" s="501"/>
      <c r="F2519" s="501"/>
      <c r="G2519" s="501"/>
      <c r="H2519" s="190" t="s">
        <v>418</v>
      </c>
      <c r="I2519" s="192">
        <v>1.0000000000000001E-5</v>
      </c>
      <c r="J2519" s="202">
        <v>1.0367</v>
      </c>
      <c r="K2519" s="215">
        <v>2.4879999999999998E-4</v>
      </c>
      <c r="L2519" s="208">
        <v>81827.199999999997</v>
      </c>
      <c r="M2519" s="206">
        <v>1.59</v>
      </c>
      <c r="N2519" s="200">
        <v>130105.25</v>
      </c>
      <c r="O2519" s="191"/>
      <c r="P2519" s="194">
        <v>32.369999999999997</v>
      </c>
      <c r="Q2519" s="278"/>
      <c r="R2519" s="278"/>
      <c r="GO2519" s="277"/>
      <c r="GP2519" s="277"/>
      <c r="GQ2519" s="277"/>
      <c r="GR2519" s="277"/>
      <c r="GS2519" s="277"/>
      <c r="GT2519" s="277"/>
      <c r="GU2519" s="277"/>
      <c r="GW2519" s="157"/>
      <c r="GX2519" s="157" t="s">
        <v>2046</v>
      </c>
      <c r="GY2519" s="157"/>
      <c r="GZ2519" s="277"/>
      <c r="HA2519" s="157"/>
      <c r="HB2519" s="157"/>
      <c r="HC2519" s="277"/>
      <c r="HD2519" s="277"/>
      <c r="HF2519" s="277"/>
      <c r="HH2519" s="289"/>
    </row>
    <row r="2520" spans="1:216" ht="33.75" customHeight="1">
      <c r="A2520" s="195"/>
      <c r="B2520" s="189" t="s">
        <v>593</v>
      </c>
      <c r="C2520" s="501" t="s">
        <v>594</v>
      </c>
      <c r="D2520" s="501"/>
      <c r="E2520" s="501"/>
      <c r="F2520" s="501"/>
      <c r="G2520" s="501"/>
      <c r="H2520" s="190" t="s">
        <v>595</v>
      </c>
      <c r="I2520" s="201">
        <v>0.83</v>
      </c>
      <c r="J2520" s="202">
        <v>1.0367</v>
      </c>
      <c r="K2520" s="197">
        <v>20.651064000000002</v>
      </c>
      <c r="L2520" s="205">
        <v>5.87</v>
      </c>
      <c r="M2520" s="206">
        <v>0.87</v>
      </c>
      <c r="N2520" s="200">
        <v>5.1100000000000003</v>
      </c>
      <c r="O2520" s="191"/>
      <c r="P2520" s="194">
        <v>105.53</v>
      </c>
      <c r="Q2520" s="278"/>
      <c r="R2520" s="278"/>
      <c r="GO2520" s="277"/>
      <c r="GP2520" s="277"/>
      <c r="GQ2520" s="277"/>
      <c r="GR2520" s="277"/>
      <c r="GS2520" s="277"/>
      <c r="GT2520" s="277"/>
      <c r="GU2520" s="277"/>
      <c r="GW2520" s="157"/>
      <c r="GX2520" s="157" t="s">
        <v>594</v>
      </c>
      <c r="GY2520" s="157"/>
      <c r="GZ2520" s="277"/>
      <c r="HA2520" s="157"/>
      <c r="HB2520" s="157"/>
      <c r="HC2520" s="277"/>
      <c r="HD2520" s="277"/>
      <c r="HF2520" s="277"/>
      <c r="HH2520" s="289"/>
    </row>
    <row r="2521" spans="1:216" ht="12.75" customHeight="1">
      <c r="A2521" s="195"/>
      <c r="B2521" s="189" t="s">
        <v>1572</v>
      </c>
      <c r="C2521" s="501" t="s">
        <v>1573</v>
      </c>
      <c r="D2521" s="501"/>
      <c r="E2521" s="501"/>
      <c r="F2521" s="501"/>
      <c r="G2521" s="501"/>
      <c r="H2521" s="190" t="s">
        <v>413</v>
      </c>
      <c r="I2521" s="201">
        <v>0.05</v>
      </c>
      <c r="J2521" s="202">
        <v>1.0367</v>
      </c>
      <c r="K2521" s="192">
        <v>1.24404</v>
      </c>
      <c r="L2521" s="205">
        <v>931.11</v>
      </c>
      <c r="M2521" s="206">
        <v>1.61</v>
      </c>
      <c r="N2521" s="200">
        <v>1499.09</v>
      </c>
      <c r="O2521" s="191"/>
      <c r="P2521" s="194">
        <v>1864.93</v>
      </c>
      <c r="Q2521" s="278"/>
      <c r="R2521" s="278"/>
      <c r="GO2521" s="277"/>
      <c r="GP2521" s="277"/>
      <c r="GQ2521" s="277"/>
      <c r="GR2521" s="277"/>
      <c r="GS2521" s="277"/>
      <c r="GT2521" s="277"/>
      <c r="GU2521" s="277"/>
      <c r="GW2521" s="157"/>
      <c r="GX2521" s="157" t="s">
        <v>1573</v>
      </c>
      <c r="GY2521" s="157"/>
      <c r="GZ2521" s="277"/>
      <c r="HA2521" s="157"/>
      <c r="HB2521" s="157"/>
      <c r="HC2521" s="277"/>
      <c r="HD2521" s="277"/>
      <c r="HF2521" s="277"/>
      <c r="HH2521" s="289"/>
    </row>
    <row r="2522" spans="1:216" ht="12.75" customHeight="1">
      <c r="A2522" s="195"/>
      <c r="B2522" s="189" t="s">
        <v>2047</v>
      </c>
      <c r="C2522" s="501" t="s">
        <v>2048</v>
      </c>
      <c r="D2522" s="501"/>
      <c r="E2522" s="501"/>
      <c r="F2522" s="501"/>
      <c r="G2522" s="501"/>
      <c r="H2522" s="190" t="s">
        <v>413</v>
      </c>
      <c r="I2522" s="201">
        <v>0.02</v>
      </c>
      <c r="J2522" s="202">
        <v>1.0367</v>
      </c>
      <c r="K2522" s="197">
        <v>0.497616</v>
      </c>
      <c r="L2522" s="205">
        <v>646.78</v>
      </c>
      <c r="M2522" s="206">
        <v>1.57</v>
      </c>
      <c r="N2522" s="200">
        <v>1015.44</v>
      </c>
      <c r="O2522" s="191"/>
      <c r="P2522" s="194">
        <v>505.3</v>
      </c>
      <c r="Q2522" s="278"/>
      <c r="R2522" s="278"/>
      <c r="GO2522" s="277"/>
      <c r="GP2522" s="277"/>
      <c r="GQ2522" s="277"/>
      <c r="GR2522" s="277"/>
      <c r="GS2522" s="277"/>
      <c r="GT2522" s="277"/>
      <c r="GU2522" s="277"/>
      <c r="GW2522" s="157"/>
      <c r="GX2522" s="157" t="s">
        <v>2048</v>
      </c>
      <c r="GY2522" s="157"/>
      <c r="GZ2522" s="277"/>
      <c r="HA2522" s="157"/>
      <c r="HB2522" s="157"/>
      <c r="HC2522" s="277"/>
      <c r="HD2522" s="277"/>
      <c r="HF2522" s="277"/>
      <c r="HH2522" s="289"/>
    </row>
    <row r="2523" spans="1:216" ht="12.75" customHeight="1">
      <c r="A2523" s="210"/>
      <c r="B2523" s="187"/>
      <c r="C2523" s="500" t="s">
        <v>429</v>
      </c>
      <c r="D2523" s="500"/>
      <c r="E2523" s="500"/>
      <c r="F2523" s="500"/>
      <c r="G2523" s="500"/>
      <c r="H2523" s="180"/>
      <c r="I2523" s="181"/>
      <c r="J2523" s="181"/>
      <c r="K2523" s="181"/>
      <c r="L2523" s="183"/>
      <c r="M2523" s="181"/>
      <c r="N2523" s="211"/>
      <c r="O2523" s="181"/>
      <c r="P2523" s="212">
        <v>9058.1299999999992</v>
      </c>
      <c r="Q2523" s="278"/>
      <c r="R2523" s="278"/>
      <c r="GO2523" s="277"/>
      <c r="GP2523" s="277"/>
      <c r="GQ2523" s="277"/>
      <c r="GR2523" s="277"/>
      <c r="GS2523" s="277"/>
      <c r="GT2523" s="277"/>
      <c r="GU2523" s="277"/>
      <c r="GW2523" s="157"/>
      <c r="GX2523" s="157"/>
      <c r="GY2523" s="157"/>
      <c r="GZ2523" s="277" t="s">
        <v>429</v>
      </c>
      <c r="HA2523" s="157"/>
      <c r="HB2523" s="157"/>
      <c r="HC2523" s="277"/>
      <c r="HD2523" s="277"/>
      <c r="HF2523" s="277"/>
      <c r="HH2523" s="289"/>
    </row>
    <row r="2524" spans="1:216" ht="12.75" customHeight="1">
      <c r="A2524" s="203" t="s">
        <v>2303</v>
      </c>
      <c r="B2524" s="189" t="s">
        <v>430</v>
      </c>
      <c r="C2524" s="501" t="s">
        <v>431</v>
      </c>
      <c r="D2524" s="501"/>
      <c r="E2524" s="501"/>
      <c r="F2524" s="501"/>
      <c r="G2524" s="501"/>
      <c r="H2524" s="190" t="s">
        <v>432</v>
      </c>
      <c r="I2524" s="209">
        <v>2</v>
      </c>
      <c r="J2524" s="191"/>
      <c r="K2524" s="209">
        <v>2</v>
      </c>
      <c r="L2524" s="193"/>
      <c r="M2524" s="191"/>
      <c r="N2524" s="193"/>
      <c r="O2524" s="202">
        <v>1.0367</v>
      </c>
      <c r="P2524" s="216">
        <v>84.52</v>
      </c>
      <c r="GO2524" s="277"/>
      <c r="GP2524" s="277"/>
      <c r="GQ2524" s="277"/>
      <c r="GR2524" s="277"/>
      <c r="GS2524" s="277"/>
      <c r="GT2524" s="277"/>
      <c r="GU2524" s="277"/>
      <c r="GW2524" s="157"/>
      <c r="GX2524" s="157"/>
      <c r="GY2524" s="157"/>
      <c r="GZ2524" s="277"/>
      <c r="HA2524" s="157" t="s">
        <v>431</v>
      </c>
      <c r="HB2524" s="157"/>
      <c r="HC2524" s="277"/>
      <c r="HD2524" s="277"/>
      <c r="HF2524" s="277"/>
      <c r="HH2524" s="289"/>
    </row>
    <row r="2525" spans="1:216" ht="12.75" customHeight="1">
      <c r="A2525" s="203"/>
      <c r="B2525" s="189"/>
      <c r="C2525" s="501" t="s">
        <v>433</v>
      </c>
      <c r="D2525" s="501"/>
      <c r="E2525" s="501"/>
      <c r="F2525" s="501"/>
      <c r="G2525" s="501"/>
      <c r="H2525" s="190"/>
      <c r="I2525" s="191"/>
      <c r="J2525" s="191"/>
      <c r="K2525" s="191"/>
      <c r="L2525" s="193"/>
      <c r="M2525" s="191"/>
      <c r="N2525" s="193"/>
      <c r="O2525" s="191"/>
      <c r="P2525" s="194">
        <v>6550</v>
      </c>
      <c r="GO2525" s="277"/>
      <c r="GP2525" s="277"/>
      <c r="GQ2525" s="277"/>
      <c r="GR2525" s="277"/>
      <c r="GS2525" s="277"/>
      <c r="GT2525" s="277"/>
      <c r="GU2525" s="277"/>
      <c r="GW2525" s="157"/>
      <c r="GX2525" s="157"/>
      <c r="GY2525" s="157"/>
      <c r="GZ2525" s="277"/>
      <c r="HA2525" s="157"/>
      <c r="HB2525" s="157" t="s">
        <v>433</v>
      </c>
      <c r="HC2525" s="277"/>
      <c r="HD2525" s="277"/>
      <c r="HF2525" s="277"/>
      <c r="HH2525" s="289"/>
    </row>
    <row r="2526" spans="1:216" ht="12.75" customHeight="1">
      <c r="A2526" s="203"/>
      <c r="B2526" s="189" t="s">
        <v>603</v>
      </c>
      <c r="C2526" s="501" t="s">
        <v>604</v>
      </c>
      <c r="D2526" s="501"/>
      <c r="E2526" s="501"/>
      <c r="F2526" s="501"/>
      <c r="G2526" s="501"/>
      <c r="H2526" s="190" t="s">
        <v>432</v>
      </c>
      <c r="I2526" s="209">
        <v>97</v>
      </c>
      <c r="J2526" s="191"/>
      <c r="K2526" s="209">
        <v>97</v>
      </c>
      <c r="L2526" s="193"/>
      <c r="M2526" s="191"/>
      <c r="N2526" s="193"/>
      <c r="O2526" s="191"/>
      <c r="P2526" s="194">
        <v>6353.5</v>
      </c>
      <c r="GO2526" s="277"/>
      <c r="GP2526" s="277"/>
      <c r="GQ2526" s="277"/>
      <c r="GR2526" s="277"/>
      <c r="GS2526" s="277"/>
      <c r="GT2526" s="277"/>
      <c r="GU2526" s="277"/>
      <c r="GW2526" s="157"/>
      <c r="GX2526" s="157"/>
      <c r="GY2526" s="157"/>
      <c r="GZ2526" s="277"/>
      <c r="HA2526" s="157"/>
      <c r="HB2526" s="157" t="s">
        <v>604</v>
      </c>
      <c r="HC2526" s="277"/>
      <c r="HD2526" s="277"/>
      <c r="HF2526" s="277"/>
      <c r="HH2526" s="289"/>
    </row>
    <row r="2527" spans="1:216" ht="12.75" customHeight="1">
      <c r="A2527" s="203"/>
      <c r="B2527" s="189" t="s">
        <v>605</v>
      </c>
      <c r="C2527" s="501" t="s">
        <v>606</v>
      </c>
      <c r="D2527" s="501"/>
      <c r="E2527" s="501"/>
      <c r="F2527" s="501"/>
      <c r="G2527" s="501"/>
      <c r="H2527" s="190" t="s">
        <v>432</v>
      </c>
      <c r="I2527" s="209">
        <v>51</v>
      </c>
      <c r="J2527" s="191"/>
      <c r="K2527" s="209">
        <v>51</v>
      </c>
      <c r="L2527" s="193"/>
      <c r="M2527" s="191"/>
      <c r="N2527" s="193"/>
      <c r="O2527" s="191"/>
      <c r="P2527" s="194">
        <v>3340.5</v>
      </c>
      <c r="GO2527" s="277"/>
      <c r="GP2527" s="277"/>
      <c r="GQ2527" s="277"/>
      <c r="GR2527" s="277"/>
      <c r="GS2527" s="277"/>
      <c r="GT2527" s="277"/>
      <c r="GU2527" s="277"/>
      <c r="GW2527" s="157"/>
      <c r="GX2527" s="157"/>
      <c r="GY2527" s="157"/>
      <c r="GZ2527" s="277"/>
      <c r="HA2527" s="157"/>
      <c r="HB2527" s="157" t="s">
        <v>606</v>
      </c>
      <c r="HC2527" s="277"/>
      <c r="HD2527" s="277"/>
      <c r="HF2527" s="277"/>
      <c r="HH2527" s="289"/>
    </row>
    <row r="2528" spans="1:216" ht="12.75" customHeight="1">
      <c r="A2528" s="213"/>
      <c r="B2528" s="214"/>
      <c r="C2528" s="500" t="s">
        <v>438</v>
      </c>
      <c r="D2528" s="500"/>
      <c r="E2528" s="500"/>
      <c r="F2528" s="500"/>
      <c r="G2528" s="500"/>
      <c r="H2528" s="180"/>
      <c r="I2528" s="181"/>
      <c r="J2528" s="181"/>
      <c r="K2528" s="181"/>
      <c r="L2528" s="183"/>
      <c r="M2528" s="181"/>
      <c r="N2528" s="218">
        <v>784.86</v>
      </c>
      <c r="O2528" s="181"/>
      <c r="P2528" s="212">
        <v>18836.650000000001</v>
      </c>
      <c r="GO2528" s="277"/>
      <c r="GP2528" s="277"/>
      <c r="GQ2528" s="277"/>
      <c r="GR2528" s="277"/>
      <c r="GS2528" s="277"/>
      <c r="GT2528" s="277"/>
      <c r="GU2528" s="277"/>
      <c r="GW2528" s="157"/>
      <c r="GX2528" s="157"/>
      <c r="GY2528" s="157"/>
      <c r="GZ2528" s="277"/>
      <c r="HA2528" s="157"/>
      <c r="HB2528" s="157"/>
      <c r="HC2528" s="277" t="s">
        <v>438</v>
      </c>
      <c r="HD2528" s="277"/>
      <c r="HF2528" s="277"/>
      <c r="HH2528" s="289"/>
    </row>
    <row r="2529" spans="1:216" ht="22.5" customHeight="1">
      <c r="A2529" s="178" t="s">
        <v>824</v>
      </c>
      <c r="B2529" s="179" t="s">
        <v>2170</v>
      </c>
      <c r="C2529" s="498" t="s">
        <v>2171</v>
      </c>
      <c r="D2529" s="498"/>
      <c r="E2529" s="498"/>
      <c r="F2529" s="498"/>
      <c r="G2529" s="498"/>
      <c r="H2529" s="180" t="s">
        <v>142</v>
      </c>
      <c r="I2529" s="181">
        <v>16</v>
      </c>
      <c r="J2529" s="182">
        <v>1</v>
      </c>
      <c r="K2529" s="182">
        <v>16</v>
      </c>
      <c r="L2529" s="183"/>
      <c r="M2529" s="181"/>
      <c r="N2529" s="184"/>
      <c r="O2529" s="181"/>
      <c r="P2529" s="185"/>
      <c r="GO2529" s="277"/>
      <c r="GP2529" s="277"/>
      <c r="GQ2529" s="277" t="s">
        <v>2171</v>
      </c>
      <c r="GR2529" s="277"/>
      <c r="GS2529" s="277"/>
      <c r="GT2529" s="277"/>
      <c r="GU2529" s="277"/>
      <c r="GW2529" s="157"/>
      <c r="GX2529" s="157"/>
      <c r="GY2529" s="157"/>
      <c r="GZ2529" s="277"/>
      <c r="HA2529" s="157"/>
      <c r="HB2529" s="157"/>
      <c r="HC2529" s="277"/>
      <c r="HD2529" s="277"/>
      <c r="HF2529" s="277"/>
      <c r="HH2529" s="289"/>
    </row>
    <row r="2530" spans="1:216" ht="56.25" customHeight="1">
      <c r="A2530" s="186"/>
      <c r="B2530" s="187" t="s">
        <v>386</v>
      </c>
      <c r="C2530" s="499" t="s">
        <v>387</v>
      </c>
      <c r="D2530" s="499"/>
      <c r="E2530" s="499"/>
      <c r="F2530" s="499"/>
      <c r="G2530" s="499"/>
      <c r="H2530" s="499"/>
      <c r="I2530" s="499"/>
      <c r="J2530" s="499"/>
      <c r="K2530" s="499"/>
      <c r="L2530" s="499"/>
      <c r="M2530" s="499"/>
      <c r="N2530" s="499"/>
      <c r="O2530" s="499"/>
      <c r="P2530" s="499"/>
      <c r="GO2530" s="277"/>
      <c r="GP2530" s="277"/>
      <c r="GQ2530" s="277"/>
      <c r="GR2530" s="277"/>
      <c r="GS2530" s="277"/>
      <c r="GT2530" s="277"/>
      <c r="GU2530" s="277"/>
      <c r="GV2530" s="140" t="s">
        <v>387</v>
      </c>
      <c r="GW2530" s="157"/>
      <c r="GX2530" s="157"/>
      <c r="GY2530" s="157"/>
      <c r="GZ2530" s="277"/>
      <c r="HA2530" s="157"/>
      <c r="HB2530" s="157"/>
      <c r="HC2530" s="277"/>
      <c r="HD2530" s="277"/>
      <c r="HF2530" s="277"/>
      <c r="HH2530" s="289"/>
    </row>
    <row r="2531" spans="1:216" ht="22.5" customHeight="1">
      <c r="A2531" s="186"/>
      <c r="B2531" s="187" t="s">
        <v>388</v>
      </c>
      <c r="C2531" s="499" t="s">
        <v>389</v>
      </c>
      <c r="D2531" s="499"/>
      <c r="E2531" s="499"/>
      <c r="F2531" s="499"/>
      <c r="G2531" s="499"/>
      <c r="H2531" s="499"/>
      <c r="I2531" s="499"/>
      <c r="J2531" s="499"/>
      <c r="K2531" s="499"/>
      <c r="L2531" s="499"/>
      <c r="M2531" s="499"/>
      <c r="N2531" s="499"/>
      <c r="O2531" s="499"/>
      <c r="P2531" s="499"/>
      <c r="GO2531" s="277"/>
      <c r="GP2531" s="277"/>
      <c r="GQ2531" s="277"/>
      <c r="GR2531" s="277"/>
      <c r="GS2531" s="277"/>
      <c r="GT2531" s="277"/>
      <c r="GU2531" s="277"/>
      <c r="GV2531" s="140" t="s">
        <v>389</v>
      </c>
      <c r="GW2531" s="157"/>
      <c r="GX2531" s="157"/>
      <c r="GY2531" s="157"/>
      <c r="GZ2531" s="277"/>
      <c r="HA2531" s="157"/>
      <c r="HB2531" s="157"/>
      <c r="HC2531" s="277"/>
      <c r="HD2531" s="277"/>
      <c r="HF2531" s="277"/>
      <c r="HH2531" s="289"/>
    </row>
    <row r="2532" spans="1:216" ht="12.75" customHeight="1">
      <c r="A2532" s="186"/>
      <c r="B2532" s="187"/>
      <c r="C2532" s="499" t="s">
        <v>2011</v>
      </c>
      <c r="D2532" s="499"/>
      <c r="E2532" s="499"/>
      <c r="F2532" s="499"/>
      <c r="G2532" s="499"/>
      <c r="H2532" s="499"/>
      <c r="I2532" s="499"/>
      <c r="J2532" s="499"/>
      <c r="K2532" s="499"/>
      <c r="L2532" s="499"/>
      <c r="M2532" s="499"/>
      <c r="N2532" s="499"/>
      <c r="O2532" s="499"/>
      <c r="P2532" s="499"/>
      <c r="GO2532" s="277"/>
      <c r="GP2532" s="277"/>
      <c r="GQ2532" s="277"/>
      <c r="GR2532" s="277"/>
      <c r="GS2532" s="277"/>
      <c r="GT2532" s="277"/>
      <c r="GU2532" s="277"/>
      <c r="GV2532" s="140" t="s">
        <v>2011</v>
      </c>
      <c r="GW2532" s="157"/>
      <c r="GX2532" s="157"/>
      <c r="GY2532" s="157"/>
      <c r="GZ2532" s="277"/>
      <c r="HA2532" s="157"/>
      <c r="HB2532" s="157"/>
      <c r="HC2532" s="277"/>
      <c r="HD2532" s="277"/>
      <c r="HF2532" s="277"/>
      <c r="HH2532" s="289"/>
    </row>
    <row r="2533" spans="1:216" ht="12.75" customHeight="1">
      <c r="A2533" s="188"/>
      <c r="B2533" s="189" t="s">
        <v>164</v>
      </c>
      <c r="C2533" s="501" t="s">
        <v>391</v>
      </c>
      <c r="D2533" s="501"/>
      <c r="E2533" s="501"/>
      <c r="F2533" s="501"/>
      <c r="G2533" s="501"/>
      <c r="H2533" s="190" t="s">
        <v>392</v>
      </c>
      <c r="I2533" s="191"/>
      <c r="J2533" s="191"/>
      <c r="K2533" s="215">
        <v>18.768416800000001</v>
      </c>
      <c r="L2533" s="193"/>
      <c r="M2533" s="191"/>
      <c r="N2533" s="193"/>
      <c r="O2533" s="191"/>
      <c r="P2533" s="194">
        <v>10625.55</v>
      </c>
      <c r="GO2533" s="277"/>
      <c r="GP2533" s="277"/>
      <c r="GQ2533" s="277"/>
      <c r="GR2533" s="277"/>
      <c r="GS2533" s="277"/>
      <c r="GT2533" s="277"/>
      <c r="GU2533" s="277"/>
      <c r="GW2533" s="157" t="s">
        <v>391</v>
      </c>
      <c r="GX2533" s="157"/>
      <c r="GY2533" s="157"/>
      <c r="GZ2533" s="277"/>
      <c r="HA2533" s="157"/>
      <c r="HB2533" s="157"/>
      <c r="HC2533" s="277"/>
      <c r="HD2533" s="277"/>
      <c r="HF2533" s="277"/>
      <c r="HH2533" s="289"/>
    </row>
    <row r="2534" spans="1:216" ht="12.75" customHeight="1">
      <c r="A2534" s="195"/>
      <c r="B2534" s="189" t="s">
        <v>393</v>
      </c>
      <c r="C2534" s="501" t="s">
        <v>394</v>
      </c>
      <c r="D2534" s="501"/>
      <c r="E2534" s="501"/>
      <c r="F2534" s="501"/>
      <c r="G2534" s="501"/>
      <c r="H2534" s="190" t="s">
        <v>392</v>
      </c>
      <c r="I2534" s="201">
        <v>0.73</v>
      </c>
      <c r="J2534" s="197">
        <v>1.6068849999999999</v>
      </c>
      <c r="K2534" s="215">
        <v>18.768416800000001</v>
      </c>
      <c r="L2534" s="198"/>
      <c r="M2534" s="199"/>
      <c r="N2534" s="200">
        <v>566.14</v>
      </c>
      <c r="O2534" s="191"/>
      <c r="P2534" s="194">
        <v>10625.55</v>
      </c>
      <c r="Q2534" s="278"/>
      <c r="R2534" s="278"/>
      <c r="GO2534" s="277"/>
      <c r="GP2534" s="277"/>
      <c r="GQ2534" s="277"/>
      <c r="GR2534" s="277"/>
      <c r="GS2534" s="277"/>
      <c r="GT2534" s="277"/>
      <c r="GU2534" s="277"/>
      <c r="GW2534" s="157"/>
      <c r="GX2534" s="157" t="s">
        <v>394</v>
      </c>
      <c r="GY2534" s="157"/>
      <c r="GZ2534" s="277"/>
      <c r="HA2534" s="157"/>
      <c r="HB2534" s="157"/>
      <c r="HC2534" s="277"/>
      <c r="HD2534" s="277"/>
      <c r="HF2534" s="277"/>
      <c r="HH2534" s="289"/>
    </row>
    <row r="2535" spans="1:216" ht="12.75" customHeight="1">
      <c r="A2535" s="188"/>
      <c r="B2535" s="189" t="s">
        <v>180</v>
      </c>
      <c r="C2535" s="501" t="s">
        <v>410</v>
      </c>
      <c r="D2535" s="501"/>
      <c r="E2535" s="501"/>
      <c r="F2535" s="501"/>
      <c r="G2535" s="501"/>
      <c r="H2535" s="190"/>
      <c r="I2535" s="191"/>
      <c r="J2535" s="191"/>
      <c r="K2535" s="191"/>
      <c r="L2535" s="193"/>
      <c r="M2535" s="191"/>
      <c r="N2535" s="193"/>
      <c r="O2535" s="191"/>
      <c r="P2535" s="194">
        <v>3941.63</v>
      </c>
      <c r="GO2535" s="277"/>
      <c r="GP2535" s="277"/>
      <c r="GQ2535" s="277"/>
      <c r="GR2535" s="277"/>
      <c r="GS2535" s="277"/>
      <c r="GT2535" s="277"/>
      <c r="GU2535" s="277"/>
      <c r="GW2535" s="157" t="s">
        <v>410</v>
      </c>
      <c r="GX2535" s="157"/>
      <c r="GY2535" s="157"/>
      <c r="GZ2535" s="277"/>
      <c r="HA2535" s="157"/>
      <c r="HB2535" s="157"/>
      <c r="HC2535" s="277"/>
      <c r="HD2535" s="277"/>
      <c r="HF2535" s="277"/>
      <c r="HH2535" s="289"/>
    </row>
    <row r="2536" spans="1:216" ht="12.75" customHeight="1">
      <c r="A2536" s="195"/>
      <c r="B2536" s="189" t="s">
        <v>2045</v>
      </c>
      <c r="C2536" s="501" t="s">
        <v>2046</v>
      </c>
      <c r="D2536" s="501"/>
      <c r="E2536" s="501"/>
      <c r="F2536" s="501"/>
      <c r="G2536" s="501"/>
      <c r="H2536" s="190" t="s">
        <v>418</v>
      </c>
      <c r="I2536" s="192">
        <v>1.0000000000000001E-5</v>
      </c>
      <c r="J2536" s="202">
        <v>1.0367</v>
      </c>
      <c r="K2536" s="215">
        <v>1.6589999999999999E-4</v>
      </c>
      <c r="L2536" s="208">
        <v>81827.199999999997</v>
      </c>
      <c r="M2536" s="206">
        <v>1.59</v>
      </c>
      <c r="N2536" s="200">
        <v>130105.25</v>
      </c>
      <c r="O2536" s="191"/>
      <c r="P2536" s="194">
        <v>21.58</v>
      </c>
      <c r="Q2536" s="278"/>
      <c r="R2536" s="278"/>
      <c r="GO2536" s="277"/>
      <c r="GP2536" s="277"/>
      <c r="GQ2536" s="277"/>
      <c r="GR2536" s="277"/>
      <c r="GS2536" s="277"/>
      <c r="GT2536" s="277"/>
      <c r="GU2536" s="277"/>
      <c r="GW2536" s="157"/>
      <c r="GX2536" s="157" t="s">
        <v>2046</v>
      </c>
      <c r="GY2536" s="157"/>
      <c r="GZ2536" s="277"/>
      <c r="HA2536" s="157"/>
      <c r="HB2536" s="157"/>
      <c r="HC2536" s="277"/>
      <c r="HD2536" s="277"/>
      <c r="HF2536" s="277"/>
      <c r="HH2536" s="289"/>
    </row>
    <row r="2537" spans="1:216" ht="33.75" customHeight="1">
      <c r="A2537" s="195"/>
      <c r="B2537" s="189" t="s">
        <v>593</v>
      </c>
      <c r="C2537" s="501" t="s">
        <v>594</v>
      </c>
      <c r="D2537" s="501"/>
      <c r="E2537" s="501"/>
      <c r="F2537" s="501"/>
      <c r="G2537" s="501"/>
      <c r="H2537" s="190" t="s">
        <v>595</v>
      </c>
      <c r="I2537" s="201">
        <v>1.67</v>
      </c>
      <c r="J2537" s="202">
        <v>1.0367</v>
      </c>
      <c r="K2537" s="197">
        <v>27.700624000000001</v>
      </c>
      <c r="L2537" s="205">
        <v>5.87</v>
      </c>
      <c r="M2537" s="206">
        <v>0.87</v>
      </c>
      <c r="N2537" s="200">
        <v>5.1100000000000003</v>
      </c>
      <c r="O2537" s="191"/>
      <c r="P2537" s="194">
        <v>141.55000000000001</v>
      </c>
      <c r="Q2537" s="278"/>
      <c r="R2537" s="278"/>
      <c r="GO2537" s="277"/>
      <c r="GP2537" s="277"/>
      <c r="GQ2537" s="277"/>
      <c r="GR2537" s="277"/>
      <c r="GS2537" s="277"/>
      <c r="GT2537" s="277"/>
      <c r="GU2537" s="277"/>
      <c r="GW2537" s="157"/>
      <c r="GX2537" s="157" t="s">
        <v>594</v>
      </c>
      <c r="GY2537" s="157"/>
      <c r="GZ2537" s="277"/>
      <c r="HA2537" s="157"/>
      <c r="HB2537" s="157"/>
      <c r="HC2537" s="277"/>
      <c r="HD2537" s="277"/>
      <c r="HF2537" s="277"/>
      <c r="HH2537" s="289"/>
    </row>
    <row r="2538" spans="1:216" ht="12.75" customHeight="1">
      <c r="A2538" s="195"/>
      <c r="B2538" s="189" t="s">
        <v>1572</v>
      </c>
      <c r="C2538" s="501" t="s">
        <v>1573</v>
      </c>
      <c r="D2538" s="501"/>
      <c r="E2538" s="501"/>
      <c r="F2538" s="501"/>
      <c r="G2538" s="501"/>
      <c r="H2538" s="190" t="s">
        <v>413</v>
      </c>
      <c r="I2538" s="201">
        <v>0.05</v>
      </c>
      <c r="J2538" s="202">
        <v>1.0367</v>
      </c>
      <c r="K2538" s="192">
        <v>0.82935999999999999</v>
      </c>
      <c r="L2538" s="205">
        <v>931.11</v>
      </c>
      <c r="M2538" s="206">
        <v>1.61</v>
      </c>
      <c r="N2538" s="200">
        <v>1499.09</v>
      </c>
      <c r="O2538" s="191"/>
      <c r="P2538" s="194">
        <v>1243.29</v>
      </c>
      <c r="Q2538" s="278"/>
      <c r="R2538" s="278"/>
      <c r="GO2538" s="277"/>
      <c r="GP2538" s="277"/>
      <c r="GQ2538" s="277"/>
      <c r="GR2538" s="277"/>
      <c r="GS2538" s="277"/>
      <c r="GT2538" s="277"/>
      <c r="GU2538" s="277"/>
      <c r="GW2538" s="157"/>
      <c r="GX2538" s="157" t="s">
        <v>1573</v>
      </c>
      <c r="GY2538" s="157"/>
      <c r="GZ2538" s="277"/>
      <c r="HA2538" s="157"/>
      <c r="HB2538" s="157"/>
      <c r="HC2538" s="277"/>
      <c r="HD2538" s="277"/>
      <c r="HF2538" s="277"/>
      <c r="HH2538" s="289"/>
    </row>
    <row r="2539" spans="1:216" ht="12.75" customHeight="1">
      <c r="A2539" s="195"/>
      <c r="B2539" s="189" t="s">
        <v>2047</v>
      </c>
      <c r="C2539" s="501" t="s">
        <v>2048</v>
      </c>
      <c r="D2539" s="501"/>
      <c r="E2539" s="501"/>
      <c r="F2539" s="501"/>
      <c r="G2539" s="501"/>
      <c r="H2539" s="190" t="s">
        <v>413</v>
      </c>
      <c r="I2539" s="201">
        <v>0.02</v>
      </c>
      <c r="J2539" s="202">
        <v>1.0367</v>
      </c>
      <c r="K2539" s="197">
        <v>0.33174399999999998</v>
      </c>
      <c r="L2539" s="205">
        <v>646.78</v>
      </c>
      <c r="M2539" s="206">
        <v>1.57</v>
      </c>
      <c r="N2539" s="200">
        <v>1015.44</v>
      </c>
      <c r="O2539" s="191"/>
      <c r="P2539" s="194">
        <v>336.87</v>
      </c>
      <c r="Q2539" s="278"/>
      <c r="R2539" s="278"/>
      <c r="GO2539" s="277"/>
      <c r="GP2539" s="277"/>
      <c r="GQ2539" s="277"/>
      <c r="GR2539" s="277"/>
      <c r="GS2539" s="277"/>
      <c r="GT2539" s="277"/>
      <c r="GU2539" s="277"/>
      <c r="GW2539" s="157"/>
      <c r="GX2539" s="157" t="s">
        <v>2048</v>
      </c>
      <c r="GY2539" s="157"/>
      <c r="GZ2539" s="277"/>
      <c r="HA2539" s="157"/>
      <c r="HB2539" s="157"/>
      <c r="HC2539" s="277"/>
      <c r="HD2539" s="277"/>
      <c r="HF2539" s="277"/>
      <c r="HH2539" s="289"/>
    </row>
    <row r="2540" spans="1:216" ht="22.5" customHeight="1">
      <c r="A2540" s="195"/>
      <c r="B2540" s="189" t="s">
        <v>2049</v>
      </c>
      <c r="C2540" s="501" t="s">
        <v>2050</v>
      </c>
      <c r="D2540" s="501"/>
      <c r="E2540" s="501"/>
      <c r="F2540" s="501"/>
      <c r="G2540" s="501"/>
      <c r="H2540" s="190" t="s">
        <v>418</v>
      </c>
      <c r="I2540" s="192">
        <v>1.1E-4</v>
      </c>
      <c r="J2540" s="202">
        <v>1.0367</v>
      </c>
      <c r="K2540" s="215">
        <v>1.8246E-3</v>
      </c>
      <c r="L2540" s="208">
        <v>948687.13</v>
      </c>
      <c r="M2540" s="206">
        <v>1.27</v>
      </c>
      <c r="N2540" s="200">
        <v>1204832.6599999999</v>
      </c>
      <c r="O2540" s="191"/>
      <c r="P2540" s="194">
        <v>2198.34</v>
      </c>
      <c r="Q2540" s="278"/>
      <c r="R2540" s="278"/>
      <c r="GO2540" s="277"/>
      <c r="GP2540" s="277"/>
      <c r="GQ2540" s="277"/>
      <c r="GR2540" s="277"/>
      <c r="GS2540" s="277"/>
      <c r="GT2540" s="277"/>
      <c r="GU2540" s="277"/>
      <c r="GW2540" s="157"/>
      <c r="GX2540" s="157" t="s">
        <v>2050</v>
      </c>
      <c r="GY2540" s="157"/>
      <c r="GZ2540" s="277"/>
      <c r="HA2540" s="157"/>
      <c r="HB2540" s="157"/>
      <c r="HC2540" s="277"/>
      <c r="HD2540" s="277"/>
      <c r="HF2540" s="277"/>
      <c r="HH2540" s="289"/>
    </row>
    <row r="2541" spans="1:216" ht="12.75" customHeight="1">
      <c r="A2541" s="210"/>
      <c r="B2541" s="187"/>
      <c r="C2541" s="500" t="s">
        <v>429</v>
      </c>
      <c r="D2541" s="500"/>
      <c r="E2541" s="500"/>
      <c r="F2541" s="500"/>
      <c r="G2541" s="500"/>
      <c r="H2541" s="180"/>
      <c r="I2541" s="181"/>
      <c r="J2541" s="181"/>
      <c r="K2541" s="181"/>
      <c r="L2541" s="183"/>
      <c r="M2541" s="181"/>
      <c r="N2541" s="211"/>
      <c r="O2541" s="181"/>
      <c r="P2541" s="212">
        <v>14567.18</v>
      </c>
      <c r="Q2541" s="278"/>
      <c r="R2541" s="278"/>
      <c r="GO2541" s="277"/>
      <c r="GP2541" s="277"/>
      <c r="GQ2541" s="277"/>
      <c r="GR2541" s="277"/>
      <c r="GS2541" s="277"/>
      <c r="GT2541" s="277"/>
      <c r="GU2541" s="277"/>
      <c r="GW2541" s="157"/>
      <c r="GX2541" s="157"/>
      <c r="GY2541" s="157"/>
      <c r="GZ2541" s="277" t="s">
        <v>429</v>
      </c>
      <c r="HA2541" s="157"/>
      <c r="HB2541" s="157"/>
      <c r="HC2541" s="277"/>
      <c r="HD2541" s="277"/>
      <c r="HF2541" s="277"/>
      <c r="HH2541" s="289"/>
    </row>
    <row r="2542" spans="1:216" ht="12.75" customHeight="1">
      <c r="A2542" s="203" t="s">
        <v>825</v>
      </c>
      <c r="B2542" s="189" t="s">
        <v>430</v>
      </c>
      <c r="C2542" s="501" t="s">
        <v>431</v>
      </c>
      <c r="D2542" s="501"/>
      <c r="E2542" s="501"/>
      <c r="F2542" s="501"/>
      <c r="G2542" s="501"/>
      <c r="H2542" s="190" t="s">
        <v>432</v>
      </c>
      <c r="I2542" s="209">
        <v>2</v>
      </c>
      <c r="J2542" s="191"/>
      <c r="K2542" s="209">
        <v>2</v>
      </c>
      <c r="L2542" s="193"/>
      <c r="M2542" s="191"/>
      <c r="N2542" s="193"/>
      <c r="O2542" s="202">
        <v>1.0367</v>
      </c>
      <c r="P2542" s="216">
        <v>137.1</v>
      </c>
      <c r="GO2542" s="277"/>
      <c r="GP2542" s="277"/>
      <c r="GQ2542" s="277"/>
      <c r="GR2542" s="277"/>
      <c r="GS2542" s="277"/>
      <c r="GT2542" s="277"/>
      <c r="GU2542" s="277"/>
      <c r="GW2542" s="157"/>
      <c r="GX2542" s="157"/>
      <c r="GY2542" s="157"/>
      <c r="GZ2542" s="277"/>
      <c r="HA2542" s="157" t="s">
        <v>431</v>
      </c>
      <c r="HB2542" s="157"/>
      <c r="HC2542" s="277"/>
      <c r="HD2542" s="277"/>
      <c r="HF2542" s="277"/>
      <c r="HH2542" s="289"/>
    </row>
    <row r="2543" spans="1:216" ht="12.75" customHeight="1">
      <c r="A2543" s="203"/>
      <c r="B2543" s="189"/>
      <c r="C2543" s="501" t="s">
        <v>433</v>
      </c>
      <c r="D2543" s="501"/>
      <c r="E2543" s="501"/>
      <c r="F2543" s="501"/>
      <c r="G2543" s="501"/>
      <c r="H2543" s="190"/>
      <c r="I2543" s="191"/>
      <c r="J2543" s="191"/>
      <c r="K2543" s="191"/>
      <c r="L2543" s="193"/>
      <c r="M2543" s="191"/>
      <c r="N2543" s="193"/>
      <c r="O2543" s="191"/>
      <c r="P2543" s="194">
        <v>10625.55</v>
      </c>
      <c r="GO2543" s="277"/>
      <c r="GP2543" s="277"/>
      <c r="GQ2543" s="277"/>
      <c r="GR2543" s="277"/>
      <c r="GS2543" s="277"/>
      <c r="GT2543" s="277"/>
      <c r="GU2543" s="277"/>
      <c r="GW2543" s="157"/>
      <c r="GX2543" s="157"/>
      <c r="GY2543" s="157"/>
      <c r="GZ2543" s="277"/>
      <c r="HA2543" s="157"/>
      <c r="HB2543" s="157" t="s">
        <v>433</v>
      </c>
      <c r="HC2543" s="277"/>
      <c r="HD2543" s="277"/>
      <c r="HF2543" s="277"/>
      <c r="HH2543" s="289"/>
    </row>
    <row r="2544" spans="1:216" ht="12.75" customHeight="1">
      <c r="A2544" s="203"/>
      <c r="B2544" s="189" t="s">
        <v>603</v>
      </c>
      <c r="C2544" s="501" t="s">
        <v>604</v>
      </c>
      <c r="D2544" s="501"/>
      <c r="E2544" s="501"/>
      <c r="F2544" s="501"/>
      <c r="G2544" s="501"/>
      <c r="H2544" s="190" t="s">
        <v>432</v>
      </c>
      <c r="I2544" s="209">
        <v>97</v>
      </c>
      <c r="J2544" s="191"/>
      <c r="K2544" s="209">
        <v>97</v>
      </c>
      <c r="L2544" s="193"/>
      <c r="M2544" s="191"/>
      <c r="N2544" s="193"/>
      <c r="O2544" s="191"/>
      <c r="P2544" s="194">
        <v>10306.780000000001</v>
      </c>
      <c r="GO2544" s="277"/>
      <c r="GP2544" s="277"/>
      <c r="GQ2544" s="277"/>
      <c r="GR2544" s="277"/>
      <c r="GS2544" s="277"/>
      <c r="GT2544" s="277"/>
      <c r="GU2544" s="277"/>
      <c r="GW2544" s="157"/>
      <c r="GX2544" s="157"/>
      <c r="GY2544" s="157"/>
      <c r="GZ2544" s="277"/>
      <c r="HA2544" s="157"/>
      <c r="HB2544" s="157" t="s">
        <v>604</v>
      </c>
      <c r="HC2544" s="277"/>
      <c r="HD2544" s="277"/>
      <c r="HF2544" s="277"/>
      <c r="HH2544" s="289"/>
    </row>
    <row r="2545" spans="1:216" ht="12.75" customHeight="1">
      <c r="A2545" s="203"/>
      <c r="B2545" s="189" t="s">
        <v>605</v>
      </c>
      <c r="C2545" s="501" t="s">
        <v>606</v>
      </c>
      <c r="D2545" s="501"/>
      <c r="E2545" s="501"/>
      <c r="F2545" s="501"/>
      <c r="G2545" s="501"/>
      <c r="H2545" s="190" t="s">
        <v>432</v>
      </c>
      <c r="I2545" s="209">
        <v>51</v>
      </c>
      <c r="J2545" s="191"/>
      <c r="K2545" s="209">
        <v>51</v>
      </c>
      <c r="L2545" s="193"/>
      <c r="M2545" s="191"/>
      <c r="N2545" s="193"/>
      <c r="O2545" s="191"/>
      <c r="P2545" s="194">
        <v>5419.03</v>
      </c>
      <c r="GO2545" s="277"/>
      <c r="GP2545" s="277"/>
      <c r="GQ2545" s="277"/>
      <c r="GR2545" s="277"/>
      <c r="GS2545" s="277"/>
      <c r="GT2545" s="277"/>
      <c r="GU2545" s="277"/>
      <c r="GW2545" s="157"/>
      <c r="GX2545" s="157"/>
      <c r="GY2545" s="157"/>
      <c r="GZ2545" s="277"/>
      <c r="HA2545" s="157"/>
      <c r="HB2545" s="157" t="s">
        <v>606</v>
      </c>
      <c r="HC2545" s="277"/>
      <c r="HD2545" s="277"/>
      <c r="HF2545" s="277"/>
      <c r="HH2545" s="289"/>
    </row>
    <row r="2546" spans="1:216" ht="12.75" customHeight="1">
      <c r="A2546" s="213"/>
      <c r="B2546" s="214"/>
      <c r="C2546" s="500" t="s">
        <v>438</v>
      </c>
      <c r="D2546" s="500"/>
      <c r="E2546" s="500"/>
      <c r="F2546" s="500"/>
      <c r="G2546" s="500"/>
      <c r="H2546" s="180"/>
      <c r="I2546" s="181"/>
      <c r="J2546" s="181"/>
      <c r="K2546" s="181"/>
      <c r="L2546" s="183"/>
      <c r="M2546" s="181"/>
      <c r="N2546" s="211">
        <v>1901.88</v>
      </c>
      <c r="O2546" s="181"/>
      <c r="P2546" s="212">
        <v>30430.09</v>
      </c>
      <c r="GO2546" s="277"/>
      <c r="GP2546" s="277"/>
      <c r="GQ2546" s="277"/>
      <c r="GR2546" s="277"/>
      <c r="GS2546" s="277"/>
      <c r="GT2546" s="277"/>
      <c r="GU2546" s="277"/>
      <c r="GW2546" s="157"/>
      <c r="GX2546" s="157"/>
      <c r="GY2546" s="157"/>
      <c r="GZ2546" s="277"/>
      <c r="HA2546" s="157"/>
      <c r="HB2546" s="157"/>
      <c r="HC2546" s="277" t="s">
        <v>438</v>
      </c>
      <c r="HD2546" s="277"/>
      <c r="HF2546" s="277"/>
      <c r="HH2546" s="289"/>
    </row>
    <row r="2547" spans="1:216" ht="22.5" customHeight="1">
      <c r="A2547" s="178" t="s">
        <v>826</v>
      </c>
      <c r="B2547" s="179" t="s">
        <v>2172</v>
      </c>
      <c r="C2547" s="498" t="s">
        <v>2173</v>
      </c>
      <c r="D2547" s="498"/>
      <c r="E2547" s="498"/>
      <c r="F2547" s="498"/>
      <c r="G2547" s="498"/>
      <c r="H2547" s="180" t="s">
        <v>142</v>
      </c>
      <c r="I2547" s="181">
        <v>69</v>
      </c>
      <c r="J2547" s="182">
        <v>1</v>
      </c>
      <c r="K2547" s="182">
        <v>69</v>
      </c>
      <c r="L2547" s="183"/>
      <c r="M2547" s="181"/>
      <c r="N2547" s="184"/>
      <c r="O2547" s="181"/>
      <c r="P2547" s="185"/>
      <c r="GO2547" s="277"/>
      <c r="GP2547" s="277"/>
      <c r="GQ2547" s="277" t="s">
        <v>2173</v>
      </c>
      <c r="GR2547" s="277"/>
      <c r="GS2547" s="277"/>
      <c r="GT2547" s="277"/>
      <c r="GU2547" s="277"/>
      <c r="GW2547" s="157"/>
      <c r="GX2547" s="157"/>
      <c r="GY2547" s="157"/>
      <c r="GZ2547" s="277"/>
      <c r="HA2547" s="157"/>
      <c r="HB2547" s="157"/>
      <c r="HC2547" s="277"/>
      <c r="HD2547" s="277"/>
      <c r="HF2547" s="277"/>
      <c r="HH2547" s="289"/>
    </row>
    <row r="2548" spans="1:216" ht="56.25" customHeight="1">
      <c r="A2548" s="186"/>
      <c r="B2548" s="187" t="s">
        <v>386</v>
      </c>
      <c r="C2548" s="499" t="s">
        <v>387</v>
      </c>
      <c r="D2548" s="499"/>
      <c r="E2548" s="499"/>
      <c r="F2548" s="499"/>
      <c r="G2548" s="499"/>
      <c r="H2548" s="499"/>
      <c r="I2548" s="499"/>
      <c r="J2548" s="499"/>
      <c r="K2548" s="499"/>
      <c r="L2548" s="499"/>
      <c r="M2548" s="499"/>
      <c r="N2548" s="499"/>
      <c r="O2548" s="499"/>
      <c r="P2548" s="499"/>
      <c r="GO2548" s="277"/>
      <c r="GP2548" s="277"/>
      <c r="GQ2548" s="277"/>
      <c r="GR2548" s="277"/>
      <c r="GS2548" s="277"/>
      <c r="GT2548" s="277"/>
      <c r="GU2548" s="277"/>
      <c r="GV2548" s="140" t="s">
        <v>387</v>
      </c>
      <c r="GW2548" s="157"/>
      <c r="GX2548" s="157"/>
      <c r="GY2548" s="157"/>
      <c r="GZ2548" s="277"/>
      <c r="HA2548" s="157"/>
      <c r="HB2548" s="157"/>
      <c r="HC2548" s="277"/>
      <c r="HD2548" s="277"/>
      <c r="HF2548" s="277"/>
      <c r="HH2548" s="289"/>
    </row>
    <row r="2549" spans="1:216" ht="22.5" customHeight="1">
      <c r="A2549" s="186"/>
      <c r="B2549" s="187" t="s">
        <v>388</v>
      </c>
      <c r="C2549" s="499" t="s">
        <v>389</v>
      </c>
      <c r="D2549" s="499"/>
      <c r="E2549" s="499"/>
      <c r="F2549" s="499"/>
      <c r="G2549" s="499"/>
      <c r="H2549" s="499"/>
      <c r="I2549" s="499"/>
      <c r="J2549" s="499"/>
      <c r="K2549" s="499"/>
      <c r="L2549" s="499"/>
      <c r="M2549" s="499"/>
      <c r="N2549" s="499"/>
      <c r="O2549" s="499"/>
      <c r="P2549" s="499"/>
      <c r="GO2549" s="277"/>
      <c r="GP2549" s="277"/>
      <c r="GQ2549" s="277"/>
      <c r="GR2549" s="277"/>
      <c r="GS2549" s="277"/>
      <c r="GT2549" s="277"/>
      <c r="GU2549" s="277"/>
      <c r="GV2549" s="140" t="s">
        <v>389</v>
      </c>
      <c r="GW2549" s="157"/>
      <c r="GX2549" s="157"/>
      <c r="GY2549" s="157"/>
      <c r="GZ2549" s="277"/>
      <c r="HA2549" s="157"/>
      <c r="HB2549" s="157"/>
      <c r="HC2549" s="277"/>
      <c r="HD2549" s="277"/>
      <c r="HF2549" s="277"/>
      <c r="HH2549" s="289"/>
    </row>
    <row r="2550" spans="1:216" ht="12.75" customHeight="1">
      <c r="A2550" s="186"/>
      <c r="B2550" s="187"/>
      <c r="C2550" s="499" t="s">
        <v>2011</v>
      </c>
      <c r="D2550" s="499"/>
      <c r="E2550" s="499"/>
      <c r="F2550" s="499"/>
      <c r="G2550" s="499"/>
      <c r="H2550" s="499"/>
      <c r="I2550" s="499"/>
      <c r="J2550" s="499"/>
      <c r="K2550" s="499"/>
      <c r="L2550" s="499"/>
      <c r="M2550" s="499"/>
      <c r="N2550" s="499"/>
      <c r="O2550" s="499"/>
      <c r="P2550" s="499"/>
      <c r="GO2550" s="277"/>
      <c r="GP2550" s="277"/>
      <c r="GQ2550" s="277"/>
      <c r="GR2550" s="277"/>
      <c r="GS2550" s="277"/>
      <c r="GT2550" s="277"/>
      <c r="GU2550" s="277"/>
      <c r="GV2550" s="140" t="s">
        <v>2011</v>
      </c>
      <c r="GW2550" s="157"/>
      <c r="GX2550" s="157"/>
      <c r="GY2550" s="157"/>
      <c r="GZ2550" s="277"/>
      <c r="HA2550" s="157"/>
      <c r="HB2550" s="157"/>
      <c r="HC2550" s="277"/>
      <c r="HD2550" s="277"/>
      <c r="HF2550" s="277"/>
      <c r="HH2550" s="289"/>
    </row>
    <row r="2551" spans="1:216" ht="12.75" customHeight="1">
      <c r="A2551" s="188"/>
      <c r="B2551" s="189" t="s">
        <v>164</v>
      </c>
      <c r="C2551" s="501" t="s">
        <v>391</v>
      </c>
      <c r="D2551" s="501"/>
      <c r="E2551" s="501"/>
      <c r="F2551" s="501"/>
      <c r="G2551" s="501"/>
      <c r="H2551" s="190" t="s">
        <v>392</v>
      </c>
      <c r="I2551" s="191"/>
      <c r="J2551" s="191"/>
      <c r="K2551" s="215">
        <v>111.98381569999999</v>
      </c>
      <c r="L2551" s="193"/>
      <c r="M2551" s="191"/>
      <c r="N2551" s="193"/>
      <c r="O2551" s="191"/>
      <c r="P2551" s="194">
        <v>63398.52</v>
      </c>
      <c r="GO2551" s="277"/>
      <c r="GP2551" s="277"/>
      <c r="GQ2551" s="277"/>
      <c r="GR2551" s="277"/>
      <c r="GS2551" s="277"/>
      <c r="GT2551" s="277"/>
      <c r="GU2551" s="277"/>
      <c r="GW2551" s="157" t="s">
        <v>391</v>
      </c>
      <c r="GX2551" s="157"/>
      <c r="GY2551" s="157"/>
      <c r="GZ2551" s="277"/>
      <c r="HA2551" s="157"/>
      <c r="HB2551" s="157"/>
      <c r="HC2551" s="277"/>
      <c r="HD2551" s="277"/>
      <c r="HF2551" s="277"/>
      <c r="HH2551" s="289"/>
    </row>
    <row r="2552" spans="1:216" ht="12.75" customHeight="1">
      <c r="A2552" s="195"/>
      <c r="B2552" s="189" t="s">
        <v>393</v>
      </c>
      <c r="C2552" s="501" t="s">
        <v>394</v>
      </c>
      <c r="D2552" s="501"/>
      <c r="E2552" s="501"/>
      <c r="F2552" s="501"/>
      <c r="G2552" s="501"/>
      <c r="H2552" s="190" t="s">
        <v>392</v>
      </c>
      <c r="I2552" s="201">
        <v>1.01</v>
      </c>
      <c r="J2552" s="197">
        <v>1.6068849999999999</v>
      </c>
      <c r="K2552" s="215">
        <v>111.98381569999999</v>
      </c>
      <c r="L2552" s="198"/>
      <c r="M2552" s="199"/>
      <c r="N2552" s="200">
        <v>566.14</v>
      </c>
      <c r="O2552" s="191"/>
      <c r="P2552" s="194">
        <v>63398.52</v>
      </c>
      <c r="Q2552" s="278"/>
      <c r="R2552" s="278"/>
      <c r="GO2552" s="277"/>
      <c r="GP2552" s="277"/>
      <c r="GQ2552" s="277"/>
      <c r="GR2552" s="277"/>
      <c r="GS2552" s="277"/>
      <c r="GT2552" s="277"/>
      <c r="GU2552" s="277"/>
      <c r="GW2552" s="157"/>
      <c r="GX2552" s="157" t="s">
        <v>394</v>
      </c>
      <c r="GY2552" s="157"/>
      <c r="GZ2552" s="277"/>
      <c r="HA2552" s="157"/>
      <c r="HB2552" s="157"/>
      <c r="HC2552" s="277"/>
      <c r="HD2552" s="277"/>
      <c r="HF2552" s="277"/>
      <c r="HH2552" s="289"/>
    </row>
    <row r="2553" spans="1:216" ht="12.75" customHeight="1">
      <c r="A2553" s="188"/>
      <c r="B2553" s="189" t="s">
        <v>180</v>
      </c>
      <c r="C2553" s="501" t="s">
        <v>410</v>
      </c>
      <c r="D2553" s="501"/>
      <c r="E2553" s="501"/>
      <c r="F2553" s="501"/>
      <c r="G2553" s="501"/>
      <c r="H2553" s="190"/>
      <c r="I2553" s="191"/>
      <c r="J2553" s="191"/>
      <c r="K2553" s="191"/>
      <c r="L2553" s="193"/>
      <c r="M2553" s="191"/>
      <c r="N2553" s="193"/>
      <c r="O2553" s="191"/>
      <c r="P2553" s="194">
        <v>16998.259999999998</v>
      </c>
      <c r="GO2553" s="277"/>
      <c r="GP2553" s="277"/>
      <c r="GQ2553" s="277"/>
      <c r="GR2553" s="277"/>
      <c r="GS2553" s="277"/>
      <c r="GT2553" s="277"/>
      <c r="GU2553" s="277"/>
      <c r="GW2553" s="157" t="s">
        <v>410</v>
      </c>
      <c r="GX2553" s="157"/>
      <c r="GY2553" s="157"/>
      <c r="GZ2553" s="277"/>
      <c r="HA2553" s="157"/>
      <c r="HB2553" s="157"/>
      <c r="HC2553" s="277"/>
      <c r="HD2553" s="277"/>
      <c r="HF2553" s="277"/>
      <c r="HH2553" s="289"/>
    </row>
    <row r="2554" spans="1:216" ht="12.75" customHeight="1">
      <c r="A2554" s="195"/>
      <c r="B2554" s="189" t="s">
        <v>2045</v>
      </c>
      <c r="C2554" s="501" t="s">
        <v>2046</v>
      </c>
      <c r="D2554" s="501"/>
      <c r="E2554" s="501"/>
      <c r="F2554" s="501"/>
      <c r="G2554" s="501"/>
      <c r="H2554" s="190" t="s">
        <v>418</v>
      </c>
      <c r="I2554" s="192">
        <v>1.0000000000000001E-5</v>
      </c>
      <c r="J2554" s="202">
        <v>1.0367</v>
      </c>
      <c r="K2554" s="215">
        <v>7.1529999999999999E-4</v>
      </c>
      <c r="L2554" s="208">
        <v>81827.199999999997</v>
      </c>
      <c r="M2554" s="206">
        <v>1.59</v>
      </c>
      <c r="N2554" s="200">
        <v>130105.25</v>
      </c>
      <c r="O2554" s="191"/>
      <c r="P2554" s="194">
        <v>93.06</v>
      </c>
      <c r="Q2554" s="278"/>
      <c r="R2554" s="278"/>
      <c r="GO2554" s="277"/>
      <c r="GP2554" s="277"/>
      <c r="GQ2554" s="277"/>
      <c r="GR2554" s="277"/>
      <c r="GS2554" s="277"/>
      <c r="GT2554" s="277"/>
      <c r="GU2554" s="277"/>
      <c r="GW2554" s="157"/>
      <c r="GX2554" s="157" t="s">
        <v>2046</v>
      </c>
      <c r="GY2554" s="157"/>
      <c r="GZ2554" s="277"/>
      <c r="HA2554" s="157"/>
      <c r="HB2554" s="157"/>
      <c r="HC2554" s="277"/>
      <c r="HD2554" s="277"/>
      <c r="HF2554" s="277"/>
      <c r="HH2554" s="289"/>
    </row>
    <row r="2555" spans="1:216" ht="33.75" customHeight="1">
      <c r="A2555" s="195"/>
      <c r="B2555" s="189" t="s">
        <v>593</v>
      </c>
      <c r="C2555" s="501" t="s">
        <v>594</v>
      </c>
      <c r="D2555" s="501"/>
      <c r="E2555" s="501"/>
      <c r="F2555" s="501"/>
      <c r="G2555" s="501"/>
      <c r="H2555" s="190" t="s">
        <v>595</v>
      </c>
      <c r="I2555" s="201">
        <v>1.67</v>
      </c>
      <c r="J2555" s="202">
        <v>1.0367</v>
      </c>
      <c r="K2555" s="197">
        <v>119.458941</v>
      </c>
      <c r="L2555" s="205">
        <v>5.87</v>
      </c>
      <c r="M2555" s="206">
        <v>0.87</v>
      </c>
      <c r="N2555" s="200">
        <v>5.1100000000000003</v>
      </c>
      <c r="O2555" s="191"/>
      <c r="P2555" s="194">
        <v>610.44000000000005</v>
      </c>
      <c r="Q2555" s="278"/>
      <c r="R2555" s="278"/>
      <c r="GO2555" s="277"/>
      <c r="GP2555" s="277"/>
      <c r="GQ2555" s="277"/>
      <c r="GR2555" s="277"/>
      <c r="GS2555" s="277"/>
      <c r="GT2555" s="277"/>
      <c r="GU2555" s="277"/>
      <c r="GW2555" s="157"/>
      <c r="GX2555" s="157" t="s">
        <v>594</v>
      </c>
      <c r="GY2555" s="157"/>
      <c r="GZ2555" s="277"/>
      <c r="HA2555" s="157"/>
      <c r="HB2555" s="157"/>
      <c r="HC2555" s="277"/>
      <c r="HD2555" s="277"/>
      <c r="HF2555" s="277"/>
      <c r="HH2555" s="289"/>
    </row>
    <row r="2556" spans="1:216" ht="12.75" customHeight="1">
      <c r="A2556" s="195"/>
      <c r="B2556" s="189" t="s">
        <v>1572</v>
      </c>
      <c r="C2556" s="501" t="s">
        <v>1573</v>
      </c>
      <c r="D2556" s="501"/>
      <c r="E2556" s="501"/>
      <c r="F2556" s="501"/>
      <c r="G2556" s="501"/>
      <c r="H2556" s="190" t="s">
        <v>413</v>
      </c>
      <c r="I2556" s="201">
        <v>0.05</v>
      </c>
      <c r="J2556" s="202">
        <v>1.0367</v>
      </c>
      <c r="K2556" s="197">
        <v>3.5766149999999999</v>
      </c>
      <c r="L2556" s="205">
        <v>931.11</v>
      </c>
      <c r="M2556" s="206">
        <v>1.61</v>
      </c>
      <c r="N2556" s="200">
        <v>1499.09</v>
      </c>
      <c r="O2556" s="191"/>
      <c r="P2556" s="194">
        <v>5361.67</v>
      </c>
      <c r="Q2556" s="278"/>
      <c r="R2556" s="278"/>
      <c r="GO2556" s="277"/>
      <c r="GP2556" s="277"/>
      <c r="GQ2556" s="277"/>
      <c r="GR2556" s="277"/>
      <c r="GS2556" s="277"/>
      <c r="GT2556" s="277"/>
      <c r="GU2556" s="277"/>
      <c r="GW2556" s="157"/>
      <c r="GX2556" s="157" t="s">
        <v>1573</v>
      </c>
      <c r="GY2556" s="157"/>
      <c r="GZ2556" s="277"/>
      <c r="HA2556" s="157"/>
      <c r="HB2556" s="157"/>
      <c r="HC2556" s="277"/>
      <c r="HD2556" s="277"/>
      <c r="HF2556" s="277"/>
      <c r="HH2556" s="289"/>
    </row>
    <row r="2557" spans="1:216" ht="12.75" customHeight="1">
      <c r="A2557" s="195"/>
      <c r="B2557" s="189" t="s">
        <v>2047</v>
      </c>
      <c r="C2557" s="501" t="s">
        <v>2048</v>
      </c>
      <c r="D2557" s="501"/>
      <c r="E2557" s="501"/>
      <c r="F2557" s="501"/>
      <c r="G2557" s="501"/>
      <c r="H2557" s="190" t="s">
        <v>413</v>
      </c>
      <c r="I2557" s="201">
        <v>0.02</v>
      </c>
      <c r="J2557" s="202">
        <v>1.0367</v>
      </c>
      <c r="K2557" s="197">
        <v>1.4306460000000001</v>
      </c>
      <c r="L2557" s="205">
        <v>646.78</v>
      </c>
      <c r="M2557" s="206">
        <v>1.57</v>
      </c>
      <c r="N2557" s="200">
        <v>1015.44</v>
      </c>
      <c r="O2557" s="191"/>
      <c r="P2557" s="194">
        <v>1452.74</v>
      </c>
      <c r="Q2557" s="278"/>
      <c r="R2557" s="278"/>
      <c r="GO2557" s="277"/>
      <c r="GP2557" s="277"/>
      <c r="GQ2557" s="277"/>
      <c r="GR2557" s="277"/>
      <c r="GS2557" s="277"/>
      <c r="GT2557" s="277"/>
      <c r="GU2557" s="277"/>
      <c r="GW2557" s="157"/>
      <c r="GX2557" s="157" t="s">
        <v>2048</v>
      </c>
      <c r="GY2557" s="157"/>
      <c r="GZ2557" s="277"/>
      <c r="HA2557" s="157"/>
      <c r="HB2557" s="157"/>
      <c r="HC2557" s="277"/>
      <c r="HD2557" s="277"/>
      <c r="HF2557" s="277"/>
      <c r="HH2557" s="289"/>
    </row>
    <row r="2558" spans="1:216" ht="22.5" customHeight="1">
      <c r="A2558" s="195"/>
      <c r="B2558" s="189" t="s">
        <v>2049</v>
      </c>
      <c r="C2558" s="501" t="s">
        <v>2050</v>
      </c>
      <c r="D2558" s="501"/>
      <c r="E2558" s="501"/>
      <c r="F2558" s="501"/>
      <c r="G2558" s="501"/>
      <c r="H2558" s="190" t="s">
        <v>418</v>
      </c>
      <c r="I2558" s="192">
        <v>1.1E-4</v>
      </c>
      <c r="J2558" s="202">
        <v>1.0367</v>
      </c>
      <c r="K2558" s="215">
        <v>7.8685999999999999E-3</v>
      </c>
      <c r="L2558" s="208">
        <v>948687.13</v>
      </c>
      <c r="M2558" s="206">
        <v>1.27</v>
      </c>
      <c r="N2558" s="200">
        <v>1204832.6599999999</v>
      </c>
      <c r="O2558" s="191"/>
      <c r="P2558" s="194">
        <v>9480.35</v>
      </c>
      <c r="Q2558" s="278"/>
      <c r="R2558" s="278"/>
      <c r="GO2558" s="277"/>
      <c r="GP2558" s="277"/>
      <c r="GQ2558" s="277"/>
      <c r="GR2558" s="277"/>
      <c r="GS2558" s="277"/>
      <c r="GT2558" s="277"/>
      <c r="GU2558" s="277"/>
      <c r="GW2558" s="157"/>
      <c r="GX2558" s="157" t="s">
        <v>2050</v>
      </c>
      <c r="GY2558" s="157"/>
      <c r="GZ2558" s="277"/>
      <c r="HA2558" s="157"/>
      <c r="HB2558" s="157"/>
      <c r="HC2558" s="277"/>
      <c r="HD2558" s="277"/>
      <c r="HF2558" s="277"/>
      <c r="HH2558" s="289"/>
    </row>
    <row r="2559" spans="1:216" ht="12.75" customHeight="1">
      <c r="A2559" s="210"/>
      <c r="B2559" s="187"/>
      <c r="C2559" s="500" t="s">
        <v>429</v>
      </c>
      <c r="D2559" s="500"/>
      <c r="E2559" s="500"/>
      <c r="F2559" s="500"/>
      <c r="G2559" s="500"/>
      <c r="H2559" s="180"/>
      <c r="I2559" s="181"/>
      <c r="J2559" s="181"/>
      <c r="K2559" s="181"/>
      <c r="L2559" s="183"/>
      <c r="M2559" s="181"/>
      <c r="N2559" s="211"/>
      <c r="O2559" s="181"/>
      <c r="P2559" s="212">
        <v>80396.78</v>
      </c>
      <c r="Q2559" s="278"/>
      <c r="R2559" s="278"/>
      <c r="GO2559" s="277"/>
      <c r="GP2559" s="277"/>
      <c r="GQ2559" s="277"/>
      <c r="GR2559" s="277"/>
      <c r="GS2559" s="277"/>
      <c r="GT2559" s="277"/>
      <c r="GU2559" s="277"/>
      <c r="GW2559" s="157"/>
      <c r="GX2559" s="157"/>
      <c r="GY2559" s="157"/>
      <c r="GZ2559" s="277" t="s">
        <v>429</v>
      </c>
      <c r="HA2559" s="157"/>
      <c r="HB2559" s="157"/>
      <c r="HC2559" s="277"/>
      <c r="HD2559" s="277"/>
      <c r="HF2559" s="277"/>
      <c r="HH2559" s="289"/>
    </row>
    <row r="2560" spans="1:216" ht="12.75" customHeight="1">
      <c r="A2560" s="203" t="s">
        <v>2304</v>
      </c>
      <c r="B2560" s="189" t="s">
        <v>430</v>
      </c>
      <c r="C2560" s="501" t="s">
        <v>431</v>
      </c>
      <c r="D2560" s="501"/>
      <c r="E2560" s="501"/>
      <c r="F2560" s="501"/>
      <c r="G2560" s="501"/>
      <c r="H2560" s="190" t="s">
        <v>432</v>
      </c>
      <c r="I2560" s="209">
        <v>2</v>
      </c>
      <c r="J2560" s="191"/>
      <c r="K2560" s="209">
        <v>2</v>
      </c>
      <c r="L2560" s="193"/>
      <c r="M2560" s="191"/>
      <c r="N2560" s="193"/>
      <c r="O2560" s="202">
        <v>1.0367</v>
      </c>
      <c r="P2560" s="216">
        <v>818.05</v>
      </c>
      <c r="GO2560" s="277"/>
      <c r="GP2560" s="277"/>
      <c r="GQ2560" s="277"/>
      <c r="GR2560" s="277"/>
      <c r="GS2560" s="277"/>
      <c r="GT2560" s="277"/>
      <c r="GU2560" s="277"/>
      <c r="GW2560" s="157"/>
      <c r="GX2560" s="157"/>
      <c r="GY2560" s="157"/>
      <c r="GZ2560" s="277"/>
      <c r="HA2560" s="157" t="s">
        <v>431</v>
      </c>
      <c r="HB2560" s="157"/>
      <c r="HC2560" s="277"/>
      <c r="HD2560" s="277"/>
      <c r="HF2560" s="277"/>
      <c r="HH2560" s="289"/>
    </row>
    <row r="2561" spans="1:216" ht="12.75" customHeight="1">
      <c r="A2561" s="203"/>
      <c r="B2561" s="189"/>
      <c r="C2561" s="501" t="s">
        <v>433</v>
      </c>
      <c r="D2561" s="501"/>
      <c r="E2561" s="501"/>
      <c r="F2561" s="501"/>
      <c r="G2561" s="501"/>
      <c r="H2561" s="190"/>
      <c r="I2561" s="191"/>
      <c r="J2561" s="191"/>
      <c r="K2561" s="191"/>
      <c r="L2561" s="193"/>
      <c r="M2561" s="191"/>
      <c r="N2561" s="193"/>
      <c r="O2561" s="191"/>
      <c r="P2561" s="194">
        <v>63398.52</v>
      </c>
      <c r="GO2561" s="277"/>
      <c r="GP2561" s="277"/>
      <c r="GQ2561" s="277"/>
      <c r="GR2561" s="277"/>
      <c r="GS2561" s="277"/>
      <c r="GT2561" s="277"/>
      <c r="GU2561" s="277"/>
      <c r="GW2561" s="157"/>
      <c r="GX2561" s="157"/>
      <c r="GY2561" s="157"/>
      <c r="GZ2561" s="277"/>
      <c r="HA2561" s="157"/>
      <c r="HB2561" s="157" t="s">
        <v>433</v>
      </c>
      <c r="HC2561" s="277"/>
      <c r="HD2561" s="277"/>
      <c r="HF2561" s="277"/>
      <c r="HH2561" s="289"/>
    </row>
    <row r="2562" spans="1:216" ht="12.75" customHeight="1">
      <c r="A2562" s="203"/>
      <c r="B2562" s="189" t="s">
        <v>603</v>
      </c>
      <c r="C2562" s="501" t="s">
        <v>604</v>
      </c>
      <c r="D2562" s="501"/>
      <c r="E2562" s="501"/>
      <c r="F2562" s="501"/>
      <c r="G2562" s="501"/>
      <c r="H2562" s="190" t="s">
        <v>432</v>
      </c>
      <c r="I2562" s="209">
        <v>97</v>
      </c>
      <c r="J2562" s="191"/>
      <c r="K2562" s="209">
        <v>97</v>
      </c>
      <c r="L2562" s="193"/>
      <c r="M2562" s="191"/>
      <c r="N2562" s="193"/>
      <c r="O2562" s="191"/>
      <c r="P2562" s="194">
        <v>61496.56</v>
      </c>
      <c r="GO2562" s="277"/>
      <c r="GP2562" s="277"/>
      <c r="GQ2562" s="277"/>
      <c r="GR2562" s="277"/>
      <c r="GS2562" s="277"/>
      <c r="GT2562" s="277"/>
      <c r="GU2562" s="277"/>
      <c r="GW2562" s="157"/>
      <c r="GX2562" s="157"/>
      <c r="GY2562" s="157"/>
      <c r="GZ2562" s="277"/>
      <c r="HA2562" s="157"/>
      <c r="HB2562" s="157" t="s">
        <v>604</v>
      </c>
      <c r="HC2562" s="277"/>
      <c r="HD2562" s="277"/>
      <c r="HF2562" s="277"/>
      <c r="HH2562" s="289"/>
    </row>
    <row r="2563" spans="1:216" ht="12.75" customHeight="1">
      <c r="A2563" s="203"/>
      <c r="B2563" s="189" t="s">
        <v>605</v>
      </c>
      <c r="C2563" s="501" t="s">
        <v>606</v>
      </c>
      <c r="D2563" s="501"/>
      <c r="E2563" s="501"/>
      <c r="F2563" s="501"/>
      <c r="G2563" s="501"/>
      <c r="H2563" s="190" t="s">
        <v>432</v>
      </c>
      <c r="I2563" s="209">
        <v>51</v>
      </c>
      <c r="J2563" s="191"/>
      <c r="K2563" s="209">
        <v>51</v>
      </c>
      <c r="L2563" s="193"/>
      <c r="M2563" s="191"/>
      <c r="N2563" s="193"/>
      <c r="O2563" s="191"/>
      <c r="P2563" s="194">
        <v>32333.25</v>
      </c>
      <c r="GO2563" s="277"/>
      <c r="GP2563" s="277"/>
      <c r="GQ2563" s="277"/>
      <c r="GR2563" s="277"/>
      <c r="GS2563" s="277"/>
      <c r="GT2563" s="277"/>
      <c r="GU2563" s="277"/>
      <c r="GW2563" s="157"/>
      <c r="GX2563" s="157"/>
      <c r="GY2563" s="157"/>
      <c r="GZ2563" s="277"/>
      <c r="HA2563" s="157"/>
      <c r="HB2563" s="157" t="s">
        <v>606</v>
      </c>
      <c r="HC2563" s="277"/>
      <c r="HD2563" s="277"/>
      <c r="HF2563" s="277"/>
      <c r="HH2563" s="289"/>
    </row>
    <row r="2564" spans="1:216" ht="12.75" customHeight="1">
      <c r="A2564" s="213"/>
      <c r="B2564" s="214"/>
      <c r="C2564" s="500" t="s">
        <v>438</v>
      </c>
      <c r="D2564" s="500"/>
      <c r="E2564" s="500"/>
      <c r="F2564" s="500"/>
      <c r="G2564" s="500"/>
      <c r="H2564" s="180"/>
      <c r="I2564" s="181"/>
      <c r="J2564" s="181"/>
      <c r="K2564" s="181"/>
      <c r="L2564" s="183"/>
      <c r="M2564" s="181"/>
      <c r="N2564" s="211">
        <v>2536.88</v>
      </c>
      <c r="O2564" s="181"/>
      <c r="P2564" s="212">
        <v>175044.64</v>
      </c>
      <c r="GO2564" s="277"/>
      <c r="GP2564" s="277"/>
      <c r="GQ2564" s="277"/>
      <c r="GR2564" s="277"/>
      <c r="GS2564" s="277"/>
      <c r="GT2564" s="277"/>
      <c r="GU2564" s="277"/>
      <c r="GW2564" s="157"/>
      <c r="GX2564" s="157"/>
      <c r="GY2564" s="157"/>
      <c r="GZ2564" s="277"/>
      <c r="HA2564" s="157"/>
      <c r="HB2564" s="157"/>
      <c r="HC2564" s="277" t="s">
        <v>438</v>
      </c>
      <c r="HD2564" s="277"/>
      <c r="HF2564" s="277"/>
      <c r="HH2564" s="289"/>
    </row>
    <row r="2565" spans="1:216" ht="12.75" customHeight="1">
      <c r="A2565" s="497" t="s">
        <v>2305</v>
      </c>
      <c r="B2565" s="497"/>
      <c r="C2565" s="497"/>
      <c r="D2565" s="497"/>
      <c r="E2565" s="497"/>
      <c r="F2565" s="497"/>
      <c r="G2565" s="497"/>
      <c r="H2565" s="497"/>
      <c r="I2565" s="497"/>
      <c r="J2565" s="497"/>
      <c r="K2565" s="497"/>
      <c r="L2565" s="497"/>
      <c r="M2565" s="497"/>
      <c r="N2565" s="497"/>
      <c r="O2565" s="497"/>
      <c r="P2565" s="497"/>
      <c r="GO2565" s="277"/>
      <c r="GP2565" s="277" t="s">
        <v>2305</v>
      </c>
      <c r="GQ2565" s="277"/>
      <c r="GR2565" s="277"/>
      <c r="GS2565" s="277"/>
      <c r="GT2565" s="277"/>
      <c r="GU2565" s="277"/>
      <c r="GW2565" s="157"/>
      <c r="GX2565" s="157"/>
      <c r="GY2565" s="157"/>
      <c r="GZ2565" s="277"/>
      <c r="HA2565" s="157"/>
      <c r="HB2565" s="157"/>
      <c r="HC2565" s="277"/>
      <c r="HD2565" s="277"/>
      <c r="HF2565" s="277"/>
      <c r="HH2565" s="289"/>
    </row>
    <row r="2566" spans="1:216" ht="22.5" customHeight="1">
      <c r="A2566" s="178" t="s">
        <v>828</v>
      </c>
      <c r="B2566" s="179" t="s">
        <v>1610</v>
      </c>
      <c r="C2566" s="498" t="s">
        <v>1611</v>
      </c>
      <c r="D2566" s="498"/>
      <c r="E2566" s="498"/>
      <c r="F2566" s="498"/>
      <c r="G2566" s="498"/>
      <c r="H2566" s="180" t="s">
        <v>587</v>
      </c>
      <c r="I2566" s="181">
        <v>0.5</v>
      </c>
      <c r="J2566" s="182">
        <v>1</v>
      </c>
      <c r="K2566" s="222">
        <v>0.5</v>
      </c>
      <c r="L2566" s="183"/>
      <c r="M2566" s="181"/>
      <c r="N2566" s="184"/>
      <c r="O2566" s="181"/>
      <c r="P2566" s="185"/>
      <c r="GO2566" s="277"/>
      <c r="GP2566" s="277"/>
      <c r="GQ2566" s="277" t="s">
        <v>1611</v>
      </c>
      <c r="GR2566" s="277"/>
      <c r="GS2566" s="277"/>
      <c r="GT2566" s="277"/>
      <c r="GU2566" s="277"/>
      <c r="GW2566" s="157"/>
      <c r="GX2566" s="157"/>
      <c r="GY2566" s="157"/>
      <c r="GZ2566" s="277"/>
      <c r="HA2566" s="157"/>
      <c r="HB2566" s="157"/>
      <c r="HC2566" s="277"/>
      <c r="HD2566" s="277"/>
      <c r="HF2566" s="277"/>
      <c r="HH2566" s="289"/>
    </row>
    <row r="2567" spans="1:216" ht="56.25" customHeight="1">
      <c r="A2567" s="186"/>
      <c r="B2567" s="187" t="s">
        <v>386</v>
      </c>
      <c r="C2567" s="499" t="s">
        <v>387</v>
      </c>
      <c r="D2567" s="499"/>
      <c r="E2567" s="499"/>
      <c r="F2567" s="499"/>
      <c r="G2567" s="499"/>
      <c r="H2567" s="499"/>
      <c r="I2567" s="499"/>
      <c r="J2567" s="499"/>
      <c r="K2567" s="499"/>
      <c r="L2567" s="499"/>
      <c r="M2567" s="499"/>
      <c r="N2567" s="499"/>
      <c r="O2567" s="499"/>
      <c r="P2567" s="499"/>
      <c r="GO2567" s="277"/>
      <c r="GP2567" s="277"/>
      <c r="GQ2567" s="277"/>
      <c r="GR2567" s="277"/>
      <c r="GS2567" s="277"/>
      <c r="GT2567" s="277"/>
      <c r="GU2567" s="277"/>
      <c r="GV2567" s="140" t="s">
        <v>387</v>
      </c>
      <c r="GW2567" s="157"/>
      <c r="GX2567" s="157"/>
      <c r="GY2567" s="157"/>
      <c r="GZ2567" s="277"/>
      <c r="HA2567" s="157"/>
      <c r="HB2567" s="157"/>
      <c r="HC2567" s="277"/>
      <c r="HD2567" s="277"/>
      <c r="HF2567" s="277"/>
      <c r="HH2567" s="289"/>
    </row>
    <row r="2568" spans="1:216" ht="22.5" customHeight="1">
      <c r="A2568" s="186"/>
      <c r="B2568" s="187" t="s">
        <v>388</v>
      </c>
      <c r="C2568" s="499" t="s">
        <v>389</v>
      </c>
      <c r="D2568" s="499"/>
      <c r="E2568" s="499"/>
      <c r="F2568" s="499"/>
      <c r="G2568" s="499"/>
      <c r="H2568" s="499"/>
      <c r="I2568" s="499"/>
      <c r="J2568" s="499"/>
      <c r="K2568" s="499"/>
      <c r="L2568" s="499"/>
      <c r="M2568" s="499"/>
      <c r="N2568" s="499"/>
      <c r="O2568" s="499"/>
      <c r="P2568" s="499"/>
      <c r="GO2568" s="277"/>
      <c r="GP2568" s="277"/>
      <c r="GQ2568" s="277"/>
      <c r="GR2568" s="277"/>
      <c r="GS2568" s="277"/>
      <c r="GT2568" s="277"/>
      <c r="GU2568" s="277"/>
      <c r="GV2568" s="140" t="s">
        <v>389</v>
      </c>
      <c r="GW2568" s="157"/>
      <c r="GX2568" s="157"/>
      <c r="GY2568" s="157"/>
      <c r="GZ2568" s="277"/>
      <c r="HA2568" s="157"/>
      <c r="HB2568" s="157"/>
      <c r="HC2568" s="277"/>
      <c r="HD2568" s="277"/>
      <c r="HF2568" s="277"/>
      <c r="HH2568" s="289"/>
    </row>
    <row r="2569" spans="1:216" ht="12.75" customHeight="1">
      <c r="A2569" s="186"/>
      <c r="B2569" s="187"/>
      <c r="C2569" s="499" t="s">
        <v>2011</v>
      </c>
      <c r="D2569" s="499"/>
      <c r="E2569" s="499"/>
      <c r="F2569" s="499"/>
      <c r="G2569" s="499"/>
      <c r="H2569" s="499"/>
      <c r="I2569" s="499"/>
      <c r="J2569" s="499"/>
      <c r="K2569" s="499"/>
      <c r="L2569" s="499"/>
      <c r="M2569" s="499"/>
      <c r="N2569" s="499"/>
      <c r="O2569" s="499"/>
      <c r="P2569" s="499"/>
      <c r="GO2569" s="277"/>
      <c r="GP2569" s="277"/>
      <c r="GQ2569" s="277"/>
      <c r="GR2569" s="277"/>
      <c r="GS2569" s="277"/>
      <c r="GT2569" s="277"/>
      <c r="GU2569" s="277"/>
      <c r="GV2569" s="140" t="s">
        <v>2011</v>
      </c>
      <c r="GW2569" s="157"/>
      <c r="GX2569" s="157"/>
      <c r="GY2569" s="157"/>
      <c r="GZ2569" s="277"/>
      <c r="HA2569" s="157"/>
      <c r="HB2569" s="157"/>
      <c r="HC2569" s="277"/>
      <c r="HD2569" s="277"/>
      <c r="HF2569" s="277"/>
      <c r="HH2569" s="289"/>
    </row>
    <row r="2570" spans="1:216" ht="12.75" customHeight="1">
      <c r="A2570" s="188"/>
      <c r="B2570" s="189" t="s">
        <v>164</v>
      </c>
      <c r="C2570" s="501" t="s">
        <v>391</v>
      </c>
      <c r="D2570" s="501"/>
      <c r="E2570" s="501"/>
      <c r="F2570" s="501"/>
      <c r="G2570" s="501"/>
      <c r="H2570" s="190" t="s">
        <v>392</v>
      </c>
      <c r="I2570" s="191"/>
      <c r="J2570" s="191"/>
      <c r="K2570" s="215">
        <v>12.4131866</v>
      </c>
      <c r="L2570" s="193"/>
      <c r="M2570" s="191"/>
      <c r="N2570" s="193"/>
      <c r="O2570" s="191"/>
      <c r="P2570" s="194">
        <v>7403.1</v>
      </c>
      <c r="GO2570" s="277"/>
      <c r="GP2570" s="277"/>
      <c r="GQ2570" s="277"/>
      <c r="GR2570" s="277"/>
      <c r="GS2570" s="277"/>
      <c r="GT2570" s="277"/>
      <c r="GU2570" s="277"/>
      <c r="GW2570" s="157" t="s">
        <v>391</v>
      </c>
      <c r="GX2570" s="157"/>
      <c r="GY2570" s="157"/>
      <c r="GZ2570" s="277"/>
      <c r="HA2570" s="157"/>
      <c r="HB2570" s="157"/>
      <c r="HC2570" s="277"/>
      <c r="HD2570" s="277"/>
      <c r="HF2570" s="277"/>
      <c r="HH2570" s="289"/>
    </row>
    <row r="2571" spans="1:216" ht="12.75" customHeight="1">
      <c r="A2571" s="195"/>
      <c r="B2571" s="189" t="s">
        <v>588</v>
      </c>
      <c r="C2571" s="501" t="s">
        <v>589</v>
      </c>
      <c r="D2571" s="501"/>
      <c r="E2571" s="501"/>
      <c r="F2571" s="501"/>
      <c r="G2571" s="501"/>
      <c r="H2571" s="190" t="s">
        <v>392</v>
      </c>
      <c r="I2571" s="201">
        <v>15.45</v>
      </c>
      <c r="J2571" s="197">
        <v>1.6068849999999999</v>
      </c>
      <c r="K2571" s="215">
        <v>12.4131866</v>
      </c>
      <c r="L2571" s="198"/>
      <c r="M2571" s="199"/>
      <c r="N2571" s="200">
        <v>596.39</v>
      </c>
      <c r="O2571" s="191"/>
      <c r="P2571" s="194">
        <v>7403.1</v>
      </c>
      <c r="Q2571" s="278"/>
      <c r="R2571" s="278"/>
      <c r="GO2571" s="277"/>
      <c r="GP2571" s="277"/>
      <c r="GQ2571" s="277"/>
      <c r="GR2571" s="277"/>
      <c r="GS2571" s="277"/>
      <c r="GT2571" s="277"/>
      <c r="GU2571" s="277"/>
      <c r="GW2571" s="157"/>
      <c r="GX2571" s="157" t="s">
        <v>589</v>
      </c>
      <c r="GY2571" s="157"/>
      <c r="GZ2571" s="277"/>
      <c r="HA2571" s="157"/>
      <c r="HB2571" s="157"/>
      <c r="HC2571" s="277"/>
      <c r="HD2571" s="277"/>
      <c r="HF2571" s="277"/>
      <c r="HH2571" s="289"/>
    </row>
    <row r="2572" spans="1:216" ht="12.75" customHeight="1">
      <c r="A2572" s="188"/>
      <c r="B2572" s="189" t="s">
        <v>167</v>
      </c>
      <c r="C2572" s="501" t="s">
        <v>395</v>
      </c>
      <c r="D2572" s="501"/>
      <c r="E2572" s="501"/>
      <c r="F2572" s="501"/>
      <c r="G2572" s="501"/>
      <c r="H2572" s="190"/>
      <c r="I2572" s="191"/>
      <c r="J2572" s="191"/>
      <c r="K2572" s="191"/>
      <c r="L2572" s="193"/>
      <c r="M2572" s="191"/>
      <c r="N2572" s="193"/>
      <c r="O2572" s="191"/>
      <c r="P2572" s="216">
        <v>17.079999999999998</v>
      </c>
      <c r="GO2572" s="277"/>
      <c r="GP2572" s="277"/>
      <c r="GQ2572" s="277"/>
      <c r="GR2572" s="277"/>
      <c r="GS2572" s="277"/>
      <c r="GT2572" s="277"/>
      <c r="GU2572" s="277"/>
      <c r="GW2572" s="157" t="s">
        <v>395</v>
      </c>
      <c r="GX2572" s="157"/>
      <c r="GY2572" s="157"/>
      <c r="GZ2572" s="277"/>
      <c r="HA2572" s="157"/>
      <c r="HB2572" s="157"/>
      <c r="HC2572" s="277"/>
      <c r="HD2572" s="277"/>
      <c r="HF2572" s="277"/>
      <c r="HH2572" s="289"/>
    </row>
    <row r="2573" spans="1:216" ht="12.75" customHeight="1">
      <c r="A2573" s="188"/>
      <c r="B2573" s="189"/>
      <c r="C2573" s="501" t="s">
        <v>396</v>
      </c>
      <c r="D2573" s="501"/>
      <c r="E2573" s="501"/>
      <c r="F2573" s="501"/>
      <c r="G2573" s="501"/>
      <c r="H2573" s="190" t="s">
        <v>392</v>
      </c>
      <c r="I2573" s="191"/>
      <c r="J2573" s="191"/>
      <c r="K2573" s="215">
        <v>1.6068800000000001E-2</v>
      </c>
      <c r="L2573" s="193"/>
      <c r="M2573" s="191"/>
      <c r="N2573" s="193"/>
      <c r="O2573" s="191"/>
      <c r="P2573" s="216">
        <v>10.9</v>
      </c>
      <c r="GO2573" s="277"/>
      <c r="GP2573" s="277"/>
      <c r="GQ2573" s="277"/>
      <c r="GR2573" s="277"/>
      <c r="GS2573" s="277"/>
      <c r="GT2573" s="277"/>
      <c r="GU2573" s="277"/>
      <c r="GW2573" s="157" t="s">
        <v>396</v>
      </c>
      <c r="GX2573" s="157"/>
      <c r="GY2573" s="157"/>
      <c r="GZ2573" s="277"/>
      <c r="HA2573" s="157"/>
      <c r="HB2573" s="157"/>
      <c r="HC2573" s="277"/>
      <c r="HD2573" s="277"/>
      <c r="HF2573" s="277"/>
      <c r="HH2573" s="289"/>
    </row>
    <row r="2574" spans="1:216" ht="12.75" customHeight="1">
      <c r="A2574" s="195"/>
      <c r="B2574" s="189" t="s">
        <v>397</v>
      </c>
      <c r="C2574" s="501" t="s">
        <v>398</v>
      </c>
      <c r="D2574" s="501"/>
      <c r="E2574" s="501"/>
      <c r="F2574" s="501"/>
      <c r="G2574" s="501"/>
      <c r="H2574" s="190" t="s">
        <v>399</v>
      </c>
      <c r="I2574" s="201">
        <v>0.01</v>
      </c>
      <c r="J2574" s="197">
        <v>1.6068849999999999</v>
      </c>
      <c r="K2574" s="215">
        <v>8.0344000000000006E-3</v>
      </c>
      <c r="L2574" s="198"/>
      <c r="M2574" s="199"/>
      <c r="N2574" s="200">
        <v>1582.31</v>
      </c>
      <c r="O2574" s="191"/>
      <c r="P2574" s="194">
        <v>12.71</v>
      </c>
      <c r="Q2574" s="278"/>
      <c r="R2574" s="278"/>
      <c r="GO2574" s="277"/>
      <c r="GP2574" s="277"/>
      <c r="GQ2574" s="277"/>
      <c r="GR2574" s="277"/>
      <c r="GS2574" s="277"/>
      <c r="GT2574" s="277"/>
      <c r="GU2574" s="277"/>
      <c r="GW2574" s="157"/>
      <c r="GX2574" s="157" t="s">
        <v>398</v>
      </c>
      <c r="GY2574" s="157"/>
      <c r="GZ2574" s="277"/>
      <c r="HA2574" s="157"/>
      <c r="HB2574" s="157"/>
      <c r="HC2574" s="277"/>
      <c r="HD2574" s="277"/>
      <c r="HF2574" s="277"/>
      <c r="HH2574" s="289"/>
    </row>
    <row r="2575" spans="1:216" ht="12.75" customHeight="1">
      <c r="A2575" s="203"/>
      <c r="B2575" s="189" t="s">
        <v>400</v>
      </c>
      <c r="C2575" s="501" t="s">
        <v>401</v>
      </c>
      <c r="D2575" s="501"/>
      <c r="E2575" s="501"/>
      <c r="F2575" s="501"/>
      <c r="G2575" s="501"/>
      <c r="H2575" s="190" t="s">
        <v>392</v>
      </c>
      <c r="I2575" s="201">
        <v>0.01</v>
      </c>
      <c r="J2575" s="197">
        <v>1.6068849999999999</v>
      </c>
      <c r="K2575" s="215">
        <v>8.0344000000000006E-3</v>
      </c>
      <c r="L2575" s="193"/>
      <c r="M2575" s="191"/>
      <c r="N2575" s="204">
        <v>777.91</v>
      </c>
      <c r="O2575" s="191"/>
      <c r="P2575" s="216">
        <v>6.25</v>
      </c>
      <c r="GO2575" s="277"/>
      <c r="GP2575" s="277"/>
      <c r="GQ2575" s="277"/>
      <c r="GR2575" s="277"/>
      <c r="GS2575" s="277"/>
      <c r="GT2575" s="277"/>
      <c r="GU2575" s="277"/>
      <c r="GW2575" s="157"/>
      <c r="GX2575" s="157"/>
      <c r="GY2575" s="157" t="s">
        <v>401</v>
      </c>
      <c r="GZ2575" s="277"/>
      <c r="HA2575" s="157"/>
      <c r="HB2575" s="157"/>
      <c r="HC2575" s="277"/>
      <c r="HD2575" s="277"/>
      <c r="HF2575" s="277"/>
      <c r="HH2575" s="289"/>
    </row>
    <row r="2576" spans="1:216" ht="12.75" customHeight="1">
      <c r="A2576" s="195"/>
      <c r="B2576" s="189" t="s">
        <v>402</v>
      </c>
      <c r="C2576" s="501" t="s">
        <v>403</v>
      </c>
      <c r="D2576" s="501"/>
      <c r="E2576" s="501"/>
      <c r="F2576" s="501"/>
      <c r="G2576" s="501"/>
      <c r="H2576" s="190" t="s">
        <v>399</v>
      </c>
      <c r="I2576" s="201">
        <v>0.01</v>
      </c>
      <c r="J2576" s="197">
        <v>1.6068849999999999</v>
      </c>
      <c r="K2576" s="215">
        <v>8.0344000000000006E-3</v>
      </c>
      <c r="L2576" s="198"/>
      <c r="M2576" s="199"/>
      <c r="N2576" s="200">
        <v>543.33000000000004</v>
      </c>
      <c r="O2576" s="191"/>
      <c r="P2576" s="194">
        <v>4.37</v>
      </c>
      <c r="Q2576" s="278"/>
      <c r="R2576" s="278"/>
      <c r="GO2576" s="277"/>
      <c r="GP2576" s="277"/>
      <c r="GQ2576" s="277"/>
      <c r="GR2576" s="277"/>
      <c r="GS2576" s="277"/>
      <c r="GT2576" s="277"/>
      <c r="GU2576" s="277"/>
      <c r="GW2576" s="157"/>
      <c r="GX2576" s="157" t="s">
        <v>403</v>
      </c>
      <c r="GY2576" s="157"/>
      <c r="GZ2576" s="277"/>
      <c r="HA2576" s="157"/>
      <c r="HB2576" s="157"/>
      <c r="HC2576" s="277"/>
      <c r="HD2576" s="277"/>
      <c r="HF2576" s="277"/>
      <c r="HH2576" s="289"/>
    </row>
    <row r="2577" spans="1:216" ht="12.75" customHeight="1">
      <c r="A2577" s="203"/>
      <c r="B2577" s="189" t="s">
        <v>404</v>
      </c>
      <c r="C2577" s="501" t="s">
        <v>405</v>
      </c>
      <c r="D2577" s="501"/>
      <c r="E2577" s="501"/>
      <c r="F2577" s="501"/>
      <c r="G2577" s="501"/>
      <c r="H2577" s="190" t="s">
        <v>392</v>
      </c>
      <c r="I2577" s="201">
        <v>0.01</v>
      </c>
      <c r="J2577" s="197">
        <v>1.6068849999999999</v>
      </c>
      <c r="K2577" s="215">
        <v>8.0344000000000006E-3</v>
      </c>
      <c r="L2577" s="193"/>
      <c r="M2577" s="191"/>
      <c r="N2577" s="204">
        <v>579.11</v>
      </c>
      <c r="O2577" s="191"/>
      <c r="P2577" s="216">
        <v>4.6500000000000004</v>
      </c>
      <c r="GO2577" s="277"/>
      <c r="GP2577" s="277"/>
      <c r="GQ2577" s="277"/>
      <c r="GR2577" s="277"/>
      <c r="GS2577" s="277"/>
      <c r="GT2577" s="277"/>
      <c r="GU2577" s="277"/>
      <c r="GW2577" s="157"/>
      <c r="GX2577" s="157"/>
      <c r="GY2577" s="157" t="s">
        <v>405</v>
      </c>
      <c r="GZ2577" s="277"/>
      <c r="HA2577" s="157"/>
      <c r="HB2577" s="157"/>
      <c r="HC2577" s="277"/>
      <c r="HD2577" s="277"/>
      <c r="HF2577" s="277"/>
      <c r="HH2577" s="289"/>
    </row>
    <row r="2578" spans="1:216" ht="12.75" customHeight="1">
      <c r="A2578" s="188"/>
      <c r="B2578" s="189" t="s">
        <v>180</v>
      </c>
      <c r="C2578" s="501" t="s">
        <v>410</v>
      </c>
      <c r="D2578" s="501"/>
      <c r="E2578" s="501"/>
      <c r="F2578" s="501"/>
      <c r="G2578" s="501"/>
      <c r="H2578" s="190"/>
      <c r="I2578" s="191"/>
      <c r="J2578" s="191"/>
      <c r="K2578" s="191"/>
      <c r="L2578" s="193"/>
      <c r="M2578" s="191"/>
      <c r="N2578" s="193"/>
      <c r="O2578" s="191"/>
      <c r="P2578" s="216">
        <v>526.99</v>
      </c>
      <c r="GO2578" s="277"/>
      <c r="GP2578" s="277"/>
      <c r="GQ2578" s="277"/>
      <c r="GR2578" s="277"/>
      <c r="GS2578" s="277"/>
      <c r="GT2578" s="277"/>
      <c r="GU2578" s="277"/>
      <c r="GW2578" s="157" t="s">
        <v>410</v>
      </c>
      <c r="GX2578" s="157"/>
      <c r="GY2578" s="157"/>
      <c r="GZ2578" s="277"/>
      <c r="HA2578" s="157"/>
      <c r="HB2578" s="157"/>
      <c r="HC2578" s="277"/>
      <c r="HD2578" s="277"/>
      <c r="HF2578" s="277"/>
      <c r="HH2578" s="289"/>
    </row>
    <row r="2579" spans="1:216" ht="12.75" customHeight="1">
      <c r="A2579" s="195"/>
      <c r="B2579" s="189" t="s">
        <v>1612</v>
      </c>
      <c r="C2579" s="501" t="s">
        <v>1613</v>
      </c>
      <c r="D2579" s="501"/>
      <c r="E2579" s="501"/>
      <c r="F2579" s="501"/>
      <c r="G2579" s="501"/>
      <c r="H2579" s="190" t="s">
        <v>413</v>
      </c>
      <c r="I2579" s="196">
        <v>0.1</v>
      </c>
      <c r="J2579" s="202">
        <v>1.0367</v>
      </c>
      <c r="K2579" s="197">
        <v>5.1834999999999999E-2</v>
      </c>
      <c r="L2579" s="205">
        <v>150.04</v>
      </c>
      <c r="M2579" s="206">
        <v>1.59</v>
      </c>
      <c r="N2579" s="200">
        <v>238.56</v>
      </c>
      <c r="O2579" s="191"/>
      <c r="P2579" s="194">
        <v>12.37</v>
      </c>
      <c r="Q2579" s="278"/>
      <c r="R2579" s="278"/>
      <c r="GO2579" s="277"/>
      <c r="GP2579" s="277"/>
      <c r="GQ2579" s="277"/>
      <c r="GR2579" s="277"/>
      <c r="GS2579" s="277"/>
      <c r="GT2579" s="277"/>
      <c r="GU2579" s="277"/>
      <c r="GW2579" s="157"/>
      <c r="GX2579" s="157" t="s">
        <v>1613</v>
      </c>
      <c r="GY2579" s="157"/>
      <c r="GZ2579" s="277"/>
      <c r="HA2579" s="157"/>
      <c r="HB2579" s="157"/>
      <c r="HC2579" s="277"/>
      <c r="HD2579" s="277"/>
      <c r="HF2579" s="277"/>
      <c r="HH2579" s="289"/>
    </row>
    <row r="2580" spans="1:216" ht="12.75" customHeight="1">
      <c r="A2580" s="195"/>
      <c r="B2580" s="189" t="s">
        <v>1614</v>
      </c>
      <c r="C2580" s="501" t="s">
        <v>1615</v>
      </c>
      <c r="D2580" s="501"/>
      <c r="E2580" s="501"/>
      <c r="F2580" s="501"/>
      <c r="G2580" s="501"/>
      <c r="H2580" s="190" t="s">
        <v>413</v>
      </c>
      <c r="I2580" s="201">
        <v>0.02</v>
      </c>
      <c r="J2580" s="202">
        <v>1.0367</v>
      </c>
      <c r="K2580" s="197">
        <v>1.0366999999999999E-2</v>
      </c>
      <c r="L2580" s="205">
        <v>187.38</v>
      </c>
      <c r="M2580" s="206">
        <v>0.87</v>
      </c>
      <c r="N2580" s="200">
        <v>163.02000000000001</v>
      </c>
      <c r="O2580" s="191"/>
      <c r="P2580" s="194">
        <v>1.69</v>
      </c>
      <c r="Q2580" s="278"/>
      <c r="R2580" s="278"/>
      <c r="GO2580" s="277"/>
      <c r="GP2580" s="277"/>
      <c r="GQ2580" s="277"/>
      <c r="GR2580" s="277"/>
      <c r="GS2580" s="277"/>
      <c r="GT2580" s="277"/>
      <c r="GU2580" s="277"/>
      <c r="GW2580" s="157"/>
      <c r="GX2580" s="157" t="s">
        <v>1615</v>
      </c>
      <c r="GY2580" s="157"/>
      <c r="GZ2580" s="277"/>
      <c r="HA2580" s="157"/>
      <c r="HB2580" s="157"/>
      <c r="HC2580" s="277"/>
      <c r="HD2580" s="277"/>
      <c r="HF2580" s="277"/>
      <c r="HH2580" s="289"/>
    </row>
    <row r="2581" spans="1:216" ht="33.75" customHeight="1">
      <c r="A2581" s="195"/>
      <c r="B2581" s="189" t="s">
        <v>593</v>
      </c>
      <c r="C2581" s="501" t="s">
        <v>594</v>
      </c>
      <c r="D2581" s="501"/>
      <c r="E2581" s="501"/>
      <c r="F2581" s="501"/>
      <c r="G2581" s="501"/>
      <c r="H2581" s="190" t="s">
        <v>595</v>
      </c>
      <c r="I2581" s="201">
        <v>16.670000000000002</v>
      </c>
      <c r="J2581" s="202">
        <v>1.0367</v>
      </c>
      <c r="K2581" s="215">
        <v>8.6408944999999999</v>
      </c>
      <c r="L2581" s="205">
        <v>5.87</v>
      </c>
      <c r="M2581" s="206">
        <v>0.87</v>
      </c>
      <c r="N2581" s="200">
        <v>5.1100000000000003</v>
      </c>
      <c r="O2581" s="191"/>
      <c r="P2581" s="194">
        <v>44.15</v>
      </c>
      <c r="Q2581" s="278"/>
      <c r="R2581" s="278"/>
      <c r="GO2581" s="277"/>
      <c r="GP2581" s="277"/>
      <c r="GQ2581" s="277"/>
      <c r="GR2581" s="277"/>
      <c r="GS2581" s="277"/>
      <c r="GT2581" s="277"/>
      <c r="GU2581" s="277"/>
      <c r="GW2581" s="157"/>
      <c r="GX2581" s="157" t="s">
        <v>594</v>
      </c>
      <c r="GY2581" s="157"/>
      <c r="GZ2581" s="277"/>
      <c r="HA2581" s="157"/>
      <c r="HB2581" s="157"/>
      <c r="HC2581" s="277"/>
      <c r="HD2581" s="277"/>
      <c r="HF2581" s="277"/>
      <c r="HH2581" s="289"/>
    </row>
    <row r="2582" spans="1:216" ht="22.5" customHeight="1">
      <c r="A2582" s="195"/>
      <c r="B2582" s="189" t="s">
        <v>1403</v>
      </c>
      <c r="C2582" s="501" t="s">
        <v>1404</v>
      </c>
      <c r="D2582" s="501"/>
      <c r="E2582" s="501"/>
      <c r="F2582" s="501"/>
      <c r="G2582" s="501"/>
      <c r="H2582" s="190" t="s">
        <v>1405</v>
      </c>
      <c r="I2582" s="209">
        <v>1</v>
      </c>
      <c r="J2582" s="202">
        <v>1.0367</v>
      </c>
      <c r="K2582" s="192">
        <v>0.51834999999999998</v>
      </c>
      <c r="L2582" s="205">
        <v>37.71</v>
      </c>
      <c r="M2582" s="206">
        <v>1.54</v>
      </c>
      <c r="N2582" s="200">
        <v>58.07</v>
      </c>
      <c r="O2582" s="191"/>
      <c r="P2582" s="194">
        <v>30.1</v>
      </c>
      <c r="Q2582" s="278"/>
      <c r="R2582" s="278"/>
      <c r="GO2582" s="277"/>
      <c r="GP2582" s="277"/>
      <c r="GQ2582" s="277"/>
      <c r="GR2582" s="277"/>
      <c r="GS2582" s="277"/>
      <c r="GT2582" s="277"/>
      <c r="GU2582" s="277"/>
      <c r="GW2582" s="157"/>
      <c r="GX2582" s="157" t="s">
        <v>1404</v>
      </c>
      <c r="GY2582" s="157"/>
      <c r="GZ2582" s="277"/>
      <c r="HA2582" s="157"/>
      <c r="HB2582" s="157"/>
      <c r="HC2582" s="277"/>
      <c r="HD2582" s="277"/>
      <c r="HF2582" s="277"/>
      <c r="HH2582" s="289"/>
    </row>
    <row r="2583" spans="1:216" ht="12.75" customHeight="1">
      <c r="A2583" s="195"/>
      <c r="B2583" s="189" t="s">
        <v>1616</v>
      </c>
      <c r="C2583" s="501" t="s">
        <v>1617</v>
      </c>
      <c r="D2583" s="501"/>
      <c r="E2583" s="501"/>
      <c r="F2583" s="501"/>
      <c r="G2583" s="501"/>
      <c r="H2583" s="190" t="s">
        <v>413</v>
      </c>
      <c r="I2583" s="201">
        <v>0.01</v>
      </c>
      <c r="J2583" s="202">
        <v>1.0367</v>
      </c>
      <c r="K2583" s="215">
        <v>5.1834999999999997E-3</v>
      </c>
      <c r="L2583" s="205">
        <v>395.65</v>
      </c>
      <c r="M2583" s="220">
        <v>1.6</v>
      </c>
      <c r="N2583" s="200">
        <v>633.04</v>
      </c>
      <c r="O2583" s="191"/>
      <c r="P2583" s="194">
        <v>3.28</v>
      </c>
      <c r="Q2583" s="278"/>
      <c r="R2583" s="278"/>
      <c r="GO2583" s="277"/>
      <c r="GP2583" s="277"/>
      <c r="GQ2583" s="277"/>
      <c r="GR2583" s="277"/>
      <c r="GS2583" s="277"/>
      <c r="GT2583" s="277"/>
      <c r="GU2583" s="277"/>
      <c r="GW2583" s="157"/>
      <c r="GX2583" s="157" t="s">
        <v>1617</v>
      </c>
      <c r="GY2583" s="157"/>
      <c r="GZ2583" s="277"/>
      <c r="HA2583" s="157"/>
      <c r="HB2583" s="157"/>
      <c r="HC2583" s="277"/>
      <c r="HD2583" s="277"/>
      <c r="HF2583" s="277"/>
      <c r="HH2583" s="289"/>
    </row>
    <row r="2584" spans="1:216" ht="12.75" customHeight="1">
      <c r="A2584" s="195"/>
      <c r="B2584" s="189" t="s">
        <v>1572</v>
      </c>
      <c r="C2584" s="501" t="s">
        <v>1573</v>
      </c>
      <c r="D2584" s="501"/>
      <c r="E2584" s="501"/>
      <c r="F2584" s="501"/>
      <c r="G2584" s="501"/>
      <c r="H2584" s="190" t="s">
        <v>413</v>
      </c>
      <c r="I2584" s="201">
        <v>0.08</v>
      </c>
      <c r="J2584" s="202">
        <v>1.0367</v>
      </c>
      <c r="K2584" s="197">
        <v>4.1467999999999998E-2</v>
      </c>
      <c r="L2584" s="205">
        <v>931.11</v>
      </c>
      <c r="M2584" s="206">
        <v>1.61</v>
      </c>
      <c r="N2584" s="200">
        <v>1499.09</v>
      </c>
      <c r="O2584" s="191"/>
      <c r="P2584" s="194">
        <v>62.16</v>
      </c>
      <c r="Q2584" s="278"/>
      <c r="R2584" s="278"/>
      <c r="GO2584" s="277"/>
      <c r="GP2584" s="277"/>
      <c r="GQ2584" s="277"/>
      <c r="GR2584" s="277"/>
      <c r="GS2584" s="277"/>
      <c r="GT2584" s="277"/>
      <c r="GU2584" s="277"/>
      <c r="GW2584" s="157"/>
      <c r="GX2584" s="157" t="s">
        <v>1573</v>
      </c>
      <c r="GY2584" s="157"/>
      <c r="GZ2584" s="277"/>
      <c r="HA2584" s="157"/>
      <c r="HB2584" s="157"/>
      <c r="HC2584" s="277"/>
      <c r="HD2584" s="277"/>
      <c r="HF2584" s="277"/>
      <c r="HH2584" s="289"/>
    </row>
    <row r="2585" spans="1:216" ht="12.75" customHeight="1">
      <c r="A2585" s="195"/>
      <c r="B2585" s="189" t="s">
        <v>1618</v>
      </c>
      <c r="C2585" s="501" t="s">
        <v>1619</v>
      </c>
      <c r="D2585" s="501"/>
      <c r="E2585" s="501"/>
      <c r="F2585" s="501"/>
      <c r="G2585" s="501"/>
      <c r="H2585" s="190" t="s">
        <v>418</v>
      </c>
      <c r="I2585" s="202">
        <v>1E-4</v>
      </c>
      <c r="J2585" s="202">
        <v>1.0367</v>
      </c>
      <c r="K2585" s="215">
        <v>5.1799999999999999E-5</v>
      </c>
      <c r="L2585" s="208">
        <v>308849.7</v>
      </c>
      <c r="M2585" s="206">
        <v>1.22</v>
      </c>
      <c r="N2585" s="200">
        <v>376796.63</v>
      </c>
      <c r="O2585" s="191"/>
      <c r="P2585" s="194">
        <v>19.52</v>
      </c>
      <c r="Q2585" s="278"/>
      <c r="R2585" s="278"/>
      <c r="GO2585" s="277"/>
      <c r="GP2585" s="277"/>
      <c r="GQ2585" s="277"/>
      <c r="GR2585" s="277"/>
      <c r="GS2585" s="277"/>
      <c r="GT2585" s="277"/>
      <c r="GU2585" s="277"/>
      <c r="GW2585" s="157"/>
      <c r="GX2585" s="157" t="s">
        <v>1619</v>
      </c>
      <c r="GY2585" s="157"/>
      <c r="GZ2585" s="277"/>
      <c r="HA2585" s="157"/>
      <c r="HB2585" s="157"/>
      <c r="HC2585" s="277"/>
      <c r="HD2585" s="277"/>
      <c r="HF2585" s="277"/>
      <c r="HH2585" s="289"/>
    </row>
    <row r="2586" spans="1:216" ht="12.75" customHeight="1">
      <c r="A2586" s="195"/>
      <c r="B2586" s="189" t="s">
        <v>1620</v>
      </c>
      <c r="C2586" s="501" t="s">
        <v>1621</v>
      </c>
      <c r="D2586" s="501"/>
      <c r="E2586" s="501"/>
      <c r="F2586" s="501"/>
      <c r="G2586" s="501"/>
      <c r="H2586" s="190" t="s">
        <v>587</v>
      </c>
      <c r="I2586" s="201">
        <v>1.02</v>
      </c>
      <c r="J2586" s="202">
        <v>1.0367</v>
      </c>
      <c r="K2586" s="197">
        <v>0.52871699999999999</v>
      </c>
      <c r="L2586" s="205">
        <v>655.9</v>
      </c>
      <c r="M2586" s="206">
        <v>1.02</v>
      </c>
      <c r="N2586" s="200">
        <v>669.02</v>
      </c>
      <c r="O2586" s="191"/>
      <c r="P2586" s="194">
        <v>353.72</v>
      </c>
      <c r="Q2586" s="278"/>
      <c r="R2586" s="278"/>
      <c r="GO2586" s="277"/>
      <c r="GP2586" s="277"/>
      <c r="GQ2586" s="277"/>
      <c r="GR2586" s="277"/>
      <c r="GS2586" s="277"/>
      <c r="GT2586" s="277"/>
      <c r="GU2586" s="277"/>
      <c r="GW2586" s="157"/>
      <c r="GX2586" s="157" t="s">
        <v>1621</v>
      </c>
      <c r="GY2586" s="157"/>
      <c r="GZ2586" s="277"/>
      <c r="HA2586" s="157"/>
      <c r="HB2586" s="157"/>
      <c r="HC2586" s="277"/>
      <c r="HD2586" s="277"/>
      <c r="HF2586" s="277"/>
      <c r="HH2586" s="289"/>
    </row>
    <row r="2587" spans="1:216" ht="12.75" customHeight="1">
      <c r="A2587" s="210"/>
      <c r="B2587" s="187"/>
      <c r="C2587" s="500" t="s">
        <v>429</v>
      </c>
      <c r="D2587" s="500"/>
      <c r="E2587" s="500"/>
      <c r="F2587" s="500"/>
      <c r="G2587" s="500"/>
      <c r="H2587" s="180"/>
      <c r="I2587" s="181"/>
      <c r="J2587" s="181"/>
      <c r="K2587" s="181"/>
      <c r="L2587" s="183"/>
      <c r="M2587" s="181"/>
      <c r="N2587" s="211"/>
      <c r="O2587" s="181"/>
      <c r="P2587" s="212">
        <v>7958.07</v>
      </c>
      <c r="Q2587" s="278"/>
      <c r="R2587" s="278"/>
      <c r="GO2587" s="277"/>
      <c r="GP2587" s="277"/>
      <c r="GQ2587" s="277"/>
      <c r="GR2587" s="277"/>
      <c r="GS2587" s="277"/>
      <c r="GT2587" s="277"/>
      <c r="GU2587" s="277"/>
      <c r="GW2587" s="157"/>
      <c r="GX2587" s="157"/>
      <c r="GY2587" s="157"/>
      <c r="GZ2587" s="277" t="s">
        <v>429</v>
      </c>
      <c r="HA2587" s="157"/>
      <c r="HB2587" s="157"/>
      <c r="HC2587" s="277"/>
      <c r="HD2587" s="277"/>
      <c r="HF2587" s="277"/>
      <c r="HH2587" s="289"/>
    </row>
    <row r="2588" spans="1:216" ht="12.75" customHeight="1">
      <c r="A2588" s="203" t="s">
        <v>830</v>
      </c>
      <c r="B2588" s="189" t="s">
        <v>430</v>
      </c>
      <c r="C2588" s="501" t="s">
        <v>431</v>
      </c>
      <c r="D2588" s="501"/>
      <c r="E2588" s="501"/>
      <c r="F2588" s="501"/>
      <c r="G2588" s="501"/>
      <c r="H2588" s="190" t="s">
        <v>432</v>
      </c>
      <c r="I2588" s="209">
        <v>2</v>
      </c>
      <c r="J2588" s="191"/>
      <c r="K2588" s="209">
        <v>2</v>
      </c>
      <c r="L2588" s="193"/>
      <c r="M2588" s="191"/>
      <c r="N2588" s="193"/>
      <c r="O2588" s="202">
        <v>1.0367</v>
      </c>
      <c r="P2588" s="216">
        <v>95.52</v>
      </c>
      <c r="GO2588" s="277"/>
      <c r="GP2588" s="277"/>
      <c r="GQ2588" s="277"/>
      <c r="GR2588" s="277"/>
      <c r="GS2588" s="277"/>
      <c r="GT2588" s="277"/>
      <c r="GU2588" s="277"/>
      <c r="GW2588" s="157"/>
      <c r="GX2588" s="157"/>
      <c r="GY2588" s="157"/>
      <c r="GZ2588" s="277"/>
      <c r="HA2588" s="157" t="s">
        <v>431</v>
      </c>
      <c r="HB2588" s="157"/>
      <c r="HC2588" s="277"/>
      <c r="HD2588" s="277"/>
      <c r="HF2588" s="277"/>
      <c r="HH2588" s="289"/>
    </row>
    <row r="2589" spans="1:216" ht="12.75" customHeight="1">
      <c r="A2589" s="203"/>
      <c r="B2589" s="189"/>
      <c r="C2589" s="501" t="s">
        <v>433</v>
      </c>
      <c r="D2589" s="501"/>
      <c r="E2589" s="501"/>
      <c r="F2589" s="501"/>
      <c r="G2589" s="501"/>
      <c r="H2589" s="190"/>
      <c r="I2589" s="191"/>
      <c r="J2589" s="191"/>
      <c r="K2589" s="191"/>
      <c r="L2589" s="193"/>
      <c r="M2589" s="191"/>
      <c r="N2589" s="193"/>
      <c r="O2589" s="191"/>
      <c r="P2589" s="194">
        <v>7414</v>
      </c>
      <c r="GO2589" s="277"/>
      <c r="GP2589" s="277"/>
      <c r="GQ2589" s="277"/>
      <c r="GR2589" s="277"/>
      <c r="GS2589" s="277"/>
      <c r="GT2589" s="277"/>
      <c r="GU2589" s="277"/>
      <c r="GW2589" s="157"/>
      <c r="GX2589" s="157"/>
      <c r="GY2589" s="157"/>
      <c r="GZ2589" s="277"/>
      <c r="HA2589" s="157"/>
      <c r="HB2589" s="157" t="s">
        <v>433</v>
      </c>
      <c r="HC2589" s="277"/>
      <c r="HD2589" s="277"/>
      <c r="HF2589" s="277"/>
      <c r="HH2589" s="289"/>
    </row>
    <row r="2590" spans="1:216" ht="12.75" customHeight="1">
      <c r="A2590" s="203"/>
      <c r="B2590" s="189" t="s">
        <v>603</v>
      </c>
      <c r="C2590" s="501" t="s">
        <v>604</v>
      </c>
      <c r="D2590" s="501"/>
      <c r="E2590" s="501"/>
      <c r="F2590" s="501"/>
      <c r="G2590" s="501"/>
      <c r="H2590" s="190" t="s">
        <v>432</v>
      </c>
      <c r="I2590" s="209">
        <v>97</v>
      </c>
      <c r="J2590" s="191"/>
      <c r="K2590" s="209">
        <v>97</v>
      </c>
      <c r="L2590" s="193"/>
      <c r="M2590" s="191"/>
      <c r="N2590" s="193"/>
      <c r="O2590" s="191"/>
      <c r="P2590" s="194">
        <v>7191.58</v>
      </c>
      <c r="GO2590" s="277"/>
      <c r="GP2590" s="277"/>
      <c r="GQ2590" s="277"/>
      <c r="GR2590" s="277"/>
      <c r="GS2590" s="277"/>
      <c r="GT2590" s="277"/>
      <c r="GU2590" s="277"/>
      <c r="GW2590" s="157"/>
      <c r="GX2590" s="157"/>
      <c r="GY2590" s="157"/>
      <c r="GZ2590" s="277"/>
      <c r="HA2590" s="157"/>
      <c r="HB2590" s="157" t="s">
        <v>604</v>
      </c>
      <c r="HC2590" s="277"/>
      <c r="HD2590" s="277"/>
      <c r="HF2590" s="277"/>
      <c r="HH2590" s="289"/>
    </row>
    <row r="2591" spans="1:216" ht="12.75" customHeight="1">
      <c r="A2591" s="203"/>
      <c r="B2591" s="189" t="s">
        <v>605</v>
      </c>
      <c r="C2591" s="501" t="s">
        <v>606</v>
      </c>
      <c r="D2591" s="501"/>
      <c r="E2591" s="501"/>
      <c r="F2591" s="501"/>
      <c r="G2591" s="501"/>
      <c r="H2591" s="190" t="s">
        <v>432</v>
      </c>
      <c r="I2591" s="209">
        <v>51</v>
      </c>
      <c r="J2591" s="191"/>
      <c r="K2591" s="209">
        <v>51</v>
      </c>
      <c r="L2591" s="193"/>
      <c r="M2591" s="191"/>
      <c r="N2591" s="193"/>
      <c r="O2591" s="191"/>
      <c r="P2591" s="194">
        <v>3781.14</v>
      </c>
      <c r="GO2591" s="277"/>
      <c r="GP2591" s="277"/>
      <c r="GQ2591" s="277"/>
      <c r="GR2591" s="277"/>
      <c r="GS2591" s="277"/>
      <c r="GT2591" s="277"/>
      <c r="GU2591" s="277"/>
      <c r="GW2591" s="157"/>
      <c r="GX2591" s="157"/>
      <c r="GY2591" s="157"/>
      <c r="GZ2591" s="277"/>
      <c r="HA2591" s="157"/>
      <c r="HB2591" s="157" t="s">
        <v>606</v>
      </c>
      <c r="HC2591" s="277"/>
      <c r="HD2591" s="277"/>
      <c r="HF2591" s="277"/>
      <c r="HH2591" s="289"/>
    </row>
    <row r="2592" spans="1:216" ht="12.75" customHeight="1">
      <c r="A2592" s="213"/>
      <c r="B2592" s="214"/>
      <c r="C2592" s="500" t="s">
        <v>438</v>
      </c>
      <c r="D2592" s="500"/>
      <c r="E2592" s="500"/>
      <c r="F2592" s="500"/>
      <c r="G2592" s="500"/>
      <c r="H2592" s="180"/>
      <c r="I2592" s="181"/>
      <c r="J2592" s="181"/>
      <c r="K2592" s="181"/>
      <c r="L2592" s="183"/>
      <c r="M2592" s="181"/>
      <c r="N2592" s="211">
        <v>38052.620000000003</v>
      </c>
      <c r="O2592" s="181"/>
      <c r="P2592" s="212">
        <v>19026.310000000001</v>
      </c>
      <c r="GO2592" s="277"/>
      <c r="GP2592" s="277"/>
      <c r="GQ2592" s="277"/>
      <c r="GR2592" s="277"/>
      <c r="GS2592" s="277"/>
      <c r="GT2592" s="277"/>
      <c r="GU2592" s="277"/>
      <c r="GW2592" s="157"/>
      <c r="GX2592" s="157"/>
      <c r="GY2592" s="157"/>
      <c r="GZ2592" s="277"/>
      <c r="HA2592" s="157"/>
      <c r="HB2592" s="157"/>
      <c r="HC2592" s="277" t="s">
        <v>438</v>
      </c>
      <c r="HD2592" s="277"/>
      <c r="HF2592" s="277"/>
      <c r="HH2592" s="289"/>
    </row>
    <row r="2593" spans="1:216" ht="1.5" customHeight="1">
      <c r="A2593" s="223"/>
      <c r="B2593" s="224"/>
      <c r="C2593" s="224"/>
      <c r="D2593" s="224"/>
      <c r="E2593" s="224"/>
      <c r="F2593" s="225"/>
      <c r="G2593" s="225"/>
      <c r="H2593" s="225"/>
      <c r="I2593" s="225"/>
      <c r="J2593" s="226"/>
      <c r="K2593" s="225"/>
      <c r="L2593" s="226"/>
      <c r="M2593" s="227"/>
      <c r="N2593" s="226"/>
      <c r="O2593" s="228"/>
      <c r="P2593" s="229"/>
      <c r="Q2593" s="279"/>
      <c r="R2593" s="280"/>
      <c r="GO2593" s="277"/>
      <c r="GP2593" s="277"/>
      <c r="GQ2593" s="277"/>
      <c r="GR2593" s="277"/>
      <c r="GS2593" s="277"/>
      <c r="GT2593" s="277"/>
      <c r="GU2593" s="277"/>
      <c r="GW2593" s="157"/>
      <c r="GX2593" s="157"/>
      <c r="GY2593" s="157"/>
      <c r="GZ2593" s="277"/>
      <c r="HA2593" s="157"/>
      <c r="HB2593" s="157"/>
      <c r="HC2593" s="277"/>
      <c r="HD2593" s="277"/>
      <c r="HF2593" s="277"/>
      <c r="HH2593" s="289"/>
    </row>
    <row r="2594" spans="1:216" ht="12.75" customHeight="1">
      <c r="A2594" s="210"/>
      <c r="B2594" s="230"/>
      <c r="C2594" s="496" t="s">
        <v>2306</v>
      </c>
      <c r="D2594" s="496"/>
      <c r="E2594" s="496"/>
      <c r="F2594" s="496"/>
      <c r="G2594" s="496"/>
      <c r="H2594" s="496"/>
      <c r="I2594" s="496"/>
      <c r="J2594" s="496"/>
      <c r="K2594" s="496"/>
      <c r="L2594" s="496"/>
      <c r="M2594" s="496"/>
      <c r="N2594" s="496"/>
      <c r="O2594" s="496"/>
      <c r="P2594" s="232"/>
      <c r="Q2594" s="279"/>
      <c r="R2594" s="280"/>
      <c r="GO2594" s="277"/>
      <c r="GP2594" s="277"/>
      <c r="GQ2594" s="277"/>
      <c r="GR2594" s="277"/>
      <c r="GS2594" s="277"/>
      <c r="GT2594" s="277"/>
      <c r="GU2594" s="277"/>
      <c r="GW2594" s="157"/>
      <c r="GX2594" s="157"/>
      <c r="GY2594" s="157"/>
      <c r="GZ2594" s="277"/>
      <c r="HA2594" s="157"/>
      <c r="HB2594" s="157"/>
      <c r="HC2594" s="277"/>
      <c r="HD2594" s="277" t="s">
        <v>2306</v>
      </c>
      <c r="HF2594" s="277"/>
      <c r="HH2594" s="289"/>
    </row>
    <row r="2595" spans="1:216" ht="12.75" customHeight="1">
      <c r="A2595" s="210"/>
      <c r="B2595" s="187"/>
      <c r="C2595" s="495" t="s">
        <v>675</v>
      </c>
      <c r="D2595" s="495"/>
      <c r="E2595" s="495"/>
      <c r="F2595" s="495"/>
      <c r="G2595" s="495"/>
      <c r="H2595" s="495"/>
      <c r="I2595" s="495"/>
      <c r="J2595" s="495"/>
      <c r="K2595" s="495"/>
      <c r="L2595" s="495"/>
      <c r="M2595" s="495"/>
      <c r="N2595" s="495"/>
      <c r="O2595" s="495"/>
      <c r="P2595" s="234">
        <v>275534.39</v>
      </c>
      <c r="Q2595" s="279"/>
      <c r="R2595" s="280"/>
      <c r="GO2595" s="277"/>
      <c r="GP2595" s="277"/>
      <c r="GQ2595" s="277"/>
      <c r="GR2595" s="277"/>
      <c r="GS2595" s="277"/>
      <c r="GT2595" s="277"/>
      <c r="GU2595" s="277"/>
      <c r="GW2595" s="157"/>
      <c r="GX2595" s="157"/>
      <c r="GY2595" s="157"/>
      <c r="GZ2595" s="277"/>
      <c r="HA2595" s="157"/>
      <c r="HB2595" s="157"/>
      <c r="HC2595" s="277"/>
      <c r="HD2595" s="277"/>
      <c r="HE2595" s="140" t="s">
        <v>675</v>
      </c>
      <c r="HF2595" s="277"/>
      <c r="HH2595" s="289"/>
    </row>
    <row r="2596" spans="1:216" ht="12.75" customHeight="1">
      <c r="A2596" s="210"/>
      <c r="B2596" s="187"/>
      <c r="C2596" s="495" t="s">
        <v>676</v>
      </c>
      <c r="D2596" s="495"/>
      <c r="E2596" s="495"/>
      <c r="F2596" s="495"/>
      <c r="G2596" s="495"/>
      <c r="H2596" s="495"/>
      <c r="I2596" s="495"/>
      <c r="J2596" s="495"/>
      <c r="K2596" s="495"/>
      <c r="L2596" s="495"/>
      <c r="M2596" s="495"/>
      <c r="N2596" s="495"/>
      <c r="O2596" s="495"/>
      <c r="P2596" s="235"/>
      <c r="Q2596" s="279"/>
      <c r="R2596" s="280"/>
      <c r="GO2596" s="277"/>
      <c r="GP2596" s="277"/>
      <c r="GQ2596" s="277"/>
      <c r="GR2596" s="277"/>
      <c r="GS2596" s="277"/>
      <c r="GT2596" s="277"/>
      <c r="GU2596" s="277"/>
      <c r="GW2596" s="157"/>
      <c r="GX2596" s="157"/>
      <c r="GY2596" s="157"/>
      <c r="GZ2596" s="277"/>
      <c r="HA2596" s="157"/>
      <c r="HB2596" s="157"/>
      <c r="HC2596" s="277"/>
      <c r="HD2596" s="277"/>
      <c r="HE2596" s="140" t="s">
        <v>676</v>
      </c>
      <c r="HF2596" s="277"/>
      <c r="HH2596" s="289"/>
    </row>
    <row r="2597" spans="1:216" ht="12.75" customHeight="1">
      <c r="A2597" s="210"/>
      <c r="B2597" s="187"/>
      <c r="C2597" s="495" t="s">
        <v>677</v>
      </c>
      <c r="D2597" s="495"/>
      <c r="E2597" s="495"/>
      <c r="F2597" s="495"/>
      <c r="G2597" s="495"/>
      <c r="H2597" s="495"/>
      <c r="I2597" s="495"/>
      <c r="J2597" s="495"/>
      <c r="K2597" s="495"/>
      <c r="L2597" s="495"/>
      <c r="M2597" s="495"/>
      <c r="N2597" s="495"/>
      <c r="O2597" s="495"/>
      <c r="P2597" s="234">
        <v>232011.06</v>
      </c>
      <c r="Q2597" s="279"/>
      <c r="R2597" s="280"/>
      <c r="GO2597" s="277"/>
      <c r="GP2597" s="277"/>
      <c r="GQ2597" s="277"/>
      <c r="GR2597" s="277"/>
      <c r="GS2597" s="277"/>
      <c r="GT2597" s="277"/>
      <c r="GU2597" s="277"/>
      <c r="GW2597" s="157"/>
      <c r="GX2597" s="157"/>
      <c r="GY2597" s="157"/>
      <c r="GZ2597" s="277"/>
      <c r="HA2597" s="157"/>
      <c r="HB2597" s="157"/>
      <c r="HC2597" s="277"/>
      <c r="HD2597" s="277"/>
      <c r="HE2597" s="140" t="s">
        <v>677</v>
      </c>
      <c r="HF2597" s="277"/>
      <c r="HH2597" s="289"/>
    </row>
    <row r="2598" spans="1:216" ht="12.75" customHeight="1">
      <c r="A2598" s="210"/>
      <c r="B2598" s="187"/>
      <c r="C2598" s="495" t="s">
        <v>678</v>
      </c>
      <c r="D2598" s="495"/>
      <c r="E2598" s="495"/>
      <c r="F2598" s="495"/>
      <c r="G2598" s="495"/>
      <c r="H2598" s="495"/>
      <c r="I2598" s="495"/>
      <c r="J2598" s="495"/>
      <c r="K2598" s="495"/>
      <c r="L2598" s="495"/>
      <c r="M2598" s="495"/>
      <c r="N2598" s="495"/>
      <c r="O2598" s="495"/>
      <c r="P2598" s="234">
        <v>5106.8599999999997</v>
      </c>
      <c r="Q2598" s="279"/>
      <c r="R2598" s="280"/>
      <c r="GO2598" s="277"/>
      <c r="GP2598" s="277"/>
      <c r="GQ2598" s="277"/>
      <c r="GR2598" s="277"/>
      <c r="GS2598" s="277"/>
      <c r="GT2598" s="277"/>
      <c r="GU2598" s="277"/>
      <c r="GW2598" s="157"/>
      <c r="GX2598" s="157"/>
      <c r="GY2598" s="157"/>
      <c r="GZ2598" s="277"/>
      <c r="HA2598" s="157"/>
      <c r="HB2598" s="157"/>
      <c r="HC2598" s="277"/>
      <c r="HD2598" s="277"/>
      <c r="HE2598" s="140" t="s">
        <v>678</v>
      </c>
      <c r="HF2598" s="277"/>
      <c r="HH2598" s="289"/>
    </row>
    <row r="2599" spans="1:216" ht="12.75" customHeight="1">
      <c r="A2599" s="210"/>
      <c r="B2599" s="187"/>
      <c r="C2599" s="495" t="s">
        <v>679</v>
      </c>
      <c r="D2599" s="495"/>
      <c r="E2599" s="495"/>
      <c r="F2599" s="495"/>
      <c r="G2599" s="495"/>
      <c r="H2599" s="495"/>
      <c r="I2599" s="495"/>
      <c r="J2599" s="495"/>
      <c r="K2599" s="495"/>
      <c r="L2599" s="495"/>
      <c r="M2599" s="495"/>
      <c r="N2599" s="495"/>
      <c r="O2599" s="495"/>
      <c r="P2599" s="234">
        <v>2692.27</v>
      </c>
      <c r="Q2599" s="279"/>
      <c r="R2599" s="280"/>
      <c r="GO2599" s="277"/>
      <c r="GP2599" s="277"/>
      <c r="GQ2599" s="277"/>
      <c r="GR2599" s="277"/>
      <c r="GS2599" s="277"/>
      <c r="GT2599" s="277"/>
      <c r="GU2599" s="277"/>
      <c r="GW2599" s="157"/>
      <c r="GX2599" s="157"/>
      <c r="GY2599" s="157"/>
      <c r="GZ2599" s="277"/>
      <c r="HA2599" s="157"/>
      <c r="HB2599" s="157"/>
      <c r="HC2599" s="277"/>
      <c r="HD2599" s="277"/>
      <c r="HE2599" s="140" t="s">
        <v>679</v>
      </c>
      <c r="HF2599" s="277"/>
      <c r="HH2599" s="289"/>
    </row>
    <row r="2600" spans="1:216" ht="12.75" customHeight="1">
      <c r="A2600" s="210"/>
      <c r="B2600" s="187"/>
      <c r="C2600" s="495" t="s">
        <v>680</v>
      </c>
      <c r="D2600" s="495"/>
      <c r="E2600" s="495"/>
      <c r="F2600" s="495"/>
      <c r="G2600" s="495"/>
      <c r="H2600" s="495"/>
      <c r="I2600" s="495"/>
      <c r="J2600" s="495"/>
      <c r="K2600" s="495"/>
      <c r="L2600" s="495"/>
      <c r="M2600" s="495"/>
      <c r="N2600" s="495"/>
      <c r="O2600" s="495"/>
      <c r="P2600" s="234">
        <v>35724.199999999997</v>
      </c>
      <c r="Q2600" s="279"/>
      <c r="R2600" s="280"/>
      <c r="GO2600" s="277"/>
      <c r="GP2600" s="277"/>
      <c r="GQ2600" s="277"/>
      <c r="GR2600" s="277"/>
      <c r="GS2600" s="277"/>
      <c r="GT2600" s="277"/>
      <c r="GU2600" s="277"/>
      <c r="GW2600" s="157"/>
      <c r="GX2600" s="157"/>
      <c r="GY2600" s="157"/>
      <c r="GZ2600" s="277"/>
      <c r="HA2600" s="157"/>
      <c r="HB2600" s="157"/>
      <c r="HC2600" s="277"/>
      <c r="HD2600" s="277"/>
      <c r="HE2600" s="140" t="s">
        <v>680</v>
      </c>
      <c r="HF2600" s="277"/>
      <c r="HH2600" s="289"/>
    </row>
    <row r="2601" spans="1:216" ht="12.75" customHeight="1">
      <c r="A2601" s="210"/>
      <c r="B2601" s="187"/>
      <c r="C2601" s="495" t="s">
        <v>681</v>
      </c>
      <c r="D2601" s="495"/>
      <c r="E2601" s="495"/>
      <c r="F2601" s="495"/>
      <c r="G2601" s="495"/>
      <c r="H2601" s="495"/>
      <c r="I2601" s="495"/>
      <c r="J2601" s="495"/>
      <c r="K2601" s="495"/>
      <c r="L2601" s="495"/>
      <c r="M2601" s="495"/>
      <c r="N2601" s="495"/>
      <c r="O2601" s="495"/>
      <c r="P2601" s="234">
        <v>622895.31999999995</v>
      </c>
      <c r="Q2601" s="279"/>
      <c r="R2601" s="280"/>
      <c r="GO2601" s="277"/>
      <c r="GP2601" s="277"/>
      <c r="GQ2601" s="277"/>
      <c r="GR2601" s="277"/>
      <c r="GS2601" s="277"/>
      <c r="GT2601" s="277"/>
      <c r="GU2601" s="277"/>
      <c r="GW2601" s="157"/>
      <c r="GX2601" s="157"/>
      <c r="GY2601" s="157"/>
      <c r="GZ2601" s="277"/>
      <c r="HA2601" s="157"/>
      <c r="HB2601" s="157"/>
      <c r="HC2601" s="277"/>
      <c r="HD2601" s="277"/>
      <c r="HE2601" s="140" t="s">
        <v>681</v>
      </c>
      <c r="HF2601" s="277"/>
      <c r="HH2601" s="289"/>
    </row>
    <row r="2602" spans="1:216" ht="12.75" customHeight="1">
      <c r="A2602" s="210"/>
      <c r="B2602" s="187"/>
      <c r="C2602" s="495" t="s">
        <v>676</v>
      </c>
      <c r="D2602" s="495"/>
      <c r="E2602" s="495"/>
      <c r="F2602" s="495"/>
      <c r="G2602" s="495"/>
      <c r="H2602" s="495"/>
      <c r="I2602" s="495"/>
      <c r="J2602" s="495"/>
      <c r="K2602" s="495"/>
      <c r="L2602" s="495"/>
      <c r="M2602" s="495"/>
      <c r="N2602" s="495"/>
      <c r="O2602" s="495"/>
      <c r="P2602" s="235"/>
      <c r="Q2602" s="279"/>
      <c r="R2602" s="280"/>
      <c r="GO2602" s="277"/>
      <c r="GP2602" s="277"/>
      <c r="GQ2602" s="277"/>
      <c r="GR2602" s="277"/>
      <c r="GS2602" s="277"/>
      <c r="GT2602" s="277"/>
      <c r="GU2602" s="277"/>
      <c r="GW2602" s="157"/>
      <c r="GX2602" s="157"/>
      <c r="GY2602" s="157"/>
      <c r="GZ2602" s="277"/>
      <c r="HA2602" s="157"/>
      <c r="HB2602" s="157"/>
      <c r="HC2602" s="277"/>
      <c r="HD2602" s="277"/>
      <c r="HE2602" s="140" t="s">
        <v>676</v>
      </c>
      <c r="HF2602" s="277"/>
      <c r="HH2602" s="289"/>
    </row>
    <row r="2603" spans="1:216" ht="12.75" customHeight="1">
      <c r="A2603" s="210"/>
      <c r="B2603" s="187"/>
      <c r="C2603" s="495" t="s">
        <v>682</v>
      </c>
      <c r="D2603" s="495"/>
      <c r="E2603" s="495"/>
      <c r="F2603" s="495"/>
      <c r="G2603" s="495"/>
      <c r="H2603" s="495"/>
      <c r="I2603" s="495"/>
      <c r="J2603" s="495"/>
      <c r="K2603" s="495"/>
      <c r="L2603" s="495"/>
      <c r="M2603" s="495"/>
      <c r="N2603" s="495"/>
      <c r="O2603" s="495"/>
      <c r="P2603" s="234">
        <v>232011.06</v>
      </c>
      <c r="Q2603" s="279"/>
      <c r="R2603" s="280"/>
      <c r="GO2603" s="277"/>
      <c r="GP2603" s="277"/>
      <c r="GQ2603" s="277"/>
      <c r="GR2603" s="277"/>
      <c r="GS2603" s="277"/>
      <c r="GT2603" s="277"/>
      <c r="GU2603" s="277"/>
      <c r="GW2603" s="157"/>
      <c r="GX2603" s="157"/>
      <c r="GY2603" s="157"/>
      <c r="GZ2603" s="277"/>
      <c r="HA2603" s="157"/>
      <c r="HB2603" s="157"/>
      <c r="HC2603" s="277"/>
      <c r="HD2603" s="277"/>
      <c r="HE2603" s="140" t="s">
        <v>682</v>
      </c>
      <c r="HF2603" s="277"/>
      <c r="HH2603" s="289"/>
    </row>
    <row r="2604" spans="1:216" ht="12.75" customHeight="1">
      <c r="A2604" s="210"/>
      <c r="B2604" s="187"/>
      <c r="C2604" s="495" t="s">
        <v>683</v>
      </c>
      <c r="D2604" s="495"/>
      <c r="E2604" s="495"/>
      <c r="F2604" s="495"/>
      <c r="G2604" s="495"/>
      <c r="H2604" s="495"/>
      <c r="I2604" s="495"/>
      <c r="J2604" s="495"/>
      <c r="K2604" s="495"/>
      <c r="L2604" s="495"/>
      <c r="M2604" s="495"/>
      <c r="N2604" s="495"/>
      <c r="O2604" s="495"/>
      <c r="P2604" s="234">
        <v>5106.8599999999997</v>
      </c>
      <c r="Q2604" s="279"/>
      <c r="R2604" s="280"/>
      <c r="GO2604" s="277"/>
      <c r="GP2604" s="277"/>
      <c r="GQ2604" s="277"/>
      <c r="GR2604" s="277"/>
      <c r="GS2604" s="277"/>
      <c r="GT2604" s="277"/>
      <c r="GU2604" s="277"/>
      <c r="GW2604" s="157"/>
      <c r="GX2604" s="157"/>
      <c r="GY2604" s="157"/>
      <c r="GZ2604" s="277"/>
      <c r="HA2604" s="157"/>
      <c r="HB2604" s="157"/>
      <c r="HC2604" s="277"/>
      <c r="HD2604" s="277"/>
      <c r="HE2604" s="140" t="s">
        <v>683</v>
      </c>
      <c r="HF2604" s="277"/>
      <c r="HH2604" s="289"/>
    </row>
    <row r="2605" spans="1:216" ht="12.75" customHeight="1">
      <c r="A2605" s="210"/>
      <c r="B2605" s="187"/>
      <c r="C2605" s="495" t="s">
        <v>684</v>
      </c>
      <c r="D2605" s="495"/>
      <c r="E2605" s="495"/>
      <c r="F2605" s="495"/>
      <c r="G2605" s="495"/>
      <c r="H2605" s="495"/>
      <c r="I2605" s="495"/>
      <c r="J2605" s="495"/>
      <c r="K2605" s="495"/>
      <c r="L2605" s="495"/>
      <c r="M2605" s="495"/>
      <c r="N2605" s="495"/>
      <c r="O2605" s="495"/>
      <c r="P2605" s="234">
        <v>2692.27</v>
      </c>
      <c r="Q2605" s="279"/>
      <c r="R2605" s="280"/>
      <c r="GO2605" s="277"/>
      <c r="GP2605" s="277"/>
      <c r="GQ2605" s="277"/>
      <c r="GR2605" s="277"/>
      <c r="GS2605" s="277"/>
      <c r="GT2605" s="277"/>
      <c r="GU2605" s="277"/>
      <c r="GW2605" s="157"/>
      <c r="GX2605" s="157"/>
      <c r="GY2605" s="157"/>
      <c r="GZ2605" s="277"/>
      <c r="HA2605" s="157"/>
      <c r="HB2605" s="157"/>
      <c r="HC2605" s="277"/>
      <c r="HD2605" s="277"/>
      <c r="HE2605" s="140" t="s">
        <v>684</v>
      </c>
      <c r="HF2605" s="277"/>
      <c r="HH2605" s="289"/>
    </row>
    <row r="2606" spans="1:216" ht="12.75" customHeight="1">
      <c r="A2606" s="210"/>
      <c r="B2606" s="187"/>
      <c r="C2606" s="495" t="s">
        <v>685</v>
      </c>
      <c r="D2606" s="495"/>
      <c r="E2606" s="495"/>
      <c r="F2606" s="495"/>
      <c r="G2606" s="495"/>
      <c r="H2606" s="495"/>
      <c r="I2606" s="495"/>
      <c r="J2606" s="495"/>
      <c r="K2606" s="495"/>
      <c r="L2606" s="495"/>
      <c r="M2606" s="495"/>
      <c r="N2606" s="495"/>
      <c r="O2606" s="495"/>
      <c r="P2606" s="234">
        <v>35724.199999999997</v>
      </c>
      <c r="Q2606" s="279"/>
      <c r="R2606" s="280"/>
      <c r="GO2606" s="277"/>
      <c r="GP2606" s="277"/>
      <c r="GQ2606" s="277"/>
      <c r="GR2606" s="277"/>
      <c r="GS2606" s="277"/>
      <c r="GT2606" s="277"/>
      <c r="GU2606" s="277"/>
      <c r="GW2606" s="157"/>
      <c r="GX2606" s="157"/>
      <c r="GY2606" s="157"/>
      <c r="GZ2606" s="277"/>
      <c r="HA2606" s="157"/>
      <c r="HB2606" s="157"/>
      <c r="HC2606" s="277"/>
      <c r="HD2606" s="277"/>
      <c r="HE2606" s="140" t="s">
        <v>685</v>
      </c>
      <c r="HF2606" s="277"/>
      <c r="HH2606" s="289"/>
    </row>
    <row r="2607" spans="1:216" ht="12.75" customHeight="1">
      <c r="A2607" s="210"/>
      <c r="B2607" s="187"/>
      <c r="C2607" s="495" t="s">
        <v>686</v>
      </c>
      <c r="D2607" s="495"/>
      <c r="E2607" s="495"/>
      <c r="F2607" s="495"/>
      <c r="G2607" s="495"/>
      <c r="H2607" s="495"/>
      <c r="I2607" s="495"/>
      <c r="J2607" s="495"/>
      <c r="K2607" s="495"/>
      <c r="L2607" s="495"/>
      <c r="M2607" s="495"/>
      <c r="N2607" s="495"/>
      <c r="O2607" s="495"/>
      <c r="P2607" s="234">
        <v>227662.23</v>
      </c>
      <c r="Q2607" s="279"/>
      <c r="R2607" s="280"/>
      <c r="GO2607" s="277"/>
      <c r="GP2607" s="277"/>
      <c r="GQ2607" s="277"/>
      <c r="GR2607" s="277"/>
      <c r="GS2607" s="277"/>
      <c r="GT2607" s="277"/>
      <c r="GU2607" s="277"/>
      <c r="GW2607" s="157"/>
      <c r="GX2607" s="157"/>
      <c r="GY2607" s="157"/>
      <c r="GZ2607" s="277"/>
      <c r="HA2607" s="157"/>
      <c r="HB2607" s="157"/>
      <c r="HC2607" s="277"/>
      <c r="HD2607" s="277"/>
      <c r="HE2607" s="140" t="s">
        <v>686</v>
      </c>
      <c r="HF2607" s="277"/>
      <c r="HH2607" s="289"/>
    </row>
    <row r="2608" spans="1:216" ht="12.75" customHeight="1">
      <c r="A2608" s="210"/>
      <c r="B2608" s="187"/>
      <c r="C2608" s="495" t="s">
        <v>687</v>
      </c>
      <c r="D2608" s="495"/>
      <c r="E2608" s="495"/>
      <c r="F2608" s="495"/>
      <c r="G2608" s="495"/>
      <c r="H2608" s="495"/>
      <c r="I2608" s="495"/>
      <c r="J2608" s="495"/>
      <c r="K2608" s="495"/>
      <c r="L2608" s="495"/>
      <c r="M2608" s="495"/>
      <c r="N2608" s="495"/>
      <c r="O2608" s="495"/>
      <c r="P2608" s="234">
        <v>119698.7</v>
      </c>
      <c r="Q2608" s="279"/>
      <c r="R2608" s="280"/>
      <c r="GO2608" s="277"/>
      <c r="GP2608" s="277"/>
      <c r="GQ2608" s="277"/>
      <c r="GR2608" s="277"/>
      <c r="GS2608" s="277"/>
      <c r="GT2608" s="277"/>
      <c r="GU2608" s="277"/>
      <c r="GW2608" s="157"/>
      <c r="GX2608" s="157"/>
      <c r="GY2608" s="157"/>
      <c r="GZ2608" s="277"/>
      <c r="HA2608" s="157"/>
      <c r="HB2608" s="157"/>
      <c r="HC2608" s="277"/>
      <c r="HD2608" s="277"/>
      <c r="HE2608" s="140" t="s">
        <v>687</v>
      </c>
      <c r="HF2608" s="277"/>
      <c r="HH2608" s="289"/>
    </row>
    <row r="2609" spans="1:216" ht="12.75" customHeight="1">
      <c r="A2609" s="210"/>
      <c r="B2609" s="187"/>
      <c r="C2609" s="495" t="s">
        <v>688</v>
      </c>
      <c r="D2609" s="495"/>
      <c r="E2609" s="495"/>
      <c r="F2609" s="495"/>
      <c r="G2609" s="495"/>
      <c r="H2609" s="495"/>
      <c r="I2609" s="495"/>
      <c r="J2609" s="495"/>
      <c r="K2609" s="495"/>
      <c r="L2609" s="495"/>
      <c r="M2609" s="495"/>
      <c r="N2609" s="495"/>
      <c r="O2609" s="495"/>
      <c r="P2609" s="234">
        <v>234703.33</v>
      </c>
      <c r="Q2609" s="279"/>
      <c r="R2609" s="280"/>
      <c r="GO2609" s="277"/>
      <c r="GP2609" s="277"/>
      <c r="GQ2609" s="277"/>
      <c r="GR2609" s="277"/>
      <c r="GS2609" s="277"/>
      <c r="GT2609" s="277"/>
      <c r="GU2609" s="277"/>
      <c r="GW2609" s="157"/>
      <c r="GX2609" s="157"/>
      <c r="GY2609" s="157"/>
      <c r="GZ2609" s="277"/>
      <c r="HA2609" s="157"/>
      <c r="HB2609" s="157"/>
      <c r="HC2609" s="277"/>
      <c r="HD2609" s="277"/>
      <c r="HE2609" s="140" t="s">
        <v>688</v>
      </c>
      <c r="HF2609" s="277"/>
      <c r="HH2609" s="289"/>
    </row>
    <row r="2610" spans="1:216" ht="12.75" customHeight="1">
      <c r="A2610" s="210"/>
      <c r="B2610" s="187"/>
      <c r="C2610" s="495" t="s">
        <v>689</v>
      </c>
      <c r="D2610" s="495"/>
      <c r="E2610" s="495"/>
      <c r="F2610" s="495"/>
      <c r="G2610" s="495"/>
      <c r="H2610" s="495"/>
      <c r="I2610" s="495"/>
      <c r="J2610" s="495"/>
      <c r="K2610" s="495"/>
      <c r="L2610" s="495"/>
      <c r="M2610" s="495"/>
      <c r="N2610" s="495"/>
      <c r="O2610" s="495"/>
      <c r="P2610" s="234">
        <v>227662.23</v>
      </c>
      <c r="Q2610" s="279"/>
      <c r="R2610" s="280"/>
      <c r="GO2610" s="277"/>
      <c r="GP2610" s="277"/>
      <c r="GQ2610" s="277"/>
      <c r="GR2610" s="277"/>
      <c r="GS2610" s="277"/>
      <c r="GT2610" s="277"/>
      <c r="GU2610" s="277"/>
      <c r="GW2610" s="157"/>
      <c r="GX2610" s="157"/>
      <c r="GY2610" s="157"/>
      <c r="GZ2610" s="277"/>
      <c r="HA2610" s="157"/>
      <c r="HB2610" s="157"/>
      <c r="HC2610" s="277"/>
      <c r="HD2610" s="277"/>
      <c r="HE2610" s="140" t="s">
        <v>689</v>
      </c>
      <c r="HF2610" s="277"/>
      <c r="HH2610" s="289"/>
    </row>
    <row r="2611" spans="1:216" ht="12.75" customHeight="1">
      <c r="A2611" s="210"/>
      <c r="B2611" s="187"/>
      <c r="C2611" s="495" t="s">
        <v>690</v>
      </c>
      <c r="D2611" s="495"/>
      <c r="E2611" s="495"/>
      <c r="F2611" s="495"/>
      <c r="G2611" s="495"/>
      <c r="H2611" s="495"/>
      <c r="I2611" s="495"/>
      <c r="J2611" s="495"/>
      <c r="K2611" s="495"/>
      <c r="L2611" s="495"/>
      <c r="M2611" s="495"/>
      <c r="N2611" s="495"/>
      <c r="O2611" s="495"/>
      <c r="P2611" s="234">
        <v>119698.7</v>
      </c>
      <c r="Q2611" s="279"/>
      <c r="R2611" s="280"/>
      <c r="GO2611" s="277"/>
      <c r="GP2611" s="277"/>
      <c r="GQ2611" s="277"/>
      <c r="GR2611" s="277"/>
      <c r="GS2611" s="277"/>
      <c r="GT2611" s="277"/>
      <c r="GU2611" s="277"/>
      <c r="GW2611" s="157"/>
      <c r="GX2611" s="157"/>
      <c r="GY2611" s="157"/>
      <c r="GZ2611" s="277"/>
      <c r="HA2611" s="157"/>
      <c r="HB2611" s="157"/>
      <c r="HC2611" s="277"/>
      <c r="HD2611" s="277"/>
      <c r="HE2611" s="140" t="s">
        <v>690</v>
      </c>
      <c r="HF2611" s="277"/>
      <c r="HH2611" s="289"/>
    </row>
    <row r="2612" spans="1:216" ht="12.75" customHeight="1">
      <c r="A2612" s="210"/>
      <c r="B2612" s="230"/>
      <c r="C2612" s="496" t="s">
        <v>2307</v>
      </c>
      <c r="D2612" s="496"/>
      <c r="E2612" s="496"/>
      <c r="F2612" s="496"/>
      <c r="G2612" s="496"/>
      <c r="H2612" s="496"/>
      <c r="I2612" s="496"/>
      <c r="J2612" s="496"/>
      <c r="K2612" s="496"/>
      <c r="L2612" s="496"/>
      <c r="M2612" s="496"/>
      <c r="N2612" s="496"/>
      <c r="O2612" s="496"/>
      <c r="P2612" s="236">
        <v>622895.31999999995</v>
      </c>
      <c r="Q2612" s="279"/>
      <c r="R2612" s="280"/>
      <c r="GO2612" s="277"/>
      <c r="GP2612" s="277"/>
      <c r="GQ2612" s="277"/>
      <c r="GR2612" s="277"/>
      <c r="GS2612" s="277"/>
      <c r="GT2612" s="277"/>
      <c r="GU2612" s="277"/>
      <c r="GW2612" s="157"/>
      <c r="GX2612" s="157"/>
      <c r="GY2612" s="157"/>
      <c r="GZ2612" s="277"/>
      <c r="HA2612" s="157"/>
      <c r="HB2612" s="157"/>
      <c r="HC2612" s="277"/>
      <c r="HD2612" s="277"/>
      <c r="HF2612" s="277" t="s">
        <v>2307</v>
      </c>
      <c r="HH2612" s="289"/>
    </row>
    <row r="2613" spans="1:216" ht="12.75" customHeight="1">
      <c r="A2613" s="210"/>
      <c r="B2613" s="187"/>
      <c r="C2613" s="495" t="s">
        <v>692</v>
      </c>
      <c r="D2613" s="495"/>
      <c r="E2613" s="495"/>
      <c r="F2613" s="495"/>
      <c r="G2613" s="495"/>
      <c r="H2613" s="495"/>
      <c r="I2613" s="495"/>
      <c r="J2613" s="495"/>
      <c r="K2613" s="495"/>
      <c r="L2613" s="495"/>
      <c r="M2613" s="495"/>
      <c r="N2613" s="495"/>
      <c r="O2613" s="495"/>
      <c r="P2613" s="235"/>
      <c r="Q2613" s="279"/>
      <c r="R2613" s="280"/>
      <c r="GO2613" s="277"/>
      <c r="GP2613" s="277"/>
      <c r="GQ2613" s="277"/>
      <c r="GR2613" s="277"/>
      <c r="GS2613" s="277"/>
      <c r="GT2613" s="277"/>
      <c r="GU2613" s="277"/>
      <c r="GW2613" s="157"/>
      <c r="GX2613" s="157"/>
      <c r="GY2613" s="157"/>
      <c r="GZ2613" s="277"/>
      <c r="HA2613" s="157"/>
      <c r="HB2613" s="157"/>
      <c r="HC2613" s="277"/>
      <c r="HD2613" s="277"/>
      <c r="HE2613" s="140" t="s">
        <v>692</v>
      </c>
      <c r="HF2613" s="277"/>
      <c r="HH2613" s="289"/>
    </row>
    <row r="2614" spans="1:216" ht="12.75" customHeight="1">
      <c r="A2614" s="210"/>
      <c r="B2614" s="187"/>
      <c r="C2614" s="495" t="s">
        <v>694</v>
      </c>
      <c r="D2614" s="495"/>
      <c r="E2614" s="495"/>
      <c r="F2614" s="495"/>
      <c r="G2614" s="495"/>
      <c r="H2614" s="495"/>
      <c r="I2614" s="495"/>
      <c r="J2614" s="495"/>
      <c r="K2614" s="237" t="s">
        <v>2308</v>
      </c>
      <c r="L2614" s="231"/>
      <c r="M2614" s="231"/>
      <c r="O2614" s="238"/>
      <c r="P2614" s="235"/>
      <c r="Q2614" s="279"/>
      <c r="R2614" s="280"/>
      <c r="GO2614" s="277"/>
      <c r="GP2614" s="277"/>
      <c r="GQ2614" s="277"/>
      <c r="GR2614" s="277"/>
      <c r="GS2614" s="277"/>
      <c r="GT2614" s="277"/>
      <c r="GU2614" s="277"/>
      <c r="GW2614" s="157"/>
      <c r="GX2614" s="157"/>
      <c r="GY2614" s="157"/>
      <c r="GZ2614" s="277"/>
      <c r="HA2614" s="157"/>
      <c r="HB2614" s="157"/>
      <c r="HC2614" s="277"/>
      <c r="HD2614" s="277"/>
      <c r="HF2614" s="277"/>
      <c r="HG2614" s="140" t="s">
        <v>694</v>
      </c>
      <c r="HH2614" s="289"/>
    </row>
    <row r="2615" spans="1:216" ht="12.75" customHeight="1">
      <c r="A2615" s="210"/>
      <c r="B2615" s="187"/>
      <c r="C2615" s="495" t="s">
        <v>696</v>
      </c>
      <c r="D2615" s="495"/>
      <c r="E2615" s="495"/>
      <c r="F2615" s="495"/>
      <c r="G2615" s="495"/>
      <c r="H2615" s="495"/>
      <c r="I2615" s="495"/>
      <c r="J2615" s="495"/>
      <c r="K2615" s="237" t="s">
        <v>2309</v>
      </c>
      <c r="L2615" s="231"/>
      <c r="M2615" s="231"/>
      <c r="O2615" s="238"/>
      <c r="P2615" s="235"/>
      <c r="Q2615" s="279"/>
      <c r="R2615" s="280"/>
      <c r="GO2615" s="277"/>
      <c r="GP2615" s="277"/>
      <c r="GQ2615" s="277"/>
      <c r="GR2615" s="277"/>
      <c r="GS2615" s="277"/>
      <c r="GT2615" s="277"/>
      <c r="GU2615" s="277"/>
      <c r="GW2615" s="157"/>
      <c r="GX2615" s="157"/>
      <c r="GY2615" s="157"/>
      <c r="GZ2615" s="277"/>
      <c r="HA2615" s="157"/>
      <c r="HB2615" s="157"/>
      <c r="HC2615" s="277"/>
      <c r="HD2615" s="277"/>
      <c r="HF2615" s="277"/>
      <c r="HG2615" s="140" t="s">
        <v>696</v>
      </c>
      <c r="HH2615" s="289"/>
    </row>
    <row r="2616" spans="1:216" ht="12.75" customHeight="1">
      <c r="A2616" s="497" t="s">
        <v>2310</v>
      </c>
      <c r="B2616" s="497"/>
      <c r="C2616" s="497"/>
      <c r="D2616" s="497"/>
      <c r="E2616" s="497"/>
      <c r="F2616" s="497"/>
      <c r="G2616" s="497"/>
      <c r="H2616" s="497"/>
      <c r="I2616" s="497"/>
      <c r="J2616" s="497"/>
      <c r="K2616" s="497"/>
      <c r="L2616" s="497"/>
      <c r="M2616" s="497"/>
      <c r="N2616" s="497"/>
      <c r="O2616" s="497"/>
      <c r="P2616" s="497"/>
      <c r="GO2616" s="277" t="s">
        <v>2310</v>
      </c>
      <c r="GP2616" s="277"/>
      <c r="GQ2616" s="277"/>
      <c r="GR2616" s="277"/>
      <c r="GS2616" s="277"/>
      <c r="GT2616" s="277"/>
      <c r="GU2616" s="277"/>
      <c r="GW2616" s="157"/>
      <c r="GX2616" s="157"/>
      <c r="GY2616" s="157"/>
      <c r="GZ2616" s="277"/>
      <c r="HA2616" s="157"/>
      <c r="HB2616" s="157"/>
      <c r="HC2616" s="277"/>
      <c r="HD2616" s="277"/>
      <c r="HF2616" s="277"/>
      <c r="HH2616" s="289"/>
    </row>
    <row r="2617" spans="1:216" ht="12.75" customHeight="1">
      <c r="A2617" s="497" t="s">
        <v>2311</v>
      </c>
      <c r="B2617" s="497"/>
      <c r="C2617" s="497"/>
      <c r="D2617" s="497"/>
      <c r="E2617" s="497"/>
      <c r="F2617" s="497"/>
      <c r="G2617" s="497"/>
      <c r="H2617" s="497"/>
      <c r="I2617" s="497"/>
      <c r="J2617" s="497"/>
      <c r="K2617" s="497"/>
      <c r="L2617" s="497"/>
      <c r="M2617" s="497"/>
      <c r="N2617" s="497"/>
      <c r="O2617" s="497"/>
      <c r="P2617" s="497"/>
      <c r="GO2617" s="277"/>
      <c r="GP2617" s="277" t="s">
        <v>2311</v>
      </c>
      <c r="GQ2617" s="277"/>
      <c r="GR2617" s="277"/>
      <c r="GS2617" s="277"/>
      <c r="GT2617" s="277"/>
      <c r="GU2617" s="277"/>
      <c r="GW2617" s="157"/>
      <c r="GX2617" s="157"/>
      <c r="GY2617" s="157"/>
      <c r="GZ2617" s="277"/>
      <c r="HA2617" s="157"/>
      <c r="HB2617" s="157"/>
      <c r="HC2617" s="277"/>
      <c r="HD2617" s="277"/>
      <c r="HF2617" s="277"/>
      <c r="HH2617" s="289"/>
    </row>
    <row r="2618" spans="1:216" ht="22.5" customHeight="1">
      <c r="A2618" s="178" t="s">
        <v>831</v>
      </c>
      <c r="B2618" s="179" t="s">
        <v>2098</v>
      </c>
      <c r="C2618" s="498" t="s">
        <v>2099</v>
      </c>
      <c r="D2618" s="498"/>
      <c r="E2618" s="498"/>
      <c r="F2618" s="498"/>
      <c r="G2618" s="498"/>
      <c r="H2618" s="180" t="s">
        <v>142</v>
      </c>
      <c r="I2618" s="181">
        <v>2</v>
      </c>
      <c r="J2618" s="182">
        <v>1</v>
      </c>
      <c r="K2618" s="182">
        <v>2</v>
      </c>
      <c r="L2618" s="183"/>
      <c r="M2618" s="181"/>
      <c r="N2618" s="184"/>
      <c r="O2618" s="181"/>
      <c r="P2618" s="185"/>
      <c r="GO2618" s="277"/>
      <c r="GP2618" s="277"/>
      <c r="GQ2618" s="277" t="s">
        <v>2099</v>
      </c>
      <c r="GR2618" s="277"/>
      <c r="GS2618" s="277"/>
      <c r="GT2618" s="277"/>
      <c r="GU2618" s="277"/>
      <c r="GW2618" s="157"/>
      <c r="GX2618" s="157"/>
      <c r="GY2618" s="157"/>
      <c r="GZ2618" s="277"/>
      <c r="HA2618" s="157"/>
      <c r="HB2618" s="157"/>
      <c r="HC2618" s="277"/>
      <c r="HD2618" s="277"/>
      <c r="HF2618" s="277"/>
      <c r="HH2618" s="289"/>
    </row>
    <row r="2619" spans="1:216" ht="12.75" customHeight="1">
      <c r="A2619" s="186"/>
      <c r="B2619" s="187"/>
      <c r="C2619" s="499" t="s">
        <v>2011</v>
      </c>
      <c r="D2619" s="499"/>
      <c r="E2619" s="499"/>
      <c r="F2619" s="499"/>
      <c r="G2619" s="499"/>
      <c r="H2619" s="499"/>
      <c r="I2619" s="499"/>
      <c r="J2619" s="499"/>
      <c r="K2619" s="499"/>
      <c r="L2619" s="499"/>
      <c r="M2619" s="499"/>
      <c r="N2619" s="499"/>
      <c r="O2619" s="499"/>
      <c r="P2619" s="499"/>
      <c r="GO2619" s="277"/>
      <c r="GP2619" s="277"/>
      <c r="GQ2619" s="277"/>
      <c r="GR2619" s="277"/>
      <c r="GS2619" s="277"/>
      <c r="GT2619" s="277"/>
      <c r="GU2619" s="277"/>
      <c r="GV2619" s="140" t="s">
        <v>2011</v>
      </c>
      <c r="GW2619" s="157"/>
      <c r="GX2619" s="157"/>
      <c r="GY2619" s="157"/>
      <c r="GZ2619" s="277"/>
      <c r="HA2619" s="157"/>
      <c r="HB2619" s="157"/>
      <c r="HC2619" s="277"/>
      <c r="HD2619" s="277"/>
      <c r="HF2619" s="277"/>
      <c r="HH2619" s="289"/>
    </row>
    <row r="2620" spans="1:216" ht="12.75" customHeight="1">
      <c r="A2620" s="188"/>
      <c r="B2620" s="189" t="s">
        <v>164</v>
      </c>
      <c r="C2620" s="501" t="s">
        <v>391</v>
      </c>
      <c r="D2620" s="501"/>
      <c r="E2620" s="501"/>
      <c r="F2620" s="501"/>
      <c r="G2620" s="501"/>
      <c r="H2620" s="190" t="s">
        <v>392</v>
      </c>
      <c r="I2620" s="191"/>
      <c r="J2620" s="191"/>
      <c r="K2620" s="197">
        <v>2.778356</v>
      </c>
      <c r="L2620" s="193"/>
      <c r="M2620" s="191"/>
      <c r="N2620" s="193"/>
      <c r="O2620" s="191"/>
      <c r="P2620" s="194">
        <v>1590.97</v>
      </c>
      <c r="GO2620" s="277"/>
      <c r="GP2620" s="277"/>
      <c r="GQ2620" s="277"/>
      <c r="GR2620" s="277"/>
      <c r="GS2620" s="277"/>
      <c r="GT2620" s="277"/>
      <c r="GU2620" s="277"/>
      <c r="GW2620" s="157" t="s">
        <v>391</v>
      </c>
      <c r="GX2620" s="157"/>
      <c r="GY2620" s="157"/>
      <c r="GZ2620" s="277"/>
      <c r="HA2620" s="157"/>
      <c r="HB2620" s="157"/>
      <c r="HC2620" s="277"/>
      <c r="HD2620" s="277"/>
      <c r="HF2620" s="277"/>
      <c r="HH2620" s="289"/>
    </row>
    <row r="2621" spans="1:216" ht="12.75" customHeight="1">
      <c r="A2621" s="195"/>
      <c r="B2621" s="189" t="s">
        <v>2100</v>
      </c>
      <c r="C2621" s="501" t="s">
        <v>2101</v>
      </c>
      <c r="D2621" s="501"/>
      <c r="E2621" s="501"/>
      <c r="F2621" s="501"/>
      <c r="G2621" s="501"/>
      <c r="H2621" s="190" t="s">
        <v>392</v>
      </c>
      <c r="I2621" s="201">
        <v>1.34</v>
      </c>
      <c r="J2621" s="202">
        <v>1.0367</v>
      </c>
      <c r="K2621" s="197">
        <v>2.778356</v>
      </c>
      <c r="L2621" s="198"/>
      <c r="M2621" s="199"/>
      <c r="N2621" s="200">
        <v>572.63</v>
      </c>
      <c r="O2621" s="191"/>
      <c r="P2621" s="194">
        <v>1590.97</v>
      </c>
      <c r="Q2621" s="278"/>
      <c r="R2621" s="278"/>
      <c r="GO2621" s="277"/>
      <c r="GP2621" s="277"/>
      <c r="GQ2621" s="277"/>
      <c r="GR2621" s="277"/>
      <c r="GS2621" s="277"/>
      <c r="GT2621" s="277"/>
      <c r="GU2621" s="277"/>
      <c r="GW2621" s="157"/>
      <c r="GX2621" s="157" t="s">
        <v>2101</v>
      </c>
      <c r="GY2621" s="157"/>
      <c r="GZ2621" s="277"/>
      <c r="HA2621" s="157"/>
      <c r="HB2621" s="157"/>
      <c r="HC2621" s="277"/>
      <c r="HD2621" s="277"/>
      <c r="HF2621" s="277"/>
      <c r="HH2621" s="289"/>
    </row>
    <row r="2622" spans="1:216" ht="12.75" customHeight="1">
      <c r="A2622" s="188"/>
      <c r="B2622" s="189" t="s">
        <v>167</v>
      </c>
      <c r="C2622" s="501" t="s">
        <v>395</v>
      </c>
      <c r="D2622" s="501"/>
      <c r="E2622" s="501"/>
      <c r="F2622" s="501"/>
      <c r="G2622" s="501"/>
      <c r="H2622" s="190"/>
      <c r="I2622" s="191"/>
      <c r="J2622" s="191"/>
      <c r="K2622" s="191"/>
      <c r="L2622" s="193"/>
      <c r="M2622" s="191"/>
      <c r="N2622" s="193"/>
      <c r="O2622" s="191"/>
      <c r="P2622" s="216">
        <v>7.75</v>
      </c>
      <c r="GO2622" s="277"/>
      <c r="GP2622" s="277"/>
      <c r="GQ2622" s="277"/>
      <c r="GR2622" s="277"/>
      <c r="GS2622" s="277"/>
      <c r="GT2622" s="277"/>
      <c r="GU2622" s="277"/>
      <c r="GW2622" s="157" t="s">
        <v>395</v>
      </c>
      <c r="GX2622" s="157"/>
      <c r="GY2622" s="157"/>
      <c r="GZ2622" s="277"/>
      <c r="HA2622" s="157"/>
      <c r="HB2622" s="157"/>
      <c r="HC2622" s="277"/>
      <c r="HD2622" s="277"/>
      <c r="HF2622" s="277"/>
      <c r="HH2622" s="289"/>
    </row>
    <row r="2623" spans="1:216" ht="22.5" customHeight="1">
      <c r="A2623" s="195"/>
      <c r="B2623" s="189" t="s">
        <v>406</v>
      </c>
      <c r="C2623" s="501" t="s">
        <v>407</v>
      </c>
      <c r="D2623" s="501"/>
      <c r="E2623" s="501"/>
      <c r="F2623" s="501"/>
      <c r="G2623" s="501"/>
      <c r="H2623" s="190" t="s">
        <v>399</v>
      </c>
      <c r="I2623" s="207">
        <v>0.108</v>
      </c>
      <c r="J2623" s="202">
        <v>1.0367</v>
      </c>
      <c r="K2623" s="215">
        <v>0.22392719999999999</v>
      </c>
      <c r="L2623" s="198"/>
      <c r="M2623" s="199"/>
      <c r="N2623" s="200">
        <v>34.6</v>
      </c>
      <c r="O2623" s="191"/>
      <c r="P2623" s="194">
        <v>7.75</v>
      </c>
      <c r="Q2623" s="278"/>
      <c r="R2623" s="278"/>
      <c r="GO2623" s="277"/>
      <c r="GP2623" s="277"/>
      <c r="GQ2623" s="277"/>
      <c r="GR2623" s="277"/>
      <c r="GS2623" s="277"/>
      <c r="GT2623" s="277"/>
      <c r="GU2623" s="277"/>
      <c r="GW2623" s="157"/>
      <c r="GX2623" s="157" t="s">
        <v>407</v>
      </c>
      <c r="GY2623" s="157"/>
      <c r="GZ2623" s="277"/>
      <c r="HA2623" s="157"/>
      <c r="HB2623" s="157"/>
      <c r="HC2623" s="277"/>
      <c r="HD2623" s="277"/>
      <c r="HF2623" s="277"/>
      <c r="HH2623" s="289"/>
    </row>
    <row r="2624" spans="1:216" ht="12.75" customHeight="1">
      <c r="A2624" s="188"/>
      <c r="B2624" s="189" t="s">
        <v>180</v>
      </c>
      <c r="C2624" s="501" t="s">
        <v>410</v>
      </c>
      <c r="D2624" s="501"/>
      <c r="E2624" s="501"/>
      <c r="F2624" s="501"/>
      <c r="G2624" s="501"/>
      <c r="H2624" s="190"/>
      <c r="I2624" s="191"/>
      <c r="J2624" s="191"/>
      <c r="K2624" s="191"/>
      <c r="L2624" s="193"/>
      <c r="M2624" s="191"/>
      <c r="N2624" s="193"/>
      <c r="O2624" s="191"/>
      <c r="P2624" s="216">
        <v>611.9</v>
      </c>
      <c r="GO2624" s="277"/>
      <c r="GP2624" s="277"/>
      <c r="GQ2624" s="277"/>
      <c r="GR2624" s="277"/>
      <c r="GS2624" s="277"/>
      <c r="GT2624" s="277"/>
      <c r="GU2624" s="277"/>
      <c r="GW2624" s="157" t="s">
        <v>410</v>
      </c>
      <c r="GX2624" s="157"/>
      <c r="GY2624" s="157"/>
      <c r="GZ2624" s="277"/>
      <c r="HA2624" s="157"/>
      <c r="HB2624" s="157"/>
      <c r="HC2624" s="277"/>
      <c r="HD2624" s="277"/>
      <c r="HF2624" s="277"/>
      <c r="HH2624" s="289"/>
    </row>
    <row r="2625" spans="1:216" ht="12.75" customHeight="1">
      <c r="A2625" s="195"/>
      <c r="B2625" s="189" t="s">
        <v>1612</v>
      </c>
      <c r="C2625" s="501" t="s">
        <v>1613</v>
      </c>
      <c r="D2625" s="501"/>
      <c r="E2625" s="501"/>
      <c r="F2625" s="501"/>
      <c r="G2625" s="501"/>
      <c r="H2625" s="190" t="s">
        <v>413</v>
      </c>
      <c r="I2625" s="207">
        <v>6.0000000000000001E-3</v>
      </c>
      <c r="J2625" s="202">
        <v>1.0367</v>
      </c>
      <c r="K2625" s="215">
        <v>1.2440400000000001E-2</v>
      </c>
      <c r="L2625" s="205">
        <v>150.04</v>
      </c>
      <c r="M2625" s="206">
        <v>1.59</v>
      </c>
      <c r="N2625" s="200">
        <v>238.56</v>
      </c>
      <c r="O2625" s="191"/>
      <c r="P2625" s="194">
        <v>2.97</v>
      </c>
      <c r="Q2625" s="278"/>
      <c r="R2625" s="278"/>
      <c r="GO2625" s="277"/>
      <c r="GP2625" s="277"/>
      <c r="GQ2625" s="277"/>
      <c r="GR2625" s="277"/>
      <c r="GS2625" s="277"/>
      <c r="GT2625" s="277"/>
      <c r="GU2625" s="277"/>
      <c r="GW2625" s="157"/>
      <c r="GX2625" s="157" t="s">
        <v>1613</v>
      </c>
      <c r="GY2625" s="157"/>
      <c r="GZ2625" s="277"/>
      <c r="HA2625" s="157"/>
      <c r="HB2625" s="157"/>
      <c r="HC2625" s="277"/>
      <c r="HD2625" s="277"/>
      <c r="HF2625" s="277"/>
      <c r="HH2625" s="289"/>
    </row>
    <row r="2626" spans="1:216" ht="12.75" customHeight="1">
      <c r="A2626" s="195"/>
      <c r="B2626" s="189" t="s">
        <v>1614</v>
      </c>
      <c r="C2626" s="501" t="s">
        <v>1615</v>
      </c>
      <c r="D2626" s="501"/>
      <c r="E2626" s="501"/>
      <c r="F2626" s="501"/>
      <c r="G2626" s="501"/>
      <c r="H2626" s="190" t="s">
        <v>413</v>
      </c>
      <c r="I2626" s="207">
        <v>1E-3</v>
      </c>
      <c r="J2626" s="202">
        <v>1.0367</v>
      </c>
      <c r="K2626" s="215">
        <v>2.0734E-3</v>
      </c>
      <c r="L2626" s="205">
        <v>187.38</v>
      </c>
      <c r="M2626" s="206">
        <v>0.87</v>
      </c>
      <c r="N2626" s="200">
        <v>163.02000000000001</v>
      </c>
      <c r="O2626" s="191"/>
      <c r="P2626" s="194">
        <v>0.34</v>
      </c>
      <c r="Q2626" s="278"/>
      <c r="R2626" s="278"/>
      <c r="GO2626" s="277"/>
      <c r="GP2626" s="277"/>
      <c r="GQ2626" s="277"/>
      <c r="GR2626" s="277"/>
      <c r="GS2626" s="277"/>
      <c r="GT2626" s="277"/>
      <c r="GU2626" s="277"/>
      <c r="GW2626" s="157"/>
      <c r="GX2626" s="157" t="s">
        <v>1615</v>
      </c>
      <c r="GY2626" s="157"/>
      <c r="GZ2626" s="277"/>
      <c r="HA2626" s="157"/>
      <c r="HB2626" s="157"/>
      <c r="HC2626" s="277"/>
      <c r="HD2626" s="277"/>
      <c r="HF2626" s="277"/>
      <c r="HH2626" s="289"/>
    </row>
    <row r="2627" spans="1:216" ht="12.75" customHeight="1">
      <c r="A2627" s="195"/>
      <c r="B2627" s="189" t="s">
        <v>590</v>
      </c>
      <c r="C2627" s="501" t="s">
        <v>591</v>
      </c>
      <c r="D2627" s="501"/>
      <c r="E2627" s="501"/>
      <c r="F2627" s="501"/>
      <c r="G2627" s="501"/>
      <c r="H2627" s="190" t="s">
        <v>592</v>
      </c>
      <c r="I2627" s="202">
        <v>2.0799999999999999E-2</v>
      </c>
      <c r="J2627" s="202">
        <v>1.0367</v>
      </c>
      <c r="K2627" s="215">
        <v>4.3126699999999997E-2</v>
      </c>
      <c r="L2627" s="198"/>
      <c r="M2627" s="199"/>
      <c r="N2627" s="200">
        <v>7.46</v>
      </c>
      <c r="O2627" s="191"/>
      <c r="P2627" s="194">
        <v>0.32</v>
      </c>
      <c r="Q2627" s="278"/>
      <c r="R2627" s="278"/>
      <c r="GO2627" s="277"/>
      <c r="GP2627" s="277"/>
      <c r="GQ2627" s="277"/>
      <c r="GR2627" s="277"/>
      <c r="GS2627" s="277"/>
      <c r="GT2627" s="277"/>
      <c r="GU2627" s="277"/>
      <c r="GW2627" s="157"/>
      <c r="GX2627" s="157" t="s">
        <v>591</v>
      </c>
      <c r="GY2627" s="157"/>
      <c r="GZ2627" s="277"/>
      <c r="HA2627" s="157"/>
      <c r="HB2627" s="157"/>
      <c r="HC2627" s="277"/>
      <c r="HD2627" s="277"/>
      <c r="HF2627" s="277"/>
      <c r="HH2627" s="289"/>
    </row>
    <row r="2628" spans="1:216" ht="33.75" customHeight="1">
      <c r="A2628" s="195"/>
      <c r="B2628" s="189" t="s">
        <v>593</v>
      </c>
      <c r="C2628" s="501" t="s">
        <v>594</v>
      </c>
      <c r="D2628" s="501"/>
      <c r="E2628" s="501"/>
      <c r="F2628" s="501"/>
      <c r="G2628" s="501"/>
      <c r="H2628" s="190" t="s">
        <v>595</v>
      </c>
      <c r="I2628" s="209">
        <v>1</v>
      </c>
      <c r="J2628" s="202">
        <v>1.0367</v>
      </c>
      <c r="K2628" s="202">
        <v>2.0733999999999999</v>
      </c>
      <c r="L2628" s="205">
        <v>5.87</v>
      </c>
      <c r="M2628" s="206">
        <v>0.87</v>
      </c>
      <c r="N2628" s="200">
        <v>5.1100000000000003</v>
      </c>
      <c r="O2628" s="191"/>
      <c r="P2628" s="194">
        <v>10.6</v>
      </c>
      <c r="Q2628" s="278"/>
      <c r="R2628" s="278"/>
      <c r="GO2628" s="277"/>
      <c r="GP2628" s="277"/>
      <c r="GQ2628" s="277"/>
      <c r="GR2628" s="277"/>
      <c r="GS2628" s="277"/>
      <c r="GT2628" s="277"/>
      <c r="GU2628" s="277"/>
      <c r="GW2628" s="157"/>
      <c r="GX2628" s="157" t="s">
        <v>594</v>
      </c>
      <c r="GY2628" s="157"/>
      <c r="GZ2628" s="277"/>
      <c r="HA2628" s="157"/>
      <c r="HB2628" s="157"/>
      <c r="HC2628" s="277"/>
      <c r="HD2628" s="277"/>
      <c r="HF2628" s="277"/>
      <c r="HH2628" s="289"/>
    </row>
    <row r="2629" spans="1:216" ht="22.5" customHeight="1">
      <c r="A2629" s="195"/>
      <c r="B2629" s="189" t="s">
        <v>411</v>
      </c>
      <c r="C2629" s="501" t="s">
        <v>412</v>
      </c>
      <c r="D2629" s="501"/>
      <c r="E2629" s="501"/>
      <c r="F2629" s="501"/>
      <c r="G2629" s="501"/>
      <c r="H2629" s="190" t="s">
        <v>413</v>
      </c>
      <c r="I2629" s="201">
        <v>7.0000000000000007E-2</v>
      </c>
      <c r="J2629" s="202">
        <v>1.0367</v>
      </c>
      <c r="K2629" s="197">
        <v>0.14513799999999999</v>
      </c>
      <c r="L2629" s="205">
        <v>155.63</v>
      </c>
      <c r="M2629" s="206">
        <v>0.77</v>
      </c>
      <c r="N2629" s="200">
        <v>119.84</v>
      </c>
      <c r="O2629" s="191"/>
      <c r="P2629" s="194">
        <v>17.39</v>
      </c>
      <c r="Q2629" s="278"/>
      <c r="R2629" s="278"/>
      <c r="GO2629" s="277"/>
      <c r="GP2629" s="277"/>
      <c r="GQ2629" s="277"/>
      <c r="GR2629" s="277"/>
      <c r="GS2629" s="277"/>
      <c r="GT2629" s="277"/>
      <c r="GU2629" s="277"/>
      <c r="GW2629" s="157"/>
      <c r="GX2629" s="157" t="s">
        <v>412</v>
      </c>
      <c r="GY2629" s="157"/>
      <c r="GZ2629" s="277"/>
      <c r="HA2629" s="157"/>
      <c r="HB2629" s="157"/>
      <c r="HC2629" s="277"/>
      <c r="HD2629" s="277"/>
      <c r="HF2629" s="277"/>
      <c r="HH2629" s="289"/>
    </row>
    <row r="2630" spans="1:216" ht="12.75" customHeight="1">
      <c r="A2630" s="195"/>
      <c r="B2630" s="189" t="s">
        <v>703</v>
      </c>
      <c r="C2630" s="501" t="s">
        <v>704</v>
      </c>
      <c r="D2630" s="501"/>
      <c r="E2630" s="501"/>
      <c r="F2630" s="501"/>
      <c r="G2630" s="501"/>
      <c r="H2630" s="190" t="s">
        <v>413</v>
      </c>
      <c r="I2630" s="207">
        <v>4.9000000000000002E-2</v>
      </c>
      <c r="J2630" s="202">
        <v>1.0367</v>
      </c>
      <c r="K2630" s="215">
        <v>0.1015966</v>
      </c>
      <c r="L2630" s="205">
        <v>174.93</v>
      </c>
      <c r="M2630" s="206">
        <v>1.07</v>
      </c>
      <c r="N2630" s="200">
        <v>187.18</v>
      </c>
      <c r="O2630" s="191"/>
      <c r="P2630" s="194">
        <v>19.02</v>
      </c>
      <c r="Q2630" s="278"/>
      <c r="R2630" s="278"/>
      <c r="GO2630" s="277"/>
      <c r="GP2630" s="277"/>
      <c r="GQ2630" s="277"/>
      <c r="GR2630" s="277"/>
      <c r="GS2630" s="277"/>
      <c r="GT2630" s="277"/>
      <c r="GU2630" s="277"/>
      <c r="GW2630" s="157"/>
      <c r="GX2630" s="157" t="s">
        <v>704</v>
      </c>
      <c r="GY2630" s="157"/>
      <c r="GZ2630" s="277"/>
      <c r="HA2630" s="157"/>
      <c r="HB2630" s="157"/>
      <c r="HC2630" s="277"/>
      <c r="HD2630" s="277"/>
      <c r="HF2630" s="277"/>
      <c r="HH2630" s="289"/>
    </row>
    <row r="2631" spans="1:216" ht="12.75" customHeight="1">
      <c r="A2631" s="195"/>
      <c r="B2631" s="189" t="s">
        <v>596</v>
      </c>
      <c r="C2631" s="501" t="s">
        <v>597</v>
      </c>
      <c r="D2631" s="501"/>
      <c r="E2631" s="501"/>
      <c r="F2631" s="501"/>
      <c r="G2631" s="501"/>
      <c r="H2631" s="190" t="s">
        <v>587</v>
      </c>
      <c r="I2631" s="207">
        <v>1.4E-2</v>
      </c>
      <c r="J2631" s="202">
        <v>1.0367</v>
      </c>
      <c r="K2631" s="215">
        <v>2.9027600000000001E-2</v>
      </c>
      <c r="L2631" s="205">
        <v>41.71</v>
      </c>
      <c r="M2631" s="220">
        <v>1.3</v>
      </c>
      <c r="N2631" s="200">
        <v>54.22</v>
      </c>
      <c r="O2631" s="191"/>
      <c r="P2631" s="194">
        <v>1.57</v>
      </c>
      <c r="Q2631" s="278"/>
      <c r="R2631" s="278"/>
      <c r="GO2631" s="277"/>
      <c r="GP2631" s="277"/>
      <c r="GQ2631" s="277"/>
      <c r="GR2631" s="277"/>
      <c r="GS2631" s="277"/>
      <c r="GT2631" s="277"/>
      <c r="GU2631" s="277"/>
      <c r="GW2631" s="157"/>
      <c r="GX2631" s="157" t="s">
        <v>597</v>
      </c>
      <c r="GY2631" s="157"/>
      <c r="GZ2631" s="277"/>
      <c r="HA2631" s="157"/>
      <c r="HB2631" s="157"/>
      <c r="HC2631" s="277"/>
      <c r="HD2631" s="277"/>
      <c r="HF2631" s="277"/>
      <c r="HH2631" s="289"/>
    </row>
    <row r="2632" spans="1:216" ht="12.75" customHeight="1">
      <c r="A2632" s="195"/>
      <c r="B2632" s="189" t="s">
        <v>1616</v>
      </c>
      <c r="C2632" s="501" t="s">
        <v>1617</v>
      </c>
      <c r="D2632" s="501"/>
      <c r="E2632" s="501"/>
      <c r="F2632" s="501"/>
      <c r="G2632" s="501"/>
      <c r="H2632" s="190" t="s">
        <v>413</v>
      </c>
      <c r="I2632" s="207">
        <v>1E-3</v>
      </c>
      <c r="J2632" s="202">
        <v>1.0367</v>
      </c>
      <c r="K2632" s="215">
        <v>2.0734E-3</v>
      </c>
      <c r="L2632" s="205">
        <v>395.65</v>
      </c>
      <c r="M2632" s="220">
        <v>1.6</v>
      </c>
      <c r="N2632" s="200">
        <v>633.04</v>
      </c>
      <c r="O2632" s="191"/>
      <c r="P2632" s="194">
        <v>1.31</v>
      </c>
      <c r="Q2632" s="278"/>
      <c r="R2632" s="278"/>
      <c r="GO2632" s="277"/>
      <c r="GP2632" s="277"/>
      <c r="GQ2632" s="277"/>
      <c r="GR2632" s="277"/>
      <c r="GS2632" s="277"/>
      <c r="GT2632" s="277"/>
      <c r="GU2632" s="277"/>
      <c r="GW2632" s="157"/>
      <c r="GX2632" s="157" t="s">
        <v>1617</v>
      </c>
      <c r="GY2632" s="157"/>
      <c r="GZ2632" s="277"/>
      <c r="HA2632" s="157"/>
      <c r="HB2632" s="157"/>
      <c r="HC2632" s="277"/>
      <c r="HD2632" s="277"/>
      <c r="HF2632" s="277"/>
      <c r="HH2632" s="289"/>
    </row>
    <row r="2633" spans="1:216" ht="22.5" customHeight="1">
      <c r="A2633" s="195"/>
      <c r="B2633" s="189" t="s">
        <v>2016</v>
      </c>
      <c r="C2633" s="501" t="s">
        <v>2017</v>
      </c>
      <c r="D2633" s="501"/>
      <c r="E2633" s="501"/>
      <c r="F2633" s="501"/>
      <c r="G2633" s="501"/>
      <c r="H2633" s="190" t="s">
        <v>418</v>
      </c>
      <c r="I2633" s="207">
        <v>1E-3</v>
      </c>
      <c r="J2633" s="202">
        <v>1.0367</v>
      </c>
      <c r="K2633" s="215">
        <v>2.0734E-3</v>
      </c>
      <c r="L2633" s="208">
        <v>105278.81</v>
      </c>
      <c r="M2633" s="206">
        <v>1.27</v>
      </c>
      <c r="N2633" s="200">
        <v>133704.09</v>
      </c>
      <c r="O2633" s="191"/>
      <c r="P2633" s="194">
        <v>277.22000000000003</v>
      </c>
      <c r="Q2633" s="278"/>
      <c r="R2633" s="278"/>
      <c r="GO2633" s="277"/>
      <c r="GP2633" s="277"/>
      <c r="GQ2633" s="277"/>
      <c r="GR2633" s="277"/>
      <c r="GS2633" s="277"/>
      <c r="GT2633" s="277"/>
      <c r="GU2633" s="277"/>
      <c r="GW2633" s="157"/>
      <c r="GX2633" s="157" t="s">
        <v>2017</v>
      </c>
      <c r="GY2633" s="157"/>
      <c r="GZ2633" s="277"/>
      <c r="HA2633" s="157"/>
      <c r="HB2633" s="157"/>
      <c r="HC2633" s="277"/>
      <c r="HD2633" s="277"/>
      <c r="HF2633" s="277"/>
      <c r="HH2633" s="289"/>
    </row>
    <row r="2634" spans="1:216" ht="12.75" customHeight="1">
      <c r="A2634" s="195"/>
      <c r="B2634" s="189" t="s">
        <v>730</v>
      </c>
      <c r="C2634" s="501" t="s">
        <v>731</v>
      </c>
      <c r="D2634" s="501"/>
      <c r="E2634" s="501"/>
      <c r="F2634" s="501"/>
      <c r="G2634" s="501"/>
      <c r="H2634" s="190" t="s">
        <v>413</v>
      </c>
      <c r="I2634" s="207">
        <v>3.5999999999999997E-2</v>
      </c>
      <c r="J2634" s="202">
        <v>1.0367</v>
      </c>
      <c r="K2634" s="215">
        <v>7.4642399999999998E-2</v>
      </c>
      <c r="L2634" s="205">
        <v>79.88</v>
      </c>
      <c r="M2634" s="206">
        <v>1.42</v>
      </c>
      <c r="N2634" s="200">
        <v>113.43</v>
      </c>
      <c r="O2634" s="191"/>
      <c r="P2634" s="194">
        <v>8.4700000000000006</v>
      </c>
      <c r="Q2634" s="278"/>
      <c r="R2634" s="278"/>
      <c r="GO2634" s="277"/>
      <c r="GP2634" s="277"/>
      <c r="GQ2634" s="277"/>
      <c r="GR2634" s="277"/>
      <c r="GS2634" s="277"/>
      <c r="GT2634" s="277"/>
      <c r="GU2634" s="277"/>
      <c r="GW2634" s="157"/>
      <c r="GX2634" s="157" t="s">
        <v>731</v>
      </c>
      <c r="GY2634" s="157"/>
      <c r="GZ2634" s="277"/>
      <c r="HA2634" s="157"/>
      <c r="HB2634" s="157"/>
      <c r="HC2634" s="277"/>
      <c r="HD2634" s="277"/>
      <c r="HF2634" s="277"/>
      <c r="HH2634" s="289"/>
    </row>
    <row r="2635" spans="1:216" ht="12.75" customHeight="1">
      <c r="A2635" s="195"/>
      <c r="B2635" s="189" t="s">
        <v>2102</v>
      </c>
      <c r="C2635" s="501" t="s">
        <v>2103</v>
      </c>
      <c r="D2635" s="501"/>
      <c r="E2635" s="501"/>
      <c r="F2635" s="501"/>
      <c r="G2635" s="501"/>
      <c r="H2635" s="190" t="s">
        <v>413</v>
      </c>
      <c r="I2635" s="207">
        <v>6.0000000000000001E-3</v>
      </c>
      <c r="J2635" s="202">
        <v>1.0367</v>
      </c>
      <c r="K2635" s="215">
        <v>1.2440400000000001E-2</v>
      </c>
      <c r="L2635" s="205">
        <v>157.44</v>
      </c>
      <c r="M2635" s="206">
        <v>1.22</v>
      </c>
      <c r="N2635" s="200">
        <v>192.08</v>
      </c>
      <c r="O2635" s="191"/>
      <c r="P2635" s="194">
        <v>2.39</v>
      </c>
      <c r="Q2635" s="278"/>
      <c r="R2635" s="278"/>
      <c r="GO2635" s="277"/>
      <c r="GP2635" s="277"/>
      <c r="GQ2635" s="277"/>
      <c r="GR2635" s="277"/>
      <c r="GS2635" s="277"/>
      <c r="GT2635" s="277"/>
      <c r="GU2635" s="277"/>
      <c r="GW2635" s="157"/>
      <c r="GX2635" s="157" t="s">
        <v>2103</v>
      </c>
      <c r="GY2635" s="157"/>
      <c r="GZ2635" s="277"/>
      <c r="HA2635" s="157"/>
      <c r="HB2635" s="157"/>
      <c r="HC2635" s="277"/>
      <c r="HD2635" s="277"/>
      <c r="HF2635" s="277"/>
      <c r="HH2635" s="289"/>
    </row>
    <row r="2636" spans="1:216" ht="12.75" customHeight="1">
      <c r="A2636" s="195"/>
      <c r="B2636" s="189" t="s">
        <v>2018</v>
      </c>
      <c r="C2636" s="501" t="s">
        <v>2019</v>
      </c>
      <c r="D2636" s="501"/>
      <c r="E2636" s="501"/>
      <c r="F2636" s="501"/>
      <c r="G2636" s="501"/>
      <c r="H2636" s="190" t="s">
        <v>2020</v>
      </c>
      <c r="I2636" s="196">
        <v>0.1</v>
      </c>
      <c r="J2636" s="202">
        <v>1.0367</v>
      </c>
      <c r="K2636" s="192">
        <v>0.20734</v>
      </c>
      <c r="L2636" s="205">
        <v>944.69</v>
      </c>
      <c r="M2636" s="206">
        <v>1.38</v>
      </c>
      <c r="N2636" s="200">
        <v>1303.67</v>
      </c>
      <c r="O2636" s="191"/>
      <c r="P2636" s="194">
        <v>270.3</v>
      </c>
      <c r="Q2636" s="278"/>
      <c r="R2636" s="278"/>
      <c r="GO2636" s="277"/>
      <c r="GP2636" s="277"/>
      <c r="GQ2636" s="277"/>
      <c r="GR2636" s="277"/>
      <c r="GS2636" s="277"/>
      <c r="GT2636" s="277"/>
      <c r="GU2636" s="277"/>
      <c r="GW2636" s="157"/>
      <c r="GX2636" s="157" t="s">
        <v>2019</v>
      </c>
      <c r="GY2636" s="157"/>
      <c r="GZ2636" s="277"/>
      <c r="HA2636" s="157"/>
      <c r="HB2636" s="157"/>
      <c r="HC2636" s="277"/>
      <c r="HD2636" s="277"/>
      <c r="HF2636" s="277"/>
      <c r="HH2636" s="289"/>
    </row>
    <row r="2637" spans="1:216" ht="12.75" customHeight="1">
      <c r="A2637" s="210"/>
      <c r="B2637" s="187"/>
      <c r="C2637" s="500" t="s">
        <v>429</v>
      </c>
      <c r="D2637" s="500"/>
      <c r="E2637" s="500"/>
      <c r="F2637" s="500"/>
      <c r="G2637" s="500"/>
      <c r="H2637" s="180"/>
      <c r="I2637" s="181"/>
      <c r="J2637" s="181"/>
      <c r="K2637" s="181"/>
      <c r="L2637" s="183"/>
      <c r="M2637" s="181"/>
      <c r="N2637" s="211"/>
      <c r="O2637" s="181"/>
      <c r="P2637" s="212">
        <v>2210.62</v>
      </c>
      <c r="Q2637" s="278"/>
      <c r="R2637" s="278"/>
      <c r="GO2637" s="277"/>
      <c r="GP2637" s="277"/>
      <c r="GQ2637" s="277"/>
      <c r="GR2637" s="277"/>
      <c r="GS2637" s="277"/>
      <c r="GT2637" s="277"/>
      <c r="GU2637" s="277"/>
      <c r="GW2637" s="157"/>
      <c r="GX2637" s="157"/>
      <c r="GY2637" s="157"/>
      <c r="GZ2637" s="277" t="s">
        <v>429</v>
      </c>
      <c r="HA2637" s="157"/>
      <c r="HB2637" s="157"/>
      <c r="HC2637" s="277"/>
      <c r="HD2637" s="277"/>
      <c r="HF2637" s="277"/>
      <c r="HH2637" s="289"/>
    </row>
    <row r="2638" spans="1:216" ht="12.75" customHeight="1">
      <c r="A2638" s="203" t="s">
        <v>2312</v>
      </c>
      <c r="B2638" s="189" t="s">
        <v>430</v>
      </c>
      <c r="C2638" s="501" t="s">
        <v>431</v>
      </c>
      <c r="D2638" s="501"/>
      <c r="E2638" s="501"/>
      <c r="F2638" s="501"/>
      <c r="G2638" s="501"/>
      <c r="H2638" s="190" t="s">
        <v>432</v>
      </c>
      <c r="I2638" s="209">
        <v>2</v>
      </c>
      <c r="J2638" s="191"/>
      <c r="K2638" s="209">
        <v>2</v>
      </c>
      <c r="L2638" s="193"/>
      <c r="M2638" s="191"/>
      <c r="N2638" s="193"/>
      <c r="O2638" s="202">
        <v>1.0367</v>
      </c>
      <c r="P2638" s="216">
        <v>31.82</v>
      </c>
      <c r="GO2638" s="277"/>
      <c r="GP2638" s="277"/>
      <c r="GQ2638" s="277"/>
      <c r="GR2638" s="277"/>
      <c r="GS2638" s="277"/>
      <c r="GT2638" s="277"/>
      <c r="GU2638" s="277"/>
      <c r="GW2638" s="157"/>
      <c r="GX2638" s="157"/>
      <c r="GY2638" s="157"/>
      <c r="GZ2638" s="277"/>
      <c r="HA2638" s="157" t="s">
        <v>431</v>
      </c>
      <c r="HB2638" s="157"/>
      <c r="HC2638" s="277"/>
      <c r="HD2638" s="277"/>
      <c r="HF2638" s="277"/>
      <c r="HH2638" s="289"/>
    </row>
    <row r="2639" spans="1:216" ht="12.75" customHeight="1">
      <c r="A2639" s="203"/>
      <c r="B2639" s="189"/>
      <c r="C2639" s="501" t="s">
        <v>433</v>
      </c>
      <c r="D2639" s="501"/>
      <c r="E2639" s="501"/>
      <c r="F2639" s="501"/>
      <c r="G2639" s="501"/>
      <c r="H2639" s="190"/>
      <c r="I2639" s="191"/>
      <c r="J2639" s="191"/>
      <c r="K2639" s="191"/>
      <c r="L2639" s="193"/>
      <c r="M2639" s="191"/>
      <c r="N2639" s="193"/>
      <c r="O2639" s="191"/>
      <c r="P2639" s="194">
        <v>1590.97</v>
      </c>
      <c r="GO2639" s="277"/>
      <c r="GP2639" s="277"/>
      <c r="GQ2639" s="277"/>
      <c r="GR2639" s="277"/>
      <c r="GS2639" s="277"/>
      <c r="GT2639" s="277"/>
      <c r="GU2639" s="277"/>
      <c r="GW2639" s="157"/>
      <c r="GX2639" s="157"/>
      <c r="GY2639" s="157"/>
      <c r="GZ2639" s="277"/>
      <c r="HA2639" s="157"/>
      <c r="HB2639" s="157" t="s">
        <v>433</v>
      </c>
      <c r="HC2639" s="277"/>
      <c r="HD2639" s="277"/>
      <c r="HF2639" s="277"/>
      <c r="HH2639" s="289"/>
    </row>
    <row r="2640" spans="1:216" ht="12.75" customHeight="1">
      <c r="A2640" s="203"/>
      <c r="B2640" s="189" t="s">
        <v>603</v>
      </c>
      <c r="C2640" s="501" t="s">
        <v>604</v>
      </c>
      <c r="D2640" s="501"/>
      <c r="E2640" s="501"/>
      <c r="F2640" s="501"/>
      <c r="G2640" s="501"/>
      <c r="H2640" s="190" t="s">
        <v>432</v>
      </c>
      <c r="I2640" s="209">
        <v>97</v>
      </c>
      <c r="J2640" s="191"/>
      <c r="K2640" s="209">
        <v>97</v>
      </c>
      <c r="L2640" s="193"/>
      <c r="M2640" s="191"/>
      <c r="N2640" s="193"/>
      <c r="O2640" s="191"/>
      <c r="P2640" s="194">
        <v>1543.24</v>
      </c>
      <c r="GO2640" s="277"/>
      <c r="GP2640" s="277"/>
      <c r="GQ2640" s="277"/>
      <c r="GR2640" s="277"/>
      <c r="GS2640" s="277"/>
      <c r="GT2640" s="277"/>
      <c r="GU2640" s="277"/>
      <c r="GW2640" s="157"/>
      <c r="GX2640" s="157"/>
      <c r="GY2640" s="157"/>
      <c r="GZ2640" s="277"/>
      <c r="HA2640" s="157"/>
      <c r="HB2640" s="157" t="s">
        <v>604</v>
      </c>
      <c r="HC2640" s="277"/>
      <c r="HD2640" s="277"/>
      <c r="HF2640" s="277"/>
      <c r="HH2640" s="289"/>
    </row>
    <row r="2641" spans="1:216" ht="12.75" customHeight="1">
      <c r="A2641" s="203"/>
      <c r="B2641" s="189" t="s">
        <v>605</v>
      </c>
      <c r="C2641" s="501" t="s">
        <v>606</v>
      </c>
      <c r="D2641" s="501"/>
      <c r="E2641" s="501"/>
      <c r="F2641" s="501"/>
      <c r="G2641" s="501"/>
      <c r="H2641" s="190" t="s">
        <v>432</v>
      </c>
      <c r="I2641" s="209">
        <v>51</v>
      </c>
      <c r="J2641" s="191"/>
      <c r="K2641" s="209">
        <v>51</v>
      </c>
      <c r="L2641" s="193"/>
      <c r="M2641" s="191"/>
      <c r="N2641" s="193"/>
      <c r="O2641" s="191"/>
      <c r="P2641" s="216">
        <v>811.39</v>
      </c>
      <c r="GO2641" s="277"/>
      <c r="GP2641" s="277"/>
      <c r="GQ2641" s="277"/>
      <c r="GR2641" s="277"/>
      <c r="GS2641" s="277"/>
      <c r="GT2641" s="277"/>
      <c r="GU2641" s="277"/>
      <c r="GW2641" s="157"/>
      <c r="GX2641" s="157"/>
      <c r="GY2641" s="157"/>
      <c r="GZ2641" s="277"/>
      <c r="HA2641" s="157"/>
      <c r="HB2641" s="157" t="s">
        <v>606</v>
      </c>
      <c r="HC2641" s="277"/>
      <c r="HD2641" s="277"/>
      <c r="HF2641" s="277"/>
      <c r="HH2641" s="289"/>
    </row>
    <row r="2642" spans="1:216" ht="12.75" customHeight="1">
      <c r="A2642" s="213"/>
      <c r="B2642" s="214"/>
      <c r="C2642" s="500" t="s">
        <v>438</v>
      </c>
      <c r="D2642" s="500"/>
      <c r="E2642" s="500"/>
      <c r="F2642" s="500"/>
      <c r="G2642" s="500"/>
      <c r="H2642" s="180"/>
      <c r="I2642" s="181"/>
      <c r="J2642" s="181"/>
      <c r="K2642" s="181"/>
      <c r="L2642" s="183"/>
      <c r="M2642" s="181"/>
      <c r="N2642" s="211">
        <v>2298.54</v>
      </c>
      <c r="O2642" s="181"/>
      <c r="P2642" s="212">
        <v>4597.07</v>
      </c>
      <c r="GO2642" s="277"/>
      <c r="GP2642" s="277"/>
      <c r="GQ2642" s="277"/>
      <c r="GR2642" s="277"/>
      <c r="GS2642" s="277"/>
      <c r="GT2642" s="277"/>
      <c r="GU2642" s="277"/>
      <c r="GW2642" s="157"/>
      <c r="GX2642" s="157"/>
      <c r="GY2642" s="157"/>
      <c r="GZ2642" s="277"/>
      <c r="HA2642" s="157"/>
      <c r="HB2642" s="157"/>
      <c r="HC2642" s="277" t="s">
        <v>438</v>
      </c>
      <c r="HD2642" s="277"/>
      <c r="HF2642" s="277"/>
      <c r="HH2642" s="289"/>
    </row>
    <row r="2643" spans="1:216" ht="12.75" customHeight="1">
      <c r="A2643" s="497" t="s">
        <v>2313</v>
      </c>
      <c r="B2643" s="497"/>
      <c r="C2643" s="497"/>
      <c r="D2643" s="497"/>
      <c r="E2643" s="497"/>
      <c r="F2643" s="497"/>
      <c r="G2643" s="497"/>
      <c r="H2643" s="497"/>
      <c r="I2643" s="497"/>
      <c r="J2643" s="497"/>
      <c r="K2643" s="497"/>
      <c r="L2643" s="497"/>
      <c r="M2643" s="497"/>
      <c r="N2643" s="497"/>
      <c r="O2643" s="497"/>
      <c r="P2643" s="497"/>
      <c r="GO2643" s="277"/>
      <c r="GP2643" s="277" t="s">
        <v>2313</v>
      </c>
      <c r="GQ2643" s="277"/>
      <c r="GR2643" s="277"/>
      <c r="GS2643" s="277"/>
      <c r="GT2643" s="277"/>
      <c r="GU2643" s="277"/>
      <c r="GW2643" s="157"/>
      <c r="GX2643" s="157"/>
      <c r="GY2643" s="157"/>
      <c r="GZ2643" s="277"/>
      <c r="HA2643" s="157"/>
      <c r="HB2643" s="157"/>
      <c r="HC2643" s="277"/>
      <c r="HD2643" s="277"/>
      <c r="HF2643" s="277"/>
      <c r="HH2643" s="289"/>
    </row>
    <row r="2644" spans="1:216" ht="12.75" customHeight="1">
      <c r="A2644" s="178" t="s">
        <v>832</v>
      </c>
      <c r="B2644" s="179" t="s">
        <v>2251</v>
      </c>
      <c r="C2644" s="498" t="s">
        <v>2252</v>
      </c>
      <c r="D2644" s="498"/>
      <c r="E2644" s="498"/>
      <c r="F2644" s="498"/>
      <c r="G2644" s="498"/>
      <c r="H2644" s="180" t="s">
        <v>142</v>
      </c>
      <c r="I2644" s="181">
        <v>10</v>
      </c>
      <c r="J2644" s="182">
        <v>1</v>
      </c>
      <c r="K2644" s="182">
        <v>10</v>
      </c>
      <c r="L2644" s="183"/>
      <c r="M2644" s="181"/>
      <c r="N2644" s="184"/>
      <c r="O2644" s="181"/>
      <c r="P2644" s="185"/>
      <c r="GO2644" s="277"/>
      <c r="GP2644" s="277"/>
      <c r="GQ2644" s="277" t="s">
        <v>2252</v>
      </c>
      <c r="GR2644" s="277"/>
      <c r="GS2644" s="277"/>
      <c r="GT2644" s="277"/>
      <c r="GU2644" s="277"/>
      <c r="GW2644" s="157"/>
      <c r="GX2644" s="157"/>
      <c r="GY2644" s="157"/>
      <c r="GZ2644" s="277"/>
      <c r="HA2644" s="157"/>
      <c r="HB2644" s="157"/>
      <c r="HC2644" s="277"/>
      <c r="HD2644" s="277"/>
      <c r="HF2644" s="277"/>
      <c r="HH2644" s="289"/>
    </row>
    <row r="2645" spans="1:216" ht="12.75" customHeight="1">
      <c r="A2645" s="186"/>
      <c r="B2645" s="187"/>
      <c r="C2645" s="499" t="s">
        <v>2011</v>
      </c>
      <c r="D2645" s="499"/>
      <c r="E2645" s="499"/>
      <c r="F2645" s="499"/>
      <c r="G2645" s="499"/>
      <c r="H2645" s="499"/>
      <c r="I2645" s="499"/>
      <c r="J2645" s="499"/>
      <c r="K2645" s="499"/>
      <c r="L2645" s="499"/>
      <c r="M2645" s="499"/>
      <c r="N2645" s="499"/>
      <c r="O2645" s="499"/>
      <c r="P2645" s="499"/>
      <c r="GO2645" s="277"/>
      <c r="GP2645" s="277"/>
      <c r="GQ2645" s="277"/>
      <c r="GR2645" s="277"/>
      <c r="GS2645" s="277"/>
      <c r="GT2645" s="277"/>
      <c r="GU2645" s="277"/>
      <c r="GV2645" s="140" t="s">
        <v>2011</v>
      </c>
      <c r="GW2645" s="157"/>
      <c r="GX2645" s="157"/>
      <c r="GY2645" s="157"/>
      <c r="GZ2645" s="277"/>
      <c r="HA2645" s="157"/>
      <c r="HB2645" s="157"/>
      <c r="HC2645" s="277"/>
      <c r="HD2645" s="277"/>
      <c r="HF2645" s="277"/>
      <c r="HH2645" s="289"/>
    </row>
    <row r="2646" spans="1:216" ht="12.75" customHeight="1">
      <c r="A2646" s="188"/>
      <c r="B2646" s="189" t="s">
        <v>164</v>
      </c>
      <c r="C2646" s="501" t="s">
        <v>391</v>
      </c>
      <c r="D2646" s="501"/>
      <c r="E2646" s="501"/>
      <c r="F2646" s="501"/>
      <c r="G2646" s="501"/>
      <c r="H2646" s="190" t="s">
        <v>392</v>
      </c>
      <c r="I2646" s="191"/>
      <c r="J2646" s="191"/>
      <c r="K2646" s="192">
        <v>8.5009399999999999</v>
      </c>
      <c r="L2646" s="193"/>
      <c r="M2646" s="191"/>
      <c r="N2646" s="193"/>
      <c r="O2646" s="191"/>
      <c r="P2646" s="194">
        <v>4812.72</v>
      </c>
      <c r="GO2646" s="277"/>
      <c r="GP2646" s="277"/>
      <c r="GQ2646" s="277"/>
      <c r="GR2646" s="277"/>
      <c r="GS2646" s="277"/>
      <c r="GT2646" s="277"/>
      <c r="GU2646" s="277"/>
      <c r="GW2646" s="157" t="s">
        <v>391</v>
      </c>
      <c r="GX2646" s="157"/>
      <c r="GY2646" s="157"/>
      <c r="GZ2646" s="277"/>
      <c r="HA2646" s="157"/>
      <c r="HB2646" s="157"/>
      <c r="HC2646" s="277"/>
      <c r="HD2646" s="277"/>
      <c r="HF2646" s="277"/>
      <c r="HH2646" s="289"/>
    </row>
    <row r="2647" spans="1:216" ht="12.75" customHeight="1">
      <c r="A2647" s="195"/>
      <c r="B2647" s="189" t="s">
        <v>393</v>
      </c>
      <c r="C2647" s="501" t="s">
        <v>394</v>
      </c>
      <c r="D2647" s="501"/>
      <c r="E2647" s="501"/>
      <c r="F2647" s="501"/>
      <c r="G2647" s="501"/>
      <c r="H2647" s="190" t="s">
        <v>392</v>
      </c>
      <c r="I2647" s="201">
        <v>0.82</v>
      </c>
      <c r="J2647" s="202">
        <v>1.0367</v>
      </c>
      <c r="K2647" s="192">
        <v>8.5009399999999999</v>
      </c>
      <c r="L2647" s="198"/>
      <c r="M2647" s="199"/>
      <c r="N2647" s="200">
        <v>566.14</v>
      </c>
      <c r="O2647" s="191"/>
      <c r="P2647" s="194">
        <v>4812.72</v>
      </c>
      <c r="Q2647" s="278"/>
      <c r="R2647" s="278"/>
      <c r="GO2647" s="277"/>
      <c r="GP2647" s="277"/>
      <c r="GQ2647" s="277"/>
      <c r="GR2647" s="277"/>
      <c r="GS2647" s="277"/>
      <c r="GT2647" s="277"/>
      <c r="GU2647" s="277"/>
      <c r="GW2647" s="157"/>
      <c r="GX2647" s="157" t="s">
        <v>394</v>
      </c>
      <c r="GY2647" s="157"/>
      <c r="GZ2647" s="277"/>
      <c r="HA2647" s="157"/>
      <c r="HB2647" s="157"/>
      <c r="HC2647" s="277"/>
      <c r="HD2647" s="277"/>
      <c r="HF2647" s="277"/>
      <c r="HH2647" s="289"/>
    </row>
    <row r="2648" spans="1:216" ht="12.75" customHeight="1">
      <c r="A2648" s="188"/>
      <c r="B2648" s="189" t="s">
        <v>180</v>
      </c>
      <c r="C2648" s="501" t="s">
        <v>410</v>
      </c>
      <c r="D2648" s="501"/>
      <c r="E2648" s="501"/>
      <c r="F2648" s="501"/>
      <c r="G2648" s="501"/>
      <c r="H2648" s="190"/>
      <c r="I2648" s="191"/>
      <c r="J2648" s="191"/>
      <c r="K2648" s="191"/>
      <c r="L2648" s="193"/>
      <c r="M2648" s="191"/>
      <c r="N2648" s="193"/>
      <c r="O2648" s="191"/>
      <c r="P2648" s="194">
        <v>1385.84</v>
      </c>
      <c r="GO2648" s="277"/>
      <c r="GP2648" s="277"/>
      <c r="GQ2648" s="277"/>
      <c r="GR2648" s="277"/>
      <c r="GS2648" s="277"/>
      <c r="GT2648" s="277"/>
      <c r="GU2648" s="277"/>
      <c r="GW2648" s="157" t="s">
        <v>410</v>
      </c>
      <c r="GX2648" s="157"/>
      <c r="GY2648" s="157"/>
      <c r="GZ2648" s="277"/>
      <c r="HA2648" s="157"/>
      <c r="HB2648" s="157"/>
      <c r="HC2648" s="277"/>
      <c r="HD2648" s="277"/>
      <c r="HF2648" s="277"/>
      <c r="HH2648" s="289"/>
    </row>
    <row r="2649" spans="1:216" ht="12.75" customHeight="1">
      <c r="A2649" s="195"/>
      <c r="B2649" s="189" t="s">
        <v>745</v>
      </c>
      <c r="C2649" s="501" t="s">
        <v>746</v>
      </c>
      <c r="D2649" s="501"/>
      <c r="E2649" s="501"/>
      <c r="F2649" s="501"/>
      <c r="G2649" s="501"/>
      <c r="H2649" s="190" t="s">
        <v>418</v>
      </c>
      <c r="I2649" s="192">
        <v>2.0000000000000002E-5</v>
      </c>
      <c r="J2649" s="202">
        <v>1.0367</v>
      </c>
      <c r="K2649" s="215">
        <v>2.073E-4</v>
      </c>
      <c r="L2649" s="208">
        <v>127406</v>
      </c>
      <c r="M2649" s="220">
        <v>1.3</v>
      </c>
      <c r="N2649" s="200">
        <v>165627.79999999999</v>
      </c>
      <c r="O2649" s="191"/>
      <c r="P2649" s="194">
        <v>34.33</v>
      </c>
      <c r="Q2649" s="278"/>
      <c r="R2649" s="278"/>
      <c r="GO2649" s="277"/>
      <c r="GP2649" s="277"/>
      <c r="GQ2649" s="277"/>
      <c r="GR2649" s="277"/>
      <c r="GS2649" s="277"/>
      <c r="GT2649" s="277"/>
      <c r="GU2649" s="277"/>
      <c r="GW2649" s="157"/>
      <c r="GX2649" s="157" t="s">
        <v>746</v>
      </c>
      <c r="GY2649" s="157"/>
      <c r="GZ2649" s="277"/>
      <c r="HA2649" s="157"/>
      <c r="HB2649" s="157"/>
      <c r="HC2649" s="277"/>
      <c r="HD2649" s="277"/>
      <c r="HF2649" s="277"/>
      <c r="HH2649" s="289"/>
    </row>
    <row r="2650" spans="1:216" ht="12.75" customHeight="1">
      <c r="A2650" s="195"/>
      <c r="B2650" s="189" t="s">
        <v>2018</v>
      </c>
      <c r="C2650" s="501" t="s">
        <v>2019</v>
      </c>
      <c r="D2650" s="501"/>
      <c r="E2650" s="501"/>
      <c r="F2650" s="501"/>
      <c r="G2650" s="501"/>
      <c r="H2650" s="190" t="s">
        <v>2020</v>
      </c>
      <c r="I2650" s="196">
        <v>0.1</v>
      </c>
      <c r="J2650" s="202">
        <v>1.0367</v>
      </c>
      <c r="K2650" s="202">
        <v>1.0367</v>
      </c>
      <c r="L2650" s="205">
        <v>944.69</v>
      </c>
      <c r="M2650" s="206">
        <v>1.38</v>
      </c>
      <c r="N2650" s="200">
        <v>1303.67</v>
      </c>
      <c r="O2650" s="191"/>
      <c r="P2650" s="194">
        <v>1351.51</v>
      </c>
      <c r="Q2650" s="278"/>
      <c r="R2650" s="278"/>
      <c r="GO2650" s="277"/>
      <c r="GP2650" s="277"/>
      <c r="GQ2650" s="277"/>
      <c r="GR2650" s="277"/>
      <c r="GS2650" s="277"/>
      <c r="GT2650" s="277"/>
      <c r="GU2650" s="277"/>
      <c r="GW2650" s="157"/>
      <c r="GX2650" s="157" t="s">
        <v>2019</v>
      </c>
      <c r="GY2650" s="157"/>
      <c r="GZ2650" s="277"/>
      <c r="HA2650" s="157"/>
      <c r="HB2650" s="157"/>
      <c r="HC2650" s="277"/>
      <c r="HD2650" s="277"/>
      <c r="HF2650" s="277"/>
      <c r="HH2650" s="289"/>
    </row>
    <row r="2651" spans="1:216" ht="12.75" customHeight="1">
      <c r="A2651" s="210"/>
      <c r="B2651" s="187"/>
      <c r="C2651" s="500" t="s">
        <v>429</v>
      </c>
      <c r="D2651" s="500"/>
      <c r="E2651" s="500"/>
      <c r="F2651" s="500"/>
      <c r="G2651" s="500"/>
      <c r="H2651" s="180"/>
      <c r="I2651" s="181"/>
      <c r="J2651" s="181"/>
      <c r="K2651" s="181"/>
      <c r="L2651" s="183"/>
      <c r="M2651" s="181"/>
      <c r="N2651" s="211"/>
      <c r="O2651" s="181"/>
      <c r="P2651" s="212">
        <v>6198.56</v>
      </c>
      <c r="Q2651" s="278"/>
      <c r="R2651" s="278"/>
      <c r="GO2651" s="277"/>
      <c r="GP2651" s="277"/>
      <c r="GQ2651" s="277"/>
      <c r="GR2651" s="277"/>
      <c r="GS2651" s="277"/>
      <c r="GT2651" s="277"/>
      <c r="GU2651" s="277"/>
      <c r="GW2651" s="157"/>
      <c r="GX2651" s="157"/>
      <c r="GY2651" s="157"/>
      <c r="GZ2651" s="277" t="s">
        <v>429</v>
      </c>
      <c r="HA2651" s="157"/>
      <c r="HB2651" s="157"/>
      <c r="HC2651" s="277"/>
      <c r="HD2651" s="277"/>
      <c r="HF2651" s="277"/>
      <c r="HH2651" s="289"/>
    </row>
    <row r="2652" spans="1:216" ht="12.75" customHeight="1">
      <c r="A2652" s="203" t="s">
        <v>2314</v>
      </c>
      <c r="B2652" s="189" t="s">
        <v>430</v>
      </c>
      <c r="C2652" s="501" t="s">
        <v>431</v>
      </c>
      <c r="D2652" s="501"/>
      <c r="E2652" s="501"/>
      <c r="F2652" s="501"/>
      <c r="G2652" s="501"/>
      <c r="H2652" s="190" t="s">
        <v>432</v>
      </c>
      <c r="I2652" s="209">
        <v>2</v>
      </c>
      <c r="J2652" s="191"/>
      <c r="K2652" s="209">
        <v>2</v>
      </c>
      <c r="L2652" s="193"/>
      <c r="M2652" s="191"/>
      <c r="N2652" s="193"/>
      <c r="O2652" s="202">
        <v>1.0367</v>
      </c>
      <c r="P2652" s="216">
        <v>96.25</v>
      </c>
      <c r="GO2652" s="277"/>
      <c r="GP2652" s="277"/>
      <c r="GQ2652" s="277"/>
      <c r="GR2652" s="277"/>
      <c r="GS2652" s="277"/>
      <c r="GT2652" s="277"/>
      <c r="GU2652" s="277"/>
      <c r="GW2652" s="157"/>
      <c r="GX2652" s="157"/>
      <c r="GY2652" s="157"/>
      <c r="GZ2652" s="277"/>
      <c r="HA2652" s="157" t="s">
        <v>431</v>
      </c>
      <c r="HB2652" s="157"/>
      <c r="HC2652" s="277"/>
      <c r="HD2652" s="277"/>
      <c r="HF2652" s="277"/>
      <c r="HH2652" s="289"/>
    </row>
    <row r="2653" spans="1:216" ht="12.75" customHeight="1">
      <c r="A2653" s="203"/>
      <c r="B2653" s="189"/>
      <c r="C2653" s="501" t="s">
        <v>433</v>
      </c>
      <c r="D2653" s="501"/>
      <c r="E2653" s="501"/>
      <c r="F2653" s="501"/>
      <c r="G2653" s="501"/>
      <c r="H2653" s="190"/>
      <c r="I2653" s="191"/>
      <c r="J2653" s="191"/>
      <c r="K2653" s="191"/>
      <c r="L2653" s="193"/>
      <c r="M2653" s="191"/>
      <c r="N2653" s="193"/>
      <c r="O2653" s="191"/>
      <c r="P2653" s="194">
        <v>4812.72</v>
      </c>
      <c r="GO2653" s="277"/>
      <c r="GP2653" s="277"/>
      <c r="GQ2653" s="277"/>
      <c r="GR2653" s="277"/>
      <c r="GS2653" s="277"/>
      <c r="GT2653" s="277"/>
      <c r="GU2653" s="277"/>
      <c r="GW2653" s="157"/>
      <c r="GX2653" s="157"/>
      <c r="GY2653" s="157"/>
      <c r="GZ2653" s="277"/>
      <c r="HA2653" s="157"/>
      <c r="HB2653" s="157" t="s">
        <v>433</v>
      </c>
      <c r="HC2653" s="277"/>
      <c r="HD2653" s="277"/>
      <c r="HF2653" s="277"/>
      <c r="HH2653" s="289"/>
    </row>
    <row r="2654" spans="1:216" ht="12.75" customHeight="1">
      <c r="A2654" s="203"/>
      <c r="B2654" s="189" t="s">
        <v>603</v>
      </c>
      <c r="C2654" s="501" t="s">
        <v>604</v>
      </c>
      <c r="D2654" s="501"/>
      <c r="E2654" s="501"/>
      <c r="F2654" s="501"/>
      <c r="G2654" s="501"/>
      <c r="H2654" s="190" t="s">
        <v>432</v>
      </c>
      <c r="I2654" s="209">
        <v>97</v>
      </c>
      <c r="J2654" s="191"/>
      <c r="K2654" s="209">
        <v>97</v>
      </c>
      <c r="L2654" s="193"/>
      <c r="M2654" s="191"/>
      <c r="N2654" s="193"/>
      <c r="O2654" s="191"/>
      <c r="P2654" s="194">
        <v>4668.34</v>
      </c>
      <c r="GO2654" s="277"/>
      <c r="GP2654" s="277"/>
      <c r="GQ2654" s="277"/>
      <c r="GR2654" s="277"/>
      <c r="GS2654" s="277"/>
      <c r="GT2654" s="277"/>
      <c r="GU2654" s="277"/>
      <c r="GW2654" s="157"/>
      <c r="GX2654" s="157"/>
      <c r="GY2654" s="157"/>
      <c r="GZ2654" s="277"/>
      <c r="HA2654" s="157"/>
      <c r="HB2654" s="157" t="s">
        <v>604</v>
      </c>
      <c r="HC2654" s="277"/>
      <c r="HD2654" s="277"/>
      <c r="HF2654" s="277"/>
      <c r="HH2654" s="289"/>
    </row>
    <row r="2655" spans="1:216" ht="12.75" customHeight="1">
      <c r="A2655" s="203"/>
      <c r="B2655" s="189" t="s">
        <v>605</v>
      </c>
      <c r="C2655" s="501" t="s">
        <v>606</v>
      </c>
      <c r="D2655" s="501"/>
      <c r="E2655" s="501"/>
      <c r="F2655" s="501"/>
      <c r="G2655" s="501"/>
      <c r="H2655" s="190" t="s">
        <v>432</v>
      </c>
      <c r="I2655" s="209">
        <v>51</v>
      </c>
      <c r="J2655" s="191"/>
      <c r="K2655" s="209">
        <v>51</v>
      </c>
      <c r="L2655" s="193"/>
      <c r="M2655" s="191"/>
      <c r="N2655" s="193"/>
      <c r="O2655" s="191"/>
      <c r="P2655" s="194">
        <v>2454.4899999999998</v>
      </c>
      <c r="GO2655" s="277"/>
      <c r="GP2655" s="277"/>
      <c r="GQ2655" s="277"/>
      <c r="GR2655" s="277"/>
      <c r="GS2655" s="277"/>
      <c r="GT2655" s="277"/>
      <c r="GU2655" s="277"/>
      <c r="GW2655" s="157"/>
      <c r="GX2655" s="157"/>
      <c r="GY2655" s="157"/>
      <c r="GZ2655" s="277"/>
      <c r="HA2655" s="157"/>
      <c r="HB2655" s="157" t="s">
        <v>606</v>
      </c>
      <c r="HC2655" s="277"/>
      <c r="HD2655" s="277"/>
      <c r="HF2655" s="277"/>
      <c r="HH2655" s="289"/>
    </row>
    <row r="2656" spans="1:216" ht="12.75" customHeight="1">
      <c r="A2656" s="213"/>
      <c r="B2656" s="214"/>
      <c r="C2656" s="500" t="s">
        <v>438</v>
      </c>
      <c r="D2656" s="500"/>
      <c r="E2656" s="500"/>
      <c r="F2656" s="500"/>
      <c r="G2656" s="500"/>
      <c r="H2656" s="180"/>
      <c r="I2656" s="181"/>
      <c r="J2656" s="181"/>
      <c r="K2656" s="181"/>
      <c r="L2656" s="183"/>
      <c r="M2656" s="181"/>
      <c r="N2656" s="211">
        <v>1341.76</v>
      </c>
      <c r="O2656" s="181"/>
      <c r="P2656" s="212">
        <v>13417.64</v>
      </c>
      <c r="GO2656" s="277"/>
      <c r="GP2656" s="277"/>
      <c r="GQ2656" s="277"/>
      <c r="GR2656" s="277"/>
      <c r="GS2656" s="277"/>
      <c r="GT2656" s="277"/>
      <c r="GU2656" s="277"/>
      <c r="GW2656" s="157"/>
      <c r="GX2656" s="157"/>
      <c r="GY2656" s="157"/>
      <c r="GZ2656" s="277"/>
      <c r="HA2656" s="157"/>
      <c r="HB2656" s="157"/>
      <c r="HC2656" s="277" t="s">
        <v>438</v>
      </c>
      <c r="HD2656" s="277"/>
      <c r="HF2656" s="277"/>
      <c r="HH2656" s="289"/>
    </row>
    <row r="2657" spans="1:216" ht="1.5" customHeight="1">
      <c r="A2657" s="223"/>
      <c r="B2657" s="224"/>
      <c r="C2657" s="224"/>
      <c r="D2657" s="224"/>
      <c r="E2657" s="224"/>
      <c r="F2657" s="225"/>
      <c r="G2657" s="225"/>
      <c r="H2657" s="225"/>
      <c r="I2657" s="225"/>
      <c r="J2657" s="226"/>
      <c r="K2657" s="225"/>
      <c r="L2657" s="226"/>
      <c r="M2657" s="227"/>
      <c r="N2657" s="226"/>
      <c r="O2657" s="228"/>
      <c r="P2657" s="229"/>
      <c r="Q2657" s="279"/>
      <c r="R2657" s="280"/>
      <c r="GO2657" s="277"/>
      <c r="GP2657" s="277"/>
      <c r="GQ2657" s="277"/>
      <c r="GR2657" s="277"/>
      <c r="GS2657" s="277"/>
      <c r="GT2657" s="277"/>
      <c r="GU2657" s="277"/>
      <c r="GW2657" s="157"/>
      <c r="GX2657" s="157"/>
      <c r="GY2657" s="157"/>
      <c r="GZ2657" s="277"/>
      <c r="HA2657" s="157"/>
      <c r="HB2657" s="157"/>
      <c r="HC2657" s="277"/>
      <c r="HD2657" s="277"/>
      <c r="HF2657" s="277"/>
      <c r="HH2657" s="289"/>
    </row>
    <row r="2658" spans="1:216" ht="12.75" customHeight="1">
      <c r="A2658" s="210"/>
      <c r="B2658" s="230"/>
      <c r="C2658" s="496" t="s">
        <v>2315</v>
      </c>
      <c r="D2658" s="496"/>
      <c r="E2658" s="496"/>
      <c r="F2658" s="496"/>
      <c r="G2658" s="496"/>
      <c r="H2658" s="496"/>
      <c r="I2658" s="496"/>
      <c r="J2658" s="496"/>
      <c r="K2658" s="496"/>
      <c r="L2658" s="496"/>
      <c r="M2658" s="496"/>
      <c r="N2658" s="496"/>
      <c r="O2658" s="496"/>
      <c r="P2658" s="232"/>
      <c r="Q2658" s="279"/>
      <c r="R2658" s="280"/>
      <c r="GO2658" s="277"/>
      <c r="GP2658" s="277"/>
      <c r="GQ2658" s="277"/>
      <c r="GR2658" s="277"/>
      <c r="GS2658" s="277"/>
      <c r="GT2658" s="277"/>
      <c r="GU2658" s="277"/>
      <c r="GW2658" s="157"/>
      <c r="GX2658" s="157"/>
      <c r="GY2658" s="157"/>
      <c r="GZ2658" s="277"/>
      <c r="HA2658" s="157"/>
      <c r="HB2658" s="157"/>
      <c r="HC2658" s="277"/>
      <c r="HD2658" s="277" t="s">
        <v>2315</v>
      </c>
      <c r="HF2658" s="277"/>
      <c r="HH2658" s="289"/>
    </row>
    <row r="2659" spans="1:216" ht="12.75" customHeight="1">
      <c r="A2659" s="210"/>
      <c r="B2659" s="187"/>
      <c r="C2659" s="495" t="s">
        <v>675</v>
      </c>
      <c r="D2659" s="495"/>
      <c r="E2659" s="495"/>
      <c r="F2659" s="495"/>
      <c r="G2659" s="495"/>
      <c r="H2659" s="495"/>
      <c r="I2659" s="495"/>
      <c r="J2659" s="495"/>
      <c r="K2659" s="495"/>
      <c r="L2659" s="495"/>
      <c r="M2659" s="495"/>
      <c r="N2659" s="495"/>
      <c r="O2659" s="495"/>
      <c r="P2659" s="234">
        <v>8537.25</v>
      </c>
      <c r="Q2659" s="279"/>
      <c r="R2659" s="280"/>
      <c r="GO2659" s="277"/>
      <c r="GP2659" s="277"/>
      <c r="GQ2659" s="277"/>
      <c r="GR2659" s="277"/>
      <c r="GS2659" s="277"/>
      <c r="GT2659" s="277"/>
      <c r="GU2659" s="277"/>
      <c r="GW2659" s="157"/>
      <c r="GX2659" s="157"/>
      <c r="GY2659" s="157"/>
      <c r="GZ2659" s="277"/>
      <c r="HA2659" s="157"/>
      <c r="HB2659" s="157"/>
      <c r="HC2659" s="277"/>
      <c r="HD2659" s="277"/>
      <c r="HE2659" s="140" t="s">
        <v>675</v>
      </c>
      <c r="HF2659" s="277"/>
      <c r="HH2659" s="289"/>
    </row>
    <row r="2660" spans="1:216" ht="12.75" customHeight="1">
      <c r="A2660" s="210"/>
      <c r="B2660" s="187"/>
      <c r="C2660" s="495" t="s">
        <v>676</v>
      </c>
      <c r="D2660" s="495"/>
      <c r="E2660" s="495"/>
      <c r="F2660" s="495"/>
      <c r="G2660" s="495"/>
      <c r="H2660" s="495"/>
      <c r="I2660" s="495"/>
      <c r="J2660" s="495"/>
      <c r="K2660" s="495"/>
      <c r="L2660" s="495"/>
      <c r="M2660" s="495"/>
      <c r="N2660" s="495"/>
      <c r="O2660" s="495"/>
      <c r="P2660" s="235"/>
      <c r="Q2660" s="279"/>
      <c r="R2660" s="280"/>
      <c r="GO2660" s="277"/>
      <c r="GP2660" s="277"/>
      <c r="GQ2660" s="277"/>
      <c r="GR2660" s="277"/>
      <c r="GS2660" s="277"/>
      <c r="GT2660" s="277"/>
      <c r="GU2660" s="277"/>
      <c r="GW2660" s="157"/>
      <c r="GX2660" s="157"/>
      <c r="GY2660" s="157"/>
      <c r="GZ2660" s="277"/>
      <c r="HA2660" s="157"/>
      <c r="HB2660" s="157"/>
      <c r="HC2660" s="277"/>
      <c r="HD2660" s="277"/>
      <c r="HE2660" s="140" t="s">
        <v>676</v>
      </c>
      <c r="HF2660" s="277"/>
      <c r="HH2660" s="289"/>
    </row>
    <row r="2661" spans="1:216" ht="12.75" customHeight="1">
      <c r="A2661" s="210"/>
      <c r="B2661" s="187"/>
      <c r="C2661" s="495" t="s">
        <v>677</v>
      </c>
      <c r="D2661" s="495"/>
      <c r="E2661" s="495"/>
      <c r="F2661" s="495"/>
      <c r="G2661" s="495"/>
      <c r="H2661" s="495"/>
      <c r="I2661" s="495"/>
      <c r="J2661" s="495"/>
      <c r="K2661" s="495"/>
      <c r="L2661" s="495"/>
      <c r="M2661" s="495"/>
      <c r="N2661" s="495"/>
      <c r="O2661" s="495"/>
      <c r="P2661" s="234">
        <v>6403.69</v>
      </c>
      <c r="Q2661" s="279"/>
      <c r="R2661" s="280"/>
      <c r="GO2661" s="277"/>
      <c r="GP2661" s="277"/>
      <c r="GQ2661" s="277"/>
      <c r="GR2661" s="277"/>
      <c r="GS2661" s="277"/>
      <c r="GT2661" s="277"/>
      <c r="GU2661" s="277"/>
      <c r="GW2661" s="157"/>
      <c r="GX2661" s="157"/>
      <c r="GY2661" s="157"/>
      <c r="GZ2661" s="277"/>
      <c r="HA2661" s="157"/>
      <c r="HB2661" s="157"/>
      <c r="HC2661" s="277"/>
      <c r="HD2661" s="277"/>
      <c r="HE2661" s="140" t="s">
        <v>677</v>
      </c>
      <c r="HF2661" s="277"/>
      <c r="HH2661" s="289"/>
    </row>
    <row r="2662" spans="1:216" ht="12.75" customHeight="1">
      <c r="A2662" s="210"/>
      <c r="B2662" s="187"/>
      <c r="C2662" s="495" t="s">
        <v>678</v>
      </c>
      <c r="D2662" s="495"/>
      <c r="E2662" s="495"/>
      <c r="F2662" s="495"/>
      <c r="G2662" s="495"/>
      <c r="H2662" s="495"/>
      <c r="I2662" s="495"/>
      <c r="J2662" s="495"/>
      <c r="K2662" s="495"/>
      <c r="L2662" s="495"/>
      <c r="M2662" s="495"/>
      <c r="N2662" s="495"/>
      <c r="O2662" s="495"/>
      <c r="P2662" s="252">
        <v>7.75</v>
      </c>
      <c r="Q2662" s="279"/>
      <c r="R2662" s="280"/>
      <c r="GO2662" s="277"/>
      <c r="GP2662" s="277"/>
      <c r="GQ2662" s="277"/>
      <c r="GR2662" s="277"/>
      <c r="GS2662" s="277"/>
      <c r="GT2662" s="277"/>
      <c r="GU2662" s="277"/>
      <c r="GW2662" s="157"/>
      <c r="GX2662" s="157"/>
      <c r="GY2662" s="157"/>
      <c r="GZ2662" s="277"/>
      <c r="HA2662" s="157"/>
      <c r="HB2662" s="157"/>
      <c r="HC2662" s="277"/>
      <c r="HD2662" s="277"/>
      <c r="HE2662" s="140" t="s">
        <v>678</v>
      </c>
      <c r="HF2662" s="277"/>
      <c r="HH2662" s="289"/>
    </row>
    <row r="2663" spans="1:216" ht="12.75" customHeight="1">
      <c r="A2663" s="210"/>
      <c r="B2663" s="187"/>
      <c r="C2663" s="495" t="s">
        <v>680</v>
      </c>
      <c r="D2663" s="495"/>
      <c r="E2663" s="495"/>
      <c r="F2663" s="495"/>
      <c r="G2663" s="495"/>
      <c r="H2663" s="495"/>
      <c r="I2663" s="495"/>
      <c r="J2663" s="495"/>
      <c r="K2663" s="495"/>
      <c r="L2663" s="495"/>
      <c r="M2663" s="495"/>
      <c r="N2663" s="495"/>
      <c r="O2663" s="495"/>
      <c r="P2663" s="234">
        <v>2125.81</v>
      </c>
      <c r="Q2663" s="279"/>
      <c r="R2663" s="280"/>
      <c r="GO2663" s="277"/>
      <c r="GP2663" s="277"/>
      <c r="GQ2663" s="277"/>
      <c r="GR2663" s="277"/>
      <c r="GS2663" s="277"/>
      <c r="GT2663" s="277"/>
      <c r="GU2663" s="277"/>
      <c r="GW2663" s="157"/>
      <c r="GX2663" s="157"/>
      <c r="GY2663" s="157"/>
      <c r="GZ2663" s="277"/>
      <c r="HA2663" s="157"/>
      <c r="HB2663" s="157"/>
      <c r="HC2663" s="277"/>
      <c r="HD2663" s="277"/>
      <c r="HE2663" s="140" t="s">
        <v>680</v>
      </c>
      <c r="HF2663" s="277"/>
      <c r="HH2663" s="289"/>
    </row>
    <row r="2664" spans="1:216" ht="12.75" customHeight="1">
      <c r="A2664" s="210"/>
      <c r="B2664" s="187"/>
      <c r="C2664" s="495" t="s">
        <v>681</v>
      </c>
      <c r="D2664" s="495"/>
      <c r="E2664" s="495"/>
      <c r="F2664" s="495"/>
      <c r="G2664" s="495"/>
      <c r="H2664" s="495"/>
      <c r="I2664" s="495"/>
      <c r="J2664" s="495"/>
      <c r="K2664" s="495"/>
      <c r="L2664" s="495"/>
      <c r="M2664" s="495"/>
      <c r="N2664" s="495"/>
      <c r="O2664" s="495"/>
      <c r="P2664" s="234">
        <v>18014.71</v>
      </c>
      <c r="Q2664" s="279"/>
      <c r="R2664" s="280"/>
      <c r="GO2664" s="277"/>
      <c r="GP2664" s="277"/>
      <c r="GQ2664" s="277"/>
      <c r="GR2664" s="277"/>
      <c r="GS2664" s="277"/>
      <c r="GT2664" s="277"/>
      <c r="GU2664" s="277"/>
      <c r="GW2664" s="157"/>
      <c r="GX2664" s="157"/>
      <c r="GY2664" s="157"/>
      <c r="GZ2664" s="277"/>
      <c r="HA2664" s="157"/>
      <c r="HB2664" s="157"/>
      <c r="HC2664" s="277"/>
      <c r="HD2664" s="277"/>
      <c r="HE2664" s="140" t="s">
        <v>681</v>
      </c>
      <c r="HF2664" s="277"/>
      <c r="HH2664" s="289"/>
    </row>
    <row r="2665" spans="1:216" ht="12.75" customHeight="1">
      <c r="A2665" s="210"/>
      <c r="B2665" s="187"/>
      <c r="C2665" s="495" t="s">
        <v>676</v>
      </c>
      <c r="D2665" s="495"/>
      <c r="E2665" s="495"/>
      <c r="F2665" s="495"/>
      <c r="G2665" s="495"/>
      <c r="H2665" s="495"/>
      <c r="I2665" s="495"/>
      <c r="J2665" s="495"/>
      <c r="K2665" s="495"/>
      <c r="L2665" s="495"/>
      <c r="M2665" s="495"/>
      <c r="N2665" s="495"/>
      <c r="O2665" s="495"/>
      <c r="P2665" s="235"/>
      <c r="Q2665" s="279"/>
      <c r="R2665" s="280"/>
      <c r="GO2665" s="277"/>
      <c r="GP2665" s="277"/>
      <c r="GQ2665" s="277"/>
      <c r="GR2665" s="277"/>
      <c r="GS2665" s="277"/>
      <c r="GT2665" s="277"/>
      <c r="GU2665" s="277"/>
      <c r="GW2665" s="157"/>
      <c r="GX2665" s="157"/>
      <c r="GY2665" s="157"/>
      <c r="GZ2665" s="277"/>
      <c r="HA2665" s="157"/>
      <c r="HB2665" s="157"/>
      <c r="HC2665" s="277"/>
      <c r="HD2665" s="277"/>
      <c r="HE2665" s="140" t="s">
        <v>676</v>
      </c>
      <c r="HF2665" s="277"/>
      <c r="HH2665" s="289"/>
    </row>
    <row r="2666" spans="1:216" ht="12.75" customHeight="1">
      <c r="A2666" s="210"/>
      <c r="B2666" s="187"/>
      <c r="C2666" s="495" t="s">
        <v>682</v>
      </c>
      <c r="D2666" s="495"/>
      <c r="E2666" s="495"/>
      <c r="F2666" s="495"/>
      <c r="G2666" s="495"/>
      <c r="H2666" s="495"/>
      <c r="I2666" s="495"/>
      <c r="J2666" s="495"/>
      <c r="K2666" s="495"/>
      <c r="L2666" s="495"/>
      <c r="M2666" s="495"/>
      <c r="N2666" s="495"/>
      <c r="O2666" s="495"/>
      <c r="P2666" s="234">
        <v>6403.69</v>
      </c>
      <c r="Q2666" s="279"/>
      <c r="R2666" s="280"/>
      <c r="GO2666" s="277"/>
      <c r="GP2666" s="277"/>
      <c r="GQ2666" s="277"/>
      <c r="GR2666" s="277"/>
      <c r="GS2666" s="277"/>
      <c r="GT2666" s="277"/>
      <c r="GU2666" s="277"/>
      <c r="GW2666" s="157"/>
      <c r="GX2666" s="157"/>
      <c r="GY2666" s="157"/>
      <c r="GZ2666" s="277"/>
      <c r="HA2666" s="157"/>
      <c r="HB2666" s="157"/>
      <c r="HC2666" s="277"/>
      <c r="HD2666" s="277"/>
      <c r="HE2666" s="140" t="s">
        <v>682</v>
      </c>
      <c r="HF2666" s="277"/>
      <c r="HH2666" s="289"/>
    </row>
    <row r="2667" spans="1:216" ht="12.75" customHeight="1">
      <c r="A2667" s="210"/>
      <c r="B2667" s="187"/>
      <c r="C2667" s="495" t="s">
        <v>683</v>
      </c>
      <c r="D2667" s="495"/>
      <c r="E2667" s="495"/>
      <c r="F2667" s="495"/>
      <c r="G2667" s="495"/>
      <c r="H2667" s="495"/>
      <c r="I2667" s="495"/>
      <c r="J2667" s="495"/>
      <c r="K2667" s="495"/>
      <c r="L2667" s="495"/>
      <c r="M2667" s="495"/>
      <c r="N2667" s="495"/>
      <c r="O2667" s="495"/>
      <c r="P2667" s="252">
        <v>7.75</v>
      </c>
      <c r="Q2667" s="279"/>
      <c r="R2667" s="280"/>
      <c r="GO2667" s="277"/>
      <c r="GP2667" s="277"/>
      <c r="GQ2667" s="277"/>
      <c r="GR2667" s="277"/>
      <c r="GS2667" s="277"/>
      <c r="GT2667" s="277"/>
      <c r="GU2667" s="277"/>
      <c r="GW2667" s="157"/>
      <c r="GX2667" s="157"/>
      <c r="GY2667" s="157"/>
      <c r="GZ2667" s="277"/>
      <c r="HA2667" s="157"/>
      <c r="HB2667" s="157"/>
      <c r="HC2667" s="277"/>
      <c r="HD2667" s="277"/>
      <c r="HE2667" s="140" t="s">
        <v>683</v>
      </c>
      <c r="HF2667" s="277"/>
      <c r="HH2667" s="289"/>
    </row>
    <row r="2668" spans="1:216" ht="12.75" customHeight="1">
      <c r="A2668" s="210"/>
      <c r="B2668" s="187"/>
      <c r="C2668" s="495" t="s">
        <v>685</v>
      </c>
      <c r="D2668" s="495"/>
      <c r="E2668" s="495"/>
      <c r="F2668" s="495"/>
      <c r="G2668" s="495"/>
      <c r="H2668" s="495"/>
      <c r="I2668" s="495"/>
      <c r="J2668" s="495"/>
      <c r="K2668" s="495"/>
      <c r="L2668" s="495"/>
      <c r="M2668" s="495"/>
      <c r="N2668" s="495"/>
      <c r="O2668" s="495"/>
      <c r="P2668" s="234">
        <v>2125.81</v>
      </c>
      <c r="Q2668" s="279"/>
      <c r="R2668" s="280"/>
      <c r="GO2668" s="277"/>
      <c r="GP2668" s="277"/>
      <c r="GQ2668" s="277"/>
      <c r="GR2668" s="277"/>
      <c r="GS2668" s="277"/>
      <c r="GT2668" s="277"/>
      <c r="GU2668" s="277"/>
      <c r="GW2668" s="157"/>
      <c r="GX2668" s="157"/>
      <c r="GY2668" s="157"/>
      <c r="GZ2668" s="277"/>
      <c r="HA2668" s="157"/>
      <c r="HB2668" s="157"/>
      <c r="HC2668" s="277"/>
      <c r="HD2668" s="277"/>
      <c r="HE2668" s="140" t="s">
        <v>685</v>
      </c>
      <c r="HF2668" s="277"/>
      <c r="HH2668" s="289"/>
    </row>
    <row r="2669" spans="1:216" ht="12.75" customHeight="1">
      <c r="A2669" s="210"/>
      <c r="B2669" s="187"/>
      <c r="C2669" s="495" t="s">
        <v>686</v>
      </c>
      <c r="D2669" s="495"/>
      <c r="E2669" s="495"/>
      <c r="F2669" s="495"/>
      <c r="G2669" s="495"/>
      <c r="H2669" s="495"/>
      <c r="I2669" s="495"/>
      <c r="J2669" s="495"/>
      <c r="K2669" s="495"/>
      <c r="L2669" s="495"/>
      <c r="M2669" s="495"/>
      <c r="N2669" s="495"/>
      <c r="O2669" s="495"/>
      <c r="P2669" s="234">
        <v>6211.58</v>
      </c>
      <c r="Q2669" s="279"/>
      <c r="R2669" s="280"/>
      <c r="GO2669" s="277"/>
      <c r="GP2669" s="277"/>
      <c r="GQ2669" s="277"/>
      <c r="GR2669" s="277"/>
      <c r="GS2669" s="277"/>
      <c r="GT2669" s="277"/>
      <c r="GU2669" s="277"/>
      <c r="GW2669" s="157"/>
      <c r="GX2669" s="157"/>
      <c r="GY2669" s="157"/>
      <c r="GZ2669" s="277"/>
      <c r="HA2669" s="157"/>
      <c r="HB2669" s="157"/>
      <c r="HC2669" s="277"/>
      <c r="HD2669" s="277"/>
      <c r="HE2669" s="140" t="s">
        <v>686</v>
      </c>
      <c r="HF2669" s="277"/>
      <c r="HH2669" s="289"/>
    </row>
    <row r="2670" spans="1:216" ht="12.75" customHeight="1">
      <c r="A2670" s="210"/>
      <c r="B2670" s="187"/>
      <c r="C2670" s="495" t="s">
        <v>687</v>
      </c>
      <c r="D2670" s="495"/>
      <c r="E2670" s="495"/>
      <c r="F2670" s="495"/>
      <c r="G2670" s="495"/>
      <c r="H2670" s="495"/>
      <c r="I2670" s="495"/>
      <c r="J2670" s="495"/>
      <c r="K2670" s="495"/>
      <c r="L2670" s="495"/>
      <c r="M2670" s="495"/>
      <c r="N2670" s="495"/>
      <c r="O2670" s="495"/>
      <c r="P2670" s="234">
        <v>3265.88</v>
      </c>
      <c r="Q2670" s="279"/>
      <c r="R2670" s="280"/>
      <c r="GO2670" s="277"/>
      <c r="GP2670" s="277"/>
      <c r="GQ2670" s="277"/>
      <c r="GR2670" s="277"/>
      <c r="GS2670" s="277"/>
      <c r="GT2670" s="277"/>
      <c r="GU2670" s="277"/>
      <c r="GW2670" s="157"/>
      <c r="GX2670" s="157"/>
      <c r="GY2670" s="157"/>
      <c r="GZ2670" s="277"/>
      <c r="HA2670" s="157"/>
      <c r="HB2670" s="157"/>
      <c r="HC2670" s="277"/>
      <c r="HD2670" s="277"/>
      <c r="HE2670" s="140" t="s">
        <v>687</v>
      </c>
      <c r="HF2670" s="277"/>
      <c r="HH2670" s="289"/>
    </row>
    <row r="2671" spans="1:216" ht="12.75" customHeight="1">
      <c r="A2671" s="210"/>
      <c r="B2671" s="187"/>
      <c r="C2671" s="495" t="s">
        <v>688</v>
      </c>
      <c r="D2671" s="495"/>
      <c r="E2671" s="495"/>
      <c r="F2671" s="495"/>
      <c r="G2671" s="495"/>
      <c r="H2671" s="495"/>
      <c r="I2671" s="495"/>
      <c r="J2671" s="495"/>
      <c r="K2671" s="495"/>
      <c r="L2671" s="495"/>
      <c r="M2671" s="495"/>
      <c r="N2671" s="495"/>
      <c r="O2671" s="495"/>
      <c r="P2671" s="234">
        <v>6403.69</v>
      </c>
      <c r="Q2671" s="279"/>
      <c r="R2671" s="280"/>
      <c r="GO2671" s="277"/>
      <c r="GP2671" s="277"/>
      <c r="GQ2671" s="277"/>
      <c r="GR2671" s="277"/>
      <c r="GS2671" s="277"/>
      <c r="GT2671" s="277"/>
      <c r="GU2671" s="277"/>
      <c r="GW2671" s="157"/>
      <c r="GX2671" s="157"/>
      <c r="GY2671" s="157"/>
      <c r="GZ2671" s="277"/>
      <c r="HA2671" s="157"/>
      <c r="HB2671" s="157"/>
      <c r="HC2671" s="277"/>
      <c r="HD2671" s="277"/>
      <c r="HE2671" s="140" t="s">
        <v>688</v>
      </c>
      <c r="HF2671" s="277"/>
      <c r="HH2671" s="289"/>
    </row>
    <row r="2672" spans="1:216" ht="12.75" customHeight="1">
      <c r="A2672" s="210"/>
      <c r="B2672" s="187"/>
      <c r="C2672" s="495" t="s">
        <v>689</v>
      </c>
      <c r="D2672" s="495"/>
      <c r="E2672" s="495"/>
      <c r="F2672" s="495"/>
      <c r="G2672" s="495"/>
      <c r="H2672" s="495"/>
      <c r="I2672" s="495"/>
      <c r="J2672" s="495"/>
      <c r="K2672" s="495"/>
      <c r="L2672" s="495"/>
      <c r="M2672" s="495"/>
      <c r="N2672" s="495"/>
      <c r="O2672" s="495"/>
      <c r="P2672" s="234">
        <v>6211.58</v>
      </c>
      <c r="Q2672" s="279"/>
      <c r="R2672" s="280"/>
      <c r="GO2672" s="277"/>
      <c r="GP2672" s="277"/>
      <c r="GQ2672" s="277"/>
      <c r="GR2672" s="277"/>
      <c r="GS2672" s="277"/>
      <c r="GT2672" s="277"/>
      <c r="GU2672" s="277"/>
      <c r="GW2672" s="157"/>
      <c r="GX2672" s="157"/>
      <c r="GY2672" s="157"/>
      <c r="GZ2672" s="277"/>
      <c r="HA2672" s="157"/>
      <c r="HB2672" s="157"/>
      <c r="HC2672" s="277"/>
      <c r="HD2672" s="277"/>
      <c r="HE2672" s="140" t="s">
        <v>689</v>
      </c>
      <c r="HF2672" s="277"/>
      <c r="HH2672" s="289"/>
    </row>
    <row r="2673" spans="1:216" ht="12.75" customHeight="1">
      <c r="A2673" s="210"/>
      <c r="B2673" s="187"/>
      <c r="C2673" s="495" t="s">
        <v>690</v>
      </c>
      <c r="D2673" s="495"/>
      <c r="E2673" s="495"/>
      <c r="F2673" s="495"/>
      <c r="G2673" s="495"/>
      <c r="H2673" s="495"/>
      <c r="I2673" s="495"/>
      <c r="J2673" s="495"/>
      <c r="K2673" s="495"/>
      <c r="L2673" s="495"/>
      <c r="M2673" s="495"/>
      <c r="N2673" s="495"/>
      <c r="O2673" s="495"/>
      <c r="P2673" s="234">
        <v>3265.88</v>
      </c>
      <c r="Q2673" s="279"/>
      <c r="R2673" s="280"/>
      <c r="GO2673" s="277"/>
      <c r="GP2673" s="277"/>
      <c r="GQ2673" s="277"/>
      <c r="GR2673" s="277"/>
      <c r="GS2673" s="277"/>
      <c r="GT2673" s="277"/>
      <c r="GU2673" s="277"/>
      <c r="GW2673" s="157"/>
      <c r="GX2673" s="157"/>
      <c r="GY2673" s="157"/>
      <c r="GZ2673" s="277"/>
      <c r="HA2673" s="157"/>
      <c r="HB2673" s="157"/>
      <c r="HC2673" s="277"/>
      <c r="HD2673" s="277"/>
      <c r="HE2673" s="140" t="s">
        <v>690</v>
      </c>
      <c r="HF2673" s="277"/>
      <c r="HH2673" s="289"/>
    </row>
    <row r="2674" spans="1:216" ht="12.75" customHeight="1">
      <c r="A2674" s="210"/>
      <c r="B2674" s="230"/>
      <c r="C2674" s="496" t="s">
        <v>2316</v>
      </c>
      <c r="D2674" s="496"/>
      <c r="E2674" s="496"/>
      <c r="F2674" s="496"/>
      <c r="G2674" s="496"/>
      <c r="H2674" s="496"/>
      <c r="I2674" s="496"/>
      <c r="J2674" s="496"/>
      <c r="K2674" s="496"/>
      <c r="L2674" s="496"/>
      <c r="M2674" s="496"/>
      <c r="N2674" s="496"/>
      <c r="O2674" s="496"/>
      <c r="P2674" s="236">
        <v>18014.71</v>
      </c>
      <c r="Q2674" s="279"/>
      <c r="R2674" s="280"/>
      <c r="GO2674" s="277"/>
      <c r="GP2674" s="277"/>
      <c r="GQ2674" s="277"/>
      <c r="GR2674" s="277"/>
      <c r="GS2674" s="277"/>
      <c r="GT2674" s="277"/>
      <c r="GU2674" s="277"/>
      <c r="GW2674" s="157"/>
      <c r="GX2674" s="157"/>
      <c r="GY2674" s="157"/>
      <c r="GZ2674" s="277"/>
      <c r="HA2674" s="157"/>
      <c r="HB2674" s="157"/>
      <c r="HC2674" s="277"/>
      <c r="HD2674" s="277"/>
      <c r="HF2674" s="277" t="s">
        <v>2316</v>
      </c>
      <c r="HH2674" s="289"/>
    </row>
    <row r="2675" spans="1:216" ht="12.75" customHeight="1">
      <c r="A2675" s="210"/>
      <c r="B2675" s="187"/>
      <c r="C2675" s="495" t="s">
        <v>692</v>
      </c>
      <c r="D2675" s="495"/>
      <c r="E2675" s="495"/>
      <c r="F2675" s="495"/>
      <c r="G2675" s="495"/>
      <c r="H2675" s="495"/>
      <c r="I2675" s="495"/>
      <c r="J2675" s="495"/>
      <c r="K2675" s="495"/>
      <c r="L2675" s="495"/>
      <c r="M2675" s="495"/>
      <c r="N2675" s="495"/>
      <c r="O2675" s="495"/>
      <c r="P2675" s="235"/>
      <c r="Q2675" s="279"/>
      <c r="R2675" s="280"/>
      <c r="GO2675" s="277"/>
      <c r="GP2675" s="277"/>
      <c r="GQ2675" s="277"/>
      <c r="GR2675" s="277"/>
      <c r="GS2675" s="277"/>
      <c r="GT2675" s="277"/>
      <c r="GU2675" s="277"/>
      <c r="GW2675" s="157"/>
      <c r="GX2675" s="157"/>
      <c r="GY2675" s="157"/>
      <c r="GZ2675" s="277"/>
      <c r="HA2675" s="157"/>
      <c r="HB2675" s="157"/>
      <c r="HC2675" s="277"/>
      <c r="HD2675" s="277"/>
      <c r="HE2675" s="140" t="s">
        <v>692</v>
      </c>
      <c r="HF2675" s="277"/>
      <c r="HH2675" s="289"/>
    </row>
    <row r="2676" spans="1:216" ht="12.75" customHeight="1">
      <c r="A2676" s="210"/>
      <c r="B2676" s="187"/>
      <c r="C2676" s="495" t="s">
        <v>694</v>
      </c>
      <c r="D2676" s="495"/>
      <c r="E2676" s="495"/>
      <c r="F2676" s="495"/>
      <c r="G2676" s="495"/>
      <c r="H2676" s="495"/>
      <c r="I2676" s="495"/>
      <c r="J2676" s="495"/>
      <c r="K2676" s="237" t="s">
        <v>2317</v>
      </c>
      <c r="L2676" s="231"/>
      <c r="M2676" s="231"/>
      <c r="O2676" s="238"/>
      <c r="P2676" s="235"/>
      <c r="Q2676" s="279"/>
      <c r="R2676" s="280"/>
      <c r="GO2676" s="277"/>
      <c r="GP2676" s="277"/>
      <c r="GQ2676" s="277"/>
      <c r="GR2676" s="277"/>
      <c r="GS2676" s="277"/>
      <c r="GT2676" s="277"/>
      <c r="GU2676" s="277"/>
      <c r="GW2676" s="157"/>
      <c r="GX2676" s="157"/>
      <c r="GY2676" s="157"/>
      <c r="GZ2676" s="277"/>
      <c r="HA2676" s="157"/>
      <c r="HB2676" s="157"/>
      <c r="HC2676" s="277"/>
      <c r="HD2676" s="277"/>
      <c r="HF2676" s="277"/>
      <c r="HG2676" s="140" t="s">
        <v>694</v>
      </c>
      <c r="HH2676" s="289"/>
    </row>
    <row r="2677" spans="1:216" ht="12.75" customHeight="1">
      <c r="A2677" s="497" t="s">
        <v>2318</v>
      </c>
      <c r="B2677" s="497"/>
      <c r="C2677" s="497"/>
      <c r="D2677" s="497"/>
      <c r="E2677" s="497"/>
      <c r="F2677" s="497"/>
      <c r="G2677" s="497"/>
      <c r="H2677" s="497"/>
      <c r="I2677" s="497"/>
      <c r="J2677" s="497"/>
      <c r="K2677" s="497"/>
      <c r="L2677" s="497"/>
      <c r="M2677" s="497"/>
      <c r="N2677" s="497"/>
      <c r="O2677" s="497"/>
      <c r="P2677" s="497"/>
      <c r="GO2677" s="277" t="s">
        <v>2318</v>
      </c>
      <c r="GP2677" s="277"/>
      <c r="GQ2677" s="277"/>
      <c r="GR2677" s="277"/>
      <c r="GS2677" s="277"/>
      <c r="GT2677" s="277"/>
      <c r="GU2677" s="277"/>
      <c r="GW2677" s="157"/>
      <c r="GX2677" s="157"/>
      <c r="GY2677" s="157"/>
      <c r="GZ2677" s="277"/>
      <c r="HA2677" s="157"/>
      <c r="HB2677" s="157"/>
      <c r="HC2677" s="277"/>
      <c r="HD2677" s="277"/>
      <c r="HF2677" s="277"/>
      <c r="HH2677" s="289"/>
    </row>
    <row r="2678" spans="1:216" ht="12.75" customHeight="1">
      <c r="A2678" s="497" t="s">
        <v>2319</v>
      </c>
      <c r="B2678" s="497"/>
      <c r="C2678" s="497"/>
      <c r="D2678" s="497"/>
      <c r="E2678" s="497"/>
      <c r="F2678" s="497"/>
      <c r="G2678" s="497"/>
      <c r="H2678" s="497"/>
      <c r="I2678" s="497"/>
      <c r="J2678" s="497"/>
      <c r="K2678" s="497"/>
      <c r="L2678" s="497"/>
      <c r="M2678" s="497"/>
      <c r="N2678" s="497"/>
      <c r="O2678" s="497"/>
      <c r="P2678" s="497"/>
      <c r="GO2678" s="277"/>
      <c r="GP2678" s="277" t="s">
        <v>2319</v>
      </c>
      <c r="GQ2678" s="277"/>
      <c r="GR2678" s="277"/>
      <c r="GS2678" s="277"/>
      <c r="GT2678" s="277"/>
      <c r="GU2678" s="277"/>
      <c r="GW2678" s="157"/>
      <c r="GX2678" s="157"/>
      <c r="GY2678" s="157"/>
      <c r="GZ2678" s="277"/>
      <c r="HA2678" s="157"/>
      <c r="HB2678" s="157"/>
      <c r="HC2678" s="277"/>
      <c r="HD2678" s="277"/>
      <c r="HF2678" s="277"/>
      <c r="HH2678" s="289"/>
    </row>
    <row r="2679" spans="1:216" ht="12.75" customHeight="1">
      <c r="A2679" s="497" t="s">
        <v>2029</v>
      </c>
      <c r="B2679" s="497"/>
      <c r="C2679" s="497"/>
      <c r="D2679" s="497"/>
      <c r="E2679" s="497"/>
      <c r="F2679" s="497"/>
      <c r="G2679" s="497"/>
      <c r="H2679" s="497"/>
      <c r="I2679" s="497"/>
      <c r="J2679" s="497"/>
      <c r="K2679" s="497"/>
      <c r="L2679" s="497"/>
      <c r="M2679" s="497"/>
      <c r="N2679" s="497"/>
      <c r="O2679" s="497"/>
      <c r="P2679" s="497"/>
      <c r="GO2679" s="277"/>
      <c r="GP2679" s="277" t="s">
        <v>2029</v>
      </c>
      <c r="GQ2679" s="277"/>
      <c r="GR2679" s="277"/>
      <c r="GS2679" s="277"/>
      <c r="GT2679" s="277"/>
      <c r="GU2679" s="277"/>
      <c r="GW2679" s="157"/>
      <c r="GX2679" s="157"/>
      <c r="GY2679" s="157"/>
      <c r="GZ2679" s="277"/>
      <c r="HA2679" s="157"/>
      <c r="HB2679" s="157"/>
      <c r="HC2679" s="277"/>
      <c r="HD2679" s="277"/>
      <c r="HF2679" s="277"/>
      <c r="HH2679" s="289"/>
    </row>
    <row r="2680" spans="1:216" ht="12.75" customHeight="1">
      <c r="A2680" s="178" t="s">
        <v>833</v>
      </c>
      <c r="B2680" s="179" t="s">
        <v>1408</v>
      </c>
      <c r="C2680" s="498" t="s">
        <v>1409</v>
      </c>
      <c r="D2680" s="498"/>
      <c r="E2680" s="498"/>
      <c r="F2680" s="498"/>
      <c r="G2680" s="498"/>
      <c r="H2680" s="180" t="s">
        <v>610</v>
      </c>
      <c r="I2680" s="181">
        <v>1.36</v>
      </c>
      <c r="J2680" s="182">
        <v>1</v>
      </c>
      <c r="K2680" s="219">
        <v>1.36</v>
      </c>
      <c r="L2680" s="183"/>
      <c r="M2680" s="181"/>
      <c r="N2680" s="184"/>
      <c r="O2680" s="181"/>
      <c r="P2680" s="185"/>
      <c r="GO2680" s="277"/>
      <c r="GP2680" s="277"/>
      <c r="GQ2680" s="277" t="s">
        <v>1409</v>
      </c>
      <c r="GR2680" s="277"/>
      <c r="GS2680" s="277"/>
      <c r="GT2680" s="277"/>
      <c r="GU2680" s="277"/>
      <c r="GW2680" s="157"/>
      <c r="GX2680" s="157"/>
      <c r="GY2680" s="157"/>
      <c r="GZ2680" s="277"/>
      <c r="HA2680" s="157"/>
      <c r="HB2680" s="157"/>
      <c r="HC2680" s="277"/>
      <c r="HD2680" s="277"/>
      <c r="HF2680" s="277"/>
      <c r="HH2680" s="289"/>
    </row>
    <row r="2681" spans="1:216" ht="12.75" customHeight="1">
      <c r="A2681" s="186"/>
      <c r="B2681" s="187"/>
      <c r="C2681" s="499" t="s">
        <v>2011</v>
      </c>
      <c r="D2681" s="499"/>
      <c r="E2681" s="499"/>
      <c r="F2681" s="499"/>
      <c r="G2681" s="499"/>
      <c r="H2681" s="499"/>
      <c r="I2681" s="499"/>
      <c r="J2681" s="499"/>
      <c r="K2681" s="499"/>
      <c r="L2681" s="499"/>
      <c r="M2681" s="499"/>
      <c r="N2681" s="499"/>
      <c r="O2681" s="499"/>
      <c r="P2681" s="499"/>
      <c r="GO2681" s="277"/>
      <c r="GP2681" s="277"/>
      <c r="GQ2681" s="277"/>
      <c r="GR2681" s="277"/>
      <c r="GS2681" s="277"/>
      <c r="GT2681" s="277"/>
      <c r="GU2681" s="277"/>
      <c r="GV2681" s="140" t="s">
        <v>2011</v>
      </c>
      <c r="GW2681" s="157"/>
      <c r="GX2681" s="157"/>
      <c r="GY2681" s="157"/>
      <c r="GZ2681" s="277"/>
      <c r="HA2681" s="157"/>
      <c r="HB2681" s="157"/>
      <c r="HC2681" s="277"/>
      <c r="HD2681" s="277"/>
      <c r="HF2681" s="277"/>
      <c r="HH2681" s="289"/>
    </row>
    <row r="2682" spans="1:216" ht="12.75" customHeight="1">
      <c r="A2682" s="188"/>
      <c r="B2682" s="189" t="s">
        <v>164</v>
      </c>
      <c r="C2682" s="501" t="s">
        <v>391</v>
      </c>
      <c r="D2682" s="501"/>
      <c r="E2682" s="501"/>
      <c r="F2682" s="501"/>
      <c r="G2682" s="501"/>
      <c r="H2682" s="190" t="s">
        <v>392</v>
      </c>
      <c r="I2682" s="191"/>
      <c r="J2682" s="191"/>
      <c r="K2682" s="215">
        <v>2.9044186999999999</v>
      </c>
      <c r="L2682" s="193"/>
      <c r="M2682" s="191"/>
      <c r="N2682" s="193"/>
      <c r="O2682" s="191"/>
      <c r="P2682" s="194">
        <v>1644.31</v>
      </c>
      <c r="GO2682" s="277"/>
      <c r="GP2682" s="277"/>
      <c r="GQ2682" s="277"/>
      <c r="GR2682" s="277"/>
      <c r="GS2682" s="277"/>
      <c r="GT2682" s="277"/>
      <c r="GU2682" s="277"/>
      <c r="GW2682" s="157" t="s">
        <v>391</v>
      </c>
      <c r="GX2682" s="157"/>
      <c r="GY2682" s="157"/>
      <c r="GZ2682" s="277"/>
      <c r="HA2682" s="157"/>
      <c r="HB2682" s="157"/>
      <c r="HC2682" s="277"/>
      <c r="HD2682" s="277"/>
      <c r="HF2682" s="277"/>
      <c r="HH2682" s="289"/>
    </row>
    <row r="2683" spans="1:216" ht="12.75" customHeight="1">
      <c r="A2683" s="195"/>
      <c r="B2683" s="189" t="s">
        <v>393</v>
      </c>
      <c r="C2683" s="501" t="s">
        <v>394</v>
      </c>
      <c r="D2683" s="501"/>
      <c r="E2683" s="501"/>
      <c r="F2683" s="501"/>
      <c r="G2683" s="501"/>
      <c r="H2683" s="190" t="s">
        <v>392</v>
      </c>
      <c r="I2683" s="201">
        <v>2.06</v>
      </c>
      <c r="J2683" s="202">
        <v>1.0367</v>
      </c>
      <c r="K2683" s="215">
        <v>2.9044186999999999</v>
      </c>
      <c r="L2683" s="198"/>
      <c r="M2683" s="199"/>
      <c r="N2683" s="200">
        <v>566.14</v>
      </c>
      <c r="O2683" s="191"/>
      <c r="P2683" s="194">
        <v>1644.31</v>
      </c>
      <c r="Q2683" s="278"/>
      <c r="R2683" s="278"/>
      <c r="GO2683" s="277"/>
      <c r="GP2683" s="277"/>
      <c r="GQ2683" s="277"/>
      <c r="GR2683" s="277"/>
      <c r="GS2683" s="277"/>
      <c r="GT2683" s="277"/>
      <c r="GU2683" s="277"/>
      <c r="GW2683" s="157"/>
      <c r="GX2683" s="157" t="s">
        <v>394</v>
      </c>
      <c r="GY2683" s="157"/>
      <c r="GZ2683" s="277"/>
      <c r="HA2683" s="157"/>
      <c r="HB2683" s="157"/>
      <c r="HC2683" s="277"/>
      <c r="HD2683" s="277"/>
      <c r="HF2683" s="277"/>
      <c r="HH2683" s="289"/>
    </row>
    <row r="2684" spans="1:216" ht="12.75" customHeight="1">
      <c r="A2684" s="188"/>
      <c r="B2684" s="189" t="s">
        <v>167</v>
      </c>
      <c r="C2684" s="501" t="s">
        <v>395</v>
      </c>
      <c r="D2684" s="501"/>
      <c r="E2684" s="501"/>
      <c r="F2684" s="501"/>
      <c r="G2684" s="501"/>
      <c r="H2684" s="190"/>
      <c r="I2684" s="191"/>
      <c r="J2684" s="191"/>
      <c r="K2684" s="191"/>
      <c r="L2684" s="193"/>
      <c r="M2684" s="191"/>
      <c r="N2684" s="193"/>
      <c r="O2684" s="191"/>
      <c r="P2684" s="216">
        <v>59.94</v>
      </c>
      <c r="GO2684" s="277"/>
      <c r="GP2684" s="277"/>
      <c r="GQ2684" s="277"/>
      <c r="GR2684" s="277"/>
      <c r="GS2684" s="277"/>
      <c r="GT2684" s="277"/>
      <c r="GU2684" s="277"/>
      <c r="GW2684" s="157" t="s">
        <v>395</v>
      </c>
      <c r="GX2684" s="157"/>
      <c r="GY2684" s="157"/>
      <c r="GZ2684" s="277"/>
      <c r="HA2684" s="157"/>
      <c r="HB2684" s="157"/>
      <c r="HC2684" s="277"/>
      <c r="HD2684" s="277"/>
      <c r="HF2684" s="277"/>
      <c r="HH2684" s="289"/>
    </row>
    <row r="2685" spans="1:216" ht="12.75" customHeight="1">
      <c r="A2685" s="188"/>
      <c r="B2685" s="189"/>
      <c r="C2685" s="501" t="s">
        <v>396</v>
      </c>
      <c r="D2685" s="501"/>
      <c r="E2685" s="501"/>
      <c r="F2685" s="501"/>
      <c r="G2685" s="501"/>
      <c r="H2685" s="190" t="s">
        <v>392</v>
      </c>
      <c r="I2685" s="191"/>
      <c r="J2685" s="191"/>
      <c r="K2685" s="215">
        <v>5.6396399999999999E-2</v>
      </c>
      <c r="L2685" s="193"/>
      <c r="M2685" s="191"/>
      <c r="N2685" s="193"/>
      <c r="O2685" s="191"/>
      <c r="P2685" s="216">
        <v>38.270000000000003</v>
      </c>
      <c r="GO2685" s="277"/>
      <c r="GP2685" s="277"/>
      <c r="GQ2685" s="277"/>
      <c r="GR2685" s="277"/>
      <c r="GS2685" s="277"/>
      <c r="GT2685" s="277"/>
      <c r="GU2685" s="277"/>
      <c r="GW2685" s="157" t="s">
        <v>396</v>
      </c>
      <c r="GX2685" s="157"/>
      <c r="GY2685" s="157"/>
      <c r="GZ2685" s="277"/>
      <c r="HA2685" s="157"/>
      <c r="HB2685" s="157"/>
      <c r="HC2685" s="277"/>
      <c r="HD2685" s="277"/>
      <c r="HF2685" s="277"/>
      <c r="HH2685" s="289"/>
    </row>
    <row r="2686" spans="1:216" ht="12.75" customHeight="1">
      <c r="A2686" s="195"/>
      <c r="B2686" s="189" t="s">
        <v>397</v>
      </c>
      <c r="C2686" s="501" t="s">
        <v>398</v>
      </c>
      <c r="D2686" s="501"/>
      <c r="E2686" s="501"/>
      <c r="F2686" s="501"/>
      <c r="G2686" s="501"/>
      <c r="H2686" s="190" t="s">
        <v>399</v>
      </c>
      <c r="I2686" s="201">
        <v>0.02</v>
      </c>
      <c r="J2686" s="202">
        <v>1.0367</v>
      </c>
      <c r="K2686" s="215">
        <v>2.81982E-2</v>
      </c>
      <c r="L2686" s="198"/>
      <c r="M2686" s="199"/>
      <c r="N2686" s="200">
        <v>1582.31</v>
      </c>
      <c r="O2686" s="191"/>
      <c r="P2686" s="194">
        <v>44.62</v>
      </c>
      <c r="Q2686" s="278"/>
      <c r="R2686" s="278"/>
      <c r="GO2686" s="277"/>
      <c r="GP2686" s="277"/>
      <c r="GQ2686" s="277"/>
      <c r="GR2686" s="277"/>
      <c r="GS2686" s="277"/>
      <c r="GT2686" s="277"/>
      <c r="GU2686" s="277"/>
      <c r="GW2686" s="157"/>
      <c r="GX2686" s="157" t="s">
        <v>398</v>
      </c>
      <c r="GY2686" s="157"/>
      <c r="GZ2686" s="277"/>
      <c r="HA2686" s="157"/>
      <c r="HB2686" s="157"/>
      <c r="HC2686" s="277"/>
      <c r="HD2686" s="277"/>
      <c r="HF2686" s="277"/>
      <c r="HH2686" s="289"/>
    </row>
    <row r="2687" spans="1:216" ht="12.75" customHeight="1">
      <c r="A2687" s="203"/>
      <c r="B2687" s="189" t="s">
        <v>400</v>
      </c>
      <c r="C2687" s="501" t="s">
        <v>401</v>
      </c>
      <c r="D2687" s="501"/>
      <c r="E2687" s="501"/>
      <c r="F2687" s="501"/>
      <c r="G2687" s="501"/>
      <c r="H2687" s="190" t="s">
        <v>392</v>
      </c>
      <c r="I2687" s="201">
        <v>0.02</v>
      </c>
      <c r="J2687" s="202">
        <v>1.0367</v>
      </c>
      <c r="K2687" s="215">
        <v>2.81982E-2</v>
      </c>
      <c r="L2687" s="193"/>
      <c r="M2687" s="191"/>
      <c r="N2687" s="204">
        <v>777.91</v>
      </c>
      <c r="O2687" s="191"/>
      <c r="P2687" s="216">
        <v>21.94</v>
      </c>
      <c r="GO2687" s="277"/>
      <c r="GP2687" s="277"/>
      <c r="GQ2687" s="277"/>
      <c r="GR2687" s="277"/>
      <c r="GS2687" s="277"/>
      <c r="GT2687" s="277"/>
      <c r="GU2687" s="277"/>
      <c r="GW2687" s="157"/>
      <c r="GX2687" s="157"/>
      <c r="GY2687" s="157" t="s">
        <v>401</v>
      </c>
      <c r="GZ2687" s="277"/>
      <c r="HA2687" s="157"/>
      <c r="HB2687" s="157"/>
      <c r="HC2687" s="277"/>
      <c r="HD2687" s="277"/>
      <c r="HF2687" s="277"/>
      <c r="HH2687" s="289"/>
    </row>
    <row r="2688" spans="1:216" ht="12.75" customHeight="1">
      <c r="A2688" s="195"/>
      <c r="B2688" s="189" t="s">
        <v>402</v>
      </c>
      <c r="C2688" s="501" t="s">
        <v>403</v>
      </c>
      <c r="D2688" s="501"/>
      <c r="E2688" s="501"/>
      <c r="F2688" s="501"/>
      <c r="G2688" s="501"/>
      <c r="H2688" s="190" t="s">
        <v>399</v>
      </c>
      <c r="I2688" s="201">
        <v>0.02</v>
      </c>
      <c r="J2688" s="202">
        <v>1.0367</v>
      </c>
      <c r="K2688" s="215">
        <v>2.81982E-2</v>
      </c>
      <c r="L2688" s="198"/>
      <c r="M2688" s="199"/>
      <c r="N2688" s="200">
        <v>543.33000000000004</v>
      </c>
      <c r="O2688" s="191"/>
      <c r="P2688" s="194">
        <v>15.32</v>
      </c>
      <c r="Q2688" s="278"/>
      <c r="R2688" s="278"/>
      <c r="GO2688" s="277"/>
      <c r="GP2688" s="277"/>
      <c r="GQ2688" s="277"/>
      <c r="GR2688" s="277"/>
      <c r="GS2688" s="277"/>
      <c r="GT2688" s="277"/>
      <c r="GU2688" s="277"/>
      <c r="GW2688" s="157"/>
      <c r="GX2688" s="157" t="s">
        <v>403</v>
      </c>
      <c r="GY2688" s="157"/>
      <c r="GZ2688" s="277"/>
      <c r="HA2688" s="157"/>
      <c r="HB2688" s="157"/>
      <c r="HC2688" s="277"/>
      <c r="HD2688" s="277"/>
      <c r="HF2688" s="277"/>
      <c r="HH2688" s="289"/>
    </row>
    <row r="2689" spans="1:216" ht="12.75" customHeight="1">
      <c r="A2689" s="203"/>
      <c r="B2689" s="189" t="s">
        <v>404</v>
      </c>
      <c r="C2689" s="501" t="s">
        <v>405</v>
      </c>
      <c r="D2689" s="501"/>
      <c r="E2689" s="501"/>
      <c r="F2689" s="501"/>
      <c r="G2689" s="501"/>
      <c r="H2689" s="190" t="s">
        <v>392</v>
      </c>
      <c r="I2689" s="201">
        <v>0.02</v>
      </c>
      <c r="J2689" s="202">
        <v>1.0367</v>
      </c>
      <c r="K2689" s="215">
        <v>2.81982E-2</v>
      </c>
      <c r="L2689" s="193"/>
      <c r="M2689" s="191"/>
      <c r="N2689" s="204">
        <v>579.11</v>
      </c>
      <c r="O2689" s="191"/>
      <c r="P2689" s="216">
        <v>16.329999999999998</v>
      </c>
      <c r="GO2689" s="277"/>
      <c r="GP2689" s="277"/>
      <c r="GQ2689" s="277"/>
      <c r="GR2689" s="277"/>
      <c r="GS2689" s="277"/>
      <c r="GT2689" s="277"/>
      <c r="GU2689" s="277"/>
      <c r="GW2689" s="157"/>
      <c r="GX2689" s="157"/>
      <c r="GY2689" s="157" t="s">
        <v>405</v>
      </c>
      <c r="GZ2689" s="277"/>
      <c r="HA2689" s="157"/>
      <c r="HB2689" s="157"/>
      <c r="HC2689" s="277"/>
      <c r="HD2689" s="277"/>
      <c r="HF2689" s="277"/>
      <c r="HH2689" s="289"/>
    </row>
    <row r="2690" spans="1:216" ht="12.75" customHeight="1">
      <c r="A2690" s="188"/>
      <c r="B2690" s="189" t="s">
        <v>180</v>
      </c>
      <c r="C2690" s="501" t="s">
        <v>410</v>
      </c>
      <c r="D2690" s="501"/>
      <c r="E2690" s="501"/>
      <c r="F2690" s="501"/>
      <c r="G2690" s="501"/>
      <c r="H2690" s="190"/>
      <c r="I2690" s="191"/>
      <c r="J2690" s="191"/>
      <c r="K2690" s="191"/>
      <c r="L2690" s="193"/>
      <c r="M2690" s="191"/>
      <c r="N2690" s="193"/>
      <c r="O2690" s="191"/>
      <c r="P2690" s="216">
        <v>149.07</v>
      </c>
      <c r="GO2690" s="277"/>
      <c r="GP2690" s="277"/>
      <c r="GQ2690" s="277"/>
      <c r="GR2690" s="277"/>
      <c r="GS2690" s="277"/>
      <c r="GT2690" s="277"/>
      <c r="GU2690" s="277"/>
      <c r="GW2690" s="157" t="s">
        <v>410</v>
      </c>
      <c r="GX2690" s="157"/>
      <c r="GY2690" s="157"/>
      <c r="GZ2690" s="277"/>
      <c r="HA2690" s="157"/>
      <c r="HB2690" s="157"/>
      <c r="HC2690" s="277"/>
      <c r="HD2690" s="277"/>
      <c r="HF2690" s="277"/>
      <c r="HH2690" s="289"/>
    </row>
    <row r="2691" spans="1:216" ht="33.75" customHeight="1">
      <c r="A2691" s="195"/>
      <c r="B2691" s="189" t="s">
        <v>593</v>
      </c>
      <c r="C2691" s="501" t="s">
        <v>594</v>
      </c>
      <c r="D2691" s="501"/>
      <c r="E2691" s="501"/>
      <c r="F2691" s="501"/>
      <c r="G2691" s="501"/>
      <c r="H2691" s="190" t="s">
        <v>595</v>
      </c>
      <c r="I2691" s="201">
        <v>13.33</v>
      </c>
      <c r="J2691" s="202">
        <v>1.0367</v>
      </c>
      <c r="K2691" s="197">
        <v>18.794127</v>
      </c>
      <c r="L2691" s="205">
        <v>5.87</v>
      </c>
      <c r="M2691" s="206">
        <v>0.87</v>
      </c>
      <c r="N2691" s="200">
        <v>5.1100000000000003</v>
      </c>
      <c r="O2691" s="191"/>
      <c r="P2691" s="194">
        <v>96.04</v>
      </c>
      <c r="Q2691" s="278"/>
      <c r="R2691" s="278"/>
      <c r="GO2691" s="277"/>
      <c r="GP2691" s="277"/>
      <c r="GQ2691" s="277"/>
      <c r="GR2691" s="277"/>
      <c r="GS2691" s="277"/>
      <c r="GT2691" s="277"/>
      <c r="GU2691" s="277"/>
      <c r="GW2691" s="157"/>
      <c r="GX2691" s="157" t="s">
        <v>594</v>
      </c>
      <c r="GY2691" s="157"/>
      <c r="GZ2691" s="277"/>
      <c r="HA2691" s="157"/>
      <c r="HB2691" s="157"/>
      <c r="HC2691" s="277"/>
      <c r="HD2691" s="277"/>
      <c r="HF2691" s="277"/>
      <c r="HH2691" s="289"/>
    </row>
    <row r="2692" spans="1:216" ht="22.5" customHeight="1">
      <c r="A2692" s="195"/>
      <c r="B2692" s="189" t="s">
        <v>1403</v>
      </c>
      <c r="C2692" s="501" t="s">
        <v>1404</v>
      </c>
      <c r="D2692" s="501"/>
      <c r="E2692" s="501"/>
      <c r="F2692" s="501"/>
      <c r="G2692" s="501"/>
      <c r="H2692" s="190" t="s">
        <v>1405</v>
      </c>
      <c r="I2692" s="201">
        <v>0.55000000000000004</v>
      </c>
      <c r="J2692" s="202">
        <v>1.0367</v>
      </c>
      <c r="K2692" s="215">
        <v>0.77545160000000002</v>
      </c>
      <c r="L2692" s="205">
        <v>37.71</v>
      </c>
      <c r="M2692" s="206">
        <v>1.54</v>
      </c>
      <c r="N2692" s="200">
        <v>58.07</v>
      </c>
      <c r="O2692" s="191"/>
      <c r="P2692" s="194">
        <v>45.03</v>
      </c>
      <c r="Q2692" s="278"/>
      <c r="R2692" s="278"/>
      <c r="GO2692" s="277"/>
      <c r="GP2692" s="277"/>
      <c r="GQ2692" s="277"/>
      <c r="GR2692" s="277"/>
      <c r="GS2692" s="277"/>
      <c r="GT2692" s="277"/>
      <c r="GU2692" s="277"/>
      <c r="GW2692" s="157"/>
      <c r="GX2692" s="157" t="s">
        <v>1404</v>
      </c>
      <c r="GY2692" s="157"/>
      <c r="GZ2692" s="277"/>
      <c r="HA2692" s="157"/>
      <c r="HB2692" s="157"/>
      <c r="HC2692" s="277"/>
      <c r="HD2692" s="277"/>
      <c r="HF2692" s="277"/>
      <c r="HH2692" s="289"/>
    </row>
    <row r="2693" spans="1:216" ht="12.75" customHeight="1">
      <c r="A2693" s="195"/>
      <c r="B2693" s="189" t="s">
        <v>730</v>
      </c>
      <c r="C2693" s="501" t="s">
        <v>731</v>
      </c>
      <c r="D2693" s="501"/>
      <c r="E2693" s="501"/>
      <c r="F2693" s="501"/>
      <c r="G2693" s="501"/>
      <c r="H2693" s="190" t="s">
        <v>413</v>
      </c>
      <c r="I2693" s="201">
        <v>0.05</v>
      </c>
      <c r="J2693" s="202">
        <v>1.0367</v>
      </c>
      <c r="K2693" s="215">
        <v>7.0495600000000005E-2</v>
      </c>
      <c r="L2693" s="205">
        <v>79.88</v>
      </c>
      <c r="M2693" s="206">
        <v>1.42</v>
      </c>
      <c r="N2693" s="200">
        <v>113.43</v>
      </c>
      <c r="O2693" s="191"/>
      <c r="P2693" s="194">
        <v>8</v>
      </c>
      <c r="Q2693" s="278"/>
      <c r="R2693" s="278"/>
      <c r="GO2693" s="277"/>
      <c r="GP2693" s="277"/>
      <c r="GQ2693" s="277"/>
      <c r="GR2693" s="277"/>
      <c r="GS2693" s="277"/>
      <c r="GT2693" s="277"/>
      <c r="GU2693" s="277"/>
      <c r="GW2693" s="157"/>
      <c r="GX2693" s="157" t="s">
        <v>731</v>
      </c>
      <c r="GY2693" s="157"/>
      <c r="GZ2693" s="277"/>
      <c r="HA2693" s="157"/>
      <c r="HB2693" s="157"/>
      <c r="HC2693" s="277"/>
      <c r="HD2693" s="277"/>
      <c r="HF2693" s="277"/>
      <c r="HH2693" s="289"/>
    </row>
    <row r="2694" spans="1:216" ht="12.75" customHeight="1">
      <c r="A2694" s="210"/>
      <c r="B2694" s="187"/>
      <c r="C2694" s="500" t="s">
        <v>429</v>
      </c>
      <c r="D2694" s="500"/>
      <c r="E2694" s="500"/>
      <c r="F2694" s="500"/>
      <c r="G2694" s="500"/>
      <c r="H2694" s="180"/>
      <c r="I2694" s="181"/>
      <c r="J2694" s="181"/>
      <c r="K2694" s="181"/>
      <c r="L2694" s="183"/>
      <c r="M2694" s="181"/>
      <c r="N2694" s="211"/>
      <c r="O2694" s="181"/>
      <c r="P2694" s="212">
        <v>1891.59</v>
      </c>
      <c r="Q2694" s="278"/>
      <c r="R2694" s="278"/>
      <c r="GO2694" s="277"/>
      <c r="GP2694" s="277"/>
      <c r="GQ2694" s="277"/>
      <c r="GR2694" s="277"/>
      <c r="GS2694" s="277"/>
      <c r="GT2694" s="277"/>
      <c r="GU2694" s="277"/>
      <c r="GW2694" s="157"/>
      <c r="GX2694" s="157"/>
      <c r="GY2694" s="157"/>
      <c r="GZ2694" s="277" t="s">
        <v>429</v>
      </c>
      <c r="HA2694" s="157"/>
      <c r="HB2694" s="157"/>
      <c r="HC2694" s="277"/>
      <c r="HD2694" s="277"/>
      <c r="HF2694" s="277"/>
      <c r="HH2694" s="289"/>
    </row>
    <row r="2695" spans="1:216" ht="12.75" customHeight="1">
      <c r="A2695" s="203" t="s">
        <v>834</v>
      </c>
      <c r="B2695" s="189" t="s">
        <v>430</v>
      </c>
      <c r="C2695" s="501" t="s">
        <v>431</v>
      </c>
      <c r="D2695" s="501"/>
      <c r="E2695" s="501"/>
      <c r="F2695" s="501"/>
      <c r="G2695" s="501"/>
      <c r="H2695" s="190" t="s">
        <v>432</v>
      </c>
      <c r="I2695" s="209">
        <v>2</v>
      </c>
      <c r="J2695" s="191"/>
      <c r="K2695" s="209">
        <v>2</v>
      </c>
      <c r="L2695" s="193"/>
      <c r="M2695" s="191"/>
      <c r="N2695" s="193"/>
      <c r="O2695" s="202">
        <v>1.0367</v>
      </c>
      <c r="P2695" s="216">
        <v>32.89</v>
      </c>
      <c r="GO2695" s="277"/>
      <c r="GP2695" s="277"/>
      <c r="GQ2695" s="277"/>
      <c r="GR2695" s="277"/>
      <c r="GS2695" s="277"/>
      <c r="GT2695" s="277"/>
      <c r="GU2695" s="277"/>
      <c r="GW2695" s="157"/>
      <c r="GX2695" s="157"/>
      <c r="GY2695" s="157"/>
      <c r="GZ2695" s="277"/>
      <c r="HA2695" s="157" t="s">
        <v>431</v>
      </c>
      <c r="HB2695" s="157"/>
      <c r="HC2695" s="277"/>
      <c r="HD2695" s="277"/>
      <c r="HF2695" s="277"/>
      <c r="HH2695" s="289"/>
    </row>
    <row r="2696" spans="1:216" ht="12.75" customHeight="1">
      <c r="A2696" s="203"/>
      <c r="B2696" s="189"/>
      <c r="C2696" s="501" t="s">
        <v>433</v>
      </c>
      <c r="D2696" s="501"/>
      <c r="E2696" s="501"/>
      <c r="F2696" s="501"/>
      <c r="G2696" s="501"/>
      <c r="H2696" s="190"/>
      <c r="I2696" s="191"/>
      <c r="J2696" s="191"/>
      <c r="K2696" s="191"/>
      <c r="L2696" s="193"/>
      <c r="M2696" s="191"/>
      <c r="N2696" s="193"/>
      <c r="O2696" s="191"/>
      <c r="P2696" s="194">
        <v>1682.58</v>
      </c>
      <c r="GO2696" s="277"/>
      <c r="GP2696" s="277"/>
      <c r="GQ2696" s="277"/>
      <c r="GR2696" s="277"/>
      <c r="GS2696" s="277"/>
      <c r="GT2696" s="277"/>
      <c r="GU2696" s="277"/>
      <c r="GW2696" s="157"/>
      <c r="GX2696" s="157"/>
      <c r="GY2696" s="157"/>
      <c r="GZ2696" s="277"/>
      <c r="HA2696" s="157"/>
      <c r="HB2696" s="157" t="s">
        <v>433</v>
      </c>
      <c r="HC2696" s="277"/>
      <c r="HD2696" s="277"/>
      <c r="HF2696" s="277"/>
      <c r="HH2696" s="289"/>
    </row>
    <row r="2697" spans="1:216" ht="12.75" customHeight="1">
      <c r="A2697" s="203"/>
      <c r="B2697" s="189" t="s">
        <v>603</v>
      </c>
      <c r="C2697" s="501" t="s">
        <v>604</v>
      </c>
      <c r="D2697" s="501"/>
      <c r="E2697" s="501"/>
      <c r="F2697" s="501"/>
      <c r="G2697" s="501"/>
      <c r="H2697" s="190" t="s">
        <v>432</v>
      </c>
      <c r="I2697" s="209">
        <v>97</v>
      </c>
      <c r="J2697" s="191"/>
      <c r="K2697" s="209">
        <v>97</v>
      </c>
      <c r="L2697" s="193"/>
      <c r="M2697" s="191"/>
      <c r="N2697" s="193"/>
      <c r="O2697" s="191"/>
      <c r="P2697" s="194">
        <v>1632.1</v>
      </c>
      <c r="GO2697" s="277"/>
      <c r="GP2697" s="277"/>
      <c r="GQ2697" s="277"/>
      <c r="GR2697" s="277"/>
      <c r="GS2697" s="277"/>
      <c r="GT2697" s="277"/>
      <c r="GU2697" s="277"/>
      <c r="GW2697" s="157"/>
      <c r="GX2697" s="157"/>
      <c r="GY2697" s="157"/>
      <c r="GZ2697" s="277"/>
      <c r="HA2697" s="157"/>
      <c r="HB2697" s="157" t="s">
        <v>604</v>
      </c>
      <c r="HC2697" s="277"/>
      <c r="HD2697" s="277"/>
      <c r="HF2697" s="277"/>
      <c r="HH2697" s="289"/>
    </row>
    <row r="2698" spans="1:216" ht="12.75" customHeight="1">
      <c r="A2698" s="203"/>
      <c r="B2698" s="189" t="s">
        <v>605</v>
      </c>
      <c r="C2698" s="501" t="s">
        <v>606</v>
      </c>
      <c r="D2698" s="501"/>
      <c r="E2698" s="501"/>
      <c r="F2698" s="501"/>
      <c r="G2698" s="501"/>
      <c r="H2698" s="190" t="s">
        <v>432</v>
      </c>
      <c r="I2698" s="209">
        <v>51</v>
      </c>
      <c r="J2698" s="191"/>
      <c r="K2698" s="209">
        <v>51</v>
      </c>
      <c r="L2698" s="193"/>
      <c r="M2698" s="191"/>
      <c r="N2698" s="193"/>
      <c r="O2698" s="191"/>
      <c r="P2698" s="216">
        <v>858.12</v>
      </c>
      <c r="GO2698" s="277"/>
      <c r="GP2698" s="277"/>
      <c r="GQ2698" s="277"/>
      <c r="GR2698" s="277"/>
      <c r="GS2698" s="277"/>
      <c r="GT2698" s="277"/>
      <c r="GU2698" s="277"/>
      <c r="GW2698" s="157"/>
      <c r="GX2698" s="157"/>
      <c r="GY2698" s="157"/>
      <c r="GZ2698" s="277"/>
      <c r="HA2698" s="157"/>
      <c r="HB2698" s="157" t="s">
        <v>606</v>
      </c>
      <c r="HC2698" s="277"/>
      <c r="HD2698" s="277"/>
      <c r="HF2698" s="277"/>
      <c r="HH2698" s="289"/>
    </row>
    <row r="2699" spans="1:216" ht="12.75" customHeight="1">
      <c r="A2699" s="213"/>
      <c r="B2699" s="214"/>
      <c r="C2699" s="500" t="s">
        <v>438</v>
      </c>
      <c r="D2699" s="500"/>
      <c r="E2699" s="500"/>
      <c r="F2699" s="500"/>
      <c r="G2699" s="500"/>
      <c r="H2699" s="180"/>
      <c r="I2699" s="181"/>
      <c r="J2699" s="181"/>
      <c r="K2699" s="181"/>
      <c r="L2699" s="183"/>
      <c r="M2699" s="181"/>
      <c r="N2699" s="211">
        <v>3246.1</v>
      </c>
      <c r="O2699" s="181"/>
      <c r="P2699" s="212">
        <v>4414.7</v>
      </c>
      <c r="GO2699" s="277"/>
      <c r="GP2699" s="277"/>
      <c r="GQ2699" s="277"/>
      <c r="GR2699" s="277"/>
      <c r="GS2699" s="277"/>
      <c r="GT2699" s="277"/>
      <c r="GU2699" s="277"/>
      <c r="GW2699" s="157"/>
      <c r="GX2699" s="157"/>
      <c r="GY2699" s="157"/>
      <c r="GZ2699" s="277"/>
      <c r="HA2699" s="157"/>
      <c r="HB2699" s="157"/>
      <c r="HC2699" s="277" t="s">
        <v>438</v>
      </c>
      <c r="HD2699" s="277"/>
      <c r="HF2699" s="277"/>
      <c r="HH2699" s="289"/>
    </row>
    <row r="2700" spans="1:216" ht="12.75" customHeight="1">
      <c r="A2700" s="497" t="s">
        <v>2030</v>
      </c>
      <c r="B2700" s="497"/>
      <c r="C2700" s="497"/>
      <c r="D2700" s="497"/>
      <c r="E2700" s="497"/>
      <c r="F2700" s="497"/>
      <c r="G2700" s="497"/>
      <c r="H2700" s="497"/>
      <c r="I2700" s="497"/>
      <c r="J2700" s="497"/>
      <c r="K2700" s="497"/>
      <c r="L2700" s="497"/>
      <c r="M2700" s="497"/>
      <c r="N2700" s="497"/>
      <c r="O2700" s="497"/>
      <c r="P2700" s="497"/>
      <c r="GO2700" s="277"/>
      <c r="GP2700" s="277" t="s">
        <v>2030</v>
      </c>
      <c r="GQ2700" s="277"/>
      <c r="GR2700" s="277"/>
      <c r="GS2700" s="277"/>
      <c r="GT2700" s="277"/>
      <c r="GU2700" s="277"/>
      <c r="GW2700" s="157"/>
      <c r="GX2700" s="157"/>
      <c r="GY2700" s="157"/>
      <c r="GZ2700" s="277"/>
      <c r="HA2700" s="157"/>
      <c r="HB2700" s="157"/>
      <c r="HC2700" s="277"/>
      <c r="HD2700" s="277"/>
      <c r="HF2700" s="277"/>
      <c r="HH2700" s="289"/>
    </row>
    <row r="2701" spans="1:216" ht="45" customHeight="1">
      <c r="A2701" s="178" t="s">
        <v>835</v>
      </c>
      <c r="B2701" s="179" t="s">
        <v>1449</v>
      </c>
      <c r="C2701" s="498" t="s">
        <v>1450</v>
      </c>
      <c r="D2701" s="498"/>
      <c r="E2701" s="498"/>
      <c r="F2701" s="498"/>
      <c r="G2701" s="498"/>
      <c r="H2701" s="180" t="s">
        <v>610</v>
      </c>
      <c r="I2701" s="181">
        <v>0.04</v>
      </c>
      <c r="J2701" s="182">
        <v>1</v>
      </c>
      <c r="K2701" s="219">
        <v>0.04</v>
      </c>
      <c r="L2701" s="183"/>
      <c r="M2701" s="181"/>
      <c r="N2701" s="184"/>
      <c r="O2701" s="181"/>
      <c r="P2701" s="185"/>
      <c r="GO2701" s="277"/>
      <c r="GP2701" s="277"/>
      <c r="GQ2701" s="277" t="s">
        <v>1450</v>
      </c>
      <c r="GR2701" s="277"/>
      <c r="GS2701" s="277"/>
      <c r="GT2701" s="277"/>
      <c r="GU2701" s="277"/>
      <c r="GW2701" s="157"/>
      <c r="GX2701" s="157"/>
      <c r="GY2701" s="157"/>
      <c r="GZ2701" s="277"/>
      <c r="HA2701" s="157"/>
      <c r="HB2701" s="157"/>
      <c r="HC2701" s="277"/>
      <c r="HD2701" s="277"/>
      <c r="HF2701" s="277"/>
      <c r="HH2701" s="289"/>
    </row>
    <row r="2702" spans="1:216" ht="12.75" customHeight="1">
      <c r="A2702" s="186"/>
      <c r="B2702" s="187"/>
      <c r="C2702" s="499" t="s">
        <v>2011</v>
      </c>
      <c r="D2702" s="499"/>
      <c r="E2702" s="499"/>
      <c r="F2702" s="499"/>
      <c r="G2702" s="499"/>
      <c r="H2702" s="499"/>
      <c r="I2702" s="499"/>
      <c r="J2702" s="499"/>
      <c r="K2702" s="499"/>
      <c r="L2702" s="499"/>
      <c r="M2702" s="499"/>
      <c r="N2702" s="499"/>
      <c r="O2702" s="499"/>
      <c r="P2702" s="499"/>
      <c r="GO2702" s="277"/>
      <c r="GP2702" s="277"/>
      <c r="GQ2702" s="277"/>
      <c r="GR2702" s="277"/>
      <c r="GS2702" s="277"/>
      <c r="GT2702" s="277"/>
      <c r="GU2702" s="277"/>
      <c r="GV2702" s="140" t="s">
        <v>2011</v>
      </c>
      <c r="GW2702" s="157"/>
      <c r="GX2702" s="157"/>
      <c r="GY2702" s="157"/>
      <c r="GZ2702" s="277"/>
      <c r="HA2702" s="157"/>
      <c r="HB2702" s="157"/>
      <c r="HC2702" s="277"/>
      <c r="HD2702" s="277"/>
      <c r="HF2702" s="277"/>
      <c r="HH2702" s="289"/>
    </row>
    <row r="2703" spans="1:216" ht="12.75" customHeight="1">
      <c r="A2703" s="188"/>
      <c r="B2703" s="189" t="s">
        <v>164</v>
      </c>
      <c r="C2703" s="501" t="s">
        <v>391</v>
      </c>
      <c r="D2703" s="501"/>
      <c r="E2703" s="501"/>
      <c r="F2703" s="501"/>
      <c r="G2703" s="501"/>
      <c r="H2703" s="190" t="s">
        <v>392</v>
      </c>
      <c r="I2703" s="191"/>
      <c r="J2703" s="191"/>
      <c r="K2703" s="215">
        <v>0.2608337</v>
      </c>
      <c r="L2703" s="193"/>
      <c r="M2703" s="191"/>
      <c r="N2703" s="193"/>
      <c r="O2703" s="191"/>
      <c r="P2703" s="216">
        <v>147.66999999999999</v>
      </c>
      <c r="GO2703" s="277"/>
      <c r="GP2703" s="277"/>
      <c r="GQ2703" s="277"/>
      <c r="GR2703" s="277"/>
      <c r="GS2703" s="277"/>
      <c r="GT2703" s="277"/>
      <c r="GU2703" s="277"/>
      <c r="GW2703" s="157" t="s">
        <v>391</v>
      </c>
      <c r="GX2703" s="157"/>
      <c r="GY2703" s="157"/>
      <c r="GZ2703" s="277"/>
      <c r="HA2703" s="157"/>
      <c r="HB2703" s="157"/>
      <c r="HC2703" s="277"/>
      <c r="HD2703" s="277"/>
      <c r="HF2703" s="277"/>
      <c r="HH2703" s="289"/>
    </row>
    <row r="2704" spans="1:216" ht="12.75" customHeight="1">
      <c r="A2704" s="195"/>
      <c r="B2704" s="189" t="s">
        <v>393</v>
      </c>
      <c r="C2704" s="501" t="s">
        <v>394</v>
      </c>
      <c r="D2704" s="501"/>
      <c r="E2704" s="501"/>
      <c r="F2704" s="501"/>
      <c r="G2704" s="501"/>
      <c r="H2704" s="190" t="s">
        <v>392</v>
      </c>
      <c r="I2704" s="201">
        <v>6.29</v>
      </c>
      <c r="J2704" s="202">
        <v>1.0367</v>
      </c>
      <c r="K2704" s="215">
        <v>0.2608337</v>
      </c>
      <c r="L2704" s="198"/>
      <c r="M2704" s="199"/>
      <c r="N2704" s="200">
        <v>566.14</v>
      </c>
      <c r="O2704" s="191"/>
      <c r="P2704" s="194">
        <v>147.66999999999999</v>
      </c>
      <c r="Q2704" s="278"/>
      <c r="R2704" s="278"/>
      <c r="GO2704" s="277"/>
      <c r="GP2704" s="277"/>
      <c r="GQ2704" s="277"/>
      <c r="GR2704" s="277"/>
      <c r="GS2704" s="277"/>
      <c r="GT2704" s="277"/>
      <c r="GU2704" s="277"/>
      <c r="GW2704" s="157"/>
      <c r="GX2704" s="157" t="s">
        <v>394</v>
      </c>
      <c r="GY2704" s="157"/>
      <c r="GZ2704" s="277"/>
      <c r="HA2704" s="157"/>
      <c r="HB2704" s="157"/>
      <c r="HC2704" s="277"/>
      <c r="HD2704" s="277"/>
      <c r="HF2704" s="277"/>
      <c r="HH2704" s="289"/>
    </row>
    <row r="2705" spans="1:216" ht="12.75" customHeight="1">
      <c r="A2705" s="188"/>
      <c r="B2705" s="189" t="s">
        <v>167</v>
      </c>
      <c r="C2705" s="501" t="s">
        <v>395</v>
      </c>
      <c r="D2705" s="501"/>
      <c r="E2705" s="501"/>
      <c r="F2705" s="501"/>
      <c r="G2705" s="501"/>
      <c r="H2705" s="190"/>
      <c r="I2705" s="191"/>
      <c r="J2705" s="191"/>
      <c r="K2705" s="191"/>
      <c r="L2705" s="193"/>
      <c r="M2705" s="191"/>
      <c r="N2705" s="193"/>
      <c r="O2705" s="191"/>
      <c r="P2705" s="216">
        <v>2.65</v>
      </c>
      <c r="GO2705" s="277"/>
      <c r="GP2705" s="277"/>
      <c r="GQ2705" s="277"/>
      <c r="GR2705" s="277"/>
      <c r="GS2705" s="277"/>
      <c r="GT2705" s="277"/>
      <c r="GU2705" s="277"/>
      <c r="GW2705" s="157" t="s">
        <v>395</v>
      </c>
      <c r="GX2705" s="157"/>
      <c r="GY2705" s="157"/>
      <c r="GZ2705" s="277"/>
      <c r="HA2705" s="157"/>
      <c r="HB2705" s="157"/>
      <c r="HC2705" s="277"/>
      <c r="HD2705" s="277"/>
      <c r="HF2705" s="277"/>
      <c r="HH2705" s="289"/>
    </row>
    <row r="2706" spans="1:216" ht="12.75" customHeight="1">
      <c r="A2706" s="188"/>
      <c r="B2706" s="189"/>
      <c r="C2706" s="501" t="s">
        <v>396</v>
      </c>
      <c r="D2706" s="501"/>
      <c r="E2706" s="501"/>
      <c r="F2706" s="501"/>
      <c r="G2706" s="501"/>
      <c r="H2706" s="190" t="s">
        <v>392</v>
      </c>
      <c r="I2706" s="191"/>
      <c r="J2706" s="191"/>
      <c r="K2706" s="197">
        <v>2.4880000000000002E-3</v>
      </c>
      <c r="L2706" s="193"/>
      <c r="M2706" s="191"/>
      <c r="N2706" s="193"/>
      <c r="O2706" s="191"/>
      <c r="P2706" s="216">
        <v>1.69</v>
      </c>
      <c r="GO2706" s="277"/>
      <c r="GP2706" s="277"/>
      <c r="GQ2706" s="277"/>
      <c r="GR2706" s="277"/>
      <c r="GS2706" s="277"/>
      <c r="GT2706" s="277"/>
      <c r="GU2706" s="277"/>
      <c r="GW2706" s="157" t="s">
        <v>396</v>
      </c>
      <c r="GX2706" s="157"/>
      <c r="GY2706" s="157"/>
      <c r="GZ2706" s="277"/>
      <c r="HA2706" s="157"/>
      <c r="HB2706" s="157"/>
      <c r="HC2706" s="277"/>
      <c r="HD2706" s="277"/>
      <c r="HF2706" s="277"/>
      <c r="HH2706" s="289"/>
    </row>
    <row r="2707" spans="1:216" ht="12.75" customHeight="1">
      <c r="A2707" s="195"/>
      <c r="B2707" s="189" t="s">
        <v>397</v>
      </c>
      <c r="C2707" s="501" t="s">
        <v>398</v>
      </c>
      <c r="D2707" s="501"/>
      <c r="E2707" s="501"/>
      <c r="F2707" s="501"/>
      <c r="G2707" s="501"/>
      <c r="H2707" s="190" t="s">
        <v>399</v>
      </c>
      <c r="I2707" s="201">
        <v>0.03</v>
      </c>
      <c r="J2707" s="202">
        <v>1.0367</v>
      </c>
      <c r="K2707" s="197">
        <v>1.2440000000000001E-3</v>
      </c>
      <c r="L2707" s="198"/>
      <c r="M2707" s="199"/>
      <c r="N2707" s="200">
        <v>1582.31</v>
      </c>
      <c r="O2707" s="191"/>
      <c r="P2707" s="194">
        <v>1.97</v>
      </c>
      <c r="Q2707" s="278"/>
      <c r="R2707" s="278"/>
      <c r="GO2707" s="277"/>
      <c r="GP2707" s="277"/>
      <c r="GQ2707" s="277"/>
      <c r="GR2707" s="277"/>
      <c r="GS2707" s="277"/>
      <c r="GT2707" s="277"/>
      <c r="GU2707" s="277"/>
      <c r="GW2707" s="157"/>
      <c r="GX2707" s="157" t="s">
        <v>398</v>
      </c>
      <c r="GY2707" s="157"/>
      <c r="GZ2707" s="277"/>
      <c r="HA2707" s="157"/>
      <c r="HB2707" s="157"/>
      <c r="HC2707" s="277"/>
      <c r="HD2707" s="277"/>
      <c r="HF2707" s="277"/>
      <c r="HH2707" s="289"/>
    </row>
    <row r="2708" spans="1:216" ht="12.75" customHeight="1">
      <c r="A2708" s="203"/>
      <c r="B2708" s="189" t="s">
        <v>400</v>
      </c>
      <c r="C2708" s="501" t="s">
        <v>401</v>
      </c>
      <c r="D2708" s="501"/>
      <c r="E2708" s="501"/>
      <c r="F2708" s="501"/>
      <c r="G2708" s="501"/>
      <c r="H2708" s="190" t="s">
        <v>392</v>
      </c>
      <c r="I2708" s="201">
        <v>0.03</v>
      </c>
      <c r="J2708" s="202">
        <v>1.0367</v>
      </c>
      <c r="K2708" s="197">
        <v>1.2440000000000001E-3</v>
      </c>
      <c r="L2708" s="193"/>
      <c r="M2708" s="191"/>
      <c r="N2708" s="204">
        <v>777.91</v>
      </c>
      <c r="O2708" s="191"/>
      <c r="P2708" s="216">
        <v>0.97</v>
      </c>
      <c r="GO2708" s="277"/>
      <c r="GP2708" s="277"/>
      <c r="GQ2708" s="277"/>
      <c r="GR2708" s="277"/>
      <c r="GS2708" s="277"/>
      <c r="GT2708" s="277"/>
      <c r="GU2708" s="277"/>
      <c r="GW2708" s="157"/>
      <c r="GX2708" s="157"/>
      <c r="GY2708" s="157" t="s">
        <v>401</v>
      </c>
      <c r="GZ2708" s="277"/>
      <c r="HA2708" s="157"/>
      <c r="HB2708" s="157"/>
      <c r="HC2708" s="277"/>
      <c r="HD2708" s="277"/>
      <c r="HF2708" s="277"/>
      <c r="HH2708" s="289"/>
    </row>
    <row r="2709" spans="1:216" ht="12.75" customHeight="1">
      <c r="A2709" s="195"/>
      <c r="B2709" s="189" t="s">
        <v>402</v>
      </c>
      <c r="C2709" s="501" t="s">
        <v>403</v>
      </c>
      <c r="D2709" s="501"/>
      <c r="E2709" s="501"/>
      <c r="F2709" s="501"/>
      <c r="G2709" s="501"/>
      <c r="H2709" s="190" t="s">
        <v>399</v>
      </c>
      <c r="I2709" s="201">
        <v>0.03</v>
      </c>
      <c r="J2709" s="202">
        <v>1.0367</v>
      </c>
      <c r="K2709" s="197">
        <v>1.2440000000000001E-3</v>
      </c>
      <c r="L2709" s="198"/>
      <c r="M2709" s="199"/>
      <c r="N2709" s="200">
        <v>543.33000000000004</v>
      </c>
      <c r="O2709" s="191"/>
      <c r="P2709" s="194">
        <v>0.68</v>
      </c>
      <c r="Q2709" s="278"/>
      <c r="R2709" s="278"/>
      <c r="GO2709" s="277"/>
      <c r="GP2709" s="277"/>
      <c r="GQ2709" s="277"/>
      <c r="GR2709" s="277"/>
      <c r="GS2709" s="277"/>
      <c r="GT2709" s="277"/>
      <c r="GU2709" s="277"/>
      <c r="GW2709" s="157"/>
      <c r="GX2709" s="157" t="s">
        <v>403</v>
      </c>
      <c r="GY2709" s="157"/>
      <c r="GZ2709" s="277"/>
      <c r="HA2709" s="157"/>
      <c r="HB2709" s="157"/>
      <c r="HC2709" s="277"/>
      <c r="HD2709" s="277"/>
      <c r="HF2709" s="277"/>
      <c r="HH2709" s="289"/>
    </row>
    <row r="2710" spans="1:216" ht="12.75" customHeight="1">
      <c r="A2710" s="203"/>
      <c r="B2710" s="189" t="s">
        <v>404</v>
      </c>
      <c r="C2710" s="501" t="s">
        <v>405</v>
      </c>
      <c r="D2710" s="501"/>
      <c r="E2710" s="501"/>
      <c r="F2710" s="501"/>
      <c r="G2710" s="501"/>
      <c r="H2710" s="190" t="s">
        <v>392</v>
      </c>
      <c r="I2710" s="201">
        <v>0.03</v>
      </c>
      <c r="J2710" s="202">
        <v>1.0367</v>
      </c>
      <c r="K2710" s="197">
        <v>1.2440000000000001E-3</v>
      </c>
      <c r="L2710" s="193"/>
      <c r="M2710" s="191"/>
      <c r="N2710" s="204">
        <v>579.11</v>
      </c>
      <c r="O2710" s="191"/>
      <c r="P2710" s="216">
        <v>0.72</v>
      </c>
      <c r="GO2710" s="277"/>
      <c r="GP2710" s="277"/>
      <c r="GQ2710" s="277"/>
      <c r="GR2710" s="277"/>
      <c r="GS2710" s="277"/>
      <c r="GT2710" s="277"/>
      <c r="GU2710" s="277"/>
      <c r="GW2710" s="157"/>
      <c r="GX2710" s="157"/>
      <c r="GY2710" s="157" t="s">
        <v>405</v>
      </c>
      <c r="GZ2710" s="277"/>
      <c r="HA2710" s="157"/>
      <c r="HB2710" s="157"/>
      <c r="HC2710" s="277"/>
      <c r="HD2710" s="277"/>
      <c r="HF2710" s="277"/>
      <c r="HH2710" s="289"/>
    </row>
    <row r="2711" spans="1:216" ht="12.75" customHeight="1">
      <c r="A2711" s="188"/>
      <c r="B2711" s="189" t="s">
        <v>180</v>
      </c>
      <c r="C2711" s="501" t="s">
        <v>410</v>
      </c>
      <c r="D2711" s="501"/>
      <c r="E2711" s="501"/>
      <c r="F2711" s="501"/>
      <c r="G2711" s="501"/>
      <c r="H2711" s="190"/>
      <c r="I2711" s="191"/>
      <c r="J2711" s="191"/>
      <c r="K2711" s="191"/>
      <c r="L2711" s="193"/>
      <c r="M2711" s="191"/>
      <c r="N2711" s="193"/>
      <c r="O2711" s="191"/>
      <c r="P2711" s="216">
        <v>13.06</v>
      </c>
      <c r="GO2711" s="277"/>
      <c r="GP2711" s="277"/>
      <c r="GQ2711" s="277"/>
      <c r="GR2711" s="277"/>
      <c r="GS2711" s="277"/>
      <c r="GT2711" s="277"/>
      <c r="GU2711" s="277"/>
      <c r="GW2711" s="157" t="s">
        <v>410</v>
      </c>
      <c r="GX2711" s="157"/>
      <c r="GY2711" s="157"/>
      <c r="GZ2711" s="277"/>
      <c r="HA2711" s="157"/>
      <c r="HB2711" s="157"/>
      <c r="HC2711" s="277"/>
      <c r="HD2711" s="277"/>
      <c r="HF2711" s="277"/>
      <c r="HH2711" s="289"/>
    </row>
    <row r="2712" spans="1:216" ht="33.75" customHeight="1">
      <c r="A2712" s="195"/>
      <c r="B2712" s="189" t="s">
        <v>593</v>
      </c>
      <c r="C2712" s="501" t="s">
        <v>594</v>
      </c>
      <c r="D2712" s="501"/>
      <c r="E2712" s="501"/>
      <c r="F2712" s="501"/>
      <c r="G2712" s="501"/>
      <c r="H2712" s="190" t="s">
        <v>595</v>
      </c>
      <c r="I2712" s="201">
        <v>26.67</v>
      </c>
      <c r="J2712" s="202">
        <v>1.0367</v>
      </c>
      <c r="K2712" s="215">
        <v>1.1059516</v>
      </c>
      <c r="L2712" s="205">
        <v>5.87</v>
      </c>
      <c r="M2712" s="206">
        <v>0.87</v>
      </c>
      <c r="N2712" s="200">
        <v>5.1100000000000003</v>
      </c>
      <c r="O2712" s="191"/>
      <c r="P2712" s="194">
        <v>5.65</v>
      </c>
      <c r="Q2712" s="278"/>
      <c r="R2712" s="278"/>
      <c r="GO2712" s="277"/>
      <c r="GP2712" s="277"/>
      <c r="GQ2712" s="277"/>
      <c r="GR2712" s="277"/>
      <c r="GS2712" s="277"/>
      <c r="GT2712" s="277"/>
      <c r="GU2712" s="277"/>
      <c r="GW2712" s="157"/>
      <c r="GX2712" s="157" t="s">
        <v>594</v>
      </c>
      <c r="GY2712" s="157"/>
      <c r="GZ2712" s="277"/>
      <c r="HA2712" s="157"/>
      <c r="HB2712" s="157"/>
      <c r="HC2712" s="277"/>
      <c r="HD2712" s="277"/>
      <c r="HF2712" s="277"/>
      <c r="HH2712" s="289"/>
    </row>
    <row r="2713" spans="1:216" ht="12.75" customHeight="1">
      <c r="A2713" s="195"/>
      <c r="B2713" s="189" t="s">
        <v>1433</v>
      </c>
      <c r="C2713" s="501" t="s">
        <v>1434</v>
      </c>
      <c r="D2713" s="501"/>
      <c r="E2713" s="501"/>
      <c r="F2713" s="501"/>
      <c r="G2713" s="501"/>
      <c r="H2713" s="190" t="s">
        <v>418</v>
      </c>
      <c r="I2713" s="192">
        <v>1.0499999999999999E-3</v>
      </c>
      <c r="J2713" s="202">
        <v>1.0367</v>
      </c>
      <c r="K2713" s="215">
        <v>4.35E-5</v>
      </c>
      <c r="L2713" s="208">
        <v>43821.53</v>
      </c>
      <c r="M2713" s="206">
        <v>1.34</v>
      </c>
      <c r="N2713" s="200">
        <v>58720.85</v>
      </c>
      <c r="O2713" s="191"/>
      <c r="P2713" s="194">
        <v>2.5499999999999998</v>
      </c>
      <c r="Q2713" s="278"/>
      <c r="R2713" s="278"/>
      <c r="GO2713" s="277"/>
      <c r="GP2713" s="277"/>
      <c r="GQ2713" s="277"/>
      <c r="GR2713" s="277"/>
      <c r="GS2713" s="277"/>
      <c r="GT2713" s="277"/>
      <c r="GU2713" s="277"/>
      <c r="GW2713" s="157"/>
      <c r="GX2713" s="157" t="s">
        <v>1434</v>
      </c>
      <c r="GY2713" s="157"/>
      <c r="GZ2713" s="277"/>
      <c r="HA2713" s="157"/>
      <c r="HB2713" s="157"/>
      <c r="HC2713" s="277"/>
      <c r="HD2713" s="277"/>
      <c r="HF2713" s="277"/>
      <c r="HH2713" s="289"/>
    </row>
    <row r="2714" spans="1:216" ht="12.75" customHeight="1">
      <c r="A2714" s="195"/>
      <c r="B2714" s="189" t="s">
        <v>730</v>
      </c>
      <c r="C2714" s="501" t="s">
        <v>731</v>
      </c>
      <c r="D2714" s="501"/>
      <c r="E2714" s="501"/>
      <c r="F2714" s="501"/>
      <c r="G2714" s="501"/>
      <c r="H2714" s="190" t="s">
        <v>413</v>
      </c>
      <c r="I2714" s="201">
        <v>0.02</v>
      </c>
      <c r="J2714" s="202">
        <v>1.0367</v>
      </c>
      <c r="K2714" s="215">
        <v>8.2939999999999999E-4</v>
      </c>
      <c r="L2714" s="205">
        <v>79.88</v>
      </c>
      <c r="M2714" s="206">
        <v>1.42</v>
      </c>
      <c r="N2714" s="200">
        <v>113.43</v>
      </c>
      <c r="O2714" s="191"/>
      <c r="P2714" s="194">
        <v>0.09</v>
      </c>
      <c r="Q2714" s="278"/>
      <c r="R2714" s="278"/>
      <c r="GO2714" s="277"/>
      <c r="GP2714" s="277"/>
      <c r="GQ2714" s="277"/>
      <c r="GR2714" s="277"/>
      <c r="GS2714" s="277"/>
      <c r="GT2714" s="277"/>
      <c r="GU2714" s="277"/>
      <c r="GW2714" s="157"/>
      <c r="GX2714" s="157" t="s">
        <v>731</v>
      </c>
      <c r="GY2714" s="157"/>
      <c r="GZ2714" s="277"/>
      <c r="HA2714" s="157"/>
      <c r="HB2714" s="157"/>
      <c r="HC2714" s="277"/>
      <c r="HD2714" s="277"/>
      <c r="HF2714" s="277"/>
      <c r="HH2714" s="289"/>
    </row>
    <row r="2715" spans="1:216" ht="12.75" customHeight="1">
      <c r="A2715" s="195"/>
      <c r="B2715" s="189" t="s">
        <v>1451</v>
      </c>
      <c r="C2715" s="501" t="s">
        <v>1452</v>
      </c>
      <c r="D2715" s="501"/>
      <c r="E2715" s="501"/>
      <c r="F2715" s="501"/>
      <c r="G2715" s="501"/>
      <c r="H2715" s="190" t="s">
        <v>587</v>
      </c>
      <c r="I2715" s="201">
        <v>0.05</v>
      </c>
      <c r="J2715" s="202">
        <v>1.0367</v>
      </c>
      <c r="K2715" s="215">
        <v>2.0734E-3</v>
      </c>
      <c r="L2715" s="208">
        <v>1239.94</v>
      </c>
      <c r="M2715" s="206">
        <v>1.29</v>
      </c>
      <c r="N2715" s="200">
        <v>1599.52</v>
      </c>
      <c r="O2715" s="191"/>
      <c r="P2715" s="194">
        <v>3.32</v>
      </c>
      <c r="Q2715" s="278"/>
      <c r="R2715" s="278"/>
      <c r="GO2715" s="277"/>
      <c r="GP2715" s="277"/>
      <c r="GQ2715" s="277"/>
      <c r="GR2715" s="277"/>
      <c r="GS2715" s="277"/>
      <c r="GT2715" s="277"/>
      <c r="GU2715" s="277"/>
      <c r="GW2715" s="157"/>
      <c r="GX2715" s="157" t="s">
        <v>1452</v>
      </c>
      <c r="GY2715" s="157"/>
      <c r="GZ2715" s="277"/>
      <c r="HA2715" s="157"/>
      <c r="HB2715" s="157"/>
      <c r="HC2715" s="277"/>
      <c r="HD2715" s="277"/>
      <c r="HF2715" s="277"/>
      <c r="HH2715" s="289"/>
    </row>
    <row r="2716" spans="1:216" ht="12.75" customHeight="1">
      <c r="A2716" s="195"/>
      <c r="B2716" s="189" t="s">
        <v>1453</v>
      </c>
      <c r="C2716" s="501" t="s">
        <v>1454</v>
      </c>
      <c r="D2716" s="501"/>
      <c r="E2716" s="501"/>
      <c r="F2716" s="501"/>
      <c r="G2716" s="501"/>
      <c r="H2716" s="190" t="s">
        <v>1124</v>
      </c>
      <c r="I2716" s="202">
        <v>1.2200000000000001E-2</v>
      </c>
      <c r="J2716" s="202">
        <v>1.0367</v>
      </c>
      <c r="K2716" s="215">
        <v>5.0589999999999999E-4</v>
      </c>
      <c r="L2716" s="208">
        <v>2316.7800000000002</v>
      </c>
      <c r="M2716" s="206">
        <v>1.24</v>
      </c>
      <c r="N2716" s="200">
        <v>2872.81</v>
      </c>
      <c r="O2716" s="191"/>
      <c r="P2716" s="194">
        <v>1.45</v>
      </c>
      <c r="Q2716" s="278"/>
      <c r="R2716" s="278"/>
      <c r="GO2716" s="277"/>
      <c r="GP2716" s="277"/>
      <c r="GQ2716" s="277"/>
      <c r="GR2716" s="277"/>
      <c r="GS2716" s="277"/>
      <c r="GT2716" s="277"/>
      <c r="GU2716" s="277"/>
      <c r="GW2716" s="157"/>
      <c r="GX2716" s="157" t="s">
        <v>1454</v>
      </c>
      <c r="GY2716" s="157"/>
      <c r="GZ2716" s="277"/>
      <c r="HA2716" s="157"/>
      <c r="HB2716" s="157"/>
      <c r="HC2716" s="277"/>
      <c r="HD2716" s="277"/>
      <c r="HF2716" s="277"/>
      <c r="HH2716" s="289"/>
    </row>
    <row r="2717" spans="1:216" ht="12.75" customHeight="1">
      <c r="A2717" s="210"/>
      <c r="B2717" s="187"/>
      <c r="C2717" s="500" t="s">
        <v>429</v>
      </c>
      <c r="D2717" s="500"/>
      <c r="E2717" s="500"/>
      <c r="F2717" s="500"/>
      <c r="G2717" s="500"/>
      <c r="H2717" s="180"/>
      <c r="I2717" s="181"/>
      <c r="J2717" s="181"/>
      <c r="K2717" s="181"/>
      <c r="L2717" s="183"/>
      <c r="M2717" s="181"/>
      <c r="N2717" s="211"/>
      <c r="O2717" s="181"/>
      <c r="P2717" s="212">
        <v>165.07</v>
      </c>
      <c r="Q2717" s="278"/>
      <c r="R2717" s="278"/>
      <c r="GO2717" s="277"/>
      <c r="GP2717" s="277"/>
      <c r="GQ2717" s="277"/>
      <c r="GR2717" s="277"/>
      <c r="GS2717" s="277"/>
      <c r="GT2717" s="277"/>
      <c r="GU2717" s="277"/>
      <c r="GW2717" s="157"/>
      <c r="GX2717" s="157"/>
      <c r="GY2717" s="157"/>
      <c r="GZ2717" s="277" t="s">
        <v>429</v>
      </c>
      <c r="HA2717" s="157"/>
      <c r="HB2717" s="157"/>
      <c r="HC2717" s="277"/>
      <c r="HD2717" s="277"/>
      <c r="HF2717" s="277"/>
      <c r="HH2717" s="289"/>
    </row>
    <row r="2718" spans="1:216" ht="12.75" customHeight="1">
      <c r="A2718" s="203" t="s">
        <v>2320</v>
      </c>
      <c r="B2718" s="189" t="s">
        <v>430</v>
      </c>
      <c r="C2718" s="501" t="s">
        <v>431</v>
      </c>
      <c r="D2718" s="501"/>
      <c r="E2718" s="501"/>
      <c r="F2718" s="501"/>
      <c r="G2718" s="501"/>
      <c r="H2718" s="190" t="s">
        <v>432</v>
      </c>
      <c r="I2718" s="209">
        <v>2</v>
      </c>
      <c r="J2718" s="191"/>
      <c r="K2718" s="209">
        <v>2</v>
      </c>
      <c r="L2718" s="193"/>
      <c r="M2718" s="191"/>
      <c r="N2718" s="193"/>
      <c r="O2718" s="202">
        <v>1.0367</v>
      </c>
      <c r="P2718" s="216">
        <v>2.95</v>
      </c>
      <c r="GO2718" s="277"/>
      <c r="GP2718" s="277"/>
      <c r="GQ2718" s="277"/>
      <c r="GR2718" s="277"/>
      <c r="GS2718" s="277"/>
      <c r="GT2718" s="277"/>
      <c r="GU2718" s="277"/>
      <c r="GW2718" s="157"/>
      <c r="GX2718" s="157"/>
      <c r="GY2718" s="157"/>
      <c r="GZ2718" s="277"/>
      <c r="HA2718" s="157" t="s">
        <v>431</v>
      </c>
      <c r="HB2718" s="157"/>
      <c r="HC2718" s="277"/>
      <c r="HD2718" s="277"/>
      <c r="HF2718" s="277"/>
      <c r="HH2718" s="289"/>
    </row>
    <row r="2719" spans="1:216" ht="12.75" customHeight="1">
      <c r="A2719" s="203"/>
      <c r="B2719" s="189"/>
      <c r="C2719" s="501" t="s">
        <v>433</v>
      </c>
      <c r="D2719" s="501"/>
      <c r="E2719" s="501"/>
      <c r="F2719" s="501"/>
      <c r="G2719" s="501"/>
      <c r="H2719" s="190"/>
      <c r="I2719" s="191"/>
      <c r="J2719" s="191"/>
      <c r="K2719" s="191"/>
      <c r="L2719" s="193"/>
      <c r="M2719" s="191"/>
      <c r="N2719" s="193"/>
      <c r="O2719" s="191"/>
      <c r="P2719" s="216">
        <v>149.36000000000001</v>
      </c>
      <c r="GO2719" s="277"/>
      <c r="GP2719" s="277"/>
      <c r="GQ2719" s="277"/>
      <c r="GR2719" s="277"/>
      <c r="GS2719" s="277"/>
      <c r="GT2719" s="277"/>
      <c r="GU2719" s="277"/>
      <c r="GW2719" s="157"/>
      <c r="GX2719" s="157"/>
      <c r="GY2719" s="157"/>
      <c r="GZ2719" s="277"/>
      <c r="HA2719" s="157"/>
      <c r="HB2719" s="157" t="s">
        <v>433</v>
      </c>
      <c r="HC2719" s="277"/>
      <c r="HD2719" s="277"/>
      <c r="HF2719" s="277"/>
      <c r="HH2719" s="289"/>
    </row>
    <row r="2720" spans="1:216" ht="12.75" customHeight="1">
      <c r="A2720" s="203"/>
      <c r="B2720" s="189" t="s">
        <v>603</v>
      </c>
      <c r="C2720" s="501" t="s">
        <v>604</v>
      </c>
      <c r="D2720" s="501"/>
      <c r="E2720" s="501"/>
      <c r="F2720" s="501"/>
      <c r="G2720" s="501"/>
      <c r="H2720" s="190" t="s">
        <v>432</v>
      </c>
      <c r="I2720" s="209">
        <v>97</v>
      </c>
      <c r="J2720" s="191"/>
      <c r="K2720" s="209">
        <v>97</v>
      </c>
      <c r="L2720" s="193"/>
      <c r="M2720" s="191"/>
      <c r="N2720" s="193"/>
      <c r="O2720" s="191"/>
      <c r="P2720" s="216">
        <v>144.88</v>
      </c>
      <c r="GO2720" s="277"/>
      <c r="GP2720" s="277"/>
      <c r="GQ2720" s="277"/>
      <c r="GR2720" s="277"/>
      <c r="GS2720" s="277"/>
      <c r="GT2720" s="277"/>
      <c r="GU2720" s="277"/>
      <c r="GW2720" s="157"/>
      <c r="GX2720" s="157"/>
      <c r="GY2720" s="157"/>
      <c r="GZ2720" s="277"/>
      <c r="HA2720" s="157"/>
      <c r="HB2720" s="157" t="s">
        <v>604</v>
      </c>
      <c r="HC2720" s="277"/>
      <c r="HD2720" s="277"/>
      <c r="HF2720" s="277"/>
      <c r="HH2720" s="289"/>
    </row>
    <row r="2721" spans="1:216" ht="12.75" customHeight="1">
      <c r="A2721" s="203"/>
      <c r="B2721" s="189" t="s">
        <v>605</v>
      </c>
      <c r="C2721" s="501" t="s">
        <v>606</v>
      </c>
      <c r="D2721" s="501"/>
      <c r="E2721" s="501"/>
      <c r="F2721" s="501"/>
      <c r="G2721" s="501"/>
      <c r="H2721" s="190" t="s">
        <v>432</v>
      </c>
      <c r="I2721" s="209">
        <v>51</v>
      </c>
      <c r="J2721" s="191"/>
      <c r="K2721" s="209">
        <v>51</v>
      </c>
      <c r="L2721" s="193"/>
      <c r="M2721" s="191"/>
      <c r="N2721" s="193"/>
      <c r="O2721" s="191"/>
      <c r="P2721" s="216">
        <v>76.17</v>
      </c>
      <c r="GO2721" s="277"/>
      <c r="GP2721" s="277"/>
      <c r="GQ2721" s="277"/>
      <c r="GR2721" s="277"/>
      <c r="GS2721" s="277"/>
      <c r="GT2721" s="277"/>
      <c r="GU2721" s="277"/>
      <c r="GW2721" s="157"/>
      <c r="GX2721" s="157"/>
      <c r="GY2721" s="157"/>
      <c r="GZ2721" s="277"/>
      <c r="HA2721" s="157"/>
      <c r="HB2721" s="157" t="s">
        <v>606</v>
      </c>
      <c r="HC2721" s="277"/>
      <c r="HD2721" s="277"/>
      <c r="HF2721" s="277"/>
      <c r="HH2721" s="289"/>
    </row>
    <row r="2722" spans="1:216" ht="12.75" customHeight="1">
      <c r="A2722" s="213"/>
      <c r="B2722" s="214"/>
      <c r="C2722" s="500" t="s">
        <v>438</v>
      </c>
      <c r="D2722" s="500"/>
      <c r="E2722" s="500"/>
      <c r="F2722" s="500"/>
      <c r="G2722" s="500"/>
      <c r="H2722" s="180"/>
      <c r="I2722" s="181"/>
      <c r="J2722" s="181"/>
      <c r="K2722" s="181"/>
      <c r="L2722" s="183"/>
      <c r="M2722" s="181"/>
      <c r="N2722" s="211">
        <v>9726.75</v>
      </c>
      <c r="O2722" s="181"/>
      <c r="P2722" s="240">
        <v>389.07</v>
      </c>
      <c r="GO2722" s="277"/>
      <c r="GP2722" s="277"/>
      <c r="GQ2722" s="277"/>
      <c r="GR2722" s="277"/>
      <c r="GS2722" s="277"/>
      <c r="GT2722" s="277"/>
      <c r="GU2722" s="277"/>
      <c r="GW2722" s="157"/>
      <c r="GX2722" s="157"/>
      <c r="GY2722" s="157"/>
      <c r="GZ2722" s="277"/>
      <c r="HA2722" s="157"/>
      <c r="HB2722" s="157"/>
      <c r="HC2722" s="277" t="s">
        <v>438</v>
      </c>
      <c r="HD2722" s="277"/>
      <c r="HF2722" s="277"/>
      <c r="HH2722" s="289"/>
    </row>
    <row r="2723" spans="1:216" ht="12.75" customHeight="1">
      <c r="A2723" s="497" t="s">
        <v>2321</v>
      </c>
      <c r="B2723" s="497"/>
      <c r="C2723" s="497"/>
      <c r="D2723" s="497"/>
      <c r="E2723" s="497"/>
      <c r="F2723" s="497"/>
      <c r="G2723" s="497"/>
      <c r="H2723" s="497"/>
      <c r="I2723" s="497"/>
      <c r="J2723" s="497"/>
      <c r="K2723" s="497"/>
      <c r="L2723" s="497"/>
      <c r="M2723" s="497"/>
      <c r="N2723" s="497"/>
      <c r="O2723" s="497"/>
      <c r="P2723" s="497"/>
      <c r="GO2723" s="277"/>
      <c r="GP2723" s="277" t="s">
        <v>2321</v>
      </c>
      <c r="GQ2723" s="277"/>
      <c r="GR2723" s="277"/>
      <c r="GS2723" s="277"/>
      <c r="GT2723" s="277"/>
      <c r="GU2723" s="277"/>
      <c r="GW2723" s="157"/>
      <c r="GX2723" s="157"/>
      <c r="GY2723" s="157"/>
      <c r="GZ2723" s="277"/>
      <c r="HA2723" s="157"/>
      <c r="HB2723" s="157"/>
      <c r="HC2723" s="277"/>
      <c r="HD2723" s="277"/>
      <c r="HF2723" s="277"/>
      <c r="HH2723" s="289"/>
    </row>
    <row r="2724" spans="1:216" ht="12.75" customHeight="1">
      <c r="A2724" s="497" t="s">
        <v>2029</v>
      </c>
      <c r="B2724" s="497"/>
      <c r="C2724" s="497"/>
      <c r="D2724" s="497"/>
      <c r="E2724" s="497"/>
      <c r="F2724" s="497"/>
      <c r="G2724" s="497"/>
      <c r="H2724" s="497"/>
      <c r="I2724" s="497"/>
      <c r="J2724" s="497"/>
      <c r="K2724" s="497"/>
      <c r="L2724" s="497"/>
      <c r="M2724" s="497"/>
      <c r="N2724" s="497"/>
      <c r="O2724" s="497"/>
      <c r="P2724" s="497"/>
      <c r="GO2724" s="277"/>
      <c r="GP2724" s="277" t="s">
        <v>2029</v>
      </c>
      <c r="GQ2724" s="277"/>
      <c r="GR2724" s="277"/>
      <c r="GS2724" s="277"/>
      <c r="GT2724" s="277"/>
      <c r="GU2724" s="277"/>
      <c r="GW2724" s="157"/>
      <c r="GX2724" s="157"/>
      <c r="GY2724" s="157"/>
      <c r="GZ2724" s="277"/>
      <c r="HA2724" s="157"/>
      <c r="HB2724" s="157"/>
      <c r="HC2724" s="277"/>
      <c r="HD2724" s="277"/>
      <c r="HF2724" s="277"/>
      <c r="HH2724" s="289"/>
    </row>
    <row r="2725" spans="1:216" ht="12.75" customHeight="1">
      <c r="A2725" s="178" t="s">
        <v>836</v>
      </c>
      <c r="B2725" s="179" t="s">
        <v>1408</v>
      </c>
      <c r="C2725" s="498" t="s">
        <v>1409</v>
      </c>
      <c r="D2725" s="498"/>
      <c r="E2725" s="498"/>
      <c r="F2725" s="498"/>
      <c r="G2725" s="498"/>
      <c r="H2725" s="180" t="s">
        <v>610</v>
      </c>
      <c r="I2725" s="181">
        <v>15.56</v>
      </c>
      <c r="J2725" s="182">
        <v>1</v>
      </c>
      <c r="K2725" s="219">
        <v>15.56</v>
      </c>
      <c r="L2725" s="183"/>
      <c r="M2725" s="181"/>
      <c r="N2725" s="184"/>
      <c r="O2725" s="181"/>
      <c r="P2725" s="185"/>
      <c r="GO2725" s="277"/>
      <c r="GP2725" s="277"/>
      <c r="GQ2725" s="277" t="s">
        <v>1409</v>
      </c>
      <c r="GR2725" s="277"/>
      <c r="GS2725" s="277"/>
      <c r="GT2725" s="277"/>
      <c r="GU2725" s="277"/>
      <c r="GW2725" s="157"/>
      <c r="GX2725" s="157"/>
      <c r="GY2725" s="157"/>
      <c r="GZ2725" s="277"/>
      <c r="HA2725" s="157"/>
      <c r="HB2725" s="157"/>
      <c r="HC2725" s="277"/>
      <c r="HD2725" s="277"/>
      <c r="HF2725" s="277"/>
      <c r="HH2725" s="289"/>
    </row>
    <row r="2726" spans="1:216" ht="12.75" customHeight="1">
      <c r="A2726" s="186"/>
      <c r="B2726" s="187"/>
      <c r="C2726" s="499" t="s">
        <v>2011</v>
      </c>
      <c r="D2726" s="499"/>
      <c r="E2726" s="499"/>
      <c r="F2726" s="499"/>
      <c r="G2726" s="499"/>
      <c r="H2726" s="499"/>
      <c r="I2726" s="499"/>
      <c r="J2726" s="499"/>
      <c r="K2726" s="499"/>
      <c r="L2726" s="499"/>
      <c r="M2726" s="499"/>
      <c r="N2726" s="499"/>
      <c r="O2726" s="499"/>
      <c r="P2726" s="499"/>
      <c r="GO2726" s="277"/>
      <c r="GP2726" s="277"/>
      <c r="GQ2726" s="277"/>
      <c r="GR2726" s="277"/>
      <c r="GS2726" s="277"/>
      <c r="GT2726" s="277"/>
      <c r="GU2726" s="277"/>
      <c r="GV2726" s="140" t="s">
        <v>2011</v>
      </c>
      <c r="GW2726" s="157"/>
      <c r="GX2726" s="157"/>
      <c r="GY2726" s="157"/>
      <c r="GZ2726" s="277"/>
      <c r="HA2726" s="157"/>
      <c r="HB2726" s="157"/>
      <c r="HC2726" s="277"/>
      <c r="HD2726" s="277"/>
      <c r="HF2726" s="277"/>
      <c r="HH2726" s="289"/>
    </row>
    <row r="2727" spans="1:216" ht="12.75" customHeight="1">
      <c r="A2727" s="188"/>
      <c r="B2727" s="189" t="s">
        <v>164</v>
      </c>
      <c r="C2727" s="501" t="s">
        <v>391</v>
      </c>
      <c r="D2727" s="501"/>
      <c r="E2727" s="501"/>
      <c r="F2727" s="501"/>
      <c r="G2727" s="501"/>
      <c r="H2727" s="190" t="s">
        <v>392</v>
      </c>
      <c r="I2727" s="191"/>
      <c r="J2727" s="191"/>
      <c r="K2727" s="215">
        <v>33.229967100000003</v>
      </c>
      <c r="L2727" s="193"/>
      <c r="M2727" s="191"/>
      <c r="N2727" s="193"/>
      <c r="O2727" s="191"/>
      <c r="P2727" s="194">
        <v>18812.810000000001</v>
      </c>
      <c r="GO2727" s="277"/>
      <c r="GP2727" s="277"/>
      <c r="GQ2727" s="277"/>
      <c r="GR2727" s="277"/>
      <c r="GS2727" s="277"/>
      <c r="GT2727" s="277"/>
      <c r="GU2727" s="277"/>
      <c r="GW2727" s="157" t="s">
        <v>391</v>
      </c>
      <c r="GX2727" s="157"/>
      <c r="GY2727" s="157"/>
      <c r="GZ2727" s="277"/>
      <c r="HA2727" s="157"/>
      <c r="HB2727" s="157"/>
      <c r="HC2727" s="277"/>
      <c r="HD2727" s="277"/>
      <c r="HF2727" s="277"/>
      <c r="HH2727" s="289"/>
    </row>
    <row r="2728" spans="1:216" ht="12.75" customHeight="1">
      <c r="A2728" s="195"/>
      <c r="B2728" s="189" t="s">
        <v>393</v>
      </c>
      <c r="C2728" s="501" t="s">
        <v>394</v>
      </c>
      <c r="D2728" s="501"/>
      <c r="E2728" s="501"/>
      <c r="F2728" s="501"/>
      <c r="G2728" s="501"/>
      <c r="H2728" s="190" t="s">
        <v>392</v>
      </c>
      <c r="I2728" s="201">
        <v>2.06</v>
      </c>
      <c r="J2728" s="202">
        <v>1.0367</v>
      </c>
      <c r="K2728" s="215">
        <v>33.229967100000003</v>
      </c>
      <c r="L2728" s="198"/>
      <c r="M2728" s="199"/>
      <c r="N2728" s="200">
        <v>566.14</v>
      </c>
      <c r="O2728" s="191"/>
      <c r="P2728" s="194">
        <v>18812.810000000001</v>
      </c>
      <c r="Q2728" s="278"/>
      <c r="R2728" s="278"/>
      <c r="GO2728" s="277"/>
      <c r="GP2728" s="277"/>
      <c r="GQ2728" s="277"/>
      <c r="GR2728" s="277"/>
      <c r="GS2728" s="277"/>
      <c r="GT2728" s="277"/>
      <c r="GU2728" s="277"/>
      <c r="GW2728" s="157"/>
      <c r="GX2728" s="157" t="s">
        <v>394</v>
      </c>
      <c r="GY2728" s="157"/>
      <c r="GZ2728" s="277"/>
      <c r="HA2728" s="157"/>
      <c r="HB2728" s="157"/>
      <c r="HC2728" s="277"/>
      <c r="HD2728" s="277"/>
      <c r="HF2728" s="277"/>
      <c r="HH2728" s="289"/>
    </row>
    <row r="2729" spans="1:216" ht="12.75" customHeight="1">
      <c r="A2729" s="188"/>
      <c r="B2729" s="189" t="s">
        <v>167</v>
      </c>
      <c r="C2729" s="501" t="s">
        <v>395</v>
      </c>
      <c r="D2729" s="501"/>
      <c r="E2729" s="501"/>
      <c r="F2729" s="501"/>
      <c r="G2729" s="501"/>
      <c r="H2729" s="190"/>
      <c r="I2729" s="191"/>
      <c r="J2729" s="191"/>
      <c r="K2729" s="191"/>
      <c r="L2729" s="193"/>
      <c r="M2729" s="191"/>
      <c r="N2729" s="193"/>
      <c r="O2729" s="191"/>
      <c r="P2729" s="216">
        <v>685.78</v>
      </c>
      <c r="GO2729" s="277"/>
      <c r="GP2729" s="277"/>
      <c r="GQ2729" s="277"/>
      <c r="GR2729" s="277"/>
      <c r="GS2729" s="277"/>
      <c r="GT2729" s="277"/>
      <c r="GU2729" s="277"/>
      <c r="GW2729" s="157" t="s">
        <v>395</v>
      </c>
      <c r="GX2729" s="157"/>
      <c r="GY2729" s="157"/>
      <c r="GZ2729" s="277"/>
      <c r="HA2729" s="157"/>
      <c r="HB2729" s="157"/>
      <c r="HC2729" s="277"/>
      <c r="HD2729" s="277"/>
      <c r="HF2729" s="277"/>
      <c r="HH2729" s="289"/>
    </row>
    <row r="2730" spans="1:216" ht="12.75" customHeight="1">
      <c r="A2730" s="188"/>
      <c r="B2730" s="189"/>
      <c r="C2730" s="501" t="s">
        <v>396</v>
      </c>
      <c r="D2730" s="501"/>
      <c r="E2730" s="501"/>
      <c r="F2730" s="501"/>
      <c r="G2730" s="501"/>
      <c r="H2730" s="190" t="s">
        <v>392</v>
      </c>
      <c r="I2730" s="191"/>
      <c r="J2730" s="191"/>
      <c r="K2730" s="197">
        <v>0.64524199999999998</v>
      </c>
      <c r="L2730" s="193"/>
      <c r="M2730" s="191"/>
      <c r="N2730" s="193"/>
      <c r="O2730" s="191"/>
      <c r="P2730" s="216">
        <v>437.8</v>
      </c>
      <c r="GO2730" s="277"/>
      <c r="GP2730" s="277"/>
      <c r="GQ2730" s="277"/>
      <c r="GR2730" s="277"/>
      <c r="GS2730" s="277"/>
      <c r="GT2730" s="277"/>
      <c r="GU2730" s="277"/>
      <c r="GW2730" s="157" t="s">
        <v>396</v>
      </c>
      <c r="GX2730" s="157"/>
      <c r="GY2730" s="157"/>
      <c r="GZ2730" s="277"/>
      <c r="HA2730" s="157"/>
      <c r="HB2730" s="157"/>
      <c r="HC2730" s="277"/>
      <c r="HD2730" s="277"/>
      <c r="HF2730" s="277"/>
      <c r="HH2730" s="289"/>
    </row>
    <row r="2731" spans="1:216" ht="12.75" customHeight="1">
      <c r="A2731" s="195"/>
      <c r="B2731" s="189" t="s">
        <v>397</v>
      </c>
      <c r="C2731" s="501" t="s">
        <v>398</v>
      </c>
      <c r="D2731" s="501"/>
      <c r="E2731" s="501"/>
      <c r="F2731" s="501"/>
      <c r="G2731" s="501"/>
      <c r="H2731" s="190" t="s">
        <v>399</v>
      </c>
      <c r="I2731" s="201">
        <v>0.02</v>
      </c>
      <c r="J2731" s="202">
        <v>1.0367</v>
      </c>
      <c r="K2731" s="197">
        <v>0.32262099999999999</v>
      </c>
      <c r="L2731" s="198"/>
      <c r="M2731" s="199"/>
      <c r="N2731" s="200">
        <v>1582.31</v>
      </c>
      <c r="O2731" s="191"/>
      <c r="P2731" s="194">
        <v>510.49</v>
      </c>
      <c r="Q2731" s="278"/>
      <c r="R2731" s="278"/>
      <c r="GO2731" s="277"/>
      <c r="GP2731" s="277"/>
      <c r="GQ2731" s="277"/>
      <c r="GR2731" s="277"/>
      <c r="GS2731" s="277"/>
      <c r="GT2731" s="277"/>
      <c r="GU2731" s="277"/>
      <c r="GW2731" s="157"/>
      <c r="GX2731" s="157" t="s">
        <v>398</v>
      </c>
      <c r="GY2731" s="157"/>
      <c r="GZ2731" s="277"/>
      <c r="HA2731" s="157"/>
      <c r="HB2731" s="157"/>
      <c r="HC2731" s="277"/>
      <c r="HD2731" s="277"/>
      <c r="HF2731" s="277"/>
      <c r="HH2731" s="289"/>
    </row>
    <row r="2732" spans="1:216" ht="12.75" customHeight="1">
      <c r="A2732" s="203"/>
      <c r="B2732" s="189" t="s">
        <v>400</v>
      </c>
      <c r="C2732" s="501" t="s">
        <v>401</v>
      </c>
      <c r="D2732" s="501"/>
      <c r="E2732" s="501"/>
      <c r="F2732" s="501"/>
      <c r="G2732" s="501"/>
      <c r="H2732" s="190" t="s">
        <v>392</v>
      </c>
      <c r="I2732" s="201">
        <v>0.02</v>
      </c>
      <c r="J2732" s="202">
        <v>1.0367</v>
      </c>
      <c r="K2732" s="197">
        <v>0.32262099999999999</v>
      </c>
      <c r="L2732" s="193"/>
      <c r="M2732" s="191"/>
      <c r="N2732" s="204">
        <v>777.91</v>
      </c>
      <c r="O2732" s="191"/>
      <c r="P2732" s="216">
        <v>250.97</v>
      </c>
      <c r="GO2732" s="277"/>
      <c r="GP2732" s="277"/>
      <c r="GQ2732" s="277"/>
      <c r="GR2732" s="277"/>
      <c r="GS2732" s="277"/>
      <c r="GT2732" s="277"/>
      <c r="GU2732" s="277"/>
      <c r="GW2732" s="157"/>
      <c r="GX2732" s="157"/>
      <c r="GY2732" s="157" t="s">
        <v>401</v>
      </c>
      <c r="GZ2732" s="277"/>
      <c r="HA2732" s="157"/>
      <c r="HB2732" s="157"/>
      <c r="HC2732" s="277"/>
      <c r="HD2732" s="277"/>
      <c r="HF2732" s="277"/>
      <c r="HH2732" s="289"/>
    </row>
    <row r="2733" spans="1:216" ht="12.75" customHeight="1">
      <c r="A2733" s="195"/>
      <c r="B2733" s="189" t="s">
        <v>402</v>
      </c>
      <c r="C2733" s="501" t="s">
        <v>403</v>
      </c>
      <c r="D2733" s="501"/>
      <c r="E2733" s="501"/>
      <c r="F2733" s="501"/>
      <c r="G2733" s="501"/>
      <c r="H2733" s="190" t="s">
        <v>399</v>
      </c>
      <c r="I2733" s="201">
        <v>0.02</v>
      </c>
      <c r="J2733" s="202">
        <v>1.0367</v>
      </c>
      <c r="K2733" s="197">
        <v>0.32262099999999999</v>
      </c>
      <c r="L2733" s="198"/>
      <c r="M2733" s="199"/>
      <c r="N2733" s="200">
        <v>543.33000000000004</v>
      </c>
      <c r="O2733" s="191"/>
      <c r="P2733" s="194">
        <v>175.29</v>
      </c>
      <c r="Q2733" s="278"/>
      <c r="R2733" s="278"/>
      <c r="GO2733" s="277"/>
      <c r="GP2733" s="277"/>
      <c r="GQ2733" s="277"/>
      <c r="GR2733" s="277"/>
      <c r="GS2733" s="277"/>
      <c r="GT2733" s="277"/>
      <c r="GU2733" s="277"/>
      <c r="GW2733" s="157"/>
      <c r="GX2733" s="157" t="s">
        <v>403</v>
      </c>
      <c r="GY2733" s="157"/>
      <c r="GZ2733" s="277"/>
      <c r="HA2733" s="157"/>
      <c r="HB2733" s="157"/>
      <c r="HC2733" s="277"/>
      <c r="HD2733" s="277"/>
      <c r="HF2733" s="277"/>
      <c r="HH2733" s="289"/>
    </row>
    <row r="2734" spans="1:216" ht="12.75" customHeight="1">
      <c r="A2734" s="203"/>
      <c r="B2734" s="189" t="s">
        <v>404</v>
      </c>
      <c r="C2734" s="501" t="s">
        <v>405</v>
      </c>
      <c r="D2734" s="501"/>
      <c r="E2734" s="501"/>
      <c r="F2734" s="501"/>
      <c r="G2734" s="501"/>
      <c r="H2734" s="190" t="s">
        <v>392</v>
      </c>
      <c r="I2734" s="201">
        <v>0.02</v>
      </c>
      <c r="J2734" s="202">
        <v>1.0367</v>
      </c>
      <c r="K2734" s="197">
        <v>0.32262099999999999</v>
      </c>
      <c r="L2734" s="193"/>
      <c r="M2734" s="191"/>
      <c r="N2734" s="204">
        <v>579.11</v>
      </c>
      <c r="O2734" s="191"/>
      <c r="P2734" s="216">
        <v>186.83</v>
      </c>
      <c r="GO2734" s="277"/>
      <c r="GP2734" s="277"/>
      <c r="GQ2734" s="277"/>
      <c r="GR2734" s="277"/>
      <c r="GS2734" s="277"/>
      <c r="GT2734" s="277"/>
      <c r="GU2734" s="277"/>
      <c r="GW2734" s="157"/>
      <c r="GX2734" s="157"/>
      <c r="GY2734" s="157" t="s">
        <v>405</v>
      </c>
      <c r="GZ2734" s="277"/>
      <c r="HA2734" s="157"/>
      <c r="HB2734" s="157"/>
      <c r="HC2734" s="277"/>
      <c r="HD2734" s="277"/>
      <c r="HF2734" s="277"/>
      <c r="HH2734" s="289"/>
    </row>
    <row r="2735" spans="1:216" ht="12.75" customHeight="1">
      <c r="A2735" s="188"/>
      <c r="B2735" s="189" t="s">
        <v>180</v>
      </c>
      <c r="C2735" s="501" t="s">
        <v>410</v>
      </c>
      <c r="D2735" s="501"/>
      <c r="E2735" s="501"/>
      <c r="F2735" s="501"/>
      <c r="G2735" s="501"/>
      <c r="H2735" s="190"/>
      <c r="I2735" s="191"/>
      <c r="J2735" s="191"/>
      <c r="K2735" s="191"/>
      <c r="L2735" s="193"/>
      <c r="M2735" s="191"/>
      <c r="N2735" s="193"/>
      <c r="O2735" s="191"/>
      <c r="P2735" s="194">
        <v>1705.48</v>
      </c>
      <c r="GO2735" s="277"/>
      <c r="GP2735" s="277"/>
      <c r="GQ2735" s="277"/>
      <c r="GR2735" s="277"/>
      <c r="GS2735" s="277"/>
      <c r="GT2735" s="277"/>
      <c r="GU2735" s="277"/>
      <c r="GW2735" s="157" t="s">
        <v>410</v>
      </c>
      <c r="GX2735" s="157"/>
      <c r="GY2735" s="157"/>
      <c r="GZ2735" s="277"/>
      <c r="HA2735" s="157"/>
      <c r="HB2735" s="157"/>
      <c r="HC2735" s="277"/>
      <c r="HD2735" s="277"/>
      <c r="HF2735" s="277"/>
      <c r="HH2735" s="289"/>
    </row>
    <row r="2736" spans="1:216" ht="33.75" customHeight="1">
      <c r="A2736" s="195"/>
      <c r="B2736" s="189" t="s">
        <v>593</v>
      </c>
      <c r="C2736" s="501" t="s">
        <v>594</v>
      </c>
      <c r="D2736" s="501"/>
      <c r="E2736" s="501"/>
      <c r="F2736" s="501"/>
      <c r="G2736" s="501"/>
      <c r="H2736" s="190" t="s">
        <v>595</v>
      </c>
      <c r="I2736" s="201">
        <v>13.33</v>
      </c>
      <c r="J2736" s="202">
        <v>1.0367</v>
      </c>
      <c r="K2736" s="215">
        <v>215.0269232</v>
      </c>
      <c r="L2736" s="205">
        <v>5.87</v>
      </c>
      <c r="M2736" s="206">
        <v>0.87</v>
      </c>
      <c r="N2736" s="200">
        <v>5.1100000000000003</v>
      </c>
      <c r="O2736" s="191"/>
      <c r="P2736" s="194">
        <v>1098.79</v>
      </c>
      <c r="Q2736" s="278"/>
      <c r="R2736" s="278"/>
      <c r="GO2736" s="277"/>
      <c r="GP2736" s="277"/>
      <c r="GQ2736" s="277"/>
      <c r="GR2736" s="277"/>
      <c r="GS2736" s="277"/>
      <c r="GT2736" s="277"/>
      <c r="GU2736" s="277"/>
      <c r="GW2736" s="157"/>
      <c r="GX2736" s="157" t="s">
        <v>594</v>
      </c>
      <c r="GY2736" s="157"/>
      <c r="GZ2736" s="277"/>
      <c r="HA2736" s="157"/>
      <c r="HB2736" s="157"/>
      <c r="HC2736" s="277"/>
      <c r="HD2736" s="277"/>
      <c r="HF2736" s="277"/>
      <c r="HH2736" s="289"/>
    </row>
    <row r="2737" spans="1:216" ht="22.5" customHeight="1">
      <c r="A2737" s="195"/>
      <c r="B2737" s="189" t="s">
        <v>1403</v>
      </c>
      <c r="C2737" s="501" t="s">
        <v>1404</v>
      </c>
      <c r="D2737" s="501"/>
      <c r="E2737" s="501"/>
      <c r="F2737" s="501"/>
      <c r="G2737" s="501"/>
      <c r="H2737" s="190" t="s">
        <v>1405</v>
      </c>
      <c r="I2737" s="201">
        <v>0.55000000000000004</v>
      </c>
      <c r="J2737" s="202">
        <v>1.0367</v>
      </c>
      <c r="K2737" s="215">
        <v>8.8720786</v>
      </c>
      <c r="L2737" s="205">
        <v>37.71</v>
      </c>
      <c r="M2737" s="206">
        <v>1.54</v>
      </c>
      <c r="N2737" s="200">
        <v>58.07</v>
      </c>
      <c r="O2737" s="191"/>
      <c r="P2737" s="194">
        <v>515.20000000000005</v>
      </c>
      <c r="Q2737" s="278"/>
      <c r="R2737" s="278"/>
      <c r="GO2737" s="277"/>
      <c r="GP2737" s="277"/>
      <c r="GQ2737" s="277"/>
      <c r="GR2737" s="277"/>
      <c r="GS2737" s="277"/>
      <c r="GT2737" s="277"/>
      <c r="GU2737" s="277"/>
      <c r="GW2737" s="157"/>
      <c r="GX2737" s="157" t="s">
        <v>1404</v>
      </c>
      <c r="GY2737" s="157"/>
      <c r="GZ2737" s="277"/>
      <c r="HA2737" s="157"/>
      <c r="HB2737" s="157"/>
      <c r="HC2737" s="277"/>
      <c r="HD2737" s="277"/>
      <c r="HF2737" s="277"/>
      <c r="HH2737" s="289"/>
    </row>
    <row r="2738" spans="1:216" ht="12.75" customHeight="1">
      <c r="A2738" s="195"/>
      <c r="B2738" s="189" t="s">
        <v>730</v>
      </c>
      <c r="C2738" s="501" t="s">
        <v>731</v>
      </c>
      <c r="D2738" s="501"/>
      <c r="E2738" s="501"/>
      <c r="F2738" s="501"/>
      <c r="G2738" s="501"/>
      <c r="H2738" s="190" t="s">
        <v>413</v>
      </c>
      <c r="I2738" s="201">
        <v>0.05</v>
      </c>
      <c r="J2738" s="202">
        <v>1.0367</v>
      </c>
      <c r="K2738" s="215">
        <v>0.80655259999999995</v>
      </c>
      <c r="L2738" s="205">
        <v>79.88</v>
      </c>
      <c r="M2738" s="206">
        <v>1.42</v>
      </c>
      <c r="N2738" s="200">
        <v>113.43</v>
      </c>
      <c r="O2738" s="191"/>
      <c r="P2738" s="194">
        <v>91.49</v>
      </c>
      <c r="Q2738" s="278"/>
      <c r="R2738" s="278"/>
      <c r="GO2738" s="277"/>
      <c r="GP2738" s="277"/>
      <c r="GQ2738" s="277"/>
      <c r="GR2738" s="277"/>
      <c r="GS2738" s="277"/>
      <c r="GT2738" s="277"/>
      <c r="GU2738" s="277"/>
      <c r="GW2738" s="157"/>
      <c r="GX2738" s="157" t="s">
        <v>731</v>
      </c>
      <c r="GY2738" s="157"/>
      <c r="GZ2738" s="277"/>
      <c r="HA2738" s="157"/>
      <c r="HB2738" s="157"/>
      <c r="HC2738" s="277"/>
      <c r="HD2738" s="277"/>
      <c r="HF2738" s="277"/>
      <c r="HH2738" s="289"/>
    </row>
    <row r="2739" spans="1:216" ht="12.75" customHeight="1">
      <c r="A2739" s="210"/>
      <c r="B2739" s="187"/>
      <c r="C2739" s="500" t="s">
        <v>429</v>
      </c>
      <c r="D2739" s="500"/>
      <c r="E2739" s="500"/>
      <c r="F2739" s="500"/>
      <c r="G2739" s="500"/>
      <c r="H2739" s="180"/>
      <c r="I2739" s="181"/>
      <c r="J2739" s="181"/>
      <c r="K2739" s="181"/>
      <c r="L2739" s="183"/>
      <c r="M2739" s="181"/>
      <c r="N2739" s="211"/>
      <c r="O2739" s="181"/>
      <c r="P2739" s="212">
        <v>21641.87</v>
      </c>
      <c r="Q2739" s="278"/>
      <c r="R2739" s="278"/>
      <c r="GO2739" s="277"/>
      <c r="GP2739" s="277"/>
      <c r="GQ2739" s="277"/>
      <c r="GR2739" s="277"/>
      <c r="GS2739" s="277"/>
      <c r="GT2739" s="277"/>
      <c r="GU2739" s="277"/>
      <c r="GW2739" s="157"/>
      <c r="GX2739" s="157"/>
      <c r="GY2739" s="157"/>
      <c r="GZ2739" s="277" t="s">
        <v>429</v>
      </c>
      <c r="HA2739" s="157"/>
      <c r="HB2739" s="157"/>
      <c r="HC2739" s="277"/>
      <c r="HD2739" s="277"/>
      <c r="HF2739" s="277"/>
      <c r="HH2739" s="289"/>
    </row>
    <row r="2740" spans="1:216" ht="12.75" customHeight="1">
      <c r="A2740" s="203" t="s">
        <v>2322</v>
      </c>
      <c r="B2740" s="189" t="s">
        <v>430</v>
      </c>
      <c r="C2740" s="501" t="s">
        <v>431</v>
      </c>
      <c r="D2740" s="501"/>
      <c r="E2740" s="501"/>
      <c r="F2740" s="501"/>
      <c r="G2740" s="501"/>
      <c r="H2740" s="190" t="s">
        <v>432</v>
      </c>
      <c r="I2740" s="209">
        <v>2</v>
      </c>
      <c r="J2740" s="191"/>
      <c r="K2740" s="209">
        <v>2</v>
      </c>
      <c r="L2740" s="193"/>
      <c r="M2740" s="191"/>
      <c r="N2740" s="193"/>
      <c r="O2740" s="202">
        <v>1.0367</v>
      </c>
      <c r="P2740" s="216">
        <v>376.26</v>
      </c>
      <c r="GO2740" s="277"/>
      <c r="GP2740" s="277"/>
      <c r="GQ2740" s="277"/>
      <c r="GR2740" s="277"/>
      <c r="GS2740" s="277"/>
      <c r="GT2740" s="277"/>
      <c r="GU2740" s="277"/>
      <c r="GW2740" s="157"/>
      <c r="GX2740" s="157"/>
      <c r="GY2740" s="157"/>
      <c r="GZ2740" s="277"/>
      <c r="HA2740" s="157" t="s">
        <v>431</v>
      </c>
      <c r="HB2740" s="157"/>
      <c r="HC2740" s="277"/>
      <c r="HD2740" s="277"/>
      <c r="HF2740" s="277"/>
      <c r="HH2740" s="289"/>
    </row>
    <row r="2741" spans="1:216" ht="12.75" customHeight="1">
      <c r="A2741" s="203"/>
      <c r="B2741" s="189"/>
      <c r="C2741" s="501" t="s">
        <v>433</v>
      </c>
      <c r="D2741" s="501"/>
      <c r="E2741" s="501"/>
      <c r="F2741" s="501"/>
      <c r="G2741" s="501"/>
      <c r="H2741" s="190"/>
      <c r="I2741" s="191"/>
      <c r="J2741" s="191"/>
      <c r="K2741" s="191"/>
      <c r="L2741" s="193"/>
      <c r="M2741" s="191"/>
      <c r="N2741" s="193"/>
      <c r="O2741" s="191"/>
      <c r="P2741" s="194">
        <v>19250.61</v>
      </c>
      <c r="GO2741" s="277"/>
      <c r="GP2741" s="277"/>
      <c r="GQ2741" s="277"/>
      <c r="GR2741" s="277"/>
      <c r="GS2741" s="277"/>
      <c r="GT2741" s="277"/>
      <c r="GU2741" s="277"/>
      <c r="GW2741" s="157"/>
      <c r="GX2741" s="157"/>
      <c r="GY2741" s="157"/>
      <c r="GZ2741" s="277"/>
      <c r="HA2741" s="157"/>
      <c r="HB2741" s="157" t="s">
        <v>433</v>
      </c>
      <c r="HC2741" s="277"/>
      <c r="HD2741" s="277"/>
      <c r="HF2741" s="277"/>
      <c r="HH2741" s="289"/>
    </row>
    <row r="2742" spans="1:216" ht="12.75" customHeight="1">
      <c r="A2742" s="203"/>
      <c r="B2742" s="189" t="s">
        <v>603</v>
      </c>
      <c r="C2742" s="501" t="s">
        <v>604</v>
      </c>
      <c r="D2742" s="501"/>
      <c r="E2742" s="501"/>
      <c r="F2742" s="501"/>
      <c r="G2742" s="501"/>
      <c r="H2742" s="190" t="s">
        <v>432</v>
      </c>
      <c r="I2742" s="209">
        <v>97</v>
      </c>
      <c r="J2742" s="191"/>
      <c r="K2742" s="209">
        <v>97</v>
      </c>
      <c r="L2742" s="193"/>
      <c r="M2742" s="191"/>
      <c r="N2742" s="193"/>
      <c r="O2742" s="191"/>
      <c r="P2742" s="194">
        <v>18673.09</v>
      </c>
      <c r="GO2742" s="277"/>
      <c r="GP2742" s="277"/>
      <c r="GQ2742" s="277"/>
      <c r="GR2742" s="277"/>
      <c r="GS2742" s="277"/>
      <c r="GT2742" s="277"/>
      <c r="GU2742" s="277"/>
      <c r="GW2742" s="157"/>
      <c r="GX2742" s="157"/>
      <c r="GY2742" s="157"/>
      <c r="GZ2742" s="277"/>
      <c r="HA2742" s="157"/>
      <c r="HB2742" s="157" t="s">
        <v>604</v>
      </c>
      <c r="HC2742" s="277"/>
      <c r="HD2742" s="277"/>
      <c r="HF2742" s="277"/>
      <c r="HH2742" s="289"/>
    </row>
    <row r="2743" spans="1:216" ht="12.75" customHeight="1">
      <c r="A2743" s="203"/>
      <c r="B2743" s="189" t="s">
        <v>605</v>
      </c>
      <c r="C2743" s="501" t="s">
        <v>606</v>
      </c>
      <c r="D2743" s="501"/>
      <c r="E2743" s="501"/>
      <c r="F2743" s="501"/>
      <c r="G2743" s="501"/>
      <c r="H2743" s="190" t="s">
        <v>432</v>
      </c>
      <c r="I2743" s="209">
        <v>51</v>
      </c>
      <c r="J2743" s="191"/>
      <c r="K2743" s="209">
        <v>51</v>
      </c>
      <c r="L2743" s="193"/>
      <c r="M2743" s="191"/>
      <c r="N2743" s="193"/>
      <c r="O2743" s="191"/>
      <c r="P2743" s="194">
        <v>9817.81</v>
      </c>
      <c r="GO2743" s="277"/>
      <c r="GP2743" s="277"/>
      <c r="GQ2743" s="277"/>
      <c r="GR2743" s="277"/>
      <c r="GS2743" s="277"/>
      <c r="GT2743" s="277"/>
      <c r="GU2743" s="277"/>
      <c r="GW2743" s="157"/>
      <c r="GX2743" s="157"/>
      <c r="GY2743" s="157"/>
      <c r="GZ2743" s="277"/>
      <c r="HA2743" s="157"/>
      <c r="HB2743" s="157" t="s">
        <v>606</v>
      </c>
      <c r="HC2743" s="277"/>
      <c r="HD2743" s="277"/>
      <c r="HF2743" s="277"/>
      <c r="HH2743" s="289"/>
    </row>
    <row r="2744" spans="1:216" ht="12.75" customHeight="1">
      <c r="A2744" s="213"/>
      <c r="B2744" s="214"/>
      <c r="C2744" s="500" t="s">
        <v>438</v>
      </c>
      <c r="D2744" s="500"/>
      <c r="E2744" s="500"/>
      <c r="F2744" s="500"/>
      <c r="G2744" s="500"/>
      <c r="H2744" s="180"/>
      <c r="I2744" s="181"/>
      <c r="J2744" s="181"/>
      <c r="K2744" s="181"/>
      <c r="L2744" s="183"/>
      <c r="M2744" s="181"/>
      <c r="N2744" s="211">
        <v>3246.08</v>
      </c>
      <c r="O2744" s="181"/>
      <c r="P2744" s="212">
        <v>50509.03</v>
      </c>
      <c r="GO2744" s="277"/>
      <c r="GP2744" s="277"/>
      <c r="GQ2744" s="277"/>
      <c r="GR2744" s="277"/>
      <c r="GS2744" s="277"/>
      <c r="GT2744" s="277"/>
      <c r="GU2744" s="277"/>
      <c r="GW2744" s="157"/>
      <c r="GX2744" s="157"/>
      <c r="GY2744" s="157"/>
      <c r="GZ2744" s="277"/>
      <c r="HA2744" s="157"/>
      <c r="HB2744" s="157"/>
      <c r="HC2744" s="277" t="s">
        <v>438</v>
      </c>
      <c r="HD2744" s="277"/>
      <c r="HF2744" s="277"/>
      <c r="HH2744" s="289"/>
    </row>
    <row r="2745" spans="1:216" ht="12.75" customHeight="1">
      <c r="A2745" s="497" t="s">
        <v>2030</v>
      </c>
      <c r="B2745" s="497"/>
      <c r="C2745" s="497"/>
      <c r="D2745" s="497"/>
      <c r="E2745" s="497"/>
      <c r="F2745" s="497"/>
      <c r="G2745" s="497"/>
      <c r="H2745" s="497"/>
      <c r="I2745" s="497"/>
      <c r="J2745" s="497"/>
      <c r="K2745" s="497"/>
      <c r="L2745" s="497"/>
      <c r="M2745" s="497"/>
      <c r="N2745" s="497"/>
      <c r="O2745" s="497"/>
      <c r="P2745" s="497"/>
      <c r="GO2745" s="277"/>
      <c r="GP2745" s="277" t="s">
        <v>2030</v>
      </c>
      <c r="GQ2745" s="277"/>
      <c r="GR2745" s="277"/>
      <c r="GS2745" s="277"/>
      <c r="GT2745" s="277"/>
      <c r="GU2745" s="277"/>
      <c r="GW2745" s="157"/>
      <c r="GX2745" s="157"/>
      <c r="GY2745" s="157"/>
      <c r="GZ2745" s="277"/>
      <c r="HA2745" s="157"/>
      <c r="HB2745" s="157"/>
      <c r="HC2745" s="277"/>
      <c r="HD2745" s="277"/>
      <c r="HF2745" s="277"/>
      <c r="HH2745" s="289"/>
    </row>
    <row r="2746" spans="1:216" ht="45" customHeight="1">
      <c r="A2746" s="178" t="s">
        <v>837</v>
      </c>
      <c r="B2746" s="179" t="s">
        <v>1449</v>
      </c>
      <c r="C2746" s="498" t="s">
        <v>1450</v>
      </c>
      <c r="D2746" s="498"/>
      <c r="E2746" s="498"/>
      <c r="F2746" s="498"/>
      <c r="G2746" s="498"/>
      <c r="H2746" s="180" t="s">
        <v>610</v>
      </c>
      <c r="I2746" s="181">
        <v>1.0900000000000001</v>
      </c>
      <c r="J2746" s="182">
        <v>1</v>
      </c>
      <c r="K2746" s="219">
        <v>1.0900000000000001</v>
      </c>
      <c r="L2746" s="183"/>
      <c r="M2746" s="181"/>
      <c r="N2746" s="184"/>
      <c r="O2746" s="181"/>
      <c r="P2746" s="185"/>
      <c r="GO2746" s="277"/>
      <c r="GP2746" s="277"/>
      <c r="GQ2746" s="277" t="s">
        <v>1450</v>
      </c>
      <c r="GR2746" s="277"/>
      <c r="GS2746" s="277"/>
      <c r="GT2746" s="277"/>
      <c r="GU2746" s="277"/>
      <c r="GW2746" s="157"/>
      <c r="GX2746" s="157"/>
      <c r="GY2746" s="157"/>
      <c r="GZ2746" s="277"/>
      <c r="HA2746" s="157"/>
      <c r="HB2746" s="157"/>
      <c r="HC2746" s="277"/>
      <c r="HD2746" s="277"/>
      <c r="HF2746" s="277"/>
      <c r="HH2746" s="289"/>
    </row>
    <row r="2747" spans="1:216" ht="12.75" customHeight="1">
      <c r="A2747" s="186"/>
      <c r="B2747" s="187"/>
      <c r="C2747" s="499" t="s">
        <v>2011</v>
      </c>
      <c r="D2747" s="499"/>
      <c r="E2747" s="499"/>
      <c r="F2747" s="499"/>
      <c r="G2747" s="499"/>
      <c r="H2747" s="499"/>
      <c r="I2747" s="499"/>
      <c r="J2747" s="499"/>
      <c r="K2747" s="499"/>
      <c r="L2747" s="499"/>
      <c r="M2747" s="499"/>
      <c r="N2747" s="499"/>
      <c r="O2747" s="499"/>
      <c r="P2747" s="499"/>
      <c r="GO2747" s="277"/>
      <c r="GP2747" s="277"/>
      <c r="GQ2747" s="277"/>
      <c r="GR2747" s="277"/>
      <c r="GS2747" s="277"/>
      <c r="GT2747" s="277"/>
      <c r="GU2747" s="277"/>
      <c r="GV2747" s="140" t="s">
        <v>2011</v>
      </c>
      <c r="GW2747" s="157"/>
      <c r="GX2747" s="157"/>
      <c r="GY2747" s="157"/>
      <c r="GZ2747" s="277"/>
      <c r="HA2747" s="157"/>
      <c r="HB2747" s="157"/>
      <c r="HC2747" s="277"/>
      <c r="HD2747" s="277"/>
      <c r="HF2747" s="277"/>
      <c r="HH2747" s="289"/>
    </row>
    <row r="2748" spans="1:216" ht="12.75" customHeight="1">
      <c r="A2748" s="188"/>
      <c r="B2748" s="189" t="s">
        <v>164</v>
      </c>
      <c r="C2748" s="501" t="s">
        <v>391</v>
      </c>
      <c r="D2748" s="501"/>
      <c r="E2748" s="501"/>
      <c r="F2748" s="501"/>
      <c r="G2748" s="501"/>
      <c r="H2748" s="190" t="s">
        <v>392</v>
      </c>
      <c r="I2748" s="191"/>
      <c r="J2748" s="191"/>
      <c r="K2748" s="215">
        <v>7.1077189000000001</v>
      </c>
      <c r="L2748" s="193"/>
      <c r="M2748" s="191"/>
      <c r="N2748" s="193"/>
      <c r="O2748" s="191"/>
      <c r="P2748" s="194">
        <v>4023.96</v>
      </c>
      <c r="GO2748" s="277"/>
      <c r="GP2748" s="277"/>
      <c r="GQ2748" s="277"/>
      <c r="GR2748" s="277"/>
      <c r="GS2748" s="277"/>
      <c r="GT2748" s="277"/>
      <c r="GU2748" s="277"/>
      <c r="GW2748" s="157" t="s">
        <v>391</v>
      </c>
      <c r="GX2748" s="157"/>
      <c r="GY2748" s="157"/>
      <c r="GZ2748" s="277"/>
      <c r="HA2748" s="157"/>
      <c r="HB2748" s="157"/>
      <c r="HC2748" s="277"/>
      <c r="HD2748" s="277"/>
      <c r="HF2748" s="277"/>
      <c r="HH2748" s="289"/>
    </row>
    <row r="2749" spans="1:216" ht="12.75" customHeight="1">
      <c r="A2749" s="195"/>
      <c r="B2749" s="189" t="s">
        <v>393</v>
      </c>
      <c r="C2749" s="501" t="s">
        <v>394</v>
      </c>
      <c r="D2749" s="501"/>
      <c r="E2749" s="501"/>
      <c r="F2749" s="501"/>
      <c r="G2749" s="501"/>
      <c r="H2749" s="190" t="s">
        <v>392</v>
      </c>
      <c r="I2749" s="201">
        <v>6.29</v>
      </c>
      <c r="J2749" s="202">
        <v>1.0367</v>
      </c>
      <c r="K2749" s="215">
        <v>7.1077189000000001</v>
      </c>
      <c r="L2749" s="198"/>
      <c r="M2749" s="199"/>
      <c r="N2749" s="200">
        <v>566.14</v>
      </c>
      <c r="O2749" s="191"/>
      <c r="P2749" s="194">
        <v>4023.96</v>
      </c>
      <c r="Q2749" s="278"/>
      <c r="R2749" s="278"/>
      <c r="GO2749" s="277"/>
      <c r="GP2749" s="277"/>
      <c r="GQ2749" s="277"/>
      <c r="GR2749" s="277"/>
      <c r="GS2749" s="277"/>
      <c r="GT2749" s="277"/>
      <c r="GU2749" s="277"/>
      <c r="GW2749" s="157"/>
      <c r="GX2749" s="157" t="s">
        <v>394</v>
      </c>
      <c r="GY2749" s="157"/>
      <c r="GZ2749" s="277"/>
      <c r="HA2749" s="157"/>
      <c r="HB2749" s="157"/>
      <c r="HC2749" s="277"/>
      <c r="HD2749" s="277"/>
      <c r="HF2749" s="277"/>
      <c r="HH2749" s="289"/>
    </row>
    <row r="2750" spans="1:216" ht="12.75" customHeight="1">
      <c r="A2750" s="188"/>
      <c r="B2750" s="189" t="s">
        <v>167</v>
      </c>
      <c r="C2750" s="501" t="s">
        <v>395</v>
      </c>
      <c r="D2750" s="501"/>
      <c r="E2750" s="501"/>
      <c r="F2750" s="501"/>
      <c r="G2750" s="501"/>
      <c r="H2750" s="190"/>
      <c r="I2750" s="191"/>
      <c r="J2750" s="191"/>
      <c r="K2750" s="191"/>
      <c r="L2750" s="193"/>
      <c r="M2750" s="191"/>
      <c r="N2750" s="193"/>
      <c r="O2750" s="191"/>
      <c r="P2750" s="216">
        <v>72.06</v>
      </c>
      <c r="GO2750" s="277"/>
      <c r="GP2750" s="277"/>
      <c r="GQ2750" s="277"/>
      <c r="GR2750" s="277"/>
      <c r="GS2750" s="277"/>
      <c r="GT2750" s="277"/>
      <c r="GU2750" s="277"/>
      <c r="GW2750" s="157" t="s">
        <v>395</v>
      </c>
      <c r="GX2750" s="157"/>
      <c r="GY2750" s="157"/>
      <c r="GZ2750" s="277"/>
      <c r="HA2750" s="157"/>
      <c r="HB2750" s="157"/>
      <c r="HC2750" s="277"/>
      <c r="HD2750" s="277"/>
      <c r="HF2750" s="277"/>
      <c r="HH2750" s="289"/>
    </row>
    <row r="2751" spans="1:216" ht="12.75" customHeight="1">
      <c r="A2751" s="188"/>
      <c r="B2751" s="189"/>
      <c r="C2751" s="501" t="s">
        <v>396</v>
      </c>
      <c r="D2751" s="501"/>
      <c r="E2751" s="501"/>
      <c r="F2751" s="501"/>
      <c r="G2751" s="501"/>
      <c r="H2751" s="190" t="s">
        <v>392</v>
      </c>
      <c r="I2751" s="191"/>
      <c r="J2751" s="191"/>
      <c r="K2751" s="215">
        <v>6.7800200000000005E-2</v>
      </c>
      <c r="L2751" s="193"/>
      <c r="M2751" s="191"/>
      <c r="N2751" s="193"/>
      <c r="O2751" s="191"/>
      <c r="P2751" s="216">
        <v>46</v>
      </c>
      <c r="GO2751" s="277"/>
      <c r="GP2751" s="277"/>
      <c r="GQ2751" s="277"/>
      <c r="GR2751" s="277"/>
      <c r="GS2751" s="277"/>
      <c r="GT2751" s="277"/>
      <c r="GU2751" s="277"/>
      <c r="GW2751" s="157" t="s">
        <v>396</v>
      </c>
      <c r="GX2751" s="157"/>
      <c r="GY2751" s="157"/>
      <c r="GZ2751" s="277"/>
      <c r="HA2751" s="157"/>
      <c r="HB2751" s="157"/>
      <c r="HC2751" s="277"/>
      <c r="HD2751" s="277"/>
      <c r="HF2751" s="277"/>
      <c r="HH2751" s="289"/>
    </row>
    <row r="2752" spans="1:216" ht="12.75" customHeight="1">
      <c r="A2752" s="195"/>
      <c r="B2752" s="189" t="s">
        <v>397</v>
      </c>
      <c r="C2752" s="501" t="s">
        <v>398</v>
      </c>
      <c r="D2752" s="501"/>
      <c r="E2752" s="501"/>
      <c r="F2752" s="501"/>
      <c r="G2752" s="501"/>
      <c r="H2752" s="190" t="s">
        <v>399</v>
      </c>
      <c r="I2752" s="201">
        <v>0.03</v>
      </c>
      <c r="J2752" s="202">
        <v>1.0367</v>
      </c>
      <c r="K2752" s="215">
        <v>3.3900100000000002E-2</v>
      </c>
      <c r="L2752" s="198"/>
      <c r="M2752" s="199"/>
      <c r="N2752" s="200">
        <v>1582.31</v>
      </c>
      <c r="O2752" s="191"/>
      <c r="P2752" s="194">
        <v>53.64</v>
      </c>
      <c r="Q2752" s="278"/>
      <c r="R2752" s="278"/>
      <c r="GO2752" s="277"/>
      <c r="GP2752" s="277"/>
      <c r="GQ2752" s="277"/>
      <c r="GR2752" s="277"/>
      <c r="GS2752" s="277"/>
      <c r="GT2752" s="277"/>
      <c r="GU2752" s="277"/>
      <c r="GW2752" s="157"/>
      <c r="GX2752" s="157" t="s">
        <v>398</v>
      </c>
      <c r="GY2752" s="157"/>
      <c r="GZ2752" s="277"/>
      <c r="HA2752" s="157"/>
      <c r="HB2752" s="157"/>
      <c r="HC2752" s="277"/>
      <c r="HD2752" s="277"/>
      <c r="HF2752" s="277"/>
      <c r="HH2752" s="289"/>
    </row>
    <row r="2753" spans="1:216" ht="12.75" customHeight="1">
      <c r="A2753" s="203"/>
      <c r="B2753" s="189" t="s">
        <v>400</v>
      </c>
      <c r="C2753" s="501" t="s">
        <v>401</v>
      </c>
      <c r="D2753" s="501"/>
      <c r="E2753" s="501"/>
      <c r="F2753" s="501"/>
      <c r="G2753" s="501"/>
      <c r="H2753" s="190" t="s">
        <v>392</v>
      </c>
      <c r="I2753" s="201">
        <v>0.03</v>
      </c>
      <c r="J2753" s="202">
        <v>1.0367</v>
      </c>
      <c r="K2753" s="215">
        <v>3.3900100000000002E-2</v>
      </c>
      <c r="L2753" s="193"/>
      <c r="M2753" s="191"/>
      <c r="N2753" s="204">
        <v>777.91</v>
      </c>
      <c r="O2753" s="191"/>
      <c r="P2753" s="216">
        <v>26.37</v>
      </c>
      <c r="GO2753" s="277"/>
      <c r="GP2753" s="277"/>
      <c r="GQ2753" s="277"/>
      <c r="GR2753" s="277"/>
      <c r="GS2753" s="277"/>
      <c r="GT2753" s="277"/>
      <c r="GU2753" s="277"/>
      <c r="GW2753" s="157"/>
      <c r="GX2753" s="157"/>
      <c r="GY2753" s="157" t="s">
        <v>401</v>
      </c>
      <c r="GZ2753" s="277"/>
      <c r="HA2753" s="157"/>
      <c r="HB2753" s="157"/>
      <c r="HC2753" s="277"/>
      <c r="HD2753" s="277"/>
      <c r="HF2753" s="277"/>
      <c r="HH2753" s="289"/>
    </row>
    <row r="2754" spans="1:216" ht="12.75" customHeight="1">
      <c r="A2754" s="195"/>
      <c r="B2754" s="189" t="s">
        <v>402</v>
      </c>
      <c r="C2754" s="501" t="s">
        <v>403</v>
      </c>
      <c r="D2754" s="501"/>
      <c r="E2754" s="501"/>
      <c r="F2754" s="501"/>
      <c r="G2754" s="501"/>
      <c r="H2754" s="190" t="s">
        <v>399</v>
      </c>
      <c r="I2754" s="201">
        <v>0.03</v>
      </c>
      <c r="J2754" s="202">
        <v>1.0367</v>
      </c>
      <c r="K2754" s="215">
        <v>3.3900100000000002E-2</v>
      </c>
      <c r="L2754" s="198"/>
      <c r="M2754" s="199"/>
      <c r="N2754" s="200">
        <v>543.33000000000004</v>
      </c>
      <c r="O2754" s="191"/>
      <c r="P2754" s="194">
        <v>18.420000000000002</v>
      </c>
      <c r="Q2754" s="278"/>
      <c r="R2754" s="278"/>
      <c r="GO2754" s="277"/>
      <c r="GP2754" s="277"/>
      <c r="GQ2754" s="277"/>
      <c r="GR2754" s="277"/>
      <c r="GS2754" s="277"/>
      <c r="GT2754" s="277"/>
      <c r="GU2754" s="277"/>
      <c r="GW2754" s="157"/>
      <c r="GX2754" s="157" t="s">
        <v>403</v>
      </c>
      <c r="GY2754" s="157"/>
      <c r="GZ2754" s="277"/>
      <c r="HA2754" s="157"/>
      <c r="HB2754" s="157"/>
      <c r="HC2754" s="277"/>
      <c r="HD2754" s="277"/>
      <c r="HF2754" s="277"/>
      <c r="HH2754" s="289"/>
    </row>
    <row r="2755" spans="1:216" ht="12.75" customHeight="1">
      <c r="A2755" s="203"/>
      <c r="B2755" s="189" t="s">
        <v>404</v>
      </c>
      <c r="C2755" s="501" t="s">
        <v>405</v>
      </c>
      <c r="D2755" s="501"/>
      <c r="E2755" s="501"/>
      <c r="F2755" s="501"/>
      <c r="G2755" s="501"/>
      <c r="H2755" s="190" t="s">
        <v>392</v>
      </c>
      <c r="I2755" s="201">
        <v>0.03</v>
      </c>
      <c r="J2755" s="202">
        <v>1.0367</v>
      </c>
      <c r="K2755" s="215">
        <v>3.3900100000000002E-2</v>
      </c>
      <c r="L2755" s="193"/>
      <c r="M2755" s="191"/>
      <c r="N2755" s="204">
        <v>579.11</v>
      </c>
      <c r="O2755" s="191"/>
      <c r="P2755" s="216">
        <v>19.63</v>
      </c>
      <c r="GO2755" s="277"/>
      <c r="GP2755" s="277"/>
      <c r="GQ2755" s="277"/>
      <c r="GR2755" s="277"/>
      <c r="GS2755" s="277"/>
      <c r="GT2755" s="277"/>
      <c r="GU2755" s="277"/>
      <c r="GW2755" s="157"/>
      <c r="GX2755" s="157"/>
      <c r="GY2755" s="157" t="s">
        <v>405</v>
      </c>
      <c r="GZ2755" s="277"/>
      <c r="HA2755" s="157"/>
      <c r="HB2755" s="157"/>
      <c r="HC2755" s="277"/>
      <c r="HD2755" s="277"/>
      <c r="HF2755" s="277"/>
      <c r="HH2755" s="289"/>
    </row>
    <row r="2756" spans="1:216" ht="12.75" customHeight="1">
      <c r="A2756" s="188"/>
      <c r="B2756" s="189" t="s">
        <v>180</v>
      </c>
      <c r="C2756" s="501" t="s">
        <v>410</v>
      </c>
      <c r="D2756" s="501"/>
      <c r="E2756" s="501"/>
      <c r="F2756" s="501"/>
      <c r="G2756" s="501"/>
      <c r="H2756" s="190"/>
      <c r="I2756" s="191"/>
      <c r="J2756" s="191"/>
      <c r="K2756" s="191"/>
      <c r="L2756" s="193"/>
      <c r="M2756" s="191"/>
      <c r="N2756" s="193"/>
      <c r="O2756" s="191"/>
      <c r="P2756" s="216">
        <v>356.2</v>
      </c>
      <c r="GO2756" s="277"/>
      <c r="GP2756" s="277"/>
      <c r="GQ2756" s="277"/>
      <c r="GR2756" s="277"/>
      <c r="GS2756" s="277"/>
      <c r="GT2756" s="277"/>
      <c r="GU2756" s="277"/>
      <c r="GW2756" s="157" t="s">
        <v>410</v>
      </c>
      <c r="GX2756" s="157"/>
      <c r="GY2756" s="157"/>
      <c r="GZ2756" s="277"/>
      <c r="HA2756" s="157"/>
      <c r="HB2756" s="157"/>
      <c r="HC2756" s="277"/>
      <c r="HD2756" s="277"/>
      <c r="HF2756" s="277"/>
      <c r="HH2756" s="289"/>
    </row>
    <row r="2757" spans="1:216" ht="33.75" customHeight="1">
      <c r="A2757" s="195"/>
      <c r="B2757" s="189" t="s">
        <v>593</v>
      </c>
      <c r="C2757" s="501" t="s">
        <v>594</v>
      </c>
      <c r="D2757" s="501"/>
      <c r="E2757" s="501"/>
      <c r="F2757" s="501"/>
      <c r="G2757" s="501"/>
      <c r="H2757" s="190" t="s">
        <v>595</v>
      </c>
      <c r="I2757" s="201">
        <v>26.67</v>
      </c>
      <c r="J2757" s="202">
        <v>1.0367</v>
      </c>
      <c r="K2757" s="192">
        <v>30.137180000000001</v>
      </c>
      <c r="L2757" s="205">
        <v>5.87</v>
      </c>
      <c r="M2757" s="206">
        <v>0.87</v>
      </c>
      <c r="N2757" s="200">
        <v>5.1100000000000003</v>
      </c>
      <c r="O2757" s="191"/>
      <c r="P2757" s="194">
        <v>154</v>
      </c>
      <c r="Q2757" s="278"/>
      <c r="R2757" s="278"/>
      <c r="GO2757" s="277"/>
      <c r="GP2757" s="277"/>
      <c r="GQ2757" s="277"/>
      <c r="GR2757" s="277"/>
      <c r="GS2757" s="277"/>
      <c r="GT2757" s="277"/>
      <c r="GU2757" s="277"/>
      <c r="GW2757" s="157"/>
      <c r="GX2757" s="157" t="s">
        <v>594</v>
      </c>
      <c r="GY2757" s="157"/>
      <c r="GZ2757" s="277"/>
      <c r="HA2757" s="157"/>
      <c r="HB2757" s="157"/>
      <c r="HC2757" s="277"/>
      <c r="HD2757" s="277"/>
      <c r="HF2757" s="277"/>
      <c r="HH2757" s="289"/>
    </row>
    <row r="2758" spans="1:216" ht="12.75" customHeight="1">
      <c r="A2758" s="195"/>
      <c r="B2758" s="189" t="s">
        <v>1433</v>
      </c>
      <c r="C2758" s="501" t="s">
        <v>1434</v>
      </c>
      <c r="D2758" s="501"/>
      <c r="E2758" s="501"/>
      <c r="F2758" s="501"/>
      <c r="G2758" s="501"/>
      <c r="H2758" s="190" t="s">
        <v>418</v>
      </c>
      <c r="I2758" s="192">
        <v>1.0499999999999999E-3</v>
      </c>
      <c r="J2758" s="202">
        <v>1.0367</v>
      </c>
      <c r="K2758" s="215">
        <v>1.1865000000000001E-3</v>
      </c>
      <c r="L2758" s="208">
        <v>43821.53</v>
      </c>
      <c r="M2758" s="206">
        <v>1.34</v>
      </c>
      <c r="N2758" s="200">
        <v>58720.85</v>
      </c>
      <c r="O2758" s="191"/>
      <c r="P2758" s="194">
        <v>69.67</v>
      </c>
      <c r="Q2758" s="278"/>
      <c r="R2758" s="278"/>
      <c r="GO2758" s="277"/>
      <c r="GP2758" s="277"/>
      <c r="GQ2758" s="277"/>
      <c r="GR2758" s="277"/>
      <c r="GS2758" s="277"/>
      <c r="GT2758" s="277"/>
      <c r="GU2758" s="277"/>
      <c r="GW2758" s="157"/>
      <c r="GX2758" s="157" t="s">
        <v>1434</v>
      </c>
      <c r="GY2758" s="157"/>
      <c r="GZ2758" s="277"/>
      <c r="HA2758" s="157"/>
      <c r="HB2758" s="157"/>
      <c r="HC2758" s="277"/>
      <c r="HD2758" s="277"/>
      <c r="HF2758" s="277"/>
      <c r="HH2758" s="289"/>
    </row>
    <row r="2759" spans="1:216" ht="12.75" customHeight="1">
      <c r="A2759" s="195"/>
      <c r="B2759" s="189" t="s">
        <v>730</v>
      </c>
      <c r="C2759" s="501" t="s">
        <v>731</v>
      </c>
      <c r="D2759" s="501"/>
      <c r="E2759" s="501"/>
      <c r="F2759" s="501"/>
      <c r="G2759" s="501"/>
      <c r="H2759" s="190" t="s">
        <v>413</v>
      </c>
      <c r="I2759" s="201">
        <v>0.02</v>
      </c>
      <c r="J2759" s="202">
        <v>1.0367</v>
      </c>
      <c r="K2759" s="215">
        <v>2.2600100000000001E-2</v>
      </c>
      <c r="L2759" s="205">
        <v>79.88</v>
      </c>
      <c r="M2759" s="206">
        <v>1.42</v>
      </c>
      <c r="N2759" s="200">
        <v>113.43</v>
      </c>
      <c r="O2759" s="191"/>
      <c r="P2759" s="194">
        <v>2.56</v>
      </c>
      <c r="Q2759" s="278"/>
      <c r="R2759" s="278"/>
      <c r="GO2759" s="277"/>
      <c r="GP2759" s="277"/>
      <c r="GQ2759" s="277"/>
      <c r="GR2759" s="277"/>
      <c r="GS2759" s="277"/>
      <c r="GT2759" s="277"/>
      <c r="GU2759" s="277"/>
      <c r="GW2759" s="157"/>
      <c r="GX2759" s="157" t="s">
        <v>731</v>
      </c>
      <c r="GY2759" s="157"/>
      <c r="GZ2759" s="277"/>
      <c r="HA2759" s="157"/>
      <c r="HB2759" s="157"/>
      <c r="HC2759" s="277"/>
      <c r="HD2759" s="277"/>
      <c r="HF2759" s="277"/>
      <c r="HH2759" s="289"/>
    </row>
    <row r="2760" spans="1:216" ht="12.75" customHeight="1">
      <c r="A2760" s="195"/>
      <c r="B2760" s="189" t="s">
        <v>1451</v>
      </c>
      <c r="C2760" s="501" t="s">
        <v>1452</v>
      </c>
      <c r="D2760" s="501"/>
      <c r="E2760" s="501"/>
      <c r="F2760" s="501"/>
      <c r="G2760" s="501"/>
      <c r="H2760" s="190" t="s">
        <v>587</v>
      </c>
      <c r="I2760" s="201">
        <v>0.05</v>
      </c>
      <c r="J2760" s="202">
        <v>1.0367</v>
      </c>
      <c r="K2760" s="215">
        <v>5.65002E-2</v>
      </c>
      <c r="L2760" s="208">
        <v>1239.94</v>
      </c>
      <c r="M2760" s="206">
        <v>1.29</v>
      </c>
      <c r="N2760" s="200">
        <v>1599.52</v>
      </c>
      <c r="O2760" s="191"/>
      <c r="P2760" s="194">
        <v>90.37</v>
      </c>
      <c r="Q2760" s="278"/>
      <c r="R2760" s="278"/>
      <c r="GO2760" s="277"/>
      <c r="GP2760" s="277"/>
      <c r="GQ2760" s="277"/>
      <c r="GR2760" s="277"/>
      <c r="GS2760" s="277"/>
      <c r="GT2760" s="277"/>
      <c r="GU2760" s="277"/>
      <c r="GW2760" s="157"/>
      <c r="GX2760" s="157" t="s">
        <v>1452</v>
      </c>
      <c r="GY2760" s="157"/>
      <c r="GZ2760" s="277"/>
      <c r="HA2760" s="157"/>
      <c r="HB2760" s="157"/>
      <c r="HC2760" s="277"/>
      <c r="HD2760" s="277"/>
      <c r="HF2760" s="277"/>
      <c r="HH2760" s="289"/>
    </row>
    <row r="2761" spans="1:216" ht="12.75" customHeight="1">
      <c r="A2761" s="195"/>
      <c r="B2761" s="189" t="s">
        <v>1453</v>
      </c>
      <c r="C2761" s="501" t="s">
        <v>1454</v>
      </c>
      <c r="D2761" s="501"/>
      <c r="E2761" s="501"/>
      <c r="F2761" s="501"/>
      <c r="G2761" s="501"/>
      <c r="H2761" s="190" t="s">
        <v>1124</v>
      </c>
      <c r="I2761" s="202">
        <v>1.2200000000000001E-2</v>
      </c>
      <c r="J2761" s="202">
        <v>1.0367</v>
      </c>
      <c r="K2761" s="197">
        <v>1.3786E-2</v>
      </c>
      <c r="L2761" s="208">
        <v>2316.7800000000002</v>
      </c>
      <c r="M2761" s="206">
        <v>1.24</v>
      </c>
      <c r="N2761" s="200">
        <v>2872.81</v>
      </c>
      <c r="O2761" s="191"/>
      <c r="P2761" s="194">
        <v>39.6</v>
      </c>
      <c r="Q2761" s="278"/>
      <c r="R2761" s="278"/>
      <c r="GO2761" s="277"/>
      <c r="GP2761" s="277"/>
      <c r="GQ2761" s="277"/>
      <c r="GR2761" s="277"/>
      <c r="GS2761" s="277"/>
      <c r="GT2761" s="277"/>
      <c r="GU2761" s="277"/>
      <c r="GW2761" s="157"/>
      <c r="GX2761" s="157" t="s">
        <v>1454</v>
      </c>
      <c r="GY2761" s="157"/>
      <c r="GZ2761" s="277"/>
      <c r="HA2761" s="157"/>
      <c r="HB2761" s="157"/>
      <c r="HC2761" s="277"/>
      <c r="HD2761" s="277"/>
      <c r="HF2761" s="277"/>
      <c r="HH2761" s="289"/>
    </row>
    <row r="2762" spans="1:216" ht="12.75" customHeight="1">
      <c r="A2762" s="210"/>
      <c r="B2762" s="187"/>
      <c r="C2762" s="500" t="s">
        <v>429</v>
      </c>
      <c r="D2762" s="500"/>
      <c r="E2762" s="500"/>
      <c r="F2762" s="500"/>
      <c r="G2762" s="500"/>
      <c r="H2762" s="180"/>
      <c r="I2762" s="181"/>
      <c r="J2762" s="181"/>
      <c r="K2762" s="181"/>
      <c r="L2762" s="183"/>
      <c r="M2762" s="181"/>
      <c r="N2762" s="211"/>
      <c r="O2762" s="181"/>
      <c r="P2762" s="212">
        <v>4498.22</v>
      </c>
      <c r="Q2762" s="278"/>
      <c r="R2762" s="278"/>
      <c r="GO2762" s="277"/>
      <c r="GP2762" s="277"/>
      <c r="GQ2762" s="277"/>
      <c r="GR2762" s="277"/>
      <c r="GS2762" s="277"/>
      <c r="GT2762" s="277"/>
      <c r="GU2762" s="277"/>
      <c r="GW2762" s="157"/>
      <c r="GX2762" s="157"/>
      <c r="GY2762" s="157"/>
      <c r="GZ2762" s="277" t="s">
        <v>429</v>
      </c>
      <c r="HA2762" s="157"/>
      <c r="HB2762" s="157"/>
      <c r="HC2762" s="277"/>
      <c r="HD2762" s="277"/>
      <c r="HF2762" s="277"/>
      <c r="HH2762" s="289"/>
    </row>
    <row r="2763" spans="1:216" ht="12.75" customHeight="1">
      <c r="A2763" s="203" t="s">
        <v>838</v>
      </c>
      <c r="B2763" s="189" t="s">
        <v>430</v>
      </c>
      <c r="C2763" s="501" t="s">
        <v>431</v>
      </c>
      <c r="D2763" s="501"/>
      <c r="E2763" s="501"/>
      <c r="F2763" s="501"/>
      <c r="G2763" s="501"/>
      <c r="H2763" s="190" t="s">
        <v>432</v>
      </c>
      <c r="I2763" s="209">
        <v>2</v>
      </c>
      <c r="J2763" s="191"/>
      <c r="K2763" s="209">
        <v>2</v>
      </c>
      <c r="L2763" s="193"/>
      <c r="M2763" s="191"/>
      <c r="N2763" s="193"/>
      <c r="O2763" s="202">
        <v>1.0367</v>
      </c>
      <c r="P2763" s="216">
        <v>80.48</v>
      </c>
      <c r="GO2763" s="277"/>
      <c r="GP2763" s="277"/>
      <c r="GQ2763" s="277"/>
      <c r="GR2763" s="277"/>
      <c r="GS2763" s="277"/>
      <c r="GT2763" s="277"/>
      <c r="GU2763" s="277"/>
      <c r="GW2763" s="157"/>
      <c r="GX2763" s="157"/>
      <c r="GY2763" s="157"/>
      <c r="GZ2763" s="277"/>
      <c r="HA2763" s="157" t="s">
        <v>431</v>
      </c>
      <c r="HB2763" s="157"/>
      <c r="HC2763" s="277"/>
      <c r="HD2763" s="277"/>
      <c r="HF2763" s="277"/>
      <c r="HH2763" s="289"/>
    </row>
    <row r="2764" spans="1:216" ht="12.75" customHeight="1">
      <c r="A2764" s="203"/>
      <c r="B2764" s="189"/>
      <c r="C2764" s="501" t="s">
        <v>433</v>
      </c>
      <c r="D2764" s="501"/>
      <c r="E2764" s="501"/>
      <c r="F2764" s="501"/>
      <c r="G2764" s="501"/>
      <c r="H2764" s="190"/>
      <c r="I2764" s="191"/>
      <c r="J2764" s="191"/>
      <c r="K2764" s="191"/>
      <c r="L2764" s="193"/>
      <c r="M2764" s="191"/>
      <c r="N2764" s="193"/>
      <c r="O2764" s="191"/>
      <c r="P2764" s="194">
        <v>4069.96</v>
      </c>
      <c r="GO2764" s="277"/>
      <c r="GP2764" s="277"/>
      <c r="GQ2764" s="277"/>
      <c r="GR2764" s="277"/>
      <c r="GS2764" s="277"/>
      <c r="GT2764" s="277"/>
      <c r="GU2764" s="277"/>
      <c r="GW2764" s="157"/>
      <c r="GX2764" s="157"/>
      <c r="GY2764" s="157"/>
      <c r="GZ2764" s="277"/>
      <c r="HA2764" s="157"/>
      <c r="HB2764" s="157" t="s">
        <v>433</v>
      </c>
      <c r="HC2764" s="277"/>
      <c r="HD2764" s="277"/>
      <c r="HF2764" s="277"/>
      <c r="HH2764" s="289"/>
    </row>
    <row r="2765" spans="1:216" ht="12.75" customHeight="1">
      <c r="A2765" s="203"/>
      <c r="B2765" s="189" t="s">
        <v>603</v>
      </c>
      <c r="C2765" s="501" t="s">
        <v>604</v>
      </c>
      <c r="D2765" s="501"/>
      <c r="E2765" s="501"/>
      <c r="F2765" s="501"/>
      <c r="G2765" s="501"/>
      <c r="H2765" s="190" t="s">
        <v>432</v>
      </c>
      <c r="I2765" s="209">
        <v>97</v>
      </c>
      <c r="J2765" s="191"/>
      <c r="K2765" s="209">
        <v>97</v>
      </c>
      <c r="L2765" s="193"/>
      <c r="M2765" s="191"/>
      <c r="N2765" s="193"/>
      <c r="O2765" s="191"/>
      <c r="P2765" s="194">
        <v>3947.86</v>
      </c>
      <c r="GO2765" s="277"/>
      <c r="GP2765" s="277"/>
      <c r="GQ2765" s="277"/>
      <c r="GR2765" s="277"/>
      <c r="GS2765" s="277"/>
      <c r="GT2765" s="277"/>
      <c r="GU2765" s="277"/>
      <c r="GW2765" s="157"/>
      <c r="GX2765" s="157"/>
      <c r="GY2765" s="157"/>
      <c r="GZ2765" s="277"/>
      <c r="HA2765" s="157"/>
      <c r="HB2765" s="157" t="s">
        <v>604</v>
      </c>
      <c r="HC2765" s="277"/>
      <c r="HD2765" s="277"/>
      <c r="HF2765" s="277"/>
      <c r="HH2765" s="289"/>
    </row>
    <row r="2766" spans="1:216" ht="12.75" customHeight="1">
      <c r="A2766" s="203"/>
      <c r="B2766" s="189" t="s">
        <v>605</v>
      </c>
      <c r="C2766" s="501" t="s">
        <v>606</v>
      </c>
      <c r="D2766" s="501"/>
      <c r="E2766" s="501"/>
      <c r="F2766" s="501"/>
      <c r="G2766" s="501"/>
      <c r="H2766" s="190" t="s">
        <v>432</v>
      </c>
      <c r="I2766" s="209">
        <v>51</v>
      </c>
      <c r="J2766" s="191"/>
      <c r="K2766" s="209">
        <v>51</v>
      </c>
      <c r="L2766" s="193"/>
      <c r="M2766" s="191"/>
      <c r="N2766" s="193"/>
      <c r="O2766" s="191"/>
      <c r="P2766" s="194">
        <v>2075.6799999999998</v>
      </c>
      <c r="GO2766" s="277"/>
      <c r="GP2766" s="277"/>
      <c r="GQ2766" s="277"/>
      <c r="GR2766" s="277"/>
      <c r="GS2766" s="277"/>
      <c r="GT2766" s="277"/>
      <c r="GU2766" s="277"/>
      <c r="GW2766" s="157"/>
      <c r="GX2766" s="157"/>
      <c r="GY2766" s="157"/>
      <c r="GZ2766" s="277"/>
      <c r="HA2766" s="157"/>
      <c r="HB2766" s="157" t="s">
        <v>606</v>
      </c>
      <c r="HC2766" s="277"/>
      <c r="HD2766" s="277"/>
      <c r="HF2766" s="277"/>
      <c r="HH2766" s="289"/>
    </row>
    <row r="2767" spans="1:216" ht="12.75" customHeight="1">
      <c r="A2767" s="213"/>
      <c r="B2767" s="214"/>
      <c r="C2767" s="500" t="s">
        <v>438</v>
      </c>
      <c r="D2767" s="500"/>
      <c r="E2767" s="500"/>
      <c r="F2767" s="500"/>
      <c r="G2767" s="500"/>
      <c r="H2767" s="180"/>
      <c r="I2767" s="181"/>
      <c r="J2767" s="181"/>
      <c r="K2767" s="181"/>
      <c r="L2767" s="183"/>
      <c r="M2767" s="181"/>
      <c r="N2767" s="211">
        <v>9726.83</v>
      </c>
      <c r="O2767" s="181"/>
      <c r="P2767" s="212">
        <v>10602.24</v>
      </c>
      <c r="GO2767" s="277"/>
      <c r="GP2767" s="277"/>
      <c r="GQ2767" s="277"/>
      <c r="GR2767" s="277"/>
      <c r="GS2767" s="277"/>
      <c r="GT2767" s="277"/>
      <c r="GU2767" s="277"/>
      <c r="GW2767" s="157"/>
      <c r="GX2767" s="157"/>
      <c r="GY2767" s="157"/>
      <c r="GZ2767" s="277"/>
      <c r="HA2767" s="157"/>
      <c r="HB2767" s="157"/>
      <c r="HC2767" s="277" t="s">
        <v>438</v>
      </c>
      <c r="HD2767" s="277"/>
      <c r="HF2767" s="277"/>
      <c r="HH2767" s="289"/>
    </row>
    <row r="2768" spans="1:216" ht="12.75" customHeight="1">
      <c r="A2768" s="497" t="s">
        <v>2323</v>
      </c>
      <c r="B2768" s="497"/>
      <c r="C2768" s="497"/>
      <c r="D2768" s="497"/>
      <c r="E2768" s="497"/>
      <c r="F2768" s="497"/>
      <c r="G2768" s="497"/>
      <c r="H2768" s="497"/>
      <c r="I2768" s="497"/>
      <c r="J2768" s="497"/>
      <c r="K2768" s="497"/>
      <c r="L2768" s="497"/>
      <c r="M2768" s="497"/>
      <c r="N2768" s="497"/>
      <c r="O2768" s="497"/>
      <c r="P2768" s="497"/>
      <c r="GO2768" s="277"/>
      <c r="GP2768" s="277" t="s">
        <v>2323</v>
      </c>
      <c r="GQ2768" s="277"/>
      <c r="GR2768" s="277"/>
      <c r="GS2768" s="277"/>
      <c r="GT2768" s="277"/>
      <c r="GU2768" s="277"/>
      <c r="GW2768" s="157"/>
      <c r="GX2768" s="157"/>
      <c r="GY2768" s="157"/>
      <c r="GZ2768" s="277"/>
      <c r="HA2768" s="157"/>
      <c r="HB2768" s="157"/>
      <c r="HC2768" s="277"/>
      <c r="HD2768" s="277"/>
      <c r="HF2768" s="277"/>
      <c r="HH2768" s="289"/>
    </row>
    <row r="2769" spans="1:216" ht="12.75" customHeight="1">
      <c r="A2769" s="497" t="s">
        <v>2029</v>
      </c>
      <c r="B2769" s="497"/>
      <c r="C2769" s="497"/>
      <c r="D2769" s="497"/>
      <c r="E2769" s="497"/>
      <c r="F2769" s="497"/>
      <c r="G2769" s="497"/>
      <c r="H2769" s="497"/>
      <c r="I2769" s="497"/>
      <c r="J2769" s="497"/>
      <c r="K2769" s="497"/>
      <c r="L2769" s="497"/>
      <c r="M2769" s="497"/>
      <c r="N2769" s="497"/>
      <c r="O2769" s="497"/>
      <c r="P2769" s="497"/>
      <c r="GO2769" s="277"/>
      <c r="GP2769" s="277" t="s">
        <v>2029</v>
      </c>
      <c r="GQ2769" s="277"/>
      <c r="GR2769" s="277"/>
      <c r="GS2769" s="277"/>
      <c r="GT2769" s="277"/>
      <c r="GU2769" s="277"/>
      <c r="GW2769" s="157"/>
      <c r="GX2769" s="157"/>
      <c r="GY2769" s="157"/>
      <c r="GZ2769" s="277"/>
      <c r="HA2769" s="157"/>
      <c r="HB2769" s="157"/>
      <c r="HC2769" s="277"/>
      <c r="HD2769" s="277"/>
      <c r="HF2769" s="277"/>
      <c r="HH2769" s="289"/>
    </row>
    <row r="2770" spans="1:216" ht="12.75" customHeight="1">
      <c r="A2770" s="178" t="s">
        <v>839</v>
      </c>
      <c r="B2770" s="179" t="s">
        <v>1408</v>
      </c>
      <c r="C2770" s="498" t="s">
        <v>1409</v>
      </c>
      <c r="D2770" s="498"/>
      <c r="E2770" s="498"/>
      <c r="F2770" s="498"/>
      <c r="G2770" s="498"/>
      <c r="H2770" s="180" t="s">
        <v>610</v>
      </c>
      <c r="I2770" s="181">
        <v>17.8</v>
      </c>
      <c r="J2770" s="182">
        <v>1</v>
      </c>
      <c r="K2770" s="222">
        <v>17.8</v>
      </c>
      <c r="L2770" s="183"/>
      <c r="M2770" s="181"/>
      <c r="N2770" s="184"/>
      <c r="O2770" s="181"/>
      <c r="P2770" s="185"/>
      <c r="GO2770" s="277"/>
      <c r="GP2770" s="277"/>
      <c r="GQ2770" s="277" t="s">
        <v>1409</v>
      </c>
      <c r="GR2770" s="277"/>
      <c r="GS2770" s="277"/>
      <c r="GT2770" s="277"/>
      <c r="GU2770" s="277"/>
      <c r="GW2770" s="157"/>
      <c r="GX2770" s="157"/>
      <c r="GY2770" s="157"/>
      <c r="GZ2770" s="277"/>
      <c r="HA2770" s="157"/>
      <c r="HB2770" s="157"/>
      <c r="HC2770" s="277"/>
      <c r="HD2770" s="277"/>
      <c r="HF2770" s="277"/>
      <c r="HH2770" s="289"/>
    </row>
    <row r="2771" spans="1:216" ht="12.75" customHeight="1">
      <c r="A2771" s="186"/>
      <c r="B2771" s="187"/>
      <c r="C2771" s="499" t="s">
        <v>2011</v>
      </c>
      <c r="D2771" s="499"/>
      <c r="E2771" s="499"/>
      <c r="F2771" s="499"/>
      <c r="G2771" s="499"/>
      <c r="H2771" s="499"/>
      <c r="I2771" s="499"/>
      <c r="J2771" s="499"/>
      <c r="K2771" s="499"/>
      <c r="L2771" s="499"/>
      <c r="M2771" s="499"/>
      <c r="N2771" s="499"/>
      <c r="O2771" s="499"/>
      <c r="P2771" s="499"/>
      <c r="GO2771" s="277"/>
      <c r="GP2771" s="277"/>
      <c r="GQ2771" s="277"/>
      <c r="GR2771" s="277"/>
      <c r="GS2771" s="277"/>
      <c r="GT2771" s="277"/>
      <c r="GU2771" s="277"/>
      <c r="GV2771" s="140" t="s">
        <v>2011</v>
      </c>
      <c r="GW2771" s="157"/>
      <c r="GX2771" s="157"/>
      <c r="GY2771" s="157"/>
      <c r="GZ2771" s="277"/>
      <c r="HA2771" s="157"/>
      <c r="HB2771" s="157"/>
      <c r="HC2771" s="277"/>
      <c r="HD2771" s="277"/>
      <c r="HF2771" s="277"/>
      <c r="HH2771" s="289"/>
    </row>
    <row r="2772" spans="1:216" ht="12.75" customHeight="1">
      <c r="A2772" s="188"/>
      <c r="B2772" s="189" t="s">
        <v>164</v>
      </c>
      <c r="C2772" s="501" t="s">
        <v>391</v>
      </c>
      <c r="D2772" s="501"/>
      <c r="E2772" s="501"/>
      <c r="F2772" s="501"/>
      <c r="G2772" s="501"/>
      <c r="H2772" s="190" t="s">
        <v>392</v>
      </c>
      <c r="I2772" s="191"/>
      <c r="J2772" s="191"/>
      <c r="K2772" s="215">
        <v>38.013715599999998</v>
      </c>
      <c r="L2772" s="193"/>
      <c r="M2772" s="191"/>
      <c r="N2772" s="193"/>
      <c r="O2772" s="191"/>
      <c r="P2772" s="194">
        <v>21521.08</v>
      </c>
      <c r="GO2772" s="277"/>
      <c r="GP2772" s="277"/>
      <c r="GQ2772" s="277"/>
      <c r="GR2772" s="277"/>
      <c r="GS2772" s="277"/>
      <c r="GT2772" s="277"/>
      <c r="GU2772" s="277"/>
      <c r="GW2772" s="157" t="s">
        <v>391</v>
      </c>
      <c r="GX2772" s="157"/>
      <c r="GY2772" s="157"/>
      <c r="GZ2772" s="277"/>
      <c r="HA2772" s="157"/>
      <c r="HB2772" s="157"/>
      <c r="HC2772" s="277"/>
      <c r="HD2772" s="277"/>
      <c r="HF2772" s="277"/>
      <c r="HH2772" s="289"/>
    </row>
    <row r="2773" spans="1:216" ht="12.75" customHeight="1">
      <c r="A2773" s="195"/>
      <c r="B2773" s="189" t="s">
        <v>393</v>
      </c>
      <c r="C2773" s="501" t="s">
        <v>394</v>
      </c>
      <c r="D2773" s="501"/>
      <c r="E2773" s="501"/>
      <c r="F2773" s="501"/>
      <c r="G2773" s="501"/>
      <c r="H2773" s="190" t="s">
        <v>392</v>
      </c>
      <c r="I2773" s="201">
        <v>2.06</v>
      </c>
      <c r="J2773" s="202">
        <v>1.0367</v>
      </c>
      <c r="K2773" s="215">
        <v>38.013715599999998</v>
      </c>
      <c r="L2773" s="198"/>
      <c r="M2773" s="199"/>
      <c r="N2773" s="200">
        <v>566.14</v>
      </c>
      <c r="O2773" s="191"/>
      <c r="P2773" s="194">
        <v>21521.08</v>
      </c>
      <c r="Q2773" s="278"/>
      <c r="R2773" s="278"/>
      <c r="GO2773" s="277"/>
      <c r="GP2773" s="277"/>
      <c r="GQ2773" s="277"/>
      <c r="GR2773" s="277"/>
      <c r="GS2773" s="277"/>
      <c r="GT2773" s="277"/>
      <c r="GU2773" s="277"/>
      <c r="GW2773" s="157"/>
      <c r="GX2773" s="157" t="s">
        <v>394</v>
      </c>
      <c r="GY2773" s="157"/>
      <c r="GZ2773" s="277"/>
      <c r="HA2773" s="157"/>
      <c r="HB2773" s="157"/>
      <c r="HC2773" s="277"/>
      <c r="HD2773" s="277"/>
      <c r="HF2773" s="277"/>
      <c r="HH2773" s="289"/>
    </row>
    <row r="2774" spans="1:216" ht="12.75" customHeight="1">
      <c r="A2774" s="188"/>
      <c r="B2774" s="189" t="s">
        <v>167</v>
      </c>
      <c r="C2774" s="501" t="s">
        <v>395</v>
      </c>
      <c r="D2774" s="501"/>
      <c r="E2774" s="501"/>
      <c r="F2774" s="501"/>
      <c r="G2774" s="501"/>
      <c r="H2774" s="190"/>
      <c r="I2774" s="191"/>
      <c r="J2774" s="191"/>
      <c r="K2774" s="191"/>
      <c r="L2774" s="193"/>
      <c r="M2774" s="191"/>
      <c r="N2774" s="193"/>
      <c r="O2774" s="191"/>
      <c r="P2774" s="216">
        <v>784.5</v>
      </c>
      <c r="GO2774" s="277"/>
      <c r="GP2774" s="277"/>
      <c r="GQ2774" s="277"/>
      <c r="GR2774" s="277"/>
      <c r="GS2774" s="277"/>
      <c r="GT2774" s="277"/>
      <c r="GU2774" s="277"/>
      <c r="GW2774" s="157" t="s">
        <v>395</v>
      </c>
      <c r="GX2774" s="157"/>
      <c r="GY2774" s="157"/>
      <c r="GZ2774" s="277"/>
      <c r="HA2774" s="157"/>
      <c r="HB2774" s="157"/>
      <c r="HC2774" s="277"/>
      <c r="HD2774" s="277"/>
      <c r="HF2774" s="277"/>
      <c r="HH2774" s="289"/>
    </row>
    <row r="2775" spans="1:216" ht="12.75" customHeight="1">
      <c r="A2775" s="188"/>
      <c r="B2775" s="189"/>
      <c r="C2775" s="501" t="s">
        <v>396</v>
      </c>
      <c r="D2775" s="501"/>
      <c r="E2775" s="501"/>
      <c r="F2775" s="501"/>
      <c r="G2775" s="501"/>
      <c r="H2775" s="190" t="s">
        <v>392</v>
      </c>
      <c r="I2775" s="191"/>
      <c r="J2775" s="191"/>
      <c r="K2775" s="215">
        <v>0.73813039999999996</v>
      </c>
      <c r="L2775" s="193"/>
      <c r="M2775" s="191"/>
      <c r="N2775" s="193"/>
      <c r="O2775" s="191"/>
      <c r="P2775" s="216">
        <v>500.83</v>
      </c>
      <c r="GO2775" s="277"/>
      <c r="GP2775" s="277"/>
      <c r="GQ2775" s="277"/>
      <c r="GR2775" s="277"/>
      <c r="GS2775" s="277"/>
      <c r="GT2775" s="277"/>
      <c r="GU2775" s="277"/>
      <c r="GW2775" s="157" t="s">
        <v>396</v>
      </c>
      <c r="GX2775" s="157"/>
      <c r="GY2775" s="157"/>
      <c r="GZ2775" s="277"/>
      <c r="HA2775" s="157"/>
      <c r="HB2775" s="157"/>
      <c r="HC2775" s="277"/>
      <c r="HD2775" s="277"/>
      <c r="HF2775" s="277"/>
      <c r="HH2775" s="289"/>
    </row>
    <row r="2776" spans="1:216" ht="12.75" customHeight="1">
      <c r="A2776" s="195"/>
      <c r="B2776" s="189" t="s">
        <v>397</v>
      </c>
      <c r="C2776" s="501" t="s">
        <v>398</v>
      </c>
      <c r="D2776" s="501"/>
      <c r="E2776" s="501"/>
      <c r="F2776" s="501"/>
      <c r="G2776" s="501"/>
      <c r="H2776" s="190" t="s">
        <v>399</v>
      </c>
      <c r="I2776" s="201">
        <v>0.02</v>
      </c>
      <c r="J2776" s="202">
        <v>1.0367</v>
      </c>
      <c r="K2776" s="215">
        <v>0.36906519999999998</v>
      </c>
      <c r="L2776" s="198"/>
      <c r="M2776" s="199"/>
      <c r="N2776" s="200">
        <v>1582.31</v>
      </c>
      <c r="O2776" s="191"/>
      <c r="P2776" s="194">
        <v>583.98</v>
      </c>
      <c r="Q2776" s="278"/>
      <c r="R2776" s="278"/>
      <c r="GO2776" s="277"/>
      <c r="GP2776" s="277"/>
      <c r="GQ2776" s="277"/>
      <c r="GR2776" s="277"/>
      <c r="GS2776" s="277"/>
      <c r="GT2776" s="277"/>
      <c r="GU2776" s="277"/>
      <c r="GW2776" s="157"/>
      <c r="GX2776" s="157" t="s">
        <v>398</v>
      </c>
      <c r="GY2776" s="157"/>
      <c r="GZ2776" s="277"/>
      <c r="HA2776" s="157"/>
      <c r="HB2776" s="157"/>
      <c r="HC2776" s="277"/>
      <c r="HD2776" s="277"/>
      <c r="HF2776" s="277"/>
      <c r="HH2776" s="289"/>
    </row>
    <row r="2777" spans="1:216" ht="12.75" customHeight="1">
      <c r="A2777" s="203"/>
      <c r="B2777" s="189" t="s">
        <v>400</v>
      </c>
      <c r="C2777" s="501" t="s">
        <v>401</v>
      </c>
      <c r="D2777" s="501"/>
      <c r="E2777" s="501"/>
      <c r="F2777" s="501"/>
      <c r="G2777" s="501"/>
      <c r="H2777" s="190" t="s">
        <v>392</v>
      </c>
      <c r="I2777" s="201">
        <v>0.02</v>
      </c>
      <c r="J2777" s="202">
        <v>1.0367</v>
      </c>
      <c r="K2777" s="215">
        <v>0.36906519999999998</v>
      </c>
      <c r="L2777" s="193"/>
      <c r="M2777" s="191"/>
      <c r="N2777" s="204">
        <v>777.91</v>
      </c>
      <c r="O2777" s="191"/>
      <c r="P2777" s="216">
        <v>287.10000000000002</v>
      </c>
      <c r="GO2777" s="277"/>
      <c r="GP2777" s="277"/>
      <c r="GQ2777" s="277"/>
      <c r="GR2777" s="277"/>
      <c r="GS2777" s="277"/>
      <c r="GT2777" s="277"/>
      <c r="GU2777" s="277"/>
      <c r="GW2777" s="157"/>
      <c r="GX2777" s="157"/>
      <c r="GY2777" s="157" t="s">
        <v>401</v>
      </c>
      <c r="GZ2777" s="277"/>
      <c r="HA2777" s="157"/>
      <c r="HB2777" s="157"/>
      <c r="HC2777" s="277"/>
      <c r="HD2777" s="277"/>
      <c r="HF2777" s="277"/>
      <c r="HH2777" s="289"/>
    </row>
    <row r="2778" spans="1:216" ht="12.75" customHeight="1">
      <c r="A2778" s="195"/>
      <c r="B2778" s="189" t="s">
        <v>402</v>
      </c>
      <c r="C2778" s="501" t="s">
        <v>403</v>
      </c>
      <c r="D2778" s="501"/>
      <c r="E2778" s="501"/>
      <c r="F2778" s="501"/>
      <c r="G2778" s="501"/>
      <c r="H2778" s="190" t="s">
        <v>399</v>
      </c>
      <c r="I2778" s="201">
        <v>0.02</v>
      </c>
      <c r="J2778" s="202">
        <v>1.0367</v>
      </c>
      <c r="K2778" s="215">
        <v>0.36906519999999998</v>
      </c>
      <c r="L2778" s="198"/>
      <c r="M2778" s="199"/>
      <c r="N2778" s="200">
        <v>543.33000000000004</v>
      </c>
      <c r="O2778" s="191"/>
      <c r="P2778" s="194">
        <v>200.52</v>
      </c>
      <c r="Q2778" s="278"/>
      <c r="R2778" s="278"/>
      <c r="GO2778" s="277"/>
      <c r="GP2778" s="277"/>
      <c r="GQ2778" s="277"/>
      <c r="GR2778" s="277"/>
      <c r="GS2778" s="277"/>
      <c r="GT2778" s="277"/>
      <c r="GU2778" s="277"/>
      <c r="GW2778" s="157"/>
      <c r="GX2778" s="157" t="s">
        <v>403</v>
      </c>
      <c r="GY2778" s="157"/>
      <c r="GZ2778" s="277"/>
      <c r="HA2778" s="157"/>
      <c r="HB2778" s="157"/>
      <c r="HC2778" s="277"/>
      <c r="HD2778" s="277"/>
      <c r="HF2778" s="277"/>
      <c r="HH2778" s="289"/>
    </row>
    <row r="2779" spans="1:216" ht="12.75" customHeight="1">
      <c r="A2779" s="203"/>
      <c r="B2779" s="189" t="s">
        <v>404</v>
      </c>
      <c r="C2779" s="501" t="s">
        <v>405</v>
      </c>
      <c r="D2779" s="501"/>
      <c r="E2779" s="501"/>
      <c r="F2779" s="501"/>
      <c r="G2779" s="501"/>
      <c r="H2779" s="190" t="s">
        <v>392</v>
      </c>
      <c r="I2779" s="201">
        <v>0.02</v>
      </c>
      <c r="J2779" s="202">
        <v>1.0367</v>
      </c>
      <c r="K2779" s="215">
        <v>0.36906519999999998</v>
      </c>
      <c r="L2779" s="193"/>
      <c r="M2779" s="191"/>
      <c r="N2779" s="204">
        <v>579.11</v>
      </c>
      <c r="O2779" s="191"/>
      <c r="P2779" s="216">
        <v>213.73</v>
      </c>
      <c r="GO2779" s="277"/>
      <c r="GP2779" s="277"/>
      <c r="GQ2779" s="277"/>
      <c r="GR2779" s="277"/>
      <c r="GS2779" s="277"/>
      <c r="GT2779" s="277"/>
      <c r="GU2779" s="277"/>
      <c r="GW2779" s="157"/>
      <c r="GX2779" s="157"/>
      <c r="GY2779" s="157" t="s">
        <v>405</v>
      </c>
      <c r="GZ2779" s="277"/>
      <c r="HA2779" s="157"/>
      <c r="HB2779" s="157"/>
      <c r="HC2779" s="277"/>
      <c r="HD2779" s="277"/>
      <c r="HF2779" s="277"/>
      <c r="HH2779" s="289"/>
    </row>
    <row r="2780" spans="1:216" ht="12.75" customHeight="1">
      <c r="A2780" s="188"/>
      <c r="B2780" s="189" t="s">
        <v>180</v>
      </c>
      <c r="C2780" s="501" t="s">
        <v>410</v>
      </c>
      <c r="D2780" s="501"/>
      <c r="E2780" s="501"/>
      <c r="F2780" s="501"/>
      <c r="G2780" s="501"/>
      <c r="H2780" s="190"/>
      <c r="I2780" s="191"/>
      <c r="J2780" s="191"/>
      <c r="K2780" s="191"/>
      <c r="L2780" s="193"/>
      <c r="M2780" s="191"/>
      <c r="N2780" s="193"/>
      <c r="O2780" s="191"/>
      <c r="P2780" s="194">
        <v>1951</v>
      </c>
      <c r="GO2780" s="277"/>
      <c r="GP2780" s="277"/>
      <c r="GQ2780" s="277"/>
      <c r="GR2780" s="277"/>
      <c r="GS2780" s="277"/>
      <c r="GT2780" s="277"/>
      <c r="GU2780" s="277"/>
      <c r="GW2780" s="157" t="s">
        <v>410</v>
      </c>
      <c r="GX2780" s="157"/>
      <c r="GY2780" s="157"/>
      <c r="GZ2780" s="277"/>
      <c r="HA2780" s="157"/>
      <c r="HB2780" s="157"/>
      <c r="HC2780" s="277"/>
      <c r="HD2780" s="277"/>
      <c r="HF2780" s="277"/>
      <c r="HH2780" s="289"/>
    </row>
    <row r="2781" spans="1:216" ht="33.75" customHeight="1">
      <c r="A2781" s="195"/>
      <c r="B2781" s="189" t="s">
        <v>593</v>
      </c>
      <c r="C2781" s="501" t="s">
        <v>594</v>
      </c>
      <c r="D2781" s="501"/>
      <c r="E2781" s="501"/>
      <c r="F2781" s="501"/>
      <c r="G2781" s="501"/>
      <c r="H2781" s="190" t="s">
        <v>595</v>
      </c>
      <c r="I2781" s="201">
        <v>13.33</v>
      </c>
      <c r="J2781" s="202">
        <v>1.0367</v>
      </c>
      <c r="K2781" s="215">
        <v>245.98195580000001</v>
      </c>
      <c r="L2781" s="205">
        <v>5.87</v>
      </c>
      <c r="M2781" s="206">
        <v>0.87</v>
      </c>
      <c r="N2781" s="200">
        <v>5.1100000000000003</v>
      </c>
      <c r="O2781" s="191"/>
      <c r="P2781" s="194">
        <v>1256.97</v>
      </c>
      <c r="Q2781" s="278"/>
      <c r="R2781" s="278"/>
      <c r="GO2781" s="277"/>
      <c r="GP2781" s="277"/>
      <c r="GQ2781" s="277"/>
      <c r="GR2781" s="277"/>
      <c r="GS2781" s="277"/>
      <c r="GT2781" s="277"/>
      <c r="GU2781" s="277"/>
      <c r="GW2781" s="157"/>
      <c r="GX2781" s="157" t="s">
        <v>594</v>
      </c>
      <c r="GY2781" s="157"/>
      <c r="GZ2781" s="277"/>
      <c r="HA2781" s="157"/>
      <c r="HB2781" s="157"/>
      <c r="HC2781" s="277"/>
      <c r="HD2781" s="277"/>
      <c r="HF2781" s="277"/>
      <c r="HH2781" s="289"/>
    </row>
    <row r="2782" spans="1:216" ht="22.5" customHeight="1">
      <c r="A2782" s="195"/>
      <c r="B2782" s="189" t="s">
        <v>1403</v>
      </c>
      <c r="C2782" s="501" t="s">
        <v>1404</v>
      </c>
      <c r="D2782" s="501"/>
      <c r="E2782" s="501"/>
      <c r="F2782" s="501"/>
      <c r="G2782" s="501"/>
      <c r="H2782" s="190" t="s">
        <v>1405</v>
      </c>
      <c r="I2782" s="201">
        <v>0.55000000000000004</v>
      </c>
      <c r="J2782" s="202">
        <v>1.0367</v>
      </c>
      <c r="K2782" s="197">
        <v>10.149293</v>
      </c>
      <c r="L2782" s="205">
        <v>37.71</v>
      </c>
      <c r="M2782" s="206">
        <v>1.54</v>
      </c>
      <c r="N2782" s="200">
        <v>58.07</v>
      </c>
      <c r="O2782" s="191"/>
      <c r="P2782" s="194">
        <v>589.37</v>
      </c>
      <c r="Q2782" s="278"/>
      <c r="R2782" s="278"/>
      <c r="GO2782" s="277"/>
      <c r="GP2782" s="277"/>
      <c r="GQ2782" s="277"/>
      <c r="GR2782" s="277"/>
      <c r="GS2782" s="277"/>
      <c r="GT2782" s="277"/>
      <c r="GU2782" s="277"/>
      <c r="GW2782" s="157"/>
      <c r="GX2782" s="157" t="s">
        <v>1404</v>
      </c>
      <c r="GY2782" s="157"/>
      <c r="GZ2782" s="277"/>
      <c r="HA2782" s="157"/>
      <c r="HB2782" s="157"/>
      <c r="HC2782" s="277"/>
      <c r="HD2782" s="277"/>
      <c r="HF2782" s="277"/>
      <c r="HH2782" s="289"/>
    </row>
    <row r="2783" spans="1:216" ht="12.75" customHeight="1">
      <c r="A2783" s="195"/>
      <c r="B2783" s="189" t="s">
        <v>730</v>
      </c>
      <c r="C2783" s="501" t="s">
        <v>731</v>
      </c>
      <c r="D2783" s="501"/>
      <c r="E2783" s="501"/>
      <c r="F2783" s="501"/>
      <c r="G2783" s="501"/>
      <c r="H2783" s="190" t="s">
        <v>413</v>
      </c>
      <c r="I2783" s="201">
        <v>0.05</v>
      </c>
      <c r="J2783" s="202">
        <v>1.0367</v>
      </c>
      <c r="K2783" s="197">
        <v>0.92266300000000001</v>
      </c>
      <c r="L2783" s="205">
        <v>79.88</v>
      </c>
      <c r="M2783" s="206">
        <v>1.42</v>
      </c>
      <c r="N2783" s="200">
        <v>113.43</v>
      </c>
      <c r="O2783" s="191"/>
      <c r="P2783" s="194">
        <v>104.66</v>
      </c>
      <c r="Q2783" s="278"/>
      <c r="R2783" s="278"/>
      <c r="GO2783" s="277"/>
      <c r="GP2783" s="277"/>
      <c r="GQ2783" s="277"/>
      <c r="GR2783" s="277"/>
      <c r="GS2783" s="277"/>
      <c r="GT2783" s="277"/>
      <c r="GU2783" s="277"/>
      <c r="GW2783" s="157"/>
      <c r="GX2783" s="157" t="s">
        <v>731</v>
      </c>
      <c r="GY2783" s="157"/>
      <c r="GZ2783" s="277"/>
      <c r="HA2783" s="157"/>
      <c r="HB2783" s="157"/>
      <c r="HC2783" s="277"/>
      <c r="HD2783" s="277"/>
      <c r="HF2783" s="277"/>
      <c r="HH2783" s="289"/>
    </row>
    <row r="2784" spans="1:216" ht="12.75" customHeight="1">
      <c r="A2784" s="210"/>
      <c r="B2784" s="187"/>
      <c r="C2784" s="500" t="s">
        <v>429</v>
      </c>
      <c r="D2784" s="500"/>
      <c r="E2784" s="500"/>
      <c r="F2784" s="500"/>
      <c r="G2784" s="500"/>
      <c r="H2784" s="180"/>
      <c r="I2784" s="181"/>
      <c r="J2784" s="181"/>
      <c r="K2784" s="181"/>
      <c r="L2784" s="183"/>
      <c r="M2784" s="181"/>
      <c r="N2784" s="211"/>
      <c r="O2784" s="181"/>
      <c r="P2784" s="212">
        <v>24757.41</v>
      </c>
      <c r="Q2784" s="278"/>
      <c r="R2784" s="278"/>
      <c r="GO2784" s="277"/>
      <c r="GP2784" s="277"/>
      <c r="GQ2784" s="277"/>
      <c r="GR2784" s="277"/>
      <c r="GS2784" s="277"/>
      <c r="GT2784" s="277"/>
      <c r="GU2784" s="277"/>
      <c r="GW2784" s="157"/>
      <c r="GX2784" s="157"/>
      <c r="GY2784" s="157"/>
      <c r="GZ2784" s="277" t="s">
        <v>429</v>
      </c>
      <c r="HA2784" s="157"/>
      <c r="HB2784" s="157"/>
      <c r="HC2784" s="277"/>
      <c r="HD2784" s="277"/>
      <c r="HF2784" s="277"/>
      <c r="HH2784" s="289"/>
    </row>
    <row r="2785" spans="1:216" ht="12.75" customHeight="1">
      <c r="A2785" s="203" t="s">
        <v>2324</v>
      </c>
      <c r="B2785" s="189" t="s">
        <v>430</v>
      </c>
      <c r="C2785" s="501" t="s">
        <v>431</v>
      </c>
      <c r="D2785" s="501"/>
      <c r="E2785" s="501"/>
      <c r="F2785" s="501"/>
      <c r="G2785" s="501"/>
      <c r="H2785" s="190" t="s">
        <v>432</v>
      </c>
      <c r="I2785" s="209">
        <v>2</v>
      </c>
      <c r="J2785" s="191"/>
      <c r="K2785" s="209">
        <v>2</v>
      </c>
      <c r="L2785" s="193"/>
      <c r="M2785" s="191"/>
      <c r="N2785" s="193"/>
      <c r="O2785" s="202">
        <v>1.0367</v>
      </c>
      <c r="P2785" s="216">
        <v>430.42</v>
      </c>
      <c r="GO2785" s="277"/>
      <c r="GP2785" s="277"/>
      <c r="GQ2785" s="277"/>
      <c r="GR2785" s="277"/>
      <c r="GS2785" s="277"/>
      <c r="GT2785" s="277"/>
      <c r="GU2785" s="277"/>
      <c r="GW2785" s="157"/>
      <c r="GX2785" s="157"/>
      <c r="GY2785" s="157"/>
      <c r="GZ2785" s="277"/>
      <c r="HA2785" s="157" t="s">
        <v>431</v>
      </c>
      <c r="HB2785" s="157"/>
      <c r="HC2785" s="277"/>
      <c r="HD2785" s="277"/>
      <c r="HF2785" s="277"/>
      <c r="HH2785" s="289"/>
    </row>
    <row r="2786" spans="1:216" ht="12.75" customHeight="1">
      <c r="A2786" s="203"/>
      <c r="B2786" s="189"/>
      <c r="C2786" s="501" t="s">
        <v>433</v>
      </c>
      <c r="D2786" s="501"/>
      <c r="E2786" s="501"/>
      <c r="F2786" s="501"/>
      <c r="G2786" s="501"/>
      <c r="H2786" s="190"/>
      <c r="I2786" s="191"/>
      <c r="J2786" s="191"/>
      <c r="K2786" s="191"/>
      <c r="L2786" s="193"/>
      <c r="M2786" s="191"/>
      <c r="N2786" s="193"/>
      <c r="O2786" s="191"/>
      <c r="P2786" s="194">
        <v>22021.91</v>
      </c>
      <c r="GO2786" s="277"/>
      <c r="GP2786" s="277"/>
      <c r="GQ2786" s="277"/>
      <c r="GR2786" s="277"/>
      <c r="GS2786" s="277"/>
      <c r="GT2786" s="277"/>
      <c r="GU2786" s="277"/>
      <c r="GW2786" s="157"/>
      <c r="GX2786" s="157"/>
      <c r="GY2786" s="157"/>
      <c r="GZ2786" s="277"/>
      <c r="HA2786" s="157"/>
      <c r="HB2786" s="157" t="s">
        <v>433</v>
      </c>
      <c r="HC2786" s="277"/>
      <c r="HD2786" s="277"/>
      <c r="HF2786" s="277"/>
      <c r="HH2786" s="289"/>
    </row>
    <row r="2787" spans="1:216" ht="12.75" customHeight="1">
      <c r="A2787" s="203"/>
      <c r="B2787" s="189" t="s">
        <v>603</v>
      </c>
      <c r="C2787" s="501" t="s">
        <v>604</v>
      </c>
      <c r="D2787" s="501"/>
      <c r="E2787" s="501"/>
      <c r="F2787" s="501"/>
      <c r="G2787" s="501"/>
      <c r="H2787" s="190" t="s">
        <v>432</v>
      </c>
      <c r="I2787" s="209">
        <v>97</v>
      </c>
      <c r="J2787" s="191"/>
      <c r="K2787" s="209">
        <v>97</v>
      </c>
      <c r="L2787" s="193"/>
      <c r="M2787" s="191"/>
      <c r="N2787" s="193"/>
      <c r="O2787" s="191"/>
      <c r="P2787" s="194">
        <v>21361.25</v>
      </c>
      <c r="GO2787" s="277"/>
      <c r="GP2787" s="277"/>
      <c r="GQ2787" s="277"/>
      <c r="GR2787" s="277"/>
      <c r="GS2787" s="277"/>
      <c r="GT2787" s="277"/>
      <c r="GU2787" s="277"/>
      <c r="GW2787" s="157"/>
      <c r="GX2787" s="157"/>
      <c r="GY2787" s="157"/>
      <c r="GZ2787" s="277"/>
      <c r="HA2787" s="157"/>
      <c r="HB2787" s="157" t="s">
        <v>604</v>
      </c>
      <c r="HC2787" s="277"/>
      <c r="HD2787" s="277"/>
      <c r="HF2787" s="277"/>
      <c r="HH2787" s="289"/>
    </row>
    <row r="2788" spans="1:216" ht="12.75" customHeight="1">
      <c r="A2788" s="203"/>
      <c r="B2788" s="189" t="s">
        <v>605</v>
      </c>
      <c r="C2788" s="501" t="s">
        <v>606</v>
      </c>
      <c r="D2788" s="501"/>
      <c r="E2788" s="501"/>
      <c r="F2788" s="501"/>
      <c r="G2788" s="501"/>
      <c r="H2788" s="190" t="s">
        <v>432</v>
      </c>
      <c r="I2788" s="209">
        <v>51</v>
      </c>
      <c r="J2788" s="191"/>
      <c r="K2788" s="209">
        <v>51</v>
      </c>
      <c r="L2788" s="193"/>
      <c r="M2788" s="191"/>
      <c r="N2788" s="193"/>
      <c r="O2788" s="191"/>
      <c r="P2788" s="194">
        <v>11231.17</v>
      </c>
      <c r="GO2788" s="277"/>
      <c r="GP2788" s="277"/>
      <c r="GQ2788" s="277"/>
      <c r="GR2788" s="277"/>
      <c r="GS2788" s="277"/>
      <c r="GT2788" s="277"/>
      <c r="GU2788" s="277"/>
      <c r="GW2788" s="157"/>
      <c r="GX2788" s="157"/>
      <c r="GY2788" s="157"/>
      <c r="GZ2788" s="277"/>
      <c r="HA2788" s="157"/>
      <c r="HB2788" s="157" t="s">
        <v>606</v>
      </c>
      <c r="HC2788" s="277"/>
      <c r="HD2788" s="277"/>
      <c r="HF2788" s="277"/>
      <c r="HH2788" s="289"/>
    </row>
    <row r="2789" spans="1:216" ht="12.75" customHeight="1">
      <c r="A2789" s="213"/>
      <c r="B2789" s="214"/>
      <c r="C2789" s="500" t="s">
        <v>438</v>
      </c>
      <c r="D2789" s="500"/>
      <c r="E2789" s="500"/>
      <c r="F2789" s="500"/>
      <c r="G2789" s="500"/>
      <c r="H2789" s="180"/>
      <c r="I2789" s="181"/>
      <c r="J2789" s="181"/>
      <c r="K2789" s="181"/>
      <c r="L2789" s="183"/>
      <c r="M2789" s="181"/>
      <c r="N2789" s="211">
        <v>3246.08</v>
      </c>
      <c r="O2789" s="181"/>
      <c r="P2789" s="212">
        <v>57780.25</v>
      </c>
      <c r="GO2789" s="277"/>
      <c r="GP2789" s="277"/>
      <c r="GQ2789" s="277"/>
      <c r="GR2789" s="277"/>
      <c r="GS2789" s="277"/>
      <c r="GT2789" s="277"/>
      <c r="GU2789" s="277"/>
      <c r="GW2789" s="157"/>
      <c r="GX2789" s="157"/>
      <c r="GY2789" s="157"/>
      <c r="GZ2789" s="277"/>
      <c r="HA2789" s="157"/>
      <c r="HB2789" s="157"/>
      <c r="HC2789" s="277" t="s">
        <v>438</v>
      </c>
      <c r="HD2789" s="277"/>
      <c r="HF2789" s="277"/>
      <c r="HH2789" s="289"/>
    </row>
    <row r="2790" spans="1:216" ht="12.75" customHeight="1">
      <c r="A2790" s="497" t="s">
        <v>2030</v>
      </c>
      <c r="B2790" s="497"/>
      <c r="C2790" s="497"/>
      <c r="D2790" s="497"/>
      <c r="E2790" s="497"/>
      <c r="F2790" s="497"/>
      <c r="G2790" s="497"/>
      <c r="H2790" s="497"/>
      <c r="I2790" s="497"/>
      <c r="J2790" s="497"/>
      <c r="K2790" s="497"/>
      <c r="L2790" s="497"/>
      <c r="M2790" s="497"/>
      <c r="N2790" s="497"/>
      <c r="O2790" s="497"/>
      <c r="P2790" s="497"/>
      <c r="GO2790" s="277"/>
      <c r="GP2790" s="277" t="s">
        <v>2030</v>
      </c>
      <c r="GQ2790" s="277"/>
      <c r="GR2790" s="277"/>
      <c r="GS2790" s="277"/>
      <c r="GT2790" s="277"/>
      <c r="GU2790" s="277"/>
      <c r="GW2790" s="157"/>
      <c r="GX2790" s="157"/>
      <c r="GY2790" s="157"/>
      <c r="GZ2790" s="277"/>
      <c r="HA2790" s="157"/>
      <c r="HB2790" s="157"/>
      <c r="HC2790" s="277"/>
      <c r="HD2790" s="277"/>
      <c r="HF2790" s="277"/>
      <c r="HH2790" s="289"/>
    </row>
    <row r="2791" spans="1:216" ht="45" customHeight="1">
      <c r="A2791" s="178" t="s">
        <v>840</v>
      </c>
      <c r="B2791" s="179" t="s">
        <v>1449</v>
      </c>
      <c r="C2791" s="498" t="s">
        <v>1450</v>
      </c>
      <c r="D2791" s="498"/>
      <c r="E2791" s="498"/>
      <c r="F2791" s="498"/>
      <c r="G2791" s="498"/>
      <c r="H2791" s="180" t="s">
        <v>610</v>
      </c>
      <c r="I2791" s="181">
        <v>0.2</v>
      </c>
      <c r="J2791" s="182">
        <v>1</v>
      </c>
      <c r="K2791" s="222">
        <v>0.2</v>
      </c>
      <c r="L2791" s="183"/>
      <c r="M2791" s="181"/>
      <c r="N2791" s="184"/>
      <c r="O2791" s="181"/>
      <c r="P2791" s="185"/>
      <c r="GO2791" s="277"/>
      <c r="GP2791" s="277"/>
      <c r="GQ2791" s="277" t="s">
        <v>1450</v>
      </c>
      <c r="GR2791" s="277"/>
      <c r="GS2791" s="277"/>
      <c r="GT2791" s="277"/>
      <c r="GU2791" s="277"/>
      <c r="GW2791" s="157"/>
      <c r="GX2791" s="157"/>
      <c r="GY2791" s="157"/>
      <c r="GZ2791" s="277"/>
      <c r="HA2791" s="157"/>
      <c r="HB2791" s="157"/>
      <c r="HC2791" s="277"/>
      <c r="HD2791" s="277"/>
      <c r="HF2791" s="277"/>
      <c r="HH2791" s="289"/>
    </row>
    <row r="2792" spans="1:216" ht="12.75" customHeight="1">
      <c r="A2792" s="186"/>
      <c r="B2792" s="187"/>
      <c r="C2792" s="499" t="s">
        <v>2011</v>
      </c>
      <c r="D2792" s="499"/>
      <c r="E2792" s="499"/>
      <c r="F2792" s="499"/>
      <c r="G2792" s="499"/>
      <c r="H2792" s="499"/>
      <c r="I2792" s="499"/>
      <c r="J2792" s="499"/>
      <c r="K2792" s="499"/>
      <c r="L2792" s="499"/>
      <c r="M2792" s="499"/>
      <c r="N2792" s="499"/>
      <c r="O2792" s="499"/>
      <c r="P2792" s="499"/>
      <c r="GO2792" s="277"/>
      <c r="GP2792" s="277"/>
      <c r="GQ2792" s="277"/>
      <c r="GR2792" s="277"/>
      <c r="GS2792" s="277"/>
      <c r="GT2792" s="277"/>
      <c r="GU2792" s="277"/>
      <c r="GV2792" s="140" t="s">
        <v>2011</v>
      </c>
      <c r="GW2792" s="157"/>
      <c r="GX2792" s="157"/>
      <c r="GY2792" s="157"/>
      <c r="GZ2792" s="277"/>
      <c r="HA2792" s="157"/>
      <c r="HB2792" s="157"/>
      <c r="HC2792" s="277"/>
      <c r="HD2792" s="277"/>
      <c r="HF2792" s="277"/>
      <c r="HH2792" s="289"/>
    </row>
    <row r="2793" spans="1:216" ht="12.75" customHeight="1">
      <c r="A2793" s="188"/>
      <c r="B2793" s="189" t="s">
        <v>164</v>
      </c>
      <c r="C2793" s="501" t="s">
        <v>391</v>
      </c>
      <c r="D2793" s="501"/>
      <c r="E2793" s="501"/>
      <c r="F2793" s="501"/>
      <c r="G2793" s="501"/>
      <c r="H2793" s="190" t="s">
        <v>392</v>
      </c>
      <c r="I2793" s="191"/>
      <c r="J2793" s="191"/>
      <c r="K2793" s="215">
        <v>1.3041685999999999</v>
      </c>
      <c r="L2793" s="193"/>
      <c r="M2793" s="191"/>
      <c r="N2793" s="193"/>
      <c r="O2793" s="191"/>
      <c r="P2793" s="216">
        <v>738.34</v>
      </c>
      <c r="GO2793" s="277"/>
      <c r="GP2793" s="277"/>
      <c r="GQ2793" s="277"/>
      <c r="GR2793" s="277"/>
      <c r="GS2793" s="277"/>
      <c r="GT2793" s="277"/>
      <c r="GU2793" s="277"/>
      <c r="GW2793" s="157" t="s">
        <v>391</v>
      </c>
      <c r="GX2793" s="157"/>
      <c r="GY2793" s="157"/>
      <c r="GZ2793" s="277"/>
      <c r="HA2793" s="157"/>
      <c r="HB2793" s="157"/>
      <c r="HC2793" s="277"/>
      <c r="HD2793" s="277"/>
      <c r="HF2793" s="277"/>
      <c r="HH2793" s="289"/>
    </row>
    <row r="2794" spans="1:216" ht="12.75" customHeight="1">
      <c r="A2794" s="195"/>
      <c r="B2794" s="189" t="s">
        <v>393</v>
      </c>
      <c r="C2794" s="501" t="s">
        <v>394</v>
      </c>
      <c r="D2794" s="501"/>
      <c r="E2794" s="501"/>
      <c r="F2794" s="501"/>
      <c r="G2794" s="501"/>
      <c r="H2794" s="190" t="s">
        <v>392</v>
      </c>
      <c r="I2794" s="201">
        <v>6.29</v>
      </c>
      <c r="J2794" s="202">
        <v>1.0367</v>
      </c>
      <c r="K2794" s="215">
        <v>1.3041685999999999</v>
      </c>
      <c r="L2794" s="198"/>
      <c r="M2794" s="199"/>
      <c r="N2794" s="200">
        <v>566.14</v>
      </c>
      <c r="O2794" s="191"/>
      <c r="P2794" s="194">
        <v>738.34</v>
      </c>
      <c r="Q2794" s="278"/>
      <c r="R2794" s="278"/>
      <c r="GO2794" s="277"/>
      <c r="GP2794" s="277"/>
      <c r="GQ2794" s="277"/>
      <c r="GR2794" s="277"/>
      <c r="GS2794" s="277"/>
      <c r="GT2794" s="277"/>
      <c r="GU2794" s="277"/>
      <c r="GW2794" s="157"/>
      <c r="GX2794" s="157" t="s">
        <v>394</v>
      </c>
      <c r="GY2794" s="157"/>
      <c r="GZ2794" s="277"/>
      <c r="HA2794" s="157"/>
      <c r="HB2794" s="157"/>
      <c r="HC2794" s="277"/>
      <c r="HD2794" s="277"/>
      <c r="HF2794" s="277"/>
      <c r="HH2794" s="289"/>
    </row>
    <row r="2795" spans="1:216" ht="12.75" customHeight="1">
      <c r="A2795" s="188"/>
      <c r="B2795" s="189" t="s">
        <v>167</v>
      </c>
      <c r="C2795" s="501" t="s">
        <v>395</v>
      </c>
      <c r="D2795" s="501"/>
      <c r="E2795" s="501"/>
      <c r="F2795" s="501"/>
      <c r="G2795" s="501"/>
      <c r="H2795" s="190"/>
      <c r="I2795" s="191"/>
      <c r="J2795" s="191"/>
      <c r="K2795" s="191"/>
      <c r="L2795" s="193"/>
      <c r="M2795" s="191"/>
      <c r="N2795" s="193"/>
      <c r="O2795" s="191"/>
      <c r="P2795" s="216">
        <v>13.22</v>
      </c>
      <c r="GO2795" s="277"/>
      <c r="GP2795" s="277"/>
      <c r="GQ2795" s="277"/>
      <c r="GR2795" s="277"/>
      <c r="GS2795" s="277"/>
      <c r="GT2795" s="277"/>
      <c r="GU2795" s="277"/>
      <c r="GW2795" s="157" t="s">
        <v>395</v>
      </c>
      <c r="GX2795" s="157"/>
      <c r="GY2795" s="157"/>
      <c r="GZ2795" s="277"/>
      <c r="HA2795" s="157"/>
      <c r="HB2795" s="157"/>
      <c r="HC2795" s="277"/>
      <c r="HD2795" s="277"/>
      <c r="HF2795" s="277"/>
      <c r="HH2795" s="289"/>
    </row>
    <row r="2796" spans="1:216" ht="12.75" customHeight="1">
      <c r="A2796" s="188"/>
      <c r="B2796" s="189"/>
      <c r="C2796" s="501" t="s">
        <v>396</v>
      </c>
      <c r="D2796" s="501"/>
      <c r="E2796" s="501"/>
      <c r="F2796" s="501"/>
      <c r="G2796" s="501"/>
      <c r="H2796" s="190" t="s">
        <v>392</v>
      </c>
      <c r="I2796" s="191"/>
      <c r="J2796" s="191"/>
      <c r="K2796" s="215">
        <v>1.2440400000000001E-2</v>
      </c>
      <c r="L2796" s="193"/>
      <c r="M2796" s="191"/>
      <c r="N2796" s="193"/>
      <c r="O2796" s="191"/>
      <c r="P2796" s="216">
        <v>8.44</v>
      </c>
      <c r="GO2796" s="277"/>
      <c r="GP2796" s="277"/>
      <c r="GQ2796" s="277"/>
      <c r="GR2796" s="277"/>
      <c r="GS2796" s="277"/>
      <c r="GT2796" s="277"/>
      <c r="GU2796" s="277"/>
      <c r="GW2796" s="157" t="s">
        <v>396</v>
      </c>
      <c r="GX2796" s="157"/>
      <c r="GY2796" s="157"/>
      <c r="GZ2796" s="277"/>
      <c r="HA2796" s="157"/>
      <c r="HB2796" s="157"/>
      <c r="HC2796" s="277"/>
      <c r="HD2796" s="277"/>
      <c r="HF2796" s="277"/>
      <c r="HH2796" s="289"/>
    </row>
    <row r="2797" spans="1:216" ht="12.75" customHeight="1">
      <c r="A2797" s="195"/>
      <c r="B2797" s="189" t="s">
        <v>397</v>
      </c>
      <c r="C2797" s="501" t="s">
        <v>398</v>
      </c>
      <c r="D2797" s="501"/>
      <c r="E2797" s="501"/>
      <c r="F2797" s="501"/>
      <c r="G2797" s="501"/>
      <c r="H2797" s="190" t="s">
        <v>399</v>
      </c>
      <c r="I2797" s="201">
        <v>0.03</v>
      </c>
      <c r="J2797" s="202">
        <v>1.0367</v>
      </c>
      <c r="K2797" s="215">
        <v>6.2202000000000004E-3</v>
      </c>
      <c r="L2797" s="198"/>
      <c r="M2797" s="199"/>
      <c r="N2797" s="200">
        <v>1582.31</v>
      </c>
      <c r="O2797" s="191"/>
      <c r="P2797" s="194">
        <v>9.84</v>
      </c>
      <c r="Q2797" s="278"/>
      <c r="R2797" s="278"/>
      <c r="GO2797" s="277"/>
      <c r="GP2797" s="277"/>
      <c r="GQ2797" s="277"/>
      <c r="GR2797" s="277"/>
      <c r="GS2797" s="277"/>
      <c r="GT2797" s="277"/>
      <c r="GU2797" s="277"/>
      <c r="GW2797" s="157"/>
      <c r="GX2797" s="157" t="s">
        <v>398</v>
      </c>
      <c r="GY2797" s="157"/>
      <c r="GZ2797" s="277"/>
      <c r="HA2797" s="157"/>
      <c r="HB2797" s="157"/>
      <c r="HC2797" s="277"/>
      <c r="HD2797" s="277"/>
      <c r="HF2797" s="277"/>
      <c r="HH2797" s="289"/>
    </row>
    <row r="2798" spans="1:216" ht="12.75" customHeight="1">
      <c r="A2798" s="203"/>
      <c r="B2798" s="189" t="s">
        <v>400</v>
      </c>
      <c r="C2798" s="501" t="s">
        <v>401</v>
      </c>
      <c r="D2798" s="501"/>
      <c r="E2798" s="501"/>
      <c r="F2798" s="501"/>
      <c r="G2798" s="501"/>
      <c r="H2798" s="190" t="s">
        <v>392</v>
      </c>
      <c r="I2798" s="201">
        <v>0.03</v>
      </c>
      <c r="J2798" s="202">
        <v>1.0367</v>
      </c>
      <c r="K2798" s="215">
        <v>6.2202000000000004E-3</v>
      </c>
      <c r="L2798" s="193"/>
      <c r="M2798" s="191"/>
      <c r="N2798" s="204">
        <v>777.91</v>
      </c>
      <c r="O2798" s="191"/>
      <c r="P2798" s="216">
        <v>4.84</v>
      </c>
      <c r="GO2798" s="277"/>
      <c r="GP2798" s="277"/>
      <c r="GQ2798" s="277"/>
      <c r="GR2798" s="277"/>
      <c r="GS2798" s="277"/>
      <c r="GT2798" s="277"/>
      <c r="GU2798" s="277"/>
      <c r="GW2798" s="157"/>
      <c r="GX2798" s="157"/>
      <c r="GY2798" s="157" t="s">
        <v>401</v>
      </c>
      <c r="GZ2798" s="277"/>
      <c r="HA2798" s="157"/>
      <c r="HB2798" s="157"/>
      <c r="HC2798" s="277"/>
      <c r="HD2798" s="277"/>
      <c r="HF2798" s="277"/>
      <c r="HH2798" s="289"/>
    </row>
    <row r="2799" spans="1:216" ht="12.75" customHeight="1">
      <c r="A2799" s="195"/>
      <c r="B2799" s="189" t="s">
        <v>402</v>
      </c>
      <c r="C2799" s="501" t="s">
        <v>403</v>
      </c>
      <c r="D2799" s="501"/>
      <c r="E2799" s="501"/>
      <c r="F2799" s="501"/>
      <c r="G2799" s="501"/>
      <c r="H2799" s="190" t="s">
        <v>399</v>
      </c>
      <c r="I2799" s="201">
        <v>0.03</v>
      </c>
      <c r="J2799" s="202">
        <v>1.0367</v>
      </c>
      <c r="K2799" s="215">
        <v>6.2202000000000004E-3</v>
      </c>
      <c r="L2799" s="198"/>
      <c r="M2799" s="199"/>
      <c r="N2799" s="200">
        <v>543.33000000000004</v>
      </c>
      <c r="O2799" s="191"/>
      <c r="P2799" s="194">
        <v>3.38</v>
      </c>
      <c r="Q2799" s="278"/>
      <c r="R2799" s="278"/>
      <c r="GO2799" s="277"/>
      <c r="GP2799" s="277"/>
      <c r="GQ2799" s="277"/>
      <c r="GR2799" s="277"/>
      <c r="GS2799" s="277"/>
      <c r="GT2799" s="277"/>
      <c r="GU2799" s="277"/>
      <c r="GW2799" s="157"/>
      <c r="GX2799" s="157" t="s">
        <v>403</v>
      </c>
      <c r="GY2799" s="157"/>
      <c r="GZ2799" s="277"/>
      <c r="HA2799" s="157"/>
      <c r="HB2799" s="157"/>
      <c r="HC2799" s="277"/>
      <c r="HD2799" s="277"/>
      <c r="HF2799" s="277"/>
      <c r="HH2799" s="289"/>
    </row>
    <row r="2800" spans="1:216" ht="12.75" customHeight="1">
      <c r="A2800" s="203"/>
      <c r="B2800" s="189" t="s">
        <v>404</v>
      </c>
      <c r="C2800" s="501" t="s">
        <v>405</v>
      </c>
      <c r="D2800" s="501"/>
      <c r="E2800" s="501"/>
      <c r="F2800" s="501"/>
      <c r="G2800" s="501"/>
      <c r="H2800" s="190" t="s">
        <v>392</v>
      </c>
      <c r="I2800" s="201">
        <v>0.03</v>
      </c>
      <c r="J2800" s="202">
        <v>1.0367</v>
      </c>
      <c r="K2800" s="215">
        <v>6.2202000000000004E-3</v>
      </c>
      <c r="L2800" s="193"/>
      <c r="M2800" s="191"/>
      <c r="N2800" s="204">
        <v>579.11</v>
      </c>
      <c r="O2800" s="191"/>
      <c r="P2800" s="216">
        <v>3.6</v>
      </c>
      <c r="GO2800" s="277"/>
      <c r="GP2800" s="277"/>
      <c r="GQ2800" s="277"/>
      <c r="GR2800" s="277"/>
      <c r="GS2800" s="277"/>
      <c r="GT2800" s="277"/>
      <c r="GU2800" s="277"/>
      <c r="GW2800" s="157"/>
      <c r="GX2800" s="157"/>
      <c r="GY2800" s="157" t="s">
        <v>405</v>
      </c>
      <c r="GZ2800" s="277"/>
      <c r="HA2800" s="157"/>
      <c r="HB2800" s="157"/>
      <c r="HC2800" s="277"/>
      <c r="HD2800" s="277"/>
      <c r="HF2800" s="277"/>
      <c r="HH2800" s="289"/>
    </row>
    <row r="2801" spans="1:216" ht="12.75" customHeight="1">
      <c r="A2801" s="188"/>
      <c r="B2801" s="189" t="s">
        <v>180</v>
      </c>
      <c r="C2801" s="501" t="s">
        <v>410</v>
      </c>
      <c r="D2801" s="501"/>
      <c r="E2801" s="501"/>
      <c r="F2801" s="501"/>
      <c r="G2801" s="501"/>
      <c r="H2801" s="190"/>
      <c r="I2801" s="191"/>
      <c r="J2801" s="191"/>
      <c r="K2801" s="191"/>
      <c r="L2801" s="193"/>
      <c r="M2801" s="191"/>
      <c r="N2801" s="193"/>
      <c r="O2801" s="191"/>
      <c r="P2801" s="216">
        <v>65.36</v>
      </c>
      <c r="GO2801" s="277"/>
      <c r="GP2801" s="277"/>
      <c r="GQ2801" s="277"/>
      <c r="GR2801" s="277"/>
      <c r="GS2801" s="277"/>
      <c r="GT2801" s="277"/>
      <c r="GU2801" s="277"/>
      <c r="GW2801" s="157" t="s">
        <v>410</v>
      </c>
      <c r="GX2801" s="157"/>
      <c r="GY2801" s="157"/>
      <c r="GZ2801" s="277"/>
      <c r="HA2801" s="157"/>
      <c r="HB2801" s="157"/>
      <c r="HC2801" s="277"/>
      <c r="HD2801" s="277"/>
      <c r="HF2801" s="277"/>
      <c r="HH2801" s="289"/>
    </row>
    <row r="2802" spans="1:216" ht="33.75" customHeight="1">
      <c r="A2802" s="195"/>
      <c r="B2802" s="189" t="s">
        <v>593</v>
      </c>
      <c r="C2802" s="501" t="s">
        <v>594</v>
      </c>
      <c r="D2802" s="501"/>
      <c r="E2802" s="501"/>
      <c r="F2802" s="501"/>
      <c r="G2802" s="501"/>
      <c r="H2802" s="190" t="s">
        <v>595</v>
      </c>
      <c r="I2802" s="201">
        <v>26.67</v>
      </c>
      <c r="J2802" s="202">
        <v>1.0367</v>
      </c>
      <c r="K2802" s="215">
        <v>5.5297577999999996</v>
      </c>
      <c r="L2802" s="205">
        <v>5.87</v>
      </c>
      <c r="M2802" s="206">
        <v>0.87</v>
      </c>
      <c r="N2802" s="200">
        <v>5.1100000000000003</v>
      </c>
      <c r="O2802" s="191"/>
      <c r="P2802" s="194">
        <v>28.26</v>
      </c>
      <c r="Q2802" s="278"/>
      <c r="R2802" s="278"/>
      <c r="GO2802" s="277"/>
      <c r="GP2802" s="277"/>
      <c r="GQ2802" s="277"/>
      <c r="GR2802" s="277"/>
      <c r="GS2802" s="277"/>
      <c r="GT2802" s="277"/>
      <c r="GU2802" s="277"/>
      <c r="GW2802" s="157"/>
      <c r="GX2802" s="157" t="s">
        <v>594</v>
      </c>
      <c r="GY2802" s="157"/>
      <c r="GZ2802" s="277"/>
      <c r="HA2802" s="157"/>
      <c r="HB2802" s="157"/>
      <c r="HC2802" s="277"/>
      <c r="HD2802" s="277"/>
      <c r="HF2802" s="277"/>
      <c r="HH2802" s="289"/>
    </row>
    <row r="2803" spans="1:216" ht="12.75" customHeight="1">
      <c r="A2803" s="195"/>
      <c r="B2803" s="189" t="s">
        <v>1433</v>
      </c>
      <c r="C2803" s="501" t="s">
        <v>1434</v>
      </c>
      <c r="D2803" s="501"/>
      <c r="E2803" s="501"/>
      <c r="F2803" s="501"/>
      <c r="G2803" s="501"/>
      <c r="H2803" s="190" t="s">
        <v>418</v>
      </c>
      <c r="I2803" s="192">
        <v>1.0499999999999999E-3</v>
      </c>
      <c r="J2803" s="202">
        <v>1.0367</v>
      </c>
      <c r="K2803" s="215">
        <v>2.1770000000000001E-4</v>
      </c>
      <c r="L2803" s="208">
        <v>43821.53</v>
      </c>
      <c r="M2803" s="206">
        <v>1.34</v>
      </c>
      <c r="N2803" s="200">
        <v>58720.85</v>
      </c>
      <c r="O2803" s="191"/>
      <c r="P2803" s="194">
        <v>12.78</v>
      </c>
      <c r="Q2803" s="278"/>
      <c r="R2803" s="278"/>
      <c r="GO2803" s="277"/>
      <c r="GP2803" s="277"/>
      <c r="GQ2803" s="277"/>
      <c r="GR2803" s="277"/>
      <c r="GS2803" s="277"/>
      <c r="GT2803" s="277"/>
      <c r="GU2803" s="277"/>
      <c r="GW2803" s="157"/>
      <c r="GX2803" s="157" t="s">
        <v>1434</v>
      </c>
      <c r="GY2803" s="157"/>
      <c r="GZ2803" s="277"/>
      <c r="HA2803" s="157"/>
      <c r="HB2803" s="157"/>
      <c r="HC2803" s="277"/>
      <c r="HD2803" s="277"/>
      <c r="HF2803" s="277"/>
      <c r="HH2803" s="289"/>
    </row>
    <row r="2804" spans="1:216" ht="12.75" customHeight="1">
      <c r="A2804" s="195"/>
      <c r="B2804" s="189" t="s">
        <v>730</v>
      </c>
      <c r="C2804" s="501" t="s">
        <v>731</v>
      </c>
      <c r="D2804" s="501"/>
      <c r="E2804" s="501"/>
      <c r="F2804" s="501"/>
      <c r="G2804" s="501"/>
      <c r="H2804" s="190" t="s">
        <v>413</v>
      </c>
      <c r="I2804" s="201">
        <v>0.02</v>
      </c>
      <c r="J2804" s="202">
        <v>1.0367</v>
      </c>
      <c r="K2804" s="215">
        <v>4.1468E-3</v>
      </c>
      <c r="L2804" s="205">
        <v>79.88</v>
      </c>
      <c r="M2804" s="206">
        <v>1.42</v>
      </c>
      <c r="N2804" s="200">
        <v>113.43</v>
      </c>
      <c r="O2804" s="191"/>
      <c r="P2804" s="194">
        <v>0.47</v>
      </c>
      <c r="Q2804" s="278"/>
      <c r="R2804" s="278"/>
      <c r="GO2804" s="277"/>
      <c r="GP2804" s="277"/>
      <c r="GQ2804" s="277"/>
      <c r="GR2804" s="277"/>
      <c r="GS2804" s="277"/>
      <c r="GT2804" s="277"/>
      <c r="GU2804" s="277"/>
      <c r="GW2804" s="157"/>
      <c r="GX2804" s="157" t="s">
        <v>731</v>
      </c>
      <c r="GY2804" s="157"/>
      <c r="GZ2804" s="277"/>
      <c r="HA2804" s="157"/>
      <c r="HB2804" s="157"/>
      <c r="HC2804" s="277"/>
      <c r="HD2804" s="277"/>
      <c r="HF2804" s="277"/>
      <c r="HH2804" s="289"/>
    </row>
    <row r="2805" spans="1:216" ht="12.75" customHeight="1">
      <c r="A2805" s="195"/>
      <c r="B2805" s="189" t="s">
        <v>1451</v>
      </c>
      <c r="C2805" s="501" t="s">
        <v>1452</v>
      </c>
      <c r="D2805" s="501"/>
      <c r="E2805" s="501"/>
      <c r="F2805" s="501"/>
      <c r="G2805" s="501"/>
      <c r="H2805" s="190" t="s">
        <v>587</v>
      </c>
      <c r="I2805" s="201">
        <v>0.05</v>
      </c>
      <c r="J2805" s="202">
        <v>1.0367</v>
      </c>
      <c r="K2805" s="197">
        <v>1.0366999999999999E-2</v>
      </c>
      <c r="L2805" s="208">
        <v>1239.94</v>
      </c>
      <c r="M2805" s="206">
        <v>1.29</v>
      </c>
      <c r="N2805" s="200">
        <v>1599.52</v>
      </c>
      <c r="O2805" s="191"/>
      <c r="P2805" s="194">
        <v>16.579999999999998</v>
      </c>
      <c r="Q2805" s="278"/>
      <c r="R2805" s="278"/>
      <c r="GO2805" s="277"/>
      <c r="GP2805" s="277"/>
      <c r="GQ2805" s="277"/>
      <c r="GR2805" s="277"/>
      <c r="GS2805" s="277"/>
      <c r="GT2805" s="277"/>
      <c r="GU2805" s="277"/>
      <c r="GW2805" s="157"/>
      <c r="GX2805" s="157" t="s">
        <v>1452</v>
      </c>
      <c r="GY2805" s="157"/>
      <c r="GZ2805" s="277"/>
      <c r="HA2805" s="157"/>
      <c r="HB2805" s="157"/>
      <c r="HC2805" s="277"/>
      <c r="HD2805" s="277"/>
      <c r="HF2805" s="277"/>
      <c r="HH2805" s="289"/>
    </row>
    <row r="2806" spans="1:216" ht="12.75" customHeight="1">
      <c r="A2806" s="195"/>
      <c r="B2806" s="189" t="s">
        <v>1453</v>
      </c>
      <c r="C2806" s="501" t="s">
        <v>1454</v>
      </c>
      <c r="D2806" s="501"/>
      <c r="E2806" s="501"/>
      <c r="F2806" s="501"/>
      <c r="G2806" s="501"/>
      <c r="H2806" s="190" t="s">
        <v>1124</v>
      </c>
      <c r="I2806" s="202">
        <v>1.2200000000000001E-2</v>
      </c>
      <c r="J2806" s="202">
        <v>1.0367</v>
      </c>
      <c r="K2806" s="215">
        <v>2.5295000000000001E-3</v>
      </c>
      <c r="L2806" s="208">
        <v>2316.7800000000002</v>
      </c>
      <c r="M2806" s="206">
        <v>1.24</v>
      </c>
      <c r="N2806" s="200">
        <v>2872.81</v>
      </c>
      <c r="O2806" s="191"/>
      <c r="P2806" s="194">
        <v>7.27</v>
      </c>
      <c r="Q2806" s="278"/>
      <c r="R2806" s="278"/>
      <c r="GO2806" s="277"/>
      <c r="GP2806" s="277"/>
      <c r="GQ2806" s="277"/>
      <c r="GR2806" s="277"/>
      <c r="GS2806" s="277"/>
      <c r="GT2806" s="277"/>
      <c r="GU2806" s="277"/>
      <c r="GW2806" s="157"/>
      <c r="GX2806" s="157" t="s">
        <v>1454</v>
      </c>
      <c r="GY2806" s="157"/>
      <c r="GZ2806" s="277"/>
      <c r="HA2806" s="157"/>
      <c r="HB2806" s="157"/>
      <c r="HC2806" s="277"/>
      <c r="HD2806" s="277"/>
      <c r="HF2806" s="277"/>
      <c r="HH2806" s="289"/>
    </row>
    <row r="2807" spans="1:216" ht="12.75" customHeight="1">
      <c r="A2807" s="210"/>
      <c r="B2807" s="187"/>
      <c r="C2807" s="500" t="s">
        <v>429</v>
      </c>
      <c r="D2807" s="500"/>
      <c r="E2807" s="500"/>
      <c r="F2807" s="500"/>
      <c r="G2807" s="500"/>
      <c r="H2807" s="180"/>
      <c r="I2807" s="181"/>
      <c r="J2807" s="181"/>
      <c r="K2807" s="181"/>
      <c r="L2807" s="183"/>
      <c r="M2807" s="181"/>
      <c r="N2807" s="211"/>
      <c r="O2807" s="181"/>
      <c r="P2807" s="212">
        <v>825.36</v>
      </c>
      <c r="Q2807" s="278"/>
      <c r="R2807" s="278"/>
      <c r="GO2807" s="277"/>
      <c r="GP2807" s="277"/>
      <c r="GQ2807" s="277"/>
      <c r="GR2807" s="277"/>
      <c r="GS2807" s="277"/>
      <c r="GT2807" s="277"/>
      <c r="GU2807" s="277"/>
      <c r="GW2807" s="157"/>
      <c r="GX2807" s="157"/>
      <c r="GY2807" s="157"/>
      <c r="GZ2807" s="277" t="s">
        <v>429</v>
      </c>
      <c r="HA2807" s="157"/>
      <c r="HB2807" s="157"/>
      <c r="HC2807" s="277"/>
      <c r="HD2807" s="277"/>
      <c r="HF2807" s="277"/>
      <c r="HH2807" s="289"/>
    </row>
    <row r="2808" spans="1:216" ht="12.75" customHeight="1">
      <c r="A2808" s="203" t="s">
        <v>841</v>
      </c>
      <c r="B2808" s="189" t="s">
        <v>430</v>
      </c>
      <c r="C2808" s="501" t="s">
        <v>431</v>
      </c>
      <c r="D2808" s="501"/>
      <c r="E2808" s="501"/>
      <c r="F2808" s="501"/>
      <c r="G2808" s="501"/>
      <c r="H2808" s="190" t="s">
        <v>432</v>
      </c>
      <c r="I2808" s="209">
        <v>2</v>
      </c>
      <c r="J2808" s="191"/>
      <c r="K2808" s="209">
        <v>2</v>
      </c>
      <c r="L2808" s="193"/>
      <c r="M2808" s="191"/>
      <c r="N2808" s="193"/>
      <c r="O2808" s="202">
        <v>1.0367</v>
      </c>
      <c r="P2808" s="216">
        <v>14.77</v>
      </c>
      <c r="GO2808" s="277"/>
      <c r="GP2808" s="277"/>
      <c r="GQ2808" s="277"/>
      <c r="GR2808" s="277"/>
      <c r="GS2808" s="277"/>
      <c r="GT2808" s="277"/>
      <c r="GU2808" s="277"/>
      <c r="GW2808" s="157"/>
      <c r="GX2808" s="157"/>
      <c r="GY2808" s="157"/>
      <c r="GZ2808" s="277"/>
      <c r="HA2808" s="157" t="s">
        <v>431</v>
      </c>
      <c r="HB2808" s="157"/>
      <c r="HC2808" s="277"/>
      <c r="HD2808" s="277"/>
      <c r="HF2808" s="277"/>
      <c r="HH2808" s="289"/>
    </row>
    <row r="2809" spans="1:216" ht="12.75" customHeight="1">
      <c r="A2809" s="203"/>
      <c r="B2809" s="189"/>
      <c r="C2809" s="501" t="s">
        <v>433</v>
      </c>
      <c r="D2809" s="501"/>
      <c r="E2809" s="501"/>
      <c r="F2809" s="501"/>
      <c r="G2809" s="501"/>
      <c r="H2809" s="190"/>
      <c r="I2809" s="191"/>
      <c r="J2809" s="191"/>
      <c r="K2809" s="191"/>
      <c r="L2809" s="193"/>
      <c r="M2809" s="191"/>
      <c r="N2809" s="193"/>
      <c r="O2809" s="191"/>
      <c r="P2809" s="216">
        <v>746.78</v>
      </c>
      <c r="GO2809" s="277"/>
      <c r="GP2809" s="277"/>
      <c r="GQ2809" s="277"/>
      <c r="GR2809" s="277"/>
      <c r="GS2809" s="277"/>
      <c r="GT2809" s="277"/>
      <c r="GU2809" s="277"/>
      <c r="GW2809" s="157"/>
      <c r="GX2809" s="157"/>
      <c r="GY2809" s="157"/>
      <c r="GZ2809" s="277"/>
      <c r="HA2809" s="157"/>
      <c r="HB2809" s="157" t="s">
        <v>433</v>
      </c>
      <c r="HC2809" s="277"/>
      <c r="HD2809" s="277"/>
      <c r="HF2809" s="277"/>
      <c r="HH2809" s="289"/>
    </row>
    <row r="2810" spans="1:216" ht="12.75" customHeight="1">
      <c r="A2810" s="203"/>
      <c r="B2810" s="189" t="s">
        <v>603</v>
      </c>
      <c r="C2810" s="501" t="s">
        <v>604</v>
      </c>
      <c r="D2810" s="501"/>
      <c r="E2810" s="501"/>
      <c r="F2810" s="501"/>
      <c r="G2810" s="501"/>
      <c r="H2810" s="190" t="s">
        <v>432</v>
      </c>
      <c r="I2810" s="209">
        <v>97</v>
      </c>
      <c r="J2810" s="191"/>
      <c r="K2810" s="209">
        <v>97</v>
      </c>
      <c r="L2810" s="193"/>
      <c r="M2810" s="191"/>
      <c r="N2810" s="193"/>
      <c r="O2810" s="191"/>
      <c r="P2810" s="216">
        <v>724.38</v>
      </c>
      <c r="GO2810" s="277"/>
      <c r="GP2810" s="277"/>
      <c r="GQ2810" s="277"/>
      <c r="GR2810" s="277"/>
      <c r="GS2810" s="277"/>
      <c r="GT2810" s="277"/>
      <c r="GU2810" s="277"/>
      <c r="GW2810" s="157"/>
      <c r="GX2810" s="157"/>
      <c r="GY2810" s="157"/>
      <c r="GZ2810" s="277"/>
      <c r="HA2810" s="157"/>
      <c r="HB2810" s="157" t="s">
        <v>604</v>
      </c>
      <c r="HC2810" s="277"/>
      <c r="HD2810" s="277"/>
      <c r="HF2810" s="277"/>
      <c r="HH2810" s="289"/>
    </row>
    <row r="2811" spans="1:216" ht="12.75" customHeight="1">
      <c r="A2811" s="203"/>
      <c r="B2811" s="189" t="s">
        <v>605</v>
      </c>
      <c r="C2811" s="501" t="s">
        <v>606</v>
      </c>
      <c r="D2811" s="501"/>
      <c r="E2811" s="501"/>
      <c r="F2811" s="501"/>
      <c r="G2811" s="501"/>
      <c r="H2811" s="190" t="s">
        <v>432</v>
      </c>
      <c r="I2811" s="209">
        <v>51</v>
      </c>
      <c r="J2811" s="191"/>
      <c r="K2811" s="209">
        <v>51</v>
      </c>
      <c r="L2811" s="193"/>
      <c r="M2811" s="191"/>
      <c r="N2811" s="193"/>
      <c r="O2811" s="191"/>
      <c r="P2811" s="216">
        <v>380.86</v>
      </c>
      <c r="GO2811" s="277"/>
      <c r="GP2811" s="277"/>
      <c r="GQ2811" s="277"/>
      <c r="GR2811" s="277"/>
      <c r="GS2811" s="277"/>
      <c r="GT2811" s="277"/>
      <c r="GU2811" s="277"/>
      <c r="GW2811" s="157"/>
      <c r="GX2811" s="157"/>
      <c r="GY2811" s="157"/>
      <c r="GZ2811" s="277"/>
      <c r="HA2811" s="157"/>
      <c r="HB2811" s="157" t="s">
        <v>606</v>
      </c>
      <c r="HC2811" s="277"/>
      <c r="HD2811" s="277"/>
      <c r="HF2811" s="277"/>
      <c r="HH2811" s="289"/>
    </row>
    <row r="2812" spans="1:216" ht="12.75" customHeight="1">
      <c r="A2812" s="213"/>
      <c r="B2812" s="214"/>
      <c r="C2812" s="500" t="s">
        <v>438</v>
      </c>
      <c r="D2812" s="500"/>
      <c r="E2812" s="500"/>
      <c r="F2812" s="500"/>
      <c r="G2812" s="500"/>
      <c r="H2812" s="180"/>
      <c r="I2812" s="181"/>
      <c r="J2812" s="181"/>
      <c r="K2812" s="181"/>
      <c r="L2812" s="183"/>
      <c r="M2812" s="181"/>
      <c r="N2812" s="211">
        <v>9726.85</v>
      </c>
      <c r="O2812" s="181"/>
      <c r="P2812" s="212">
        <v>1945.37</v>
      </c>
      <c r="GO2812" s="277"/>
      <c r="GP2812" s="277"/>
      <c r="GQ2812" s="277"/>
      <c r="GR2812" s="277"/>
      <c r="GS2812" s="277"/>
      <c r="GT2812" s="277"/>
      <c r="GU2812" s="277"/>
      <c r="GW2812" s="157"/>
      <c r="GX2812" s="157"/>
      <c r="GY2812" s="157"/>
      <c r="GZ2812" s="277"/>
      <c r="HA2812" s="157"/>
      <c r="HB2812" s="157"/>
      <c r="HC2812" s="277" t="s">
        <v>438</v>
      </c>
      <c r="HD2812" s="277"/>
      <c r="HF2812" s="277"/>
      <c r="HH2812" s="289"/>
    </row>
    <row r="2813" spans="1:216" ht="12.75" customHeight="1">
      <c r="A2813" s="497" t="s">
        <v>2325</v>
      </c>
      <c r="B2813" s="497"/>
      <c r="C2813" s="497"/>
      <c r="D2813" s="497"/>
      <c r="E2813" s="497"/>
      <c r="F2813" s="497"/>
      <c r="G2813" s="497"/>
      <c r="H2813" s="497"/>
      <c r="I2813" s="497"/>
      <c r="J2813" s="497"/>
      <c r="K2813" s="497"/>
      <c r="L2813" s="497"/>
      <c r="M2813" s="497"/>
      <c r="N2813" s="497"/>
      <c r="O2813" s="497"/>
      <c r="P2813" s="497"/>
      <c r="GO2813" s="277"/>
      <c r="GP2813" s="277" t="s">
        <v>2325</v>
      </c>
      <c r="GQ2813" s="277"/>
      <c r="GR2813" s="277"/>
      <c r="GS2813" s="277"/>
      <c r="GT2813" s="277"/>
      <c r="GU2813" s="277"/>
      <c r="GW2813" s="157"/>
      <c r="GX2813" s="157"/>
      <c r="GY2813" s="157"/>
      <c r="GZ2813" s="277"/>
      <c r="HA2813" s="157"/>
      <c r="HB2813" s="157"/>
      <c r="HC2813" s="277"/>
      <c r="HD2813" s="277"/>
      <c r="HF2813" s="277"/>
      <c r="HH2813" s="289"/>
    </row>
    <row r="2814" spans="1:216" ht="12.75" customHeight="1">
      <c r="A2814" s="497" t="s">
        <v>2029</v>
      </c>
      <c r="B2814" s="497"/>
      <c r="C2814" s="497"/>
      <c r="D2814" s="497"/>
      <c r="E2814" s="497"/>
      <c r="F2814" s="497"/>
      <c r="G2814" s="497"/>
      <c r="H2814" s="497"/>
      <c r="I2814" s="497"/>
      <c r="J2814" s="497"/>
      <c r="K2814" s="497"/>
      <c r="L2814" s="497"/>
      <c r="M2814" s="497"/>
      <c r="N2814" s="497"/>
      <c r="O2814" s="497"/>
      <c r="P2814" s="497"/>
      <c r="GO2814" s="277"/>
      <c r="GP2814" s="277" t="s">
        <v>2029</v>
      </c>
      <c r="GQ2814" s="277"/>
      <c r="GR2814" s="277"/>
      <c r="GS2814" s="277"/>
      <c r="GT2814" s="277"/>
      <c r="GU2814" s="277"/>
      <c r="GW2814" s="157"/>
      <c r="GX2814" s="157"/>
      <c r="GY2814" s="157"/>
      <c r="GZ2814" s="277"/>
      <c r="HA2814" s="157"/>
      <c r="HB2814" s="157"/>
      <c r="HC2814" s="277"/>
      <c r="HD2814" s="277"/>
      <c r="HF2814" s="277"/>
      <c r="HH2814" s="289"/>
    </row>
    <row r="2815" spans="1:216" ht="12.75" customHeight="1">
      <c r="A2815" s="178" t="s">
        <v>842</v>
      </c>
      <c r="B2815" s="179" t="s">
        <v>1408</v>
      </c>
      <c r="C2815" s="498" t="s">
        <v>1409</v>
      </c>
      <c r="D2815" s="498"/>
      <c r="E2815" s="498"/>
      <c r="F2815" s="498"/>
      <c r="G2815" s="498"/>
      <c r="H2815" s="180" t="s">
        <v>610</v>
      </c>
      <c r="I2815" s="181">
        <v>5.18</v>
      </c>
      <c r="J2815" s="182">
        <v>1</v>
      </c>
      <c r="K2815" s="219">
        <v>5.18</v>
      </c>
      <c r="L2815" s="183"/>
      <c r="M2815" s="181"/>
      <c r="N2815" s="184"/>
      <c r="O2815" s="181"/>
      <c r="P2815" s="185"/>
      <c r="GO2815" s="277"/>
      <c r="GP2815" s="277"/>
      <c r="GQ2815" s="277" t="s">
        <v>1409</v>
      </c>
      <c r="GR2815" s="277"/>
      <c r="GS2815" s="277"/>
      <c r="GT2815" s="277"/>
      <c r="GU2815" s="277"/>
      <c r="GW2815" s="157"/>
      <c r="GX2815" s="157"/>
      <c r="GY2815" s="157"/>
      <c r="GZ2815" s="277"/>
      <c r="HA2815" s="157"/>
      <c r="HB2815" s="157"/>
      <c r="HC2815" s="277"/>
      <c r="HD2815" s="277"/>
      <c r="HF2815" s="277"/>
      <c r="HH2815" s="289"/>
    </row>
    <row r="2816" spans="1:216" ht="12.75" customHeight="1">
      <c r="A2816" s="186"/>
      <c r="B2816" s="187"/>
      <c r="C2816" s="499" t="s">
        <v>2011</v>
      </c>
      <c r="D2816" s="499"/>
      <c r="E2816" s="499"/>
      <c r="F2816" s="499"/>
      <c r="G2816" s="499"/>
      <c r="H2816" s="499"/>
      <c r="I2816" s="499"/>
      <c r="J2816" s="499"/>
      <c r="K2816" s="499"/>
      <c r="L2816" s="499"/>
      <c r="M2816" s="499"/>
      <c r="N2816" s="499"/>
      <c r="O2816" s="499"/>
      <c r="P2816" s="499"/>
      <c r="GO2816" s="277"/>
      <c r="GP2816" s="277"/>
      <c r="GQ2816" s="277"/>
      <c r="GR2816" s="277"/>
      <c r="GS2816" s="277"/>
      <c r="GT2816" s="277"/>
      <c r="GU2816" s="277"/>
      <c r="GV2816" s="140" t="s">
        <v>2011</v>
      </c>
      <c r="GW2816" s="157"/>
      <c r="GX2816" s="157"/>
      <c r="GY2816" s="157"/>
      <c r="GZ2816" s="277"/>
      <c r="HA2816" s="157"/>
      <c r="HB2816" s="157"/>
      <c r="HC2816" s="277"/>
      <c r="HD2816" s="277"/>
      <c r="HF2816" s="277"/>
      <c r="HH2816" s="289"/>
    </row>
    <row r="2817" spans="1:216" ht="12.75" customHeight="1">
      <c r="A2817" s="188"/>
      <c r="B2817" s="189" t="s">
        <v>164</v>
      </c>
      <c r="C2817" s="501" t="s">
        <v>391</v>
      </c>
      <c r="D2817" s="501"/>
      <c r="E2817" s="501"/>
      <c r="F2817" s="501"/>
      <c r="G2817" s="501"/>
      <c r="H2817" s="190" t="s">
        <v>392</v>
      </c>
      <c r="I2817" s="191"/>
      <c r="J2817" s="191"/>
      <c r="K2817" s="215">
        <v>11.0624184</v>
      </c>
      <c r="L2817" s="193"/>
      <c r="M2817" s="191"/>
      <c r="N2817" s="193"/>
      <c r="O2817" s="191"/>
      <c r="P2817" s="194">
        <v>6262.88</v>
      </c>
      <c r="GO2817" s="277"/>
      <c r="GP2817" s="277"/>
      <c r="GQ2817" s="277"/>
      <c r="GR2817" s="277"/>
      <c r="GS2817" s="277"/>
      <c r="GT2817" s="277"/>
      <c r="GU2817" s="277"/>
      <c r="GW2817" s="157" t="s">
        <v>391</v>
      </c>
      <c r="GX2817" s="157"/>
      <c r="GY2817" s="157"/>
      <c r="GZ2817" s="277"/>
      <c r="HA2817" s="157"/>
      <c r="HB2817" s="157"/>
      <c r="HC2817" s="277"/>
      <c r="HD2817" s="277"/>
      <c r="HF2817" s="277"/>
      <c r="HH2817" s="289"/>
    </row>
    <row r="2818" spans="1:216" ht="12.75" customHeight="1">
      <c r="A2818" s="195"/>
      <c r="B2818" s="189" t="s">
        <v>393</v>
      </c>
      <c r="C2818" s="501" t="s">
        <v>394</v>
      </c>
      <c r="D2818" s="501"/>
      <c r="E2818" s="501"/>
      <c r="F2818" s="501"/>
      <c r="G2818" s="501"/>
      <c r="H2818" s="190" t="s">
        <v>392</v>
      </c>
      <c r="I2818" s="201">
        <v>2.06</v>
      </c>
      <c r="J2818" s="202">
        <v>1.0367</v>
      </c>
      <c r="K2818" s="215">
        <v>11.0624184</v>
      </c>
      <c r="L2818" s="198"/>
      <c r="M2818" s="199"/>
      <c r="N2818" s="200">
        <v>566.14</v>
      </c>
      <c r="O2818" s="191"/>
      <c r="P2818" s="194">
        <v>6262.88</v>
      </c>
      <c r="Q2818" s="278"/>
      <c r="R2818" s="278"/>
      <c r="GO2818" s="277"/>
      <c r="GP2818" s="277"/>
      <c r="GQ2818" s="277"/>
      <c r="GR2818" s="277"/>
      <c r="GS2818" s="277"/>
      <c r="GT2818" s="277"/>
      <c r="GU2818" s="277"/>
      <c r="GW2818" s="157"/>
      <c r="GX2818" s="157" t="s">
        <v>394</v>
      </c>
      <c r="GY2818" s="157"/>
      <c r="GZ2818" s="277"/>
      <c r="HA2818" s="157"/>
      <c r="HB2818" s="157"/>
      <c r="HC2818" s="277"/>
      <c r="HD2818" s="277"/>
      <c r="HF2818" s="277"/>
      <c r="HH2818" s="289"/>
    </row>
    <row r="2819" spans="1:216" ht="12.75" customHeight="1">
      <c r="A2819" s="188"/>
      <c r="B2819" s="189" t="s">
        <v>167</v>
      </c>
      <c r="C2819" s="501" t="s">
        <v>395</v>
      </c>
      <c r="D2819" s="501"/>
      <c r="E2819" s="501"/>
      <c r="F2819" s="501"/>
      <c r="G2819" s="501"/>
      <c r="H2819" s="190"/>
      <c r="I2819" s="191"/>
      <c r="J2819" s="191"/>
      <c r="K2819" s="191"/>
      <c r="L2819" s="193"/>
      <c r="M2819" s="191"/>
      <c r="N2819" s="193"/>
      <c r="O2819" s="191"/>
      <c r="P2819" s="216">
        <v>228.29</v>
      </c>
      <c r="GO2819" s="277"/>
      <c r="GP2819" s="277"/>
      <c r="GQ2819" s="277"/>
      <c r="GR2819" s="277"/>
      <c r="GS2819" s="277"/>
      <c r="GT2819" s="277"/>
      <c r="GU2819" s="277"/>
      <c r="GW2819" s="157" t="s">
        <v>395</v>
      </c>
      <c r="GX2819" s="157"/>
      <c r="GY2819" s="157"/>
      <c r="GZ2819" s="277"/>
      <c r="HA2819" s="157"/>
      <c r="HB2819" s="157"/>
      <c r="HC2819" s="277"/>
      <c r="HD2819" s="277"/>
      <c r="HF2819" s="277"/>
      <c r="HH2819" s="289"/>
    </row>
    <row r="2820" spans="1:216" ht="12.75" customHeight="1">
      <c r="A2820" s="188"/>
      <c r="B2820" s="189"/>
      <c r="C2820" s="501" t="s">
        <v>396</v>
      </c>
      <c r="D2820" s="501"/>
      <c r="E2820" s="501"/>
      <c r="F2820" s="501"/>
      <c r="G2820" s="501"/>
      <c r="H2820" s="190" t="s">
        <v>392</v>
      </c>
      <c r="I2820" s="191"/>
      <c r="J2820" s="191"/>
      <c r="K2820" s="215">
        <v>0.2148042</v>
      </c>
      <c r="L2820" s="193"/>
      <c r="M2820" s="191"/>
      <c r="N2820" s="193"/>
      <c r="O2820" s="191"/>
      <c r="P2820" s="216">
        <v>145.75</v>
      </c>
      <c r="GO2820" s="277"/>
      <c r="GP2820" s="277"/>
      <c r="GQ2820" s="277"/>
      <c r="GR2820" s="277"/>
      <c r="GS2820" s="277"/>
      <c r="GT2820" s="277"/>
      <c r="GU2820" s="277"/>
      <c r="GW2820" s="157" t="s">
        <v>396</v>
      </c>
      <c r="GX2820" s="157"/>
      <c r="GY2820" s="157"/>
      <c r="GZ2820" s="277"/>
      <c r="HA2820" s="157"/>
      <c r="HB2820" s="157"/>
      <c r="HC2820" s="277"/>
      <c r="HD2820" s="277"/>
      <c r="HF2820" s="277"/>
      <c r="HH2820" s="289"/>
    </row>
    <row r="2821" spans="1:216" ht="12.75" customHeight="1">
      <c r="A2821" s="195"/>
      <c r="B2821" s="189" t="s">
        <v>397</v>
      </c>
      <c r="C2821" s="501" t="s">
        <v>398</v>
      </c>
      <c r="D2821" s="501"/>
      <c r="E2821" s="501"/>
      <c r="F2821" s="501"/>
      <c r="G2821" s="501"/>
      <c r="H2821" s="190" t="s">
        <v>399</v>
      </c>
      <c r="I2821" s="201">
        <v>0.02</v>
      </c>
      <c r="J2821" s="202">
        <v>1.0367</v>
      </c>
      <c r="K2821" s="215">
        <v>0.1074021</v>
      </c>
      <c r="L2821" s="198"/>
      <c r="M2821" s="199"/>
      <c r="N2821" s="200">
        <v>1582.31</v>
      </c>
      <c r="O2821" s="191"/>
      <c r="P2821" s="194">
        <v>169.94</v>
      </c>
      <c r="Q2821" s="278"/>
      <c r="R2821" s="278"/>
      <c r="GO2821" s="277"/>
      <c r="GP2821" s="277"/>
      <c r="GQ2821" s="277"/>
      <c r="GR2821" s="277"/>
      <c r="GS2821" s="277"/>
      <c r="GT2821" s="277"/>
      <c r="GU2821" s="277"/>
      <c r="GW2821" s="157"/>
      <c r="GX2821" s="157" t="s">
        <v>398</v>
      </c>
      <c r="GY2821" s="157"/>
      <c r="GZ2821" s="277"/>
      <c r="HA2821" s="157"/>
      <c r="HB2821" s="157"/>
      <c r="HC2821" s="277"/>
      <c r="HD2821" s="277"/>
      <c r="HF2821" s="277"/>
      <c r="HH2821" s="289"/>
    </row>
    <row r="2822" spans="1:216" ht="12.75" customHeight="1">
      <c r="A2822" s="203"/>
      <c r="B2822" s="189" t="s">
        <v>400</v>
      </c>
      <c r="C2822" s="501" t="s">
        <v>401</v>
      </c>
      <c r="D2822" s="501"/>
      <c r="E2822" s="501"/>
      <c r="F2822" s="501"/>
      <c r="G2822" s="501"/>
      <c r="H2822" s="190" t="s">
        <v>392</v>
      </c>
      <c r="I2822" s="201">
        <v>0.02</v>
      </c>
      <c r="J2822" s="202">
        <v>1.0367</v>
      </c>
      <c r="K2822" s="215">
        <v>0.1074021</v>
      </c>
      <c r="L2822" s="193"/>
      <c r="M2822" s="191"/>
      <c r="N2822" s="204">
        <v>777.91</v>
      </c>
      <c r="O2822" s="191"/>
      <c r="P2822" s="216">
        <v>83.55</v>
      </c>
      <c r="GO2822" s="277"/>
      <c r="GP2822" s="277"/>
      <c r="GQ2822" s="277"/>
      <c r="GR2822" s="277"/>
      <c r="GS2822" s="277"/>
      <c r="GT2822" s="277"/>
      <c r="GU2822" s="277"/>
      <c r="GW2822" s="157"/>
      <c r="GX2822" s="157"/>
      <c r="GY2822" s="157" t="s">
        <v>401</v>
      </c>
      <c r="GZ2822" s="277"/>
      <c r="HA2822" s="157"/>
      <c r="HB2822" s="157"/>
      <c r="HC2822" s="277"/>
      <c r="HD2822" s="277"/>
      <c r="HF2822" s="277"/>
      <c r="HH2822" s="289"/>
    </row>
    <row r="2823" spans="1:216" ht="12.75" customHeight="1">
      <c r="A2823" s="195"/>
      <c r="B2823" s="189" t="s">
        <v>402</v>
      </c>
      <c r="C2823" s="501" t="s">
        <v>403</v>
      </c>
      <c r="D2823" s="501"/>
      <c r="E2823" s="501"/>
      <c r="F2823" s="501"/>
      <c r="G2823" s="501"/>
      <c r="H2823" s="190" t="s">
        <v>399</v>
      </c>
      <c r="I2823" s="201">
        <v>0.02</v>
      </c>
      <c r="J2823" s="202">
        <v>1.0367</v>
      </c>
      <c r="K2823" s="215">
        <v>0.1074021</v>
      </c>
      <c r="L2823" s="198"/>
      <c r="M2823" s="199"/>
      <c r="N2823" s="200">
        <v>543.33000000000004</v>
      </c>
      <c r="O2823" s="191"/>
      <c r="P2823" s="194">
        <v>58.35</v>
      </c>
      <c r="Q2823" s="278"/>
      <c r="R2823" s="278"/>
      <c r="GO2823" s="277"/>
      <c r="GP2823" s="277"/>
      <c r="GQ2823" s="277"/>
      <c r="GR2823" s="277"/>
      <c r="GS2823" s="277"/>
      <c r="GT2823" s="277"/>
      <c r="GU2823" s="277"/>
      <c r="GW2823" s="157"/>
      <c r="GX2823" s="157" t="s">
        <v>403</v>
      </c>
      <c r="GY2823" s="157"/>
      <c r="GZ2823" s="277"/>
      <c r="HA2823" s="157"/>
      <c r="HB2823" s="157"/>
      <c r="HC2823" s="277"/>
      <c r="HD2823" s="277"/>
      <c r="HF2823" s="277"/>
      <c r="HH2823" s="289"/>
    </row>
    <row r="2824" spans="1:216" ht="12.75" customHeight="1">
      <c r="A2824" s="203"/>
      <c r="B2824" s="189" t="s">
        <v>404</v>
      </c>
      <c r="C2824" s="501" t="s">
        <v>405</v>
      </c>
      <c r="D2824" s="501"/>
      <c r="E2824" s="501"/>
      <c r="F2824" s="501"/>
      <c r="G2824" s="501"/>
      <c r="H2824" s="190" t="s">
        <v>392</v>
      </c>
      <c r="I2824" s="201">
        <v>0.02</v>
      </c>
      <c r="J2824" s="202">
        <v>1.0367</v>
      </c>
      <c r="K2824" s="215">
        <v>0.1074021</v>
      </c>
      <c r="L2824" s="193"/>
      <c r="M2824" s="191"/>
      <c r="N2824" s="204">
        <v>579.11</v>
      </c>
      <c r="O2824" s="191"/>
      <c r="P2824" s="216">
        <v>62.2</v>
      </c>
      <c r="GO2824" s="277"/>
      <c r="GP2824" s="277"/>
      <c r="GQ2824" s="277"/>
      <c r="GR2824" s="277"/>
      <c r="GS2824" s="277"/>
      <c r="GT2824" s="277"/>
      <c r="GU2824" s="277"/>
      <c r="GW2824" s="157"/>
      <c r="GX2824" s="157"/>
      <c r="GY2824" s="157" t="s">
        <v>405</v>
      </c>
      <c r="GZ2824" s="277"/>
      <c r="HA2824" s="157"/>
      <c r="HB2824" s="157"/>
      <c r="HC2824" s="277"/>
      <c r="HD2824" s="277"/>
      <c r="HF2824" s="277"/>
      <c r="HH2824" s="289"/>
    </row>
    <row r="2825" spans="1:216" ht="12.75" customHeight="1">
      <c r="A2825" s="188"/>
      <c r="B2825" s="189" t="s">
        <v>180</v>
      </c>
      <c r="C2825" s="501" t="s">
        <v>410</v>
      </c>
      <c r="D2825" s="501"/>
      <c r="E2825" s="501"/>
      <c r="F2825" s="501"/>
      <c r="G2825" s="501"/>
      <c r="H2825" s="190"/>
      <c r="I2825" s="191"/>
      <c r="J2825" s="191"/>
      <c r="K2825" s="191"/>
      <c r="L2825" s="193"/>
      <c r="M2825" s="191"/>
      <c r="N2825" s="193"/>
      <c r="O2825" s="191"/>
      <c r="P2825" s="216">
        <v>567.76</v>
      </c>
      <c r="GO2825" s="277"/>
      <c r="GP2825" s="277"/>
      <c r="GQ2825" s="277"/>
      <c r="GR2825" s="277"/>
      <c r="GS2825" s="277"/>
      <c r="GT2825" s="277"/>
      <c r="GU2825" s="277"/>
      <c r="GW2825" s="157" t="s">
        <v>410</v>
      </c>
      <c r="GX2825" s="157"/>
      <c r="GY2825" s="157"/>
      <c r="GZ2825" s="277"/>
      <c r="HA2825" s="157"/>
      <c r="HB2825" s="157"/>
      <c r="HC2825" s="277"/>
      <c r="HD2825" s="277"/>
      <c r="HF2825" s="277"/>
      <c r="HH2825" s="289"/>
    </row>
    <row r="2826" spans="1:216" ht="33.75" customHeight="1">
      <c r="A2826" s="195"/>
      <c r="B2826" s="189" t="s">
        <v>593</v>
      </c>
      <c r="C2826" s="501" t="s">
        <v>594</v>
      </c>
      <c r="D2826" s="501"/>
      <c r="E2826" s="501"/>
      <c r="F2826" s="501"/>
      <c r="G2826" s="501"/>
      <c r="H2826" s="190" t="s">
        <v>595</v>
      </c>
      <c r="I2826" s="201">
        <v>13.33</v>
      </c>
      <c r="J2826" s="202">
        <v>1.0367</v>
      </c>
      <c r="K2826" s="197">
        <v>71.583512999999996</v>
      </c>
      <c r="L2826" s="205">
        <v>5.87</v>
      </c>
      <c r="M2826" s="206">
        <v>0.87</v>
      </c>
      <c r="N2826" s="200">
        <v>5.1100000000000003</v>
      </c>
      <c r="O2826" s="191"/>
      <c r="P2826" s="194">
        <v>365.79</v>
      </c>
      <c r="Q2826" s="278"/>
      <c r="R2826" s="278"/>
      <c r="GO2826" s="277"/>
      <c r="GP2826" s="277"/>
      <c r="GQ2826" s="277"/>
      <c r="GR2826" s="277"/>
      <c r="GS2826" s="277"/>
      <c r="GT2826" s="277"/>
      <c r="GU2826" s="277"/>
      <c r="GW2826" s="157"/>
      <c r="GX2826" s="157" t="s">
        <v>594</v>
      </c>
      <c r="GY2826" s="157"/>
      <c r="GZ2826" s="277"/>
      <c r="HA2826" s="157"/>
      <c r="HB2826" s="157"/>
      <c r="HC2826" s="277"/>
      <c r="HD2826" s="277"/>
      <c r="HF2826" s="277"/>
      <c r="HH2826" s="289"/>
    </row>
    <row r="2827" spans="1:216" ht="22.5" customHeight="1">
      <c r="A2827" s="195"/>
      <c r="B2827" s="189" t="s">
        <v>1403</v>
      </c>
      <c r="C2827" s="501" t="s">
        <v>1404</v>
      </c>
      <c r="D2827" s="501"/>
      <c r="E2827" s="501"/>
      <c r="F2827" s="501"/>
      <c r="G2827" s="501"/>
      <c r="H2827" s="190" t="s">
        <v>1405</v>
      </c>
      <c r="I2827" s="201">
        <v>0.55000000000000004</v>
      </c>
      <c r="J2827" s="202">
        <v>1.0367</v>
      </c>
      <c r="K2827" s="215">
        <v>2.9535583000000001</v>
      </c>
      <c r="L2827" s="205">
        <v>37.71</v>
      </c>
      <c r="M2827" s="206">
        <v>1.54</v>
      </c>
      <c r="N2827" s="200">
        <v>58.07</v>
      </c>
      <c r="O2827" s="191"/>
      <c r="P2827" s="194">
        <v>171.51</v>
      </c>
      <c r="Q2827" s="278"/>
      <c r="R2827" s="278"/>
      <c r="GO2827" s="277"/>
      <c r="GP2827" s="277"/>
      <c r="GQ2827" s="277"/>
      <c r="GR2827" s="277"/>
      <c r="GS2827" s="277"/>
      <c r="GT2827" s="277"/>
      <c r="GU2827" s="277"/>
      <c r="GW2827" s="157"/>
      <c r="GX2827" s="157" t="s">
        <v>1404</v>
      </c>
      <c r="GY2827" s="157"/>
      <c r="GZ2827" s="277"/>
      <c r="HA2827" s="157"/>
      <c r="HB2827" s="157"/>
      <c r="HC2827" s="277"/>
      <c r="HD2827" s="277"/>
      <c r="HF2827" s="277"/>
      <c r="HH2827" s="289"/>
    </row>
    <row r="2828" spans="1:216" ht="12.75" customHeight="1">
      <c r="A2828" s="195"/>
      <c r="B2828" s="189" t="s">
        <v>730</v>
      </c>
      <c r="C2828" s="501" t="s">
        <v>731</v>
      </c>
      <c r="D2828" s="501"/>
      <c r="E2828" s="501"/>
      <c r="F2828" s="501"/>
      <c r="G2828" s="501"/>
      <c r="H2828" s="190" t="s">
        <v>413</v>
      </c>
      <c r="I2828" s="201">
        <v>0.05</v>
      </c>
      <c r="J2828" s="202">
        <v>1.0367</v>
      </c>
      <c r="K2828" s="215">
        <v>0.2685053</v>
      </c>
      <c r="L2828" s="205">
        <v>79.88</v>
      </c>
      <c r="M2828" s="206">
        <v>1.42</v>
      </c>
      <c r="N2828" s="200">
        <v>113.43</v>
      </c>
      <c r="O2828" s="191"/>
      <c r="P2828" s="194">
        <v>30.46</v>
      </c>
      <c r="Q2828" s="278"/>
      <c r="R2828" s="278"/>
      <c r="GO2828" s="277"/>
      <c r="GP2828" s="277"/>
      <c r="GQ2828" s="277"/>
      <c r="GR2828" s="277"/>
      <c r="GS2828" s="277"/>
      <c r="GT2828" s="277"/>
      <c r="GU2828" s="277"/>
      <c r="GW2828" s="157"/>
      <c r="GX2828" s="157" t="s">
        <v>731</v>
      </c>
      <c r="GY2828" s="157"/>
      <c r="GZ2828" s="277"/>
      <c r="HA2828" s="157"/>
      <c r="HB2828" s="157"/>
      <c r="HC2828" s="277"/>
      <c r="HD2828" s="277"/>
      <c r="HF2828" s="277"/>
      <c r="HH2828" s="289"/>
    </row>
    <row r="2829" spans="1:216" ht="12.75" customHeight="1">
      <c r="A2829" s="210"/>
      <c r="B2829" s="187"/>
      <c r="C2829" s="500" t="s">
        <v>429</v>
      </c>
      <c r="D2829" s="500"/>
      <c r="E2829" s="500"/>
      <c r="F2829" s="500"/>
      <c r="G2829" s="500"/>
      <c r="H2829" s="180"/>
      <c r="I2829" s="181"/>
      <c r="J2829" s="181"/>
      <c r="K2829" s="181"/>
      <c r="L2829" s="183"/>
      <c r="M2829" s="181"/>
      <c r="N2829" s="211"/>
      <c r="O2829" s="181"/>
      <c r="P2829" s="212">
        <v>7204.68</v>
      </c>
      <c r="Q2829" s="278"/>
      <c r="R2829" s="278"/>
      <c r="GO2829" s="277"/>
      <c r="GP2829" s="277"/>
      <c r="GQ2829" s="277"/>
      <c r="GR2829" s="277"/>
      <c r="GS2829" s="277"/>
      <c r="GT2829" s="277"/>
      <c r="GU2829" s="277"/>
      <c r="GW2829" s="157"/>
      <c r="GX2829" s="157"/>
      <c r="GY2829" s="157"/>
      <c r="GZ2829" s="277" t="s">
        <v>429</v>
      </c>
      <c r="HA2829" s="157"/>
      <c r="HB2829" s="157"/>
      <c r="HC2829" s="277"/>
      <c r="HD2829" s="277"/>
      <c r="HF2829" s="277"/>
      <c r="HH2829" s="289"/>
    </row>
    <row r="2830" spans="1:216" ht="12.75" customHeight="1">
      <c r="A2830" s="203" t="s">
        <v>844</v>
      </c>
      <c r="B2830" s="189" t="s">
        <v>430</v>
      </c>
      <c r="C2830" s="501" t="s">
        <v>431</v>
      </c>
      <c r="D2830" s="501"/>
      <c r="E2830" s="501"/>
      <c r="F2830" s="501"/>
      <c r="G2830" s="501"/>
      <c r="H2830" s="190" t="s">
        <v>432</v>
      </c>
      <c r="I2830" s="209">
        <v>2</v>
      </c>
      <c r="J2830" s="191"/>
      <c r="K2830" s="209">
        <v>2</v>
      </c>
      <c r="L2830" s="193"/>
      <c r="M2830" s="191"/>
      <c r="N2830" s="193"/>
      <c r="O2830" s="202">
        <v>1.0367</v>
      </c>
      <c r="P2830" s="216">
        <v>125.26</v>
      </c>
      <c r="GO2830" s="277"/>
      <c r="GP2830" s="277"/>
      <c r="GQ2830" s="277"/>
      <c r="GR2830" s="277"/>
      <c r="GS2830" s="277"/>
      <c r="GT2830" s="277"/>
      <c r="GU2830" s="277"/>
      <c r="GW2830" s="157"/>
      <c r="GX2830" s="157"/>
      <c r="GY2830" s="157"/>
      <c r="GZ2830" s="277"/>
      <c r="HA2830" s="157" t="s">
        <v>431</v>
      </c>
      <c r="HB2830" s="157"/>
      <c r="HC2830" s="277"/>
      <c r="HD2830" s="277"/>
      <c r="HF2830" s="277"/>
      <c r="HH2830" s="289"/>
    </row>
    <row r="2831" spans="1:216" ht="12.75" customHeight="1">
      <c r="A2831" s="203"/>
      <c r="B2831" s="189"/>
      <c r="C2831" s="501" t="s">
        <v>433</v>
      </c>
      <c r="D2831" s="501"/>
      <c r="E2831" s="501"/>
      <c r="F2831" s="501"/>
      <c r="G2831" s="501"/>
      <c r="H2831" s="190"/>
      <c r="I2831" s="191"/>
      <c r="J2831" s="191"/>
      <c r="K2831" s="191"/>
      <c r="L2831" s="193"/>
      <c r="M2831" s="191"/>
      <c r="N2831" s="193"/>
      <c r="O2831" s="191"/>
      <c r="P2831" s="194">
        <v>6408.63</v>
      </c>
      <c r="GO2831" s="277"/>
      <c r="GP2831" s="277"/>
      <c r="GQ2831" s="277"/>
      <c r="GR2831" s="277"/>
      <c r="GS2831" s="277"/>
      <c r="GT2831" s="277"/>
      <c r="GU2831" s="277"/>
      <c r="GW2831" s="157"/>
      <c r="GX2831" s="157"/>
      <c r="GY2831" s="157"/>
      <c r="GZ2831" s="277"/>
      <c r="HA2831" s="157"/>
      <c r="HB2831" s="157" t="s">
        <v>433</v>
      </c>
      <c r="HC2831" s="277"/>
      <c r="HD2831" s="277"/>
      <c r="HF2831" s="277"/>
      <c r="HH2831" s="289"/>
    </row>
    <row r="2832" spans="1:216" ht="12.75" customHeight="1">
      <c r="A2832" s="203"/>
      <c r="B2832" s="189" t="s">
        <v>603</v>
      </c>
      <c r="C2832" s="501" t="s">
        <v>604</v>
      </c>
      <c r="D2832" s="501"/>
      <c r="E2832" s="501"/>
      <c r="F2832" s="501"/>
      <c r="G2832" s="501"/>
      <c r="H2832" s="190" t="s">
        <v>432</v>
      </c>
      <c r="I2832" s="209">
        <v>97</v>
      </c>
      <c r="J2832" s="191"/>
      <c r="K2832" s="209">
        <v>97</v>
      </c>
      <c r="L2832" s="193"/>
      <c r="M2832" s="191"/>
      <c r="N2832" s="193"/>
      <c r="O2832" s="191"/>
      <c r="P2832" s="194">
        <v>6216.37</v>
      </c>
      <c r="GO2832" s="277"/>
      <c r="GP2832" s="277"/>
      <c r="GQ2832" s="277"/>
      <c r="GR2832" s="277"/>
      <c r="GS2832" s="277"/>
      <c r="GT2832" s="277"/>
      <c r="GU2832" s="277"/>
      <c r="GW2832" s="157"/>
      <c r="GX2832" s="157"/>
      <c r="GY2832" s="157"/>
      <c r="GZ2832" s="277"/>
      <c r="HA2832" s="157"/>
      <c r="HB2832" s="157" t="s">
        <v>604</v>
      </c>
      <c r="HC2832" s="277"/>
      <c r="HD2832" s="277"/>
      <c r="HF2832" s="277"/>
      <c r="HH2832" s="289"/>
    </row>
    <row r="2833" spans="1:216" ht="12.75" customHeight="1">
      <c r="A2833" s="203"/>
      <c r="B2833" s="189" t="s">
        <v>605</v>
      </c>
      <c r="C2833" s="501" t="s">
        <v>606</v>
      </c>
      <c r="D2833" s="501"/>
      <c r="E2833" s="501"/>
      <c r="F2833" s="501"/>
      <c r="G2833" s="501"/>
      <c r="H2833" s="190" t="s">
        <v>432</v>
      </c>
      <c r="I2833" s="209">
        <v>51</v>
      </c>
      <c r="J2833" s="191"/>
      <c r="K2833" s="209">
        <v>51</v>
      </c>
      <c r="L2833" s="193"/>
      <c r="M2833" s="191"/>
      <c r="N2833" s="193"/>
      <c r="O2833" s="191"/>
      <c r="P2833" s="194">
        <v>3268.4</v>
      </c>
      <c r="GO2833" s="277"/>
      <c r="GP2833" s="277"/>
      <c r="GQ2833" s="277"/>
      <c r="GR2833" s="277"/>
      <c r="GS2833" s="277"/>
      <c r="GT2833" s="277"/>
      <c r="GU2833" s="277"/>
      <c r="GW2833" s="157"/>
      <c r="GX2833" s="157"/>
      <c r="GY2833" s="157"/>
      <c r="GZ2833" s="277"/>
      <c r="HA2833" s="157"/>
      <c r="HB2833" s="157" t="s">
        <v>606</v>
      </c>
      <c r="HC2833" s="277"/>
      <c r="HD2833" s="277"/>
      <c r="HF2833" s="277"/>
      <c r="HH2833" s="289"/>
    </row>
    <row r="2834" spans="1:216" ht="12.75" customHeight="1">
      <c r="A2834" s="213"/>
      <c r="B2834" s="214"/>
      <c r="C2834" s="500" t="s">
        <v>438</v>
      </c>
      <c r="D2834" s="500"/>
      <c r="E2834" s="500"/>
      <c r="F2834" s="500"/>
      <c r="G2834" s="500"/>
      <c r="H2834" s="180"/>
      <c r="I2834" s="181"/>
      <c r="J2834" s="181"/>
      <c r="K2834" s="181"/>
      <c r="L2834" s="183"/>
      <c r="M2834" s="181"/>
      <c r="N2834" s="211">
        <v>3246.08</v>
      </c>
      <c r="O2834" s="181"/>
      <c r="P2834" s="212">
        <v>16814.71</v>
      </c>
      <c r="GO2834" s="277"/>
      <c r="GP2834" s="277"/>
      <c r="GQ2834" s="277"/>
      <c r="GR2834" s="277"/>
      <c r="GS2834" s="277"/>
      <c r="GT2834" s="277"/>
      <c r="GU2834" s="277"/>
      <c r="GW2834" s="157"/>
      <c r="GX2834" s="157"/>
      <c r="GY2834" s="157"/>
      <c r="GZ2834" s="277"/>
      <c r="HA2834" s="157"/>
      <c r="HB2834" s="157"/>
      <c r="HC2834" s="277" t="s">
        <v>438</v>
      </c>
      <c r="HD2834" s="277"/>
      <c r="HF2834" s="277"/>
      <c r="HH2834" s="289"/>
    </row>
    <row r="2835" spans="1:216" ht="12.75" customHeight="1">
      <c r="A2835" s="497" t="s">
        <v>2030</v>
      </c>
      <c r="B2835" s="497"/>
      <c r="C2835" s="497"/>
      <c r="D2835" s="497"/>
      <c r="E2835" s="497"/>
      <c r="F2835" s="497"/>
      <c r="G2835" s="497"/>
      <c r="H2835" s="497"/>
      <c r="I2835" s="497"/>
      <c r="J2835" s="497"/>
      <c r="K2835" s="497"/>
      <c r="L2835" s="497"/>
      <c r="M2835" s="497"/>
      <c r="N2835" s="497"/>
      <c r="O2835" s="497"/>
      <c r="P2835" s="497"/>
      <c r="GO2835" s="277"/>
      <c r="GP2835" s="277" t="s">
        <v>2030</v>
      </c>
      <c r="GQ2835" s="277"/>
      <c r="GR2835" s="277"/>
      <c r="GS2835" s="277"/>
      <c r="GT2835" s="277"/>
      <c r="GU2835" s="277"/>
      <c r="GW2835" s="157"/>
      <c r="GX2835" s="157"/>
      <c r="GY2835" s="157"/>
      <c r="GZ2835" s="277"/>
      <c r="HA2835" s="157"/>
      <c r="HB2835" s="157"/>
      <c r="HC2835" s="277"/>
      <c r="HD2835" s="277"/>
      <c r="HF2835" s="277"/>
      <c r="HH2835" s="289"/>
    </row>
    <row r="2836" spans="1:216" ht="45" customHeight="1">
      <c r="A2836" s="178" t="s">
        <v>845</v>
      </c>
      <c r="B2836" s="179" t="s">
        <v>1449</v>
      </c>
      <c r="C2836" s="498" t="s">
        <v>1450</v>
      </c>
      <c r="D2836" s="498"/>
      <c r="E2836" s="498"/>
      <c r="F2836" s="498"/>
      <c r="G2836" s="498"/>
      <c r="H2836" s="180" t="s">
        <v>610</v>
      </c>
      <c r="I2836" s="181">
        <v>0.32</v>
      </c>
      <c r="J2836" s="182">
        <v>1</v>
      </c>
      <c r="K2836" s="219">
        <v>0.32</v>
      </c>
      <c r="L2836" s="183"/>
      <c r="M2836" s="181"/>
      <c r="N2836" s="184"/>
      <c r="O2836" s="181"/>
      <c r="P2836" s="185"/>
      <c r="GO2836" s="277"/>
      <c r="GP2836" s="277"/>
      <c r="GQ2836" s="277" t="s">
        <v>1450</v>
      </c>
      <c r="GR2836" s="277"/>
      <c r="GS2836" s="277"/>
      <c r="GT2836" s="277"/>
      <c r="GU2836" s="277"/>
      <c r="GW2836" s="157"/>
      <c r="GX2836" s="157"/>
      <c r="GY2836" s="157"/>
      <c r="GZ2836" s="277"/>
      <c r="HA2836" s="157"/>
      <c r="HB2836" s="157"/>
      <c r="HC2836" s="277"/>
      <c r="HD2836" s="277"/>
      <c r="HF2836" s="277"/>
      <c r="HH2836" s="289"/>
    </row>
    <row r="2837" spans="1:216" ht="12.75" customHeight="1">
      <c r="A2837" s="186"/>
      <c r="B2837" s="187"/>
      <c r="C2837" s="499" t="s">
        <v>2011</v>
      </c>
      <c r="D2837" s="499"/>
      <c r="E2837" s="499"/>
      <c r="F2837" s="499"/>
      <c r="G2837" s="499"/>
      <c r="H2837" s="499"/>
      <c r="I2837" s="499"/>
      <c r="J2837" s="499"/>
      <c r="K2837" s="499"/>
      <c r="L2837" s="499"/>
      <c r="M2837" s="499"/>
      <c r="N2837" s="499"/>
      <c r="O2837" s="499"/>
      <c r="P2837" s="499"/>
      <c r="GO2837" s="277"/>
      <c r="GP2837" s="277"/>
      <c r="GQ2837" s="277"/>
      <c r="GR2837" s="277"/>
      <c r="GS2837" s="277"/>
      <c r="GT2837" s="277"/>
      <c r="GU2837" s="277"/>
      <c r="GV2837" s="140" t="s">
        <v>2011</v>
      </c>
      <c r="GW2837" s="157"/>
      <c r="GX2837" s="157"/>
      <c r="GY2837" s="157"/>
      <c r="GZ2837" s="277"/>
      <c r="HA2837" s="157"/>
      <c r="HB2837" s="157"/>
      <c r="HC2837" s="277"/>
      <c r="HD2837" s="277"/>
      <c r="HF2837" s="277"/>
      <c r="HH2837" s="289"/>
    </row>
    <row r="2838" spans="1:216" ht="12.75" customHeight="1">
      <c r="A2838" s="188"/>
      <c r="B2838" s="189" t="s">
        <v>164</v>
      </c>
      <c r="C2838" s="501" t="s">
        <v>391</v>
      </c>
      <c r="D2838" s="501"/>
      <c r="E2838" s="501"/>
      <c r="F2838" s="501"/>
      <c r="G2838" s="501"/>
      <c r="H2838" s="190" t="s">
        <v>392</v>
      </c>
      <c r="I2838" s="191"/>
      <c r="J2838" s="191"/>
      <c r="K2838" s="215">
        <v>2.0866698000000001</v>
      </c>
      <c r="L2838" s="193"/>
      <c r="M2838" s="191"/>
      <c r="N2838" s="193"/>
      <c r="O2838" s="191"/>
      <c r="P2838" s="194">
        <v>1181.3499999999999</v>
      </c>
      <c r="GO2838" s="277"/>
      <c r="GP2838" s="277"/>
      <c r="GQ2838" s="277"/>
      <c r="GR2838" s="277"/>
      <c r="GS2838" s="277"/>
      <c r="GT2838" s="277"/>
      <c r="GU2838" s="277"/>
      <c r="GW2838" s="157" t="s">
        <v>391</v>
      </c>
      <c r="GX2838" s="157"/>
      <c r="GY2838" s="157"/>
      <c r="GZ2838" s="277"/>
      <c r="HA2838" s="157"/>
      <c r="HB2838" s="157"/>
      <c r="HC2838" s="277"/>
      <c r="HD2838" s="277"/>
      <c r="HF2838" s="277"/>
      <c r="HH2838" s="289"/>
    </row>
    <row r="2839" spans="1:216" ht="12.75" customHeight="1">
      <c r="A2839" s="195"/>
      <c r="B2839" s="189" t="s">
        <v>393</v>
      </c>
      <c r="C2839" s="501" t="s">
        <v>394</v>
      </c>
      <c r="D2839" s="501"/>
      <c r="E2839" s="501"/>
      <c r="F2839" s="501"/>
      <c r="G2839" s="501"/>
      <c r="H2839" s="190" t="s">
        <v>392</v>
      </c>
      <c r="I2839" s="201">
        <v>6.29</v>
      </c>
      <c r="J2839" s="202">
        <v>1.0367</v>
      </c>
      <c r="K2839" s="215">
        <v>2.0866698000000001</v>
      </c>
      <c r="L2839" s="198"/>
      <c r="M2839" s="199"/>
      <c r="N2839" s="200">
        <v>566.14</v>
      </c>
      <c r="O2839" s="191"/>
      <c r="P2839" s="194">
        <v>1181.3499999999999</v>
      </c>
      <c r="Q2839" s="278"/>
      <c r="R2839" s="278"/>
      <c r="GO2839" s="277"/>
      <c r="GP2839" s="277"/>
      <c r="GQ2839" s="277"/>
      <c r="GR2839" s="277"/>
      <c r="GS2839" s="277"/>
      <c r="GT2839" s="277"/>
      <c r="GU2839" s="277"/>
      <c r="GW2839" s="157"/>
      <c r="GX2839" s="157" t="s">
        <v>394</v>
      </c>
      <c r="GY2839" s="157"/>
      <c r="GZ2839" s="277"/>
      <c r="HA2839" s="157"/>
      <c r="HB2839" s="157"/>
      <c r="HC2839" s="277"/>
      <c r="HD2839" s="277"/>
      <c r="HF2839" s="277"/>
      <c r="HH2839" s="289"/>
    </row>
    <row r="2840" spans="1:216" ht="12.75" customHeight="1">
      <c r="A2840" s="188"/>
      <c r="B2840" s="189" t="s">
        <v>167</v>
      </c>
      <c r="C2840" s="501" t="s">
        <v>395</v>
      </c>
      <c r="D2840" s="501"/>
      <c r="E2840" s="501"/>
      <c r="F2840" s="501"/>
      <c r="G2840" s="501"/>
      <c r="H2840" s="190"/>
      <c r="I2840" s="191"/>
      <c r="J2840" s="191"/>
      <c r="K2840" s="191"/>
      <c r="L2840" s="193"/>
      <c r="M2840" s="191"/>
      <c r="N2840" s="193"/>
      <c r="O2840" s="191"/>
      <c r="P2840" s="216">
        <v>21.16</v>
      </c>
      <c r="GO2840" s="277"/>
      <c r="GP2840" s="277"/>
      <c r="GQ2840" s="277"/>
      <c r="GR2840" s="277"/>
      <c r="GS2840" s="277"/>
      <c r="GT2840" s="277"/>
      <c r="GU2840" s="277"/>
      <c r="GW2840" s="157" t="s">
        <v>395</v>
      </c>
      <c r="GX2840" s="157"/>
      <c r="GY2840" s="157"/>
      <c r="GZ2840" s="277"/>
      <c r="HA2840" s="157"/>
      <c r="HB2840" s="157"/>
      <c r="HC2840" s="277"/>
      <c r="HD2840" s="277"/>
      <c r="HF2840" s="277"/>
      <c r="HH2840" s="289"/>
    </row>
    <row r="2841" spans="1:216" ht="12.75" customHeight="1">
      <c r="A2841" s="188"/>
      <c r="B2841" s="189"/>
      <c r="C2841" s="501" t="s">
        <v>396</v>
      </c>
      <c r="D2841" s="501"/>
      <c r="E2841" s="501"/>
      <c r="F2841" s="501"/>
      <c r="G2841" s="501"/>
      <c r="H2841" s="190" t="s">
        <v>392</v>
      </c>
      <c r="I2841" s="191"/>
      <c r="J2841" s="191"/>
      <c r="K2841" s="215">
        <v>1.9904600000000001E-2</v>
      </c>
      <c r="L2841" s="193"/>
      <c r="M2841" s="191"/>
      <c r="N2841" s="193"/>
      <c r="O2841" s="191"/>
      <c r="P2841" s="216">
        <v>13.5</v>
      </c>
      <c r="GO2841" s="277"/>
      <c r="GP2841" s="277"/>
      <c r="GQ2841" s="277"/>
      <c r="GR2841" s="277"/>
      <c r="GS2841" s="277"/>
      <c r="GT2841" s="277"/>
      <c r="GU2841" s="277"/>
      <c r="GW2841" s="157" t="s">
        <v>396</v>
      </c>
      <c r="GX2841" s="157"/>
      <c r="GY2841" s="157"/>
      <c r="GZ2841" s="277"/>
      <c r="HA2841" s="157"/>
      <c r="HB2841" s="157"/>
      <c r="HC2841" s="277"/>
      <c r="HD2841" s="277"/>
      <c r="HF2841" s="277"/>
      <c r="HH2841" s="289"/>
    </row>
    <row r="2842" spans="1:216" ht="12.75" customHeight="1">
      <c r="A2842" s="195"/>
      <c r="B2842" s="189" t="s">
        <v>397</v>
      </c>
      <c r="C2842" s="501" t="s">
        <v>398</v>
      </c>
      <c r="D2842" s="501"/>
      <c r="E2842" s="501"/>
      <c r="F2842" s="501"/>
      <c r="G2842" s="501"/>
      <c r="H2842" s="190" t="s">
        <v>399</v>
      </c>
      <c r="I2842" s="201">
        <v>0.03</v>
      </c>
      <c r="J2842" s="202">
        <v>1.0367</v>
      </c>
      <c r="K2842" s="215">
        <v>9.9523000000000007E-3</v>
      </c>
      <c r="L2842" s="198"/>
      <c r="M2842" s="199"/>
      <c r="N2842" s="200">
        <v>1582.31</v>
      </c>
      <c r="O2842" s="191"/>
      <c r="P2842" s="194">
        <v>15.75</v>
      </c>
      <c r="Q2842" s="278"/>
      <c r="R2842" s="278"/>
      <c r="GO2842" s="277"/>
      <c r="GP2842" s="277"/>
      <c r="GQ2842" s="277"/>
      <c r="GR2842" s="277"/>
      <c r="GS2842" s="277"/>
      <c r="GT2842" s="277"/>
      <c r="GU2842" s="277"/>
      <c r="GW2842" s="157"/>
      <c r="GX2842" s="157" t="s">
        <v>398</v>
      </c>
      <c r="GY2842" s="157"/>
      <c r="GZ2842" s="277"/>
      <c r="HA2842" s="157"/>
      <c r="HB2842" s="157"/>
      <c r="HC2842" s="277"/>
      <c r="HD2842" s="277"/>
      <c r="HF2842" s="277"/>
      <c r="HH2842" s="289"/>
    </row>
    <row r="2843" spans="1:216" ht="12.75" customHeight="1">
      <c r="A2843" s="203"/>
      <c r="B2843" s="189" t="s">
        <v>400</v>
      </c>
      <c r="C2843" s="501" t="s">
        <v>401</v>
      </c>
      <c r="D2843" s="501"/>
      <c r="E2843" s="501"/>
      <c r="F2843" s="501"/>
      <c r="G2843" s="501"/>
      <c r="H2843" s="190" t="s">
        <v>392</v>
      </c>
      <c r="I2843" s="201">
        <v>0.03</v>
      </c>
      <c r="J2843" s="202">
        <v>1.0367</v>
      </c>
      <c r="K2843" s="215">
        <v>9.9523000000000007E-3</v>
      </c>
      <c r="L2843" s="193"/>
      <c r="M2843" s="191"/>
      <c r="N2843" s="204">
        <v>777.91</v>
      </c>
      <c r="O2843" s="191"/>
      <c r="P2843" s="216">
        <v>7.74</v>
      </c>
      <c r="GO2843" s="277"/>
      <c r="GP2843" s="277"/>
      <c r="GQ2843" s="277"/>
      <c r="GR2843" s="277"/>
      <c r="GS2843" s="277"/>
      <c r="GT2843" s="277"/>
      <c r="GU2843" s="277"/>
      <c r="GW2843" s="157"/>
      <c r="GX2843" s="157"/>
      <c r="GY2843" s="157" t="s">
        <v>401</v>
      </c>
      <c r="GZ2843" s="277"/>
      <c r="HA2843" s="157"/>
      <c r="HB2843" s="157"/>
      <c r="HC2843" s="277"/>
      <c r="HD2843" s="277"/>
      <c r="HF2843" s="277"/>
      <c r="HH2843" s="289"/>
    </row>
    <row r="2844" spans="1:216" ht="12.75" customHeight="1">
      <c r="A2844" s="195"/>
      <c r="B2844" s="189" t="s">
        <v>402</v>
      </c>
      <c r="C2844" s="501" t="s">
        <v>403</v>
      </c>
      <c r="D2844" s="501"/>
      <c r="E2844" s="501"/>
      <c r="F2844" s="501"/>
      <c r="G2844" s="501"/>
      <c r="H2844" s="190" t="s">
        <v>399</v>
      </c>
      <c r="I2844" s="201">
        <v>0.03</v>
      </c>
      <c r="J2844" s="202">
        <v>1.0367</v>
      </c>
      <c r="K2844" s="215">
        <v>9.9523000000000007E-3</v>
      </c>
      <c r="L2844" s="198"/>
      <c r="M2844" s="199"/>
      <c r="N2844" s="200">
        <v>543.33000000000004</v>
      </c>
      <c r="O2844" s="191"/>
      <c r="P2844" s="194">
        <v>5.41</v>
      </c>
      <c r="Q2844" s="278"/>
      <c r="R2844" s="278"/>
      <c r="GO2844" s="277"/>
      <c r="GP2844" s="277"/>
      <c r="GQ2844" s="277"/>
      <c r="GR2844" s="277"/>
      <c r="GS2844" s="277"/>
      <c r="GT2844" s="277"/>
      <c r="GU2844" s="277"/>
      <c r="GW2844" s="157"/>
      <c r="GX2844" s="157" t="s">
        <v>403</v>
      </c>
      <c r="GY2844" s="157"/>
      <c r="GZ2844" s="277"/>
      <c r="HA2844" s="157"/>
      <c r="HB2844" s="157"/>
      <c r="HC2844" s="277"/>
      <c r="HD2844" s="277"/>
      <c r="HF2844" s="277"/>
      <c r="HH2844" s="289"/>
    </row>
    <row r="2845" spans="1:216" ht="12.75" customHeight="1">
      <c r="A2845" s="203"/>
      <c r="B2845" s="189" t="s">
        <v>404</v>
      </c>
      <c r="C2845" s="501" t="s">
        <v>405</v>
      </c>
      <c r="D2845" s="501"/>
      <c r="E2845" s="501"/>
      <c r="F2845" s="501"/>
      <c r="G2845" s="501"/>
      <c r="H2845" s="190" t="s">
        <v>392</v>
      </c>
      <c r="I2845" s="201">
        <v>0.03</v>
      </c>
      <c r="J2845" s="202">
        <v>1.0367</v>
      </c>
      <c r="K2845" s="215">
        <v>9.9523000000000007E-3</v>
      </c>
      <c r="L2845" s="193"/>
      <c r="M2845" s="191"/>
      <c r="N2845" s="204">
        <v>579.11</v>
      </c>
      <c r="O2845" s="191"/>
      <c r="P2845" s="216">
        <v>5.76</v>
      </c>
      <c r="GO2845" s="277"/>
      <c r="GP2845" s="277"/>
      <c r="GQ2845" s="277"/>
      <c r="GR2845" s="277"/>
      <c r="GS2845" s="277"/>
      <c r="GT2845" s="277"/>
      <c r="GU2845" s="277"/>
      <c r="GW2845" s="157"/>
      <c r="GX2845" s="157"/>
      <c r="GY2845" s="157" t="s">
        <v>405</v>
      </c>
      <c r="GZ2845" s="277"/>
      <c r="HA2845" s="157"/>
      <c r="HB2845" s="157"/>
      <c r="HC2845" s="277"/>
      <c r="HD2845" s="277"/>
      <c r="HF2845" s="277"/>
      <c r="HH2845" s="289"/>
    </row>
    <row r="2846" spans="1:216" ht="12.75" customHeight="1">
      <c r="A2846" s="188"/>
      <c r="B2846" s="189" t="s">
        <v>180</v>
      </c>
      <c r="C2846" s="501" t="s">
        <v>410</v>
      </c>
      <c r="D2846" s="501"/>
      <c r="E2846" s="501"/>
      <c r="F2846" s="501"/>
      <c r="G2846" s="501"/>
      <c r="H2846" s="190"/>
      <c r="I2846" s="191"/>
      <c r="J2846" s="191"/>
      <c r="K2846" s="191"/>
      <c r="L2846" s="193"/>
      <c r="M2846" s="191"/>
      <c r="N2846" s="193"/>
      <c r="O2846" s="191"/>
      <c r="P2846" s="216">
        <v>104.57</v>
      </c>
      <c r="GO2846" s="277"/>
      <c r="GP2846" s="277"/>
      <c r="GQ2846" s="277"/>
      <c r="GR2846" s="277"/>
      <c r="GS2846" s="277"/>
      <c r="GT2846" s="277"/>
      <c r="GU2846" s="277"/>
      <c r="GW2846" s="157" t="s">
        <v>410</v>
      </c>
      <c r="GX2846" s="157"/>
      <c r="GY2846" s="157"/>
      <c r="GZ2846" s="277"/>
      <c r="HA2846" s="157"/>
      <c r="HB2846" s="157"/>
      <c r="HC2846" s="277"/>
      <c r="HD2846" s="277"/>
      <c r="HF2846" s="277"/>
      <c r="HH2846" s="289"/>
    </row>
    <row r="2847" spans="1:216" ht="33.75" customHeight="1">
      <c r="A2847" s="195"/>
      <c r="B2847" s="189" t="s">
        <v>593</v>
      </c>
      <c r="C2847" s="501" t="s">
        <v>594</v>
      </c>
      <c r="D2847" s="501"/>
      <c r="E2847" s="501"/>
      <c r="F2847" s="501"/>
      <c r="G2847" s="501"/>
      <c r="H2847" s="190" t="s">
        <v>595</v>
      </c>
      <c r="I2847" s="201">
        <v>26.67</v>
      </c>
      <c r="J2847" s="202">
        <v>1.0367</v>
      </c>
      <c r="K2847" s="215">
        <v>8.8476125000000003</v>
      </c>
      <c r="L2847" s="205">
        <v>5.87</v>
      </c>
      <c r="M2847" s="206">
        <v>0.87</v>
      </c>
      <c r="N2847" s="200">
        <v>5.1100000000000003</v>
      </c>
      <c r="O2847" s="191"/>
      <c r="P2847" s="194">
        <v>45.21</v>
      </c>
      <c r="Q2847" s="278"/>
      <c r="R2847" s="278"/>
      <c r="GO2847" s="277"/>
      <c r="GP2847" s="277"/>
      <c r="GQ2847" s="277"/>
      <c r="GR2847" s="277"/>
      <c r="GS2847" s="277"/>
      <c r="GT2847" s="277"/>
      <c r="GU2847" s="277"/>
      <c r="GW2847" s="157"/>
      <c r="GX2847" s="157" t="s">
        <v>594</v>
      </c>
      <c r="GY2847" s="157"/>
      <c r="GZ2847" s="277"/>
      <c r="HA2847" s="157"/>
      <c r="HB2847" s="157"/>
      <c r="HC2847" s="277"/>
      <c r="HD2847" s="277"/>
      <c r="HF2847" s="277"/>
      <c r="HH2847" s="289"/>
    </row>
    <row r="2848" spans="1:216" ht="12.75" customHeight="1">
      <c r="A2848" s="195"/>
      <c r="B2848" s="189" t="s">
        <v>1433</v>
      </c>
      <c r="C2848" s="501" t="s">
        <v>1434</v>
      </c>
      <c r="D2848" s="501"/>
      <c r="E2848" s="501"/>
      <c r="F2848" s="501"/>
      <c r="G2848" s="501"/>
      <c r="H2848" s="190" t="s">
        <v>418</v>
      </c>
      <c r="I2848" s="192">
        <v>1.0499999999999999E-3</v>
      </c>
      <c r="J2848" s="202">
        <v>1.0367</v>
      </c>
      <c r="K2848" s="215">
        <v>3.4830000000000001E-4</v>
      </c>
      <c r="L2848" s="208">
        <v>43821.53</v>
      </c>
      <c r="M2848" s="206">
        <v>1.34</v>
      </c>
      <c r="N2848" s="200">
        <v>58720.85</v>
      </c>
      <c r="O2848" s="191"/>
      <c r="P2848" s="194">
        <v>20.45</v>
      </c>
      <c r="Q2848" s="278"/>
      <c r="R2848" s="278"/>
      <c r="GO2848" s="277"/>
      <c r="GP2848" s="277"/>
      <c r="GQ2848" s="277"/>
      <c r="GR2848" s="277"/>
      <c r="GS2848" s="277"/>
      <c r="GT2848" s="277"/>
      <c r="GU2848" s="277"/>
      <c r="GW2848" s="157"/>
      <c r="GX2848" s="157" t="s">
        <v>1434</v>
      </c>
      <c r="GY2848" s="157"/>
      <c r="GZ2848" s="277"/>
      <c r="HA2848" s="157"/>
      <c r="HB2848" s="157"/>
      <c r="HC2848" s="277"/>
      <c r="HD2848" s="277"/>
      <c r="HF2848" s="277"/>
      <c r="HH2848" s="289"/>
    </row>
    <row r="2849" spans="1:216" ht="12.75" customHeight="1">
      <c r="A2849" s="195"/>
      <c r="B2849" s="189" t="s">
        <v>730</v>
      </c>
      <c r="C2849" s="501" t="s">
        <v>731</v>
      </c>
      <c r="D2849" s="501"/>
      <c r="E2849" s="501"/>
      <c r="F2849" s="501"/>
      <c r="G2849" s="501"/>
      <c r="H2849" s="190" t="s">
        <v>413</v>
      </c>
      <c r="I2849" s="201">
        <v>0.02</v>
      </c>
      <c r="J2849" s="202">
        <v>1.0367</v>
      </c>
      <c r="K2849" s="215">
        <v>6.6349E-3</v>
      </c>
      <c r="L2849" s="205">
        <v>79.88</v>
      </c>
      <c r="M2849" s="206">
        <v>1.42</v>
      </c>
      <c r="N2849" s="200">
        <v>113.43</v>
      </c>
      <c r="O2849" s="191"/>
      <c r="P2849" s="194">
        <v>0.75</v>
      </c>
      <c r="Q2849" s="278"/>
      <c r="R2849" s="278"/>
      <c r="GO2849" s="277"/>
      <c r="GP2849" s="277"/>
      <c r="GQ2849" s="277"/>
      <c r="GR2849" s="277"/>
      <c r="GS2849" s="277"/>
      <c r="GT2849" s="277"/>
      <c r="GU2849" s="277"/>
      <c r="GW2849" s="157"/>
      <c r="GX2849" s="157" t="s">
        <v>731</v>
      </c>
      <c r="GY2849" s="157"/>
      <c r="GZ2849" s="277"/>
      <c r="HA2849" s="157"/>
      <c r="HB2849" s="157"/>
      <c r="HC2849" s="277"/>
      <c r="HD2849" s="277"/>
      <c r="HF2849" s="277"/>
      <c r="HH2849" s="289"/>
    </row>
    <row r="2850" spans="1:216" ht="12.75" customHeight="1">
      <c r="A2850" s="195"/>
      <c r="B2850" s="189" t="s">
        <v>1451</v>
      </c>
      <c r="C2850" s="501" t="s">
        <v>1452</v>
      </c>
      <c r="D2850" s="501"/>
      <c r="E2850" s="501"/>
      <c r="F2850" s="501"/>
      <c r="G2850" s="501"/>
      <c r="H2850" s="190" t="s">
        <v>587</v>
      </c>
      <c r="I2850" s="201">
        <v>0.05</v>
      </c>
      <c r="J2850" s="202">
        <v>1.0367</v>
      </c>
      <c r="K2850" s="215">
        <v>1.65872E-2</v>
      </c>
      <c r="L2850" s="208">
        <v>1239.94</v>
      </c>
      <c r="M2850" s="206">
        <v>1.29</v>
      </c>
      <c r="N2850" s="200">
        <v>1599.52</v>
      </c>
      <c r="O2850" s="191"/>
      <c r="P2850" s="194">
        <v>26.53</v>
      </c>
      <c r="Q2850" s="278"/>
      <c r="R2850" s="278"/>
      <c r="GO2850" s="277"/>
      <c r="GP2850" s="277"/>
      <c r="GQ2850" s="277"/>
      <c r="GR2850" s="277"/>
      <c r="GS2850" s="277"/>
      <c r="GT2850" s="277"/>
      <c r="GU2850" s="277"/>
      <c r="GW2850" s="157"/>
      <c r="GX2850" s="157" t="s">
        <v>1452</v>
      </c>
      <c r="GY2850" s="157"/>
      <c r="GZ2850" s="277"/>
      <c r="HA2850" s="157"/>
      <c r="HB2850" s="157"/>
      <c r="HC2850" s="277"/>
      <c r="HD2850" s="277"/>
      <c r="HF2850" s="277"/>
      <c r="HH2850" s="289"/>
    </row>
    <row r="2851" spans="1:216" ht="12.75" customHeight="1">
      <c r="A2851" s="195"/>
      <c r="B2851" s="189" t="s">
        <v>1453</v>
      </c>
      <c r="C2851" s="501" t="s">
        <v>1454</v>
      </c>
      <c r="D2851" s="501"/>
      <c r="E2851" s="501"/>
      <c r="F2851" s="501"/>
      <c r="G2851" s="501"/>
      <c r="H2851" s="190" t="s">
        <v>1124</v>
      </c>
      <c r="I2851" s="202">
        <v>1.2200000000000001E-2</v>
      </c>
      <c r="J2851" s="202">
        <v>1.0367</v>
      </c>
      <c r="K2851" s="215">
        <v>4.0473000000000002E-3</v>
      </c>
      <c r="L2851" s="208">
        <v>2316.7800000000002</v>
      </c>
      <c r="M2851" s="206">
        <v>1.24</v>
      </c>
      <c r="N2851" s="200">
        <v>2872.81</v>
      </c>
      <c r="O2851" s="191"/>
      <c r="P2851" s="194">
        <v>11.63</v>
      </c>
      <c r="Q2851" s="278"/>
      <c r="R2851" s="278"/>
      <c r="GO2851" s="277"/>
      <c r="GP2851" s="277"/>
      <c r="GQ2851" s="277"/>
      <c r="GR2851" s="277"/>
      <c r="GS2851" s="277"/>
      <c r="GT2851" s="277"/>
      <c r="GU2851" s="277"/>
      <c r="GW2851" s="157"/>
      <c r="GX2851" s="157" t="s">
        <v>1454</v>
      </c>
      <c r="GY2851" s="157"/>
      <c r="GZ2851" s="277"/>
      <c r="HA2851" s="157"/>
      <c r="HB2851" s="157"/>
      <c r="HC2851" s="277"/>
      <c r="HD2851" s="277"/>
      <c r="HF2851" s="277"/>
      <c r="HH2851" s="289"/>
    </row>
    <row r="2852" spans="1:216" ht="12.75" customHeight="1">
      <c r="A2852" s="210"/>
      <c r="B2852" s="187"/>
      <c r="C2852" s="500" t="s">
        <v>429</v>
      </c>
      <c r="D2852" s="500"/>
      <c r="E2852" s="500"/>
      <c r="F2852" s="500"/>
      <c r="G2852" s="500"/>
      <c r="H2852" s="180"/>
      <c r="I2852" s="181"/>
      <c r="J2852" s="181"/>
      <c r="K2852" s="181"/>
      <c r="L2852" s="183"/>
      <c r="M2852" s="181"/>
      <c r="N2852" s="211"/>
      <c r="O2852" s="181"/>
      <c r="P2852" s="212">
        <v>1320.58</v>
      </c>
      <c r="Q2852" s="278"/>
      <c r="R2852" s="278"/>
      <c r="GO2852" s="277"/>
      <c r="GP2852" s="277"/>
      <c r="GQ2852" s="277"/>
      <c r="GR2852" s="277"/>
      <c r="GS2852" s="277"/>
      <c r="GT2852" s="277"/>
      <c r="GU2852" s="277"/>
      <c r="GW2852" s="157"/>
      <c r="GX2852" s="157"/>
      <c r="GY2852" s="157"/>
      <c r="GZ2852" s="277" t="s">
        <v>429</v>
      </c>
      <c r="HA2852" s="157"/>
      <c r="HB2852" s="157"/>
      <c r="HC2852" s="277"/>
      <c r="HD2852" s="277"/>
      <c r="HF2852" s="277"/>
      <c r="HH2852" s="289"/>
    </row>
    <row r="2853" spans="1:216" ht="12.75" customHeight="1">
      <c r="A2853" s="203" t="s">
        <v>2326</v>
      </c>
      <c r="B2853" s="189" t="s">
        <v>430</v>
      </c>
      <c r="C2853" s="501" t="s">
        <v>431</v>
      </c>
      <c r="D2853" s="501"/>
      <c r="E2853" s="501"/>
      <c r="F2853" s="501"/>
      <c r="G2853" s="501"/>
      <c r="H2853" s="190" t="s">
        <v>432</v>
      </c>
      <c r="I2853" s="209">
        <v>2</v>
      </c>
      <c r="J2853" s="191"/>
      <c r="K2853" s="209">
        <v>2</v>
      </c>
      <c r="L2853" s="193"/>
      <c r="M2853" s="191"/>
      <c r="N2853" s="193"/>
      <c r="O2853" s="202">
        <v>1.0367</v>
      </c>
      <c r="P2853" s="216">
        <v>23.63</v>
      </c>
      <c r="GO2853" s="277"/>
      <c r="GP2853" s="277"/>
      <c r="GQ2853" s="277"/>
      <c r="GR2853" s="277"/>
      <c r="GS2853" s="277"/>
      <c r="GT2853" s="277"/>
      <c r="GU2853" s="277"/>
      <c r="GW2853" s="157"/>
      <c r="GX2853" s="157"/>
      <c r="GY2853" s="157"/>
      <c r="GZ2853" s="277"/>
      <c r="HA2853" s="157" t="s">
        <v>431</v>
      </c>
      <c r="HB2853" s="157"/>
      <c r="HC2853" s="277"/>
      <c r="HD2853" s="277"/>
      <c r="HF2853" s="277"/>
      <c r="HH2853" s="289"/>
    </row>
    <row r="2854" spans="1:216" ht="12.75" customHeight="1">
      <c r="A2854" s="203"/>
      <c r="B2854" s="189"/>
      <c r="C2854" s="501" t="s">
        <v>433</v>
      </c>
      <c r="D2854" s="501"/>
      <c r="E2854" s="501"/>
      <c r="F2854" s="501"/>
      <c r="G2854" s="501"/>
      <c r="H2854" s="190"/>
      <c r="I2854" s="191"/>
      <c r="J2854" s="191"/>
      <c r="K2854" s="191"/>
      <c r="L2854" s="193"/>
      <c r="M2854" s="191"/>
      <c r="N2854" s="193"/>
      <c r="O2854" s="191"/>
      <c r="P2854" s="194">
        <v>1194.8499999999999</v>
      </c>
      <c r="GO2854" s="277"/>
      <c r="GP2854" s="277"/>
      <c r="GQ2854" s="277"/>
      <c r="GR2854" s="277"/>
      <c r="GS2854" s="277"/>
      <c r="GT2854" s="277"/>
      <c r="GU2854" s="277"/>
      <c r="GW2854" s="157"/>
      <c r="GX2854" s="157"/>
      <c r="GY2854" s="157"/>
      <c r="GZ2854" s="277"/>
      <c r="HA2854" s="157"/>
      <c r="HB2854" s="157" t="s">
        <v>433</v>
      </c>
      <c r="HC2854" s="277"/>
      <c r="HD2854" s="277"/>
      <c r="HF2854" s="277"/>
      <c r="HH2854" s="289"/>
    </row>
    <row r="2855" spans="1:216" ht="12.75" customHeight="1">
      <c r="A2855" s="203"/>
      <c r="B2855" s="189" t="s">
        <v>603</v>
      </c>
      <c r="C2855" s="501" t="s">
        <v>604</v>
      </c>
      <c r="D2855" s="501"/>
      <c r="E2855" s="501"/>
      <c r="F2855" s="501"/>
      <c r="G2855" s="501"/>
      <c r="H2855" s="190" t="s">
        <v>432</v>
      </c>
      <c r="I2855" s="209">
        <v>97</v>
      </c>
      <c r="J2855" s="191"/>
      <c r="K2855" s="209">
        <v>97</v>
      </c>
      <c r="L2855" s="193"/>
      <c r="M2855" s="191"/>
      <c r="N2855" s="193"/>
      <c r="O2855" s="191"/>
      <c r="P2855" s="194">
        <v>1159</v>
      </c>
      <c r="GO2855" s="277"/>
      <c r="GP2855" s="277"/>
      <c r="GQ2855" s="277"/>
      <c r="GR2855" s="277"/>
      <c r="GS2855" s="277"/>
      <c r="GT2855" s="277"/>
      <c r="GU2855" s="277"/>
      <c r="GW2855" s="157"/>
      <c r="GX2855" s="157"/>
      <c r="GY2855" s="157"/>
      <c r="GZ2855" s="277"/>
      <c r="HA2855" s="157"/>
      <c r="HB2855" s="157" t="s">
        <v>604</v>
      </c>
      <c r="HC2855" s="277"/>
      <c r="HD2855" s="277"/>
      <c r="HF2855" s="277"/>
      <c r="HH2855" s="289"/>
    </row>
    <row r="2856" spans="1:216" ht="12.75" customHeight="1">
      <c r="A2856" s="203"/>
      <c r="B2856" s="189" t="s">
        <v>605</v>
      </c>
      <c r="C2856" s="501" t="s">
        <v>606</v>
      </c>
      <c r="D2856" s="501"/>
      <c r="E2856" s="501"/>
      <c r="F2856" s="501"/>
      <c r="G2856" s="501"/>
      <c r="H2856" s="190" t="s">
        <v>432</v>
      </c>
      <c r="I2856" s="209">
        <v>51</v>
      </c>
      <c r="J2856" s="191"/>
      <c r="K2856" s="209">
        <v>51</v>
      </c>
      <c r="L2856" s="193"/>
      <c r="M2856" s="191"/>
      <c r="N2856" s="193"/>
      <c r="O2856" s="191"/>
      <c r="P2856" s="216">
        <v>609.37</v>
      </c>
      <c r="GO2856" s="277"/>
      <c r="GP2856" s="277"/>
      <c r="GQ2856" s="277"/>
      <c r="GR2856" s="277"/>
      <c r="GS2856" s="277"/>
      <c r="GT2856" s="277"/>
      <c r="GU2856" s="277"/>
      <c r="GW2856" s="157"/>
      <c r="GX2856" s="157"/>
      <c r="GY2856" s="157"/>
      <c r="GZ2856" s="277"/>
      <c r="HA2856" s="157"/>
      <c r="HB2856" s="157" t="s">
        <v>606</v>
      </c>
      <c r="HC2856" s="277"/>
      <c r="HD2856" s="277"/>
      <c r="HF2856" s="277"/>
      <c r="HH2856" s="289"/>
    </row>
    <row r="2857" spans="1:216" ht="12.75" customHeight="1">
      <c r="A2857" s="213"/>
      <c r="B2857" s="214"/>
      <c r="C2857" s="500" t="s">
        <v>438</v>
      </c>
      <c r="D2857" s="500"/>
      <c r="E2857" s="500"/>
      <c r="F2857" s="500"/>
      <c r="G2857" s="500"/>
      <c r="H2857" s="180"/>
      <c r="I2857" s="181"/>
      <c r="J2857" s="181"/>
      <c r="K2857" s="181"/>
      <c r="L2857" s="183"/>
      <c r="M2857" s="181"/>
      <c r="N2857" s="211">
        <v>9726.81</v>
      </c>
      <c r="O2857" s="181"/>
      <c r="P2857" s="212">
        <v>3112.58</v>
      </c>
      <c r="GO2857" s="277"/>
      <c r="GP2857" s="277"/>
      <c r="GQ2857" s="277"/>
      <c r="GR2857" s="277"/>
      <c r="GS2857" s="277"/>
      <c r="GT2857" s="277"/>
      <c r="GU2857" s="277"/>
      <c r="GW2857" s="157"/>
      <c r="GX2857" s="157"/>
      <c r="GY2857" s="157"/>
      <c r="GZ2857" s="277"/>
      <c r="HA2857" s="157"/>
      <c r="HB2857" s="157"/>
      <c r="HC2857" s="277" t="s">
        <v>438</v>
      </c>
      <c r="HD2857" s="277"/>
      <c r="HF2857" s="277"/>
      <c r="HH2857" s="289"/>
    </row>
    <row r="2858" spans="1:216" ht="12.75" customHeight="1">
      <c r="A2858" s="497" t="s">
        <v>2327</v>
      </c>
      <c r="B2858" s="497"/>
      <c r="C2858" s="497"/>
      <c r="D2858" s="497"/>
      <c r="E2858" s="497"/>
      <c r="F2858" s="497"/>
      <c r="G2858" s="497"/>
      <c r="H2858" s="497"/>
      <c r="I2858" s="497"/>
      <c r="J2858" s="497"/>
      <c r="K2858" s="497"/>
      <c r="L2858" s="497"/>
      <c r="M2858" s="497"/>
      <c r="N2858" s="497"/>
      <c r="O2858" s="497"/>
      <c r="P2858" s="497"/>
      <c r="GO2858" s="277"/>
      <c r="GP2858" s="277" t="s">
        <v>2327</v>
      </c>
      <c r="GQ2858" s="277"/>
      <c r="GR2858" s="277"/>
      <c r="GS2858" s="277"/>
      <c r="GT2858" s="277"/>
      <c r="GU2858" s="277"/>
      <c r="GW2858" s="157"/>
      <c r="GX2858" s="157"/>
      <c r="GY2858" s="157"/>
      <c r="GZ2858" s="277"/>
      <c r="HA2858" s="157"/>
      <c r="HB2858" s="157"/>
      <c r="HC2858" s="277"/>
      <c r="HD2858" s="277"/>
      <c r="HF2858" s="277"/>
      <c r="HH2858" s="289"/>
    </row>
    <row r="2859" spans="1:216" ht="12.75" customHeight="1">
      <c r="A2859" s="497" t="s">
        <v>2029</v>
      </c>
      <c r="B2859" s="497"/>
      <c r="C2859" s="497"/>
      <c r="D2859" s="497"/>
      <c r="E2859" s="497"/>
      <c r="F2859" s="497"/>
      <c r="G2859" s="497"/>
      <c r="H2859" s="497"/>
      <c r="I2859" s="497"/>
      <c r="J2859" s="497"/>
      <c r="K2859" s="497"/>
      <c r="L2859" s="497"/>
      <c r="M2859" s="497"/>
      <c r="N2859" s="497"/>
      <c r="O2859" s="497"/>
      <c r="P2859" s="497"/>
      <c r="GO2859" s="277"/>
      <c r="GP2859" s="277" t="s">
        <v>2029</v>
      </c>
      <c r="GQ2859" s="277"/>
      <c r="GR2859" s="277"/>
      <c r="GS2859" s="277"/>
      <c r="GT2859" s="277"/>
      <c r="GU2859" s="277"/>
      <c r="GW2859" s="157"/>
      <c r="GX2859" s="157"/>
      <c r="GY2859" s="157"/>
      <c r="GZ2859" s="277"/>
      <c r="HA2859" s="157"/>
      <c r="HB2859" s="157"/>
      <c r="HC2859" s="277"/>
      <c r="HD2859" s="277"/>
      <c r="HF2859" s="277"/>
      <c r="HH2859" s="289"/>
    </row>
    <row r="2860" spans="1:216" ht="12.75" customHeight="1">
      <c r="A2860" s="178" t="s">
        <v>847</v>
      </c>
      <c r="B2860" s="179" t="s">
        <v>1408</v>
      </c>
      <c r="C2860" s="498" t="s">
        <v>1409</v>
      </c>
      <c r="D2860" s="498"/>
      <c r="E2860" s="498"/>
      <c r="F2860" s="498"/>
      <c r="G2860" s="498"/>
      <c r="H2860" s="180" t="s">
        <v>610</v>
      </c>
      <c r="I2860" s="181">
        <v>3.94</v>
      </c>
      <c r="J2860" s="182">
        <v>1</v>
      </c>
      <c r="K2860" s="219">
        <v>3.94</v>
      </c>
      <c r="L2860" s="183"/>
      <c r="M2860" s="181"/>
      <c r="N2860" s="184"/>
      <c r="O2860" s="181"/>
      <c r="P2860" s="185"/>
      <c r="GO2860" s="277"/>
      <c r="GP2860" s="277"/>
      <c r="GQ2860" s="277" t="s">
        <v>1409</v>
      </c>
      <c r="GR2860" s="277"/>
      <c r="GS2860" s="277"/>
      <c r="GT2860" s="277"/>
      <c r="GU2860" s="277"/>
      <c r="GW2860" s="157"/>
      <c r="GX2860" s="157"/>
      <c r="GY2860" s="157"/>
      <c r="GZ2860" s="277"/>
      <c r="HA2860" s="157"/>
      <c r="HB2860" s="157"/>
      <c r="HC2860" s="277"/>
      <c r="HD2860" s="277"/>
      <c r="HF2860" s="277"/>
      <c r="HH2860" s="289"/>
    </row>
    <row r="2861" spans="1:216" ht="12.75" customHeight="1">
      <c r="A2861" s="186"/>
      <c r="B2861" s="187"/>
      <c r="C2861" s="499" t="s">
        <v>2011</v>
      </c>
      <c r="D2861" s="499"/>
      <c r="E2861" s="499"/>
      <c r="F2861" s="499"/>
      <c r="G2861" s="499"/>
      <c r="H2861" s="499"/>
      <c r="I2861" s="499"/>
      <c r="J2861" s="499"/>
      <c r="K2861" s="499"/>
      <c r="L2861" s="499"/>
      <c r="M2861" s="499"/>
      <c r="N2861" s="499"/>
      <c r="O2861" s="499"/>
      <c r="P2861" s="499"/>
      <c r="GO2861" s="277"/>
      <c r="GP2861" s="277"/>
      <c r="GQ2861" s="277"/>
      <c r="GR2861" s="277"/>
      <c r="GS2861" s="277"/>
      <c r="GT2861" s="277"/>
      <c r="GU2861" s="277"/>
      <c r="GV2861" s="140" t="s">
        <v>2011</v>
      </c>
      <c r="GW2861" s="157"/>
      <c r="GX2861" s="157"/>
      <c r="GY2861" s="157"/>
      <c r="GZ2861" s="277"/>
      <c r="HA2861" s="157"/>
      <c r="HB2861" s="157"/>
      <c r="HC2861" s="277"/>
      <c r="HD2861" s="277"/>
      <c r="HF2861" s="277"/>
      <c r="HH2861" s="289"/>
    </row>
    <row r="2862" spans="1:216" ht="12.75" customHeight="1">
      <c r="A2862" s="188"/>
      <c r="B2862" s="189" t="s">
        <v>164</v>
      </c>
      <c r="C2862" s="501" t="s">
        <v>391</v>
      </c>
      <c r="D2862" s="501"/>
      <c r="E2862" s="501"/>
      <c r="F2862" s="501"/>
      <c r="G2862" s="501"/>
      <c r="H2862" s="190" t="s">
        <v>392</v>
      </c>
      <c r="I2862" s="191"/>
      <c r="J2862" s="191"/>
      <c r="K2862" s="215">
        <v>8.4142718999999992</v>
      </c>
      <c r="L2862" s="193"/>
      <c r="M2862" s="191"/>
      <c r="N2862" s="193"/>
      <c r="O2862" s="191"/>
      <c r="P2862" s="194">
        <v>4763.66</v>
      </c>
      <c r="GO2862" s="277"/>
      <c r="GP2862" s="277"/>
      <c r="GQ2862" s="277"/>
      <c r="GR2862" s="277"/>
      <c r="GS2862" s="277"/>
      <c r="GT2862" s="277"/>
      <c r="GU2862" s="277"/>
      <c r="GW2862" s="157" t="s">
        <v>391</v>
      </c>
      <c r="GX2862" s="157"/>
      <c r="GY2862" s="157"/>
      <c r="GZ2862" s="277"/>
      <c r="HA2862" s="157"/>
      <c r="HB2862" s="157"/>
      <c r="HC2862" s="277"/>
      <c r="HD2862" s="277"/>
      <c r="HF2862" s="277"/>
      <c r="HH2862" s="289"/>
    </row>
    <row r="2863" spans="1:216" ht="12.75" customHeight="1">
      <c r="A2863" s="195"/>
      <c r="B2863" s="189" t="s">
        <v>393</v>
      </c>
      <c r="C2863" s="501" t="s">
        <v>394</v>
      </c>
      <c r="D2863" s="501"/>
      <c r="E2863" s="501"/>
      <c r="F2863" s="501"/>
      <c r="G2863" s="501"/>
      <c r="H2863" s="190" t="s">
        <v>392</v>
      </c>
      <c r="I2863" s="201">
        <v>2.06</v>
      </c>
      <c r="J2863" s="202">
        <v>1.0367</v>
      </c>
      <c r="K2863" s="215">
        <v>8.4142718999999992</v>
      </c>
      <c r="L2863" s="198"/>
      <c r="M2863" s="199"/>
      <c r="N2863" s="200">
        <v>566.14</v>
      </c>
      <c r="O2863" s="191"/>
      <c r="P2863" s="194">
        <v>4763.66</v>
      </c>
      <c r="Q2863" s="278"/>
      <c r="R2863" s="278"/>
      <c r="GO2863" s="277"/>
      <c r="GP2863" s="277"/>
      <c r="GQ2863" s="277"/>
      <c r="GR2863" s="277"/>
      <c r="GS2863" s="277"/>
      <c r="GT2863" s="277"/>
      <c r="GU2863" s="277"/>
      <c r="GW2863" s="157"/>
      <c r="GX2863" s="157" t="s">
        <v>394</v>
      </c>
      <c r="GY2863" s="157"/>
      <c r="GZ2863" s="277"/>
      <c r="HA2863" s="157"/>
      <c r="HB2863" s="157"/>
      <c r="HC2863" s="277"/>
      <c r="HD2863" s="277"/>
      <c r="HF2863" s="277"/>
      <c r="HH2863" s="289"/>
    </row>
    <row r="2864" spans="1:216" ht="12.75" customHeight="1">
      <c r="A2864" s="188"/>
      <c r="B2864" s="189" t="s">
        <v>167</v>
      </c>
      <c r="C2864" s="501" t="s">
        <v>395</v>
      </c>
      <c r="D2864" s="501"/>
      <c r="E2864" s="501"/>
      <c r="F2864" s="501"/>
      <c r="G2864" s="501"/>
      <c r="H2864" s="190"/>
      <c r="I2864" s="191"/>
      <c r="J2864" s="191"/>
      <c r="K2864" s="191"/>
      <c r="L2864" s="193"/>
      <c r="M2864" s="191"/>
      <c r="N2864" s="193"/>
      <c r="O2864" s="191"/>
      <c r="P2864" s="216">
        <v>173.65</v>
      </c>
      <c r="GO2864" s="277"/>
      <c r="GP2864" s="277"/>
      <c r="GQ2864" s="277"/>
      <c r="GR2864" s="277"/>
      <c r="GS2864" s="277"/>
      <c r="GT2864" s="277"/>
      <c r="GU2864" s="277"/>
      <c r="GW2864" s="157" t="s">
        <v>395</v>
      </c>
      <c r="GX2864" s="157"/>
      <c r="GY2864" s="157"/>
      <c r="GZ2864" s="277"/>
      <c r="HA2864" s="157"/>
      <c r="HB2864" s="157"/>
      <c r="HC2864" s="277"/>
      <c r="HD2864" s="277"/>
      <c r="HF2864" s="277"/>
      <c r="HH2864" s="289"/>
    </row>
    <row r="2865" spans="1:216" ht="12.75" customHeight="1">
      <c r="A2865" s="188"/>
      <c r="B2865" s="189"/>
      <c r="C2865" s="501" t="s">
        <v>396</v>
      </c>
      <c r="D2865" s="501"/>
      <c r="E2865" s="501"/>
      <c r="F2865" s="501"/>
      <c r="G2865" s="501"/>
      <c r="H2865" s="190" t="s">
        <v>392</v>
      </c>
      <c r="I2865" s="191"/>
      <c r="J2865" s="191"/>
      <c r="K2865" s="197">
        <v>0.163384</v>
      </c>
      <c r="L2865" s="193"/>
      <c r="M2865" s="191"/>
      <c r="N2865" s="193"/>
      <c r="O2865" s="191"/>
      <c r="P2865" s="216">
        <v>110.86</v>
      </c>
      <c r="GO2865" s="277"/>
      <c r="GP2865" s="277"/>
      <c r="GQ2865" s="277"/>
      <c r="GR2865" s="277"/>
      <c r="GS2865" s="277"/>
      <c r="GT2865" s="277"/>
      <c r="GU2865" s="277"/>
      <c r="GW2865" s="157" t="s">
        <v>396</v>
      </c>
      <c r="GX2865" s="157"/>
      <c r="GY2865" s="157"/>
      <c r="GZ2865" s="277"/>
      <c r="HA2865" s="157"/>
      <c r="HB2865" s="157"/>
      <c r="HC2865" s="277"/>
      <c r="HD2865" s="277"/>
      <c r="HF2865" s="277"/>
      <c r="HH2865" s="289"/>
    </row>
    <row r="2866" spans="1:216" ht="12.75" customHeight="1">
      <c r="A2866" s="195"/>
      <c r="B2866" s="189" t="s">
        <v>397</v>
      </c>
      <c r="C2866" s="501" t="s">
        <v>398</v>
      </c>
      <c r="D2866" s="501"/>
      <c r="E2866" s="501"/>
      <c r="F2866" s="501"/>
      <c r="G2866" s="501"/>
      <c r="H2866" s="190" t="s">
        <v>399</v>
      </c>
      <c r="I2866" s="201">
        <v>0.02</v>
      </c>
      <c r="J2866" s="202">
        <v>1.0367</v>
      </c>
      <c r="K2866" s="197">
        <v>8.1692000000000001E-2</v>
      </c>
      <c r="L2866" s="198"/>
      <c r="M2866" s="199"/>
      <c r="N2866" s="200">
        <v>1582.31</v>
      </c>
      <c r="O2866" s="191"/>
      <c r="P2866" s="194">
        <v>129.26</v>
      </c>
      <c r="Q2866" s="278"/>
      <c r="R2866" s="278"/>
      <c r="GO2866" s="277"/>
      <c r="GP2866" s="277"/>
      <c r="GQ2866" s="277"/>
      <c r="GR2866" s="277"/>
      <c r="GS2866" s="277"/>
      <c r="GT2866" s="277"/>
      <c r="GU2866" s="277"/>
      <c r="GW2866" s="157"/>
      <c r="GX2866" s="157" t="s">
        <v>398</v>
      </c>
      <c r="GY2866" s="157"/>
      <c r="GZ2866" s="277"/>
      <c r="HA2866" s="157"/>
      <c r="HB2866" s="157"/>
      <c r="HC2866" s="277"/>
      <c r="HD2866" s="277"/>
      <c r="HF2866" s="277"/>
      <c r="HH2866" s="289"/>
    </row>
    <row r="2867" spans="1:216" ht="12.75" customHeight="1">
      <c r="A2867" s="203"/>
      <c r="B2867" s="189" t="s">
        <v>400</v>
      </c>
      <c r="C2867" s="501" t="s">
        <v>401</v>
      </c>
      <c r="D2867" s="501"/>
      <c r="E2867" s="501"/>
      <c r="F2867" s="501"/>
      <c r="G2867" s="501"/>
      <c r="H2867" s="190" t="s">
        <v>392</v>
      </c>
      <c r="I2867" s="201">
        <v>0.02</v>
      </c>
      <c r="J2867" s="202">
        <v>1.0367</v>
      </c>
      <c r="K2867" s="197">
        <v>8.1692000000000001E-2</v>
      </c>
      <c r="L2867" s="193"/>
      <c r="M2867" s="191"/>
      <c r="N2867" s="204">
        <v>777.91</v>
      </c>
      <c r="O2867" s="191"/>
      <c r="P2867" s="216">
        <v>63.55</v>
      </c>
      <c r="GO2867" s="277"/>
      <c r="GP2867" s="277"/>
      <c r="GQ2867" s="277"/>
      <c r="GR2867" s="277"/>
      <c r="GS2867" s="277"/>
      <c r="GT2867" s="277"/>
      <c r="GU2867" s="277"/>
      <c r="GW2867" s="157"/>
      <c r="GX2867" s="157"/>
      <c r="GY2867" s="157" t="s">
        <v>401</v>
      </c>
      <c r="GZ2867" s="277"/>
      <c r="HA2867" s="157"/>
      <c r="HB2867" s="157"/>
      <c r="HC2867" s="277"/>
      <c r="HD2867" s="277"/>
      <c r="HF2867" s="277"/>
      <c r="HH2867" s="289"/>
    </row>
    <row r="2868" spans="1:216" ht="12.75" customHeight="1">
      <c r="A2868" s="195"/>
      <c r="B2868" s="189" t="s">
        <v>402</v>
      </c>
      <c r="C2868" s="501" t="s">
        <v>403</v>
      </c>
      <c r="D2868" s="501"/>
      <c r="E2868" s="501"/>
      <c r="F2868" s="501"/>
      <c r="G2868" s="501"/>
      <c r="H2868" s="190" t="s">
        <v>399</v>
      </c>
      <c r="I2868" s="201">
        <v>0.02</v>
      </c>
      <c r="J2868" s="202">
        <v>1.0367</v>
      </c>
      <c r="K2868" s="197">
        <v>8.1692000000000001E-2</v>
      </c>
      <c r="L2868" s="198"/>
      <c r="M2868" s="199"/>
      <c r="N2868" s="200">
        <v>543.33000000000004</v>
      </c>
      <c r="O2868" s="191"/>
      <c r="P2868" s="194">
        <v>44.39</v>
      </c>
      <c r="Q2868" s="278"/>
      <c r="R2868" s="278"/>
      <c r="GO2868" s="277"/>
      <c r="GP2868" s="277"/>
      <c r="GQ2868" s="277"/>
      <c r="GR2868" s="277"/>
      <c r="GS2868" s="277"/>
      <c r="GT2868" s="277"/>
      <c r="GU2868" s="277"/>
      <c r="GW2868" s="157"/>
      <c r="GX2868" s="157" t="s">
        <v>403</v>
      </c>
      <c r="GY2868" s="157"/>
      <c r="GZ2868" s="277"/>
      <c r="HA2868" s="157"/>
      <c r="HB2868" s="157"/>
      <c r="HC2868" s="277"/>
      <c r="HD2868" s="277"/>
      <c r="HF2868" s="277"/>
      <c r="HH2868" s="289"/>
    </row>
    <row r="2869" spans="1:216" ht="12.75" customHeight="1">
      <c r="A2869" s="203"/>
      <c r="B2869" s="189" t="s">
        <v>404</v>
      </c>
      <c r="C2869" s="501" t="s">
        <v>405</v>
      </c>
      <c r="D2869" s="501"/>
      <c r="E2869" s="501"/>
      <c r="F2869" s="501"/>
      <c r="G2869" s="501"/>
      <c r="H2869" s="190" t="s">
        <v>392</v>
      </c>
      <c r="I2869" s="201">
        <v>0.02</v>
      </c>
      <c r="J2869" s="202">
        <v>1.0367</v>
      </c>
      <c r="K2869" s="197">
        <v>8.1692000000000001E-2</v>
      </c>
      <c r="L2869" s="193"/>
      <c r="M2869" s="191"/>
      <c r="N2869" s="204">
        <v>579.11</v>
      </c>
      <c r="O2869" s="191"/>
      <c r="P2869" s="216">
        <v>47.31</v>
      </c>
      <c r="GO2869" s="277"/>
      <c r="GP2869" s="277"/>
      <c r="GQ2869" s="277"/>
      <c r="GR2869" s="277"/>
      <c r="GS2869" s="277"/>
      <c r="GT2869" s="277"/>
      <c r="GU2869" s="277"/>
      <c r="GW2869" s="157"/>
      <c r="GX2869" s="157"/>
      <c r="GY2869" s="157" t="s">
        <v>405</v>
      </c>
      <c r="GZ2869" s="277"/>
      <c r="HA2869" s="157"/>
      <c r="HB2869" s="157"/>
      <c r="HC2869" s="277"/>
      <c r="HD2869" s="277"/>
      <c r="HF2869" s="277"/>
      <c r="HH2869" s="289"/>
    </row>
    <row r="2870" spans="1:216" ht="12.75" customHeight="1">
      <c r="A2870" s="188"/>
      <c r="B2870" s="189" t="s">
        <v>180</v>
      </c>
      <c r="C2870" s="501" t="s">
        <v>410</v>
      </c>
      <c r="D2870" s="501"/>
      <c r="E2870" s="501"/>
      <c r="F2870" s="501"/>
      <c r="G2870" s="501"/>
      <c r="H2870" s="190"/>
      <c r="I2870" s="191"/>
      <c r="J2870" s="191"/>
      <c r="K2870" s="191"/>
      <c r="L2870" s="193"/>
      <c r="M2870" s="191"/>
      <c r="N2870" s="193"/>
      <c r="O2870" s="191"/>
      <c r="P2870" s="216">
        <v>431.86</v>
      </c>
      <c r="GO2870" s="277"/>
      <c r="GP2870" s="277"/>
      <c r="GQ2870" s="277"/>
      <c r="GR2870" s="277"/>
      <c r="GS2870" s="277"/>
      <c r="GT2870" s="277"/>
      <c r="GU2870" s="277"/>
      <c r="GW2870" s="157" t="s">
        <v>410</v>
      </c>
      <c r="GX2870" s="157"/>
      <c r="GY2870" s="157"/>
      <c r="GZ2870" s="277"/>
      <c r="HA2870" s="157"/>
      <c r="HB2870" s="157"/>
      <c r="HC2870" s="277"/>
      <c r="HD2870" s="277"/>
      <c r="HF2870" s="277"/>
      <c r="HH2870" s="289"/>
    </row>
    <row r="2871" spans="1:216" ht="33.75" customHeight="1">
      <c r="A2871" s="195"/>
      <c r="B2871" s="189" t="s">
        <v>593</v>
      </c>
      <c r="C2871" s="501" t="s">
        <v>594</v>
      </c>
      <c r="D2871" s="501"/>
      <c r="E2871" s="501"/>
      <c r="F2871" s="501"/>
      <c r="G2871" s="501"/>
      <c r="H2871" s="190" t="s">
        <v>595</v>
      </c>
      <c r="I2871" s="201">
        <v>13.33</v>
      </c>
      <c r="J2871" s="202">
        <v>1.0367</v>
      </c>
      <c r="K2871" s="215">
        <v>54.447691300000002</v>
      </c>
      <c r="L2871" s="205">
        <v>5.87</v>
      </c>
      <c r="M2871" s="206">
        <v>0.87</v>
      </c>
      <c r="N2871" s="200">
        <v>5.1100000000000003</v>
      </c>
      <c r="O2871" s="191"/>
      <c r="P2871" s="194">
        <v>278.23</v>
      </c>
      <c r="Q2871" s="278"/>
      <c r="R2871" s="278"/>
      <c r="GO2871" s="277"/>
      <c r="GP2871" s="277"/>
      <c r="GQ2871" s="277"/>
      <c r="GR2871" s="277"/>
      <c r="GS2871" s="277"/>
      <c r="GT2871" s="277"/>
      <c r="GU2871" s="277"/>
      <c r="GW2871" s="157"/>
      <c r="GX2871" s="157" t="s">
        <v>594</v>
      </c>
      <c r="GY2871" s="157"/>
      <c r="GZ2871" s="277"/>
      <c r="HA2871" s="157"/>
      <c r="HB2871" s="157"/>
      <c r="HC2871" s="277"/>
      <c r="HD2871" s="277"/>
      <c r="HF2871" s="277"/>
      <c r="HH2871" s="289"/>
    </row>
    <row r="2872" spans="1:216" ht="22.5" customHeight="1">
      <c r="A2872" s="195"/>
      <c r="B2872" s="189" t="s">
        <v>1403</v>
      </c>
      <c r="C2872" s="501" t="s">
        <v>1404</v>
      </c>
      <c r="D2872" s="501"/>
      <c r="E2872" s="501"/>
      <c r="F2872" s="501"/>
      <c r="G2872" s="501"/>
      <c r="H2872" s="190" t="s">
        <v>1405</v>
      </c>
      <c r="I2872" s="201">
        <v>0.55000000000000004</v>
      </c>
      <c r="J2872" s="202">
        <v>1.0367</v>
      </c>
      <c r="K2872" s="215">
        <v>2.2465288999999999</v>
      </c>
      <c r="L2872" s="205">
        <v>37.71</v>
      </c>
      <c r="M2872" s="206">
        <v>1.54</v>
      </c>
      <c r="N2872" s="200">
        <v>58.07</v>
      </c>
      <c r="O2872" s="191"/>
      <c r="P2872" s="194">
        <v>130.46</v>
      </c>
      <c r="Q2872" s="278"/>
      <c r="R2872" s="278"/>
      <c r="GO2872" s="277"/>
      <c r="GP2872" s="277"/>
      <c r="GQ2872" s="277"/>
      <c r="GR2872" s="277"/>
      <c r="GS2872" s="277"/>
      <c r="GT2872" s="277"/>
      <c r="GU2872" s="277"/>
      <c r="GW2872" s="157"/>
      <c r="GX2872" s="157" t="s">
        <v>1404</v>
      </c>
      <c r="GY2872" s="157"/>
      <c r="GZ2872" s="277"/>
      <c r="HA2872" s="157"/>
      <c r="HB2872" s="157"/>
      <c r="HC2872" s="277"/>
      <c r="HD2872" s="277"/>
      <c r="HF2872" s="277"/>
      <c r="HH2872" s="289"/>
    </row>
    <row r="2873" spans="1:216" ht="12.75" customHeight="1">
      <c r="A2873" s="195"/>
      <c r="B2873" s="189" t="s">
        <v>730</v>
      </c>
      <c r="C2873" s="501" t="s">
        <v>731</v>
      </c>
      <c r="D2873" s="501"/>
      <c r="E2873" s="501"/>
      <c r="F2873" s="501"/>
      <c r="G2873" s="501"/>
      <c r="H2873" s="190" t="s">
        <v>413</v>
      </c>
      <c r="I2873" s="201">
        <v>0.05</v>
      </c>
      <c r="J2873" s="202">
        <v>1.0367</v>
      </c>
      <c r="K2873" s="215">
        <v>0.20422989999999999</v>
      </c>
      <c r="L2873" s="205">
        <v>79.88</v>
      </c>
      <c r="M2873" s="206">
        <v>1.42</v>
      </c>
      <c r="N2873" s="200">
        <v>113.43</v>
      </c>
      <c r="O2873" s="191"/>
      <c r="P2873" s="194">
        <v>23.17</v>
      </c>
      <c r="Q2873" s="278"/>
      <c r="R2873" s="278"/>
      <c r="GO2873" s="277"/>
      <c r="GP2873" s="277"/>
      <c r="GQ2873" s="277"/>
      <c r="GR2873" s="277"/>
      <c r="GS2873" s="277"/>
      <c r="GT2873" s="277"/>
      <c r="GU2873" s="277"/>
      <c r="GW2873" s="157"/>
      <c r="GX2873" s="157" t="s">
        <v>731</v>
      </c>
      <c r="GY2873" s="157"/>
      <c r="GZ2873" s="277"/>
      <c r="HA2873" s="157"/>
      <c r="HB2873" s="157"/>
      <c r="HC2873" s="277"/>
      <c r="HD2873" s="277"/>
      <c r="HF2873" s="277"/>
      <c r="HH2873" s="289"/>
    </row>
    <row r="2874" spans="1:216" ht="12.75" customHeight="1">
      <c r="A2874" s="210"/>
      <c r="B2874" s="187"/>
      <c r="C2874" s="500" t="s">
        <v>429</v>
      </c>
      <c r="D2874" s="500"/>
      <c r="E2874" s="500"/>
      <c r="F2874" s="500"/>
      <c r="G2874" s="500"/>
      <c r="H2874" s="180"/>
      <c r="I2874" s="181"/>
      <c r="J2874" s="181"/>
      <c r="K2874" s="181"/>
      <c r="L2874" s="183"/>
      <c r="M2874" s="181"/>
      <c r="N2874" s="211"/>
      <c r="O2874" s="181"/>
      <c r="P2874" s="212">
        <v>5480.03</v>
      </c>
      <c r="Q2874" s="278"/>
      <c r="R2874" s="278"/>
      <c r="GO2874" s="277"/>
      <c r="GP2874" s="277"/>
      <c r="GQ2874" s="277"/>
      <c r="GR2874" s="277"/>
      <c r="GS2874" s="277"/>
      <c r="GT2874" s="277"/>
      <c r="GU2874" s="277"/>
      <c r="GW2874" s="157"/>
      <c r="GX2874" s="157"/>
      <c r="GY2874" s="157"/>
      <c r="GZ2874" s="277" t="s">
        <v>429</v>
      </c>
      <c r="HA2874" s="157"/>
      <c r="HB2874" s="157"/>
      <c r="HC2874" s="277"/>
      <c r="HD2874" s="277"/>
      <c r="HF2874" s="277"/>
      <c r="HH2874" s="289"/>
    </row>
    <row r="2875" spans="1:216" ht="12.75" customHeight="1">
      <c r="A2875" s="203" t="s">
        <v>849</v>
      </c>
      <c r="B2875" s="189" t="s">
        <v>430</v>
      </c>
      <c r="C2875" s="501" t="s">
        <v>431</v>
      </c>
      <c r="D2875" s="501"/>
      <c r="E2875" s="501"/>
      <c r="F2875" s="501"/>
      <c r="G2875" s="501"/>
      <c r="H2875" s="190" t="s">
        <v>432</v>
      </c>
      <c r="I2875" s="209">
        <v>2</v>
      </c>
      <c r="J2875" s="191"/>
      <c r="K2875" s="209">
        <v>2</v>
      </c>
      <c r="L2875" s="193"/>
      <c r="M2875" s="191"/>
      <c r="N2875" s="193"/>
      <c r="O2875" s="202">
        <v>1.0367</v>
      </c>
      <c r="P2875" s="216">
        <v>95.27</v>
      </c>
      <c r="GO2875" s="277"/>
      <c r="GP2875" s="277"/>
      <c r="GQ2875" s="277"/>
      <c r="GR2875" s="277"/>
      <c r="GS2875" s="277"/>
      <c r="GT2875" s="277"/>
      <c r="GU2875" s="277"/>
      <c r="GW2875" s="157"/>
      <c r="GX2875" s="157"/>
      <c r="GY2875" s="157"/>
      <c r="GZ2875" s="277"/>
      <c r="HA2875" s="157" t="s">
        <v>431</v>
      </c>
      <c r="HB2875" s="157"/>
      <c r="HC2875" s="277"/>
      <c r="HD2875" s="277"/>
      <c r="HF2875" s="277"/>
      <c r="HH2875" s="289"/>
    </row>
    <row r="2876" spans="1:216" ht="12.75" customHeight="1">
      <c r="A2876" s="203"/>
      <c r="B2876" s="189"/>
      <c r="C2876" s="501" t="s">
        <v>433</v>
      </c>
      <c r="D2876" s="501"/>
      <c r="E2876" s="501"/>
      <c r="F2876" s="501"/>
      <c r="G2876" s="501"/>
      <c r="H2876" s="190"/>
      <c r="I2876" s="191"/>
      <c r="J2876" s="191"/>
      <c r="K2876" s="191"/>
      <c r="L2876" s="193"/>
      <c r="M2876" s="191"/>
      <c r="N2876" s="193"/>
      <c r="O2876" s="191"/>
      <c r="P2876" s="194">
        <v>4874.5200000000004</v>
      </c>
      <c r="GO2876" s="277"/>
      <c r="GP2876" s="277"/>
      <c r="GQ2876" s="277"/>
      <c r="GR2876" s="277"/>
      <c r="GS2876" s="277"/>
      <c r="GT2876" s="277"/>
      <c r="GU2876" s="277"/>
      <c r="GW2876" s="157"/>
      <c r="GX2876" s="157"/>
      <c r="GY2876" s="157"/>
      <c r="GZ2876" s="277"/>
      <c r="HA2876" s="157"/>
      <c r="HB2876" s="157" t="s">
        <v>433</v>
      </c>
      <c r="HC2876" s="277"/>
      <c r="HD2876" s="277"/>
      <c r="HF2876" s="277"/>
      <c r="HH2876" s="289"/>
    </row>
    <row r="2877" spans="1:216" ht="12.75" customHeight="1">
      <c r="A2877" s="203"/>
      <c r="B2877" s="189" t="s">
        <v>603</v>
      </c>
      <c r="C2877" s="501" t="s">
        <v>604</v>
      </c>
      <c r="D2877" s="501"/>
      <c r="E2877" s="501"/>
      <c r="F2877" s="501"/>
      <c r="G2877" s="501"/>
      <c r="H2877" s="190" t="s">
        <v>432</v>
      </c>
      <c r="I2877" s="209">
        <v>97</v>
      </c>
      <c r="J2877" s="191"/>
      <c r="K2877" s="209">
        <v>97</v>
      </c>
      <c r="L2877" s="193"/>
      <c r="M2877" s="191"/>
      <c r="N2877" s="193"/>
      <c r="O2877" s="191"/>
      <c r="P2877" s="194">
        <v>4728.28</v>
      </c>
      <c r="GO2877" s="277"/>
      <c r="GP2877" s="277"/>
      <c r="GQ2877" s="277"/>
      <c r="GR2877" s="277"/>
      <c r="GS2877" s="277"/>
      <c r="GT2877" s="277"/>
      <c r="GU2877" s="277"/>
      <c r="GW2877" s="157"/>
      <c r="GX2877" s="157"/>
      <c r="GY2877" s="157"/>
      <c r="GZ2877" s="277"/>
      <c r="HA2877" s="157"/>
      <c r="HB2877" s="157" t="s">
        <v>604</v>
      </c>
      <c r="HC2877" s="277"/>
      <c r="HD2877" s="277"/>
      <c r="HF2877" s="277"/>
      <c r="HH2877" s="289"/>
    </row>
    <row r="2878" spans="1:216" ht="12.75" customHeight="1">
      <c r="A2878" s="203"/>
      <c r="B2878" s="189" t="s">
        <v>605</v>
      </c>
      <c r="C2878" s="501" t="s">
        <v>606</v>
      </c>
      <c r="D2878" s="501"/>
      <c r="E2878" s="501"/>
      <c r="F2878" s="501"/>
      <c r="G2878" s="501"/>
      <c r="H2878" s="190" t="s">
        <v>432</v>
      </c>
      <c r="I2878" s="209">
        <v>51</v>
      </c>
      <c r="J2878" s="191"/>
      <c r="K2878" s="209">
        <v>51</v>
      </c>
      <c r="L2878" s="193"/>
      <c r="M2878" s="191"/>
      <c r="N2878" s="193"/>
      <c r="O2878" s="191"/>
      <c r="P2878" s="194">
        <v>2486.0100000000002</v>
      </c>
      <c r="GO2878" s="277"/>
      <c r="GP2878" s="277"/>
      <c r="GQ2878" s="277"/>
      <c r="GR2878" s="277"/>
      <c r="GS2878" s="277"/>
      <c r="GT2878" s="277"/>
      <c r="GU2878" s="277"/>
      <c r="GW2878" s="157"/>
      <c r="GX2878" s="157"/>
      <c r="GY2878" s="157"/>
      <c r="GZ2878" s="277"/>
      <c r="HA2878" s="157"/>
      <c r="HB2878" s="157" t="s">
        <v>606</v>
      </c>
      <c r="HC2878" s="277"/>
      <c r="HD2878" s="277"/>
      <c r="HF2878" s="277"/>
      <c r="HH2878" s="289"/>
    </row>
    <row r="2879" spans="1:216" ht="12.75" customHeight="1">
      <c r="A2879" s="213"/>
      <c r="B2879" s="214"/>
      <c r="C2879" s="500" t="s">
        <v>438</v>
      </c>
      <c r="D2879" s="500"/>
      <c r="E2879" s="500"/>
      <c r="F2879" s="500"/>
      <c r="G2879" s="500"/>
      <c r="H2879" s="180"/>
      <c r="I2879" s="181"/>
      <c r="J2879" s="181"/>
      <c r="K2879" s="181"/>
      <c r="L2879" s="183"/>
      <c r="M2879" s="181"/>
      <c r="N2879" s="211">
        <v>3246.09</v>
      </c>
      <c r="O2879" s="181"/>
      <c r="P2879" s="212">
        <v>12789.59</v>
      </c>
      <c r="GO2879" s="277"/>
      <c r="GP2879" s="277"/>
      <c r="GQ2879" s="277"/>
      <c r="GR2879" s="277"/>
      <c r="GS2879" s="277"/>
      <c r="GT2879" s="277"/>
      <c r="GU2879" s="277"/>
      <c r="GW2879" s="157"/>
      <c r="GX2879" s="157"/>
      <c r="GY2879" s="157"/>
      <c r="GZ2879" s="277"/>
      <c r="HA2879" s="157"/>
      <c r="HB2879" s="157"/>
      <c r="HC2879" s="277" t="s">
        <v>438</v>
      </c>
      <c r="HD2879" s="277"/>
      <c r="HF2879" s="277"/>
      <c r="HH2879" s="289"/>
    </row>
    <row r="2880" spans="1:216" ht="12.75" customHeight="1">
      <c r="A2880" s="497" t="s">
        <v>2030</v>
      </c>
      <c r="B2880" s="497"/>
      <c r="C2880" s="497"/>
      <c r="D2880" s="497"/>
      <c r="E2880" s="497"/>
      <c r="F2880" s="497"/>
      <c r="G2880" s="497"/>
      <c r="H2880" s="497"/>
      <c r="I2880" s="497"/>
      <c r="J2880" s="497"/>
      <c r="K2880" s="497"/>
      <c r="L2880" s="497"/>
      <c r="M2880" s="497"/>
      <c r="N2880" s="497"/>
      <c r="O2880" s="497"/>
      <c r="P2880" s="497"/>
      <c r="GO2880" s="277"/>
      <c r="GP2880" s="277" t="s">
        <v>2030</v>
      </c>
      <c r="GQ2880" s="277"/>
      <c r="GR2880" s="277"/>
      <c r="GS2880" s="277"/>
      <c r="GT2880" s="277"/>
      <c r="GU2880" s="277"/>
      <c r="GW2880" s="157"/>
      <c r="GX2880" s="157"/>
      <c r="GY2880" s="157"/>
      <c r="GZ2880" s="277"/>
      <c r="HA2880" s="157"/>
      <c r="HB2880" s="157"/>
      <c r="HC2880" s="277"/>
      <c r="HD2880" s="277"/>
      <c r="HF2880" s="277"/>
      <c r="HH2880" s="289"/>
    </row>
    <row r="2881" spans="1:216" ht="45" customHeight="1">
      <c r="A2881" s="178" t="s">
        <v>850</v>
      </c>
      <c r="B2881" s="179" t="s">
        <v>1449</v>
      </c>
      <c r="C2881" s="498" t="s">
        <v>1450</v>
      </c>
      <c r="D2881" s="498"/>
      <c r="E2881" s="498"/>
      <c r="F2881" s="498"/>
      <c r="G2881" s="498"/>
      <c r="H2881" s="180" t="s">
        <v>610</v>
      </c>
      <c r="I2881" s="181">
        <v>0.16</v>
      </c>
      <c r="J2881" s="182">
        <v>1</v>
      </c>
      <c r="K2881" s="219">
        <v>0.16</v>
      </c>
      <c r="L2881" s="183"/>
      <c r="M2881" s="181"/>
      <c r="N2881" s="184"/>
      <c r="O2881" s="181"/>
      <c r="P2881" s="185"/>
      <c r="GO2881" s="277"/>
      <c r="GP2881" s="277"/>
      <c r="GQ2881" s="277" t="s">
        <v>1450</v>
      </c>
      <c r="GR2881" s="277"/>
      <c r="GS2881" s="277"/>
      <c r="GT2881" s="277"/>
      <c r="GU2881" s="277"/>
      <c r="GW2881" s="157"/>
      <c r="GX2881" s="157"/>
      <c r="GY2881" s="157"/>
      <c r="GZ2881" s="277"/>
      <c r="HA2881" s="157"/>
      <c r="HB2881" s="157"/>
      <c r="HC2881" s="277"/>
      <c r="HD2881" s="277"/>
      <c r="HF2881" s="277"/>
      <c r="HH2881" s="289"/>
    </row>
    <row r="2882" spans="1:216" ht="12.75" customHeight="1">
      <c r="A2882" s="186"/>
      <c r="B2882" s="187"/>
      <c r="C2882" s="499" t="s">
        <v>2011</v>
      </c>
      <c r="D2882" s="499"/>
      <c r="E2882" s="499"/>
      <c r="F2882" s="499"/>
      <c r="G2882" s="499"/>
      <c r="H2882" s="499"/>
      <c r="I2882" s="499"/>
      <c r="J2882" s="499"/>
      <c r="K2882" s="499"/>
      <c r="L2882" s="499"/>
      <c r="M2882" s="499"/>
      <c r="N2882" s="499"/>
      <c r="O2882" s="499"/>
      <c r="P2882" s="499"/>
      <c r="GO2882" s="277"/>
      <c r="GP2882" s="277"/>
      <c r="GQ2882" s="277"/>
      <c r="GR2882" s="277"/>
      <c r="GS2882" s="277"/>
      <c r="GT2882" s="277"/>
      <c r="GU2882" s="277"/>
      <c r="GV2882" s="140" t="s">
        <v>2011</v>
      </c>
      <c r="GW2882" s="157"/>
      <c r="GX2882" s="157"/>
      <c r="GY2882" s="157"/>
      <c r="GZ2882" s="277"/>
      <c r="HA2882" s="157"/>
      <c r="HB2882" s="157"/>
      <c r="HC2882" s="277"/>
      <c r="HD2882" s="277"/>
      <c r="HF2882" s="277"/>
      <c r="HH2882" s="289"/>
    </row>
    <row r="2883" spans="1:216" ht="12.75" customHeight="1">
      <c r="A2883" s="188"/>
      <c r="B2883" s="189" t="s">
        <v>164</v>
      </c>
      <c r="C2883" s="501" t="s">
        <v>391</v>
      </c>
      <c r="D2883" s="501"/>
      <c r="E2883" s="501"/>
      <c r="F2883" s="501"/>
      <c r="G2883" s="501"/>
      <c r="H2883" s="190" t="s">
        <v>392</v>
      </c>
      <c r="I2883" s="191"/>
      <c r="J2883" s="191"/>
      <c r="K2883" s="215">
        <v>1.0433349000000001</v>
      </c>
      <c r="L2883" s="193"/>
      <c r="M2883" s="191"/>
      <c r="N2883" s="193"/>
      <c r="O2883" s="191"/>
      <c r="P2883" s="216">
        <v>590.66999999999996</v>
      </c>
      <c r="GO2883" s="277"/>
      <c r="GP2883" s="277"/>
      <c r="GQ2883" s="277"/>
      <c r="GR2883" s="277"/>
      <c r="GS2883" s="277"/>
      <c r="GT2883" s="277"/>
      <c r="GU2883" s="277"/>
      <c r="GW2883" s="157" t="s">
        <v>391</v>
      </c>
      <c r="GX2883" s="157"/>
      <c r="GY2883" s="157"/>
      <c r="GZ2883" s="277"/>
      <c r="HA2883" s="157"/>
      <c r="HB2883" s="157"/>
      <c r="HC2883" s="277"/>
      <c r="HD2883" s="277"/>
      <c r="HF2883" s="277"/>
      <c r="HH2883" s="289"/>
    </row>
    <row r="2884" spans="1:216" ht="12.75" customHeight="1">
      <c r="A2884" s="195"/>
      <c r="B2884" s="189" t="s">
        <v>393</v>
      </c>
      <c r="C2884" s="501" t="s">
        <v>394</v>
      </c>
      <c r="D2884" s="501"/>
      <c r="E2884" s="501"/>
      <c r="F2884" s="501"/>
      <c r="G2884" s="501"/>
      <c r="H2884" s="190" t="s">
        <v>392</v>
      </c>
      <c r="I2884" s="201">
        <v>6.29</v>
      </c>
      <c r="J2884" s="202">
        <v>1.0367</v>
      </c>
      <c r="K2884" s="215">
        <v>1.0433349000000001</v>
      </c>
      <c r="L2884" s="198"/>
      <c r="M2884" s="199"/>
      <c r="N2884" s="200">
        <v>566.14</v>
      </c>
      <c r="O2884" s="191"/>
      <c r="P2884" s="194">
        <v>590.66999999999996</v>
      </c>
      <c r="Q2884" s="278"/>
      <c r="R2884" s="278"/>
      <c r="GO2884" s="277"/>
      <c r="GP2884" s="277"/>
      <c r="GQ2884" s="277"/>
      <c r="GR2884" s="277"/>
      <c r="GS2884" s="277"/>
      <c r="GT2884" s="277"/>
      <c r="GU2884" s="277"/>
      <c r="GW2884" s="157"/>
      <c r="GX2884" s="157" t="s">
        <v>394</v>
      </c>
      <c r="GY2884" s="157"/>
      <c r="GZ2884" s="277"/>
      <c r="HA2884" s="157"/>
      <c r="HB2884" s="157"/>
      <c r="HC2884" s="277"/>
      <c r="HD2884" s="277"/>
      <c r="HF2884" s="277"/>
      <c r="HH2884" s="289"/>
    </row>
    <row r="2885" spans="1:216" ht="12.75" customHeight="1">
      <c r="A2885" s="188"/>
      <c r="B2885" s="189" t="s">
        <v>167</v>
      </c>
      <c r="C2885" s="501" t="s">
        <v>395</v>
      </c>
      <c r="D2885" s="501"/>
      <c r="E2885" s="501"/>
      <c r="F2885" s="501"/>
      <c r="G2885" s="501"/>
      <c r="H2885" s="190"/>
      <c r="I2885" s="191"/>
      <c r="J2885" s="191"/>
      <c r="K2885" s="191"/>
      <c r="L2885" s="193"/>
      <c r="M2885" s="191"/>
      <c r="N2885" s="193"/>
      <c r="O2885" s="191"/>
      <c r="P2885" s="216">
        <v>10.57</v>
      </c>
      <c r="GO2885" s="277"/>
      <c r="GP2885" s="277"/>
      <c r="GQ2885" s="277"/>
      <c r="GR2885" s="277"/>
      <c r="GS2885" s="277"/>
      <c r="GT2885" s="277"/>
      <c r="GU2885" s="277"/>
      <c r="GW2885" s="157" t="s">
        <v>395</v>
      </c>
      <c r="GX2885" s="157"/>
      <c r="GY2885" s="157"/>
      <c r="GZ2885" s="277"/>
      <c r="HA2885" s="157"/>
      <c r="HB2885" s="157"/>
      <c r="HC2885" s="277"/>
      <c r="HD2885" s="277"/>
      <c r="HF2885" s="277"/>
      <c r="HH2885" s="289"/>
    </row>
    <row r="2886" spans="1:216" ht="12.75" customHeight="1">
      <c r="A2886" s="188"/>
      <c r="B2886" s="189"/>
      <c r="C2886" s="501" t="s">
        <v>396</v>
      </c>
      <c r="D2886" s="501"/>
      <c r="E2886" s="501"/>
      <c r="F2886" s="501"/>
      <c r="G2886" s="501"/>
      <c r="H2886" s="190" t="s">
        <v>392</v>
      </c>
      <c r="I2886" s="191"/>
      <c r="J2886" s="191"/>
      <c r="K2886" s="215">
        <v>9.9524000000000001E-3</v>
      </c>
      <c r="L2886" s="193"/>
      <c r="M2886" s="191"/>
      <c r="N2886" s="193"/>
      <c r="O2886" s="191"/>
      <c r="P2886" s="216">
        <v>6.75</v>
      </c>
      <c r="GO2886" s="277"/>
      <c r="GP2886" s="277"/>
      <c r="GQ2886" s="277"/>
      <c r="GR2886" s="277"/>
      <c r="GS2886" s="277"/>
      <c r="GT2886" s="277"/>
      <c r="GU2886" s="277"/>
      <c r="GW2886" s="157" t="s">
        <v>396</v>
      </c>
      <c r="GX2886" s="157"/>
      <c r="GY2886" s="157"/>
      <c r="GZ2886" s="277"/>
      <c r="HA2886" s="157"/>
      <c r="HB2886" s="157"/>
      <c r="HC2886" s="277"/>
      <c r="HD2886" s="277"/>
      <c r="HF2886" s="277"/>
      <c r="HH2886" s="289"/>
    </row>
    <row r="2887" spans="1:216" ht="12.75" customHeight="1">
      <c r="A2887" s="195"/>
      <c r="B2887" s="189" t="s">
        <v>397</v>
      </c>
      <c r="C2887" s="501" t="s">
        <v>398</v>
      </c>
      <c r="D2887" s="501"/>
      <c r="E2887" s="501"/>
      <c r="F2887" s="501"/>
      <c r="G2887" s="501"/>
      <c r="H2887" s="190" t="s">
        <v>399</v>
      </c>
      <c r="I2887" s="201">
        <v>0.03</v>
      </c>
      <c r="J2887" s="202">
        <v>1.0367</v>
      </c>
      <c r="K2887" s="215">
        <v>4.9762000000000001E-3</v>
      </c>
      <c r="L2887" s="198"/>
      <c r="M2887" s="199"/>
      <c r="N2887" s="200">
        <v>1582.31</v>
      </c>
      <c r="O2887" s="191"/>
      <c r="P2887" s="194">
        <v>7.87</v>
      </c>
      <c r="Q2887" s="278"/>
      <c r="R2887" s="278"/>
      <c r="GO2887" s="277"/>
      <c r="GP2887" s="277"/>
      <c r="GQ2887" s="277"/>
      <c r="GR2887" s="277"/>
      <c r="GS2887" s="277"/>
      <c r="GT2887" s="277"/>
      <c r="GU2887" s="277"/>
      <c r="GW2887" s="157"/>
      <c r="GX2887" s="157" t="s">
        <v>398</v>
      </c>
      <c r="GY2887" s="157"/>
      <c r="GZ2887" s="277"/>
      <c r="HA2887" s="157"/>
      <c r="HB2887" s="157"/>
      <c r="HC2887" s="277"/>
      <c r="HD2887" s="277"/>
      <c r="HF2887" s="277"/>
      <c r="HH2887" s="289"/>
    </row>
    <row r="2888" spans="1:216" ht="12.75" customHeight="1">
      <c r="A2888" s="203"/>
      <c r="B2888" s="189" t="s">
        <v>400</v>
      </c>
      <c r="C2888" s="501" t="s">
        <v>401</v>
      </c>
      <c r="D2888" s="501"/>
      <c r="E2888" s="501"/>
      <c r="F2888" s="501"/>
      <c r="G2888" s="501"/>
      <c r="H2888" s="190" t="s">
        <v>392</v>
      </c>
      <c r="I2888" s="201">
        <v>0.03</v>
      </c>
      <c r="J2888" s="202">
        <v>1.0367</v>
      </c>
      <c r="K2888" s="215">
        <v>4.9762000000000001E-3</v>
      </c>
      <c r="L2888" s="193"/>
      <c r="M2888" s="191"/>
      <c r="N2888" s="204">
        <v>777.91</v>
      </c>
      <c r="O2888" s="191"/>
      <c r="P2888" s="216">
        <v>3.87</v>
      </c>
      <c r="GO2888" s="277"/>
      <c r="GP2888" s="277"/>
      <c r="GQ2888" s="277"/>
      <c r="GR2888" s="277"/>
      <c r="GS2888" s="277"/>
      <c r="GT2888" s="277"/>
      <c r="GU2888" s="277"/>
      <c r="GW2888" s="157"/>
      <c r="GX2888" s="157"/>
      <c r="GY2888" s="157" t="s">
        <v>401</v>
      </c>
      <c r="GZ2888" s="277"/>
      <c r="HA2888" s="157"/>
      <c r="HB2888" s="157"/>
      <c r="HC2888" s="277"/>
      <c r="HD2888" s="277"/>
      <c r="HF2888" s="277"/>
      <c r="HH2888" s="289"/>
    </row>
    <row r="2889" spans="1:216" ht="12.75" customHeight="1">
      <c r="A2889" s="195"/>
      <c r="B2889" s="189" t="s">
        <v>402</v>
      </c>
      <c r="C2889" s="501" t="s">
        <v>403</v>
      </c>
      <c r="D2889" s="501"/>
      <c r="E2889" s="501"/>
      <c r="F2889" s="501"/>
      <c r="G2889" s="501"/>
      <c r="H2889" s="190" t="s">
        <v>399</v>
      </c>
      <c r="I2889" s="201">
        <v>0.03</v>
      </c>
      <c r="J2889" s="202">
        <v>1.0367</v>
      </c>
      <c r="K2889" s="215">
        <v>4.9762000000000001E-3</v>
      </c>
      <c r="L2889" s="198"/>
      <c r="M2889" s="199"/>
      <c r="N2889" s="200">
        <v>543.33000000000004</v>
      </c>
      <c r="O2889" s="191"/>
      <c r="P2889" s="194">
        <v>2.7</v>
      </c>
      <c r="Q2889" s="278"/>
      <c r="R2889" s="278"/>
      <c r="GO2889" s="277"/>
      <c r="GP2889" s="277"/>
      <c r="GQ2889" s="277"/>
      <c r="GR2889" s="277"/>
      <c r="GS2889" s="277"/>
      <c r="GT2889" s="277"/>
      <c r="GU2889" s="277"/>
      <c r="GW2889" s="157"/>
      <c r="GX2889" s="157" t="s">
        <v>403</v>
      </c>
      <c r="GY2889" s="157"/>
      <c r="GZ2889" s="277"/>
      <c r="HA2889" s="157"/>
      <c r="HB2889" s="157"/>
      <c r="HC2889" s="277"/>
      <c r="HD2889" s="277"/>
      <c r="HF2889" s="277"/>
      <c r="HH2889" s="289"/>
    </row>
    <row r="2890" spans="1:216" ht="12.75" customHeight="1">
      <c r="A2890" s="203"/>
      <c r="B2890" s="189" t="s">
        <v>404</v>
      </c>
      <c r="C2890" s="501" t="s">
        <v>405</v>
      </c>
      <c r="D2890" s="501"/>
      <c r="E2890" s="501"/>
      <c r="F2890" s="501"/>
      <c r="G2890" s="501"/>
      <c r="H2890" s="190" t="s">
        <v>392</v>
      </c>
      <c r="I2890" s="201">
        <v>0.03</v>
      </c>
      <c r="J2890" s="202">
        <v>1.0367</v>
      </c>
      <c r="K2890" s="215">
        <v>4.9762000000000001E-3</v>
      </c>
      <c r="L2890" s="193"/>
      <c r="M2890" s="191"/>
      <c r="N2890" s="204">
        <v>579.11</v>
      </c>
      <c r="O2890" s="191"/>
      <c r="P2890" s="216">
        <v>2.88</v>
      </c>
      <c r="GO2890" s="277"/>
      <c r="GP2890" s="277"/>
      <c r="GQ2890" s="277"/>
      <c r="GR2890" s="277"/>
      <c r="GS2890" s="277"/>
      <c r="GT2890" s="277"/>
      <c r="GU2890" s="277"/>
      <c r="GW2890" s="157"/>
      <c r="GX2890" s="157"/>
      <c r="GY2890" s="157" t="s">
        <v>405</v>
      </c>
      <c r="GZ2890" s="277"/>
      <c r="HA2890" s="157"/>
      <c r="HB2890" s="157"/>
      <c r="HC2890" s="277"/>
      <c r="HD2890" s="277"/>
      <c r="HF2890" s="277"/>
      <c r="HH2890" s="289"/>
    </row>
    <row r="2891" spans="1:216" ht="12.75" customHeight="1">
      <c r="A2891" s="188"/>
      <c r="B2891" s="189" t="s">
        <v>180</v>
      </c>
      <c r="C2891" s="501" t="s">
        <v>410</v>
      </c>
      <c r="D2891" s="501"/>
      <c r="E2891" s="501"/>
      <c r="F2891" s="501"/>
      <c r="G2891" s="501"/>
      <c r="H2891" s="190"/>
      <c r="I2891" s="191"/>
      <c r="J2891" s="191"/>
      <c r="K2891" s="191"/>
      <c r="L2891" s="193"/>
      <c r="M2891" s="191"/>
      <c r="N2891" s="193"/>
      <c r="O2891" s="191"/>
      <c r="P2891" s="216">
        <v>52.3</v>
      </c>
      <c r="GO2891" s="277"/>
      <c r="GP2891" s="277"/>
      <c r="GQ2891" s="277"/>
      <c r="GR2891" s="277"/>
      <c r="GS2891" s="277"/>
      <c r="GT2891" s="277"/>
      <c r="GU2891" s="277"/>
      <c r="GW2891" s="157" t="s">
        <v>410</v>
      </c>
      <c r="GX2891" s="157"/>
      <c r="GY2891" s="157"/>
      <c r="GZ2891" s="277"/>
      <c r="HA2891" s="157"/>
      <c r="HB2891" s="157"/>
      <c r="HC2891" s="277"/>
      <c r="HD2891" s="277"/>
      <c r="HF2891" s="277"/>
      <c r="HH2891" s="289"/>
    </row>
    <row r="2892" spans="1:216" ht="33.75" customHeight="1">
      <c r="A2892" s="195"/>
      <c r="B2892" s="189" t="s">
        <v>593</v>
      </c>
      <c r="C2892" s="501" t="s">
        <v>594</v>
      </c>
      <c r="D2892" s="501"/>
      <c r="E2892" s="501"/>
      <c r="F2892" s="501"/>
      <c r="G2892" s="501"/>
      <c r="H2892" s="190" t="s">
        <v>595</v>
      </c>
      <c r="I2892" s="201">
        <v>26.67</v>
      </c>
      <c r="J2892" s="202">
        <v>1.0367</v>
      </c>
      <c r="K2892" s="215">
        <v>4.4238061999999996</v>
      </c>
      <c r="L2892" s="205">
        <v>5.87</v>
      </c>
      <c r="M2892" s="206">
        <v>0.87</v>
      </c>
      <c r="N2892" s="200">
        <v>5.1100000000000003</v>
      </c>
      <c r="O2892" s="191"/>
      <c r="P2892" s="194">
        <v>22.61</v>
      </c>
      <c r="Q2892" s="278"/>
      <c r="R2892" s="278"/>
      <c r="GO2892" s="277"/>
      <c r="GP2892" s="277"/>
      <c r="GQ2892" s="277"/>
      <c r="GR2892" s="277"/>
      <c r="GS2892" s="277"/>
      <c r="GT2892" s="277"/>
      <c r="GU2892" s="277"/>
      <c r="GW2892" s="157"/>
      <c r="GX2892" s="157" t="s">
        <v>594</v>
      </c>
      <c r="GY2892" s="157"/>
      <c r="GZ2892" s="277"/>
      <c r="HA2892" s="157"/>
      <c r="HB2892" s="157"/>
      <c r="HC2892" s="277"/>
      <c r="HD2892" s="277"/>
      <c r="HF2892" s="277"/>
      <c r="HH2892" s="289"/>
    </row>
    <row r="2893" spans="1:216" ht="12.75" customHeight="1">
      <c r="A2893" s="195"/>
      <c r="B2893" s="189" t="s">
        <v>1433</v>
      </c>
      <c r="C2893" s="501" t="s">
        <v>1434</v>
      </c>
      <c r="D2893" s="501"/>
      <c r="E2893" s="501"/>
      <c r="F2893" s="501"/>
      <c r="G2893" s="501"/>
      <c r="H2893" s="190" t="s">
        <v>418</v>
      </c>
      <c r="I2893" s="192">
        <v>1.0499999999999999E-3</v>
      </c>
      <c r="J2893" s="202">
        <v>1.0367</v>
      </c>
      <c r="K2893" s="215">
        <v>1.7420000000000001E-4</v>
      </c>
      <c r="L2893" s="208">
        <v>43821.53</v>
      </c>
      <c r="M2893" s="206">
        <v>1.34</v>
      </c>
      <c r="N2893" s="200">
        <v>58720.85</v>
      </c>
      <c r="O2893" s="191"/>
      <c r="P2893" s="194">
        <v>10.23</v>
      </c>
      <c r="Q2893" s="278"/>
      <c r="R2893" s="278"/>
      <c r="GO2893" s="277"/>
      <c r="GP2893" s="277"/>
      <c r="GQ2893" s="277"/>
      <c r="GR2893" s="277"/>
      <c r="GS2893" s="277"/>
      <c r="GT2893" s="277"/>
      <c r="GU2893" s="277"/>
      <c r="GW2893" s="157"/>
      <c r="GX2893" s="157" t="s">
        <v>1434</v>
      </c>
      <c r="GY2893" s="157"/>
      <c r="GZ2893" s="277"/>
      <c r="HA2893" s="157"/>
      <c r="HB2893" s="157"/>
      <c r="HC2893" s="277"/>
      <c r="HD2893" s="277"/>
      <c r="HF2893" s="277"/>
      <c r="HH2893" s="289"/>
    </row>
    <row r="2894" spans="1:216" ht="12.75" customHeight="1">
      <c r="A2894" s="195"/>
      <c r="B2894" s="189" t="s">
        <v>730</v>
      </c>
      <c r="C2894" s="501" t="s">
        <v>731</v>
      </c>
      <c r="D2894" s="501"/>
      <c r="E2894" s="501"/>
      <c r="F2894" s="501"/>
      <c r="G2894" s="501"/>
      <c r="H2894" s="190" t="s">
        <v>413</v>
      </c>
      <c r="I2894" s="201">
        <v>0.02</v>
      </c>
      <c r="J2894" s="202">
        <v>1.0367</v>
      </c>
      <c r="K2894" s="215">
        <v>3.3173999999999999E-3</v>
      </c>
      <c r="L2894" s="205">
        <v>79.88</v>
      </c>
      <c r="M2894" s="206">
        <v>1.42</v>
      </c>
      <c r="N2894" s="200">
        <v>113.43</v>
      </c>
      <c r="O2894" s="191"/>
      <c r="P2894" s="194">
        <v>0.38</v>
      </c>
      <c r="Q2894" s="278"/>
      <c r="R2894" s="278"/>
      <c r="GO2894" s="277"/>
      <c r="GP2894" s="277"/>
      <c r="GQ2894" s="277"/>
      <c r="GR2894" s="277"/>
      <c r="GS2894" s="277"/>
      <c r="GT2894" s="277"/>
      <c r="GU2894" s="277"/>
      <c r="GW2894" s="157"/>
      <c r="GX2894" s="157" t="s">
        <v>731</v>
      </c>
      <c r="GY2894" s="157"/>
      <c r="GZ2894" s="277"/>
      <c r="HA2894" s="157"/>
      <c r="HB2894" s="157"/>
      <c r="HC2894" s="277"/>
      <c r="HD2894" s="277"/>
      <c r="HF2894" s="277"/>
      <c r="HH2894" s="289"/>
    </row>
    <row r="2895" spans="1:216" ht="12.75" customHeight="1">
      <c r="A2895" s="195"/>
      <c r="B2895" s="189" t="s">
        <v>1451</v>
      </c>
      <c r="C2895" s="501" t="s">
        <v>1452</v>
      </c>
      <c r="D2895" s="501"/>
      <c r="E2895" s="501"/>
      <c r="F2895" s="501"/>
      <c r="G2895" s="501"/>
      <c r="H2895" s="190" t="s">
        <v>587</v>
      </c>
      <c r="I2895" s="201">
        <v>0.05</v>
      </c>
      <c r="J2895" s="202">
        <v>1.0367</v>
      </c>
      <c r="K2895" s="215">
        <v>8.2935999999999999E-3</v>
      </c>
      <c r="L2895" s="208">
        <v>1239.94</v>
      </c>
      <c r="M2895" s="206">
        <v>1.29</v>
      </c>
      <c r="N2895" s="200">
        <v>1599.52</v>
      </c>
      <c r="O2895" s="191"/>
      <c r="P2895" s="194">
        <v>13.27</v>
      </c>
      <c r="Q2895" s="278"/>
      <c r="R2895" s="278"/>
      <c r="GO2895" s="277"/>
      <c r="GP2895" s="277"/>
      <c r="GQ2895" s="277"/>
      <c r="GR2895" s="277"/>
      <c r="GS2895" s="277"/>
      <c r="GT2895" s="277"/>
      <c r="GU2895" s="277"/>
      <c r="GW2895" s="157"/>
      <c r="GX2895" s="157" t="s">
        <v>1452</v>
      </c>
      <c r="GY2895" s="157"/>
      <c r="GZ2895" s="277"/>
      <c r="HA2895" s="157"/>
      <c r="HB2895" s="157"/>
      <c r="HC2895" s="277"/>
      <c r="HD2895" s="277"/>
      <c r="HF2895" s="277"/>
      <c r="HH2895" s="289"/>
    </row>
    <row r="2896" spans="1:216" ht="12.75" customHeight="1">
      <c r="A2896" s="195"/>
      <c r="B2896" s="189" t="s">
        <v>1453</v>
      </c>
      <c r="C2896" s="501" t="s">
        <v>1454</v>
      </c>
      <c r="D2896" s="501"/>
      <c r="E2896" s="501"/>
      <c r="F2896" s="501"/>
      <c r="G2896" s="501"/>
      <c r="H2896" s="190" t="s">
        <v>1124</v>
      </c>
      <c r="I2896" s="202">
        <v>1.2200000000000001E-2</v>
      </c>
      <c r="J2896" s="202">
        <v>1.0367</v>
      </c>
      <c r="K2896" s="215">
        <v>2.0236E-3</v>
      </c>
      <c r="L2896" s="208">
        <v>2316.7800000000002</v>
      </c>
      <c r="M2896" s="206">
        <v>1.24</v>
      </c>
      <c r="N2896" s="200">
        <v>2872.81</v>
      </c>
      <c r="O2896" s="191"/>
      <c r="P2896" s="194">
        <v>5.81</v>
      </c>
      <c r="Q2896" s="278"/>
      <c r="R2896" s="278"/>
      <c r="GO2896" s="277"/>
      <c r="GP2896" s="277"/>
      <c r="GQ2896" s="277"/>
      <c r="GR2896" s="277"/>
      <c r="GS2896" s="277"/>
      <c r="GT2896" s="277"/>
      <c r="GU2896" s="277"/>
      <c r="GW2896" s="157"/>
      <c r="GX2896" s="157" t="s">
        <v>1454</v>
      </c>
      <c r="GY2896" s="157"/>
      <c r="GZ2896" s="277"/>
      <c r="HA2896" s="157"/>
      <c r="HB2896" s="157"/>
      <c r="HC2896" s="277"/>
      <c r="HD2896" s="277"/>
      <c r="HF2896" s="277"/>
      <c r="HH2896" s="289"/>
    </row>
    <row r="2897" spans="1:216" ht="12.75" customHeight="1">
      <c r="A2897" s="210"/>
      <c r="B2897" s="187"/>
      <c r="C2897" s="500" t="s">
        <v>429</v>
      </c>
      <c r="D2897" s="500"/>
      <c r="E2897" s="500"/>
      <c r="F2897" s="500"/>
      <c r="G2897" s="500"/>
      <c r="H2897" s="180"/>
      <c r="I2897" s="181"/>
      <c r="J2897" s="181"/>
      <c r="K2897" s="181"/>
      <c r="L2897" s="183"/>
      <c r="M2897" s="181"/>
      <c r="N2897" s="211"/>
      <c r="O2897" s="181"/>
      <c r="P2897" s="212">
        <v>660.29</v>
      </c>
      <c r="Q2897" s="278"/>
      <c r="R2897" s="278"/>
      <c r="GO2897" s="277"/>
      <c r="GP2897" s="277"/>
      <c r="GQ2897" s="277"/>
      <c r="GR2897" s="277"/>
      <c r="GS2897" s="277"/>
      <c r="GT2897" s="277"/>
      <c r="GU2897" s="277"/>
      <c r="GW2897" s="157"/>
      <c r="GX2897" s="157"/>
      <c r="GY2897" s="157"/>
      <c r="GZ2897" s="277" t="s">
        <v>429</v>
      </c>
      <c r="HA2897" s="157"/>
      <c r="HB2897" s="157"/>
      <c r="HC2897" s="277"/>
      <c r="HD2897" s="277"/>
      <c r="HF2897" s="277"/>
      <c r="HH2897" s="289"/>
    </row>
    <row r="2898" spans="1:216" ht="12.75" customHeight="1">
      <c r="A2898" s="203" t="s">
        <v>852</v>
      </c>
      <c r="B2898" s="189" t="s">
        <v>430</v>
      </c>
      <c r="C2898" s="501" t="s">
        <v>431</v>
      </c>
      <c r="D2898" s="501"/>
      <c r="E2898" s="501"/>
      <c r="F2898" s="501"/>
      <c r="G2898" s="501"/>
      <c r="H2898" s="190" t="s">
        <v>432</v>
      </c>
      <c r="I2898" s="209">
        <v>2</v>
      </c>
      <c r="J2898" s="191"/>
      <c r="K2898" s="209">
        <v>2</v>
      </c>
      <c r="L2898" s="193"/>
      <c r="M2898" s="191"/>
      <c r="N2898" s="193"/>
      <c r="O2898" s="202">
        <v>1.0367</v>
      </c>
      <c r="P2898" s="216">
        <v>11.81</v>
      </c>
      <c r="GO2898" s="277"/>
      <c r="GP2898" s="277"/>
      <c r="GQ2898" s="277"/>
      <c r="GR2898" s="277"/>
      <c r="GS2898" s="277"/>
      <c r="GT2898" s="277"/>
      <c r="GU2898" s="277"/>
      <c r="GW2898" s="157"/>
      <c r="GX2898" s="157"/>
      <c r="GY2898" s="157"/>
      <c r="GZ2898" s="277"/>
      <c r="HA2898" s="157" t="s">
        <v>431</v>
      </c>
      <c r="HB2898" s="157"/>
      <c r="HC2898" s="277"/>
      <c r="HD2898" s="277"/>
      <c r="HF2898" s="277"/>
      <c r="HH2898" s="289"/>
    </row>
    <row r="2899" spans="1:216" ht="12.75" customHeight="1">
      <c r="A2899" s="203"/>
      <c r="B2899" s="189"/>
      <c r="C2899" s="501" t="s">
        <v>433</v>
      </c>
      <c r="D2899" s="501"/>
      <c r="E2899" s="501"/>
      <c r="F2899" s="501"/>
      <c r="G2899" s="501"/>
      <c r="H2899" s="190"/>
      <c r="I2899" s="191"/>
      <c r="J2899" s="191"/>
      <c r="K2899" s="191"/>
      <c r="L2899" s="193"/>
      <c r="M2899" s="191"/>
      <c r="N2899" s="193"/>
      <c r="O2899" s="191"/>
      <c r="P2899" s="216">
        <v>597.41999999999996</v>
      </c>
      <c r="GO2899" s="277"/>
      <c r="GP2899" s="277"/>
      <c r="GQ2899" s="277"/>
      <c r="GR2899" s="277"/>
      <c r="GS2899" s="277"/>
      <c r="GT2899" s="277"/>
      <c r="GU2899" s="277"/>
      <c r="GW2899" s="157"/>
      <c r="GX2899" s="157"/>
      <c r="GY2899" s="157"/>
      <c r="GZ2899" s="277"/>
      <c r="HA2899" s="157"/>
      <c r="HB2899" s="157" t="s">
        <v>433</v>
      </c>
      <c r="HC2899" s="277"/>
      <c r="HD2899" s="277"/>
      <c r="HF2899" s="277"/>
      <c r="HH2899" s="289"/>
    </row>
    <row r="2900" spans="1:216" ht="12.75" customHeight="1">
      <c r="A2900" s="203"/>
      <c r="B2900" s="189" t="s">
        <v>603</v>
      </c>
      <c r="C2900" s="501" t="s">
        <v>604</v>
      </c>
      <c r="D2900" s="501"/>
      <c r="E2900" s="501"/>
      <c r="F2900" s="501"/>
      <c r="G2900" s="501"/>
      <c r="H2900" s="190" t="s">
        <v>432</v>
      </c>
      <c r="I2900" s="209">
        <v>97</v>
      </c>
      <c r="J2900" s="191"/>
      <c r="K2900" s="209">
        <v>97</v>
      </c>
      <c r="L2900" s="193"/>
      <c r="M2900" s="191"/>
      <c r="N2900" s="193"/>
      <c r="O2900" s="191"/>
      <c r="P2900" s="216">
        <v>579.5</v>
      </c>
      <c r="GO2900" s="277"/>
      <c r="GP2900" s="277"/>
      <c r="GQ2900" s="277"/>
      <c r="GR2900" s="277"/>
      <c r="GS2900" s="277"/>
      <c r="GT2900" s="277"/>
      <c r="GU2900" s="277"/>
      <c r="GW2900" s="157"/>
      <c r="GX2900" s="157"/>
      <c r="GY2900" s="157"/>
      <c r="GZ2900" s="277"/>
      <c r="HA2900" s="157"/>
      <c r="HB2900" s="157" t="s">
        <v>604</v>
      </c>
      <c r="HC2900" s="277"/>
      <c r="HD2900" s="277"/>
      <c r="HF2900" s="277"/>
      <c r="HH2900" s="289"/>
    </row>
    <row r="2901" spans="1:216" ht="12.75" customHeight="1">
      <c r="A2901" s="203"/>
      <c r="B2901" s="189" t="s">
        <v>605</v>
      </c>
      <c r="C2901" s="501" t="s">
        <v>606</v>
      </c>
      <c r="D2901" s="501"/>
      <c r="E2901" s="501"/>
      <c r="F2901" s="501"/>
      <c r="G2901" s="501"/>
      <c r="H2901" s="190" t="s">
        <v>432</v>
      </c>
      <c r="I2901" s="209">
        <v>51</v>
      </c>
      <c r="J2901" s="191"/>
      <c r="K2901" s="209">
        <v>51</v>
      </c>
      <c r="L2901" s="193"/>
      <c r="M2901" s="191"/>
      <c r="N2901" s="193"/>
      <c r="O2901" s="191"/>
      <c r="P2901" s="216">
        <v>304.68</v>
      </c>
      <c r="GO2901" s="277"/>
      <c r="GP2901" s="277"/>
      <c r="GQ2901" s="277"/>
      <c r="GR2901" s="277"/>
      <c r="GS2901" s="277"/>
      <c r="GT2901" s="277"/>
      <c r="GU2901" s="277"/>
      <c r="GW2901" s="157"/>
      <c r="GX2901" s="157"/>
      <c r="GY2901" s="157"/>
      <c r="GZ2901" s="277"/>
      <c r="HA2901" s="157"/>
      <c r="HB2901" s="157" t="s">
        <v>606</v>
      </c>
      <c r="HC2901" s="277"/>
      <c r="HD2901" s="277"/>
      <c r="HF2901" s="277"/>
      <c r="HH2901" s="289"/>
    </row>
    <row r="2902" spans="1:216" ht="12.75" customHeight="1">
      <c r="A2902" s="213"/>
      <c r="B2902" s="214"/>
      <c r="C2902" s="500" t="s">
        <v>438</v>
      </c>
      <c r="D2902" s="500"/>
      <c r="E2902" s="500"/>
      <c r="F2902" s="500"/>
      <c r="G2902" s="500"/>
      <c r="H2902" s="180"/>
      <c r="I2902" s="181"/>
      <c r="J2902" s="181"/>
      <c r="K2902" s="181"/>
      <c r="L2902" s="183"/>
      <c r="M2902" s="181"/>
      <c r="N2902" s="211">
        <v>9726.75</v>
      </c>
      <c r="O2902" s="181"/>
      <c r="P2902" s="212">
        <v>1556.28</v>
      </c>
      <c r="GO2902" s="277"/>
      <c r="GP2902" s="277"/>
      <c r="GQ2902" s="277"/>
      <c r="GR2902" s="277"/>
      <c r="GS2902" s="277"/>
      <c r="GT2902" s="277"/>
      <c r="GU2902" s="277"/>
      <c r="GW2902" s="157"/>
      <c r="GX2902" s="157"/>
      <c r="GY2902" s="157"/>
      <c r="GZ2902" s="277"/>
      <c r="HA2902" s="157"/>
      <c r="HB2902" s="157"/>
      <c r="HC2902" s="277" t="s">
        <v>438</v>
      </c>
      <c r="HD2902" s="277"/>
      <c r="HF2902" s="277"/>
      <c r="HH2902" s="289"/>
    </row>
    <row r="2903" spans="1:216" ht="12.75" customHeight="1">
      <c r="A2903" s="497" t="s">
        <v>2328</v>
      </c>
      <c r="B2903" s="497"/>
      <c r="C2903" s="497"/>
      <c r="D2903" s="497"/>
      <c r="E2903" s="497"/>
      <c r="F2903" s="497"/>
      <c r="G2903" s="497"/>
      <c r="H2903" s="497"/>
      <c r="I2903" s="497"/>
      <c r="J2903" s="497"/>
      <c r="K2903" s="497"/>
      <c r="L2903" s="497"/>
      <c r="M2903" s="497"/>
      <c r="N2903" s="497"/>
      <c r="O2903" s="497"/>
      <c r="P2903" s="497"/>
      <c r="GO2903" s="277"/>
      <c r="GP2903" s="277" t="s">
        <v>2328</v>
      </c>
      <c r="GQ2903" s="277"/>
      <c r="GR2903" s="277"/>
      <c r="GS2903" s="277"/>
      <c r="GT2903" s="277"/>
      <c r="GU2903" s="277"/>
      <c r="GW2903" s="157"/>
      <c r="GX2903" s="157"/>
      <c r="GY2903" s="157"/>
      <c r="GZ2903" s="277"/>
      <c r="HA2903" s="157"/>
      <c r="HB2903" s="157"/>
      <c r="HC2903" s="277"/>
      <c r="HD2903" s="277"/>
      <c r="HF2903" s="277"/>
      <c r="HH2903" s="289"/>
    </row>
    <row r="2904" spans="1:216" ht="12.75" customHeight="1">
      <c r="A2904" s="497" t="s">
        <v>2029</v>
      </c>
      <c r="B2904" s="497"/>
      <c r="C2904" s="497"/>
      <c r="D2904" s="497"/>
      <c r="E2904" s="497"/>
      <c r="F2904" s="497"/>
      <c r="G2904" s="497"/>
      <c r="H2904" s="497"/>
      <c r="I2904" s="497"/>
      <c r="J2904" s="497"/>
      <c r="K2904" s="497"/>
      <c r="L2904" s="497"/>
      <c r="M2904" s="497"/>
      <c r="N2904" s="497"/>
      <c r="O2904" s="497"/>
      <c r="P2904" s="497"/>
      <c r="GO2904" s="277"/>
      <c r="GP2904" s="277" t="s">
        <v>2029</v>
      </c>
      <c r="GQ2904" s="277"/>
      <c r="GR2904" s="277"/>
      <c r="GS2904" s="277"/>
      <c r="GT2904" s="277"/>
      <c r="GU2904" s="277"/>
      <c r="GW2904" s="157"/>
      <c r="GX2904" s="157"/>
      <c r="GY2904" s="157"/>
      <c r="GZ2904" s="277"/>
      <c r="HA2904" s="157"/>
      <c r="HB2904" s="157"/>
      <c r="HC2904" s="277"/>
      <c r="HD2904" s="277"/>
      <c r="HF2904" s="277"/>
      <c r="HH2904" s="289"/>
    </row>
    <row r="2905" spans="1:216" ht="12.75" customHeight="1">
      <c r="A2905" s="178" t="s">
        <v>853</v>
      </c>
      <c r="B2905" s="179" t="s">
        <v>1408</v>
      </c>
      <c r="C2905" s="498" t="s">
        <v>1409</v>
      </c>
      <c r="D2905" s="498"/>
      <c r="E2905" s="498"/>
      <c r="F2905" s="498"/>
      <c r="G2905" s="498"/>
      <c r="H2905" s="180" t="s">
        <v>610</v>
      </c>
      <c r="I2905" s="181">
        <v>8.8000000000000007</v>
      </c>
      <c r="J2905" s="182">
        <v>1</v>
      </c>
      <c r="K2905" s="222">
        <v>8.8000000000000007</v>
      </c>
      <c r="L2905" s="183"/>
      <c r="M2905" s="181"/>
      <c r="N2905" s="184"/>
      <c r="O2905" s="181"/>
      <c r="P2905" s="185"/>
      <c r="GO2905" s="277"/>
      <c r="GP2905" s="277"/>
      <c r="GQ2905" s="277" t="s">
        <v>1409</v>
      </c>
      <c r="GR2905" s="277"/>
      <c r="GS2905" s="277"/>
      <c r="GT2905" s="277"/>
      <c r="GU2905" s="277"/>
      <c r="GW2905" s="157"/>
      <c r="GX2905" s="157"/>
      <c r="GY2905" s="157"/>
      <c r="GZ2905" s="277"/>
      <c r="HA2905" s="157"/>
      <c r="HB2905" s="157"/>
      <c r="HC2905" s="277"/>
      <c r="HD2905" s="277"/>
      <c r="HF2905" s="277"/>
      <c r="HH2905" s="289"/>
    </row>
    <row r="2906" spans="1:216" ht="12.75" customHeight="1">
      <c r="A2906" s="186"/>
      <c r="B2906" s="187"/>
      <c r="C2906" s="499" t="s">
        <v>2011</v>
      </c>
      <c r="D2906" s="499"/>
      <c r="E2906" s="499"/>
      <c r="F2906" s="499"/>
      <c r="G2906" s="499"/>
      <c r="H2906" s="499"/>
      <c r="I2906" s="499"/>
      <c r="J2906" s="499"/>
      <c r="K2906" s="499"/>
      <c r="L2906" s="499"/>
      <c r="M2906" s="499"/>
      <c r="N2906" s="499"/>
      <c r="O2906" s="499"/>
      <c r="P2906" s="499"/>
      <c r="GO2906" s="277"/>
      <c r="GP2906" s="277"/>
      <c r="GQ2906" s="277"/>
      <c r="GR2906" s="277"/>
      <c r="GS2906" s="277"/>
      <c r="GT2906" s="277"/>
      <c r="GU2906" s="277"/>
      <c r="GV2906" s="140" t="s">
        <v>2011</v>
      </c>
      <c r="GW2906" s="157"/>
      <c r="GX2906" s="157"/>
      <c r="GY2906" s="157"/>
      <c r="GZ2906" s="277"/>
      <c r="HA2906" s="157"/>
      <c r="HB2906" s="157"/>
      <c r="HC2906" s="277"/>
      <c r="HD2906" s="277"/>
      <c r="HF2906" s="277"/>
      <c r="HH2906" s="289"/>
    </row>
    <row r="2907" spans="1:216" ht="12.75" customHeight="1">
      <c r="A2907" s="188"/>
      <c r="B2907" s="189" t="s">
        <v>164</v>
      </c>
      <c r="C2907" s="501" t="s">
        <v>391</v>
      </c>
      <c r="D2907" s="501"/>
      <c r="E2907" s="501"/>
      <c r="F2907" s="501"/>
      <c r="G2907" s="501"/>
      <c r="H2907" s="190" t="s">
        <v>392</v>
      </c>
      <c r="I2907" s="191"/>
      <c r="J2907" s="191"/>
      <c r="K2907" s="215">
        <v>18.793297599999999</v>
      </c>
      <c r="L2907" s="193"/>
      <c r="M2907" s="191"/>
      <c r="N2907" s="193"/>
      <c r="O2907" s="191"/>
      <c r="P2907" s="194">
        <v>10639.64</v>
      </c>
      <c r="GO2907" s="277"/>
      <c r="GP2907" s="277"/>
      <c r="GQ2907" s="277"/>
      <c r="GR2907" s="277"/>
      <c r="GS2907" s="277"/>
      <c r="GT2907" s="277"/>
      <c r="GU2907" s="277"/>
      <c r="GW2907" s="157" t="s">
        <v>391</v>
      </c>
      <c r="GX2907" s="157"/>
      <c r="GY2907" s="157"/>
      <c r="GZ2907" s="277"/>
      <c r="HA2907" s="157"/>
      <c r="HB2907" s="157"/>
      <c r="HC2907" s="277"/>
      <c r="HD2907" s="277"/>
      <c r="HF2907" s="277"/>
      <c r="HH2907" s="289"/>
    </row>
    <row r="2908" spans="1:216" ht="12.75" customHeight="1">
      <c r="A2908" s="195"/>
      <c r="B2908" s="189" t="s">
        <v>393</v>
      </c>
      <c r="C2908" s="501" t="s">
        <v>394</v>
      </c>
      <c r="D2908" s="501"/>
      <c r="E2908" s="501"/>
      <c r="F2908" s="501"/>
      <c r="G2908" s="501"/>
      <c r="H2908" s="190" t="s">
        <v>392</v>
      </c>
      <c r="I2908" s="201">
        <v>2.06</v>
      </c>
      <c r="J2908" s="202">
        <v>1.0367</v>
      </c>
      <c r="K2908" s="215">
        <v>18.793297599999999</v>
      </c>
      <c r="L2908" s="198"/>
      <c r="M2908" s="199"/>
      <c r="N2908" s="200">
        <v>566.14</v>
      </c>
      <c r="O2908" s="191"/>
      <c r="P2908" s="194">
        <v>10639.64</v>
      </c>
      <c r="Q2908" s="278"/>
      <c r="R2908" s="278"/>
      <c r="GO2908" s="277"/>
      <c r="GP2908" s="277"/>
      <c r="GQ2908" s="277"/>
      <c r="GR2908" s="277"/>
      <c r="GS2908" s="277"/>
      <c r="GT2908" s="277"/>
      <c r="GU2908" s="277"/>
      <c r="GW2908" s="157"/>
      <c r="GX2908" s="157" t="s">
        <v>394</v>
      </c>
      <c r="GY2908" s="157"/>
      <c r="GZ2908" s="277"/>
      <c r="HA2908" s="157"/>
      <c r="HB2908" s="157"/>
      <c r="HC2908" s="277"/>
      <c r="HD2908" s="277"/>
      <c r="HF2908" s="277"/>
      <c r="HH2908" s="289"/>
    </row>
    <row r="2909" spans="1:216" ht="12.75" customHeight="1">
      <c r="A2909" s="188"/>
      <c r="B2909" s="189" t="s">
        <v>167</v>
      </c>
      <c r="C2909" s="501" t="s">
        <v>395</v>
      </c>
      <c r="D2909" s="501"/>
      <c r="E2909" s="501"/>
      <c r="F2909" s="501"/>
      <c r="G2909" s="501"/>
      <c r="H2909" s="190"/>
      <c r="I2909" s="191"/>
      <c r="J2909" s="191"/>
      <c r="K2909" s="191"/>
      <c r="L2909" s="193"/>
      <c r="M2909" s="191"/>
      <c r="N2909" s="193"/>
      <c r="O2909" s="191"/>
      <c r="P2909" s="216">
        <v>387.85</v>
      </c>
      <c r="GO2909" s="277"/>
      <c r="GP2909" s="277"/>
      <c r="GQ2909" s="277"/>
      <c r="GR2909" s="277"/>
      <c r="GS2909" s="277"/>
      <c r="GT2909" s="277"/>
      <c r="GU2909" s="277"/>
      <c r="GW2909" s="157" t="s">
        <v>395</v>
      </c>
      <c r="GX2909" s="157"/>
      <c r="GY2909" s="157"/>
      <c r="GZ2909" s="277"/>
      <c r="HA2909" s="157"/>
      <c r="HB2909" s="157"/>
      <c r="HC2909" s="277"/>
      <c r="HD2909" s="277"/>
      <c r="HF2909" s="277"/>
      <c r="HH2909" s="289"/>
    </row>
    <row r="2910" spans="1:216" ht="12.75" customHeight="1">
      <c r="A2910" s="188"/>
      <c r="B2910" s="189"/>
      <c r="C2910" s="501" t="s">
        <v>396</v>
      </c>
      <c r="D2910" s="501"/>
      <c r="E2910" s="501"/>
      <c r="F2910" s="501"/>
      <c r="G2910" s="501"/>
      <c r="H2910" s="190" t="s">
        <v>392</v>
      </c>
      <c r="I2910" s="191"/>
      <c r="J2910" s="191"/>
      <c r="K2910" s="215">
        <v>0.36491839999999998</v>
      </c>
      <c r="L2910" s="193"/>
      <c r="M2910" s="191"/>
      <c r="N2910" s="193"/>
      <c r="O2910" s="191"/>
      <c r="P2910" s="216">
        <v>247.6</v>
      </c>
      <c r="GO2910" s="277"/>
      <c r="GP2910" s="277"/>
      <c r="GQ2910" s="277"/>
      <c r="GR2910" s="277"/>
      <c r="GS2910" s="277"/>
      <c r="GT2910" s="277"/>
      <c r="GU2910" s="277"/>
      <c r="GW2910" s="157" t="s">
        <v>396</v>
      </c>
      <c r="GX2910" s="157"/>
      <c r="GY2910" s="157"/>
      <c r="GZ2910" s="277"/>
      <c r="HA2910" s="157"/>
      <c r="HB2910" s="157"/>
      <c r="HC2910" s="277"/>
      <c r="HD2910" s="277"/>
      <c r="HF2910" s="277"/>
      <c r="HH2910" s="289"/>
    </row>
    <row r="2911" spans="1:216" ht="12.75" customHeight="1">
      <c r="A2911" s="195"/>
      <c r="B2911" s="189" t="s">
        <v>397</v>
      </c>
      <c r="C2911" s="501" t="s">
        <v>398</v>
      </c>
      <c r="D2911" s="501"/>
      <c r="E2911" s="501"/>
      <c r="F2911" s="501"/>
      <c r="G2911" s="501"/>
      <c r="H2911" s="190" t="s">
        <v>399</v>
      </c>
      <c r="I2911" s="201">
        <v>0.02</v>
      </c>
      <c r="J2911" s="202">
        <v>1.0367</v>
      </c>
      <c r="K2911" s="215">
        <v>0.18245919999999999</v>
      </c>
      <c r="L2911" s="198"/>
      <c r="M2911" s="199"/>
      <c r="N2911" s="200">
        <v>1582.31</v>
      </c>
      <c r="O2911" s="191"/>
      <c r="P2911" s="194">
        <v>288.70999999999998</v>
      </c>
      <c r="Q2911" s="278"/>
      <c r="R2911" s="278"/>
      <c r="GO2911" s="277"/>
      <c r="GP2911" s="277"/>
      <c r="GQ2911" s="277"/>
      <c r="GR2911" s="277"/>
      <c r="GS2911" s="277"/>
      <c r="GT2911" s="277"/>
      <c r="GU2911" s="277"/>
      <c r="GW2911" s="157"/>
      <c r="GX2911" s="157" t="s">
        <v>398</v>
      </c>
      <c r="GY2911" s="157"/>
      <c r="GZ2911" s="277"/>
      <c r="HA2911" s="157"/>
      <c r="HB2911" s="157"/>
      <c r="HC2911" s="277"/>
      <c r="HD2911" s="277"/>
      <c r="HF2911" s="277"/>
      <c r="HH2911" s="289"/>
    </row>
    <row r="2912" spans="1:216" ht="12.75" customHeight="1">
      <c r="A2912" s="203"/>
      <c r="B2912" s="189" t="s">
        <v>400</v>
      </c>
      <c r="C2912" s="501" t="s">
        <v>401</v>
      </c>
      <c r="D2912" s="501"/>
      <c r="E2912" s="501"/>
      <c r="F2912" s="501"/>
      <c r="G2912" s="501"/>
      <c r="H2912" s="190" t="s">
        <v>392</v>
      </c>
      <c r="I2912" s="201">
        <v>0.02</v>
      </c>
      <c r="J2912" s="202">
        <v>1.0367</v>
      </c>
      <c r="K2912" s="215">
        <v>0.18245919999999999</v>
      </c>
      <c r="L2912" s="193"/>
      <c r="M2912" s="191"/>
      <c r="N2912" s="204">
        <v>777.91</v>
      </c>
      <c r="O2912" s="191"/>
      <c r="P2912" s="216">
        <v>141.94</v>
      </c>
      <c r="GO2912" s="277"/>
      <c r="GP2912" s="277"/>
      <c r="GQ2912" s="277"/>
      <c r="GR2912" s="277"/>
      <c r="GS2912" s="277"/>
      <c r="GT2912" s="277"/>
      <c r="GU2912" s="277"/>
      <c r="GW2912" s="157"/>
      <c r="GX2912" s="157"/>
      <c r="GY2912" s="157" t="s">
        <v>401</v>
      </c>
      <c r="GZ2912" s="277"/>
      <c r="HA2912" s="157"/>
      <c r="HB2912" s="157"/>
      <c r="HC2912" s="277"/>
      <c r="HD2912" s="277"/>
      <c r="HF2912" s="277"/>
      <c r="HH2912" s="289"/>
    </row>
    <row r="2913" spans="1:216" ht="12.75" customHeight="1">
      <c r="A2913" s="195"/>
      <c r="B2913" s="189" t="s">
        <v>402</v>
      </c>
      <c r="C2913" s="501" t="s">
        <v>403</v>
      </c>
      <c r="D2913" s="501"/>
      <c r="E2913" s="501"/>
      <c r="F2913" s="501"/>
      <c r="G2913" s="501"/>
      <c r="H2913" s="190" t="s">
        <v>399</v>
      </c>
      <c r="I2913" s="201">
        <v>0.02</v>
      </c>
      <c r="J2913" s="202">
        <v>1.0367</v>
      </c>
      <c r="K2913" s="215">
        <v>0.18245919999999999</v>
      </c>
      <c r="L2913" s="198"/>
      <c r="M2913" s="199"/>
      <c r="N2913" s="200">
        <v>543.33000000000004</v>
      </c>
      <c r="O2913" s="191"/>
      <c r="P2913" s="194">
        <v>99.14</v>
      </c>
      <c r="Q2913" s="278"/>
      <c r="R2913" s="278"/>
      <c r="GO2913" s="277"/>
      <c r="GP2913" s="277"/>
      <c r="GQ2913" s="277"/>
      <c r="GR2913" s="277"/>
      <c r="GS2913" s="277"/>
      <c r="GT2913" s="277"/>
      <c r="GU2913" s="277"/>
      <c r="GW2913" s="157"/>
      <c r="GX2913" s="157" t="s">
        <v>403</v>
      </c>
      <c r="GY2913" s="157"/>
      <c r="GZ2913" s="277"/>
      <c r="HA2913" s="157"/>
      <c r="HB2913" s="157"/>
      <c r="HC2913" s="277"/>
      <c r="HD2913" s="277"/>
      <c r="HF2913" s="277"/>
      <c r="HH2913" s="289"/>
    </row>
    <row r="2914" spans="1:216" ht="12.75" customHeight="1">
      <c r="A2914" s="203"/>
      <c r="B2914" s="189" t="s">
        <v>404</v>
      </c>
      <c r="C2914" s="501" t="s">
        <v>405</v>
      </c>
      <c r="D2914" s="501"/>
      <c r="E2914" s="501"/>
      <c r="F2914" s="501"/>
      <c r="G2914" s="501"/>
      <c r="H2914" s="190" t="s">
        <v>392</v>
      </c>
      <c r="I2914" s="201">
        <v>0.02</v>
      </c>
      <c r="J2914" s="202">
        <v>1.0367</v>
      </c>
      <c r="K2914" s="215">
        <v>0.18245919999999999</v>
      </c>
      <c r="L2914" s="193"/>
      <c r="M2914" s="191"/>
      <c r="N2914" s="204">
        <v>579.11</v>
      </c>
      <c r="O2914" s="191"/>
      <c r="P2914" s="216">
        <v>105.66</v>
      </c>
      <c r="GO2914" s="277"/>
      <c r="GP2914" s="277"/>
      <c r="GQ2914" s="277"/>
      <c r="GR2914" s="277"/>
      <c r="GS2914" s="277"/>
      <c r="GT2914" s="277"/>
      <c r="GU2914" s="277"/>
      <c r="GW2914" s="157"/>
      <c r="GX2914" s="157"/>
      <c r="GY2914" s="157" t="s">
        <v>405</v>
      </c>
      <c r="GZ2914" s="277"/>
      <c r="HA2914" s="157"/>
      <c r="HB2914" s="157"/>
      <c r="HC2914" s="277"/>
      <c r="HD2914" s="277"/>
      <c r="HF2914" s="277"/>
      <c r="HH2914" s="289"/>
    </row>
    <row r="2915" spans="1:216" ht="12.75" customHeight="1">
      <c r="A2915" s="188"/>
      <c r="B2915" s="189" t="s">
        <v>180</v>
      </c>
      <c r="C2915" s="501" t="s">
        <v>410</v>
      </c>
      <c r="D2915" s="501"/>
      <c r="E2915" s="501"/>
      <c r="F2915" s="501"/>
      <c r="G2915" s="501"/>
      <c r="H2915" s="190"/>
      <c r="I2915" s="191"/>
      <c r="J2915" s="191"/>
      <c r="K2915" s="191"/>
      <c r="L2915" s="193"/>
      <c r="M2915" s="191"/>
      <c r="N2915" s="193"/>
      <c r="O2915" s="191"/>
      <c r="P2915" s="216">
        <v>964.53</v>
      </c>
      <c r="GO2915" s="277"/>
      <c r="GP2915" s="277"/>
      <c r="GQ2915" s="277"/>
      <c r="GR2915" s="277"/>
      <c r="GS2915" s="277"/>
      <c r="GT2915" s="277"/>
      <c r="GU2915" s="277"/>
      <c r="GW2915" s="157" t="s">
        <v>410</v>
      </c>
      <c r="GX2915" s="157"/>
      <c r="GY2915" s="157"/>
      <c r="GZ2915" s="277"/>
      <c r="HA2915" s="157"/>
      <c r="HB2915" s="157"/>
      <c r="HC2915" s="277"/>
      <c r="HD2915" s="277"/>
      <c r="HF2915" s="277"/>
      <c r="HH2915" s="289"/>
    </row>
    <row r="2916" spans="1:216" ht="33.75" customHeight="1">
      <c r="A2916" s="195"/>
      <c r="B2916" s="189" t="s">
        <v>593</v>
      </c>
      <c r="C2916" s="501" t="s">
        <v>594</v>
      </c>
      <c r="D2916" s="501"/>
      <c r="E2916" s="501"/>
      <c r="F2916" s="501"/>
      <c r="G2916" s="501"/>
      <c r="H2916" s="190" t="s">
        <v>595</v>
      </c>
      <c r="I2916" s="201">
        <v>13.33</v>
      </c>
      <c r="J2916" s="202">
        <v>1.0367</v>
      </c>
      <c r="K2916" s="215">
        <v>121.6090568</v>
      </c>
      <c r="L2916" s="205">
        <v>5.87</v>
      </c>
      <c r="M2916" s="206">
        <v>0.87</v>
      </c>
      <c r="N2916" s="200">
        <v>5.1100000000000003</v>
      </c>
      <c r="O2916" s="191"/>
      <c r="P2916" s="194">
        <v>621.41999999999996</v>
      </c>
      <c r="Q2916" s="278"/>
      <c r="R2916" s="278"/>
      <c r="GO2916" s="277"/>
      <c r="GP2916" s="277"/>
      <c r="GQ2916" s="277"/>
      <c r="GR2916" s="277"/>
      <c r="GS2916" s="277"/>
      <c r="GT2916" s="277"/>
      <c r="GU2916" s="277"/>
      <c r="GW2916" s="157"/>
      <c r="GX2916" s="157" t="s">
        <v>594</v>
      </c>
      <c r="GY2916" s="157"/>
      <c r="GZ2916" s="277"/>
      <c r="HA2916" s="157"/>
      <c r="HB2916" s="157"/>
      <c r="HC2916" s="277"/>
      <c r="HD2916" s="277"/>
      <c r="HF2916" s="277"/>
      <c r="HH2916" s="289"/>
    </row>
    <row r="2917" spans="1:216" ht="22.5" customHeight="1">
      <c r="A2917" s="195"/>
      <c r="B2917" s="189" t="s">
        <v>1403</v>
      </c>
      <c r="C2917" s="501" t="s">
        <v>1404</v>
      </c>
      <c r="D2917" s="501"/>
      <c r="E2917" s="501"/>
      <c r="F2917" s="501"/>
      <c r="G2917" s="501"/>
      <c r="H2917" s="190" t="s">
        <v>1405</v>
      </c>
      <c r="I2917" s="201">
        <v>0.55000000000000004</v>
      </c>
      <c r="J2917" s="202">
        <v>1.0367</v>
      </c>
      <c r="K2917" s="197">
        <v>5.0176280000000002</v>
      </c>
      <c r="L2917" s="205">
        <v>37.71</v>
      </c>
      <c r="M2917" s="206">
        <v>1.54</v>
      </c>
      <c r="N2917" s="200">
        <v>58.07</v>
      </c>
      <c r="O2917" s="191"/>
      <c r="P2917" s="194">
        <v>291.37</v>
      </c>
      <c r="Q2917" s="278"/>
      <c r="R2917" s="278"/>
      <c r="GO2917" s="277"/>
      <c r="GP2917" s="277"/>
      <c r="GQ2917" s="277"/>
      <c r="GR2917" s="277"/>
      <c r="GS2917" s="277"/>
      <c r="GT2917" s="277"/>
      <c r="GU2917" s="277"/>
      <c r="GW2917" s="157"/>
      <c r="GX2917" s="157" t="s">
        <v>1404</v>
      </c>
      <c r="GY2917" s="157"/>
      <c r="GZ2917" s="277"/>
      <c r="HA2917" s="157"/>
      <c r="HB2917" s="157"/>
      <c r="HC2917" s="277"/>
      <c r="HD2917" s="277"/>
      <c r="HF2917" s="277"/>
      <c r="HH2917" s="289"/>
    </row>
    <row r="2918" spans="1:216" ht="12.75" customHeight="1">
      <c r="A2918" s="195"/>
      <c r="B2918" s="189" t="s">
        <v>730</v>
      </c>
      <c r="C2918" s="501" t="s">
        <v>731</v>
      </c>
      <c r="D2918" s="501"/>
      <c r="E2918" s="501"/>
      <c r="F2918" s="501"/>
      <c r="G2918" s="501"/>
      <c r="H2918" s="190" t="s">
        <v>413</v>
      </c>
      <c r="I2918" s="201">
        <v>0.05</v>
      </c>
      <c r="J2918" s="202">
        <v>1.0367</v>
      </c>
      <c r="K2918" s="197">
        <v>0.456148</v>
      </c>
      <c r="L2918" s="205">
        <v>79.88</v>
      </c>
      <c r="M2918" s="206">
        <v>1.42</v>
      </c>
      <c r="N2918" s="200">
        <v>113.43</v>
      </c>
      <c r="O2918" s="191"/>
      <c r="P2918" s="194">
        <v>51.74</v>
      </c>
      <c r="Q2918" s="278"/>
      <c r="R2918" s="278"/>
      <c r="GO2918" s="277"/>
      <c r="GP2918" s="277"/>
      <c r="GQ2918" s="277"/>
      <c r="GR2918" s="277"/>
      <c r="GS2918" s="277"/>
      <c r="GT2918" s="277"/>
      <c r="GU2918" s="277"/>
      <c r="GW2918" s="157"/>
      <c r="GX2918" s="157" t="s">
        <v>731</v>
      </c>
      <c r="GY2918" s="157"/>
      <c r="GZ2918" s="277"/>
      <c r="HA2918" s="157"/>
      <c r="HB2918" s="157"/>
      <c r="HC2918" s="277"/>
      <c r="HD2918" s="277"/>
      <c r="HF2918" s="277"/>
      <c r="HH2918" s="289"/>
    </row>
    <row r="2919" spans="1:216" ht="12.75" customHeight="1">
      <c r="A2919" s="210"/>
      <c r="B2919" s="187"/>
      <c r="C2919" s="500" t="s">
        <v>429</v>
      </c>
      <c r="D2919" s="500"/>
      <c r="E2919" s="500"/>
      <c r="F2919" s="500"/>
      <c r="G2919" s="500"/>
      <c r="H2919" s="180"/>
      <c r="I2919" s="181"/>
      <c r="J2919" s="181"/>
      <c r="K2919" s="181"/>
      <c r="L2919" s="183"/>
      <c r="M2919" s="181"/>
      <c r="N2919" s="211"/>
      <c r="O2919" s="181"/>
      <c r="P2919" s="212">
        <v>12239.62</v>
      </c>
      <c r="Q2919" s="278"/>
      <c r="R2919" s="278"/>
      <c r="GO2919" s="277"/>
      <c r="GP2919" s="277"/>
      <c r="GQ2919" s="277"/>
      <c r="GR2919" s="277"/>
      <c r="GS2919" s="277"/>
      <c r="GT2919" s="277"/>
      <c r="GU2919" s="277"/>
      <c r="GW2919" s="157"/>
      <c r="GX2919" s="157"/>
      <c r="GY2919" s="157"/>
      <c r="GZ2919" s="277" t="s">
        <v>429</v>
      </c>
      <c r="HA2919" s="157"/>
      <c r="HB2919" s="157"/>
      <c r="HC2919" s="277"/>
      <c r="HD2919" s="277"/>
      <c r="HF2919" s="277"/>
      <c r="HH2919" s="289"/>
    </row>
    <row r="2920" spans="1:216" ht="12.75" customHeight="1">
      <c r="A2920" s="203" t="s">
        <v>2329</v>
      </c>
      <c r="B2920" s="189" t="s">
        <v>430</v>
      </c>
      <c r="C2920" s="501" t="s">
        <v>431</v>
      </c>
      <c r="D2920" s="501"/>
      <c r="E2920" s="501"/>
      <c r="F2920" s="501"/>
      <c r="G2920" s="501"/>
      <c r="H2920" s="190" t="s">
        <v>432</v>
      </c>
      <c r="I2920" s="209">
        <v>2</v>
      </c>
      <c r="J2920" s="191"/>
      <c r="K2920" s="209">
        <v>2</v>
      </c>
      <c r="L2920" s="193"/>
      <c r="M2920" s="191"/>
      <c r="N2920" s="193"/>
      <c r="O2920" s="202">
        <v>1.0367</v>
      </c>
      <c r="P2920" s="216">
        <v>212.79</v>
      </c>
      <c r="GO2920" s="277"/>
      <c r="GP2920" s="277"/>
      <c r="GQ2920" s="277"/>
      <c r="GR2920" s="277"/>
      <c r="GS2920" s="277"/>
      <c r="GT2920" s="277"/>
      <c r="GU2920" s="277"/>
      <c r="GW2920" s="157"/>
      <c r="GX2920" s="157"/>
      <c r="GY2920" s="157"/>
      <c r="GZ2920" s="277"/>
      <c r="HA2920" s="157" t="s">
        <v>431</v>
      </c>
      <c r="HB2920" s="157"/>
      <c r="HC2920" s="277"/>
      <c r="HD2920" s="277"/>
      <c r="HF2920" s="277"/>
      <c r="HH2920" s="289"/>
    </row>
    <row r="2921" spans="1:216" ht="12.75" customHeight="1">
      <c r="A2921" s="203"/>
      <c r="B2921" s="189"/>
      <c r="C2921" s="501" t="s">
        <v>433</v>
      </c>
      <c r="D2921" s="501"/>
      <c r="E2921" s="501"/>
      <c r="F2921" s="501"/>
      <c r="G2921" s="501"/>
      <c r="H2921" s="190"/>
      <c r="I2921" s="191"/>
      <c r="J2921" s="191"/>
      <c r="K2921" s="191"/>
      <c r="L2921" s="193"/>
      <c r="M2921" s="191"/>
      <c r="N2921" s="193"/>
      <c r="O2921" s="191"/>
      <c r="P2921" s="194">
        <v>10887.24</v>
      </c>
      <c r="GO2921" s="277"/>
      <c r="GP2921" s="277"/>
      <c r="GQ2921" s="277"/>
      <c r="GR2921" s="277"/>
      <c r="GS2921" s="277"/>
      <c r="GT2921" s="277"/>
      <c r="GU2921" s="277"/>
      <c r="GW2921" s="157"/>
      <c r="GX2921" s="157"/>
      <c r="GY2921" s="157"/>
      <c r="GZ2921" s="277"/>
      <c r="HA2921" s="157"/>
      <c r="HB2921" s="157" t="s">
        <v>433</v>
      </c>
      <c r="HC2921" s="277"/>
      <c r="HD2921" s="277"/>
      <c r="HF2921" s="277"/>
      <c r="HH2921" s="289"/>
    </row>
    <row r="2922" spans="1:216" ht="12.75" customHeight="1">
      <c r="A2922" s="203"/>
      <c r="B2922" s="189" t="s">
        <v>603</v>
      </c>
      <c r="C2922" s="501" t="s">
        <v>604</v>
      </c>
      <c r="D2922" s="501"/>
      <c r="E2922" s="501"/>
      <c r="F2922" s="501"/>
      <c r="G2922" s="501"/>
      <c r="H2922" s="190" t="s">
        <v>432</v>
      </c>
      <c r="I2922" s="209">
        <v>97</v>
      </c>
      <c r="J2922" s="191"/>
      <c r="K2922" s="209">
        <v>97</v>
      </c>
      <c r="L2922" s="193"/>
      <c r="M2922" s="191"/>
      <c r="N2922" s="193"/>
      <c r="O2922" s="191"/>
      <c r="P2922" s="194">
        <v>10560.62</v>
      </c>
      <c r="GO2922" s="277"/>
      <c r="GP2922" s="277"/>
      <c r="GQ2922" s="277"/>
      <c r="GR2922" s="277"/>
      <c r="GS2922" s="277"/>
      <c r="GT2922" s="277"/>
      <c r="GU2922" s="277"/>
      <c r="GW2922" s="157"/>
      <c r="GX2922" s="157"/>
      <c r="GY2922" s="157"/>
      <c r="GZ2922" s="277"/>
      <c r="HA2922" s="157"/>
      <c r="HB2922" s="157" t="s">
        <v>604</v>
      </c>
      <c r="HC2922" s="277"/>
      <c r="HD2922" s="277"/>
      <c r="HF2922" s="277"/>
      <c r="HH2922" s="289"/>
    </row>
    <row r="2923" spans="1:216" ht="12.75" customHeight="1">
      <c r="A2923" s="203"/>
      <c r="B2923" s="189" t="s">
        <v>605</v>
      </c>
      <c r="C2923" s="501" t="s">
        <v>606</v>
      </c>
      <c r="D2923" s="501"/>
      <c r="E2923" s="501"/>
      <c r="F2923" s="501"/>
      <c r="G2923" s="501"/>
      <c r="H2923" s="190" t="s">
        <v>432</v>
      </c>
      <c r="I2923" s="209">
        <v>51</v>
      </c>
      <c r="J2923" s="191"/>
      <c r="K2923" s="209">
        <v>51</v>
      </c>
      <c r="L2923" s="193"/>
      <c r="M2923" s="191"/>
      <c r="N2923" s="193"/>
      <c r="O2923" s="191"/>
      <c r="P2923" s="194">
        <v>5552.49</v>
      </c>
      <c r="GO2923" s="277"/>
      <c r="GP2923" s="277"/>
      <c r="GQ2923" s="277"/>
      <c r="GR2923" s="277"/>
      <c r="GS2923" s="277"/>
      <c r="GT2923" s="277"/>
      <c r="GU2923" s="277"/>
      <c r="GW2923" s="157"/>
      <c r="GX2923" s="157"/>
      <c r="GY2923" s="157"/>
      <c r="GZ2923" s="277"/>
      <c r="HA2923" s="157"/>
      <c r="HB2923" s="157" t="s">
        <v>606</v>
      </c>
      <c r="HC2923" s="277"/>
      <c r="HD2923" s="277"/>
      <c r="HF2923" s="277"/>
      <c r="HH2923" s="289"/>
    </row>
    <row r="2924" spans="1:216" ht="12.75" customHeight="1">
      <c r="A2924" s="213"/>
      <c r="B2924" s="214"/>
      <c r="C2924" s="500" t="s">
        <v>438</v>
      </c>
      <c r="D2924" s="500"/>
      <c r="E2924" s="500"/>
      <c r="F2924" s="500"/>
      <c r="G2924" s="500"/>
      <c r="H2924" s="180"/>
      <c r="I2924" s="181"/>
      <c r="J2924" s="181"/>
      <c r="K2924" s="181"/>
      <c r="L2924" s="183"/>
      <c r="M2924" s="181"/>
      <c r="N2924" s="211">
        <v>3246.08</v>
      </c>
      <c r="O2924" s="181"/>
      <c r="P2924" s="212">
        <v>28565.52</v>
      </c>
      <c r="GO2924" s="277"/>
      <c r="GP2924" s="277"/>
      <c r="GQ2924" s="277"/>
      <c r="GR2924" s="277"/>
      <c r="GS2924" s="277"/>
      <c r="GT2924" s="277"/>
      <c r="GU2924" s="277"/>
      <c r="GW2924" s="157"/>
      <c r="GX2924" s="157"/>
      <c r="GY2924" s="157"/>
      <c r="GZ2924" s="277"/>
      <c r="HA2924" s="157"/>
      <c r="HB2924" s="157"/>
      <c r="HC2924" s="277" t="s">
        <v>438</v>
      </c>
      <c r="HD2924" s="277"/>
      <c r="HF2924" s="277"/>
      <c r="HH2924" s="289"/>
    </row>
    <row r="2925" spans="1:216" ht="12.75" customHeight="1">
      <c r="A2925" s="497" t="s">
        <v>2030</v>
      </c>
      <c r="B2925" s="497"/>
      <c r="C2925" s="497"/>
      <c r="D2925" s="497"/>
      <c r="E2925" s="497"/>
      <c r="F2925" s="497"/>
      <c r="G2925" s="497"/>
      <c r="H2925" s="497"/>
      <c r="I2925" s="497"/>
      <c r="J2925" s="497"/>
      <c r="K2925" s="497"/>
      <c r="L2925" s="497"/>
      <c r="M2925" s="497"/>
      <c r="N2925" s="497"/>
      <c r="O2925" s="497"/>
      <c r="P2925" s="497"/>
      <c r="GO2925" s="277"/>
      <c r="GP2925" s="277" t="s">
        <v>2030</v>
      </c>
      <c r="GQ2925" s="277"/>
      <c r="GR2925" s="277"/>
      <c r="GS2925" s="277"/>
      <c r="GT2925" s="277"/>
      <c r="GU2925" s="277"/>
      <c r="GW2925" s="157"/>
      <c r="GX2925" s="157"/>
      <c r="GY2925" s="157"/>
      <c r="GZ2925" s="277"/>
      <c r="HA2925" s="157"/>
      <c r="HB2925" s="157"/>
      <c r="HC2925" s="277"/>
      <c r="HD2925" s="277"/>
      <c r="HF2925" s="277"/>
      <c r="HH2925" s="289"/>
    </row>
    <row r="2926" spans="1:216" ht="45" customHeight="1">
      <c r="A2926" s="178" t="s">
        <v>856</v>
      </c>
      <c r="B2926" s="179" t="s">
        <v>1457</v>
      </c>
      <c r="C2926" s="498" t="s">
        <v>1458</v>
      </c>
      <c r="D2926" s="498"/>
      <c r="E2926" s="498"/>
      <c r="F2926" s="498"/>
      <c r="G2926" s="498"/>
      <c r="H2926" s="180" t="s">
        <v>610</v>
      </c>
      <c r="I2926" s="181">
        <v>0.2</v>
      </c>
      <c r="J2926" s="182">
        <v>1</v>
      </c>
      <c r="K2926" s="222">
        <v>0.2</v>
      </c>
      <c r="L2926" s="183"/>
      <c r="M2926" s="181"/>
      <c r="N2926" s="184"/>
      <c r="O2926" s="181"/>
      <c r="P2926" s="185"/>
      <c r="GO2926" s="277"/>
      <c r="GP2926" s="277"/>
      <c r="GQ2926" s="277" t="s">
        <v>1458</v>
      </c>
      <c r="GR2926" s="277"/>
      <c r="GS2926" s="277"/>
      <c r="GT2926" s="277"/>
      <c r="GU2926" s="277"/>
      <c r="GW2926" s="157"/>
      <c r="GX2926" s="157"/>
      <c r="GY2926" s="157"/>
      <c r="GZ2926" s="277"/>
      <c r="HA2926" s="157"/>
      <c r="HB2926" s="157"/>
      <c r="HC2926" s="277"/>
      <c r="HD2926" s="277"/>
      <c r="HF2926" s="277"/>
      <c r="HH2926" s="289"/>
    </row>
    <row r="2927" spans="1:216" ht="12.75" customHeight="1">
      <c r="A2927" s="186"/>
      <c r="B2927" s="187"/>
      <c r="C2927" s="499" t="s">
        <v>2011</v>
      </c>
      <c r="D2927" s="499"/>
      <c r="E2927" s="499"/>
      <c r="F2927" s="499"/>
      <c r="G2927" s="499"/>
      <c r="H2927" s="499"/>
      <c r="I2927" s="499"/>
      <c r="J2927" s="499"/>
      <c r="K2927" s="499"/>
      <c r="L2927" s="499"/>
      <c r="M2927" s="499"/>
      <c r="N2927" s="499"/>
      <c r="O2927" s="499"/>
      <c r="P2927" s="499"/>
      <c r="GO2927" s="277"/>
      <c r="GP2927" s="277"/>
      <c r="GQ2927" s="277"/>
      <c r="GR2927" s="277"/>
      <c r="GS2927" s="277"/>
      <c r="GT2927" s="277"/>
      <c r="GU2927" s="277"/>
      <c r="GV2927" s="140" t="s">
        <v>2011</v>
      </c>
      <c r="GW2927" s="157"/>
      <c r="GX2927" s="157"/>
      <c r="GY2927" s="157"/>
      <c r="GZ2927" s="277"/>
      <c r="HA2927" s="157"/>
      <c r="HB2927" s="157"/>
      <c r="HC2927" s="277"/>
      <c r="HD2927" s="277"/>
      <c r="HF2927" s="277"/>
      <c r="HH2927" s="289"/>
    </row>
    <row r="2928" spans="1:216" ht="12.75" customHeight="1">
      <c r="A2928" s="188"/>
      <c r="B2928" s="189" t="s">
        <v>164</v>
      </c>
      <c r="C2928" s="501" t="s">
        <v>391</v>
      </c>
      <c r="D2928" s="501"/>
      <c r="E2928" s="501"/>
      <c r="F2928" s="501"/>
      <c r="G2928" s="501"/>
      <c r="H2928" s="190" t="s">
        <v>392</v>
      </c>
      <c r="I2928" s="191"/>
      <c r="J2928" s="191"/>
      <c r="K2928" s="215">
        <v>1.8577664</v>
      </c>
      <c r="L2928" s="193"/>
      <c r="M2928" s="191"/>
      <c r="N2928" s="193"/>
      <c r="O2928" s="191"/>
      <c r="P2928" s="194">
        <v>1051.76</v>
      </c>
      <c r="GO2928" s="277"/>
      <c r="GP2928" s="277"/>
      <c r="GQ2928" s="277"/>
      <c r="GR2928" s="277"/>
      <c r="GS2928" s="277"/>
      <c r="GT2928" s="277"/>
      <c r="GU2928" s="277"/>
      <c r="GW2928" s="157" t="s">
        <v>391</v>
      </c>
      <c r="GX2928" s="157"/>
      <c r="GY2928" s="157"/>
      <c r="GZ2928" s="277"/>
      <c r="HA2928" s="157"/>
      <c r="HB2928" s="157"/>
      <c r="HC2928" s="277"/>
      <c r="HD2928" s="277"/>
      <c r="HF2928" s="277"/>
      <c r="HH2928" s="289"/>
    </row>
    <row r="2929" spans="1:216" ht="12.75" customHeight="1">
      <c r="A2929" s="195"/>
      <c r="B2929" s="189" t="s">
        <v>393</v>
      </c>
      <c r="C2929" s="501" t="s">
        <v>394</v>
      </c>
      <c r="D2929" s="501"/>
      <c r="E2929" s="501"/>
      <c r="F2929" s="501"/>
      <c r="G2929" s="501"/>
      <c r="H2929" s="190" t="s">
        <v>392</v>
      </c>
      <c r="I2929" s="201">
        <v>8.9600000000000009</v>
      </c>
      <c r="J2929" s="202">
        <v>1.0367</v>
      </c>
      <c r="K2929" s="215">
        <v>1.8577664</v>
      </c>
      <c r="L2929" s="198"/>
      <c r="M2929" s="199"/>
      <c r="N2929" s="200">
        <v>566.14</v>
      </c>
      <c r="O2929" s="191"/>
      <c r="P2929" s="194">
        <v>1051.76</v>
      </c>
      <c r="Q2929" s="278"/>
      <c r="R2929" s="278"/>
      <c r="GO2929" s="277"/>
      <c r="GP2929" s="277"/>
      <c r="GQ2929" s="277"/>
      <c r="GR2929" s="277"/>
      <c r="GS2929" s="277"/>
      <c r="GT2929" s="277"/>
      <c r="GU2929" s="277"/>
      <c r="GW2929" s="157"/>
      <c r="GX2929" s="157" t="s">
        <v>394</v>
      </c>
      <c r="GY2929" s="157"/>
      <c r="GZ2929" s="277"/>
      <c r="HA2929" s="157"/>
      <c r="HB2929" s="157"/>
      <c r="HC2929" s="277"/>
      <c r="HD2929" s="277"/>
      <c r="HF2929" s="277"/>
      <c r="HH2929" s="289"/>
    </row>
    <row r="2930" spans="1:216" ht="12.75" customHeight="1">
      <c r="A2930" s="188"/>
      <c r="B2930" s="189" t="s">
        <v>167</v>
      </c>
      <c r="C2930" s="501" t="s">
        <v>395</v>
      </c>
      <c r="D2930" s="501"/>
      <c r="E2930" s="501"/>
      <c r="F2930" s="501"/>
      <c r="G2930" s="501"/>
      <c r="H2930" s="190"/>
      <c r="I2930" s="191"/>
      <c r="J2930" s="191"/>
      <c r="K2930" s="191"/>
      <c r="L2930" s="193"/>
      <c r="M2930" s="191"/>
      <c r="N2930" s="193"/>
      <c r="O2930" s="191"/>
      <c r="P2930" s="216">
        <v>26.44</v>
      </c>
      <c r="GO2930" s="277"/>
      <c r="GP2930" s="277"/>
      <c r="GQ2930" s="277"/>
      <c r="GR2930" s="277"/>
      <c r="GS2930" s="277"/>
      <c r="GT2930" s="277"/>
      <c r="GU2930" s="277"/>
      <c r="GW2930" s="157" t="s">
        <v>395</v>
      </c>
      <c r="GX2930" s="157"/>
      <c r="GY2930" s="157"/>
      <c r="GZ2930" s="277"/>
      <c r="HA2930" s="157"/>
      <c r="HB2930" s="157"/>
      <c r="HC2930" s="277"/>
      <c r="HD2930" s="277"/>
      <c r="HF2930" s="277"/>
      <c r="HH2930" s="289"/>
    </row>
    <row r="2931" spans="1:216" ht="12.75" customHeight="1">
      <c r="A2931" s="188"/>
      <c r="B2931" s="189"/>
      <c r="C2931" s="501" t="s">
        <v>396</v>
      </c>
      <c r="D2931" s="501"/>
      <c r="E2931" s="501"/>
      <c r="F2931" s="501"/>
      <c r="G2931" s="501"/>
      <c r="H2931" s="190" t="s">
        <v>392</v>
      </c>
      <c r="I2931" s="191"/>
      <c r="J2931" s="191"/>
      <c r="K2931" s="215">
        <v>2.4880800000000002E-2</v>
      </c>
      <c r="L2931" s="193"/>
      <c r="M2931" s="191"/>
      <c r="N2931" s="193"/>
      <c r="O2931" s="191"/>
      <c r="P2931" s="216">
        <v>16.88</v>
      </c>
      <c r="GO2931" s="277"/>
      <c r="GP2931" s="277"/>
      <c r="GQ2931" s="277"/>
      <c r="GR2931" s="277"/>
      <c r="GS2931" s="277"/>
      <c r="GT2931" s="277"/>
      <c r="GU2931" s="277"/>
      <c r="GW2931" s="157" t="s">
        <v>396</v>
      </c>
      <c r="GX2931" s="157"/>
      <c r="GY2931" s="157"/>
      <c r="GZ2931" s="277"/>
      <c r="HA2931" s="157"/>
      <c r="HB2931" s="157"/>
      <c r="HC2931" s="277"/>
      <c r="HD2931" s="277"/>
      <c r="HF2931" s="277"/>
      <c r="HH2931" s="289"/>
    </row>
    <row r="2932" spans="1:216" ht="12.75" customHeight="1">
      <c r="A2932" s="195"/>
      <c r="B2932" s="189" t="s">
        <v>397</v>
      </c>
      <c r="C2932" s="501" t="s">
        <v>398</v>
      </c>
      <c r="D2932" s="501"/>
      <c r="E2932" s="501"/>
      <c r="F2932" s="501"/>
      <c r="G2932" s="501"/>
      <c r="H2932" s="190" t="s">
        <v>399</v>
      </c>
      <c r="I2932" s="201">
        <v>0.06</v>
      </c>
      <c r="J2932" s="202">
        <v>1.0367</v>
      </c>
      <c r="K2932" s="215">
        <v>1.2440400000000001E-2</v>
      </c>
      <c r="L2932" s="198"/>
      <c r="M2932" s="199"/>
      <c r="N2932" s="200">
        <v>1582.31</v>
      </c>
      <c r="O2932" s="191"/>
      <c r="P2932" s="194">
        <v>19.68</v>
      </c>
      <c r="Q2932" s="278"/>
      <c r="R2932" s="278"/>
      <c r="GO2932" s="277"/>
      <c r="GP2932" s="277"/>
      <c r="GQ2932" s="277"/>
      <c r="GR2932" s="277"/>
      <c r="GS2932" s="277"/>
      <c r="GT2932" s="277"/>
      <c r="GU2932" s="277"/>
      <c r="GW2932" s="157"/>
      <c r="GX2932" s="157" t="s">
        <v>398</v>
      </c>
      <c r="GY2932" s="157"/>
      <c r="GZ2932" s="277"/>
      <c r="HA2932" s="157"/>
      <c r="HB2932" s="157"/>
      <c r="HC2932" s="277"/>
      <c r="HD2932" s="277"/>
      <c r="HF2932" s="277"/>
      <c r="HH2932" s="289"/>
    </row>
    <row r="2933" spans="1:216" ht="12.75" customHeight="1">
      <c r="A2933" s="203"/>
      <c r="B2933" s="189" t="s">
        <v>400</v>
      </c>
      <c r="C2933" s="501" t="s">
        <v>401</v>
      </c>
      <c r="D2933" s="501"/>
      <c r="E2933" s="501"/>
      <c r="F2933" s="501"/>
      <c r="G2933" s="501"/>
      <c r="H2933" s="190" t="s">
        <v>392</v>
      </c>
      <c r="I2933" s="201">
        <v>0.06</v>
      </c>
      <c r="J2933" s="202">
        <v>1.0367</v>
      </c>
      <c r="K2933" s="215">
        <v>1.2440400000000001E-2</v>
      </c>
      <c r="L2933" s="193"/>
      <c r="M2933" s="191"/>
      <c r="N2933" s="204">
        <v>777.91</v>
      </c>
      <c r="O2933" s="191"/>
      <c r="P2933" s="216">
        <v>9.68</v>
      </c>
      <c r="GO2933" s="277"/>
      <c r="GP2933" s="277"/>
      <c r="GQ2933" s="277"/>
      <c r="GR2933" s="277"/>
      <c r="GS2933" s="277"/>
      <c r="GT2933" s="277"/>
      <c r="GU2933" s="277"/>
      <c r="GW2933" s="157"/>
      <c r="GX2933" s="157"/>
      <c r="GY2933" s="157" t="s">
        <v>401</v>
      </c>
      <c r="GZ2933" s="277"/>
      <c r="HA2933" s="157"/>
      <c r="HB2933" s="157"/>
      <c r="HC2933" s="277"/>
      <c r="HD2933" s="277"/>
      <c r="HF2933" s="277"/>
      <c r="HH2933" s="289"/>
    </row>
    <row r="2934" spans="1:216" ht="12.75" customHeight="1">
      <c r="A2934" s="195"/>
      <c r="B2934" s="189" t="s">
        <v>402</v>
      </c>
      <c r="C2934" s="501" t="s">
        <v>403</v>
      </c>
      <c r="D2934" s="501"/>
      <c r="E2934" s="501"/>
      <c r="F2934" s="501"/>
      <c r="G2934" s="501"/>
      <c r="H2934" s="190" t="s">
        <v>399</v>
      </c>
      <c r="I2934" s="201">
        <v>0.06</v>
      </c>
      <c r="J2934" s="202">
        <v>1.0367</v>
      </c>
      <c r="K2934" s="215">
        <v>1.2440400000000001E-2</v>
      </c>
      <c r="L2934" s="198"/>
      <c r="M2934" s="199"/>
      <c r="N2934" s="200">
        <v>543.33000000000004</v>
      </c>
      <c r="O2934" s="191"/>
      <c r="P2934" s="194">
        <v>6.76</v>
      </c>
      <c r="Q2934" s="278"/>
      <c r="R2934" s="278"/>
      <c r="GO2934" s="277"/>
      <c r="GP2934" s="277"/>
      <c r="GQ2934" s="277"/>
      <c r="GR2934" s="277"/>
      <c r="GS2934" s="277"/>
      <c r="GT2934" s="277"/>
      <c r="GU2934" s="277"/>
      <c r="GW2934" s="157"/>
      <c r="GX2934" s="157" t="s">
        <v>403</v>
      </c>
      <c r="GY2934" s="157"/>
      <c r="GZ2934" s="277"/>
      <c r="HA2934" s="157"/>
      <c r="HB2934" s="157"/>
      <c r="HC2934" s="277"/>
      <c r="HD2934" s="277"/>
      <c r="HF2934" s="277"/>
      <c r="HH2934" s="289"/>
    </row>
    <row r="2935" spans="1:216" ht="12.75" customHeight="1">
      <c r="A2935" s="203"/>
      <c r="B2935" s="189" t="s">
        <v>404</v>
      </c>
      <c r="C2935" s="501" t="s">
        <v>405</v>
      </c>
      <c r="D2935" s="501"/>
      <c r="E2935" s="501"/>
      <c r="F2935" s="501"/>
      <c r="G2935" s="501"/>
      <c r="H2935" s="190" t="s">
        <v>392</v>
      </c>
      <c r="I2935" s="201">
        <v>0.06</v>
      </c>
      <c r="J2935" s="202">
        <v>1.0367</v>
      </c>
      <c r="K2935" s="215">
        <v>1.2440400000000001E-2</v>
      </c>
      <c r="L2935" s="193"/>
      <c r="M2935" s="191"/>
      <c r="N2935" s="204">
        <v>579.11</v>
      </c>
      <c r="O2935" s="191"/>
      <c r="P2935" s="216">
        <v>7.2</v>
      </c>
      <c r="GO2935" s="277"/>
      <c r="GP2935" s="277"/>
      <c r="GQ2935" s="277"/>
      <c r="GR2935" s="277"/>
      <c r="GS2935" s="277"/>
      <c r="GT2935" s="277"/>
      <c r="GU2935" s="277"/>
      <c r="GW2935" s="157"/>
      <c r="GX2935" s="157"/>
      <c r="GY2935" s="157" t="s">
        <v>405</v>
      </c>
      <c r="GZ2935" s="277"/>
      <c r="HA2935" s="157"/>
      <c r="HB2935" s="157"/>
      <c r="HC2935" s="277"/>
      <c r="HD2935" s="277"/>
      <c r="HF2935" s="277"/>
      <c r="HH2935" s="289"/>
    </row>
    <row r="2936" spans="1:216" ht="12.75" customHeight="1">
      <c r="A2936" s="188"/>
      <c r="B2936" s="189" t="s">
        <v>180</v>
      </c>
      <c r="C2936" s="501" t="s">
        <v>410</v>
      </c>
      <c r="D2936" s="501"/>
      <c r="E2936" s="501"/>
      <c r="F2936" s="501"/>
      <c r="G2936" s="501"/>
      <c r="H2936" s="190"/>
      <c r="I2936" s="191"/>
      <c r="J2936" s="191"/>
      <c r="K2936" s="191"/>
      <c r="L2936" s="193"/>
      <c r="M2936" s="191"/>
      <c r="N2936" s="193"/>
      <c r="O2936" s="191"/>
      <c r="P2936" s="216">
        <v>95.17</v>
      </c>
      <c r="GO2936" s="277"/>
      <c r="GP2936" s="277"/>
      <c r="GQ2936" s="277"/>
      <c r="GR2936" s="277"/>
      <c r="GS2936" s="277"/>
      <c r="GT2936" s="277"/>
      <c r="GU2936" s="277"/>
      <c r="GW2936" s="157" t="s">
        <v>410</v>
      </c>
      <c r="GX2936" s="157"/>
      <c r="GY2936" s="157"/>
      <c r="GZ2936" s="277"/>
      <c r="HA2936" s="157"/>
      <c r="HB2936" s="157"/>
      <c r="HC2936" s="277"/>
      <c r="HD2936" s="277"/>
      <c r="HF2936" s="277"/>
      <c r="HH2936" s="289"/>
    </row>
    <row r="2937" spans="1:216" ht="33.75" customHeight="1">
      <c r="A2937" s="195"/>
      <c r="B2937" s="189" t="s">
        <v>593</v>
      </c>
      <c r="C2937" s="501" t="s">
        <v>594</v>
      </c>
      <c r="D2937" s="501"/>
      <c r="E2937" s="501"/>
      <c r="F2937" s="501"/>
      <c r="G2937" s="501"/>
      <c r="H2937" s="190" t="s">
        <v>595</v>
      </c>
      <c r="I2937" s="201">
        <v>26.67</v>
      </c>
      <c r="J2937" s="202">
        <v>1.0367</v>
      </c>
      <c r="K2937" s="215">
        <v>5.5297577999999996</v>
      </c>
      <c r="L2937" s="205">
        <v>5.87</v>
      </c>
      <c r="M2937" s="206">
        <v>0.87</v>
      </c>
      <c r="N2937" s="200">
        <v>5.1100000000000003</v>
      </c>
      <c r="O2937" s="191"/>
      <c r="P2937" s="194">
        <v>28.26</v>
      </c>
      <c r="Q2937" s="278"/>
      <c r="R2937" s="278"/>
      <c r="GO2937" s="277"/>
      <c r="GP2937" s="277"/>
      <c r="GQ2937" s="277"/>
      <c r="GR2937" s="277"/>
      <c r="GS2937" s="277"/>
      <c r="GT2937" s="277"/>
      <c r="GU2937" s="277"/>
      <c r="GW2937" s="157"/>
      <c r="GX2937" s="157" t="s">
        <v>594</v>
      </c>
      <c r="GY2937" s="157"/>
      <c r="GZ2937" s="277"/>
      <c r="HA2937" s="157"/>
      <c r="HB2937" s="157"/>
      <c r="HC2937" s="277"/>
      <c r="HD2937" s="277"/>
      <c r="HF2937" s="277"/>
      <c r="HH2937" s="289"/>
    </row>
    <row r="2938" spans="1:216" ht="12.75" customHeight="1">
      <c r="A2938" s="195"/>
      <c r="B2938" s="189" t="s">
        <v>1433</v>
      </c>
      <c r="C2938" s="501" t="s">
        <v>1434</v>
      </c>
      <c r="D2938" s="501"/>
      <c r="E2938" s="501"/>
      <c r="F2938" s="501"/>
      <c r="G2938" s="501"/>
      <c r="H2938" s="190" t="s">
        <v>418</v>
      </c>
      <c r="I2938" s="192">
        <v>1.16E-3</v>
      </c>
      <c r="J2938" s="202">
        <v>1.0367</v>
      </c>
      <c r="K2938" s="215">
        <v>2.4049999999999999E-4</v>
      </c>
      <c r="L2938" s="208">
        <v>43821.53</v>
      </c>
      <c r="M2938" s="206">
        <v>1.34</v>
      </c>
      <c r="N2938" s="200">
        <v>58720.85</v>
      </c>
      <c r="O2938" s="191"/>
      <c r="P2938" s="194">
        <v>14.12</v>
      </c>
      <c r="Q2938" s="278"/>
      <c r="R2938" s="278"/>
      <c r="GO2938" s="277"/>
      <c r="GP2938" s="277"/>
      <c r="GQ2938" s="277"/>
      <c r="GR2938" s="277"/>
      <c r="GS2938" s="277"/>
      <c r="GT2938" s="277"/>
      <c r="GU2938" s="277"/>
      <c r="GW2938" s="157"/>
      <c r="GX2938" s="157" t="s">
        <v>1434</v>
      </c>
      <c r="GY2938" s="157"/>
      <c r="GZ2938" s="277"/>
      <c r="HA2938" s="157"/>
      <c r="HB2938" s="157"/>
      <c r="HC2938" s="277"/>
      <c r="HD2938" s="277"/>
      <c r="HF2938" s="277"/>
      <c r="HH2938" s="289"/>
    </row>
    <row r="2939" spans="1:216" ht="12.75" customHeight="1">
      <c r="A2939" s="195"/>
      <c r="B2939" s="189" t="s">
        <v>730</v>
      </c>
      <c r="C2939" s="501" t="s">
        <v>731</v>
      </c>
      <c r="D2939" s="501"/>
      <c r="E2939" s="501"/>
      <c r="F2939" s="501"/>
      <c r="G2939" s="501"/>
      <c r="H2939" s="190" t="s">
        <v>413</v>
      </c>
      <c r="I2939" s="201">
        <v>0.02</v>
      </c>
      <c r="J2939" s="202">
        <v>1.0367</v>
      </c>
      <c r="K2939" s="215">
        <v>4.1468E-3</v>
      </c>
      <c r="L2939" s="205">
        <v>79.88</v>
      </c>
      <c r="M2939" s="206">
        <v>1.42</v>
      </c>
      <c r="N2939" s="200">
        <v>113.43</v>
      </c>
      <c r="O2939" s="191"/>
      <c r="P2939" s="194">
        <v>0.47</v>
      </c>
      <c r="Q2939" s="278"/>
      <c r="R2939" s="278"/>
      <c r="GO2939" s="277"/>
      <c r="GP2939" s="277"/>
      <c r="GQ2939" s="277"/>
      <c r="GR2939" s="277"/>
      <c r="GS2939" s="277"/>
      <c r="GT2939" s="277"/>
      <c r="GU2939" s="277"/>
      <c r="GW2939" s="157"/>
      <c r="GX2939" s="157" t="s">
        <v>731</v>
      </c>
      <c r="GY2939" s="157"/>
      <c r="GZ2939" s="277"/>
      <c r="HA2939" s="157"/>
      <c r="HB2939" s="157"/>
      <c r="HC2939" s="277"/>
      <c r="HD2939" s="277"/>
      <c r="HF2939" s="277"/>
      <c r="HH2939" s="289"/>
    </row>
    <row r="2940" spans="1:216" ht="12.75" customHeight="1">
      <c r="A2940" s="195"/>
      <c r="B2940" s="189" t="s">
        <v>1459</v>
      </c>
      <c r="C2940" s="501" t="s">
        <v>1460</v>
      </c>
      <c r="D2940" s="501"/>
      <c r="E2940" s="501"/>
      <c r="F2940" s="501"/>
      <c r="G2940" s="501"/>
      <c r="H2940" s="190" t="s">
        <v>587</v>
      </c>
      <c r="I2940" s="201">
        <v>0.05</v>
      </c>
      <c r="J2940" s="202">
        <v>1.0367</v>
      </c>
      <c r="K2940" s="197">
        <v>1.0366999999999999E-2</v>
      </c>
      <c r="L2940" s="208">
        <v>3141.34</v>
      </c>
      <c r="M2940" s="206">
        <v>1.29</v>
      </c>
      <c r="N2940" s="200">
        <v>4052.33</v>
      </c>
      <c r="O2940" s="191"/>
      <c r="P2940" s="194">
        <v>42.01</v>
      </c>
      <c r="Q2940" s="278"/>
      <c r="R2940" s="278"/>
      <c r="GO2940" s="277"/>
      <c r="GP2940" s="277"/>
      <c r="GQ2940" s="277"/>
      <c r="GR2940" s="277"/>
      <c r="GS2940" s="277"/>
      <c r="GT2940" s="277"/>
      <c r="GU2940" s="277"/>
      <c r="GW2940" s="157"/>
      <c r="GX2940" s="157" t="s">
        <v>1460</v>
      </c>
      <c r="GY2940" s="157"/>
      <c r="GZ2940" s="277"/>
      <c r="HA2940" s="157"/>
      <c r="HB2940" s="157"/>
      <c r="HC2940" s="277"/>
      <c r="HD2940" s="277"/>
      <c r="HF2940" s="277"/>
      <c r="HH2940" s="289"/>
    </row>
    <row r="2941" spans="1:216" ht="12.75" customHeight="1">
      <c r="A2941" s="195"/>
      <c r="B2941" s="189" t="s">
        <v>1461</v>
      </c>
      <c r="C2941" s="501" t="s">
        <v>1462</v>
      </c>
      <c r="D2941" s="501"/>
      <c r="E2941" s="501"/>
      <c r="F2941" s="501"/>
      <c r="G2941" s="501"/>
      <c r="H2941" s="190" t="s">
        <v>1124</v>
      </c>
      <c r="I2941" s="202">
        <v>1.2200000000000001E-2</v>
      </c>
      <c r="J2941" s="202">
        <v>1.0367</v>
      </c>
      <c r="K2941" s="215">
        <v>2.5295000000000001E-3</v>
      </c>
      <c r="L2941" s="208">
        <v>3287.8</v>
      </c>
      <c r="M2941" s="206">
        <v>1.24</v>
      </c>
      <c r="N2941" s="200">
        <v>4076.87</v>
      </c>
      <c r="O2941" s="191"/>
      <c r="P2941" s="194">
        <v>10.31</v>
      </c>
      <c r="Q2941" s="278"/>
      <c r="R2941" s="278"/>
      <c r="GO2941" s="277"/>
      <c r="GP2941" s="277"/>
      <c r="GQ2941" s="277"/>
      <c r="GR2941" s="277"/>
      <c r="GS2941" s="277"/>
      <c r="GT2941" s="277"/>
      <c r="GU2941" s="277"/>
      <c r="GW2941" s="157"/>
      <c r="GX2941" s="157" t="s">
        <v>1462</v>
      </c>
      <c r="GY2941" s="157"/>
      <c r="GZ2941" s="277"/>
      <c r="HA2941" s="157"/>
      <c r="HB2941" s="157"/>
      <c r="HC2941" s="277"/>
      <c r="HD2941" s="277"/>
      <c r="HF2941" s="277"/>
      <c r="HH2941" s="289"/>
    </row>
    <row r="2942" spans="1:216" ht="12.75" customHeight="1">
      <c r="A2942" s="210"/>
      <c r="B2942" s="187"/>
      <c r="C2942" s="500" t="s">
        <v>429</v>
      </c>
      <c r="D2942" s="500"/>
      <c r="E2942" s="500"/>
      <c r="F2942" s="500"/>
      <c r="G2942" s="500"/>
      <c r="H2942" s="180"/>
      <c r="I2942" s="181"/>
      <c r="J2942" s="181"/>
      <c r="K2942" s="181"/>
      <c r="L2942" s="183"/>
      <c r="M2942" s="181"/>
      <c r="N2942" s="211"/>
      <c r="O2942" s="181"/>
      <c r="P2942" s="212">
        <v>1190.25</v>
      </c>
      <c r="Q2942" s="278"/>
      <c r="R2942" s="278"/>
      <c r="GO2942" s="277"/>
      <c r="GP2942" s="277"/>
      <c r="GQ2942" s="277"/>
      <c r="GR2942" s="277"/>
      <c r="GS2942" s="277"/>
      <c r="GT2942" s="277"/>
      <c r="GU2942" s="277"/>
      <c r="GW2942" s="157"/>
      <c r="GX2942" s="157"/>
      <c r="GY2942" s="157"/>
      <c r="GZ2942" s="277" t="s">
        <v>429</v>
      </c>
      <c r="HA2942" s="157"/>
      <c r="HB2942" s="157"/>
      <c r="HC2942" s="277"/>
      <c r="HD2942" s="277"/>
      <c r="HF2942" s="277"/>
      <c r="HH2942" s="289"/>
    </row>
    <row r="2943" spans="1:216" ht="12.75" customHeight="1">
      <c r="A2943" s="203" t="s">
        <v>857</v>
      </c>
      <c r="B2943" s="189" t="s">
        <v>430</v>
      </c>
      <c r="C2943" s="501" t="s">
        <v>431</v>
      </c>
      <c r="D2943" s="501"/>
      <c r="E2943" s="501"/>
      <c r="F2943" s="501"/>
      <c r="G2943" s="501"/>
      <c r="H2943" s="190" t="s">
        <v>432</v>
      </c>
      <c r="I2943" s="209">
        <v>2</v>
      </c>
      <c r="J2943" s="191"/>
      <c r="K2943" s="209">
        <v>2</v>
      </c>
      <c r="L2943" s="193"/>
      <c r="M2943" s="191"/>
      <c r="N2943" s="193"/>
      <c r="O2943" s="202">
        <v>1.0367</v>
      </c>
      <c r="P2943" s="216">
        <v>21.04</v>
      </c>
      <c r="GO2943" s="277"/>
      <c r="GP2943" s="277"/>
      <c r="GQ2943" s="277"/>
      <c r="GR2943" s="277"/>
      <c r="GS2943" s="277"/>
      <c r="GT2943" s="277"/>
      <c r="GU2943" s="277"/>
      <c r="GW2943" s="157"/>
      <c r="GX2943" s="157"/>
      <c r="GY2943" s="157"/>
      <c r="GZ2943" s="277"/>
      <c r="HA2943" s="157" t="s">
        <v>431</v>
      </c>
      <c r="HB2943" s="157"/>
      <c r="HC2943" s="277"/>
      <c r="HD2943" s="277"/>
      <c r="HF2943" s="277"/>
      <c r="HH2943" s="289"/>
    </row>
    <row r="2944" spans="1:216" ht="12.75" customHeight="1">
      <c r="A2944" s="203"/>
      <c r="B2944" s="189"/>
      <c r="C2944" s="501" t="s">
        <v>433</v>
      </c>
      <c r="D2944" s="501"/>
      <c r="E2944" s="501"/>
      <c r="F2944" s="501"/>
      <c r="G2944" s="501"/>
      <c r="H2944" s="190"/>
      <c r="I2944" s="191"/>
      <c r="J2944" s="191"/>
      <c r="K2944" s="191"/>
      <c r="L2944" s="193"/>
      <c r="M2944" s="191"/>
      <c r="N2944" s="193"/>
      <c r="O2944" s="191"/>
      <c r="P2944" s="194">
        <v>1068.6400000000001</v>
      </c>
      <c r="GO2944" s="277"/>
      <c r="GP2944" s="277"/>
      <c r="GQ2944" s="277"/>
      <c r="GR2944" s="277"/>
      <c r="GS2944" s="277"/>
      <c r="GT2944" s="277"/>
      <c r="GU2944" s="277"/>
      <c r="GW2944" s="157"/>
      <c r="GX2944" s="157"/>
      <c r="GY2944" s="157"/>
      <c r="GZ2944" s="277"/>
      <c r="HA2944" s="157"/>
      <c r="HB2944" s="157" t="s">
        <v>433</v>
      </c>
      <c r="HC2944" s="277"/>
      <c r="HD2944" s="277"/>
      <c r="HF2944" s="277"/>
      <c r="HH2944" s="289"/>
    </row>
    <row r="2945" spans="1:216" ht="12.75" customHeight="1">
      <c r="A2945" s="203"/>
      <c r="B2945" s="189" t="s">
        <v>603</v>
      </c>
      <c r="C2945" s="501" t="s">
        <v>604</v>
      </c>
      <c r="D2945" s="501"/>
      <c r="E2945" s="501"/>
      <c r="F2945" s="501"/>
      <c r="G2945" s="501"/>
      <c r="H2945" s="190" t="s">
        <v>432</v>
      </c>
      <c r="I2945" s="209">
        <v>97</v>
      </c>
      <c r="J2945" s="191"/>
      <c r="K2945" s="209">
        <v>97</v>
      </c>
      <c r="L2945" s="193"/>
      <c r="M2945" s="191"/>
      <c r="N2945" s="193"/>
      <c r="O2945" s="191"/>
      <c r="P2945" s="194">
        <v>1036.58</v>
      </c>
      <c r="GO2945" s="277"/>
      <c r="GP2945" s="277"/>
      <c r="GQ2945" s="277"/>
      <c r="GR2945" s="277"/>
      <c r="GS2945" s="277"/>
      <c r="GT2945" s="277"/>
      <c r="GU2945" s="277"/>
      <c r="GW2945" s="157"/>
      <c r="GX2945" s="157"/>
      <c r="GY2945" s="157"/>
      <c r="GZ2945" s="277"/>
      <c r="HA2945" s="157"/>
      <c r="HB2945" s="157" t="s">
        <v>604</v>
      </c>
      <c r="HC2945" s="277"/>
      <c r="HD2945" s="277"/>
      <c r="HF2945" s="277"/>
      <c r="HH2945" s="289"/>
    </row>
    <row r="2946" spans="1:216" ht="12.75" customHeight="1">
      <c r="A2946" s="203"/>
      <c r="B2946" s="189" t="s">
        <v>605</v>
      </c>
      <c r="C2946" s="501" t="s">
        <v>606</v>
      </c>
      <c r="D2946" s="501"/>
      <c r="E2946" s="501"/>
      <c r="F2946" s="501"/>
      <c r="G2946" s="501"/>
      <c r="H2946" s="190" t="s">
        <v>432</v>
      </c>
      <c r="I2946" s="209">
        <v>51</v>
      </c>
      <c r="J2946" s="191"/>
      <c r="K2946" s="209">
        <v>51</v>
      </c>
      <c r="L2946" s="193"/>
      <c r="M2946" s="191"/>
      <c r="N2946" s="193"/>
      <c r="O2946" s="191"/>
      <c r="P2946" s="216">
        <v>545.01</v>
      </c>
      <c r="GO2946" s="277"/>
      <c r="GP2946" s="277"/>
      <c r="GQ2946" s="277"/>
      <c r="GR2946" s="277"/>
      <c r="GS2946" s="277"/>
      <c r="GT2946" s="277"/>
      <c r="GU2946" s="277"/>
      <c r="GW2946" s="157"/>
      <c r="GX2946" s="157"/>
      <c r="GY2946" s="157"/>
      <c r="GZ2946" s="277"/>
      <c r="HA2946" s="157"/>
      <c r="HB2946" s="157" t="s">
        <v>606</v>
      </c>
      <c r="HC2946" s="277"/>
      <c r="HD2946" s="277"/>
      <c r="HF2946" s="277"/>
      <c r="HH2946" s="289"/>
    </row>
    <row r="2947" spans="1:216" ht="12.75" customHeight="1">
      <c r="A2947" s="213"/>
      <c r="B2947" s="214"/>
      <c r="C2947" s="500" t="s">
        <v>438</v>
      </c>
      <c r="D2947" s="500"/>
      <c r="E2947" s="500"/>
      <c r="F2947" s="500"/>
      <c r="G2947" s="500"/>
      <c r="H2947" s="180"/>
      <c r="I2947" s="181"/>
      <c r="J2947" s="181"/>
      <c r="K2947" s="181"/>
      <c r="L2947" s="183"/>
      <c r="M2947" s="181"/>
      <c r="N2947" s="211">
        <v>13964.4</v>
      </c>
      <c r="O2947" s="181"/>
      <c r="P2947" s="212">
        <v>2792.88</v>
      </c>
      <c r="GO2947" s="277"/>
      <c r="GP2947" s="277"/>
      <c r="GQ2947" s="277"/>
      <c r="GR2947" s="277"/>
      <c r="GS2947" s="277"/>
      <c r="GT2947" s="277"/>
      <c r="GU2947" s="277"/>
      <c r="GW2947" s="157"/>
      <c r="GX2947" s="157"/>
      <c r="GY2947" s="157"/>
      <c r="GZ2947" s="277"/>
      <c r="HA2947" s="157"/>
      <c r="HB2947" s="157"/>
      <c r="HC2947" s="277" t="s">
        <v>438</v>
      </c>
      <c r="HD2947" s="277"/>
      <c r="HF2947" s="277"/>
      <c r="HH2947" s="289"/>
    </row>
    <row r="2948" spans="1:216" ht="12.75" customHeight="1">
      <c r="A2948" s="497" t="s">
        <v>2330</v>
      </c>
      <c r="B2948" s="497"/>
      <c r="C2948" s="497"/>
      <c r="D2948" s="497"/>
      <c r="E2948" s="497"/>
      <c r="F2948" s="497"/>
      <c r="G2948" s="497"/>
      <c r="H2948" s="497"/>
      <c r="I2948" s="497"/>
      <c r="J2948" s="497"/>
      <c r="K2948" s="497"/>
      <c r="L2948" s="497"/>
      <c r="M2948" s="497"/>
      <c r="N2948" s="497"/>
      <c r="O2948" s="497"/>
      <c r="P2948" s="497"/>
      <c r="GO2948" s="277"/>
      <c r="GP2948" s="277" t="s">
        <v>2330</v>
      </c>
      <c r="GQ2948" s="277"/>
      <c r="GR2948" s="277"/>
      <c r="GS2948" s="277"/>
      <c r="GT2948" s="277"/>
      <c r="GU2948" s="277"/>
      <c r="GW2948" s="157"/>
      <c r="GX2948" s="157"/>
      <c r="GY2948" s="157"/>
      <c r="GZ2948" s="277"/>
      <c r="HA2948" s="157"/>
      <c r="HB2948" s="157"/>
      <c r="HC2948" s="277"/>
      <c r="HD2948" s="277"/>
      <c r="HF2948" s="277"/>
      <c r="HH2948" s="289"/>
    </row>
    <row r="2949" spans="1:216" ht="12.75" customHeight="1">
      <c r="A2949" s="497" t="s">
        <v>2029</v>
      </c>
      <c r="B2949" s="497"/>
      <c r="C2949" s="497"/>
      <c r="D2949" s="497"/>
      <c r="E2949" s="497"/>
      <c r="F2949" s="497"/>
      <c r="G2949" s="497"/>
      <c r="H2949" s="497"/>
      <c r="I2949" s="497"/>
      <c r="J2949" s="497"/>
      <c r="K2949" s="497"/>
      <c r="L2949" s="497"/>
      <c r="M2949" s="497"/>
      <c r="N2949" s="497"/>
      <c r="O2949" s="497"/>
      <c r="P2949" s="497"/>
      <c r="GO2949" s="277"/>
      <c r="GP2949" s="277" t="s">
        <v>2029</v>
      </c>
      <c r="GQ2949" s="277"/>
      <c r="GR2949" s="277"/>
      <c r="GS2949" s="277"/>
      <c r="GT2949" s="277"/>
      <c r="GU2949" s="277"/>
      <c r="GW2949" s="157"/>
      <c r="GX2949" s="157"/>
      <c r="GY2949" s="157"/>
      <c r="GZ2949" s="277"/>
      <c r="HA2949" s="157"/>
      <c r="HB2949" s="157"/>
      <c r="HC2949" s="277"/>
      <c r="HD2949" s="277"/>
      <c r="HF2949" s="277"/>
      <c r="HH2949" s="289"/>
    </row>
    <row r="2950" spans="1:216" ht="12.75" customHeight="1">
      <c r="A2950" s="178" t="s">
        <v>858</v>
      </c>
      <c r="B2950" s="179" t="s">
        <v>1408</v>
      </c>
      <c r="C2950" s="498" t="s">
        <v>1409</v>
      </c>
      <c r="D2950" s="498"/>
      <c r="E2950" s="498"/>
      <c r="F2950" s="498"/>
      <c r="G2950" s="498"/>
      <c r="H2950" s="180" t="s">
        <v>610</v>
      </c>
      <c r="I2950" s="181">
        <v>0.96</v>
      </c>
      <c r="J2950" s="182">
        <v>1</v>
      </c>
      <c r="K2950" s="219">
        <v>0.96</v>
      </c>
      <c r="L2950" s="183"/>
      <c r="M2950" s="181"/>
      <c r="N2950" s="184"/>
      <c r="O2950" s="181"/>
      <c r="P2950" s="185"/>
      <c r="GO2950" s="277"/>
      <c r="GP2950" s="277"/>
      <c r="GQ2950" s="277" t="s">
        <v>1409</v>
      </c>
      <c r="GR2950" s="277"/>
      <c r="GS2950" s="277"/>
      <c r="GT2950" s="277"/>
      <c r="GU2950" s="277"/>
      <c r="GW2950" s="157"/>
      <c r="GX2950" s="157"/>
      <c r="GY2950" s="157"/>
      <c r="GZ2950" s="277"/>
      <c r="HA2950" s="157"/>
      <c r="HB2950" s="157"/>
      <c r="HC2950" s="277"/>
      <c r="HD2950" s="277"/>
      <c r="HF2950" s="277"/>
      <c r="HH2950" s="289"/>
    </row>
    <row r="2951" spans="1:216" ht="12.75" customHeight="1">
      <c r="A2951" s="186"/>
      <c r="B2951" s="187"/>
      <c r="C2951" s="499" t="s">
        <v>2011</v>
      </c>
      <c r="D2951" s="499"/>
      <c r="E2951" s="499"/>
      <c r="F2951" s="499"/>
      <c r="G2951" s="499"/>
      <c r="H2951" s="499"/>
      <c r="I2951" s="499"/>
      <c r="J2951" s="499"/>
      <c r="K2951" s="499"/>
      <c r="L2951" s="499"/>
      <c r="M2951" s="499"/>
      <c r="N2951" s="499"/>
      <c r="O2951" s="499"/>
      <c r="P2951" s="499"/>
      <c r="GO2951" s="277"/>
      <c r="GP2951" s="277"/>
      <c r="GQ2951" s="277"/>
      <c r="GR2951" s="277"/>
      <c r="GS2951" s="277"/>
      <c r="GT2951" s="277"/>
      <c r="GU2951" s="277"/>
      <c r="GV2951" s="140" t="s">
        <v>2011</v>
      </c>
      <c r="GW2951" s="157"/>
      <c r="GX2951" s="157"/>
      <c r="GY2951" s="157"/>
      <c r="GZ2951" s="277"/>
      <c r="HA2951" s="157"/>
      <c r="HB2951" s="157"/>
      <c r="HC2951" s="277"/>
      <c r="HD2951" s="277"/>
      <c r="HF2951" s="277"/>
      <c r="HH2951" s="289"/>
    </row>
    <row r="2952" spans="1:216" ht="12.75" customHeight="1">
      <c r="A2952" s="188"/>
      <c r="B2952" s="189" t="s">
        <v>164</v>
      </c>
      <c r="C2952" s="501" t="s">
        <v>391</v>
      </c>
      <c r="D2952" s="501"/>
      <c r="E2952" s="501"/>
      <c r="F2952" s="501"/>
      <c r="G2952" s="501"/>
      <c r="H2952" s="190" t="s">
        <v>392</v>
      </c>
      <c r="I2952" s="191"/>
      <c r="J2952" s="191"/>
      <c r="K2952" s="215">
        <v>2.0501779</v>
      </c>
      <c r="L2952" s="193"/>
      <c r="M2952" s="191"/>
      <c r="N2952" s="193"/>
      <c r="O2952" s="191"/>
      <c r="P2952" s="194">
        <v>1160.69</v>
      </c>
      <c r="GO2952" s="277"/>
      <c r="GP2952" s="277"/>
      <c r="GQ2952" s="277"/>
      <c r="GR2952" s="277"/>
      <c r="GS2952" s="277"/>
      <c r="GT2952" s="277"/>
      <c r="GU2952" s="277"/>
      <c r="GW2952" s="157" t="s">
        <v>391</v>
      </c>
      <c r="GX2952" s="157"/>
      <c r="GY2952" s="157"/>
      <c r="GZ2952" s="277"/>
      <c r="HA2952" s="157"/>
      <c r="HB2952" s="157"/>
      <c r="HC2952" s="277"/>
      <c r="HD2952" s="277"/>
      <c r="HF2952" s="277"/>
      <c r="HH2952" s="289"/>
    </row>
    <row r="2953" spans="1:216" ht="12.75" customHeight="1">
      <c r="A2953" s="195"/>
      <c r="B2953" s="189" t="s">
        <v>393</v>
      </c>
      <c r="C2953" s="501" t="s">
        <v>394</v>
      </c>
      <c r="D2953" s="501"/>
      <c r="E2953" s="501"/>
      <c r="F2953" s="501"/>
      <c r="G2953" s="501"/>
      <c r="H2953" s="190" t="s">
        <v>392</v>
      </c>
      <c r="I2953" s="201">
        <v>2.06</v>
      </c>
      <c r="J2953" s="202">
        <v>1.0367</v>
      </c>
      <c r="K2953" s="215">
        <v>2.0501779</v>
      </c>
      <c r="L2953" s="198"/>
      <c r="M2953" s="199"/>
      <c r="N2953" s="200">
        <v>566.14</v>
      </c>
      <c r="O2953" s="191"/>
      <c r="P2953" s="194">
        <v>1160.69</v>
      </c>
      <c r="Q2953" s="278"/>
      <c r="R2953" s="278"/>
      <c r="GO2953" s="277"/>
      <c r="GP2953" s="277"/>
      <c r="GQ2953" s="277"/>
      <c r="GR2953" s="277"/>
      <c r="GS2953" s="277"/>
      <c r="GT2953" s="277"/>
      <c r="GU2953" s="277"/>
      <c r="GW2953" s="157"/>
      <c r="GX2953" s="157" t="s">
        <v>394</v>
      </c>
      <c r="GY2953" s="157"/>
      <c r="GZ2953" s="277"/>
      <c r="HA2953" s="157"/>
      <c r="HB2953" s="157"/>
      <c r="HC2953" s="277"/>
      <c r="HD2953" s="277"/>
      <c r="HF2953" s="277"/>
      <c r="HH2953" s="289"/>
    </row>
    <row r="2954" spans="1:216" ht="12.75" customHeight="1">
      <c r="A2954" s="188"/>
      <c r="B2954" s="189" t="s">
        <v>167</v>
      </c>
      <c r="C2954" s="501" t="s">
        <v>395</v>
      </c>
      <c r="D2954" s="501"/>
      <c r="E2954" s="501"/>
      <c r="F2954" s="501"/>
      <c r="G2954" s="501"/>
      <c r="H2954" s="190"/>
      <c r="I2954" s="191"/>
      <c r="J2954" s="191"/>
      <c r="K2954" s="191"/>
      <c r="L2954" s="193"/>
      <c r="M2954" s="191"/>
      <c r="N2954" s="193"/>
      <c r="O2954" s="191"/>
      <c r="P2954" s="216">
        <v>42.31</v>
      </c>
      <c r="GO2954" s="277"/>
      <c r="GP2954" s="277"/>
      <c r="GQ2954" s="277"/>
      <c r="GR2954" s="277"/>
      <c r="GS2954" s="277"/>
      <c r="GT2954" s="277"/>
      <c r="GU2954" s="277"/>
      <c r="GW2954" s="157" t="s">
        <v>395</v>
      </c>
      <c r="GX2954" s="157"/>
      <c r="GY2954" s="157"/>
      <c r="GZ2954" s="277"/>
      <c r="HA2954" s="157"/>
      <c r="HB2954" s="157"/>
      <c r="HC2954" s="277"/>
      <c r="HD2954" s="277"/>
      <c r="HF2954" s="277"/>
      <c r="HH2954" s="289"/>
    </row>
    <row r="2955" spans="1:216" ht="12.75" customHeight="1">
      <c r="A2955" s="188"/>
      <c r="B2955" s="189"/>
      <c r="C2955" s="501" t="s">
        <v>396</v>
      </c>
      <c r="D2955" s="501"/>
      <c r="E2955" s="501"/>
      <c r="F2955" s="501"/>
      <c r="G2955" s="501"/>
      <c r="H2955" s="190" t="s">
        <v>392</v>
      </c>
      <c r="I2955" s="191"/>
      <c r="J2955" s="191"/>
      <c r="K2955" s="215">
        <v>3.9809200000000003E-2</v>
      </c>
      <c r="L2955" s="193"/>
      <c r="M2955" s="191"/>
      <c r="N2955" s="193"/>
      <c r="O2955" s="191"/>
      <c r="P2955" s="216">
        <v>27.01</v>
      </c>
      <c r="GO2955" s="277"/>
      <c r="GP2955" s="277"/>
      <c r="GQ2955" s="277"/>
      <c r="GR2955" s="277"/>
      <c r="GS2955" s="277"/>
      <c r="GT2955" s="277"/>
      <c r="GU2955" s="277"/>
      <c r="GW2955" s="157" t="s">
        <v>396</v>
      </c>
      <c r="GX2955" s="157"/>
      <c r="GY2955" s="157"/>
      <c r="GZ2955" s="277"/>
      <c r="HA2955" s="157"/>
      <c r="HB2955" s="157"/>
      <c r="HC2955" s="277"/>
      <c r="HD2955" s="277"/>
      <c r="HF2955" s="277"/>
      <c r="HH2955" s="289"/>
    </row>
    <row r="2956" spans="1:216" ht="12.75" customHeight="1">
      <c r="A2956" s="195"/>
      <c r="B2956" s="189" t="s">
        <v>397</v>
      </c>
      <c r="C2956" s="501" t="s">
        <v>398</v>
      </c>
      <c r="D2956" s="501"/>
      <c r="E2956" s="501"/>
      <c r="F2956" s="501"/>
      <c r="G2956" s="501"/>
      <c r="H2956" s="190" t="s">
        <v>399</v>
      </c>
      <c r="I2956" s="201">
        <v>0.02</v>
      </c>
      <c r="J2956" s="202">
        <v>1.0367</v>
      </c>
      <c r="K2956" s="215">
        <v>1.9904600000000001E-2</v>
      </c>
      <c r="L2956" s="198"/>
      <c r="M2956" s="199"/>
      <c r="N2956" s="200">
        <v>1582.31</v>
      </c>
      <c r="O2956" s="191"/>
      <c r="P2956" s="194">
        <v>31.5</v>
      </c>
      <c r="Q2956" s="278"/>
      <c r="R2956" s="278"/>
      <c r="GO2956" s="277"/>
      <c r="GP2956" s="277"/>
      <c r="GQ2956" s="277"/>
      <c r="GR2956" s="277"/>
      <c r="GS2956" s="277"/>
      <c r="GT2956" s="277"/>
      <c r="GU2956" s="277"/>
      <c r="GW2956" s="157"/>
      <c r="GX2956" s="157" t="s">
        <v>398</v>
      </c>
      <c r="GY2956" s="157"/>
      <c r="GZ2956" s="277"/>
      <c r="HA2956" s="157"/>
      <c r="HB2956" s="157"/>
      <c r="HC2956" s="277"/>
      <c r="HD2956" s="277"/>
      <c r="HF2956" s="277"/>
      <c r="HH2956" s="289"/>
    </row>
    <row r="2957" spans="1:216" ht="12.75" customHeight="1">
      <c r="A2957" s="203"/>
      <c r="B2957" s="189" t="s">
        <v>400</v>
      </c>
      <c r="C2957" s="501" t="s">
        <v>401</v>
      </c>
      <c r="D2957" s="501"/>
      <c r="E2957" s="501"/>
      <c r="F2957" s="501"/>
      <c r="G2957" s="501"/>
      <c r="H2957" s="190" t="s">
        <v>392</v>
      </c>
      <c r="I2957" s="201">
        <v>0.02</v>
      </c>
      <c r="J2957" s="202">
        <v>1.0367</v>
      </c>
      <c r="K2957" s="215">
        <v>1.9904600000000001E-2</v>
      </c>
      <c r="L2957" s="193"/>
      <c r="M2957" s="191"/>
      <c r="N2957" s="204">
        <v>777.91</v>
      </c>
      <c r="O2957" s="191"/>
      <c r="P2957" s="216">
        <v>15.48</v>
      </c>
      <c r="GO2957" s="277"/>
      <c r="GP2957" s="277"/>
      <c r="GQ2957" s="277"/>
      <c r="GR2957" s="277"/>
      <c r="GS2957" s="277"/>
      <c r="GT2957" s="277"/>
      <c r="GU2957" s="277"/>
      <c r="GW2957" s="157"/>
      <c r="GX2957" s="157"/>
      <c r="GY2957" s="157" t="s">
        <v>401</v>
      </c>
      <c r="GZ2957" s="277"/>
      <c r="HA2957" s="157"/>
      <c r="HB2957" s="157"/>
      <c r="HC2957" s="277"/>
      <c r="HD2957" s="277"/>
      <c r="HF2957" s="277"/>
      <c r="HH2957" s="289"/>
    </row>
    <row r="2958" spans="1:216" ht="12.75" customHeight="1">
      <c r="A2958" s="195"/>
      <c r="B2958" s="189" t="s">
        <v>402</v>
      </c>
      <c r="C2958" s="501" t="s">
        <v>403</v>
      </c>
      <c r="D2958" s="501"/>
      <c r="E2958" s="501"/>
      <c r="F2958" s="501"/>
      <c r="G2958" s="501"/>
      <c r="H2958" s="190" t="s">
        <v>399</v>
      </c>
      <c r="I2958" s="201">
        <v>0.02</v>
      </c>
      <c r="J2958" s="202">
        <v>1.0367</v>
      </c>
      <c r="K2958" s="215">
        <v>1.9904600000000001E-2</v>
      </c>
      <c r="L2958" s="198"/>
      <c r="M2958" s="199"/>
      <c r="N2958" s="200">
        <v>543.33000000000004</v>
      </c>
      <c r="O2958" s="191"/>
      <c r="P2958" s="194">
        <v>10.81</v>
      </c>
      <c r="Q2958" s="278"/>
      <c r="R2958" s="278"/>
      <c r="GO2958" s="277"/>
      <c r="GP2958" s="277"/>
      <c r="GQ2958" s="277"/>
      <c r="GR2958" s="277"/>
      <c r="GS2958" s="277"/>
      <c r="GT2958" s="277"/>
      <c r="GU2958" s="277"/>
      <c r="GW2958" s="157"/>
      <c r="GX2958" s="157" t="s">
        <v>403</v>
      </c>
      <c r="GY2958" s="157"/>
      <c r="GZ2958" s="277"/>
      <c r="HA2958" s="157"/>
      <c r="HB2958" s="157"/>
      <c r="HC2958" s="277"/>
      <c r="HD2958" s="277"/>
      <c r="HF2958" s="277"/>
      <c r="HH2958" s="289"/>
    </row>
    <row r="2959" spans="1:216" ht="12.75" customHeight="1">
      <c r="A2959" s="203"/>
      <c r="B2959" s="189" t="s">
        <v>404</v>
      </c>
      <c r="C2959" s="501" t="s">
        <v>405</v>
      </c>
      <c r="D2959" s="501"/>
      <c r="E2959" s="501"/>
      <c r="F2959" s="501"/>
      <c r="G2959" s="501"/>
      <c r="H2959" s="190" t="s">
        <v>392</v>
      </c>
      <c r="I2959" s="201">
        <v>0.02</v>
      </c>
      <c r="J2959" s="202">
        <v>1.0367</v>
      </c>
      <c r="K2959" s="215">
        <v>1.9904600000000001E-2</v>
      </c>
      <c r="L2959" s="193"/>
      <c r="M2959" s="191"/>
      <c r="N2959" s="204">
        <v>579.11</v>
      </c>
      <c r="O2959" s="191"/>
      <c r="P2959" s="216">
        <v>11.53</v>
      </c>
      <c r="GO2959" s="277"/>
      <c r="GP2959" s="277"/>
      <c r="GQ2959" s="277"/>
      <c r="GR2959" s="277"/>
      <c r="GS2959" s="277"/>
      <c r="GT2959" s="277"/>
      <c r="GU2959" s="277"/>
      <c r="GW2959" s="157"/>
      <c r="GX2959" s="157"/>
      <c r="GY2959" s="157" t="s">
        <v>405</v>
      </c>
      <c r="GZ2959" s="277"/>
      <c r="HA2959" s="157"/>
      <c r="HB2959" s="157"/>
      <c r="HC2959" s="277"/>
      <c r="HD2959" s="277"/>
      <c r="HF2959" s="277"/>
      <c r="HH2959" s="289"/>
    </row>
    <row r="2960" spans="1:216" ht="12.75" customHeight="1">
      <c r="A2960" s="188"/>
      <c r="B2960" s="189" t="s">
        <v>180</v>
      </c>
      <c r="C2960" s="501" t="s">
        <v>410</v>
      </c>
      <c r="D2960" s="501"/>
      <c r="E2960" s="501"/>
      <c r="F2960" s="501"/>
      <c r="G2960" s="501"/>
      <c r="H2960" s="190"/>
      <c r="I2960" s="191"/>
      <c r="J2960" s="191"/>
      <c r="K2960" s="191"/>
      <c r="L2960" s="193"/>
      <c r="M2960" s="191"/>
      <c r="N2960" s="193"/>
      <c r="O2960" s="191"/>
      <c r="P2960" s="216">
        <v>105.22</v>
      </c>
      <c r="GO2960" s="277"/>
      <c r="GP2960" s="277"/>
      <c r="GQ2960" s="277"/>
      <c r="GR2960" s="277"/>
      <c r="GS2960" s="277"/>
      <c r="GT2960" s="277"/>
      <c r="GU2960" s="277"/>
      <c r="GW2960" s="157" t="s">
        <v>410</v>
      </c>
      <c r="GX2960" s="157"/>
      <c r="GY2960" s="157"/>
      <c r="GZ2960" s="277"/>
      <c r="HA2960" s="157"/>
      <c r="HB2960" s="157"/>
      <c r="HC2960" s="277"/>
      <c r="HD2960" s="277"/>
      <c r="HF2960" s="277"/>
      <c r="HH2960" s="289"/>
    </row>
    <row r="2961" spans="1:216" ht="33.75" customHeight="1">
      <c r="A2961" s="195"/>
      <c r="B2961" s="189" t="s">
        <v>593</v>
      </c>
      <c r="C2961" s="501" t="s">
        <v>594</v>
      </c>
      <c r="D2961" s="501"/>
      <c r="E2961" s="501"/>
      <c r="F2961" s="501"/>
      <c r="G2961" s="501"/>
      <c r="H2961" s="190" t="s">
        <v>595</v>
      </c>
      <c r="I2961" s="201">
        <v>13.33</v>
      </c>
      <c r="J2961" s="202">
        <v>1.0367</v>
      </c>
      <c r="K2961" s="215">
        <v>13.2664426</v>
      </c>
      <c r="L2961" s="205">
        <v>5.87</v>
      </c>
      <c r="M2961" s="206">
        <v>0.87</v>
      </c>
      <c r="N2961" s="200">
        <v>5.1100000000000003</v>
      </c>
      <c r="O2961" s="191"/>
      <c r="P2961" s="194">
        <v>67.790000000000006</v>
      </c>
      <c r="Q2961" s="278"/>
      <c r="R2961" s="278"/>
      <c r="GO2961" s="277"/>
      <c r="GP2961" s="277"/>
      <c r="GQ2961" s="277"/>
      <c r="GR2961" s="277"/>
      <c r="GS2961" s="277"/>
      <c r="GT2961" s="277"/>
      <c r="GU2961" s="277"/>
      <c r="GW2961" s="157"/>
      <c r="GX2961" s="157" t="s">
        <v>594</v>
      </c>
      <c r="GY2961" s="157"/>
      <c r="GZ2961" s="277"/>
      <c r="HA2961" s="157"/>
      <c r="HB2961" s="157"/>
      <c r="HC2961" s="277"/>
      <c r="HD2961" s="277"/>
      <c r="HF2961" s="277"/>
      <c r="HH2961" s="289"/>
    </row>
    <row r="2962" spans="1:216" ht="22.5" customHeight="1">
      <c r="A2962" s="195"/>
      <c r="B2962" s="189" t="s">
        <v>1403</v>
      </c>
      <c r="C2962" s="501" t="s">
        <v>1404</v>
      </c>
      <c r="D2962" s="501"/>
      <c r="E2962" s="501"/>
      <c r="F2962" s="501"/>
      <c r="G2962" s="501"/>
      <c r="H2962" s="190" t="s">
        <v>1405</v>
      </c>
      <c r="I2962" s="201">
        <v>0.55000000000000004</v>
      </c>
      <c r="J2962" s="202">
        <v>1.0367</v>
      </c>
      <c r="K2962" s="215">
        <v>0.54737760000000002</v>
      </c>
      <c r="L2962" s="205">
        <v>37.71</v>
      </c>
      <c r="M2962" s="206">
        <v>1.54</v>
      </c>
      <c r="N2962" s="200">
        <v>58.07</v>
      </c>
      <c r="O2962" s="191"/>
      <c r="P2962" s="194">
        <v>31.79</v>
      </c>
      <c r="Q2962" s="278"/>
      <c r="R2962" s="278"/>
      <c r="GO2962" s="277"/>
      <c r="GP2962" s="277"/>
      <c r="GQ2962" s="277"/>
      <c r="GR2962" s="277"/>
      <c r="GS2962" s="277"/>
      <c r="GT2962" s="277"/>
      <c r="GU2962" s="277"/>
      <c r="GW2962" s="157"/>
      <c r="GX2962" s="157" t="s">
        <v>1404</v>
      </c>
      <c r="GY2962" s="157"/>
      <c r="GZ2962" s="277"/>
      <c r="HA2962" s="157"/>
      <c r="HB2962" s="157"/>
      <c r="HC2962" s="277"/>
      <c r="HD2962" s="277"/>
      <c r="HF2962" s="277"/>
      <c r="HH2962" s="289"/>
    </row>
    <row r="2963" spans="1:216" ht="12.75" customHeight="1">
      <c r="A2963" s="195"/>
      <c r="B2963" s="189" t="s">
        <v>730</v>
      </c>
      <c r="C2963" s="501" t="s">
        <v>731</v>
      </c>
      <c r="D2963" s="501"/>
      <c r="E2963" s="501"/>
      <c r="F2963" s="501"/>
      <c r="G2963" s="501"/>
      <c r="H2963" s="190" t="s">
        <v>413</v>
      </c>
      <c r="I2963" s="201">
        <v>0.05</v>
      </c>
      <c r="J2963" s="202">
        <v>1.0367</v>
      </c>
      <c r="K2963" s="215">
        <v>4.9761600000000003E-2</v>
      </c>
      <c r="L2963" s="205">
        <v>79.88</v>
      </c>
      <c r="M2963" s="206">
        <v>1.42</v>
      </c>
      <c r="N2963" s="200">
        <v>113.43</v>
      </c>
      <c r="O2963" s="191"/>
      <c r="P2963" s="194">
        <v>5.64</v>
      </c>
      <c r="Q2963" s="278"/>
      <c r="R2963" s="278"/>
      <c r="GO2963" s="277"/>
      <c r="GP2963" s="277"/>
      <c r="GQ2963" s="277"/>
      <c r="GR2963" s="277"/>
      <c r="GS2963" s="277"/>
      <c r="GT2963" s="277"/>
      <c r="GU2963" s="277"/>
      <c r="GW2963" s="157"/>
      <c r="GX2963" s="157" t="s">
        <v>731</v>
      </c>
      <c r="GY2963" s="157"/>
      <c r="GZ2963" s="277"/>
      <c r="HA2963" s="157"/>
      <c r="HB2963" s="157"/>
      <c r="HC2963" s="277"/>
      <c r="HD2963" s="277"/>
      <c r="HF2963" s="277"/>
      <c r="HH2963" s="289"/>
    </row>
    <row r="2964" spans="1:216" ht="12.75" customHeight="1">
      <c r="A2964" s="210"/>
      <c r="B2964" s="187"/>
      <c r="C2964" s="500" t="s">
        <v>429</v>
      </c>
      <c r="D2964" s="500"/>
      <c r="E2964" s="500"/>
      <c r="F2964" s="500"/>
      <c r="G2964" s="500"/>
      <c r="H2964" s="180"/>
      <c r="I2964" s="181"/>
      <c r="J2964" s="181"/>
      <c r="K2964" s="181"/>
      <c r="L2964" s="183"/>
      <c r="M2964" s="181"/>
      <c r="N2964" s="211"/>
      <c r="O2964" s="181"/>
      <c r="P2964" s="212">
        <v>1335.23</v>
      </c>
      <c r="Q2964" s="278"/>
      <c r="R2964" s="278"/>
      <c r="GO2964" s="277"/>
      <c r="GP2964" s="277"/>
      <c r="GQ2964" s="277"/>
      <c r="GR2964" s="277"/>
      <c r="GS2964" s="277"/>
      <c r="GT2964" s="277"/>
      <c r="GU2964" s="277"/>
      <c r="GW2964" s="157"/>
      <c r="GX2964" s="157"/>
      <c r="GY2964" s="157"/>
      <c r="GZ2964" s="277" t="s">
        <v>429</v>
      </c>
      <c r="HA2964" s="157"/>
      <c r="HB2964" s="157"/>
      <c r="HC2964" s="277"/>
      <c r="HD2964" s="277"/>
      <c r="HF2964" s="277"/>
      <c r="HH2964" s="289"/>
    </row>
    <row r="2965" spans="1:216" ht="12.75" customHeight="1">
      <c r="A2965" s="203" t="s">
        <v>2331</v>
      </c>
      <c r="B2965" s="189" t="s">
        <v>430</v>
      </c>
      <c r="C2965" s="501" t="s">
        <v>431</v>
      </c>
      <c r="D2965" s="501"/>
      <c r="E2965" s="501"/>
      <c r="F2965" s="501"/>
      <c r="G2965" s="501"/>
      <c r="H2965" s="190" t="s">
        <v>432</v>
      </c>
      <c r="I2965" s="209">
        <v>2</v>
      </c>
      <c r="J2965" s="191"/>
      <c r="K2965" s="209">
        <v>2</v>
      </c>
      <c r="L2965" s="193"/>
      <c r="M2965" s="191"/>
      <c r="N2965" s="193"/>
      <c r="O2965" s="202">
        <v>1.0367</v>
      </c>
      <c r="P2965" s="216">
        <v>23.21</v>
      </c>
      <c r="GO2965" s="277"/>
      <c r="GP2965" s="277"/>
      <c r="GQ2965" s="277"/>
      <c r="GR2965" s="277"/>
      <c r="GS2965" s="277"/>
      <c r="GT2965" s="277"/>
      <c r="GU2965" s="277"/>
      <c r="GW2965" s="157"/>
      <c r="GX2965" s="157"/>
      <c r="GY2965" s="157"/>
      <c r="GZ2965" s="277"/>
      <c r="HA2965" s="157" t="s">
        <v>431</v>
      </c>
      <c r="HB2965" s="157"/>
      <c r="HC2965" s="277"/>
      <c r="HD2965" s="277"/>
      <c r="HF2965" s="277"/>
      <c r="HH2965" s="289"/>
    </row>
    <row r="2966" spans="1:216" ht="12.75" customHeight="1">
      <c r="A2966" s="203"/>
      <c r="B2966" s="189"/>
      <c r="C2966" s="501" t="s">
        <v>433</v>
      </c>
      <c r="D2966" s="501"/>
      <c r="E2966" s="501"/>
      <c r="F2966" s="501"/>
      <c r="G2966" s="501"/>
      <c r="H2966" s="190"/>
      <c r="I2966" s="191"/>
      <c r="J2966" s="191"/>
      <c r="K2966" s="191"/>
      <c r="L2966" s="193"/>
      <c r="M2966" s="191"/>
      <c r="N2966" s="193"/>
      <c r="O2966" s="191"/>
      <c r="P2966" s="194">
        <v>1187.7</v>
      </c>
      <c r="GO2966" s="277"/>
      <c r="GP2966" s="277"/>
      <c r="GQ2966" s="277"/>
      <c r="GR2966" s="277"/>
      <c r="GS2966" s="277"/>
      <c r="GT2966" s="277"/>
      <c r="GU2966" s="277"/>
      <c r="GW2966" s="157"/>
      <c r="GX2966" s="157"/>
      <c r="GY2966" s="157"/>
      <c r="GZ2966" s="277"/>
      <c r="HA2966" s="157"/>
      <c r="HB2966" s="157" t="s">
        <v>433</v>
      </c>
      <c r="HC2966" s="277"/>
      <c r="HD2966" s="277"/>
      <c r="HF2966" s="277"/>
      <c r="HH2966" s="289"/>
    </row>
    <row r="2967" spans="1:216" ht="12.75" customHeight="1">
      <c r="A2967" s="203"/>
      <c r="B2967" s="189" t="s">
        <v>603</v>
      </c>
      <c r="C2967" s="501" t="s">
        <v>604</v>
      </c>
      <c r="D2967" s="501"/>
      <c r="E2967" s="501"/>
      <c r="F2967" s="501"/>
      <c r="G2967" s="501"/>
      <c r="H2967" s="190" t="s">
        <v>432</v>
      </c>
      <c r="I2967" s="209">
        <v>97</v>
      </c>
      <c r="J2967" s="191"/>
      <c r="K2967" s="209">
        <v>97</v>
      </c>
      <c r="L2967" s="193"/>
      <c r="M2967" s="191"/>
      <c r="N2967" s="193"/>
      <c r="O2967" s="191"/>
      <c r="P2967" s="194">
        <v>1152.07</v>
      </c>
      <c r="GO2967" s="277"/>
      <c r="GP2967" s="277"/>
      <c r="GQ2967" s="277"/>
      <c r="GR2967" s="277"/>
      <c r="GS2967" s="277"/>
      <c r="GT2967" s="277"/>
      <c r="GU2967" s="277"/>
      <c r="GW2967" s="157"/>
      <c r="GX2967" s="157"/>
      <c r="GY2967" s="157"/>
      <c r="GZ2967" s="277"/>
      <c r="HA2967" s="157"/>
      <c r="HB2967" s="157" t="s">
        <v>604</v>
      </c>
      <c r="HC2967" s="277"/>
      <c r="HD2967" s="277"/>
      <c r="HF2967" s="277"/>
      <c r="HH2967" s="289"/>
    </row>
    <row r="2968" spans="1:216" ht="12.75" customHeight="1">
      <c r="A2968" s="203"/>
      <c r="B2968" s="189" t="s">
        <v>605</v>
      </c>
      <c r="C2968" s="501" t="s">
        <v>606</v>
      </c>
      <c r="D2968" s="501"/>
      <c r="E2968" s="501"/>
      <c r="F2968" s="501"/>
      <c r="G2968" s="501"/>
      <c r="H2968" s="190" t="s">
        <v>432</v>
      </c>
      <c r="I2968" s="209">
        <v>51</v>
      </c>
      <c r="J2968" s="191"/>
      <c r="K2968" s="209">
        <v>51</v>
      </c>
      <c r="L2968" s="193"/>
      <c r="M2968" s="191"/>
      <c r="N2968" s="193"/>
      <c r="O2968" s="191"/>
      <c r="P2968" s="216">
        <v>605.73</v>
      </c>
      <c r="GO2968" s="277"/>
      <c r="GP2968" s="277"/>
      <c r="GQ2968" s="277"/>
      <c r="GR2968" s="277"/>
      <c r="GS2968" s="277"/>
      <c r="GT2968" s="277"/>
      <c r="GU2968" s="277"/>
      <c r="GW2968" s="157"/>
      <c r="GX2968" s="157"/>
      <c r="GY2968" s="157"/>
      <c r="GZ2968" s="277"/>
      <c r="HA2968" s="157"/>
      <c r="HB2968" s="157" t="s">
        <v>606</v>
      </c>
      <c r="HC2968" s="277"/>
      <c r="HD2968" s="277"/>
      <c r="HF2968" s="277"/>
      <c r="HH2968" s="289"/>
    </row>
    <row r="2969" spans="1:216" ht="12.75" customHeight="1">
      <c r="A2969" s="213"/>
      <c r="B2969" s="214"/>
      <c r="C2969" s="500" t="s">
        <v>438</v>
      </c>
      <c r="D2969" s="500"/>
      <c r="E2969" s="500"/>
      <c r="F2969" s="500"/>
      <c r="G2969" s="500"/>
      <c r="H2969" s="180"/>
      <c r="I2969" s="181"/>
      <c r="J2969" s="181"/>
      <c r="K2969" s="181"/>
      <c r="L2969" s="183"/>
      <c r="M2969" s="181"/>
      <c r="N2969" s="211">
        <v>3246.08</v>
      </c>
      <c r="O2969" s="181"/>
      <c r="P2969" s="212">
        <v>3116.24</v>
      </c>
      <c r="GO2969" s="277"/>
      <c r="GP2969" s="277"/>
      <c r="GQ2969" s="277"/>
      <c r="GR2969" s="277"/>
      <c r="GS2969" s="277"/>
      <c r="GT2969" s="277"/>
      <c r="GU2969" s="277"/>
      <c r="GW2969" s="157"/>
      <c r="GX2969" s="157"/>
      <c r="GY2969" s="157"/>
      <c r="GZ2969" s="277"/>
      <c r="HA2969" s="157"/>
      <c r="HB2969" s="157"/>
      <c r="HC2969" s="277" t="s">
        <v>438</v>
      </c>
      <c r="HD2969" s="277"/>
      <c r="HF2969" s="277"/>
      <c r="HH2969" s="289"/>
    </row>
    <row r="2970" spans="1:216" ht="12.75" customHeight="1">
      <c r="A2970" s="497" t="s">
        <v>2030</v>
      </c>
      <c r="B2970" s="497"/>
      <c r="C2970" s="497"/>
      <c r="D2970" s="497"/>
      <c r="E2970" s="497"/>
      <c r="F2970" s="497"/>
      <c r="G2970" s="497"/>
      <c r="H2970" s="497"/>
      <c r="I2970" s="497"/>
      <c r="J2970" s="497"/>
      <c r="K2970" s="497"/>
      <c r="L2970" s="497"/>
      <c r="M2970" s="497"/>
      <c r="N2970" s="497"/>
      <c r="O2970" s="497"/>
      <c r="P2970" s="497"/>
      <c r="GO2970" s="277"/>
      <c r="GP2970" s="277" t="s">
        <v>2030</v>
      </c>
      <c r="GQ2970" s="277"/>
      <c r="GR2970" s="277"/>
      <c r="GS2970" s="277"/>
      <c r="GT2970" s="277"/>
      <c r="GU2970" s="277"/>
      <c r="GW2970" s="157"/>
      <c r="GX2970" s="157"/>
      <c r="GY2970" s="157"/>
      <c r="GZ2970" s="277"/>
      <c r="HA2970" s="157"/>
      <c r="HB2970" s="157"/>
      <c r="HC2970" s="277"/>
      <c r="HD2970" s="277"/>
      <c r="HF2970" s="277"/>
      <c r="HH2970" s="289"/>
    </row>
    <row r="2971" spans="1:216" ht="45" customHeight="1">
      <c r="A2971" s="178" t="s">
        <v>859</v>
      </c>
      <c r="B2971" s="179" t="s">
        <v>1457</v>
      </c>
      <c r="C2971" s="498" t="s">
        <v>1458</v>
      </c>
      <c r="D2971" s="498"/>
      <c r="E2971" s="498"/>
      <c r="F2971" s="498"/>
      <c r="G2971" s="498"/>
      <c r="H2971" s="180" t="s">
        <v>610</v>
      </c>
      <c r="I2971" s="181">
        <v>0.04</v>
      </c>
      <c r="J2971" s="182">
        <v>1</v>
      </c>
      <c r="K2971" s="219">
        <v>0.04</v>
      </c>
      <c r="L2971" s="183"/>
      <c r="M2971" s="181"/>
      <c r="N2971" s="184"/>
      <c r="O2971" s="181"/>
      <c r="P2971" s="185"/>
      <c r="GO2971" s="277"/>
      <c r="GP2971" s="277"/>
      <c r="GQ2971" s="277" t="s">
        <v>1458</v>
      </c>
      <c r="GR2971" s="277"/>
      <c r="GS2971" s="277"/>
      <c r="GT2971" s="277"/>
      <c r="GU2971" s="277"/>
      <c r="GW2971" s="157"/>
      <c r="GX2971" s="157"/>
      <c r="GY2971" s="157"/>
      <c r="GZ2971" s="277"/>
      <c r="HA2971" s="157"/>
      <c r="HB2971" s="157"/>
      <c r="HC2971" s="277"/>
      <c r="HD2971" s="277"/>
      <c r="HF2971" s="277"/>
      <c r="HH2971" s="289"/>
    </row>
    <row r="2972" spans="1:216" ht="12.75" customHeight="1">
      <c r="A2972" s="186"/>
      <c r="B2972" s="187"/>
      <c r="C2972" s="499" t="s">
        <v>2011</v>
      </c>
      <c r="D2972" s="499"/>
      <c r="E2972" s="499"/>
      <c r="F2972" s="499"/>
      <c r="G2972" s="499"/>
      <c r="H2972" s="499"/>
      <c r="I2972" s="499"/>
      <c r="J2972" s="499"/>
      <c r="K2972" s="499"/>
      <c r="L2972" s="499"/>
      <c r="M2972" s="499"/>
      <c r="N2972" s="499"/>
      <c r="O2972" s="499"/>
      <c r="P2972" s="499"/>
      <c r="GO2972" s="277"/>
      <c r="GP2972" s="277"/>
      <c r="GQ2972" s="277"/>
      <c r="GR2972" s="277"/>
      <c r="GS2972" s="277"/>
      <c r="GT2972" s="277"/>
      <c r="GU2972" s="277"/>
      <c r="GV2972" s="140" t="s">
        <v>2011</v>
      </c>
      <c r="GW2972" s="157"/>
      <c r="GX2972" s="157"/>
      <c r="GY2972" s="157"/>
      <c r="GZ2972" s="277"/>
      <c r="HA2972" s="157"/>
      <c r="HB2972" s="157"/>
      <c r="HC2972" s="277"/>
      <c r="HD2972" s="277"/>
      <c r="HF2972" s="277"/>
      <c r="HH2972" s="289"/>
    </row>
    <row r="2973" spans="1:216" ht="12.75" customHeight="1">
      <c r="A2973" s="188"/>
      <c r="B2973" s="189" t="s">
        <v>164</v>
      </c>
      <c r="C2973" s="501" t="s">
        <v>391</v>
      </c>
      <c r="D2973" s="501"/>
      <c r="E2973" s="501"/>
      <c r="F2973" s="501"/>
      <c r="G2973" s="501"/>
      <c r="H2973" s="190" t="s">
        <v>392</v>
      </c>
      <c r="I2973" s="191"/>
      <c r="J2973" s="191"/>
      <c r="K2973" s="215">
        <v>0.37155329999999998</v>
      </c>
      <c r="L2973" s="193"/>
      <c r="M2973" s="191"/>
      <c r="N2973" s="193"/>
      <c r="O2973" s="191"/>
      <c r="P2973" s="216">
        <v>210.35</v>
      </c>
      <c r="GO2973" s="277"/>
      <c r="GP2973" s="277"/>
      <c r="GQ2973" s="277"/>
      <c r="GR2973" s="277"/>
      <c r="GS2973" s="277"/>
      <c r="GT2973" s="277"/>
      <c r="GU2973" s="277"/>
      <c r="GW2973" s="157" t="s">
        <v>391</v>
      </c>
      <c r="GX2973" s="157"/>
      <c r="GY2973" s="157"/>
      <c r="GZ2973" s="277"/>
      <c r="HA2973" s="157"/>
      <c r="HB2973" s="157"/>
      <c r="HC2973" s="277"/>
      <c r="HD2973" s="277"/>
      <c r="HF2973" s="277"/>
      <c r="HH2973" s="289"/>
    </row>
    <row r="2974" spans="1:216" ht="12.75" customHeight="1">
      <c r="A2974" s="195"/>
      <c r="B2974" s="189" t="s">
        <v>393</v>
      </c>
      <c r="C2974" s="501" t="s">
        <v>394</v>
      </c>
      <c r="D2974" s="501"/>
      <c r="E2974" s="501"/>
      <c r="F2974" s="501"/>
      <c r="G2974" s="501"/>
      <c r="H2974" s="190" t="s">
        <v>392</v>
      </c>
      <c r="I2974" s="201">
        <v>8.9600000000000009</v>
      </c>
      <c r="J2974" s="202">
        <v>1.0367</v>
      </c>
      <c r="K2974" s="215">
        <v>0.37155329999999998</v>
      </c>
      <c r="L2974" s="198"/>
      <c r="M2974" s="199"/>
      <c r="N2974" s="200">
        <v>566.14</v>
      </c>
      <c r="O2974" s="191"/>
      <c r="P2974" s="194">
        <v>210.35</v>
      </c>
      <c r="Q2974" s="278"/>
      <c r="R2974" s="278"/>
      <c r="GO2974" s="277"/>
      <c r="GP2974" s="277"/>
      <c r="GQ2974" s="277"/>
      <c r="GR2974" s="277"/>
      <c r="GS2974" s="277"/>
      <c r="GT2974" s="277"/>
      <c r="GU2974" s="277"/>
      <c r="GW2974" s="157"/>
      <c r="GX2974" s="157" t="s">
        <v>394</v>
      </c>
      <c r="GY2974" s="157"/>
      <c r="GZ2974" s="277"/>
      <c r="HA2974" s="157"/>
      <c r="HB2974" s="157"/>
      <c r="HC2974" s="277"/>
      <c r="HD2974" s="277"/>
      <c r="HF2974" s="277"/>
      <c r="HH2974" s="289"/>
    </row>
    <row r="2975" spans="1:216" ht="12.75" customHeight="1">
      <c r="A2975" s="188"/>
      <c r="B2975" s="189" t="s">
        <v>167</v>
      </c>
      <c r="C2975" s="501" t="s">
        <v>395</v>
      </c>
      <c r="D2975" s="501"/>
      <c r="E2975" s="501"/>
      <c r="F2975" s="501"/>
      <c r="G2975" s="501"/>
      <c r="H2975" s="190"/>
      <c r="I2975" s="191"/>
      <c r="J2975" s="191"/>
      <c r="K2975" s="191"/>
      <c r="L2975" s="193"/>
      <c r="M2975" s="191"/>
      <c r="N2975" s="193"/>
      <c r="O2975" s="191"/>
      <c r="P2975" s="216">
        <v>5.29</v>
      </c>
      <c r="GO2975" s="277"/>
      <c r="GP2975" s="277"/>
      <c r="GQ2975" s="277"/>
      <c r="GR2975" s="277"/>
      <c r="GS2975" s="277"/>
      <c r="GT2975" s="277"/>
      <c r="GU2975" s="277"/>
      <c r="GW2975" s="157" t="s">
        <v>395</v>
      </c>
      <c r="GX2975" s="157"/>
      <c r="GY2975" s="157"/>
      <c r="GZ2975" s="277"/>
      <c r="HA2975" s="157"/>
      <c r="HB2975" s="157"/>
      <c r="HC2975" s="277"/>
      <c r="HD2975" s="277"/>
      <c r="HF2975" s="277"/>
      <c r="HH2975" s="289"/>
    </row>
    <row r="2976" spans="1:216" ht="12.75" customHeight="1">
      <c r="A2976" s="188"/>
      <c r="B2976" s="189"/>
      <c r="C2976" s="501" t="s">
        <v>396</v>
      </c>
      <c r="D2976" s="501"/>
      <c r="E2976" s="501"/>
      <c r="F2976" s="501"/>
      <c r="G2976" s="501"/>
      <c r="H2976" s="190" t="s">
        <v>392</v>
      </c>
      <c r="I2976" s="191"/>
      <c r="J2976" s="191"/>
      <c r="K2976" s="215">
        <v>4.9762000000000001E-3</v>
      </c>
      <c r="L2976" s="193"/>
      <c r="M2976" s="191"/>
      <c r="N2976" s="193"/>
      <c r="O2976" s="191"/>
      <c r="P2976" s="216">
        <v>3.38</v>
      </c>
      <c r="GO2976" s="277"/>
      <c r="GP2976" s="277"/>
      <c r="GQ2976" s="277"/>
      <c r="GR2976" s="277"/>
      <c r="GS2976" s="277"/>
      <c r="GT2976" s="277"/>
      <c r="GU2976" s="277"/>
      <c r="GW2976" s="157" t="s">
        <v>396</v>
      </c>
      <c r="GX2976" s="157"/>
      <c r="GY2976" s="157"/>
      <c r="GZ2976" s="277"/>
      <c r="HA2976" s="157"/>
      <c r="HB2976" s="157"/>
      <c r="HC2976" s="277"/>
      <c r="HD2976" s="277"/>
      <c r="HF2976" s="277"/>
      <c r="HH2976" s="289"/>
    </row>
    <row r="2977" spans="1:216" ht="12.75" customHeight="1">
      <c r="A2977" s="195"/>
      <c r="B2977" s="189" t="s">
        <v>397</v>
      </c>
      <c r="C2977" s="501" t="s">
        <v>398</v>
      </c>
      <c r="D2977" s="501"/>
      <c r="E2977" s="501"/>
      <c r="F2977" s="501"/>
      <c r="G2977" s="501"/>
      <c r="H2977" s="190" t="s">
        <v>399</v>
      </c>
      <c r="I2977" s="201">
        <v>0.06</v>
      </c>
      <c r="J2977" s="202">
        <v>1.0367</v>
      </c>
      <c r="K2977" s="215">
        <v>2.4881E-3</v>
      </c>
      <c r="L2977" s="198"/>
      <c r="M2977" s="199"/>
      <c r="N2977" s="200">
        <v>1582.31</v>
      </c>
      <c r="O2977" s="191"/>
      <c r="P2977" s="194">
        <v>3.94</v>
      </c>
      <c r="Q2977" s="278"/>
      <c r="R2977" s="278"/>
      <c r="GO2977" s="277"/>
      <c r="GP2977" s="277"/>
      <c r="GQ2977" s="277"/>
      <c r="GR2977" s="277"/>
      <c r="GS2977" s="277"/>
      <c r="GT2977" s="277"/>
      <c r="GU2977" s="277"/>
      <c r="GW2977" s="157"/>
      <c r="GX2977" s="157" t="s">
        <v>398</v>
      </c>
      <c r="GY2977" s="157"/>
      <c r="GZ2977" s="277"/>
      <c r="HA2977" s="157"/>
      <c r="HB2977" s="157"/>
      <c r="HC2977" s="277"/>
      <c r="HD2977" s="277"/>
      <c r="HF2977" s="277"/>
      <c r="HH2977" s="289"/>
    </row>
    <row r="2978" spans="1:216" ht="12.75" customHeight="1">
      <c r="A2978" s="203"/>
      <c r="B2978" s="189" t="s">
        <v>400</v>
      </c>
      <c r="C2978" s="501" t="s">
        <v>401</v>
      </c>
      <c r="D2978" s="501"/>
      <c r="E2978" s="501"/>
      <c r="F2978" s="501"/>
      <c r="G2978" s="501"/>
      <c r="H2978" s="190" t="s">
        <v>392</v>
      </c>
      <c r="I2978" s="201">
        <v>0.06</v>
      </c>
      <c r="J2978" s="202">
        <v>1.0367</v>
      </c>
      <c r="K2978" s="215">
        <v>2.4881E-3</v>
      </c>
      <c r="L2978" s="193"/>
      <c r="M2978" s="191"/>
      <c r="N2978" s="204">
        <v>777.91</v>
      </c>
      <c r="O2978" s="191"/>
      <c r="P2978" s="216">
        <v>1.94</v>
      </c>
      <c r="GO2978" s="277"/>
      <c r="GP2978" s="277"/>
      <c r="GQ2978" s="277"/>
      <c r="GR2978" s="277"/>
      <c r="GS2978" s="277"/>
      <c r="GT2978" s="277"/>
      <c r="GU2978" s="277"/>
      <c r="GW2978" s="157"/>
      <c r="GX2978" s="157"/>
      <c r="GY2978" s="157" t="s">
        <v>401</v>
      </c>
      <c r="GZ2978" s="277"/>
      <c r="HA2978" s="157"/>
      <c r="HB2978" s="157"/>
      <c r="HC2978" s="277"/>
      <c r="HD2978" s="277"/>
      <c r="HF2978" s="277"/>
      <c r="HH2978" s="289"/>
    </row>
    <row r="2979" spans="1:216" ht="12.75" customHeight="1">
      <c r="A2979" s="195"/>
      <c r="B2979" s="189" t="s">
        <v>402</v>
      </c>
      <c r="C2979" s="501" t="s">
        <v>403</v>
      </c>
      <c r="D2979" s="501"/>
      <c r="E2979" s="501"/>
      <c r="F2979" s="501"/>
      <c r="G2979" s="501"/>
      <c r="H2979" s="190" t="s">
        <v>399</v>
      </c>
      <c r="I2979" s="201">
        <v>0.06</v>
      </c>
      <c r="J2979" s="202">
        <v>1.0367</v>
      </c>
      <c r="K2979" s="215">
        <v>2.4881E-3</v>
      </c>
      <c r="L2979" s="198"/>
      <c r="M2979" s="199"/>
      <c r="N2979" s="200">
        <v>543.33000000000004</v>
      </c>
      <c r="O2979" s="191"/>
      <c r="P2979" s="194">
        <v>1.35</v>
      </c>
      <c r="Q2979" s="278"/>
      <c r="R2979" s="278"/>
      <c r="GO2979" s="277"/>
      <c r="GP2979" s="277"/>
      <c r="GQ2979" s="277"/>
      <c r="GR2979" s="277"/>
      <c r="GS2979" s="277"/>
      <c r="GT2979" s="277"/>
      <c r="GU2979" s="277"/>
      <c r="GW2979" s="157"/>
      <c r="GX2979" s="157" t="s">
        <v>403</v>
      </c>
      <c r="GY2979" s="157"/>
      <c r="GZ2979" s="277"/>
      <c r="HA2979" s="157"/>
      <c r="HB2979" s="157"/>
      <c r="HC2979" s="277"/>
      <c r="HD2979" s="277"/>
      <c r="HF2979" s="277"/>
      <c r="HH2979" s="289"/>
    </row>
    <row r="2980" spans="1:216" ht="12.75" customHeight="1">
      <c r="A2980" s="203"/>
      <c r="B2980" s="189" t="s">
        <v>404</v>
      </c>
      <c r="C2980" s="501" t="s">
        <v>405</v>
      </c>
      <c r="D2980" s="501"/>
      <c r="E2980" s="501"/>
      <c r="F2980" s="501"/>
      <c r="G2980" s="501"/>
      <c r="H2980" s="190" t="s">
        <v>392</v>
      </c>
      <c r="I2980" s="201">
        <v>0.06</v>
      </c>
      <c r="J2980" s="202">
        <v>1.0367</v>
      </c>
      <c r="K2980" s="215">
        <v>2.4881E-3</v>
      </c>
      <c r="L2980" s="193"/>
      <c r="M2980" s="191"/>
      <c r="N2980" s="204">
        <v>579.11</v>
      </c>
      <c r="O2980" s="191"/>
      <c r="P2980" s="216">
        <v>1.44</v>
      </c>
      <c r="GO2980" s="277"/>
      <c r="GP2980" s="277"/>
      <c r="GQ2980" s="277"/>
      <c r="GR2980" s="277"/>
      <c r="GS2980" s="277"/>
      <c r="GT2980" s="277"/>
      <c r="GU2980" s="277"/>
      <c r="GW2980" s="157"/>
      <c r="GX2980" s="157"/>
      <c r="GY2980" s="157" t="s">
        <v>405</v>
      </c>
      <c r="GZ2980" s="277"/>
      <c r="HA2980" s="157"/>
      <c r="HB2980" s="157"/>
      <c r="HC2980" s="277"/>
      <c r="HD2980" s="277"/>
      <c r="HF2980" s="277"/>
      <c r="HH2980" s="289"/>
    </row>
    <row r="2981" spans="1:216" ht="12.75" customHeight="1">
      <c r="A2981" s="188"/>
      <c r="B2981" s="189" t="s">
        <v>180</v>
      </c>
      <c r="C2981" s="501" t="s">
        <v>410</v>
      </c>
      <c r="D2981" s="501"/>
      <c r="E2981" s="501"/>
      <c r="F2981" s="501"/>
      <c r="G2981" s="501"/>
      <c r="H2981" s="190"/>
      <c r="I2981" s="191"/>
      <c r="J2981" s="191"/>
      <c r="K2981" s="191"/>
      <c r="L2981" s="193"/>
      <c r="M2981" s="191"/>
      <c r="N2981" s="193"/>
      <c r="O2981" s="191"/>
      <c r="P2981" s="216">
        <v>19.02</v>
      </c>
      <c r="GO2981" s="277"/>
      <c r="GP2981" s="277"/>
      <c r="GQ2981" s="277"/>
      <c r="GR2981" s="277"/>
      <c r="GS2981" s="277"/>
      <c r="GT2981" s="277"/>
      <c r="GU2981" s="277"/>
      <c r="GW2981" s="157" t="s">
        <v>410</v>
      </c>
      <c r="GX2981" s="157"/>
      <c r="GY2981" s="157"/>
      <c r="GZ2981" s="277"/>
      <c r="HA2981" s="157"/>
      <c r="HB2981" s="157"/>
      <c r="HC2981" s="277"/>
      <c r="HD2981" s="277"/>
      <c r="HF2981" s="277"/>
      <c r="HH2981" s="289"/>
    </row>
    <row r="2982" spans="1:216" ht="33.75" customHeight="1">
      <c r="A2982" s="195"/>
      <c r="B2982" s="189" t="s">
        <v>593</v>
      </c>
      <c r="C2982" s="501" t="s">
        <v>594</v>
      </c>
      <c r="D2982" s="501"/>
      <c r="E2982" s="501"/>
      <c r="F2982" s="501"/>
      <c r="G2982" s="501"/>
      <c r="H2982" s="190" t="s">
        <v>595</v>
      </c>
      <c r="I2982" s="201">
        <v>26.67</v>
      </c>
      <c r="J2982" s="202">
        <v>1.0367</v>
      </c>
      <c r="K2982" s="215">
        <v>1.1059516</v>
      </c>
      <c r="L2982" s="205">
        <v>5.87</v>
      </c>
      <c r="M2982" s="206">
        <v>0.87</v>
      </c>
      <c r="N2982" s="200">
        <v>5.1100000000000003</v>
      </c>
      <c r="O2982" s="191"/>
      <c r="P2982" s="194">
        <v>5.65</v>
      </c>
      <c r="Q2982" s="278"/>
      <c r="R2982" s="278"/>
      <c r="GO2982" s="277"/>
      <c r="GP2982" s="277"/>
      <c r="GQ2982" s="277"/>
      <c r="GR2982" s="277"/>
      <c r="GS2982" s="277"/>
      <c r="GT2982" s="277"/>
      <c r="GU2982" s="277"/>
      <c r="GW2982" s="157"/>
      <c r="GX2982" s="157" t="s">
        <v>594</v>
      </c>
      <c r="GY2982" s="157"/>
      <c r="GZ2982" s="277"/>
      <c r="HA2982" s="157"/>
      <c r="HB2982" s="157"/>
      <c r="HC2982" s="277"/>
      <c r="HD2982" s="277"/>
      <c r="HF2982" s="277"/>
      <c r="HH2982" s="289"/>
    </row>
    <row r="2983" spans="1:216" ht="12.75" customHeight="1">
      <c r="A2983" s="195"/>
      <c r="B2983" s="189" t="s">
        <v>1433</v>
      </c>
      <c r="C2983" s="501" t="s">
        <v>1434</v>
      </c>
      <c r="D2983" s="501"/>
      <c r="E2983" s="501"/>
      <c r="F2983" s="501"/>
      <c r="G2983" s="501"/>
      <c r="H2983" s="190" t="s">
        <v>418</v>
      </c>
      <c r="I2983" s="192">
        <v>1.16E-3</v>
      </c>
      <c r="J2983" s="202">
        <v>1.0367</v>
      </c>
      <c r="K2983" s="215">
        <v>4.8099999999999997E-5</v>
      </c>
      <c r="L2983" s="208">
        <v>43821.53</v>
      </c>
      <c r="M2983" s="206">
        <v>1.34</v>
      </c>
      <c r="N2983" s="200">
        <v>58720.85</v>
      </c>
      <c r="O2983" s="191"/>
      <c r="P2983" s="194">
        <v>2.82</v>
      </c>
      <c r="Q2983" s="278"/>
      <c r="R2983" s="278"/>
      <c r="GO2983" s="277"/>
      <c r="GP2983" s="277"/>
      <c r="GQ2983" s="277"/>
      <c r="GR2983" s="277"/>
      <c r="GS2983" s="277"/>
      <c r="GT2983" s="277"/>
      <c r="GU2983" s="277"/>
      <c r="GW2983" s="157"/>
      <c r="GX2983" s="157" t="s">
        <v>1434</v>
      </c>
      <c r="GY2983" s="157"/>
      <c r="GZ2983" s="277"/>
      <c r="HA2983" s="157"/>
      <c r="HB2983" s="157"/>
      <c r="HC2983" s="277"/>
      <c r="HD2983" s="277"/>
      <c r="HF2983" s="277"/>
      <c r="HH2983" s="289"/>
    </row>
    <row r="2984" spans="1:216" ht="12.75" customHeight="1">
      <c r="A2984" s="195"/>
      <c r="B2984" s="189" t="s">
        <v>730</v>
      </c>
      <c r="C2984" s="501" t="s">
        <v>731</v>
      </c>
      <c r="D2984" s="501"/>
      <c r="E2984" s="501"/>
      <c r="F2984" s="501"/>
      <c r="G2984" s="501"/>
      <c r="H2984" s="190" t="s">
        <v>413</v>
      </c>
      <c r="I2984" s="201">
        <v>0.02</v>
      </c>
      <c r="J2984" s="202">
        <v>1.0367</v>
      </c>
      <c r="K2984" s="215">
        <v>8.2939999999999999E-4</v>
      </c>
      <c r="L2984" s="205">
        <v>79.88</v>
      </c>
      <c r="M2984" s="206">
        <v>1.42</v>
      </c>
      <c r="N2984" s="200">
        <v>113.43</v>
      </c>
      <c r="O2984" s="191"/>
      <c r="P2984" s="194">
        <v>0.09</v>
      </c>
      <c r="Q2984" s="278"/>
      <c r="R2984" s="278"/>
      <c r="GO2984" s="277"/>
      <c r="GP2984" s="277"/>
      <c r="GQ2984" s="277"/>
      <c r="GR2984" s="277"/>
      <c r="GS2984" s="277"/>
      <c r="GT2984" s="277"/>
      <c r="GU2984" s="277"/>
      <c r="GW2984" s="157"/>
      <c r="GX2984" s="157" t="s">
        <v>731</v>
      </c>
      <c r="GY2984" s="157"/>
      <c r="GZ2984" s="277"/>
      <c r="HA2984" s="157"/>
      <c r="HB2984" s="157"/>
      <c r="HC2984" s="277"/>
      <c r="HD2984" s="277"/>
      <c r="HF2984" s="277"/>
      <c r="HH2984" s="289"/>
    </row>
    <row r="2985" spans="1:216" ht="12.75" customHeight="1">
      <c r="A2985" s="195"/>
      <c r="B2985" s="189" t="s">
        <v>1459</v>
      </c>
      <c r="C2985" s="501" t="s">
        <v>1460</v>
      </c>
      <c r="D2985" s="501"/>
      <c r="E2985" s="501"/>
      <c r="F2985" s="501"/>
      <c r="G2985" s="501"/>
      <c r="H2985" s="190" t="s">
        <v>587</v>
      </c>
      <c r="I2985" s="201">
        <v>0.05</v>
      </c>
      <c r="J2985" s="202">
        <v>1.0367</v>
      </c>
      <c r="K2985" s="215">
        <v>2.0734E-3</v>
      </c>
      <c r="L2985" s="208">
        <v>3141.34</v>
      </c>
      <c r="M2985" s="206">
        <v>1.29</v>
      </c>
      <c r="N2985" s="200">
        <v>4052.33</v>
      </c>
      <c r="O2985" s="191"/>
      <c r="P2985" s="194">
        <v>8.4</v>
      </c>
      <c r="Q2985" s="278"/>
      <c r="R2985" s="278"/>
      <c r="GO2985" s="277"/>
      <c r="GP2985" s="277"/>
      <c r="GQ2985" s="277"/>
      <c r="GR2985" s="277"/>
      <c r="GS2985" s="277"/>
      <c r="GT2985" s="277"/>
      <c r="GU2985" s="277"/>
      <c r="GW2985" s="157"/>
      <c r="GX2985" s="157" t="s">
        <v>1460</v>
      </c>
      <c r="GY2985" s="157"/>
      <c r="GZ2985" s="277"/>
      <c r="HA2985" s="157"/>
      <c r="HB2985" s="157"/>
      <c r="HC2985" s="277"/>
      <c r="HD2985" s="277"/>
      <c r="HF2985" s="277"/>
      <c r="HH2985" s="289"/>
    </row>
    <row r="2986" spans="1:216" ht="12.75" customHeight="1">
      <c r="A2986" s="195"/>
      <c r="B2986" s="189" t="s">
        <v>1461</v>
      </c>
      <c r="C2986" s="501" t="s">
        <v>1462</v>
      </c>
      <c r="D2986" s="501"/>
      <c r="E2986" s="501"/>
      <c r="F2986" s="501"/>
      <c r="G2986" s="501"/>
      <c r="H2986" s="190" t="s">
        <v>1124</v>
      </c>
      <c r="I2986" s="202">
        <v>1.2200000000000001E-2</v>
      </c>
      <c r="J2986" s="202">
        <v>1.0367</v>
      </c>
      <c r="K2986" s="215">
        <v>5.0589999999999999E-4</v>
      </c>
      <c r="L2986" s="208">
        <v>3287.8</v>
      </c>
      <c r="M2986" s="206">
        <v>1.24</v>
      </c>
      <c r="N2986" s="200">
        <v>4076.87</v>
      </c>
      <c r="O2986" s="191"/>
      <c r="P2986" s="194">
        <v>2.06</v>
      </c>
      <c r="Q2986" s="278"/>
      <c r="R2986" s="278"/>
      <c r="GO2986" s="277"/>
      <c r="GP2986" s="277"/>
      <c r="GQ2986" s="277"/>
      <c r="GR2986" s="277"/>
      <c r="GS2986" s="277"/>
      <c r="GT2986" s="277"/>
      <c r="GU2986" s="277"/>
      <c r="GW2986" s="157"/>
      <c r="GX2986" s="157" t="s">
        <v>1462</v>
      </c>
      <c r="GY2986" s="157"/>
      <c r="GZ2986" s="277"/>
      <c r="HA2986" s="157"/>
      <c r="HB2986" s="157"/>
      <c r="HC2986" s="277"/>
      <c r="HD2986" s="277"/>
      <c r="HF2986" s="277"/>
      <c r="HH2986" s="289"/>
    </row>
    <row r="2987" spans="1:216" ht="12.75" customHeight="1">
      <c r="A2987" s="210"/>
      <c r="B2987" s="187"/>
      <c r="C2987" s="500" t="s">
        <v>429</v>
      </c>
      <c r="D2987" s="500"/>
      <c r="E2987" s="500"/>
      <c r="F2987" s="500"/>
      <c r="G2987" s="500"/>
      <c r="H2987" s="180"/>
      <c r="I2987" s="181"/>
      <c r="J2987" s="181"/>
      <c r="K2987" s="181"/>
      <c r="L2987" s="183"/>
      <c r="M2987" s="181"/>
      <c r="N2987" s="211"/>
      <c r="O2987" s="181"/>
      <c r="P2987" s="212">
        <v>238.04</v>
      </c>
      <c r="Q2987" s="278"/>
      <c r="R2987" s="278"/>
      <c r="GO2987" s="277"/>
      <c r="GP2987" s="277"/>
      <c r="GQ2987" s="277"/>
      <c r="GR2987" s="277"/>
      <c r="GS2987" s="277"/>
      <c r="GT2987" s="277"/>
      <c r="GU2987" s="277"/>
      <c r="GW2987" s="157"/>
      <c r="GX2987" s="157"/>
      <c r="GY2987" s="157"/>
      <c r="GZ2987" s="277" t="s">
        <v>429</v>
      </c>
      <c r="HA2987" s="157"/>
      <c r="HB2987" s="157"/>
      <c r="HC2987" s="277"/>
      <c r="HD2987" s="277"/>
      <c r="HF2987" s="277"/>
      <c r="HH2987" s="289"/>
    </row>
    <row r="2988" spans="1:216" ht="12.75" customHeight="1">
      <c r="A2988" s="203" t="s">
        <v>2332</v>
      </c>
      <c r="B2988" s="189" t="s">
        <v>430</v>
      </c>
      <c r="C2988" s="501" t="s">
        <v>431</v>
      </c>
      <c r="D2988" s="501"/>
      <c r="E2988" s="501"/>
      <c r="F2988" s="501"/>
      <c r="G2988" s="501"/>
      <c r="H2988" s="190" t="s">
        <v>432</v>
      </c>
      <c r="I2988" s="209">
        <v>2</v>
      </c>
      <c r="J2988" s="191"/>
      <c r="K2988" s="209">
        <v>2</v>
      </c>
      <c r="L2988" s="193"/>
      <c r="M2988" s="191"/>
      <c r="N2988" s="193"/>
      <c r="O2988" s="202">
        <v>1.0367</v>
      </c>
      <c r="P2988" s="216">
        <v>4.21</v>
      </c>
      <c r="GO2988" s="277"/>
      <c r="GP2988" s="277"/>
      <c r="GQ2988" s="277"/>
      <c r="GR2988" s="277"/>
      <c r="GS2988" s="277"/>
      <c r="GT2988" s="277"/>
      <c r="GU2988" s="277"/>
      <c r="GW2988" s="157"/>
      <c r="GX2988" s="157"/>
      <c r="GY2988" s="157"/>
      <c r="GZ2988" s="277"/>
      <c r="HA2988" s="157" t="s">
        <v>431</v>
      </c>
      <c r="HB2988" s="157"/>
      <c r="HC2988" s="277"/>
      <c r="HD2988" s="277"/>
      <c r="HF2988" s="277"/>
      <c r="HH2988" s="289"/>
    </row>
    <row r="2989" spans="1:216" ht="12.75" customHeight="1">
      <c r="A2989" s="203"/>
      <c r="B2989" s="189"/>
      <c r="C2989" s="501" t="s">
        <v>433</v>
      </c>
      <c r="D2989" s="501"/>
      <c r="E2989" s="501"/>
      <c r="F2989" s="501"/>
      <c r="G2989" s="501"/>
      <c r="H2989" s="190"/>
      <c r="I2989" s="191"/>
      <c r="J2989" s="191"/>
      <c r="K2989" s="191"/>
      <c r="L2989" s="193"/>
      <c r="M2989" s="191"/>
      <c r="N2989" s="193"/>
      <c r="O2989" s="191"/>
      <c r="P2989" s="216">
        <v>213.73</v>
      </c>
      <c r="GO2989" s="277"/>
      <c r="GP2989" s="277"/>
      <c r="GQ2989" s="277"/>
      <c r="GR2989" s="277"/>
      <c r="GS2989" s="277"/>
      <c r="GT2989" s="277"/>
      <c r="GU2989" s="277"/>
      <c r="GW2989" s="157"/>
      <c r="GX2989" s="157"/>
      <c r="GY2989" s="157"/>
      <c r="GZ2989" s="277"/>
      <c r="HA2989" s="157"/>
      <c r="HB2989" s="157" t="s">
        <v>433</v>
      </c>
      <c r="HC2989" s="277"/>
      <c r="HD2989" s="277"/>
      <c r="HF2989" s="277"/>
      <c r="HH2989" s="289"/>
    </row>
    <row r="2990" spans="1:216" ht="12.75" customHeight="1">
      <c r="A2990" s="203"/>
      <c r="B2990" s="189" t="s">
        <v>603</v>
      </c>
      <c r="C2990" s="501" t="s">
        <v>604</v>
      </c>
      <c r="D2990" s="501"/>
      <c r="E2990" s="501"/>
      <c r="F2990" s="501"/>
      <c r="G2990" s="501"/>
      <c r="H2990" s="190" t="s">
        <v>432</v>
      </c>
      <c r="I2990" s="209">
        <v>97</v>
      </c>
      <c r="J2990" s="191"/>
      <c r="K2990" s="209">
        <v>97</v>
      </c>
      <c r="L2990" s="193"/>
      <c r="M2990" s="191"/>
      <c r="N2990" s="193"/>
      <c r="O2990" s="191"/>
      <c r="P2990" s="216">
        <v>207.32</v>
      </c>
      <c r="GO2990" s="277"/>
      <c r="GP2990" s="277"/>
      <c r="GQ2990" s="277"/>
      <c r="GR2990" s="277"/>
      <c r="GS2990" s="277"/>
      <c r="GT2990" s="277"/>
      <c r="GU2990" s="277"/>
      <c r="GW2990" s="157"/>
      <c r="GX2990" s="157"/>
      <c r="GY2990" s="157"/>
      <c r="GZ2990" s="277"/>
      <c r="HA2990" s="157"/>
      <c r="HB2990" s="157" t="s">
        <v>604</v>
      </c>
      <c r="HC2990" s="277"/>
      <c r="HD2990" s="277"/>
      <c r="HF2990" s="277"/>
      <c r="HH2990" s="289"/>
    </row>
    <row r="2991" spans="1:216" ht="12.75" customHeight="1">
      <c r="A2991" s="203"/>
      <c r="B2991" s="189" t="s">
        <v>605</v>
      </c>
      <c r="C2991" s="501" t="s">
        <v>606</v>
      </c>
      <c r="D2991" s="501"/>
      <c r="E2991" s="501"/>
      <c r="F2991" s="501"/>
      <c r="G2991" s="501"/>
      <c r="H2991" s="190" t="s">
        <v>432</v>
      </c>
      <c r="I2991" s="209">
        <v>51</v>
      </c>
      <c r="J2991" s="191"/>
      <c r="K2991" s="209">
        <v>51</v>
      </c>
      <c r="L2991" s="193"/>
      <c r="M2991" s="191"/>
      <c r="N2991" s="193"/>
      <c r="O2991" s="191"/>
      <c r="P2991" s="216">
        <v>109</v>
      </c>
      <c r="GO2991" s="277"/>
      <c r="GP2991" s="277"/>
      <c r="GQ2991" s="277"/>
      <c r="GR2991" s="277"/>
      <c r="GS2991" s="277"/>
      <c r="GT2991" s="277"/>
      <c r="GU2991" s="277"/>
      <c r="GW2991" s="157"/>
      <c r="GX2991" s="157"/>
      <c r="GY2991" s="157"/>
      <c r="GZ2991" s="277"/>
      <c r="HA2991" s="157"/>
      <c r="HB2991" s="157" t="s">
        <v>606</v>
      </c>
      <c r="HC2991" s="277"/>
      <c r="HD2991" s="277"/>
      <c r="HF2991" s="277"/>
      <c r="HH2991" s="289"/>
    </row>
    <row r="2992" spans="1:216" ht="12.75" customHeight="1">
      <c r="A2992" s="213"/>
      <c r="B2992" s="214"/>
      <c r="C2992" s="500" t="s">
        <v>438</v>
      </c>
      <c r="D2992" s="500"/>
      <c r="E2992" s="500"/>
      <c r="F2992" s="500"/>
      <c r="G2992" s="500"/>
      <c r="H2992" s="180"/>
      <c r="I2992" s="181"/>
      <c r="J2992" s="181"/>
      <c r="K2992" s="181"/>
      <c r="L2992" s="183"/>
      <c r="M2992" s="181"/>
      <c r="N2992" s="211">
        <v>13964.25</v>
      </c>
      <c r="O2992" s="181"/>
      <c r="P2992" s="240">
        <v>558.57000000000005</v>
      </c>
      <c r="GO2992" s="277"/>
      <c r="GP2992" s="277"/>
      <c r="GQ2992" s="277"/>
      <c r="GR2992" s="277"/>
      <c r="GS2992" s="277"/>
      <c r="GT2992" s="277"/>
      <c r="GU2992" s="277"/>
      <c r="GW2992" s="157"/>
      <c r="GX2992" s="157"/>
      <c r="GY2992" s="157"/>
      <c r="GZ2992" s="277"/>
      <c r="HA2992" s="157"/>
      <c r="HB2992" s="157"/>
      <c r="HC2992" s="277" t="s">
        <v>438</v>
      </c>
      <c r="HD2992" s="277"/>
      <c r="HF2992" s="277"/>
      <c r="HH2992" s="289"/>
    </row>
    <row r="2993" spans="1:216" ht="12.75" customHeight="1">
      <c r="A2993" s="497" t="s">
        <v>2333</v>
      </c>
      <c r="B2993" s="497"/>
      <c r="C2993" s="497"/>
      <c r="D2993" s="497"/>
      <c r="E2993" s="497"/>
      <c r="F2993" s="497"/>
      <c r="G2993" s="497"/>
      <c r="H2993" s="497"/>
      <c r="I2993" s="497"/>
      <c r="J2993" s="497"/>
      <c r="K2993" s="497"/>
      <c r="L2993" s="497"/>
      <c r="M2993" s="497"/>
      <c r="N2993" s="497"/>
      <c r="O2993" s="497"/>
      <c r="P2993" s="497"/>
      <c r="GO2993" s="277"/>
      <c r="GP2993" s="277" t="s">
        <v>2333</v>
      </c>
      <c r="GQ2993" s="277"/>
      <c r="GR2993" s="277"/>
      <c r="GS2993" s="277"/>
      <c r="GT2993" s="277"/>
      <c r="GU2993" s="277"/>
      <c r="GW2993" s="157"/>
      <c r="GX2993" s="157"/>
      <c r="GY2993" s="157"/>
      <c r="GZ2993" s="277"/>
      <c r="HA2993" s="157"/>
      <c r="HB2993" s="157"/>
      <c r="HC2993" s="277"/>
      <c r="HD2993" s="277"/>
      <c r="HF2993" s="277"/>
      <c r="HH2993" s="289"/>
    </row>
    <row r="2994" spans="1:216" ht="22.5" customHeight="1">
      <c r="A2994" s="178" t="s">
        <v>860</v>
      </c>
      <c r="B2994" s="179" t="s">
        <v>1610</v>
      </c>
      <c r="C2994" s="498" t="s">
        <v>1611</v>
      </c>
      <c r="D2994" s="498"/>
      <c r="E2994" s="498"/>
      <c r="F2994" s="498"/>
      <c r="G2994" s="498"/>
      <c r="H2994" s="180" t="s">
        <v>587</v>
      </c>
      <c r="I2994" s="181">
        <v>0.6</v>
      </c>
      <c r="J2994" s="182">
        <v>1</v>
      </c>
      <c r="K2994" s="222">
        <v>0.6</v>
      </c>
      <c r="L2994" s="183"/>
      <c r="M2994" s="181"/>
      <c r="N2994" s="184"/>
      <c r="O2994" s="181"/>
      <c r="P2994" s="185"/>
      <c r="GO2994" s="277"/>
      <c r="GP2994" s="277"/>
      <c r="GQ2994" s="277" t="s">
        <v>1611</v>
      </c>
      <c r="GR2994" s="277"/>
      <c r="GS2994" s="277"/>
      <c r="GT2994" s="277"/>
      <c r="GU2994" s="277"/>
      <c r="GW2994" s="157"/>
      <c r="GX2994" s="157"/>
      <c r="GY2994" s="157"/>
      <c r="GZ2994" s="277"/>
      <c r="HA2994" s="157"/>
      <c r="HB2994" s="157"/>
      <c r="HC2994" s="277"/>
      <c r="HD2994" s="277"/>
      <c r="HF2994" s="277"/>
      <c r="HH2994" s="289"/>
    </row>
    <row r="2995" spans="1:216" ht="12.75" customHeight="1">
      <c r="A2995" s="186"/>
      <c r="B2995" s="187"/>
      <c r="C2995" s="499" t="s">
        <v>2011</v>
      </c>
      <c r="D2995" s="499"/>
      <c r="E2995" s="499"/>
      <c r="F2995" s="499"/>
      <c r="G2995" s="499"/>
      <c r="H2995" s="499"/>
      <c r="I2995" s="499"/>
      <c r="J2995" s="499"/>
      <c r="K2995" s="499"/>
      <c r="L2995" s="499"/>
      <c r="M2995" s="499"/>
      <c r="N2995" s="499"/>
      <c r="O2995" s="499"/>
      <c r="P2995" s="499"/>
      <c r="GO2995" s="277"/>
      <c r="GP2995" s="277"/>
      <c r="GQ2995" s="277"/>
      <c r="GR2995" s="277"/>
      <c r="GS2995" s="277"/>
      <c r="GT2995" s="277"/>
      <c r="GU2995" s="277"/>
      <c r="GV2995" s="140" t="s">
        <v>2011</v>
      </c>
      <c r="GW2995" s="157"/>
      <c r="GX2995" s="157"/>
      <c r="GY2995" s="157"/>
      <c r="GZ2995" s="277"/>
      <c r="HA2995" s="157"/>
      <c r="HB2995" s="157"/>
      <c r="HC2995" s="277"/>
      <c r="HD2995" s="277"/>
      <c r="HF2995" s="277"/>
      <c r="HH2995" s="289"/>
    </row>
    <row r="2996" spans="1:216" ht="12.75" customHeight="1">
      <c r="A2996" s="188"/>
      <c r="B2996" s="189" t="s">
        <v>164</v>
      </c>
      <c r="C2996" s="501" t="s">
        <v>391</v>
      </c>
      <c r="D2996" s="501"/>
      <c r="E2996" s="501"/>
      <c r="F2996" s="501"/>
      <c r="G2996" s="501"/>
      <c r="H2996" s="190" t="s">
        <v>392</v>
      </c>
      <c r="I2996" s="191"/>
      <c r="J2996" s="191"/>
      <c r="K2996" s="197">
        <v>9.6102089999999993</v>
      </c>
      <c r="L2996" s="193"/>
      <c r="M2996" s="191"/>
      <c r="N2996" s="193"/>
      <c r="O2996" s="191"/>
      <c r="P2996" s="194">
        <v>5731.43</v>
      </c>
      <c r="GO2996" s="277"/>
      <c r="GP2996" s="277"/>
      <c r="GQ2996" s="277"/>
      <c r="GR2996" s="277"/>
      <c r="GS2996" s="277"/>
      <c r="GT2996" s="277"/>
      <c r="GU2996" s="277"/>
      <c r="GW2996" s="157" t="s">
        <v>391</v>
      </c>
      <c r="GX2996" s="157"/>
      <c r="GY2996" s="157"/>
      <c r="GZ2996" s="277"/>
      <c r="HA2996" s="157"/>
      <c r="HB2996" s="157"/>
      <c r="HC2996" s="277"/>
      <c r="HD2996" s="277"/>
      <c r="HF2996" s="277"/>
      <c r="HH2996" s="289"/>
    </row>
    <row r="2997" spans="1:216" ht="12.75" customHeight="1">
      <c r="A2997" s="195"/>
      <c r="B2997" s="189" t="s">
        <v>588</v>
      </c>
      <c r="C2997" s="501" t="s">
        <v>589</v>
      </c>
      <c r="D2997" s="501"/>
      <c r="E2997" s="501"/>
      <c r="F2997" s="501"/>
      <c r="G2997" s="501"/>
      <c r="H2997" s="190" t="s">
        <v>392</v>
      </c>
      <c r="I2997" s="201">
        <v>15.45</v>
      </c>
      <c r="J2997" s="202">
        <v>1.0367</v>
      </c>
      <c r="K2997" s="197">
        <v>9.6102089999999993</v>
      </c>
      <c r="L2997" s="198"/>
      <c r="M2997" s="199"/>
      <c r="N2997" s="200">
        <v>596.39</v>
      </c>
      <c r="O2997" s="191"/>
      <c r="P2997" s="194">
        <v>5731.43</v>
      </c>
      <c r="Q2997" s="278"/>
      <c r="R2997" s="278"/>
      <c r="GO2997" s="277"/>
      <c r="GP2997" s="277"/>
      <c r="GQ2997" s="277"/>
      <c r="GR2997" s="277"/>
      <c r="GS2997" s="277"/>
      <c r="GT2997" s="277"/>
      <c r="GU2997" s="277"/>
      <c r="GW2997" s="157"/>
      <c r="GX2997" s="157" t="s">
        <v>589</v>
      </c>
      <c r="GY2997" s="157"/>
      <c r="GZ2997" s="277"/>
      <c r="HA2997" s="157"/>
      <c r="HB2997" s="157"/>
      <c r="HC2997" s="277"/>
      <c r="HD2997" s="277"/>
      <c r="HF2997" s="277"/>
      <c r="HH2997" s="289"/>
    </row>
    <row r="2998" spans="1:216" ht="12.75" customHeight="1">
      <c r="A2998" s="188"/>
      <c r="B2998" s="189" t="s">
        <v>167</v>
      </c>
      <c r="C2998" s="501" t="s">
        <v>395</v>
      </c>
      <c r="D2998" s="501"/>
      <c r="E2998" s="501"/>
      <c r="F2998" s="501"/>
      <c r="G2998" s="501"/>
      <c r="H2998" s="190"/>
      <c r="I2998" s="191"/>
      <c r="J2998" s="191"/>
      <c r="K2998" s="191"/>
      <c r="L2998" s="193"/>
      <c r="M2998" s="191"/>
      <c r="N2998" s="193"/>
      <c r="O2998" s="191"/>
      <c r="P2998" s="216">
        <v>13.22</v>
      </c>
      <c r="GO2998" s="277"/>
      <c r="GP2998" s="277"/>
      <c r="GQ2998" s="277"/>
      <c r="GR2998" s="277"/>
      <c r="GS2998" s="277"/>
      <c r="GT2998" s="277"/>
      <c r="GU2998" s="277"/>
      <c r="GW2998" s="157" t="s">
        <v>395</v>
      </c>
      <c r="GX2998" s="157"/>
      <c r="GY2998" s="157"/>
      <c r="GZ2998" s="277"/>
      <c r="HA2998" s="157"/>
      <c r="HB2998" s="157"/>
      <c r="HC2998" s="277"/>
      <c r="HD2998" s="277"/>
      <c r="HF2998" s="277"/>
      <c r="HH2998" s="289"/>
    </row>
    <row r="2999" spans="1:216" ht="12.75" customHeight="1">
      <c r="A2999" s="188"/>
      <c r="B2999" s="189"/>
      <c r="C2999" s="501" t="s">
        <v>396</v>
      </c>
      <c r="D2999" s="501"/>
      <c r="E2999" s="501"/>
      <c r="F2999" s="501"/>
      <c r="G2999" s="501"/>
      <c r="H2999" s="190" t="s">
        <v>392</v>
      </c>
      <c r="I2999" s="191"/>
      <c r="J2999" s="191"/>
      <c r="K2999" s="215">
        <v>1.2440400000000001E-2</v>
      </c>
      <c r="L2999" s="193"/>
      <c r="M2999" s="191"/>
      <c r="N2999" s="193"/>
      <c r="O2999" s="191"/>
      <c r="P2999" s="216">
        <v>8.44</v>
      </c>
      <c r="GO2999" s="277"/>
      <c r="GP2999" s="277"/>
      <c r="GQ2999" s="277"/>
      <c r="GR2999" s="277"/>
      <c r="GS2999" s="277"/>
      <c r="GT2999" s="277"/>
      <c r="GU2999" s="277"/>
      <c r="GW2999" s="157" t="s">
        <v>396</v>
      </c>
      <c r="GX2999" s="157"/>
      <c r="GY2999" s="157"/>
      <c r="GZ2999" s="277"/>
      <c r="HA2999" s="157"/>
      <c r="HB2999" s="157"/>
      <c r="HC2999" s="277"/>
      <c r="HD2999" s="277"/>
      <c r="HF2999" s="277"/>
      <c r="HH2999" s="289"/>
    </row>
    <row r="3000" spans="1:216" ht="12.75" customHeight="1">
      <c r="A3000" s="195"/>
      <c r="B3000" s="189" t="s">
        <v>397</v>
      </c>
      <c r="C3000" s="501" t="s">
        <v>398</v>
      </c>
      <c r="D3000" s="501"/>
      <c r="E3000" s="501"/>
      <c r="F3000" s="501"/>
      <c r="G3000" s="501"/>
      <c r="H3000" s="190" t="s">
        <v>399</v>
      </c>
      <c r="I3000" s="201">
        <v>0.01</v>
      </c>
      <c r="J3000" s="202">
        <v>1.0367</v>
      </c>
      <c r="K3000" s="215">
        <v>6.2202000000000004E-3</v>
      </c>
      <c r="L3000" s="198"/>
      <c r="M3000" s="199"/>
      <c r="N3000" s="200">
        <v>1582.31</v>
      </c>
      <c r="O3000" s="191"/>
      <c r="P3000" s="194">
        <v>9.84</v>
      </c>
      <c r="Q3000" s="278"/>
      <c r="R3000" s="278"/>
      <c r="GO3000" s="277"/>
      <c r="GP3000" s="277"/>
      <c r="GQ3000" s="277"/>
      <c r="GR3000" s="277"/>
      <c r="GS3000" s="277"/>
      <c r="GT3000" s="277"/>
      <c r="GU3000" s="277"/>
      <c r="GW3000" s="157"/>
      <c r="GX3000" s="157" t="s">
        <v>398</v>
      </c>
      <c r="GY3000" s="157"/>
      <c r="GZ3000" s="277"/>
      <c r="HA3000" s="157"/>
      <c r="HB3000" s="157"/>
      <c r="HC3000" s="277"/>
      <c r="HD3000" s="277"/>
      <c r="HF3000" s="277"/>
      <c r="HH3000" s="289"/>
    </row>
    <row r="3001" spans="1:216" ht="12.75" customHeight="1">
      <c r="A3001" s="203"/>
      <c r="B3001" s="189" t="s">
        <v>400</v>
      </c>
      <c r="C3001" s="501" t="s">
        <v>401</v>
      </c>
      <c r="D3001" s="501"/>
      <c r="E3001" s="501"/>
      <c r="F3001" s="501"/>
      <c r="G3001" s="501"/>
      <c r="H3001" s="190" t="s">
        <v>392</v>
      </c>
      <c r="I3001" s="201">
        <v>0.01</v>
      </c>
      <c r="J3001" s="202">
        <v>1.0367</v>
      </c>
      <c r="K3001" s="215">
        <v>6.2202000000000004E-3</v>
      </c>
      <c r="L3001" s="193"/>
      <c r="M3001" s="191"/>
      <c r="N3001" s="204">
        <v>777.91</v>
      </c>
      <c r="O3001" s="191"/>
      <c r="P3001" s="216">
        <v>4.84</v>
      </c>
      <c r="GO3001" s="277"/>
      <c r="GP3001" s="277"/>
      <c r="GQ3001" s="277"/>
      <c r="GR3001" s="277"/>
      <c r="GS3001" s="277"/>
      <c r="GT3001" s="277"/>
      <c r="GU3001" s="277"/>
      <c r="GW3001" s="157"/>
      <c r="GX3001" s="157"/>
      <c r="GY3001" s="157" t="s">
        <v>401</v>
      </c>
      <c r="GZ3001" s="277"/>
      <c r="HA3001" s="157"/>
      <c r="HB3001" s="157"/>
      <c r="HC3001" s="277"/>
      <c r="HD3001" s="277"/>
      <c r="HF3001" s="277"/>
      <c r="HH3001" s="289"/>
    </row>
    <row r="3002" spans="1:216" ht="12.75" customHeight="1">
      <c r="A3002" s="195"/>
      <c r="B3002" s="189" t="s">
        <v>402</v>
      </c>
      <c r="C3002" s="501" t="s">
        <v>403</v>
      </c>
      <c r="D3002" s="501"/>
      <c r="E3002" s="501"/>
      <c r="F3002" s="501"/>
      <c r="G3002" s="501"/>
      <c r="H3002" s="190" t="s">
        <v>399</v>
      </c>
      <c r="I3002" s="201">
        <v>0.01</v>
      </c>
      <c r="J3002" s="202">
        <v>1.0367</v>
      </c>
      <c r="K3002" s="215">
        <v>6.2202000000000004E-3</v>
      </c>
      <c r="L3002" s="198"/>
      <c r="M3002" s="199"/>
      <c r="N3002" s="200">
        <v>543.33000000000004</v>
      </c>
      <c r="O3002" s="191"/>
      <c r="P3002" s="194">
        <v>3.38</v>
      </c>
      <c r="Q3002" s="278"/>
      <c r="R3002" s="278"/>
      <c r="GO3002" s="277"/>
      <c r="GP3002" s="277"/>
      <c r="GQ3002" s="277"/>
      <c r="GR3002" s="277"/>
      <c r="GS3002" s="277"/>
      <c r="GT3002" s="277"/>
      <c r="GU3002" s="277"/>
      <c r="GW3002" s="157"/>
      <c r="GX3002" s="157" t="s">
        <v>403</v>
      </c>
      <c r="GY3002" s="157"/>
      <c r="GZ3002" s="277"/>
      <c r="HA3002" s="157"/>
      <c r="HB3002" s="157"/>
      <c r="HC3002" s="277"/>
      <c r="HD3002" s="277"/>
      <c r="HF3002" s="277"/>
      <c r="HH3002" s="289"/>
    </row>
    <row r="3003" spans="1:216" ht="12.75" customHeight="1">
      <c r="A3003" s="203"/>
      <c r="B3003" s="189" t="s">
        <v>404</v>
      </c>
      <c r="C3003" s="501" t="s">
        <v>405</v>
      </c>
      <c r="D3003" s="501"/>
      <c r="E3003" s="501"/>
      <c r="F3003" s="501"/>
      <c r="G3003" s="501"/>
      <c r="H3003" s="190" t="s">
        <v>392</v>
      </c>
      <c r="I3003" s="201">
        <v>0.01</v>
      </c>
      <c r="J3003" s="202">
        <v>1.0367</v>
      </c>
      <c r="K3003" s="215">
        <v>6.2202000000000004E-3</v>
      </c>
      <c r="L3003" s="193"/>
      <c r="M3003" s="191"/>
      <c r="N3003" s="204">
        <v>579.11</v>
      </c>
      <c r="O3003" s="191"/>
      <c r="P3003" s="216">
        <v>3.6</v>
      </c>
      <c r="GO3003" s="277"/>
      <c r="GP3003" s="277"/>
      <c r="GQ3003" s="277"/>
      <c r="GR3003" s="277"/>
      <c r="GS3003" s="277"/>
      <c r="GT3003" s="277"/>
      <c r="GU3003" s="277"/>
      <c r="GW3003" s="157"/>
      <c r="GX3003" s="157"/>
      <c r="GY3003" s="157" t="s">
        <v>405</v>
      </c>
      <c r="GZ3003" s="277"/>
      <c r="HA3003" s="157"/>
      <c r="HB3003" s="157"/>
      <c r="HC3003" s="277"/>
      <c r="HD3003" s="277"/>
      <c r="HF3003" s="277"/>
      <c r="HH3003" s="289"/>
    </row>
    <row r="3004" spans="1:216" ht="12.75" customHeight="1">
      <c r="A3004" s="188"/>
      <c r="B3004" s="189" t="s">
        <v>180</v>
      </c>
      <c r="C3004" s="501" t="s">
        <v>410</v>
      </c>
      <c r="D3004" s="501"/>
      <c r="E3004" s="501"/>
      <c r="F3004" s="501"/>
      <c r="G3004" s="501"/>
      <c r="H3004" s="190"/>
      <c r="I3004" s="191"/>
      <c r="J3004" s="191"/>
      <c r="K3004" s="191"/>
      <c r="L3004" s="193"/>
      <c r="M3004" s="191"/>
      <c r="N3004" s="193"/>
      <c r="O3004" s="191"/>
      <c r="P3004" s="216">
        <v>632.42999999999995</v>
      </c>
      <c r="GO3004" s="277"/>
      <c r="GP3004" s="277"/>
      <c r="GQ3004" s="277"/>
      <c r="GR3004" s="277"/>
      <c r="GS3004" s="277"/>
      <c r="GT3004" s="277"/>
      <c r="GU3004" s="277"/>
      <c r="GW3004" s="157" t="s">
        <v>410</v>
      </c>
      <c r="GX3004" s="157"/>
      <c r="GY3004" s="157"/>
      <c r="GZ3004" s="277"/>
      <c r="HA3004" s="157"/>
      <c r="HB3004" s="157"/>
      <c r="HC3004" s="277"/>
      <c r="HD3004" s="277"/>
      <c r="HF3004" s="277"/>
      <c r="HH3004" s="289"/>
    </row>
    <row r="3005" spans="1:216" ht="12.75" customHeight="1">
      <c r="A3005" s="195"/>
      <c r="B3005" s="189" t="s">
        <v>1612</v>
      </c>
      <c r="C3005" s="501" t="s">
        <v>1613</v>
      </c>
      <c r="D3005" s="501"/>
      <c r="E3005" s="501"/>
      <c r="F3005" s="501"/>
      <c r="G3005" s="501"/>
      <c r="H3005" s="190" t="s">
        <v>413</v>
      </c>
      <c r="I3005" s="196">
        <v>0.1</v>
      </c>
      <c r="J3005" s="202">
        <v>1.0367</v>
      </c>
      <c r="K3005" s="197">
        <v>6.2202E-2</v>
      </c>
      <c r="L3005" s="205">
        <v>150.04</v>
      </c>
      <c r="M3005" s="206">
        <v>1.59</v>
      </c>
      <c r="N3005" s="200">
        <v>238.56</v>
      </c>
      <c r="O3005" s="191"/>
      <c r="P3005" s="194">
        <v>14.84</v>
      </c>
      <c r="Q3005" s="278"/>
      <c r="R3005" s="278"/>
      <c r="GO3005" s="277"/>
      <c r="GP3005" s="277"/>
      <c r="GQ3005" s="277"/>
      <c r="GR3005" s="277"/>
      <c r="GS3005" s="277"/>
      <c r="GT3005" s="277"/>
      <c r="GU3005" s="277"/>
      <c r="GW3005" s="157"/>
      <c r="GX3005" s="157" t="s">
        <v>1613</v>
      </c>
      <c r="GY3005" s="157"/>
      <c r="GZ3005" s="277"/>
      <c r="HA3005" s="157"/>
      <c r="HB3005" s="157"/>
      <c r="HC3005" s="277"/>
      <c r="HD3005" s="277"/>
      <c r="HF3005" s="277"/>
      <c r="HH3005" s="289"/>
    </row>
    <row r="3006" spans="1:216" ht="12.75" customHeight="1">
      <c r="A3006" s="195"/>
      <c r="B3006" s="189" t="s">
        <v>1614</v>
      </c>
      <c r="C3006" s="501" t="s">
        <v>1615</v>
      </c>
      <c r="D3006" s="501"/>
      <c r="E3006" s="501"/>
      <c r="F3006" s="501"/>
      <c r="G3006" s="501"/>
      <c r="H3006" s="190" t="s">
        <v>413</v>
      </c>
      <c r="I3006" s="201">
        <v>0.02</v>
      </c>
      <c r="J3006" s="202">
        <v>1.0367</v>
      </c>
      <c r="K3006" s="215">
        <v>1.2440400000000001E-2</v>
      </c>
      <c r="L3006" s="205">
        <v>187.38</v>
      </c>
      <c r="M3006" s="206">
        <v>0.87</v>
      </c>
      <c r="N3006" s="200">
        <v>163.02000000000001</v>
      </c>
      <c r="O3006" s="191"/>
      <c r="P3006" s="194">
        <v>2.0299999999999998</v>
      </c>
      <c r="Q3006" s="278"/>
      <c r="R3006" s="278"/>
      <c r="GO3006" s="277"/>
      <c r="GP3006" s="277"/>
      <c r="GQ3006" s="277"/>
      <c r="GR3006" s="277"/>
      <c r="GS3006" s="277"/>
      <c r="GT3006" s="277"/>
      <c r="GU3006" s="277"/>
      <c r="GW3006" s="157"/>
      <c r="GX3006" s="157" t="s">
        <v>1615</v>
      </c>
      <c r="GY3006" s="157"/>
      <c r="GZ3006" s="277"/>
      <c r="HA3006" s="157"/>
      <c r="HB3006" s="157"/>
      <c r="HC3006" s="277"/>
      <c r="HD3006" s="277"/>
      <c r="HF3006" s="277"/>
      <c r="HH3006" s="289"/>
    </row>
    <row r="3007" spans="1:216" ht="33.75" customHeight="1">
      <c r="A3007" s="195"/>
      <c r="B3007" s="189" t="s">
        <v>593</v>
      </c>
      <c r="C3007" s="501" t="s">
        <v>594</v>
      </c>
      <c r="D3007" s="501"/>
      <c r="E3007" s="501"/>
      <c r="F3007" s="501"/>
      <c r="G3007" s="501"/>
      <c r="H3007" s="190" t="s">
        <v>595</v>
      </c>
      <c r="I3007" s="201">
        <v>16.670000000000002</v>
      </c>
      <c r="J3007" s="202">
        <v>1.0367</v>
      </c>
      <c r="K3007" s="215">
        <v>10.3690734</v>
      </c>
      <c r="L3007" s="205">
        <v>5.87</v>
      </c>
      <c r="M3007" s="206">
        <v>0.87</v>
      </c>
      <c r="N3007" s="200">
        <v>5.1100000000000003</v>
      </c>
      <c r="O3007" s="191"/>
      <c r="P3007" s="194">
        <v>52.99</v>
      </c>
      <c r="Q3007" s="278"/>
      <c r="R3007" s="278"/>
      <c r="GO3007" s="277"/>
      <c r="GP3007" s="277"/>
      <c r="GQ3007" s="277"/>
      <c r="GR3007" s="277"/>
      <c r="GS3007" s="277"/>
      <c r="GT3007" s="277"/>
      <c r="GU3007" s="277"/>
      <c r="GW3007" s="157"/>
      <c r="GX3007" s="157" t="s">
        <v>594</v>
      </c>
      <c r="GY3007" s="157"/>
      <c r="GZ3007" s="277"/>
      <c r="HA3007" s="157"/>
      <c r="HB3007" s="157"/>
      <c r="HC3007" s="277"/>
      <c r="HD3007" s="277"/>
      <c r="HF3007" s="277"/>
      <c r="HH3007" s="289"/>
    </row>
    <row r="3008" spans="1:216" ht="22.5" customHeight="1">
      <c r="A3008" s="195"/>
      <c r="B3008" s="189" t="s">
        <v>1403</v>
      </c>
      <c r="C3008" s="501" t="s">
        <v>1404</v>
      </c>
      <c r="D3008" s="501"/>
      <c r="E3008" s="501"/>
      <c r="F3008" s="501"/>
      <c r="G3008" s="501"/>
      <c r="H3008" s="190" t="s">
        <v>1405</v>
      </c>
      <c r="I3008" s="209">
        <v>1</v>
      </c>
      <c r="J3008" s="202">
        <v>1.0367</v>
      </c>
      <c r="K3008" s="192">
        <v>0.62202000000000002</v>
      </c>
      <c r="L3008" s="205">
        <v>37.71</v>
      </c>
      <c r="M3008" s="206">
        <v>1.54</v>
      </c>
      <c r="N3008" s="200">
        <v>58.07</v>
      </c>
      <c r="O3008" s="191"/>
      <c r="P3008" s="194">
        <v>36.119999999999997</v>
      </c>
      <c r="Q3008" s="278"/>
      <c r="R3008" s="278"/>
      <c r="GO3008" s="277"/>
      <c r="GP3008" s="277"/>
      <c r="GQ3008" s="277"/>
      <c r="GR3008" s="277"/>
      <c r="GS3008" s="277"/>
      <c r="GT3008" s="277"/>
      <c r="GU3008" s="277"/>
      <c r="GW3008" s="157"/>
      <c r="GX3008" s="157" t="s">
        <v>1404</v>
      </c>
      <c r="GY3008" s="157"/>
      <c r="GZ3008" s="277"/>
      <c r="HA3008" s="157"/>
      <c r="HB3008" s="157"/>
      <c r="HC3008" s="277"/>
      <c r="HD3008" s="277"/>
      <c r="HF3008" s="277"/>
      <c r="HH3008" s="289"/>
    </row>
    <row r="3009" spans="1:216" ht="12.75" customHeight="1">
      <c r="A3009" s="195"/>
      <c r="B3009" s="189" t="s">
        <v>1616</v>
      </c>
      <c r="C3009" s="501" t="s">
        <v>1617</v>
      </c>
      <c r="D3009" s="501"/>
      <c r="E3009" s="501"/>
      <c r="F3009" s="501"/>
      <c r="G3009" s="501"/>
      <c r="H3009" s="190" t="s">
        <v>413</v>
      </c>
      <c r="I3009" s="201">
        <v>0.01</v>
      </c>
      <c r="J3009" s="202">
        <v>1.0367</v>
      </c>
      <c r="K3009" s="215">
        <v>6.2202000000000004E-3</v>
      </c>
      <c r="L3009" s="205">
        <v>395.65</v>
      </c>
      <c r="M3009" s="220">
        <v>1.6</v>
      </c>
      <c r="N3009" s="200">
        <v>633.04</v>
      </c>
      <c r="O3009" s="191"/>
      <c r="P3009" s="194">
        <v>3.94</v>
      </c>
      <c r="Q3009" s="278"/>
      <c r="R3009" s="278"/>
      <c r="GO3009" s="277"/>
      <c r="GP3009" s="277"/>
      <c r="GQ3009" s="277"/>
      <c r="GR3009" s="277"/>
      <c r="GS3009" s="277"/>
      <c r="GT3009" s="277"/>
      <c r="GU3009" s="277"/>
      <c r="GW3009" s="157"/>
      <c r="GX3009" s="157" t="s">
        <v>1617</v>
      </c>
      <c r="GY3009" s="157"/>
      <c r="GZ3009" s="277"/>
      <c r="HA3009" s="157"/>
      <c r="HB3009" s="157"/>
      <c r="HC3009" s="277"/>
      <c r="HD3009" s="277"/>
      <c r="HF3009" s="277"/>
      <c r="HH3009" s="289"/>
    </row>
    <row r="3010" spans="1:216" ht="12.75" customHeight="1">
      <c r="A3010" s="195"/>
      <c r="B3010" s="189" t="s">
        <v>1572</v>
      </c>
      <c r="C3010" s="501" t="s">
        <v>1573</v>
      </c>
      <c r="D3010" s="501"/>
      <c r="E3010" s="501"/>
      <c r="F3010" s="501"/>
      <c r="G3010" s="501"/>
      <c r="H3010" s="190" t="s">
        <v>413</v>
      </c>
      <c r="I3010" s="201">
        <v>0.08</v>
      </c>
      <c r="J3010" s="202">
        <v>1.0367</v>
      </c>
      <c r="K3010" s="215">
        <v>4.9761600000000003E-2</v>
      </c>
      <c r="L3010" s="205">
        <v>931.11</v>
      </c>
      <c r="M3010" s="206">
        <v>1.61</v>
      </c>
      <c r="N3010" s="200">
        <v>1499.09</v>
      </c>
      <c r="O3010" s="191"/>
      <c r="P3010" s="194">
        <v>74.599999999999994</v>
      </c>
      <c r="Q3010" s="278"/>
      <c r="R3010" s="278"/>
      <c r="GO3010" s="277"/>
      <c r="GP3010" s="277"/>
      <c r="GQ3010" s="277"/>
      <c r="GR3010" s="277"/>
      <c r="GS3010" s="277"/>
      <c r="GT3010" s="277"/>
      <c r="GU3010" s="277"/>
      <c r="GW3010" s="157"/>
      <c r="GX3010" s="157" t="s">
        <v>1573</v>
      </c>
      <c r="GY3010" s="157"/>
      <c r="GZ3010" s="277"/>
      <c r="HA3010" s="157"/>
      <c r="HB3010" s="157"/>
      <c r="HC3010" s="277"/>
      <c r="HD3010" s="277"/>
      <c r="HF3010" s="277"/>
      <c r="HH3010" s="289"/>
    </row>
    <row r="3011" spans="1:216" ht="12.75" customHeight="1">
      <c r="A3011" s="195"/>
      <c r="B3011" s="189" t="s">
        <v>1618</v>
      </c>
      <c r="C3011" s="501" t="s">
        <v>1619</v>
      </c>
      <c r="D3011" s="501"/>
      <c r="E3011" s="501"/>
      <c r="F3011" s="501"/>
      <c r="G3011" s="501"/>
      <c r="H3011" s="190" t="s">
        <v>418</v>
      </c>
      <c r="I3011" s="202">
        <v>1E-4</v>
      </c>
      <c r="J3011" s="202">
        <v>1.0367</v>
      </c>
      <c r="K3011" s="215">
        <v>6.2199999999999994E-5</v>
      </c>
      <c r="L3011" s="208">
        <v>308849.7</v>
      </c>
      <c r="M3011" s="206">
        <v>1.22</v>
      </c>
      <c r="N3011" s="200">
        <v>376796.63</v>
      </c>
      <c r="O3011" s="191"/>
      <c r="P3011" s="194">
        <v>23.44</v>
      </c>
      <c r="Q3011" s="278"/>
      <c r="R3011" s="278"/>
      <c r="GO3011" s="277"/>
      <c r="GP3011" s="277"/>
      <c r="GQ3011" s="277"/>
      <c r="GR3011" s="277"/>
      <c r="GS3011" s="277"/>
      <c r="GT3011" s="277"/>
      <c r="GU3011" s="277"/>
      <c r="GW3011" s="157"/>
      <c r="GX3011" s="157" t="s">
        <v>1619</v>
      </c>
      <c r="GY3011" s="157"/>
      <c r="GZ3011" s="277"/>
      <c r="HA3011" s="157"/>
      <c r="HB3011" s="157"/>
      <c r="HC3011" s="277"/>
      <c r="HD3011" s="277"/>
      <c r="HF3011" s="277"/>
      <c r="HH3011" s="289"/>
    </row>
    <row r="3012" spans="1:216" ht="12.75" customHeight="1">
      <c r="A3012" s="195"/>
      <c r="B3012" s="189" t="s">
        <v>1620</v>
      </c>
      <c r="C3012" s="501" t="s">
        <v>1621</v>
      </c>
      <c r="D3012" s="501"/>
      <c r="E3012" s="501"/>
      <c r="F3012" s="501"/>
      <c r="G3012" s="501"/>
      <c r="H3012" s="190" t="s">
        <v>587</v>
      </c>
      <c r="I3012" s="201">
        <v>1.02</v>
      </c>
      <c r="J3012" s="202">
        <v>1.0367</v>
      </c>
      <c r="K3012" s="215">
        <v>0.63446040000000004</v>
      </c>
      <c r="L3012" s="205">
        <v>655.9</v>
      </c>
      <c r="M3012" s="206">
        <v>1.02</v>
      </c>
      <c r="N3012" s="200">
        <v>669.02</v>
      </c>
      <c r="O3012" s="191"/>
      <c r="P3012" s="194">
        <v>424.47</v>
      </c>
      <c r="Q3012" s="278"/>
      <c r="R3012" s="278"/>
      <c r="GO3012" s="277"/>
      <c r="GP3012" s="277"/>
      <c r="GQ3012" s="277"/>
      <c r="GR3012" s="277"/>
      <c r="GS3012" s="277"/>
      <c r="GT3012" s="277"/>
      <c r="GU3012" s="277"/>
      <c r="GW3012" s="157"/>
      <c r="GX3012" s="157" t="s">
        <v>1621</v>
      </c>
      <c r="GY3012" s="157"/>
      <c r="GZ3012" s="277"/>
      <c r="HA3012" s="157"/>
      <c r="HB3012" s="157"/>
      <c r="HC3012" s="277"/>
      <c r="HD3012" s="277"/>
      <c r="HF3012" s="277"/>
      <c r="HH3012" s="289"/>
    </row>
    <row r="3013" spans="1:216" ht="12.75" customHeight="1">
      <c r="A3013" s="210"/>
      <c r="B3013" s="187"/>
      <c r="C3013" s="500" t="s">
        <v>429</v>
      </c>
      <c r="D3013" s="500"/>
      <c r="E3013" s="500"/>
      <c r="F3013" s="500"/>
      <c r="G3013" s="500"/>
      <c r="H3013" s="180"/>
      <c r="I3013" s="181"/>
      <c r="J3013" s="181"/>
      <c r="K3013" s="181"/>
      <c r="L3013" s="183"/>
      <c r="M3013" s="181"/>
      <c r="N3013" s="211"/>
      <c r="O3013" s="181"/>
      <c r="P3013" s="212">
        <v>6385.52</v>
      </c>
      <c r="Q3013" s="278"/>
      <c r="R3013" s="278"/>
      <c r="GO3013" s="277"/>
      <c r="GP3013" s="277"/>
      <c r="GQ3013" s="277"/>
      <c r="GR3013" s="277"/>
      <c r="GS3013" s="277"/>
      <c r="GT3013" s="277"/>
      <c r="GU3013" s="277"/>
      <c r="GW3013" s="157"/>
      <c r="GX3013" s="157"/>
      <c r="GY3013" s="157"/>
      <c r="GZ3013" s="277" t="s">
        <v>429</v>
      </c>
      <c r="HA3013" s="157"/>
      <c r="HB3013" s="157"/>
      <c r="HC3013" s="277"/>
      <c r="HD3013" s="277"/>
      <c r="HF3013" s="277"/>
      <c r="HH3013" s="289"/>
    </row>
    <row r="3014" spans="1:216" ht="12.75" customHeight="1">
      <c r="A3014" s="203" t="s">
        <v>862</v>
      </c>
      <c r="B3014" s="189" t="s">
        <v>430</v>
      </c>
      <c r="C3014" s="501" t="s">
        <v>431</v>
      </c>
      <c r="D3014" s="501"/>
      <c r="E3014" s="501"/>
      <c r="F3014" s="501"/>
      <c r="G3014" s="501"/>
      <c r="H3014" s="190" t="s">
        <v>432</v>
      </c>
      <c r="I3014" s="209">
        <v>2</v>
      </c>
      <c r="J3014" s="191"/>
      <c r="K3014" s="209">
        <v>2</v>
      </c>
      <c r="L3014" s="193"/>
      <c r="M3014" s="191"/>
      <c r="N3014" s="193"/>
      <c r="O3014" s="202">
        <v>1.0367</v>
      </c>
      <c r="P3014" s="216">
        <v>114.63</v>
      </c>
      <c r="GO3014" s="277"/>
      <c r="GP3014" s="277"/>
      <c r="GQ3014" s="277"/>
      <c r="GR3014" s="277"/>
      <c r="GS3014" s="277"/>
      <c r="GT3014" s="277"/>
      <c r="GU3014" s="277"/>
      <c r="GW3014" s="157"/>
      <c r="GX3014" s="157"/>
      <c r="GY3014" s="157"/>
      <c r="GZ3014" s="277"/>
      <c r="HA3014" s="157" t="s">
        <v>431</v>
      </c>
      <c r="HB3014" s="157"/>
      <c r="HC3014" s="277"/>
      <c r="HD3014" s="277"/>
      <c r="HF3014" s="277"/>
      <c r="HH3014" s="289"/>
    </row>
    <row r="3015" spans="1:216" ht="12.75" customHeight="1">
      <c r="A3015" s="203"/>
      <c r="B3015" s="189"/>
      <c r="C3015" s="501" t="s">
        <v>433</v>
      </c>
      <c r="D3015" s="501"/>
      <c r="E3015" s="501"/>
      <c r="F3015" s="501"/>
      <c r="G3015" s="501"/>
      <c r="H3015" s="190"/>
      <c r="I3015" s="191"/>
      <c r="J3015" s="191"/>
      <c r="K3015" s="191"/>
      <c r="L3015" s="193"/>
      <c r="M3015" s="191"/>
      <c r="N3015" s="193"/>
      <c r="O3015" s="191"/>
      <c r="P3015" s="194">
        <v>5739.87</v>
      </c>
      <c r="GO3015" s="277"/>
      <c r="GP3015" s="277"/>
      <c r="GQ3015" s="277"/>
      <c r="GR3015" s="277"/>
      <c r="GS3015" s="277"/>
      <c r="GT3015" s="277"/>
      <c r="GU3015" s="277"/>
      <c r="GW3015" s="157"/>
      <c r="GX3015" s="157"/>
      <c r="GY3015" s="157"/>
      <c r="GZ3015" s="277"/>
      <c r="HA3015" s="157"/>
      <c r="HB3015" s="157" t="s">
        <v>433</v>
      </c>
      <c r="HC3015" s="277"/>
      <c r="HD3015" s="277"/>
      <c r="HF3015" s="277"/>
      <c r="HH3015" s="289"/>
    </row>
    <row r="3016" spans="1:216" ht="12.75" customHeight="1">
      <c r="A3016" s="203"/>
      <c r="B3016" s="189" t="s">
        <v>603</v>
      </c>
      <c r="C3016" s="501" t="s">
        <v>604</v>
      </c>
      <c r="D3016" s="501"/>
      <c r="E3016" s="501"/>
      <c r="F3016" s="501"/>
      <c r="G3016" s="501"/>
      <c r="H3016" s="190" t="s">
        <v>432</v>
      </c>
      <c r="I3016" s="209">
        <v>97</v>
      </c>
      <c r="J3016" s="191"/>
      <c r="K3016" s="209">
        <v>97</v>
      </c>
      <c r="L3016" s="193"/>
      <c r="M3016" s="191"/>
      <c r="N3016" s="193"/>
      <c r="O3016" s="191"/>
      <c r="P3016" s="194">
        <v>5567.67</v>
      </c>
      <c r="GO3016" s="277"/>
      <c r="GP3016" s="277"/>
      <c r="GQ3016" s="277"/>
      <c r="GR3016" s="277"/>
      <c r="GS3016" s="277"/>
      <c r="GT3016" s="277"/>
      <c r="GU3016" s="277"/>
      <c r="GW3016" s="157"/>
      <c r="GX3016" s="157"/>
      <c r="GY3016" s="157"/>
      <c r="GZ3016" s="277"/>
      <c r="HA3016" s="157"/>
      <c r="HB3016" s="157" t="s">
        <v>604</v>
      </c>
      <c r="HC3016" s="277"/>
      <c r="HD3016" s="277"/>
      <c r="HF3016" s="277"/>
      <c r="HH3016" s="289"/>
    </row>
    <row r="3017" spans="1:216" ht="12.75" customHeight="1">
      <c r="A3017" s="203"/>
      <c r="B3017" s="189" t="s">
        <v>605</v>
      </c>
      <c r="C3017" s="501" t="s">
        <v>606</v>
      </c>
      <c r="D3017" s="501"/>
      <c r="E3017" s="501"/>
      <c r="F3017" s="501"/>
      <c r="G3017" s="501"/>
      <c r="H3017" s="190" t="s">
        <v>432</v>
      </c>
      <c r="I3017" s="209">
        <v>51</v>
      </c>
      <c r="J3017" s="191"/>
      <c r="K3017" s="209">
        <v>51</v>
      </c>
      <c r="L3017" s="193"/>
      <c r="M3017" s="191"/>
      <c r="N3017" s="193"/>
      <c r="O3017" s="191"/>
      <c r="P3017" s="194">
        <v>2927.33</v>
      </c>
      <c r="GO3017" s="277"/>
      <c r="GP3017" s="277"/>
      <c r="GQ3017" s="277"/>
      <c r="GR3017" s="277"/>
      <c r="GS3017" s="277"/>
      <c r="GT3017" s="277"/>
      <c r="GU3017" s="277"/>
      <c r="GW3017" s="157"/>
      <c r="GX3017" s="157"/>
      <c r="GY3017" s="157"/>
      <c r="GZ3017" s="277"/>
      <c r="HA3017" s="157"/>
      <c r="HB3017" s="157" t="s">
        <v>606</v>
      </c>
      <c r="HC3017" s="277"/>
      <c r="HD3017" s="277"/>
      <c r="HF3017" s="277"/>
      <c r="HH3017" s="289"/>
    </row>
    <row r="3018" spans="1:216" ht="12.75" customHeight="1">
      <c r="A3018" s="213"/>
      <c r="B3018" s="214"/>
      <c r="C3018" s="500" t="s">
        <v>438</v>
      </c>
      <c r="D3018" s="500"/>
      <c r="E3018" s="500"/>
      <c r="F3018" s="500"/>
      <c r="G3018" s="500"/>
      <c r="H3018" s="180"/>
      <c r="I3018" s="181"/>
      <c r="J3018" s="181"/>
      <c r="K3018" s="181"/>
      <c r="L3018" s="183"/>
      <c r="M3018" s="181"/>
      <c r="N3018" s="211">
        <v>24991.919999999998</v>
      </c>
      <c r="O3018" s="181"/>
      <c r="P3018" s="212">
        <v>14995.15</v>
      </c>
      <c r="GO3018" s="277"/>
      <c r="GP3018" s="277"/>
      <c r="GQ3018" s="277"/>
      <c r="GR3018" s="277"/>
      <c r="GS3018" s="277"/>
      <c r="GT3018" s="277"/>
      <c r="GU3018" s="277"/>
      <c r="GW3018" s="157"/>
      <c r="GX3018" s="157"/>
      <c r="GY3018" s="157"/>
      <c r="GZ3018" s="277"/>
      <c r="HA3018" s="157"/>
      <c r="HB3018" s="157"/>
      <c r="HC3018" s="277" t="s">
        <v>438</v>
      </c>
      <c r="HD3018" s="277"/>
      <c r="HF3018" s="277"/>
      <c r="HH3018" s="289"/>
    </row>
    <row r="3019" spans="1:216" ht="22.5" customHeight="1">
      <c r="A3019" s="178" t="s">
        <v>863</v>
      </c>
      <c r="B3019" s="179" t="s">
        <v>1624</v>
      </c>
      <c r="C3019" s="498" t="s">
        <v>1625</v>
      </c>
      <c r="D3019" s="498"/>
      <c r="E3019" s="498"/>
      <c r="F3019" s="498"/>
      <c r="G3019" s="498"/>
      <c r="H3019" s="180" t="s">
        <v>587</v>
      </c>
      <c r="I3019" s="181">
        <v>0.8</v>
      </c>
      <c r="J3019" s="182">
        <v>1</v>
      </c>
      <c r="K3019" s="222">
        <v>0.8</v>
      </c>
      <c r="L3019" s="183"/>
      <c r="M3019" s="181"/>
      <c r="N3019" s="184"/>
      <c r="O3019" s="181"/>
      <c r="P3019" s="185"/>
      <c r="GO3019" s="277"/>
      <c r="GP3019" s="277"/>
      <c r="GQ3019" s="277" t="s">
        <v>1625</v>
      </c>
      <c r="GR3019" s="277"/>
      <c r="GS3019" s="277"/>
      <c r="GT3019" s="277"/>
      <c r="GU3019" s="277"/>
      <c r="GW3019" s="157"/>
      <c r="GX3019" s="157"/>
      <c r="GY3019" s="157"/>
      <c r="GZ3019" s="277"/>
      <c r="HA3019" s="157"/>
      <c r="HB3019" s="157"/>
      <c r="HC3019" s="277"/>
      <c r="HD3019" s="277"/>
      <c r="HF3019" s="277"/>
      <c r="HH3019" s="289"/>
    </row>
    <row r="3020" spans="1:216" ht="12.75" customHeight="1">
      <c r="A3020" s="186"/>
      <c r="B3020" s="187"/>
      <c r="C3020" s="499" t="s">
        <v>2011</v>
      </c>
      <c r="D3020" s="499"/>
      <c r="E3020" s="499"/>
      <c r="F3020" s="499"/>
      <c r="G3020" s="499"/>
      <c r="H3020" s="499"/>
      <c r="I3020" s="499"/>
      <c r="J3020" s="499"/>
      <c r="K3020" s="499"/>
      <c r="L3020" s="499"/>
      <c r="M3020" s="499"/>
      <c r="N3020" s="499"/>
      <c r="O3020" s="499"/>
      <c r="P3020" s="499"/>
      <c r="GO3020" s="277"/>
      <c r="GP3020" s="277"/>
      <c r="GQ3020" s="277"/>
      <c r="GR3020" s="277"/>
      <c r="GS3020" s="277"/>
      <c r="GT3020" s="277"/>
      <c r="GU3020" s="277"/>
      <c r="GV3020" s="140" t="s">
        <v>2011</v>
      </c>
      <c r="GW3020" s="157"/>
      <c r="GX3020" s="157"/>
      <c r="GY3020" s="157"/>
      <c r="GZ3020" s="277"/>
      <c r="HA3020" s="157"/>
      <c r="HB3020" s="157"/>
      <c r="HC3020" s="277"/>
      <c r="HD3020" s="277"/>
      <c r="HF3020" s="277"/>
      <c r="HH3020" s="289"/>
    </row>
    <row r="3021" spans="1:216" ht="12.75" customHeight="1">
      <c r="A3021" s="188"/>
      <c r="B3021" s="189" t="s">
        <v>164</v>
      </c>
      <c r="C3021" s="501" t="s">
        <v>391</v>
      </c>
      <c r="D3021" s="501"/>
      <c r="E3021" s="501"/>
      <c r="F3021" s="501"/>
      <c r="G3021" s="501"/>
      <c r="H3021" s="190" t="s">
        <v>392</v>
      </c>
      <c r="I3021" s="191"/>
      <c r="J3021" s="191"/>
      <c r="K3021" s="215">
        <v>24.772983199999999</v>
      </c>
      <c r="L3021" s="193"/>
      <c r="M3021" s="191"/>
      <c r="N3021" s="193"/>
      <c r="O3021" s="191"/>
      <c r="P3021" s="194">
        <v>14774.36</v>
      </c>
      <c r="GO3021" s="277"/>
      <c r="GP3021" s="277"/>
      <c r="GQ3021" s="277"/>
      <c r="GR3021" s="277"/>
      <c r="GS3021" s="277"/>
      <c r="GT3021" s="277"/>
      <c r="GU3021" s="277"/>
      <c r="GW3021" s="157" t="s">
        <v>391</v>
      </c>
      <c r="GX3021" s="157"/>
      <c r="GY3021" s="157"/>
      <c r="GZ3021" s="277"/>
      <c r="HA3021" s="157"/>
      <c r="HB3021" s="157"/>
      <c r="HC3021" s="277"/>
      <c r="HD3021" s="277"/>
      <c r="HF3021" s="277"/>
      <c r="HH3021" s="289"/>
    </row>
    <row r="3022" spans="1:216" ht="12.75" customHeight="1">
      <c r="A3022" s="195"/>
      <c r="B3022" s="189" t="s">
        <v>588</v>
      </c>
      <c r="C3022" s="501" t="s">
        <v>589</v>
      </c>
      <c r="D3022" s="501"/>
      <c r="E3022" s="501"/>
      <c r="F3022" s="501"/>
      <c r="G3022" s="501"/>
      <c r="H3022" s="190" t="s">
        <v>392</v>
      </c>
      <c r="I3022" s="201">
        <v>29.87</v>
      </c>
      <c r="J3022" s="202">
        <v>1.0367</v>
      </c>
      <c r="K3022" s="215">
        <v>24.772983199999999</v>
      </c>
      <c r="L3022" s="198"/>
      <c r="M3022" s="199"/>
      <c r="N3022" s="200">
        <v>596.39</v>
      </c>
      <c r="O3022" s="191"/>
      <c r="P3022" s="194">
        <v>14774.36</v>
      </c>
      <c r="Q3022" s="278"/>
      <c r="R3022" s="278"/>
      <c r="GO3022" s="277"/>
      <c r="GP3022" s="277"/>
      <c r="GQ3022" s="277"/>
      <c r="GR3022" s="277"/>
      <c r="GS3022" s="277"/>
      <c r="GT3022" s="277"/>
      <c r="GU3022" s="277"/>
      <c r="GW3022" s="157"/>
      <c r="GX3022" s="157" t="s">
        <v>589</v>
      </c>
      <c r="GY3022" s="157"/>
      <c r="GZ3022" s="277"/>
      <c r="HA3022" s="157"/>
      <c r="HB3022" s="157"/>
      <c r="HC3022" s="277"/>
      <c r="HD3022" s="277"/>
      <c r="HF3022" s="277"/>
      <c r="HH3022" s="289"/>
    </row>
    <row r="3023" spans="1:216" ht="12.75" customHeight="1">
      <c r="A3023" s="188"/>
      <c r="B3023" s="189" t="s">
        <v>167</v>
      </c>
      <c r="C3023" s="501" t="s">
        <v>395</v>
      </c>
      <c r="D3023" s="501"/>
      <c r="E3023" s="501"/>
      <c r="F3023" s="501"/>
      <c r="G3023" s="501"/>
      <c r="H3023" s="190"/>
      <c r="I3023" s="191"/>
      <c r="J3023" s="191"/>
      <c r="K3023" s="191"/>
      <c r="L3023" s="193"/>
      <c r="M3023" s="191"/>
      <c r="N3023" s="193"/>
      <c r="O3023" s="191"/>
      <c r="P3023" s="216">
        <v>160.55000000000001</v>
      </c>
      <c r="GO3023" s="277"/>
      <c r="GP3023" s="277"/>
      <c r="GQ3023" s="277"/>
      <c r="GR3023" s="277"/>
      <c r="GS3023" s="277"/>
      <c r="GT3023" s="277"/>
      <c r="GU3023" s="277"/>
      <c r="GW3023" s="157" t="s">
        <v>395</v>
      </c>
      <c r="GX3023" s="157"/>
      <c r="GY3023" s="157"/>
      <c r="GZ3023" s="277"/>
      <c r="HA3023" s="157"/>
      <c r="HB3023" s="157"/>
      <c r="HC3023" s="277"/>
      <c r="HD3023" s="277"/>
      <c r="HF3023" s="277"/>
      <c r="HH3023" s="289"/>
    </row>
    <row r="3024" spans="1:216" ht="12.75" customHeight="1">
      <c r="A3024" s="188"/>
      <c r="B3024" s="189"/>
      <c r="C3024" s="501" t="s">
        <v>396</v>
      </c>
      <c r="D3024" s="501"/>
      <c r="E3024" s="501"/>
      <c r="F3024" s="501"/>
      <c r="G3024" s="501"/>
      <c r="H3024" s="190" t="s">
        <v>392</v>
      </c>
      <c r="I3024" s="191"/>
      <c r="J3024" s="191"/>
      <c r="K3024" s="215">
        <v>1.65872E-2</v>
      </c>
      <c r="L3024" s="193"/>
      <c r="M3024" s="191"/>
      <c r="N3024" s="193"/>
      <c r="O3024" s="191"/>
      <c r="P3024" s="216">
        <v>11.25</v>
      </c>
      <c r="GO3024" s="277"/>
      <c r="GP3024" s="277"/>
      <c r="GQ3024" s="277"/>
      <c r="GR3024" s="277"/>
      <c r="GS3024" s="277"/>
      <c r="GT3024" s="277"/>
      <c r="GU3024" s="277"/>
      <c r="GW3024" s="157" t="s">
        <v>396</v>
      </c>
      <c r="GX3024" s="157"/>
      <c r="GY3024" s="157"/>
      <c r="GZ3024" s="277"/>
      <c r="HA3024" s="157"/>
      <c r="HB3024" s="157"/>
      <c r="HC3024" s="277"/>
      <c r="HD3024" s="277"/>
      <c r="HF3024" s="277"/>
      <c r="HH3024" s="289"/>
    </row>
    <row r="3025" spans="1:216" ht="12.75" customHeight="1">
      <c r="A3025" s="195"/>
      <c r="B3025" s="189" t="s">
        <v>397</v>
      </c>
      <c r="C3025" s="501" t="s">
        <v>398</v>
      </c>
      <c r="D3025" s="501"/>
      <c r="E3025" s="501"/>
      <c r="F3025" s="501"/>
      <c r="G3025" s="501"/>
      <c r="H3025" s="190" t="s">
        <v>399</v>
      </c>
      <c r="I3025" s="201">
        <v>0.01</v>
      </c>
      <c r="J3025" s="202">
        <v>1.0367</v>
      </c>
      <c r="K3025" s="215">
        <v>8.2935999999999999E-3</v>
      </c>
      <c r="L3025" s="198"/>
      <c r="M3025" s="199"/>
      <c r="N3025" s="200">
        <v>1582.31</v>
      </c>
      <c r="O3025" s="191"/>
      <c r="P3025" s="194">
        <v>13.12</v>
      </c>
      <c r="Q3025" s="278"/>
      <c r="R3025" s="278"/>
      <c r="GO3025" s="277"/>
      <c r="GP3025" s="277"/>
      <c r="GQ3025" s="277"/>
      <c r="GR3025" s="277"/>
      <c r="GS3025" s="277"/>
      <c r="GT3025" s="277"/>
      <c r="GU3025" s="277"/>
      <c r="GW3025" s="157"/>
      <c r="GX3025" s="157" t="s">
        <v>398</v>
      </c>
      <c r="GY3025" s="157"/>
      <c r="GZ3025" s="277"/>
      <c r="HA3025" s="157"/>
      <c r="HB3025" s="157"/>
      <c r="HC3025" s="277"/>
      <c r="HD3025" s="277"/>
      <c r="HF3025" s="277"/>
      <c r="HH3025" s="289"/>
    </row>
    <row r="3026" spans="1:216" ht="12.75" customHeight="1">
      <c r="A3026" s="203"/>
      <c r="B3026" s="189" t="s">
        <v>400</v>
      </c>
      <c r="C3026" s="501" t="s">
        <v>401</v>
      </c>
      <c r="D3026" s="501"/>
      <c r="E3026" s="501"/>
      <c r="F3026" s="501"/>
      <c r="G3026" s="501"/>
      <c r="H3026" s="190" t="s">
        <v>392</v>
      </c>
      <c r="I3026" s="201">
        <v>0.01</v>
      </c>
      <c r="J3026" s="202">
        <v>1.0367</v>
      </c>
      <c r="K3026" s="215">
        <v>8.2935999999999999E-3</v>
      </c>
      <c r="L3026" s="193"/>
      <c r="M3026" s="191"/>
      <c r="N3026" s="204">
        <v>777.91</v>
      </c>
      <c r="O3026" s="191"/>
      <c r="P3026" s="216">
        <v>6.45</v>
      </c>
      <c r="GO3026" s="277"/>
      <c r="GP3026" s="277"/>
      <c r="GQ3026" s="277"/>
      <c r="GR3026" s="277"/>
      <c r="GS3026" s="277"/>
      <c r="GT3026" s="277"/>
      <c r="GU3026" s="277"/>
      <c r="GW3026" s="157"/>
      <c r="GX3026" s="157"/>
      <c r="GY3026" s="157" t="s">
        <v>401</v>
      </c>
      <c r="GZ3026" s="277"/>
      <c r="HA3026" s="157"/>
      <c r="HB3026" s="157"/>
      <c r="HC3026" s="277"/>
      <c r="HD3026" s="277"/>
      <c r="HF3026" s="277"/>
      <c r="HH3026" s="289"/>
    </row>
    <row r="3027" spans="1:216" ht="12.75" customHeight="1">
      <c r="A3027" s="195"/>
      <c r="B3027" s="189" t="s">
        <v>402</v>
      </c>
      <c r="C3027" s="501" t="s">
        <v>403</v>
      </c>
      <c r="D3027" s="501"/>
      <c r="E3027" s="501"/>
      <c r="F3027" s="501"/>
      <c r="G3027" s="501"/>
      <c r="H3027" s="190" t="s">
        <v>399</v>
      </c>
      <c r="I3027" s="201">
        <v>0.01</v>
      </c>
      <c r="J3027" s="202">
        <v>1.0367</v>
      </c>
      <c r="K3027" s="215">
        <v>8.2935999999999999E-3</v>
      </c>
      <c r="L3027" s="198"/>
      <c r="M3027" s="199"/>
      <c r="N3027" s="200">
        <v>543.33000000000004</v>
      </c>
      <c r="O3027" s="191"/>
      <c r="P3027" s="194">
        <v>4.51</v>
      </c>
      <c r="Q3027" s="278"/>
      <c r="R3027" s="278"/>
      <c r="GO3027" s="277"/>
      <c r="GP3027" s="277"/>
      <c r="GQ3027" s="277"/>
      <c r="GR3027" s="277"/>
      <c r="GS3027" s="277"/>
      <c r="GT3027" s="277"/>
      <c r="GU3027" s="277"/>
      <c r="GW3027" s="157"/>
      <c r="GX3027" s="157" t="s">
        <v>403</v>
      </c>
      <c r="GY3027" s="157"/>
      <c r="GZ3027" s="277"/>
      <c r="HA3027" s="157"/>
      <c r="HB3027" s="157"/>
      <c r="HC3027" s="277"/>
      <c r="HD3027" s="277"/>
      <c r="HF3027" s="277"/>
      <c r="HH3027" s="289"/>
    </row>
    <row r="3028" spans="1:216" ht="12.75" customHeight="1">
      <c r="A3028" s="203"/>
      <c r="B3028" s="189" t="s">
        <v>404</v>
      </c>
      <c r="C3028" s="501" t="s">
        <v>405</v>
      </c>
      <c r="D3028" s="501"/>
      <c r="E3028" s="501"/>
      <c r="F3028" s="501"/>
      <c r="G3028" s="501"/>
      <c r="H3028" s="190" t="s">
        <v>392</v>
      </c>
      <c r="I3028" s="201">
        <v>0.01</v>
      </c>
      <c r="J3028" s="202">
        <v>1.0367</v>
      </c>
      <c r="K3028" s="215">
        <v>8.2935999999999999E-3</v>
      </c>
      <c r="L3028" s="193"/>
      <c r="M3028" s="191"/>
      <c r="N3028" s="204">
        <v>579.11</v>
      </c>
      <c r="O3028" s="191"/>
      <c r="P3028" s="216">
        <v>4.8</v>
      </c>
      <c r="GO3028" s="277"/>
      <c r="GP3028" s="277"/>
      <c r="GQ3028" s="277"/>
      <c r="GR3028" s="277"/>
      <c r="GS3028" s="277"/>
      <c r="GT3028" s="277"/>
      <c r="GU3028" s="277"/>
      <c r="GW3028" s="157"/>
      <c r="GX3028" s="157"/>
      <c r="GY3028" s="157" t="s">
        <v>405</v>
      </c>
      <c r="GZ3028" s="277"/>
      <c r="HA3028" s="157"/>
      <c r="HB3028" s="157"/>
      <c r="HC3028" s="277"/>
      <c r="HD3028" s="277"/>
      <c r="HF3028" s="277"/>
      <c r="HH3028" s="289"/>
    </row>
    <row r="3029" spans="1:216" ht="12.75" customHeight="1">
      <c r="A3029" s="195"/>
      <c r="B3029" s="189" t="s">
        <v>1626</v>
      </c>
      <c r="C3029" s="501" t="s">
        <v>1627</v>
      </c>
      <c r="D3029" s="501"/>
      <c r="E3029" s="501"/>
      <c r="F3029" s="501"/>
      <c r="G3029" s="501"/>
      <c r="H3029" s="190" t="s">
        <v>399</v>
      </c>
      <c r="I3029" s="201">
        <v>10.54</v>
      </c>
      <c r="J3029" s="202">
        <v>1.0367</v>
      </c>
      <c r="K3029" s="215">
        <v>8.7414544000000003</v>
      </c>
      <c r="L3029" s="198"/>
      <c r="M3029" s="199"/>
      <c r="N3029" s="200">
        <v>16.350000000000001</v>
      </c>
      <c r="O3029" s="191"/>
      <c r="P3029" s="194">
        <v>142.91999999999999</v>
      </c>
      <c r="Q3029" s="278"/>
      <c r="R3029" s="278"/>
      <c r="GO3029" s="277"/>
      <c r="GP3029" s="277"/>
      <c r="GQ3029" s="277"/>
      <c r="GR3029" s="277"/>
      <c r="GS3029" s="277"/>
      <c r="GT3029" s="277"/>
      <c r="GU3029" s="277"/>
      <c r="GW3029" s="157"/>
      <c r="GX3029" s="157" t="s">
        <v>1627</v>
      </c>
      <c r="GY3029" s="157"/>
      <c r="GZ3029" s="277"/>
      <c r="HA3029" s="157"/>
      <c r="HB3029" s="157"/>
      <c r="HC3029" s="277"/>
      <c r="HD3029" s="277"/>
      <c r="HF3029" s="277"/>
      <c r="HH3029" s="289"/>
    </row>
    <row r="3030" spans="1:216" ht="12.75" customHeight="1">
      <c r="A3030" s="188"/>
      <c r="B3030" s="189" t="s">
        <v>180</v>
      </c>
      <c r="C3030" s="501" t="s">
        <v>410</v>
      </c>
      <c r="D3030" s="501"/>
      <c r="E3030" s="501"/>
      <c r="F3030" s="501"/>
      <c r="G3030" s="501"/>
      <c r="H3030" s="190"/>
      <c r="I3030" s="191"/>
      <c r="J3030" s="191"/>
      <c r="K3030" s="191"/>
      <c r="L3030" s="193"/>
      <c r="M3030" s="191"/>
      <c r="N3030" s="193"/>
      <c r="O3030" s="191"/>
      <c r="P3030" s="194">
        <v>1047.43</v>
      </c>
      <c r="GO3030" s="277"/>
      <c r="GP3030" s="277"/>
      <c r="GQ3030" s="277"/>
      <c r="GR3030" s="277"/>
      <c r="GS3030" s="277"/>
      <c r="GT3030" s="277"/>
      <c r="GU3030" s="277"/>
      <c r="GW3030" s="157" t="s">
        <v>410</v>
      </c>
      <c r="GX3030" s="157"/>
      <c r="GY3030" s="157"/>
      <c r="GZ3030" s="277"/>
      <c r="HA3030" s="157"/>
      <c r="HB3030" s="157"/>
      <c r="HC3030" s="277"/>
      <c r="HD3030" s="277"/>
      <c r="HF3030" s="277"/>
      <c r="HH3030" s="289"/>
    </row>
    <row r="3031" spans="1:216" ht="12.75" customHeight="1">
      <c r="A3031" s="195"/>
      <c r="B3031" s="189" t="s">
        <v>1612</v>
      </c>
      <c r="C3031" s="501" t="s">
        <v>1613</v>
      </c>
      <c r="D3031" s="501"/>
      <c r="E3031" s="501"/>
      <c r="F3031" s="501"/>
      <c r="G3031" s="501"/>
      <c r="H3031" s="190" t="s">
        <v>413</v>
      </c>
      <c r="I3031" s="196">
        <v>0.1</v>
      </c>
      <c r="J3031" s="202">
        <v>1.0367</v>
      </c>
      <c r="K3031" s="197">
        <v>8.2935999999999996E-2</v>
      </c>
      <c r="L3031" s="205">
        <v>150.04</v>
      </c>
      <c r="M3031" s="206">
        <v>1.59</v>
      </c>
      <c r="N3031" s="200">
        <v>238.56</v>
      </c>
      <c r="O3031" s="191"/>
      <c r="P3031" s="194">
        <v>19.79</v>
      </c>
      <c r="Q3031" s="278"/>
      <c r="R3031" s="278"/>
      <c r="GO3031" s="277"/>
      <c r="GP3031" s="277"/>
      <c r="GQ3031" s="277"/>
      <c r="GR3031" s="277"/>
      <c r="GS3031" s="277"/>
      <c r="GT3031" s="277"/>
      <c r="GU3031" s="277"/>
      <c r="GW3031" s="157"/>
      <c r="GX3031" s="157" t="s">
        <v>1613</v>
      </c>
      <c r="GY3031" s="157"/>
      <c r="GZ3031" s="277"/>
      <c r="HA3031" s="157"/>
      <c r="HB3031" s="157"/>
      <c r="HC3031" s="277"/>
      <c r="HD3031" s="277"/>
      <c r="HF3031" s="277"/>
      <c r="HH3031" s="289"/>
    </row>
    <row r="3032" spans="1:216" ht="12.75" customHeight="1">
      <c r="A3032" s="195"/>
      <c r="B3032" s="189" t="s">
        <v>1614</v>
      </c>
      <c r="C3032" s="501" t="s">
        <v>1615</v>
      </c>
      <c r="D3032" s="501"/>
      <c r="E3032" s="501"/>
      <c r="F3032" s="501"/>
      <c r="G3032" s="501"/>
      <c r="H3032" s="190" t="s">
        <v>413</v>
      </c>
      <c r="I3032" s="201">
        <v>0.05</v>
      </c>
      <c r="J3032" s="202">
        <v>1.0367</v>
      </c>
      <c r="K3032" s="197">
        <v>4.1467999999999998E-2</v>
      </c>
      <c r="L3032" s="205">
        <v>187.38</v>
      </c>
      <c r="M3032" s="206">
        <v>0.87</v>
      </c>
      <c r="N3032" s="200">
        <v>163.02000000000001</v>
      </c>
      <c r="O3032" s="191"/>
      <c r="P3032" s="194">
        <v>6.76</v>
      </c>
      <c r="Q3032" s="278"/>
      <c r="R3032" s="278"/>
      <c r="GO3032" s="277"/>
      <c r="GP3032" s="277"/>
      <c r="GQ3032" s="277"/>
      <c r="GR3032" s="277"/>
      <c r="GS3032" s="277"/>
      <c r="GT3032" s="277"/>
      <c r="GU3032" s="277"/>
      <c r="GW3032" s="157"/>
      <c r="GX3032" s="157" t="s">
        <v>1615</v>
      </c>
      <c r="GY3032" s="157"/>
      <c r="GZ3032" s="277"/>
      <c r="HA3032" s="157"/>
      <c r="HB3032" s="157"/>
      <c r="HC3032" s="277"/>
      <c r="HD3032" s="277"/>
      <c r="HF3032" s="277"/>
      <c r="HH3032" s="289"/>
    </row>
    <row r="3033" spans="1:216" ht="33.75" customHeight="1">
      <c r="A3033" s="195"/>
      <c r="B3033" s="189" t="s">
        <v>593</v>
      </c>
      <c r="C3033" s="501" t="s">
        <v>594</v>
      </c>
      <c r="D3033" s="501"/>
      <c r="E3033" s="501"/>
      <c r="F3033" s="501"/>
      <c r="G3033" s="501"/>
      <c r="H3033" s="190" t="s">
        <v>595</v>
      </c>
      <c r="I3033" s="201">
        <v>33.33</v>
      </c>
      <c r="J3033" s="202">
        <v>1.0367</v>
      </c>
      <c r="K3033" s="215">
        <v>27.642568799999999</v>
      </c>
      <c r="L3033" s="205">
        <v>5.87</v>
      </c>
      <c r="M3033" s="206">
        <v>0.87</v>
      </c>
      <c r="N3033" s="200">
        <v>5.1100000000000003</v>
      </c>
      <c r="O3033" s="191"/>
      <c r="P3033" s="194">
        <v>141.25</v>
      </c>
      <c r="Q3033" s="278"/>
      <c r="R3033" s="278"/>
      <c r="GO3033" s="277"/>
      <c r="GP3033" s="277"/>
      <c r="GQ3033" s="277"/>
      <c r="GR3033" s="277"/>
      <c r="GS3033" s="277"/>
      <c r="GT3033" s="277"/>
      <c r="GU3033" s="277"/>
      <c r="GW3033" s="157"/>
      <c r="GX3033" s="157" t="s">
        <v>594</v>
      </c>
      <c r="GY3033" s="157"/>
      <c r="GZ3033" s="277"/>
      <c r="HA3033" s="157"/>
      <c r="HB3033" s="157"/>
      <c r="HC3033" s="277"/>
      <c r="HD3033" s="277"/>
      <c r="HF3033" s="277"/>
      <c r="HH3033" s="289"/>
    </row>
    <row r="3034" spans="1:216" ht="22.5" customHeight="1">
      <c r="A3034" s="195"/>
      <c r="B3034" s="189" t="s">
        <v>1403</v>
      </c>
      <c r="C3034" s="501" t="s">
        <v>1404</v>
      </c>
      <c r="D3034" s="501"/>
      <c r="E3034" s="501"/>
      <c r="F3034" s="501"/>
      <c r="G3034" s="501"/>
      <c r="H3034" s="190" t="s">
        <v>1405</v>
      </c>
      <c r="I3034" s="209">
        <v>1</v>
      </c>
      <c r="J3034" s="202">
        <v>1.0367</v>
      </c>
      <c r="K3034" s="192">
        <v>0.82935999999999999</v>
      </c>
      <c r="L3034" s="205">
        <v>37.71</v>
      </c>
      <c r="M3034" s="206">
        <v>1.54</v>
      </c>
      <c r="N3034" s="200">
        <v>58.07</v>
      </c>
      <c r="O3034" s="191"/>
      <c r="P3034" s="194">
        <v>48.16</v>
      </c>
      <c r="Q3034" s="278"/>
      <c r="R3034" s="278"/>
      <c r="GO3034" s="277"/>
      <c r="GP3034" s="277"/>
      <c r="GQ3034" s="277"/>
      <c r="GR3034" s="277"/>
      <c r="GS3034" s="277"/>
      <c r="GT3034" s="277"/>
      <c r="GU3034" s="277"/>
      <c r="GW3034" s="157"/>
      <c r="GX3034" s="157" t="s">
        <v>1404</v>
      </c>
      <c r="GY3034" s="157"/>
      <c r="GZ3034" s="277"/>
      <c r="HA3034" s="157"/>
      <c r="HB3034" s="157"/>
      <c r="HC3034" s="277"/>
      <c r="HD3034" s="277"/>
      <c r="HF3034" s="277"/>
      <c r="HH3034" s="289"/>
    </row>
    <row r="3035" spans="1:216" ht="12.75" customHeight="1">
      <c r="A3035" s="195"/>
      <c r="B3035" s="189" t="s">
        <v>703</v>
      </c>
      <c r="C3035" s="501" t="s">
        <v>704</v>
      </c>
      <c r="D3035" s="501"/>
      <c r="E3035" s="501"/>
      <c r="F3035" s="501"/>
      <c r="G3035" s="501"/>
      <c r="H3035" s="190" t="s">
        <v>413</v>
      </c>
      <c r="I3035" s="201">
        <v>1.24</v>
      </c>
      <c r="J3035" s="202">
        <v>1.0367</v>
      </c>
      <c r="K3035" s="215">
        <v>1.0284063999999999</v>
      </c>
      <c r="L3035" s="205">
        <v>174.93</v>
      </c>
      <c r="M3035" s="206">
        <v>1.07</v>
      </c>
      <c r="N3035" s="200">
        <v>187.18</v>
      </c>
      <c r="O3035" s="191"/>
      <c r="P3035" s="194">
        <v>192.5</v>
      </c>
      <c r="Q3035" s="278"/>
      <c r="R3035" s="278"/>
      <c r="GO3035" s="277"/>
      <c r="GP3035" s="277"/>
      <c r="GQ3035" s="277"/>
      <c r="GR3035" s="277"/>
      <c r="GS3035" s="277"/>
      <c r="GT3035" s="277"/>
      <c r="GU3035" s="277"/>
      <c r="GW3035" s="157"/>
      <c r="GX3035" s="157" t="s">
        <v>704</v>
      </c>
      <c r="GY3035" s="157"/>
      <c r="GZ3035" s="277"/>
      <c r="HA3035" s="157"/>
      <c r="HB3035" s="157"/>
      <c r="HC3035" s="277"/>
      <c r="HD3035" s="277"/>
      <c r="HF3035" s="277"/>
      <c r="HH3035" s="289"/>
    </row>
    <row r="3036" spans="1:216" ht="12.75" customHeight="1">
      <c r="A3036" s="195"/>
      <c r="B3036" s="189" t="s">
        <v>1616</v>
      </c>
      <c r="C3036" s="501" t="s">
        <v>1617</v>
      </c>
      <c r="D3036" s="501"/>
      <c r="E3036" s="501"/>
      <c r="F3036" s="501"/>
      <c r="G3036" s="501"/>
      <c r="H3036" s="190" t="s">
        <v>413</v>
      </c>
      <c r="I3036" s="201">
        <v>0.02</v>
      </c>
      <c r="J3036" s="202">
        <v>1.0367</v>
      </c>
      <c r="K3036" s="215">
        <v>1.65872E-2</v>
      </c>
      <c r="L3036" s="205">
        <v>395.65</v>
      </c>
      <c r="M3036" s="220">
        <v>1.6</v>
      </c>
      <c r="N3036" s="200">
        <v>633.04</v>
      </c>
      <c r="O3036" s="191"/>
      <c r="P3036" s="194">
        <v>10.5</v>
      </c>
      <c r="Q3036" s="278"/>
      <c r="R3036" s="278"/>
      <c r="GO3036" s="277"/>
      <c r="GP3036" s="277"/>
      <c r="GQ3036" s="277"/>
      <c r="GR3036" s="277"/>
      <c r="GS3036" s="277"/>
      <c r="GT3036" s="277"/>
      <c r="GU3036" s="277"/>
      <c r="GW3036" s="157"/>
      <c r="GX3036" s="157" t="s">
        <v>1617</v>
      </c>
      <c r="GY3036" s="157"/>
      <c r="GZ3036" s="277"/>
      <c r="HA3036" s="157"/>
      <c r="HB3036" s="157"/>
      <c r="HC3036" s="277"/>
      <c r="HD3036" s="277"/>
      <c r="HF3036" s="277"/>
      <c r="HH3036" s="289"/>
    </row>
    <row r="3037" spans="1:216" ht="12.75" customHeight="1">
      <c r="A3037" s="195"/>
      <c r="B3037" s="189" t="s">
        <v>1618</v>
      </c>
      <c r="C3037" s="501" t="s">
        <v>1619</v>
      </c>
      <c r="D3037" s="501"/>
      <c r="E3037" s="501"/>
      <c r="F3037" s="501"/>
      <c r="G3037" s="501"/>
      <c r="H3037" s="190" t="s">
        <v>418</v>
      </c>
      <c r="I3037" s="202">
        <v>2.0000000000000001E-4</v>
      </c>
      <c r="J3037" s="202">
        <v>1.0367</v>
      </c>
      <c r="K3037" s="215">
        <v>1.6589999999999999E-4</v>
      </c>
      <c r="L3037" s="208">
        <v>308849.7</v>
      </c>
      <c r="M3037" s="206">
        <v>1.22</v>
      </c>
      <c r="N3037" s="200">
        <v>376796.63</v>
      </c>
      <c r="O3037" s="191"/>
      <c r="P3037" s="194">
        <v>62.51</v>
      </c>
      <c r="Q3037" s="278"/>
      <c r="R3037" s="278"/>
      <c r="GO3037" s="277"/>
      <c r="GP3037" s="277"/>
      <c r="GQ3037" s="277"/>
      <c r="GR3037" s="277"/>
      <c r="GS3037" s="277"/>
      <c r="GT3037" s="277"/>
      <c r="GU3037" s="277"/>
      <c r="GW3037" s="157"/>
      <c r="GX3037" s="157" t="s">
        <v>1619</v>
      </c>
      <c r="GY3037" s="157"/>
      <c r="GZ3037" s="277"/>
      <c r="HA3037" s="157"/>
      <c r="HB3037" s="157"/>
      <c r="HC3037" s="277"/>
      <c r="HD3037" s="277"/>
      <c r="HF3037" s="277"/>
      <c r="HH3037" s="289"/>
    </row>
    <row r="3038" spans="1:216" ht="12.75" customHeight="1">
      <c r="A3038" s="195"/>
      <c r="B3038" s="189" t="s">
        <v>1620</v>
      </c>
      <c r="C3038" s="501" t="s">
        <v>1621</v>
      </c>
      <c r="D3038" s="501"/>
      <c r="E3038" s="501"/>
      <c r="F3038" s="501"/>
      <c r="G3038" s="501"/>
      <c r="H3038" s="190" t="s">
        <v>587</v>
      </c>
      <c r="I3038" s="201">
        <v>1.02</v>
      </c>
      <c r="J3038" s="202">
        <v>1.0367</v>
      </c>
      <c r="K3038" s="215">
        <v>0.84594720000000001</v>
      </c>
      <c r="L3038" s="205">
        <v>655.9</v>
      </c>
      <c r="M3038" s="206">
        <v>1.02</v>
      </c>
      <c r="N3038" s="200">
        <v>669.02</v>
      </c>
      <c r="O3038" s="191"/>
      <c r="P3038" s="194">
        <v>565.96</v>
      </c>
      <c r="Q3038" s="278"/>
      <c r="R3038" s="278"/>
      <c r="GO3038" s="277"/>
      <c r="GP3038" s="277"/>
      <c r="GQ3038" s="277"/>
      <c r="GR3038" s="277"/>
      <c r="GS3038" s="277"/>
      <c r="GT3038" s="277"/>
      <c r="GU3038" s="277"/>
      <c r="GW3038" s="157"/>
      <c r="GX3038" s="157" t="s">
        <v>1621</v>
      </c>
      <c r="GY3038" s="157"/>
      <c r="GZ3038" s="277"/>
      <c r="HA3038" s="157"/>
      <c r="HB3038" s="157"/>
      <c r="HC3038" s="277"/>
      <c r="HD3038" s="277"/>
      <c r="HF3038" s="277"/>
      <c r="HH3038" s="289"/>
    </row>
    <row r="3039" spans="1:216" ht="12.75" customHeight="1">
      <c r="A3039" s="210"/>
      <c r="B3039" s="187"/>
      <c r="C3039" s="500" t="s">
        <v>429</v>
      </c>
      <c r="D3039" s="500"/>
      <c r="E3039" s="500"/>
      <c r="F3039" s="500"/>
      <c r="G3039" s="500"/>
      <c r="H3039" s="180"/>
      <c r="I3039" s="181"/>
      <c r="J3039" s="181"/>
      <c r="K3039" s="181"/>
      <c r="L3039" s="183"/>
      <c r="M3039" s="181"/>
      <c r="N3039" s="211"/>
      <c r="O3039" s="181"/>
      <c r="P3039" s="212">
        <v>15993.59</v>
      </c>
      <c r="Q3039" s="278"/>
      <c r="R3039" s="278"/>
      <c r="GO3039" s="277"/>
      <c r="GP3039" s="277"/>
      <c r="GQ3039" s="277"/>
      <c r="GR3039" s="277"/>
      <c r="GS3039" s="277"/>
      <c r="GT3039" s="277"/>
      <c r="GU3039" s="277"/>
      <c r="GW3039" s="157"/>
      <c r="GX3039" s="157"/>
      <c r="GY3039" s="157"/>
      <c r="GZ3039" s="277" t="s">
        <v>429</v>
      </c>
      <c r="HA3039" s="157"/>
      <c r="HB3039" s="157"/>
      <c r="HC3039" s="277"/>
      <c r="HD3039" s="277"/>
      <c r="HF3039" s="277"/>
      <c r="HH3039" s="289"/>
    </row>
    <row r="3040" spans="1:216" ht="12.75" customHeight="1">
      <c r="A3040" s="203" t="s">
        <v>864</v>
      </c>
      <c r="B3040" s="189" t="s">
        <v>430</v>
      </c>
      <c r="C3040" s="501" t="s">
        <v>431</v>
      </c>
      <c r="D3040" s="501"/>
      <c r="E3040" s="501"/>
      <c r="F3040" s="501"/>
      <c r="G3040" s="501"/>
      <c r="H3040" s="190" t="s">
        <v>432</v>
      </c>
      <c r="I3040" s="209">
        <v>2</v>
      </c>
      <c r="J3040" s="191"/>
      <c r="K3040" s="209">
        <v>2</v>
      </c>
      <c r="L3040" s="193"/>
      <c r="M3040" s="191"/>
      <c r="N3040" s="193"/>
      <c r="O3040" s="202">
        <v>1.0367</v>
      </c>
      <c r="P3040" s="216">
        <v>295.49</v>
      </c>
      <c r="GO3040" s="277"/>
      <c r="GP3040" s="277"/>
      <c r="GQ3040" s="277"/>
      <c r="GR3040" s="277"/>
      <c r="GS3040" s="277"/>
      <c r="GT3040" s="277"/>
      <c r="GU3040" s="277"/>
      <c r="GW3040" s="157"/>
      <c r="GX3040" s="157"/>
      <c r="GY3040" s="157"/>
      <c r="GZ3040" s="277"/>
      <c r="HA3040" s="157" t="s">
        <v>431</v>
      </c>
      <c r="HB3040" s="157"/>
      <c r="HC3040" s="277"/>
      <c r="HD3040" s="277"/>
      <c r="HF3040" s="277"/>
      <c r="HH3040" s="289"/>
    </row>
    <row r="3041" spans="1:216" ht="12.75" customHeight="1">
      <c r="A3041" s="203"/>
      <c r="B3041" s="189"/>
      <c r="C3041" s="501" t="s">
        <v>433</v>
      </c>
      <c r="D3041" s="501"/>
      <c r="E3041" s="501"/>
      <c r="F3041" s="501"/>
      <c r="G3041" s="501"/>
      <c r="H3041" s="190"/>
      <c r="I3041" s="191"/>
      <c r="J3041" s="191"/>
      <c r="K3041" s="191"/>
      <c r="L3041" s="193"/>
      <c r="M3041" s="191"/>
      <c r="N3041" s="193"/>
      <c r="O3041" s="191"/>
      <c r="P3041" s="194">
        <v>14785.61</v>
      </c>
      <c r="GO3041" s="277"/>
      <c r="GP3041" s="277"/>
      <c r="GQ3041" s="277"/>
      <c r="GR3041" s="277"/>
      <c r="GS3041" s="277"/>
      <c r="GT3041" s="277"/>
      <c r="GU3041" s="277"/>
      <c r="GW3041" s="157"/>
      <c r="GX3041" s="157"/>
      <c r="GY3041" s="157"/>
      <c r="GZ3041" s="277"/>
      <c r="HA3041" s="157"/>
      <c r="HB3041" s="157" t="s">
        <v>433</v>
      </c>
      <c r="HC3041" s="277"/>
      <c r="HD3041" s="277"/>
      <c r="HF3041" s="277"/>
      <c r="HH3041" s="289"/>
    </row>
    <row r="3042" spans="1:216" ht="12.75" customHeight="1">
      <c r="A3042" s="203"/>
      <c r="B3042" s="189" t="s">
        <v>603</v>
      </c>
      <c r="C3042" s="501" t="s">
        <v>604</v>
      </c>
      <c r="D3042" s="501"/>
      <c r="E3042" s="501"/>
      <c r="F3042" s="501"/>
      <c r="G3042" s="501"/>
      <c r="H3042" s="190" t="s">
        <v>432</v>
      </c>
      <c r="I3042" s="209">
        <v>97</v>
      </c>
      <c r="J3042" s="191"/>
      <c r="K3042" s="209">
        <v>97</v>
      </c>
      <c r="L3042" s="193"/>
      <c r="M3042" s="191"/>
      <c r="N3042" s="193"/>
      <c r="O3042" s="191"/>
      <c r="P3042" s="194">
        <v>14342.04</v>
      </c>
      <c r="GO3042" s="277"/>
      <c r="GP3042" s="277"/>
      <c r="GQ3042" s="277"/>
      <c r="GR3042" s="277"/>
      <c r="GS3042" s="277"/>
      <c r="GT3042" s="277"/>
      <c r="GU3042" s="277"/>
      <c r="GW3042" s="157"/>
      <c r="GX3042" s="157"/>
      <c r="GY3042" s="157"/>
      <c r="GZ3042" s="277"/>
      <c r="HA3042" s="157"/>
      <c r="HB3042" s="157" t="s">
        <v>604</v>
      </c>
      <c r="HC3042" s="277"/>
      <c r="HD3042" s="277"/>
      <c r="HF3042" s="277"/>
      <c r="HH3042" s="289"/>
    </row>
    <row r="3043" spans="1:216" ht="12.75" customHeight="1">
      <c r="A3043" s="203"/>
      <c r="B3043" s="189" t="s">
        <v>605</v>
      </c>
      <c r="C3043" s="501" t="s">
        <v>606</v>
      </c>
      <c r="D3043" s="501"/>
      <c r="E3043" s="501"/>
      <c r="F3043" s="501"/>
      <c r="G3043" s="501"/>
      <c r="H3043" s="190" t="s">
        <v>432</v>
      </c>
      <c r="I3043" s="209">
        <v>51</v>
      </c>
      <c r="J3043" s="191"/>
      <c r="K3043" s="209">
        <v>51</v>
      </c>
      <c r="L3043" s="193"/>
      <c r="M3043" s="191"/>
      <c r="N3043" s="193"/>
      <c r="O3043" s="191"/>
      <c r="P3043" s="194">
        <v>7540.66</v>
      </c>
      <c r="GO3043" s="277"/>
      <c r="GP3043" s="277"/>
      <c r="GQ3043" s="277"/>
      <c r="GR3043" s="277"/>
      <c r="GS3043" s="277"/>
      <c r="GT3043" s="277"/>
      <c r="GU3043" s="277"/>
      <c r="GW3043" s="157"/>
      <c r="GX3043" s="157"/>
      <c r="GY3043" s="157"/>
      <c r="GZ3043" s="277"/>
      <c r="HA3043" s="157"/>
      <c r="HB3043" s="157" t="s">
        <v>606</v>
      </c>
      <c r="HC3043" s="277"/>
      <c r="HD3043" s="277"/>
      <c r="HF3043" s="277"/>
      <c r="HH3043" s="289"/>
    </row>
    <row r="3044" spans="1:216" ht="12.75" customHeight="1">
      <c r="A3044" s="213"/>
      <c r="B3044" s="214"/>
      <c r="C3044" s="500" t="s">
        <v>438</v>
      </c>
      <c r="D3044" s="500"/>
      <c r="E3044" s="500"/>
      <c r="F3044" s="500"/>
      <c r="G3044" s="500"/>
      <c r="H3044" s="180"/>
      <c r="I3044" s="181"/>
      <c r="J3044" s="181"/>
      <c r="K3044" s="181"/>
      <c r="L3044" s="183"/>
      <c r="M3044" s="181"/>
      <c r="N3044" s="211">
        <v>47714.73</v>
      </c>
      <c r="O3044" s="181"/>
      <c r="P3044" s="212">
        <v>38171.78</v>
      </c>
      <c r="GO3044" s="277"/>
      <c r="GP3044" s="277"/>
      <c r="GQ3044" s="277"/>
      <c r="GR3044" s="277"/>
      <c r="GS3044" s="277"/>
      <c r="GT3044" s="277"/>
      <c r="GU3044" s="277"/>
      <c r="GW3044" s="157"/>
      <c r="GX3044" s="157"/>
      <c r="GY3044" s="157"/>
      <c r="GZ3044" s="277"/>
      <c r="HA3044" s="157"/>
      <c r="HB3044" s="157"/>
      <c r="HC3044" s="277" t="s">
        <v>438</v>
      </c>
      <c r="HD3044" s="277"/>
      <c r="HF3044" s="277"/>
      <c r="HH3044" s="289"/>
    </row>
    <row r="3045" spans="1:216" ht="22.5" customHeight="1">
      <c r="A3045" s="178" t="s">
        <v>865</v>
      </c>
      <c r="B3045" s="179" t="s">
        <v>2160</v>
      </c>
      <c r="C3045" s="498" t="s">
        <v>2161</v>
      </c>
      <c r="D3045" s="498"/>
      <c r="E3045" s="498"/>
      <c r="F3045" s="498"/>
      <c r="G3045" s="498"/>
      <c r="H3045" s="180" t="s">
        <v>587</v>
      </c>
      <c r="I3045" s="181">
        <v>0.62</v>
      </c>
      <c r="J3045" s="182">
        <v>1</v>
      </c>
      <c r="K3045" s="219">
        <v>0.62</v>
      </c>
      <c r="L3045" s="183"/>
      <c r="M3045" s="181"/>
      <c r="N3045" s="184"/>
      <c r="O3045" s="181"/>
      <c r="P3045" s="185"/>
      <c r="GO3045" s="277"/>
      <c r="GP3045" s="277"/>
      <c r="GQ3045" s="277" t="s">
        <v>2161</v>
      </c>
      <c r="GR3045" s="277"/>
      <c r="GS3045" s="277"/>
      <c r="GT3045" s="277"/>
      <c r="GU3045" s="277"/>
      <c r="GW3045" s="157"/>
      <c r="GX3045" s="157"/>
      <c r="GY3045" s="157"/>
      <c r="GZ3045" s="277"/>
      <c r="HA3045" s="157"/>
      <c r="HB3045" s="157"/>
      <c r="HC3045" s="277"/>
      <c r="HD3045" s="277"/>
      <c r="HF3045" s="277"/>
      <c r="HH3045" s="289"/>
    </row>
    <row r="3046" spans="1:216" ht="12.75" customHeight="1">
      <c r="A3046" s="186"/>
      <c r="B3046" s="187"/>
      <c r="C3046" s="499" t="s">
        <v>2011</v>
      </c>
      <c r="D3046" s="499"/>
      <c r="E3046" s="499"/>
      <c r="F3046" s="499"/>
      <c r="G3046" s="499"/>
      <c r="H3046" s="499"/>
      <c r="I3046" s="499"/>
      <c r="J3046" s="499"/>
      <c r="K3046" s="499"/>
      <c r="L3046" s="499"/>
      <c r="M3046" s="499"/>
      <c r="N3046" s="499"/>
      <c r="O3046" s="499"/>
      <c r="P3046" s="499"/>
      <c r="GO3046" s="277"/>
      <c r="GP3046" s="277"/>
      <c r="GQ3046" s="277"/>
      <c r="GR3046" s="277"/>
      <c r="GS3046" s="277"/>
      <c r="GT3046" s="277"/>
      <c r="GU3046" s="277"/>
      <c r="GV3046" s="140" t="s">
        <v>2011</v>
      </c>
      <c r="GW3046" s="157"/>
      <c r="GX3046" s="157"/>
      <c r="GY3046" s="157"/>
      <c r="GZ3046" s="277"/>
      <c r="HA3046" s="157"/>
      <c r="HB3046" s="157"/>
      <c r="HC3046" s="277"/>
      <c r="HD3046" s="277"/>
      <c r="HF3046" s="277"/>
      <c r="HH3046" s="289"/>
    </row>
    <row r="3047" spans="1:216" ht="12.75" customHeight="1">
      <c r="A3047" s="188"/>
      <c r="B3047" s="189" t="s">
        <v>164</v>
      </c>
      <c r="C3047" s="501" t="s">
        <v>391</v>
      </c>
      <c r="D3047" s="501"/>
      <c r="E3047" s="501"/>
      <c r="F3047" s="501"/>
      <c r="G3047" s="501"/>
      <c r="H3047" s="190" t="s">
        <v>392</v>
      </c>
      <c r="I3047" s="191"/>
      <c r="J3047" s="191"/>
      <c r="K3047" s="215">
        <v>21.525831499999999</v>
      </c>
      <c r="L3047" s="193"/>
      <c r="M3047" s="191"/>
      <c r="N3047" s="193"/>
      <c r="O3047" s="191"/>
      <c r="P3047" s="194">
        <v>12837.79</v>
      </c>
      <c r="GO3047" s="277"/>
      <c r="GP3047" s="277"/>
      <c r="GQ3047" s="277"/>
      <c r="GR3047" s="277"/>
      <c r="GS3047" s="277"/>
      <c r="GT3047" s="277"/>
      <c r="GU3047" s="277"/>
      <c r="GW3047" s="157" t="s">
        <v>391</v>
      </c>
      <c r="GX3047" s="157"/>
      <c r="GY3047" s="157"/>
      <c r="GZ3047" s="277"/>
      <c r="HA3047" s="157"/>
      <c r="HB3047" s="157"/>
      <c r="HC3047" s="277"/>
      <c r="HD3047" s="277"/>
      <c r="HF3047" s="277"/>
      <c r="HH3047" s="289"/>
    </row>
    <row r="3048" spans="1:216" ht="12.75" customHeight="1">
      <c r="A3048" s="195"/>
      <c r="B3048" s="189" t="s">
        <v>588</v>
      </c>
      <c r="C3048" s="501" t="s">
        <v>589</v>
      </c>
      <c r="D3048" s="501"/>
      <c r="E3048" s="501"/>
      <c r="F3048" s="501"/>
      <c r="G3048" s="501"/>
      <c r="H3048" s="190" t="s">
        <v>392</v>
      </c>
      <c r="I3048" s="201">
        <v>33.49</v>
      </c>
      <c r="J3048" s="202">
        <v>1.0367</v>
      </c>
      <c r="K3048" s="215">
        <v>21.525831499999999</v>
      </c>
      <c r="L3048" s="198"/>
      <c r="M3048" s="199"/>
      <c r="N3048" s="200">
        <v>596.39</v>
      </c>
      <c r="O3048" s="191"/>
      <c r="P3048" s="194">
        <v>12837.79</v>
      </c>
      <c r="Q3048" s="278"/>
      <c r="R3048" s="278"/>
      <c r="GO3048" s="277"/>
      <c r="GP3048" s="277"/>
      <c r="GQ3048" s="277"/>
      <c r="GR3048" s="277"/>
      <c r="GS3048" s="277"/>
      <c r="GT3048" s="277"/>
      <c r="GU3048" s="277"/>
      <c r="GW3048" s="157"/>
      <c r="GX3048" s="157" t="s">
        <v>589</v>
      </c>
      <c r="GY3048" s="157"/>
      <c r="GZ3048" s="277"/>
      <c r="HA3048" s="157"/>
      <c r="HB3048" s="157"/>
      <c r="HC3048" s="277"/>
      <c r="HD3048" s="277"/>
      <c r="HF3048" s="277"/>
      <c r="HH3048" s="289"/>
    </row>
    <row r="3049" spans="1:216" ht="12.75" customHeight="1">
      <c r="A3049" s="188"/>
      <c r="B3049" s="189" t="s">
        <v>167</v>
      </c>
      <c r="C3049" s="501" t="s">
        <v>395</v>
      </c>
      <c r="D3049" s="501"/>
      <c r="E3049" s="501"/>
      <c r="F3049" s="501"/>
      <c r="G3049" s="501"/>
      <c r="H3049" s="190"/>
      <c r="I3049" s="191"/>
      <c r="J3049" s="191"/>
      <c r="K3049" s="191"/>
      <c r="L3049" s="193"/>
      <c r="M3049" s="191"/>
      <c r="N3049" s="193"/>
      <c r="O3049" s="191"/>
      <c r="P3049" s="216">
        <v>157.21</v>
      </c>
      <c r="GO3049" s="277"/>
      <c r="GP3049" s="277"/>
      <c r="GQ3049" s="277"/>
      <c r="GR3049" s="277"/>
      <c r="GS3049" s="277"/>
      <c r="GT3049" s="277"/>
      <c r="GU3049" s="277"/>
      <c r="GW3049" s="157" t="s">
        <v>395</v>
      </c>
      <c r="GX3049" s="157"/>
      <c r="GY3049" s="157"/>
      <c r="GZ3049" s="277"/>
      <c r="HA3049" s="157"/>
      <c r="HB3049" s="157"/>
      <c r="HC3049" s="277"/>
      <c r="HD3049" s="277"/>
      <c r="HF3049" s="277"/>
      <c r="HH3049" s="289"/>
    </row>
    <row r="3050" spans="1:216" ht="12.75" customHeight="1">
      <c r="A3050" s="188"/>
      <c r="B3050" s="189"/>
      <c r="C3050" s="501" t="s">
        <v>396</v>
      </c>
      <c r="D3050" s="501"/>
      <c r="E3050" s="501"/>
      <c r="F3050" s="501"/>
      <c r="G3050" s="501"/>
      <c r="H3050" s="190" t="s">
        <v>392</v>
      </c>
      <c r="I3050" s="191"/>
      <c r="J3050" s="191"/>
      <c r="K3050" s="215">
        <v>2.5710199999999999E-2</v>
      </c>
      <c r="L3050" s="193"/>
      <c r="M3050" s="191"/>
      <c r="N3050" s="193"/>
      <c r="O3050" s="191"/>
      <c r="P3050" s="216">
        <v>17.440000000000001</v>
      </c>
      <c r="GO3050" s="277"/>
      <c r="GP3050" s="277"/>
      <c r="GQ3050" s="277"/>
      <c r="GR3050" s="277"/>
      <c r="GS3050" s="277"/>
      <c r="GT3050" s="277"/>
      <c r="GU3050" s="277"/>
      <c r="GW3050" s="157" t="s">
        <v>396</v>
      </c>
      <c r="GX3050" s="157"/>
      <c r="GY3050" s="157"/>
      <c r="GZ3050" s="277"/>
      <c r="HA3050" s="157"/>
      <c r="HB3050" s="157"/>
      <c r="HC3050" s="277"/>
      <c r="HD3050" s="277"/>
      <c r="HF3050" s="277"/>
      <c r="HH3050" s="289"/>
    </row>
    <row r="3051" spans="1:216" ht="12.75" customHeight="1">
      <c r="A3051" s="195"/>
      <c r="B3051" s="189" t="s">
        <v>397</v>
      </c>
      <c r="C3051" s="501" t="s">
        <v>398</v>
      </c>
      <c r="D3051" s="501"/>
      <c r="E3051" s="501"/>
      <c r="F3051" s="501"/>
      <c r="G3051" s="501"/>
      <c r="H3051" s="190" t="s">
        <v>399</v>
      </c>
      <c r="I3051" s="201">
        <v>0.02</v>
      </c>
      <c r="J3051" s="202">
        <v>1.0367</v>
      </c>
      <c r="K3051" s="215">
        <v>1.28551E-2</v>
      </c>
      <c r="L3051" s="198"/>
      <c r="M3051" s="199"/>
      <c r="N3051" s="200">
        <v>1582.31</v>
      </c>
      <c r="O3051" s="191"/>
      <c r="P3051" s="194">
        <v>20.34</v>
      </c>
      <c r="Q3051" s="278"/>
      <c r="R3051" s="278"/>
      <c r="GO3051" s="277"/>
      <c r="GP3051" s="277"/>
      <c r="GQ3051" s="277"/>
      <c r="GR3051" s="277"/>
      <c r="GS3051" s="277"/>
      <c r="GT3051" s="277"/>
      <c r="GU3051" s="277"/>
      <c r="GW3051" s="157"/>
      <c r="GX3051" s="157" t="s">
        <v>398</v>
      </c>
      <c r="GY3051" s="157"/>
      <c r="GZ3051" s="277"/>
      <c r="HA3051" s="157"/>
      <c r="HB3051" s="157"/>
      <c r="HC3051" s="277"/>
      <c r="HD3051" s="277"/>
      <c r="HF3051" s="277"/>
      <c r="HH3051" s="289"/>
    </row>
    <row r="3052" spans="1:216" ht="12.75" customHeight="1">
      <c r="A3052" s="203"/>
      <c r="B3052" s="189" t="s">
        <v>400</v>
      </c>
      <c r="C3052" s="501" t="s">
        <v>401</v>
      </c>
      <c r="D3052" s="501"/>
      <c r="E3052" s="501"/>
      <c r="F3052" s="501"/>
      <c r="G3052" s="501"/>
      <c r="H3052" s="190" t="s">
        <v>392</v>
      </c>
      <c r="I3052" s="201">
        <v>0.02</v>
      </c>
      <c r="J3052" s="202">
        <v>1.0367</v>
      </c>
      <c r="K3052" s="215">
        <v>1.28551E-2</v>
      </c>
      <c r="L3052" s="193"/>
      <c r="M3052" s="191"/>
      <c r="N3052" s="204">
        <v>777.91</v>
      </c>
      <c r="O3052" s="191"/>
      <c r="P3052" s="216">
        <v>10</v>
      </c>
      <c r="GO3052" s="277"/>
      <c r="GP3052" s="277"/>
      <c r="GQ3052" s="277"/>
      <c r="GR3052" s="277"/>
      <c r="GS3052" s="277"/>
      <c r="GT3052" s="277"/>
      <c r="GU3052" s="277"/>
      <c r="GW3052" s="157"/>
      <c r="GX3052" s="157"/>
      <c r="GY3052" s="157" t="s">
        <v>401</v>
      </c>
      <c r="GZ3052" s="277"/>
      <c r="HA3052" s="157"/>
      <c r="HB3052" s="157"/>
      <c r="HC3052" s="277"/>
      <c r="HD3052" s="277"/>
      <c r="HF3052" s="277"/>
      <c r="HH3052" s="289"/>
    </row>
    <row r="3053" spans="1:216" ht="12.75" customHeight="1">
      <c r="A3053" s="195"/>
      <c r="B3053" s="189" t="s">
        <v>402</v>
      </c>
      <c r="C3053" s="501" t="s">
        <v>403</v>
      </c>
      <c r="D3053" s="501"/>
      <c r="E3053" s="501"/>
      <c r="F3053" s="501"/>
      <c r="G3053" s="501"/>
      <c r="H3053" s="190" t="s">
        <v>399</v>
      </c>
      <c r="I3053" s="201">
        <v>0.02</v>
      </c>
      <c r="J3053" s="202">
        <v>1.0367</v>
      </c>
      <c r="K3053" s="215">
        <v>1.28551E-2</v>
      </c>
      <c r="L3053" s="198"/>
      <c r="M3053" s="199"/>
      <c r="N3053" s="200">
        <v>543.33000000000004</v>
      </c>
      <c r="O3053" s="191"/>
      <c r="P3053" s="194">
        <v>6.98</v>
      </c>
      <c r="Q3053" s="278"/>
      <c r="R3053" s="278"/>
      <c r="GO3053" s="277"/>
      <c r="GP3053" s="277"/>
      <c r="GQ3053" s="277"/>
      <c r="GR3053" s="277"/>
      <c r="GS3053" s="277"/>
      <c r="GT3053" s="277"/>
      <c r="GU3053" s="277"/>
      <c r="GW3053" s="157"/>
      <c r="GX3053" s="157" t="s">
        <v>403</v>
      </c>
      <c r="GY3053" s="157"/>
      <c r="GZ3053" s="277"/>
      <c r="HA3053" s="157"/>
      <c r="HB3053" s="157"/>
      <c r="HC3053" s="277"/>
      <c r="HD3053" s="277"/>
      <c r="HF3053" s="277"/>
      <c r="HH3053" s="289"/>
    </row>
    <row r="3054" spans="1:216" ht="12.75" customHeight="1">
      <c r="A3054" s="203"/>
      <c r="B3054" s="189" t="s">
        <v>404</v>
      </c>
      <c r="C3054" s="501" t="s">
        <v>405</v>
      </c>
      <c r="D3054" s="501"/>
      <c r="E3054" s="501"/>
      <c r="F3054" s="501"/>
      <c r="G3054" s="501"/>
      <c r="H3054" s="190" t="s">
        <v>392</v>
      </c>
      <c r="I3054" s="201">
        <v>0.02</v>
      </c>
      <c r="J3054" s="202">
        <v>1.0367</v>
      </c>
      <c r="K3054" s="215">
        <v>1.28551E-2</v>
      </c>
      <c r="L3054" s="193"/>
      <c r="M3054" s="191"/>
      <c r="N3054" s="204">
        <v>579.11</v>
      </c>
      <c r="O3054" s="191"/>
      <c r="P3054" s="216">
        <v>7.44</v>
      </c>
      <c r="GO3054" s="277"/>
      <c r="GP3054" s="277"/>
      <c r="GQ3054" s="277"/>
      <c r="GR3054" s="277"/>
      <c r="GS3054" s="277"/>
      <c r="GT3054" s="277"/>
      <c r="GU3054" s="277"/>
      <c r="GW3054" s="157"/>
      <c r="GX3054" s="157"/>
      <c r="GY3054" s="157" t="s">
        <v>405</v>
      </c>
      <c r="GZ3054" s="277"/>
      <c r="HA3054" s="157"/>
      <c r="HB3054" s="157"/>
      <c r="HC3054" s="277"/>
      <c r="HD3054" s="277"/>
      <c r="HF3054" s="277"/>
      <c r="HH3054" s="289"/>
    </row>
    <row r="3055" spans="1:216" ht="12.75" customHeight="1">
      <c r="A3055" s="195"/>
      <c r="B3055" s="189" t="s">
        <v>1626</v>
      </c>
      <c r="C3055" s="501" t="s">
        <v>1627</v>
      </c>
      <c r="D3055" s="501"/>
      <c r="E3055" s="501"/>
      <c r="F3055" s="501"/>
      <c r="G3055" s="501"/>
      <c r="H3055" s="190" t="s">
        <v>399</v>
      </c>
      <c r="I3055" s="201">
        <v>12.36</v>
      </c>
      <c r="J3055" s="202">
        <v>1.0367</v>
      </c>
      <c r="K3055" s="215">
        <v>7.9444394000000003</v>
      </c>
      <c r="L3055" s="198"/>
      <c r="M3055" s="199"/>
      <c r="N3055" s="200">
        <v>16.350000000000001</v>
      </c>
      <c r="O3055" s="191"/>
      <c r="P3055" s="194">
        <v>129.88999999999999</v>
      </c>
      <c r="Q3055" s="278"/>
      <c r="R3055" s="278"/>
      <c r="GO3055" s="277"/>
      <c r="GP3055" s="277"/>
      <c r="GQ3055" s="277"/>
      <c r="GR3055" s="277"/>
      <c r="GS3055" s="277"/>
      <c r="GT3055" s="277"/>
      <c r="GU3055" s="277"/>
      <c r="GW3055" s="157"/>
      <c r="GX3055" s="157" t="s">
        <v>1627</v>
      </c>
      <c r="GY3055" s="157"/>
      <c r="GZ3055" s="277"/>
      <c r="HA3055" s="157"/>
      <c r="HB3055" s="157"/>
      <c r="HC3055" s="277"/>
      <c r="HD3055" s="277"/>
      <c r="HF3055" s="277"/>
      <c r="HH3055" s="289"/>
    </row>
    <row r="3056" spans="1:216" ht="12.75" customHeight="1">
      <c r="A3056" s="188"/>
      <c r="B3056" s="189" t="s">
        <v>180</v>
      </c>
      <c r="C3056" s="501" t="s">
        <v>410</v>
      </c>
      <c r="D3056" s="501"/>
      <c r="E3056" s="501"/>
      <c r="F3056" s="501"/>
      <c r="G3056" s="501"/>
      <c r="H3056" s="190"/>
      <c r="I3056" s="191"/>
      <c r="J3056" s="191"/>
      <c r="K3056" s="191"/>
      <c r="L3056" s="193"/>
      <c r="M3056" s="191"/>
      <c r="N3056" s="193"/>
      <c r="O3056" s="191"/>
      <c r="P3056" s="194">
        <v>1439.5</v>
      </c>
      <c r="GO3056" s="277"/>
      <c r="GP3056" s="277"/>
      <c r="GQ3056" s="277"/>
      <c r="GR3056" s="277"/>
      <c r="GS3056" s="277"/>
      <c r="GT3056" s="277"/>
      <c r="GU3056" s="277"/>
      <c r="GW3056" s="157" t="s">
        <v>410</v>
      </c>
      <c r="GX3056" s="157"/>
      <c r="GY3056" s="157"/>
      <c r="GZ3056" s="277"/>
      <c r="HA3056" s="157"/>
      <c r="HB3056" s="157"/>
      <c r="HC3056" s="277"/>
      <c r="HD3056" s="277"/>
      <c r="HF3056" s="277"/>
      <c r="HH3056" s="289"/>
    </row>
    <row r="3057" spans="1:216" ht="12.75" customHeight="1">
      <c r="A3057" s="195"/>
      <c r="B3057" s="189" t="s">
        <v>1612</v>
      </c>
      <c r="C3057" s="501" t="s">
        <v>1613</v>
      </c>
      <c r="D3057" s="501"/>
      <c r="E3057" s="501"/>
      <c r="F3057" s="501"/>
      <c r="G3057" s="501"/>
      <c r="H3057" s="190" t="s">
        <v>413</v>
      </c>
      <c r="I3057" s="201">
        <v>0.15</v>
      </c>
      <c r="J3057" s="202">
        <v>1.0367</v>
      </c>
      <c r="K3057" s="215">
        <v>9.6413100000000002E-2</v>
      </c>
      <c r="L3057" s="205">
        <v>150.04</v>
      </c>
      <c r="M3057" s="206">
        <v>1.59</v>
      </c>
      <c r="N3057" s="200">
        <v>238.56</v>
      </c>
      <c r="O3057" s="191"/>
      <c r="P3057" s="194">
        <v>23</v>
      </c>
      <c r="Q3057" s="278"/>
      <c r="R3057" s="278"/>
      <c r="GO3057" s="277"/>
      <c r="GP3057" s="277"/>
      <c r="GQ3057" s="277"/>
      <c r="GR3057" s="277"/>
      <c r="GS3057" s="277"/>
      <c r="GT3057" s="277"/>
      <c r="GU3057" s="277"/>
      <c r="GW3057" s="157"/>
      <c r="GX3057" s="157" t="s">
        <v>1613</v>
      </c>
      <c r="GY3057" s="157"/>
      <c r="GZ3057" s="277"/>
      <c r="HA3057" s="157"/>
      <c r="HB3057" s="157"/>
      <c r="HC3057" s="277"/>
      <c r="HD3057" s="277"/>
      <c r="HF3057" s="277"/>
      <c r="HH3057" s="289"/>
    </row>
    <row r="3058" spans="1:216" ht="12.75" customHeight="1">
      <c r="A3058" s="195"/>
      <c r="B3058" s="189" t="s">
        <v>1614</v>
      </c>
      <c r="C3058" s="501" t="s">
        <v>1615</v>
      </c>
      <c r="D3058" s="501"/>
      <c r="E3058" s="501"/>
      <c r="F3058" s="501"/>
      <c r="G3058" s="501"/>
      <c r="H3058" s="190" t="s">
        <v>413</v>
      </c>
      <c r="I3058" s="201">
        <v>0.06</v>
      </c>
      <c r="J3058" s="202">
        <v>1.0367</v>
      </c>
      <c r="K3058" s="215">
        <v>3.8565200000000001E-2</v>
      </c>
      <c r="L3058" s="205">
        <v>187.38</v>
      </c>
      <c r="M3058" s="206">
        <v>0.87</v>
      </c>
      <c r="N3058" s="200">
        <v>163.02000000000001</v>
      </c>
      <c r="O3058" s="191"/>
      <c r="P3058" s="194">
        <v>6.29</v>
      </c>
      <c r="Q3058" s="278"/>
      <c r="R3058" s="278"/>
      <c r="GO3058" s="277"/>
      <c r="GP3058" s="277"/>
      <c r="GQ3058" s="277"/>
      <c r="GR3058" s="277"/>
      <c r="GS3058" s="277"/>
      <c r="GT3058" s="277"/>
      <c r="GU3058" s="277"/>
      <c r="GW3058" s="157"/>
      <c r="GX3058" s="157" t="s">
        <v>1615</v>
      </c>
      <c r="GY3058" s="157"/>
      <c r="GZ3058" s="277"/>
      <c r="HA3058" s="157"/>
      <c r="HB3058" s="157"/>
      <c r="HC3058" s="277"/>
      <c r="HD3058" s="277"/>
      <c r="HF3058" s="277"/>
      <c r="HH3058" s="289"/>
    </row>
    <row r="3059" spans="1:216" ht="33.75" customHeight="1">
      <c r="A3059" s="195"/>
      <c r="B3059" s="189" t="s">
        <v>593</v>
      </c>
      <c r="C3059" s="501" t="s">
        <v>594</v>
      </c>
      <c r="D3059" s="501"/>
      <c r="E3059" s="501"/>
      <c r="F3059" s="501"/>
      <c r="G3059" s="501"/>
      <c r="H3059" s="190" t="s">
        <v>595</v>
      </c>
      <c r="I3059" s="209">
        <v>50</v>
      </c>
      <c r="J3059" s="202">
        <v>1.0367</v>
      </c>
      <c r="K3059" s="202">
        <v>32.137700000000002</v>
      </c>
      <c r="L3059" s="205">
        <v>5.87</v>
      </c>
      <c r="M3059" s="206">
        <v>0.87</v>
      </c>
      <c r="N3059" s="200">
        <v>5.1100000000000003</v>
      </c>
      <c r="O3059" s="191"/>
      <c r="P3059" s="194">
        <v>164.22</v>
      </c>
      <c r="Q3059" s="278"/>
      <c r="R3059" s="278"/>
      <c r="GO3059" s="277"/>
      <c r="GP3059" s="277"/>
      <c r="GQ3059" s="277"/>
      <c r="GR3059" s="277"/>
      <c r="GS3059" s="277"/>
      <c r="GT3059" s="277"/>
      <c r="GU3059" s="277"/>
      <c r="GW3059" s="157"/>
      <c r="GX3059" s="157" t="s">
        <v>594</v>
      </c>
      <c r="GY3059" s="157"/>
      <c r="GZ3059" s="277"/>
      <c r="HA3059" s="157"/>
      <c r="HB3059" s="157"/>
      <c r="HC3059" s="277"/>
      <c r="HD3059" s="277"/>
      <c r="HF3059" s="277"/>
      <c r="HH3059" s="289"/>
    </row>
    <row r="3060" spans="1:216" ht="22.5" customHeight="1">
      <c r="A3060" s="195"/>
      <c r="B3060" s="189" t="s">
        <v>1403</v>
      </c>
      <c r="C3060" s="501" t="s">
        <v>1404</v>
      </c>
      <c r="D3060" s="501"/>
      <c r="E3060" s="501"/>
      <c r="F3060" s="501"/>
      <c r="G3060" s="501"/>
      <c r="H3060" s="190" t="s">
        <v>1405</v>
      </c>
      <c r="I3060" s="196">
        <v>1.5</v>
      </c>
      <c r="J3060" s="202">
        <v>1.0367</v>
      </c>
      <c r="K3060" s="197">
        <v>0.96413099999999996</v>
      </c>
      <c r="L3060" s="205">
        <v>37.71</v>
      </c>
      <c r="M3060" s="206">
        <v>1.54</v>
      </c>
      <c r="N3060" s="200">
        <v>58.07</v>
      </c>
      <c r="O3060" s="191"/>
      <c r="P3060" s="194">
        <v>55.99</v>
      </c>
      <c r="Q3060" s="278"/>
      <c r="R3060" s="278"/>
      <c r="GO3060" s="277"/>
      <c r="GP3060" s="277"/>
      <c r="GQ3060" s="277"/>
      <c r="GR3060" s="277"/>
      <c r="GS3060" s="277"/>
      <c r="GT3060" s="277"/>
      <c r="GU3060" s="277"/>
      <c r="GW3060" s="157"/>
      <c r="GX3060" s="157" t="s">
        <v>1404</v>
      </c>
      <c r="GY3060" s="157"/>
      <c r="GZ3060" s="277"/>
      <c r="HA3060" s="157"/>
      <c r="HB3060" s="157"/>
      <c r="HC3060" s="277"/>
      <c r="HD3060" s="277"/>
      <c r="HF3060" s="277"/>
      <c r="HH3060" s="289"/>
    </row>
    <row r="3061" spans="1:216" ht="12.75" customHeight="1">
      <c r="A3061" s="195"/>
      <c r="B3061" s="189" t="s">
        <v>703</v>
      </c>
      <c r="C3061" s="501" t="s">
        <v>704</v>
      </c>
      <c r="D3061" s="501"/>
      <c r="E3061" s="501"/>
      <c r="F3061" s="501"/>
      <c r="G3061" s="501"/>
      <c r="H3061" s="190" t="s">
        <v>413</v>
      </c>
      <c r="I3061" s="201">
        <v>5.54</v>
      </c>
      <c r="J3061" s="202">
        <v>1.0367</v>
      </c>
      <c r="K3061" s="215">
        <v>3.5608572000000001</v>
      </c>
      <c r="L3061" s="205">
        <v>174.93</v>
      </c>
      <c r="M3061" s="206">
        <v>1.07</v>
      </c>
      <c r="N3061" s="200">
        <v>187.18</v>
      </c>
      <c r="O3061" s="191"/>
      <c r="P3061" s="194">
        <v>666.52</v>
      </c>
      <c r="Q3061" s="278"/>
      <c r="R3061" s="278"/>
      <c r="GO3061" s="277"/>
      <c r="GP3061" s="277"/>
      <c r="GQ3061" s="277"/>
      <c r="GR3061" s="277"/>
      <c r="GS3061" s="277"/>
      <c r="GT3061" s="277"/>
      <c r="GU3061" s="277"/>
      <c r="GW3061" s="157"/>
      <c r="GX3061" s="157" t="s">
        <v>704</v>
      </c>
      <c r="GY3061" s="157"/>
      <c r="GZ3061" s="277"/>
      <c r="HA3061" s="157"/>
      <c r="HB3061" s="157"/>
      <c r="HC3061" s="277"/>
      <c r="HD3061" s="277"/>
      <c r="HF3061" s="277"/>
      <c r="HH3061" s="289"/>
    </row>
    <row r="3062" spans="1:216" ht="12.75" customHeight="1">
      <c r="A3062" s="195"/>
      <c r="B3062" s="189" t="s">
        <v>1616</v>
      </c>
      <c r="C3062" s="501" t="s">
        <v>1617</v>
      </c>
      <c r="D3062" s="501"/>
      <c r="E3062" s="501"/>
      <c r="F3062" s="501"/>
      <c r="G3062" s="501"/>
      <c r="H3062" s="190" t="s">
        <v>413</v>
      </c>
      <c r="I3062" s="201">
        <v>0.03</v>
      </c>
      <c r="J3062" s="202">
        <v>1.0367</v>
      </c>
      <c r="K3062" s="215">
        <v>1.92826E-2</v>
      </c>
      <c r="L3062" s="205">
        <v>395.65</v>
      </c>
      <c r="M3062" s="220">
        <v>1.6</v>
      </c>
      <c r="N3062" s="200">
        <v>633.04</v>
      </c>
      <c r="O3062" s="191"/>
      <c r="P3062" s="194">
        <v>12.21</v>
      </c>
      <c r="Q3062" s="278"/>
      <c r="R3062" s="278"/>
      <c r="GO3062" s="277"/>
      <c r="GP3062" s="277"/>
      <c r="GQ3062" s="277"/>
      <c r="GR3062" s="277"/>
      <c r="GS3062" s="277"/>
      <c r="GT3062" s="277"/>
      <c r="GU3062" s="277"/>
      <c r="GW3062" s="157"/>
      <c r="GX3062" s="157" t="s">
        <v>1617</v>
      </c>
      <c r="GY3062" s="157"/>
      <c r="GZ3062" s="277"/>
      <c r="HA3062" s="157"/>
      <c r="HB3062" s="157"/>
      <c r="HC3062" s="277"/>
      <c r="HD3062" s="277"/>
      <c r="HF3062" s="277"/>
      <c r="HH3062" s="289"/>
    </row>
    <row r="3063" spans="1:216" ht="12.75" customHeight="1">
      <c r="A3063" s="195"/>
      <c r="B3063" s="189" t="s">
        <v>1618</v>
      </c>
      <c r="C3063" s="501" t="s">
        <v>1619</v>
      </c>
      <c r="D3063" s="501"/>
      <c r="E3063" s="501"/>
      <c r="F3063" s="501"/>
      <c r="G3063" s="501"/>
      <c r="H3063" s="190" t="s">
        <v>418</v>
      </c>
      <c r="I3063" s="202">
        <v>2.9999999999999997E-4</v>
      </c>
      <c r="J3063" s="202">
        <v>1.0367</v>
      </c>
      <c r="K3063" s="215">
        <v>1.928E-4</v>
      </c>
      <c r="L3063" s="208">
        <v>308849.7</v>
      </c>
      <c r="M3063" s="206">
        <v>1.22</v>
      </c>
      <c r="N3063" s="200">
        <v>376796.63</v>
      </c>
      <c r="O3063" s="191"/>
      <c r="P3063" s="194">
        <v>72.650000000000006</v>
      </c>
      <c r="Q3063" s="278"/>
      <c r="R3063" s="278"/>
      <c r="GO3063" s="277"/>
      <c r="GP3063" s="277"/>
      <c r="GQ3063" s="277"/>
      <c r="GR3063" s="277"/>
      <c r="GS3063" s="277"/>
      <c r="GT3063" s="277"/>
      <c r="GU3063" s="277"/>
      <c r="GW3063" s="157"/>
      <c r="GX3063" s="157" t="s">
        <v>1619</v>
      </c>
      <c r="GY3063" s="157"/>
      <c r="GZ3063" s="277"/>
      <c r="HA3063" s="157"/>
      <c r="HB3063" s="157"/>
      <c r="HC3063" s="277"/>
      <c r="HD3063" s="277"/>
      <c r="HF3063" s="277"/>
      <c r="HH3063" s="289"/>
    </row>
    <row r="3064" spans="1:216" ht="12.75" customHeight="1">
      <c r="A3064" s="195"/>
      <c r="B3064" s="189" t="s">
        <v>1620</v>
      </c>
      <c r="C3064" s="501" t="s">
        <v>1621</v>
      </c>
      <c r="D3064" s="501"/>
      <c r="E3064" s="501"/>
      <c r="F3064" s="501"/>
      <c r="G3064" s="501"/>
      <c r="H3064" s="190" t="s">
        <v>587</v>
      </c>
      <c r="I3064" s="201">
        <v>1.02</v>
      </c>
      <c r="J3064" s="202">
        <v>1.0367</v>
      </c>
      <c r="K3064" s="215">
        <v>0.65560909999999994</v>
      </c>
      <c r="L3064" s="205">
        <v>655.9</v>
      </c>
      <c r="M3064" s="206">
        <v>1.02</v>
      </c>
      <c r="N3064" s="200">
        <v>669.02</v>
      </c>
      <c r="O3064" s="191"/>
      <c r="P3064" s="194">
        <v>438.62</v>
      </c>
      <c r="Q3064" s="278"/>
      <c r="R3064" s="278"/>
      <c r="GO3064" s="277"/>
      <c r="GP3064" s="277"/>
      <c r="GQ3064" s="277"/>
      <c r="GR3064" s="277"/>
      <c r="GS3064" s="277"/>
      <c r="GT3064" s="277"/>
      <c r="GU3064" s="277"/>
      <c r="GW3064" s="157"/>
      <c r="GX3064" s="157" t="s">
        <v>1621</v>
      </c>
      <c r="GY3064" s="157"/>
      <c r="GZ3064" s="277"/>
      <c r="HA3064" s="157"/>
      <c r="HB3064" s="157"/>
      <c r="HC3064" s="277"/>
      <c r="HD3064" s="277"/>
      <c r="HF3064" s="277"/>
      <c r="HH3064" s="289"/>
    </row>
    <row r="3065" spans="1:216" ht="12.75" customHeight="1">
      <c r="A3065" s="210"/>
      <c r="B3065" s="187"/>
      <c r="C3065" s="500" t="s">
        <v>429</v>
      </c>
      <c r="D3065" s="500"/>
      <c r="E3065" s="500"/>
      <c r="F3065" s="500"/>
      <c r="G3065" s="500"/>
      <c r="H3065" s="180"/>
      <c r="I3065" s="181"/>
      <c r="J3065" s="181"/>
      <c r="K3065" s="181"/>
      <c r="L3065" s="183"/>
      <c r="M3065" s="181"/>
      <c r="N3065" s="211"/>
      <c r="O3065" s="181"/>
      <c r="P3065" s="212">
        <v>14451.94</v>
      </c>
      <c r="Q3065" s="278"/>
      <c r="R3065" s="278"/>
      <c r="GO3065" s="277"/>
      <c r="GP3065" s="277"/>
      <c r="GQ3065" s="277"/>
      <c r="GR3065" s="277"/>
      <c r="GS3065" s="277"/>
      <c r="GT3065" s="277"/>
      <c r="GU3065" s="277"/>
      <c r="GW3065" s="157"/>
      <c r="GX3065" s="157"/>
      <c r="GY3065" s="157"/>
      <c r="GZ3065" s="277" t="s">
        <v>429</v>
      </c>
      <c r="HA3065" s="157"/>
      <c r="HB3065" s="157"/>
      <c r="HC3065" s="277"/>
      <c r="HD3065" s="277"/>
      <c r="HF3065" s="277"/>
      <c r="HH3065" s="289"/>
    </row>
    <row r="3066" spans="1:216" ht="12.75" customHeight="1">
      <c r="A3066" s="203" t="s">
        <v>2334</v>
      </c>
      <c r="B3066" s="189" t="s">
        <v>430</v>
      </c>
      <c r="C3066" s="501" t="s">
        <v>431</v>
      </c>
      <c r="D3066" s="501"/>
      <c r="E3066" s="501"/>
      <c r="F3066" s="501"/>
      <c r="G3066" s="501"/>
      <c r="H3066" s="190" t="s">
        <v>432</v>
      </c>
      <c r="I3066" s="209">
        <v>2</v>
      </c>
      <c r="J3066" s="191"/>
      <c r="K3066" s="209">
        <v>2</v>
      </c>
      <c r="L3066" s="193"/>
      <c r="M3066" s="191"/>
      <c r="N3066" s="193"/>
      <c r="O3066" s="202">
        <v>1.0367</v>
      </c>
      <c r="P3066" s="216">
        <v>256.76</v>
      </c>
      <c r="GO3066" s="277"/>
      <c r="GP3066" s="277"/>
      <c r="GQ3066" s="277"/>
      <c r="GR3066" s="277"/>
      <c r="GS3066" s="277"/>
      <c r="GT3066" s="277"/>
      <c r="GU3066" s="277"/>
      <c r="GW3066" s="157"/>
      <c r="GX3066" s="157"/>
      <c r="GY3066" s="157"/>
      <c r="GZ3066" s="277"/>
      <c r="HA3066" s="157" t="s">
        <v>431</v>
      </c>
      <c r="HB3066" s="157"/>
      <c r="HC3066" s="277"/>
      <c r="HD3066" s="277"/>
      <c r="HF3066" s="277"/>
      <c r="HH3066" s="289"/>
    </row>
    <row r="3067" spans="1:216" ht="12.75" customHeight="1">
      <c r="A3067" s="203"/>
      <c r="B3067" s="189"/>
      <c r="C3067" s="501" t="s">
        <v>433</v>
      </c>
      <c r="D3067" s="501"/>
      <c r="E3067" s="501"/>
      <c r="F3067" s="501"/>
      <c r="G3067" s="501"/>
      <c r="H3067" s="190"/>
      <c r="I3067" s="191"/>
      <c r="J3067" s="191"/>
      <c r="K3067" s="191"/>
      <c r="L3067" s="193"/>
      <c r="M3067" s="191"/>
      <c r="N3067" s="193"/>
      <c r="O3067" s="191"/>
      <c r="P3067" s="194">
        <v>12855.23</v>
      </c>
      <c r="GO3067" s="277"/>
      <c r="GP3067" s="277"/>
      <c r="GQ3067" s="277"/>
      <c r="GR3067" s="277"/>
      <c r="GS3067" s="277"/>
      <c r="GT3067" s="277"/>
      <c r="GU3067" s="277"/>
      <c r="GW3067" s="157"/>
      <c r="GX3067" s="157"/>
      <c r="GY3067" s="157"/>
      <c r="GZ3067" s="277"/>
      <c r="HA3067" s="157"/>
      <c r="HB3067" s="157" t="s">
        <v>433</v>
      </c>
      <c r="HC3067" s="277"/>
      <c r="HD3067" s="277"/>
      <c r="HF3067" s="277"/>
      <c r="HH3067" s="289"/>
    </row>
    <row r="3068" spans="1:216" ht="12.75" customHeight="1">
      <c r="A3068" s="203"/>
      <c r="B3068" s="189" t="s">
        <v>603</v>
      </c>
      <c r="C3068" s="501" t="s">
        <v>604</v>
      </c>
      <c r="D3068" s="501"/>
      <c r="E3068" s="501"/>
      <c r="F3068" s="501"/>
      <c r="G3068" s="501"/>
      <c r="H3068" s="190" t="s">
        <v>432</v>
      </c>
      <c r="I3068" s="209">
        <v>97</v>
      </c>
      <c r="J3068" s="191"/>
      <c r="K3068" s="209">
        <v>97</v>
      </c>
      <c r="L3068" s="193"/>
      <c r="M3068" s="191"/>
      <c r="N3068" s="193"/>
      <c r="O3068" s="191"/>
      <c r="P3068" s="194">
        <v>12469.57</v>
      </c>
      <c r="GO3068" s="277"/>
      <c r="GP3068" s="277"/>
      <c r="GQ3068" s="277"/>
      <c r="GR3068" s="277"/>
      <c r="GS3068" s="277"/>
      <c r="GT3068" s="277"/>
      <c r="GU3068" s="277"/>
      <c r="GW3068" s="157"/>
      <c r="GX3068" s="157"/>
      <c r="GY3068" s="157"/>
      <c r="GZ3068" s="277"/>
      <c r="HA3068" s="157"/>
      <c r="HB3068" s="157" t="s">
        <v>604</v>
      </c>
      <c r="HC3068" s="277"/>
      <c r="HD3068" s="277"/>
      <c r="HF3068" s="277"/>
      <c r="HH3068" s="289"/>
    </row>
    <row r="3069" spans="1:216" ht="12.75" customHeight="1">
      <c r="A3069" s="203"/>
      <c r="B3069" s="189" t="s">
        <v>605</v>
      </c>
      <c r="C3069" s="501" t="s">
        <v>606</v>
      </c>
      <c r="D3069" s="501"/>
      <c r="E3069" s="501"/>
      <c r="F3069" s="501"/>
      <c r="G3069" s="501"/>
      <c r="H3069" s="190" t="s">
        <v>432</v>
      </c>
      <c r="I3069" s="209">
        <v>51</v>
      </c>
      <c r="J3069" s="191"/>
      <c r="K3069" s="209">
        <v>51</v>
      </c>
      <c r="L3069" s="193"/>
      <c r="M3069" s="191"/>
      <c r="N3069" s="193"/>
      <c r="O3069" s="191"/>
      <c r="P3069" s="194">
        <v>6556.17</v>
      </c>
      <c r="GO3069" s="277"/>
      <c r="GP3069" s="277"/>
      <c r="GQ3069" s="277"/>
      <c r="GR3069" s="277"/>
      <c r="GS3069" s="277"/>
      <c r="GT3069" s="277"/>
      <c r="GU3069" s="277"/>
      <c r="GW3069" s="157"/>
      <c r="GX3069" s="157"/>
      <c r="GY3069" s="157"/>
      <c r="GZ3069" s="277"/>
      <c r="HA3069" s="157"/>
      <c r="HB3069" s="157" t="s">
        <v>606</v>
      </c>
      <c r="HC3069" s="277"/>
      <c r="HD3069" s="277"/>
      <c r="HF3069" s="277"/>
      <c r="HH3069" s="289"/>
    </row>
    <row r="3070" spans="1:216" ht="12.75" customHeight="1">
      <c r="A3070" s="213"/>
      <c r="B3070" s="214"/>
      <c r="C3070" s="500" t="s">
        <v>438</v>
      </c>
      <c r="D3070" s="500"/>
      <c r="E3070" s="500"/>
      <c r="F3070" s="500"/>
      <c r="G3070" s="500"/>
      <c r="H3070" s="180"/>
      <c r="I3070" s="181"/>
      <c r="J3070" s="181"/>
      <c r="K3070" s="181"/>
      <c r="L3070" s="183"/>
      <c r="M3070" s="181"/>
      <c r="N3070" s="211">
        <v>54410.39</v>
      </c>
      <c r="O3070" s="181"/>
      <c r="P3070" s="212">
        <v>33734.44</v>
      </c>
      <c r="GO3070" s="277"/>
      <c r="GP3070" s="277"/>
      <c r="GQ3070" s="277"/>
      <c r="GR3070" s="277"/>
      <c r="GS3070" s="277"/>
      <c r="GT3070" s="277"/>
      <c r="GU3070" s="277"/>
      <c r="GW3070" s="157"/>
      <c r="GX3070" s="157"/>
      <c r="GY3070" s="157"/>
      <c r="GZ3070" s="277"/>
      <c r="HA3070" s="157"/>
      <c r="HB3070" s="157"/>
      <c r="HC3070" s="277" t="s">
        <v>438</v>
      </c>
      <c r="HD3070" s="277"/>
      <c r="HF3070" s="277"/>
      <c r="HH3070" s="289"/>
    </row>
    <row r="3071" spans="1:216" ht="12.75" customHeight="1">
      <c r="A3071" s="497" t="s">
        <v>2335</v>
      </c>
      <c r="B3071" s="497"/>
      <c r="C3071" s="497"/>
      <c r="D3071" s="497"/>
      <c r="E3071" s="497"/>
      <c r="F3071" s="497"/>
      <c r="G3071" s="497"/>
      <c r="H3071" s="497"/>
      <c r="I3071" s="497"/>
      <c r="J3071" s="497"/>
      <c r="K3071" s="497"/>
      <c r="L3071" s="497"/>
      <c r="M3071" s="497"/>
      <c r="N3071" s="497"/>
      <c r="O3071" s="497"/>
      <c r="P3071" s="497"/>
      <c r="GO3071" s="277"/>
      <c r="GP3071" s="277" t="s">
        <v>2335</v>
      </c>
      <c r="GQ3071" s="277"/>
      <c r="GR3071" s="277"/>
      <c r="GS3071" s="277"/>
      <c r="GT3071" s="277"/>
      <c r="GU3071" s="277"/>
      <c r="GW3071" s="157"/>
      <c r="GX3071" s="157"/>
      <c r="GY3071" s="157"/>
      <c r="GZ3071" s="277"/>
      <c r="HA3071" s="157"/>
      <c r="HB3071" s="157"/>
      <c r="HC3071" s="277"/>
      <c r="HD3071" s="277"/>
      <c r="HF3071" s="277"/>
      <c r="HH3071" s="289"/>
    </row>
    <row r="3072" spans="1:216" ht="22.5" customHeight="1">
      <c r="A3072" s="178" t="s">
        <v>868</v>
      </c>
      <c r="B3072" s="179" t="s">
        <v>2336</v>
      </c>
      <c r="C3072" s="498" t="s">
        <v>2337</v>
      </c>
      <c r="D3072" s="498"/>
      <c r="E3072" s="498"/>
      <c r="F3072" s="498"/>
      <c r="G3072" s="498"/>
      <c r="H3072" s="180" t="s">
        <v>142</v>
      </c>
      <c r="I3072" s="181">
        <v>2</v>
      </c>
      <c r="J3072" s="182">
        <v>1</v>
      </c>
      <c r="K3072" s="182">
        <v>2</v>
      </c>
      <c r="L3072" s="183"/>
      <c r="M3072" s="181"/>
      <c r="N3072" s="184"/>
      <c r="O3072" s="181"/>
      <c r="P3072" s="185"/>
      <c r="GO3072" s="277"/>
      <c r="GP3072" s="277"/>
      <c r="GQ3072" s="277" t="s">
        <v>2337</v>
      </c>
      <c r="GR3072" s="277"/>
      <c r="GS3072" s="277"/>
      <c r="GT3072" s="277"/>
      <c r="GU3072" s="277"/>
      <c r="GW3072" s="157"/>
      <c r="GX3072" s="157"/>
      <c r="GY3072" s="157"/>
      <c r="GZ3072" s="277"/>
      <c r="HA3072" s="157"/>
      <c r="HB3072" s="157"/>
      <c r="HC3072" s="277"/>
      <c r="HD3072" s="277"/>
      <c r="HF3072" s="277"/>
      <c r="HH3072" s="289"/>
    </row>
    <row r="3073" spans="1:216" ht="12.75" customHeight="1">
      <c r="A3073" s="186"/>
      <c r="B3073" s="187"/>
      <c r="C3073" s="499" t="s">
        <v>2011</v>
      </c>
      <c r="D3073" s="499"/>
      <c r="E3073" s="499"/>
      <c r="F3073" s="499"/>
      <c r="G3073" s="499"/>
      <c r="H3073" s="499"/>
      <c r="I3073" s="499"/>
      <c r="J3073" s="499"/>
      <c r="K3073" s="499"/>
      <c r="L3073" s="499"/>
      <c r="M3073" s="499"/>
      <c r="N3073" s="499"/>
      <c r="O3073" s="499"/>
      <c r="P3073" s="499"/>
      <c r="GO3073" s="277"/>
      <c r="GP3073" s="277"/>
      <c r="GQ3073" s="277"/>
      <c r="GR3073" s="277"/>
      <c r="GS3073" s="277"/>
      <c r="GT3073" s="277"/>
      <c r="GU3073" s="277"/>
      <c r="GV3073" s="140" t="s">
        <v>2011</v>
      </c>
      <c r="GW3073" s="157"/>
      <c r="GX3073" s="157"/>
      <c r="GY3073" s="157"/>
      <c r="GZ3073" s="277"/>
      <c r="HA3073" s="157"/>
      <c r="HB3073" s="157"/>
      <c r="HC3073" s="277"/>
      <c r="HD3073" s="277"/>
      <c r="HF3073" s="277"/>
      <c r="HH3073" s="289"/>
    </row>
    <row r="3074" spans="1:216" ht="12.75" customHeight="1">
      <c r="A3074" s="188"/>
      <c r="B3074" s="189" t="s">
        <v>164</v>
      </c>
      <c r="C3074" s="501" t="s">
        <v>391</v>
      </c>
      <c r="D3074" s="501"/>
      <c r="E3074" s="501"/>
      <c r="F3074" s="501"/>
      <c r="G3074" s="501"/>
      <c r="H3074" s="190" t="s">
        <v>392</v>
      </c>
      <c r="I3074" s="191"/>
      <c r="J3074" s="191"/>
      <c r="K3074" s="197">
        <v>0.43541400000000002</v>
      </c>
      <c r="L3074" s="193"/>
      <c r="M3074" s="191"/>
      <c r="N3074" s="193"/>
      <c r="O3074" s="191"/>
      <c r="P3074" s="216">
        <v>246.51</v>
      </c>
      <c r="GO3074" s="277"/>
      <c r="GP3074" s="277"/>
      <c r="GQ3074" s="277"/>
      <c r="GR3074" s="277"/>
      <c r="GS3074" s="277"/>
      <c r="GT3074" s="277"/>
      <c r="GU3074" s="277"/>
      <c r="GW3074" s="157" t="s">
        <v>391</v>
      </c>
      <c r="GX3074" s="157"/>
      <c r="GY3074" s="157"/>
      <c r="GZ3074" s="277"/>
      <c r="HA3074" s="157"/>
      <c r="HB3074" s="157"/>
      <c r="HC3074" s="277"/>
      <c r="HD3074" s="277"/>
      <c r="HF3074" s="277"/>
      <c r="HH3074" s="289"/>
    </row>
    <row r="3075" spans="1:216" ht="12.75" customHeight="1">
      <c r="A3075" s="195"/>
      <c r="B3075" s="189" t="s">
        <v>393</v>
      </c>
      <c r="C3075" s="501" t="s">
        <v>394</v>
      </c>
      <c r="D3075" s="501"/>
      <c r="E3075" s="501"/>
      <c r="F3075" s="501"/>
      <c r="G3075" s="501"/>
      <c r="H3075" s="190" t="s">
        <v>392</v>
      </c>
      <c r="I3075" s="201">
        <v>0.21</v>
      </c>
      <c r="J3075" s="202">
        <v>1.0367</v>
      </c>
      <c r="K3075" s="197">
        <v>0.43541400000000002</v>
      </c>
      <c r="L3075" s="198"/>
      <c r="M3075" s="199"/>
      <c r="N3075" s="200">
        <v>566.14</v>
      </c>
      <c r="O3075" s="191"/>
      <c r="P3075" s="194">
        <v>246.51</v>
      </c>
      <c r="Q3075" s="278"/>
      <c r="R3075" s="278"/>
      <c r="GO3075" s="277"/>
      <c r="GP3075" s="277"/>
      <c r="GQ3075" s="277"/>
      <c r="GR3075" s="277"/>
      <c r="GS3075" s="277"/>
      <c r="GT3075" s="277"/>
      <c r="GU3075" s="277"/>
      <c r="GW3075" s="157"/>
      <c r="GX3075" s="157" t="s">
        <v>394</v>
      </c>
      <c r="GY3075" s="157"/>
      <c r="GZ3075" s="277"/>
      <c r="HA3075" s="157"/>
      <c r="HB3075" s="157"/>
      <c r="HC3075" s="277"/>
      <c r="HD3075" s="277"/>
      <c r="HF3075" s="277"/>
      <c r="HH3075" s="289"/>
    </row>
    <row r="3076" spans="1:216" ht="12.75" customHeight="1">
      <c r="A3076" s="188"/>
      <c r="B3076" s="189" t="s">
        <v>180</v>
      </c>
      <c r="C3076" s="501" t="s">
        <v>410</v>
      </c>
      <c r="D3076" s="501"/>
      <c r="E3076" s="501"/>
      <c r="F3076" s="501"/>
      <c r="G3076" s="501"/>
      <c r="H3076" s="190"/>
      <c r="I3076" s="191"/>
      <c r="J3076" s="191"/>
      <c r="K3076" s="191"/>
      <c r="L3076" s="193"/>
      <c r="M3076" s="191"/>
      <c r="N3076" s="193"/>
      <c r="O3076" s="191"/>
      <c r="P3076" s="216">
        <v>209</v>
      </c>
      <c r="GO3076" s="277"/>
      <c r="GP3076" s="277"/>
      <c r="GQ3076" s="277"/>
      <c r="GR3076" s="277"/>
      <c r="GS3076" s="277"/>
      <c r="GT3076" s="277"/>
      <c r="GU3076" s="277"/>
      <c r="GW3076" s="157" t="s">
        <v>410</v>
      </c>
      <c r="GX3076" s="157"/>
      <c r="GY3076" s="157"/>
      <c r="GZ3076" s="277"/>
      <c r="HA3076" s="157"/>
      <c r="HB3076" s="157"/>
      <c r="HC3076" s="277"/>
      <c r="HD3076" s="277"/>
      <c r="HF3076" s="277"/>
      <c r="HH3076" s="289"/>
    </row>
    <row r="3077" spans="1:216" ht="12.75" customHeight="1">
      <c r="A3077" s="195"/>
      <c r="B3077" s="189" t="s">
        <v>2045</v>
      </c>
      <c r="C3077" s="501" t="s">
        <v>2046</v>
      </c>
      <c r="D3077" s="501"/>
      <c r="E3077" s="501"/>
      <c r="F3077" s="501"/>
      <c r="G3077" s="501"/>
      <c r="H3077" s="190" t="s">
        <v>418</v>
      </c>
      <c r="I3077" s="192">
        <v>1.0000000000000001E-5</v>
      </c>
      <c r="J3077" s="202">
        <v>1.0367</v>
      </c>
      <c r="K3077" s="215">
        <v>2.0699999999999998E-5</v>
      </c>
      <c r="L3077" s="208">
        <v>81827.199999999997</v>
      </c>
      <c r="M3077" s="206">
        <v>1.59</v>
      </c>
      <c r="N3077" s="200">
        <v>130105.25</v>
      </c>
      <c r="O3077" s="191"/>
      <c r="P3077" s="194">
        <v>2.69</v>
      </c>
      <c r="Q3077" s="278"/>
      <c r="R3077" s="278"/>
      <c r="GO3077" s="277"/>
      <c r="GP3077" s="277"/>
      <c r="GQ3077" s="277"/>
      <c r="GR3077" s="277"/>
      <c r="GS3077" s="277"/>
      <c r="GT3077" s="277"/>
      <c r="GU3077" s="277"/>
      <c r="GW3077" s="157"/>
      <c r="GX3077" s="157" t="s">
        <v>2046</v>
      </c>
      <c r="GY3077" s="157"/>
      <c r="GZ3077" s="277"/>
      <c r="HA3077" s="157"/>
      <c r="HB3077" s="157"/>
      <c r="HC3077" s="277"/>
      <c r="HD3077" s="277"/>
      <c r="HF3077" s="277"/>
      <c r="HH3077" s="289"/>
    </row>
    <row r="3078" spans="1:216" ht="33.75" customHeight="1">
      <c r="A3078" s="195"/>
      <c r="B3078" s="189" t="s">
        <v>593</v>
      </c>
      <c r="C3078" s="501" t="s">
        <v>594</v>
      </c>
      <c r="D3078" s="501"/>
      <c r="E3078" s="501"/>
      <c r="F3078" s="501"/>
      <c r="G3078" s="501"/>
      <c r="H3078" s="190" t="s">
        <v>595</v>
      </c>
      <c r="I3078" s="201">
        <v>0.83</v>
      </c>
      <c r="J3078" s="202">
        <v>1.0367</v>
      </c>
      <c r="K3078" s="197">
        <v>1.7209220000000001</v>
      </c>
      <c r="L3078" s="205">
        <v>5.87</v>
      </c>
      <c r="M3078" s="206">
        <v>0.87</v>
      </c>
      <c r="N3078" s="200">
        <v>5.1100000000000003</v>
      </c>
      <c r="O3078" s="191"/>
      <c r="P3078" s="194">
        <v>8.7899999999999991</v>
      </c>
      <c r="Q3078" s="278"/>
      <c r="R3078" s="278"/>
      <c r="GO3078" s="277"/>
      <c r="GP3078" s="277"/>
      <c r="GQ3078" s="277"/>
      <c r="GR3078" s="277"/>
      <c r="GS3078" s="277"/>
      <c r="GT3078" s="277"/>
      <c r="GU3078" s="277"/>
      <c r="GW3078" s="157"/>
      <c r="GX3078" s="157" t="s">
        <v>594</v>
      </c>
      <c r="GY3078" s="157"/>
      <c r="GZ3078" s="277"/>
      <c r="HA3078" s="157"/>
      <c r="HB3078" s="157"/>
      <c r="HC3078" s="277"/>
      <c r="HD3078" s="277"/>
      <c r="HF3078" s="277"/>
      <c r="HH3078" s="289"/>
    </row>
    <row r="3079" spans="1:216" ht="12.75" customHeight="1">
      <c r="A3079" s="195"/>
      <c r="B3079" s="189" t="s">
        <v>1572</v>
      </c>
      <c r="C3079" s="501" t="s">
        <v>1573</v>
      </c>
      <c r="D3079" s="501"/>
      <c r="E3079" s="501"/>
      <c r="F3079" s="501"/>
      <c r="G3079" s="501"/>
      <c r="H3079" s="190" t="s">
        <v>413</v>
      </c>
      <c r="I3079" s="201">
        <v>0.05</v>
      </c>
      <c r="J3079" s="202">
        <v>1.0367</v>
      </c>
      <c r="K3079" s="192">
        <v>0.10367</v>
      </c>
      <c r="L3079" s="205">
        <v>931.11</v>
      </c>
      <c r="M3079" s="206">
        <v>1.61</v>
      </c>
      <c r="N3079" s="200">
        <v>1499.09</v>
      </c>
      <c r="O3079" s="191"/>
      <c r="P3079" s="194">
        <v>155.41</v>
      </c>
      <c r="Q3079" s="278"/>
      <c r="R3079" s="278"/>
      <c r="GO3079" s="277"/>
      <c r="GP3079" s="277"/>
      <c r="GQ3079" s="277"/>
      <c r="GR3079" s="277"/>
      <c r="GS3079" s="277"/>
      <c r="GT3079" s="277"/>
      <c r="GU3079" s="277"/>
      <c r="GW3079" s="157"/>
      <c r="GX3079" s="157" t="s">
        <v>1573</v>
      </c>
      <c r="GY3079" s="157"/>
      <c r="GZ3079" s="277"/>
      <c r="HA3079" s="157"/>
      <c r="HB3079" s="157"/>
      <c r="HC3079" s="277"/>
      <c r="HD3079" s="277"/>
      <c r="HF3079" s="277"/>
      <c r="HH3079" s="289"/>
    </row>
    <row r="3080" spans="1:216" ht="12.75" customHeight="1">
      <c r="A3080" s="195"/>
      <c r="B3080" s="189" t="s">
        <v>2047</v>
      </c>
      <c r="C3080" s="501" t="s">
        <v>2048</v>
      </c>
      <c r="D3080" s="501"/>
      <c r="E3080" s="501"/>
      <c r="F3080" s="501"/>
      <c r="G3080" s="501"/>
      <c r="H3080" s="190" t="s">
        <v>413</v>
      </c>
      <c r="I3080" s="201">
        <v>0.02</v>
      </c>
      <c r="J3080" s="202">
        <v>1.0367</v>
      </c>
      <c r="K3080" s="197">
        <v>4.1467999999999998E-2</v>
      </c>
      <c r="L3080" s="205">
        <v>646.78</v>
      </c>
      <c r="M3080" s="206">
        <v>1.57</v>
      </c>
      <c r="N3080" s="200">
        <v>1015.44</v>
      </c>
      <c r="O3080" s="191"/>
      <c r="P3080" s="194">
        <v>42.11</v>
      </c>
      <c r="Q3080" s="278"/>
      <c r="R3080" s="278"/>
      <c r="GO3080" s="277"/>
      <c r="GP3080" s="277"/>
      <c r="GQ3080" s="277"/>
      <c r="GR3080" s="277"/>
      <c r="GS3080" s="277"/>
      <c r="GT3080" s="277"/>
      <c r="GU3080" s="277"/>
      <c r="GW3080" s="157"/>
      <c r="GX3080" s="157" t="s">
        <v>2048</v>
      </c>
      <c r="GY3080" s="157"/>
      <c r="GZ3080" s="277"/>
      <c r="HA3080" s="157"/>
      <c r="HB3080" s="157"/>
      <c r="HC3080" s="277"/>
      <c r="HD3080" s="277"/>
      <c r="HF3080" s="277"/>
      <c r="HH3080" s="289"/>
    </row>
    <row r="3081" spans="1:216" ht="12.75" customHeight="1">
      <c r="A3081" s="210"/>
      <c r="B3081" s="187"/>
      <c r="C3081" s="500" t="s">
        <v>429</v>
      </c>
      <c r="D3081" s="500"/>
      <c r="E3081" s="500"/>
      <c r="F3081" s="500"/>
      <c r="G3081" s="500"/>
      <c r="H3081" s="180"/>
      <c r="I3081" s="181"/>
      <c r="J3081" s="181"/>
      <c r="K3081" s="181"/>
      <c r="L3081" s="183"/>
      <c r="M3081" s="181"/>
      <c r="N3081" s="211"/>
      <c r="O3081" s="181"/>
      <c r="P3081" s="212">
        <v>455.51</v>
      </c>
      <c r="Q3081" s="278"/>
      <c r="R3081" s="278"/>
      <c r="GO3081" s="277"/>
      <c r="GP3081" s="277"/>
      <c r="GQ3081" s="277"/>
      <c r="GR3081" s="277"/>
      <c r="GS3081" s="277"/>
      <c r="GT3081" s="277"/>
      <c r="GU3081" s="277"/>
      <c r="GW3081" s="157"/>
      <c r="GX3081" s="157"/>
      <c r="GY3081" s="157"/>
      <c r="GZ3081" s="277" t="s">
        <v>429</v>
      </c>
      <c r="HA3081" s="157"/>
      <c r="HB3081" s="157"/>
      <c r="HC3081" s="277"/>
      <c r="HD3081" s="277"/>
      <c r="HF3081" s="277"/>
      <c r="HH3081" s="289"/>
    </row>
    <row r="3082" spans="1:216" ht="12.75" customHeight="1">
      <c r="A3082" s="203" t="s">
        <v>870</v>
      </c>
      <c r="B3082" s="189" t="s">
        <v>430</v>
      </c>
      <c r="C3082" s="501" t="s">
        <v>431</v>
      </c>
      <c r="D3082" s="501"/>
      <c r="E3082" s="501"/>
      <c r="F3082" s="501"/>
      <c r="G3082" s="501"/>
      <c r="H3082" s="190" t="s">
        <v>432</v>
      </c>
      <c r="I3082" s="209">
        <v>2</v>
      </c>
      <c r="J3082" s="191"/>
      <c r="K3082" s="209">
        <v>2</v>
      </c>
      <c r="L3082" s="193"/>
      <c r="M3082" s="191"/>
      <c r="N3082" s="193"/>
      <c r="O3082" s="202">
        <v>1.0367</v>
      </c>
      <c r="P3082" s="216">
        <v>4.93</v>
      </c>
      <c r="GO3082" s="277"/>
      <c r="GP3082" s="277"/>
      <c r="GQ3082" s="277"/>
      <c r="GR3082" s="277"/>
      <c r="GS3082" s="277"/>
      <c r="GT3082" s="277"/>
      <c r="GU3082" s="277"/>
      <c r="GW3082" s="157"/>
      <c r="GX3082" s="157"/>
      <c r="GY3082" s="157"/>
      <c r="GZ3082" s="277"/>
      <c r="HA3082" s="157" t="s">
        <v>431</v>
      </c>
      <c r="HB3082" s="157"/>
      <c r="HC3082" s="277"/>
      <c r="HD3082" s="277"/>
      <c r="HF3082" s="277"/>
      <c r="HH3082" s="289"/>
    </row>
    <row r="3083" spans="1:216" ht="12.75" customHeight="1">
      <c r="A3083" s="203"/>
      <c r="B3083" s="189"/>
      <c r="C3083" s="501" t="s">
        <v>433</v>
      </c>
      <c r="D3083" s="501"/>
      <c r="E3083" s="501"/>
      <c r="F3083" s="501"/>
      <c r="G3083" s="501"/>
      <c r="H3083" s="190"/>
      <c r="I3083" s="191"/>
      <c r="J3083" s="191"/>
      <c r="K3083" s="191"/>
      <c r="L3083" s="193"/>
      <c r="M3083" s="191"/>
      <c r="N3083" s="193"/>
      <c r="O3083" s="191"/>
      <c r="P3083" s="216">
        <v>246.51</v>
      </c>
      <c r="GO3083" s="277"/>
      <c r="GP3083" s="277"/>
      <c r="GQ3083" s="277"/>
      <c r="GR3083" s="277"/>
      <c r="GS3083" s="277"/>
      <c r="GT3083" s="277"/>
      <c r="GU3083" s="277"/>
      <c r="GW3083" s="157"/>
      <c r="GX3083" s="157"/>
      <c r="GY3083" s="157"/>
      <c r="GZ3083" s="277"/>
      <c r="HA3083" s="157"/>
      <c r="HB3083" s="157" t="s">
        <v>433</v>
      </c>
      <c r="HC3083" s="277"/>
      <c r="HD3083" s="277"/>
      <c r="HF3083" s="277"/>
      <c r="HH3083" s="289"/>
    </row>
    <row r="3084" spans="1:216" ht="12.75" customHeight="1">
      <c r="A3084" s="203"/>
      <c r="B3084" s="189" t="s">
        <v>603</v>
      </c>
      <c r="C3084" s="501" t="s">
        <v>604</v>
      </c>
      <c r="D3084" s="501"/>
      <c r="E3084" s="501"/>
      <c r="F3084" s="501"/>
      <c r="G3084" s="501"/>
      <c r="H3084" s="190" t="s">
        <v>432</v>
      </c>
      <c r="I3084" s="209">
        <v>97</v>
      </c>
      <c r="J3084" s="191"/>
      <c r="K3084" s="209">
        <v>97</v>
      </c>
      <c r="L3084" s="193"/>
      <c r="M3084" s="191"/>
      <c r="N3084" s="193"/>
      <c r="O3084" s="191"/>
      <c r="P3084" s="216">
        <v>239.11</v>
      </c>
      <c r="GO3084" s="277"/>
      <c r="GP3084" s="277"/>
      <c r="GQ3084" s="277"/>
      <c r="GR3084" s="277"/>
      <c r="GS3084" s="277"/>
      <c r="GT3084" s="277"/>
      <c r="GU3084" s="277"/>
      <c r="GW3084" s="157"/>
      <c r="GX3084" s="157"/>
      <c r="GY3084" s="157"/>
      <c r="GZ3084" s="277"/>
      <c r="HA3084" s="157"/>
      <c r="HB3084" s="157" t="s">
        <v>604</v>
      </c>
      <c r="HC3084" s="277"/>
      <c r="HD3084" s="277"/>
      <c r="HF3084" s="277"/>
      <c r="HH3084" s="289"/>
    </row>
    <row r="3085" spans="1:216" ht="12.75" customHeight="1">
      <c r="A3085" s="203"/>
      <c r="B3085" s="189" t="s">
        <v>605</v>
      </c>
      <c r="C3085" s="501" t="s">
        <v>606</v>
      </c>
      <c r="D3085" s="501"/>
      <c r="E3085" s="501"/>
      <c r="F3085" s="501"/>
      <c r="G3085" s="501"/>
      <c r="H3085" s="190" t="s">
        <v>432</v>
      </c>
      <c r="I3085" s="209">
        <v>51</v>
      </c>
      <c r="J3085" s="191"/>
      <c r="K3085" s="209">
        <v>51</v>
      </c>
      <c r="L3085" s="193"/>
      <c r="M3085" s="191"/>
      <c r="N3085" s="193"/>
      <c r="O3085" s="191"/>
      <c r="P3085" s="216">
        <v>125.72</v>
      </c>
      <c r="GO3085" s="277"/>
      <c r="GP3085" s="277"/>
      <c r="GQ3085" s="277"/>
      <c r="GR3085" s="277"/>
      <c r="GS3085" s="277"/>
      <c r="GT3085" s="277"/>
      <c r="GU3085" s="277"/>
      <c r="GW3085" s="157"/>
      <c r="GX3085" s="157"/>
      <c r="GY3085" s="157"/>
      <c r="GZ3085" s="277"/>
      <c r="HA3085" s="157"/>
      <c r="HB3085" s="157" t="s">
        <v>606</v>
      </c>
      <c r="HC3085" s="277"/>
      <c r="HD3085" s="277"/>
      <c r="HF3085" s="277"/>
      <c r="HH3085" s="289"/>
    </row>
    <row r="3086" spans="1:216" ht="12.75" customHeight="1">
      <c r="A3086" s="213"/>
      <c r="B3086" s="214"/>
      <c r="C3086" s="500" t="s">
        <v>438</v>
      </c>
      <c r="D3086" s="500"/>
      <c r="E3086" s="500"/>
      <c r="F3086" s="500"/>
      <c r="G3086" s="500"/>
      <c r="H3086" s="180"/>
      <c r="I3086" s="181"/>
      <c r="J3086" s="181"/>
      <c r="K3086" s="181"/>
      <c r="L3086" s="183"/>
      <c r="M3086" s="181"/>
      <c r="N3086" s="218">
        <v>412.64</v>
      </c>
      <c r="O3086" s="181"/>
      <c r="P3086" s="240">
        <v>825.27</v>
      </c>
      <c r="GO3086" s="277"/>
      <c r="GP3086" s="277"/>
      <c r="GQ3086" s="277"/>
      <c r="GR3086" s="277"/>
      <c r="GS3086" s="277"/>
      <c r="GT3086" s="277"/>
      <c r="GU3086" s="277"/>
      <c r="GW3086" s="157"/>
      <c r="GX3086" s="157"/>
      <c r="GY3086" s="157"/>
      <c r="GZ3086" s="277"/>
      <c r="HA3086" s="157"/>
      <c r="HB3086" s="157"/>
      <c r="HC3086" s="277" t="s">
        <v>438</v>
      </c>
      <c r="HD3086" s="277"/>
      <c r="HF3086" s="277"/>
      <c r="HH3086" s="289"/>
    </row>
    <row r="3087" spans="1:216" ht="22.5" customHeight="1">
      <c r="A3087" s="178" t="s">
        <v>871</v>
      </c>
      <c r="B3087" s="179" t="s">
        <v>2166</v>
      </c>
      <c r="C3087" s="498" t="s">
        <v>2167</v>
      </c>
      <c r="D3087" s="498"/>
      <c r="E3087" s="498"/>
      <c r="F3087" s="498"/>
      <c r="G3087" s="498"/>
      <c r="H3087" s="180" t="s">
        <v>142</v>
      </c>
      <c r="I3087" s="181">
        <v>76</v>
      </c>
      <c r="J3087" s="182">
        <v>1</v>
      </c>
      <c r="K3087" s="182">
        <v>76</v>
      </c>
      <c r="L3087" s="183"/>
      <c r="M3087" s="181"/>
      <c r="N3087" s="184"/>
      <c r="O3087" s="181"/>
      <c r="P3087" s="185"/>
      <c r="GO3087" s="277"/>
      <c r="GP3087" s="277"/>
      <c r="GQ3087" s="277" t="s">
        <v>2167</v>
      </c>
      <c r="GR3087" s="277"/>
      <c r="GS3087" s="277"/>
      <c r="GT3087" s="277"/>
      <c r="GU3087" s="277"/>
      <c r="GW3087" s="157"/>
      <c r="GX3087" s="157"/>
      <c r="GY3087" s="157"/>
      <c r="GZ3087" s="277"/>
      <c r="HA3087" s="157"/>
      <c r="HB3087" s="157"/>
      <c r="HC3087" s="277"/>
      <c r="HD3087" s="277"/>
      <c r="HF3087" s="277"/>
      <c r="HH3087" s="289"/>
    </row>
    <row r="3088" spans="1:216" ht="12.75" customHeight="1">
      <c r="A3088" s="186"/>
      <c r="B3088" s="187"/>
      <c r="C3088" s="499" t="s">
        <v>2011</v>
      </c>
      <c r="D3088" s="499"/>
      <c r="E3088" s="499"/>
      <c r="F3088" s="499"/>
      <c r="G3088" s="499"/>
      <c r="H3088" s="499"/>
      <c r="I3088" s="499"/>
      <c r="J3088" s="499"/>
      <c r="K3088" s="499"/>
      <c r="L3088" s="499"/>
      <c r="M3088" s="499"/>
      <c r="N3088" s="499"/>
      <c r="O3088" s="499"/>
      <c r="P3088" s="499"/>
      <c r="GO3088" s="277"/>
      <c r="GP3088" s="277"/>
      <c r="GQ3088" s="277"/>
      <c r="GR3088" s="277"/>
      <c r="GS3088" s="277"/>
      <c r="GT3088" s="277"/>
      <c r="GU3088" s="277"/>
      <c r="GV3088" s="140" t="s">
        <v>2011</v>
      </c>
      <c r="GW3088" s="157"/>
      <c r="GX3088" s="157"/>
      <c r="GY3088" s="157"/>
      <c r="GZ3088" s="277"/>
      <c r="HA3088" s="157"/>
      <c r="HB3088" s="157"/>
      <c r="HC3088" s="277"/>
      <c r="HD3088" s="277"/>
      <c r="HF3088" s="277"/>
      <c r="HH3088" s="289"/>
    </row>
    <row r="3089" spans="1:216" ht="12.75" customHeight="1">
      <c r="A3089" s="188"/>
      <c r="B3089" s="189" t="s">
        <v>164</v>
      </c>
      <c r="C3089" s="501" t="s">
        <v>391</v>
      </c>
      <c r="D3089" s="501"/>
      <c r="E3089" s="501"/>
      <c r="F3089" s="501"/>
      <c r="G3089" s="501"/>
      <c r="H3089" s="190" t="s">
        <v>392</v>
      </c>
      <c r="I3089" s="191"/>
      <c r="J3089" s="191"/>
      <c r="K3089" s="192">
        <v>23.636759999999999</v>
      </c>
      <c r="L3089" s="193"/>
      <c r="M3089" s="191"/>
      <c r="N3089" s="193"/>
      <c r="O3089" s="191"/>
      <c r="P3089" s="194">
        <v>13381.72</v>
      </c>
      <c r="GO3089" s="277"/>
      <c r="GP3089" s="277"/>
      <c r="GQ3089" s="277"/>
      <c r="GR3089" s="277"/>
      <c r="GS3089" s="277"/>
      <c r="GT3089" s="277"/>
      <c r="GU3089" s="277"/>
      <c r="GW3089" s="157" t="s">
        <v>391</v>
      </c>
      <c r="GX3089" s="157"/>
      <c r="GY3089" s="157"/>
      <c r="GZ3089" s="277"/>
      <c r="HA3089" s="157"/>
      <c r="HB3089" s="157"/>
      <c r="HC3089" s="277"/>
      <c r="HD3089" s="277"/>
      <c r="HF3089" s="277"/>
      <c r="HH3089" s="289"/>
    </row>
    <row r="3090" spans="1:216" ht="12.75" customHeight="1">
      <c r="A3090" s="195"/>
      <c r="B3090" s="189" t="s">
        <v>393</v>
      </c>
      <c r="C3090" s="501" t="s">
        <v>394</v>
      </c>
      <c r="D3090" s="501"/>
      <c r="E3090" s="501"/>
      <c r="F3090" s="501"/>
      <c r="G3090" s="501"/>
      <c r="H3090" s="190" t="s">
        <v>392</v>
      </c>
      <c r="I3090" s="196">
        <v>0.3</v>
      </c>
      <c r="J3090" s="202">
        <v>1.0367</v>
      </c>
      <c r="K3090" s="192">
        <v>23.636759999999999</v>
      </c>
      <c r="L3090" s="198"/>
      <c r="M3090" s="199"/>
      <c r="N3090" s="200">
        <v>566.14</v>
      </c>
      <c r="O3090" s="191"/>
      <c r="P3090" s="194">
        <v>13381.72</v>
      </c>
      <c r="Q3090" s="278"/>
      <c r="R3090" s="278"/>
      <c r="GO3090" s="277"/>
      <c r="GP3090" s="277"/>
      <c r="GQ3090" s="277"/>
      <c r="GR3090" s="277"/>
      <c r="GS3090" s="277"/>
      <c r="GT3090" s="277"/>
      <c r="GU3090" s="277"/>
      <c r="GW3090" s="157"/>
      <c r="GX3090" s="157" t="s">
        <v>394</v>
      </c>
      <c r="GY3090" s="157"/>
      <c r="GZ3090" s="277"/>
      <c r="HA3090" s="157"/>
      <c r="HB3090" s="157"/>
      <c r="HC3090" s="277"/>
      <c r="HD3090" s="277"/>
      <c r="HF3090" s="277"/>
      <c r="HH3090" s="289"/>
    </row>
    <row r="3091" spans="1:216" ht="12.75" customHeight="1">
      <c r="A3091" s="188"/>
      <c r="B3091" s="189" t="s">
        <v>180</v>
      </c>
      <c r="C3091" s="501" t="s">
        <v>410</v>
      </c>
      <c r="D3091" s="501"/>
      <c r="E3091" s="501"/>
      <c r="F3091" s="501"/>
      <c r="G3091" s="501"/>
      <c r="H3091" s="190"/>
      <c r="I3091" s="191"/>
      <c r="J3091" s="191"/>
      <c r="K3091" s="191"/>
      <c r="L3091" s="193"/>
      <c r="M3091" s="191"/>
      <c r="N3091" s="193"/>
      <c r="O3091" s="191"/>
      <c r="P3091" s="194">
        <v>7942.4</v>
      </c>
      <c r="GO3091" s="277"/>
      <c r="GP3091" s="277"/>
      <c r="GQ3091" s="277"/>
      <c r="GR3091" s="277"/>
      <c r="GS3091" s="277"/>
      <c r="GT3091" s="277"/>
      <c r="GU3091" s="277"/>
      <c r="GW3091" s="157" t="s">
        <v>410</v>
      </c>
      <c r="GX3091" s="157"/>
      <c r="GY3091" s="157"/>
      <c r="GZ3091" s="277"/>
      <c r="HA3091" s="157"/>
      <c r="HB3091" s="157"/>
      <c r="HC3091" s="277"/>
      <c r="HD3091" s="277"/>
      <c r="HF3091" s="277"/>
      <c r="HH3091" s="289"/>
    </row>
    <row r="3092" spans="1:216" ht="12.75" customHeight="1">
      <c r="A3092" s="195"/>
      <c r="B3092" s="189" t="s">
        <v>2045</v>
      </c>
      <c r="C3092" s="501" t="s">
        <v>2046</v>
      </c>
      <c r="D3092" s="501"/>
      <c r="E3092" s="501"/>
      <c r="F3092" s="501"/>
      <c r="G3092" s="501"/>
      <c r="H3092" s="190" t="s">
        <v>418</v>
      </c>
      <c r="I3092" s="192">
        <v>1.0000000000000001E-5</v>
      </c>
      <c r="J3092" s="202">
        <v>1.0367</v>
      </c>
      <c r="K3092" s="215">
        <v>7.8790000000000002E-4</v>
      </c>
      <c r="L3092" s="208">
        <v>81827.199999999997</v>
      </c>
      <c r="M3092" s="206">
        <v>1.59</v>
      </c>
      <c r="N3092" s="200">
        <v>130105.25</v>
      </c>
      <c r="O3092" s="191"/>
      <c r="P3092" s="194">
        <v>102.51</v>
      </c>
      <c r="Q3092" s="278"/>
      <c r="R3092" s="278"/>
      <c r="GO3092" s="277"/>
      <c r="GP3092" s="277"/>
      <c r="GQ3092" s="277"/>
      <c r="GR3092" s="277"/>
      <c r="GS3092" s="277"/>
      <c r="GT3092" s="277"/>
      <c r="GU3092" s="277"/>
      <c r="GW3092" s="157"/>
      <c r="GX3092" s="157" t="s">
        <v>2046</v>
      </c>
      <c r="GY3092" s="157"/>
      <c r="GZ3092" s="277"/>
      <c r="HA3092" s="157"/>
      <c r="HB3092" s="157"/>
      <c r="HC3092" s="277"/>
      <c r="HD3092" s="277"/>
      <c r="HF3092" s="277"/>
      <c r="HH3092" s="289"/>
    </row>
    <row r="3093" spans="1:216" ht="33.75" customHeight="1">
      <c r="A3093" s="195"/>
      <c r="B3093" s="189" t="s">
        <v>593</v>
      </c>
      <c r="C3093" s="501" t="s">
        <v>594</v>
      </c>
      <c r="D3093" s="501"/>
      <c r="E3093" s="501"/>
      <c r="F3093" s="501"/>
      <c r="G3093" s="501"/>
      <c r="H3093" s="190" t="s">
        <v>595</v>
      </c>
      <c r="I3093" s="201">
        <v>0.83</v>
      </c>
      <c r="J3093" s="202">
        <v>1.0367</v>
      </c>
      <c r="K3093" s="197">
        <v>65.395036000000005</v>
      </c>
      <c r="L3093" s="205">
        <v>5.87</v>
      </c>
      <c r="M3093" s="206">
        <v>0.87</v>
      </c>
      <c r="N3093" s="200">
        <v>5.1100000000000003</v>
      </c>
      <c r="O3093" s="191"/>
      <c r="P3093" s="194">
        <v>334.17</v>
      </c>
      <c r="Q3093" s="278"/>
      <c r="R3093" s="278"/>
      <c r="GO3093" s="277"/>
      <c r="GP3093" s="277"/>
      <c r="GQ3093" s="277"/>
      <c r="GR3093" s="277"/>
      <c r="GS3093" s="277"/>
      <c r="GT3093" s="277"/>
      <c r="GU3093" s="277"/>
      <c r="GW3093" s="157"/>
      <c r="GX3093" s="157" t="s">
        <v>594</v>
      </c>
      <c r="GY3093" s="157"/>
      <c r="GZ3093" s="277"/>
      <c r="HA3093" s="157"/>
      <c r="HB3093" s="157"/>
      <c r="HC3093" s="277"/>
      <c r="HD3093" s="277"/>
      <c r="HF3093" s="277"/>
      <c r="HH3093" s="289"/>
    </row>
    <row r="3094" spans="1:216" ht="12.75" customHeight="1">
      <c r="A3094" s="195"/>
      <c r="B3094" s="189" t="s">
        <v>1572</v>
      </c>
      <c r="C3094" s="501" t="s">
        <v>1573</v>
      </c>
      <c r="D3094" s="501"/>
      <c r="E3094" s="501"/>
      <c r="F3094" s="501"/>
      <c r="G3094" s="501"/>
      <c r="H3094" s="190" t="s">
        <v>413</v>
      </c>
      <c r="I3094" s="201">
        <v>0.05</v>
      </c>
      <c r="J3094" s="202">
        <v>1.0367</v>
      </c>
      <c r="K3094" s="192">
        <v>3.93946</v>
      </c>
      <c r="L3094" s="205">
        <v>931.11</v>
      </c>
      <c r="M3094" s="206">
        <v>1.61</v>
      </c>
      <c r="N3094" s="200">
        <v>1499.09</v>
      </c>
      <c r="O3094" s="191"/>
      <c r="P3094" s="194">
        <v>5905.61</v>
      </c>
      <c r="Q3094" s="278"/>
      <c r="R3094" s="278"/>
      <c r="GO3094" s="277"/>
      <c r="GP3094" s="277"/>
      <c r="GQ3094" s="277"/>
      <c r="GR3094" s="277"/>
      <c r="GS3094" s="277"/>
      <c r="GT3094" s="277"/>
      <c r="GU3094" s="277"/>
      <c r="GW3094" s="157"/>
      <c r="GX3094" s="157" t="s">
        <v>1573</v>
      </c>
      <c r="GY3094" s="157"/>
      <c r="GZ3094" s="277"/>
      <c r="HA3094" s="157"/>
      <c r="HB3094" s="157"/>
      <c r="HC3094" s="277"/>
      <c r="HD3094" s="277"/>
      <c r="HF3094" s="277"/>
      <c r="HH3094" s="289"/>
    </row>
    <row r="3095" spans="1:216" ht="12.75" customHeight="1">
      <c r="A3095" s="195"/>
      <c r="B3095" s="189" t="s">
        <v>2047</v>
      </c>
      <c r="C3095" s="501" t="s">
        <v>2048</v>
      </c>
      <c r="D3095" s="501"/>
      <c r="E3095" s="501"/>
      <c r="F3095" s="501"/>
      <c r="G3095" s="501"/>
      <c r="H3095" s="190" t="s">
        <v>413</v>
      </c>
      <c r="I3095" s="201">
        <v>0.02</v>
      </c>
      <c r="J3095" s="202">
        <v>1.0367</v>
      </c>
      <c r="K3095" s="197">
        <v>1.5757840000000001</v>
      </c>
      <c r="L3095" s="205">
        <v>646.78</v>
      </c>
      <c r="M3095" s="206">
        <v>1.57</v>
      </c>
      <c r="N3095" s="200">
        <v>1015.44</v>
      </c>
      <c r="O3095" s="191"/>
      <c r="P3095" s="194">
        <v>1600.11</v>
      </c>
      <c r="Q3095" s="278"/>
      <c r="R3095" s="278"/>
      <c r="GO3095" s="277"/>
      <c r="GP3095" s="277"/>
      <c r="GQ3095" s="277"/>
      <c r="GR3095" s="277"/>
      <c r="GS3095" s="277"/>
      <c r="GT3095" s="277"/>
      <c r="GU3095" s="277"/>
      <c r="GW3095" s="157"/>
      <c r="GX3095" s="157" t="s">
        <v>2048</v>
      </c>
      <c r="GY3095" s="157"/>
      <c r="GZ3095" s="277"/>
      <c r="HA3095" s="157"/>
      <c r="HB3095" s="157"/>
      <c r="HC3095" s="277"/>
      <c r="HD3095" s="277"/>
      <c r="HF3095" s="277"/>
      <c r="HH3095" s="289"/>
    </row>
    <row r="3096" spans="1:216" ht="12.75" customHeight="1">
      <c r="A3096" s="210"/>
      <c r="B3096" s="187"/>
      <c r="C3096" s="500" t="s">
        <v>429</v>
      </c>
      <c r="D3096" s="500"/>
      <c r="E3096" s="500"/>
      <c r="F3096" s="500"/>
      <c r="G3096" s="500"/>
      <c r="H3096" s="180"/>
      <c r="I3096" s="181"/>
      <c r="J3096" s="181"/>
      <c r="K3096" s="181"/>
      <c r="L3096" s="183"/>
      <c r="M3096" s="181"/>
      <c r="N3096" s="211"/>
      <c r="O3096" s="181"/>
      <c r="P3096" s="212">
        <v>21324.12</v>
      </c>
      <c r="Q3096" s="278"/>
      <c r="R3096" s="278"/>
      <c r="GO3096" s="277"/>
      <c r="GP3096" s="277"/>
      <c r="GQ3096" s="277"/>
      <c r="GR3096" s="277"/>
      <c r="GS3096" s="277"/>
      <c r="GT3096" s="277"/>
      <c r="GU3096" s="277"/>
      <c r="GW3096" s="157"/>
      <c r="GX3096" s="157"/>
      <c r="GY3096" s="157"/>
      <c r="GZ3096" s="277" t="s">
        <v>429</v>
      </c>
      <c r="HA3096" s="157"/>
      <c r="HB3096" s="157"/>
      <c r="HC3096" s="277"/>
      <c r="HD3096" s="277"/>
      <c r="HF3096" s="277"/>
      <c r="HH3096" s="289"/>
    </row>
    <row r="3097" spans="1:216" ht="12.75" customHeight="1">
      <c r="A3097" s="203" t="s">
        <v>2338</v>
      </c>
      <c r="B3097" s="189" t="s">
        <v>430</v>
      </c>
      <c r="C3097" s="501" t="s">
        <v>431</v>
      </c>
      <c r="D3097" s="501"/>
      <c r="E3097" s="501"/>
      <c r="F3097" s="501"/>
      <c r="G3097" s="501"/>
      <c r="H3097" s="190" t="s">
        <v>432</v>
      </c>
      <c r="I3097" s="209">
        <v>2</v>
      </c>
      <c r="J3097" s="191"/>
      <c r="K3097" s="209">
        <v>2</v>
      </c>
      <c r="L3097" s="193"/>
      <c r="M3097" s="191"/>
      <c r="N3097" s="193"/>
      <c r="O3097" s="202">
        <v>1.0367</v>
      </c>
      <c r="P3097" s="216">
        <v>267.63</v>
      </c>
      <c r="GO3097" s="277"/>
      <c r="GP3097" s="277"/>
      <c r="GQ3097" s="277"/>
      <c r="GR3097" s="277"/>
      <c r="GS3097" s="277"/>
      <c r="GT3097" s="277"/>
      <c r="GU3097" s="277"/>
      <c r="GW3097" s="157"/>
      <c r="GX3097" s="157"/>
      <c r="GY3097" s="157"/>
      <c r="GZ3097" s="277"/>
      <c r="HA3097" s="157" t="s">
        <v>431</v>
      </c>
      <c r="HB3097" s="157"/>
      <c r="HC3097" s="277"/>
      <c r="HD3097" s="277"/>
      <c r="HF3097" s="277"/>
      <c r="HH3097" s="289"/>
    </row>
    <row r="3098" spans="1:216" ht="12.75" customHeight="1">
      <c r="A3098" s="203"/>
      <c r="B3098" s="189"/>
      <c r="C3098" s="501" t="s">
        <v>433</v>
      </c>
      <c r="D3098" s="501"/>
      <c r="E3098" s="501"/>
      <c r="F3098" s="501"/>
      <c r="G3098" s="501"/>
      <c r="H3098" s="190"/>
      <c r="I3098" s="191"/>
      <c r="J3098" s="191"/>
      <c r="K3098" s="191"/>
      <c r="L3098" s="193"/>
      <c r="M3098" s="191"/>
      <c r="N3098" s="193"/>
      <c r="O3098" s="191"/>
      <c r="P3098" s="194">
        <v>13381.72</v>
      </c>
      <c r="GO3098" s="277"/>
      <c r="GP3098" s="277"/>
      <c r="GQ3098" s="277"/>
      <c r="GR3098" s="277"/>
      <c r="GS3098" s="277"/>
      <c r="GT3098" s="277"/>
      <c r="GU3098" s="277"/>
      <c r="GW3098" s="157"/>
      <c r="GX3098" s="157"/>
      <c r="GY3098" s="157"/>
      <c r="GZ3098" s="277"/>
      <c r="HA3098" s="157"/>
      <c r="HB3098" s="157" t="s">
        <v>433</v>
      </c>
      <c r="HC3098" s="277"/>
      <c r="HD3098" s="277"/>
      <c r="HF3098" s="277"/>
      <c r="HH3098" s="289"/>
    </row>
    <row r="3099" spans="1:216" ht="12.75" customHeight="1">
      <c r="A3099" s="203"/>
      <c r="B3099" s="189" t="s">
        <v>603</v>
      </c>
      <c r="C3099" s="501" t="s">
        <v>604</v>
      </c>
      <c r="D3099" s="501"/>
      <c r="E3099" s="501"/>
      <c r="F3099" s="501"/>
      <c r="G3099" s="501"/>
      <c r="H3099" s="190" t="s">
        <v>432</v>
      </c>
      <c r="I3099" s="209">
        <v>97</v>
      </c>
      <c r="J3099" s="191"/>
      <c r="K3099" s="209">
        <v>97</v>
      </c>
      <c r="L3099" s="193"/>
      <c r="M3099" s="191"/>
      <c r="N3099" s="193"/>
      <c r="O3099" s="191"/>
      <c r="P3099" s="194">
        <v>12980.27</v>
      </c>
      <c r="GO3099" s="277"/>
      <c r="GP3099" s="277"/>
      <c r="GQ3099" s="277"/>
      <c r="GR3099" s="277"/>
      <c r="GS3099" s="277"/>
      <c r="GT3099" s="277"/>
      <c r="GU3099" s="277"/>
      <c r="GW3099" s="157"/>
      <c r="GX3099" s="157"/>
      <c r="GY3099" s="157"/>
      <c r="GZ3099" s="277"/>
      <c r="HA3099" s="157"/>
      <c r="HB3099" s="157" t="s">
        <v>604</v>
      </c>
      <c r="HC3099" s="277"/>
      <c r="HD3099" s="277"/>
      <c r="HF3099" s="277"/>
      <c r="HH3099" s="289"/>
    </row>
    <row r="3100" spans="1:216" ht="12.75" customHeight="1">
      <c r="A3100" s="203"/>
      <c r="B3100" s="189" t="s">
        <v>605</v>
      </c>
      <c r="C3100" s="501" t="s">
        <v>606</v>
      </c>
      <c r="D3100" s="501"/>
      <c r="E3100" s="501"/>
      <c r="F3100" s="501"/>
      <c r="G3100" s="501"/>
      <c r="H3100" s="190" t="s">
        <v>432</v>
      </c>
      <c r="I3100" s="209">
        <v>51</v>
      </c>
      <c r="J3100" s="191"/>
      <c r="K3100" s="209">
        <v>51</v>
      </c>
      <c r="L3100" s="193"/>
      <c r="M3100" s="191"/>
      <c r="N3100" s="193"/>
      <c r="O3100" s="191"/>
      <c r="P3100" s="194">
        <v>6824.68</v>
      </c>
      <c r="GO3100" s="277"/>
      <c r="GP3100" s="277"/>
      <c r="GQ3100" s="277"/>
      <c r="GR3100" s="277"/>
      <c r="GS3100" s="277"/>
      <c r="GT3100" s="277"/>
      <c r="GU3100" s="277"/>
      <c r="GW3100" s="157"/>
      <c r="GX3100" s="157"/>
      <c r="GY3100" s="157"/>
      <c r="GZ3100" s="277"/>
      <c r="HA3100" s="157"/>
      <c r="HB3100" s="157" t="s">
        <v>606</v>
      </c>
      <c r="HC3100" s="277"/>
      <c r="HD3100" s="277"/>
      <c r="HF3100" s="277"/>
      <c r="HH3100" s="289"/>
    </row>
    <row r="3101" spans="1:216" ht="12.75" customHeight="1">
      <c r="A3101" s="213"/>
      <c r="B3101" s="214"/>
      <c r="C3101" s="500" t="s">
        <v>438</v>
      </c>
      <c r="D3101" s="500"/>
      <c r="E3101" s="500"/>
      <c r="F3101" s="500"/>
      <c r="G3101" s="500"/>
      <c r="H3101" s="180"/>
      <c r="I3101" s="181"/>
      <c r="J3101" s="181"/>
      <c r="K3101" s="181"/>
      <c r="L3101" s="183"/>
      <c r="M3101" s="181"/>
      <c r="N3101" s="218">
        <v>544.69000000000005</v>
      </c>
      <c r="O3101" s="181"/>
      <c r="P3101" s="212">
        <v>41396.699999999997</v>
      </c>
      <c r="GO3101" s="277"/>
      <c r="GP3101" s="277"/>
      <c r="GQ3101" s="277"/>
      <c r="GR3101" s="277"/>
      <c r="GS3101" s="277"/>
      <c r="GT3101" s="277"/>
      <c r="GU3101" s="277"/>
      <c r="GW3101" s="157"/>
      <c r="GX3101" s="157"/>
      <c r="GY3101" s="157"/>
      <c r="GZ3101" s="277"/>
      <c r="HA3101" s="157"/>
      <c r="HB3101" s="157"/>
      <c r="HC3101" s="277" t="s">
        <v>438</v>
      </c>
      <c r="HD3101" s="277"/>
      <c r="HF3101" s="277"/>
      <c r="HH3101" s="289"/>
    </row>
    <row r="3102" spans="1:216" ht="22.5" customHeight="1">
      <c r="A3102" s="178" t="s">
        <v>873</v>
      </c>
      <c r="B3102" s="179" t="s">
        <v>2339</v>
      </c>
      <c r="C3102" s="498" t="s">
        <v>2340</v>
      </c>
      <c r="D3102" s="498"/>
      <c r="E3102" s="498"/>
      <c r="F3102" s="498"/>
      <c r="G3102" s="498"/>
      <c r="H3102" s="180" t="s">
        <v>142</v>
      </c>
      <c r="I3102" s="181">
        <v>42</v>
      </c>
      <c r="J3102" s="182">
        <v>1</v>
      </c>
      <c r="K3102" s="182">
        <v>42</v>
      </c>
      <c r="L3102" s="183"/>
      <c r="M3102" s="181"/>
      <c r="N3102" s="184"/>
      <c r="O3102" s="181"/>
      <c r="P3102" s="185"/>
      <c r="GO3102" s="277"/>
      <c r="GP3102" s="277"/>
      <c r="GQ3102" s="277" t="s">
        <v>2340</v>
      </c>
      <c r="GR3102" s="277"/>
      <c r="GS3102" s="277"/>
      <c r="GT3102" s="277"/>
      <c r="GU3102" s="277"/>
      <c r="GW3102" s="157"/>
      <c r="GX3102" s="157"/>
      <c r="GY3102" s="157"/>
      <c r="GZ3102" s="277"/>
      <c r="HA3102" s="157"/>
      <c r="HB3102" s="157"/>
      <c r="HC3102" s="277"/>
      <c r="HD3102" s="277"/>
      <c r="HF3102" s="277"/>
      <c r="HH3102" s="289"/>
    </row>
    <row r="3103" spans="1:216" ht="12.75" customHeight="1">
      <c r="A3103" s="186"/>
      <c r="B3103" s="187"/>
      <c r="C3103" s="499" t="s">
        <v>2011</v>
      </c>
      <c r="D3103" s="499"/>
      <c r="E3103" s="499"/>
      <c r="F3103" s="499"/>
      <c r="G3103" s="499"/>
      <c r="H3103" s="499"/>
      <c r="I3103" s="499"/>
      <c r="J3103" s="499"/>
      <c r="K3103" s="499"/>
      <c r="L3103" s="499"/>
      <c r="M3103" s="499"/>
      <c r="N3103" s="499"/>
      <c r="O3103" s="499"/>
      <c r="P3103" s="499"/>
      <c r="GO3103" s="277"/>
      <c r="GP3103" s="277"/>
      <c r="GQ3103" s="277"/>
      <c r="GR3103" s="277"/>
      <c r="GS3103" s="277"/>
      <c r="GT3103" s="277"/>
      <c r="GU3103" s="277"/>
      <c r="GV3103" s="140" t="s">
        <v>2011</v>
      </c>
      <c r="GW3103" s="157"/>
      <c r="GX3103" s="157"/>
      <c r="GY3103" s="157"/>
      <c r="GZ3103" s="277"/>
      <c r="HA3103" s="157"/>
      <c r="HB3103" s="157"/>
      <c r="HC3103" s="277"/>
      <c r="HD3103" s="277"/>
      <c r="HF3103" s="277"/>
      <c r="HH3103" s="289"/>
    </row>
    <row r="3104" spans="1:216" ht="12.75" customHeight="1">
      <c r="A3104" s="188"/>
      <c r="B3104" s="189" t="s">
        <v>164</v>
      </c>
      <c r="C3104" s="501" t="s">
        <v>391</v>
      </c>
      <c r="D3104" s="501"/>
      <c r="E3104" s="501"/>
      <c r="F3104" s="501"/>
      <c r="G3104" s="501"/>
      <c r="H3104" s="190" t="s">
        <v>392</v>
      </c>
      <c r="I3104" s="191"/>
      <c r="J3104" s="191"/>
      <c r="K3104" s="197">
        <v>18.287388</v>
      </c>
      <c r="L3104" s="193"/>
      <c r="M3104" s="191"/>
      <c r="N3104" s="193"/>
      <c r="O3104" s="191"/>
      <c r="P3104" s="194">
        <v>10353.219999999999</v>
      </c>
      <c r="GO3104" s="277"/>
      <c r="GP3104" s="277"/>
      <c r="GQ3104" s="277"/>
      <c r="GR3104" s="277"/>
      <c r="GS3104" s="277"/>
      <c r="GT3104" s="277"/>
      <c r="GU3104" s="277"/>
      <c r="GW3104" s="157" t="s">
        <v>391</v>
      </c>
      <c r="GX3104" s="157"/>
      <c r="GY3104" s="157"/>
      <c r="GZ3104" s="277"/>
      <c r="HA3104" s="157"/>
      <c r="HB3104" s="157"/>
      <c r="HC3104" s="277"/>
      <c r="HD3104" s="277"/>
      <c r="HF3104" s="277"/>
      <c r="HH3104" s="289"/>
    </row>
    <row r="3105" spans="1:216" ht="12.75" customHeight="1">
      <c r="A3105" s="195"/>
      <c r="B3105" s="189" t="s">
        <v>393</v>
      </c>
      <c r="C3105" s="501" t="s">
        <v>394</v>
      </c>
      <c r="D3105" s="501"/>
      <c r="E3105" s="501"/>
      <c r="F3105" s="501"/>
      <c r="G3105" s="501"/>
      <c r="H3105" s="190" t="s">
        <v>392</v>
      </c>
      <c r="I3105" s="201">
        <v>0.42</v>
      </c>
      <c r="J3105" s="202">
        <v>1.0367</v>
      </c>
      <c r="K3105" s="197">
        <v>18.287388</v>
      </c>
      <c r="L3105" s="198"/>
      <c r="M3105" s="199"/>
      <c r="N3105" s="200">
        <v>566.14</v>
      </c>
      <c r="O3105" s="191"/>
      <c r="P3105" s="194">
        <v>10353.219999999999</v>
      </c>
      <c r="Q3105" s="278"/>
      <c r="R3105" s="278"/>
      <c r="GO3105" s="277"/>
      <c r="GP3105" s="277"/>
      <c r="GQ3105" s="277"/>
      <c r="GR3105" s="277"/>
      <c r="GS3105" s="277"/>
      <c r="GT3105" s="277"/>
      <c r="GU3105" s="277"/>
      <c r="GW3105" s="157"/>
      <c r="GX3105" s="157" t="s">
        <v>394</v>
      </c>
      <c r="GY3105" s="157"/>
      <c r="GZ3105" s="277"/>
      <c r="HA3105" s="157"/>
      <c r="HB3105" s="157"/>
      <c r="HC3105" s="277"/>
      <c r="HD3105" s="277"/>
      <c r="HF3105" s="277"/>
      <c r="HH3105" s="289"/>
    </row>
    <row r="3106" spans="1:216" ht="12.75" customHeight="1">
      <c r="A3106" s="188"/>
      <c r="B3106" s="189" t="s">
        <v>180</v>
      </c>
      <c r="C3106" s="501" t="s">
        <v>410</v>
      </c>
      <c r="D3106" s="501"/>
      <c r="E3106" s="501"/>
      <c r="F3106" s="501"/>
      <c r="G3106" s="501"/>
      <c r="H3106" s="190"/>
      <c r="I3106" s="191"/>
      <c r="J3106" s="191"/>
      <c r="K3106" s="191"/>
      <c r="L3106" s="193"/>
      <c r="M3106" s="191"/>
      <c r="N3106" s="193"/>
      <c r="O3106" s="191"/>
      <c r="P3106" s="194">
        <v>10346.780000000001</v>
      </c>
      <c r="GO3106" s="277"/>
      <c r="GP3106" s="277"/>
      <c r="GQ3106" s="277"/>
      <c r="GR3106" s="277"/>
      <c r="GS3106" s="277"/>
      <c r="GT3106" s="277"/>
      <c r="GU3106" s="277"/>
      <c r="GW3106" s="157" t="s">
        <v>410</v>
      </c>
      <c r="GX3106" s="157"/>
      <c r="GY3106" s="157"/>
      <c r="GZ3106" s="277"/>
      <c r="HA3106" s="157"/>
      <c r="HB3106" s="157"/>
      <c r="HC3106" s="277"/>
      <c r="HD3106" s="277"/>
      <c r="HF3106" s="277"/>
      <c r="HH3106" s="289"/>
    </row>
    <row r="3107" spans="1:216" ht="12.75" customHeight="1">
      <c r="A3107" s="195"/>
      <c r="B3107" s="189" t="s">
        <v>2045</v>
      </c>
      <c r="C3107" s="501" t="s">
        <v>2046</v>
      </c>
      <c r="D3107" s="501"/>
      <c r="E3107" s="501"/>
      <c r="F3107" s="501"/>
      <c r="G3107" s="501"/>
      <c r="H3107" s="190" t="s">
        <v>418</v>
      </c>
      <c r="I3107" s="192">
        <v>1.0000000000000001E-5</v>
      </c>
      <c r="J3107" s="202">
        <v>1.0367</v>
      </c>
      <c r="K3107" s="215">
        <v>4.3540000000000001E-4</v>
      </c>
      <c r="L3107" s="208">
        <v>81827.199999999997</v>
      </c>
      <c r="M3107" s="206">
        <v>1.59</v>
      </c>
      <c r="N3107" s="200">
        <v>130105.25</v>
      </c>
      <c r="O3107" s="191"/>
      <c r="P3107" s="194">
        <v>56.65</v>
      </c>
      <c r="Q3107" s="278"/>
      <c r="R3107" s="278"/>
      <c r="GO3107" s="277"/>
      <c r="GP3107" s="277"/>
      <c r="GQ3107" s="277"/>
      <c r="GR3107" s="277"/>
      <c r="GS3107" s="277"/>
      <c r="GT3107" s="277"/>
      <c r="GU3107" s="277"/>
      <c r="GW3107" s="157"/>
      <c r="GX3107" s="157" t="s">
        <v>2046</v>
      </c>
      <c r="GY3107" s="157"/>
      <c r="GZ3107" s="277"/>
      <c r="HA3107" s="157"/>
      <c r="HB3107" s="157"/>
      <c r="HC3107" s="277"/>
      <c r="HD3107" s="277"/>
      <c r="HF3107" s="277"/>
      <c r="HH3107" s="289"/>
    </row>
    <row r="3108" spans="1:216" ht="33.75" customHeight="1">
      <c r="A3108" s="195"/>
      <c r="B3108" s="189" t="s">
        <v>593</v>
      </c>
      <c r="C3108" s="501" t="s">
        <v>594</v>
      </c>
      <c r="D3108" s="501"/>
      <c r="E3108" s="501"/>
      <c r="F3108" s="501"/>
      <c r="G3108" s="501"/>
      <c r="H3108" s="190" t="s">
        <v>595</v>
      </c>
      <c r="I3108" s="201">
        <v>1.67</v>
      </c>
      <c r="J3108" s="202">
        <v>1.0367</v>
      </c>
      <c r="K3108" s="197">
        <v>72.714138000000005</v>
      </c>
      <c r="L3108" s="205">
        <v>5.87</v>
      </c>
      <c r="M3108" s="206">
        <v>0.87</v>
      </c>
      <c r="N3108" s="200">
        <v>5.1100000000000003</v>
      </c>
      <c r="O3108" s="191"/>
      <c r="P3108" s="194">
        <v>371.57</v>
      </c>
      <c r="Q3108" s="278"/>
      <c r="R3108" s="278"/>
      <c r="GO3108" s="277"/>
      <c r="GP3108" s="277"/>
      <c r="GQ3108" s="277"/>
      <c r="GR3108" s="277"/>
      <c r="GS3108" s="277"/>
      <c r="GT3108" s="277"/>
      <c r="GU3108" s="277"/>
      <c r="GW3108" s="157"/>
      <c r="GX3108" s="157" t="s">
        <v>594</v>
      </c>
      <c r="GY3108" s="157"/>
      <c r="GZ3108" s="277"/>
      <c r="HA3108" s="157"/>
      <c r="HB3108" s="157"/>
      <c r="HC3108" s="277"/>
      <c r="HD3108" s="277"/>
      <c r="HF3108" s="277"/>
      <c r="HH3108" s="289"/>
    </row>
    <row r="3109" spans="1:216" ht="12.75" customHeight="1">
      <c r="A3109" s="195"/>
      <c r="B3109" s="189" t="s">
        <v>1572</v>
      </c>
      <c r="C3109" s="501" t="s">
        <v>1573</v>
      </c>
      <c r="D3109" s="501"/>
      <c r="E3109" s="501"/>
      <c r="F3109" s="501"/>
      <c r="G3109" s="501"/>
      <c r="H3109" s="190" t="s">
        <v>413</v>
      </c>
      <c r="I3109" s="201">
        <v>0.05</v>
      </c>
      <c r="J3109" s="202">
        <v>1.0367</v>
      </c>
      <c r="K3109" s="192">
        <v>2.1770700000000001</v>
      </c>
      <c r="L3109" s="205">
        <v>931.11</v>
      </c>
      <c r="M3109" s="206">
        <v>1.61</v>
      </c>
      <c r="N3109" s="200">
        <v>1499.09</v>
      </c>
      <c r="O3109" s="191"/>
      <c r="P3109" s="194">
        <v>3263.62</v>
      </c>
      <c r="Q3109" s="278"/>
      <c r="R3109" s="278"/>
      <c r="GO3109" s="277"/>
      <c r="GP3109" s="277"/>
      <c r="GQ3109" s="277"/>
      <c r="GR3109" s="277"/>
      <c r="GS3109" s="277"/>
      <c r="GT3109" s="277"/>
      <c r="GU3109" s="277"/>
      <c r="GW3109" s="157"/>
      <c r="GX3109" s="157" t="s">
        <v>1573</v>
      </c>
      <c r="GY3109" s="157"/>
      <c r="GZ3109" s="277"/>
      <c r="HA3109" s="157"/>
      <c r="HB3109" s="157"/>
      <c r="HC3109" s="277"/>
      <c r="HD3109" s="277"/>
      <c r="HF3109" s="277"/>
      <c r="HH3109" s="289"/>
    </row>
    <row r="3110" spans="1:216" ht="12.75" customHeight="1">
      <c r="A3110" s="195"/>
      <c r="B3110" s="189" t="s">
        <v>2047</v>
      </c>
      <c r="C3110" s="501" t="s">
        <v>2048</v>
      </c>
      <c r="D3110" s="501"/>
      <c r="E3110" s="501"/>
      <c r="F3110" s="501"/>
      <c r="G3110" s="501"/>
      <c r="H3110" s="190" t="s">
        <v>413</v>
      </c>
      <c r="I3110" s="201">
        <v>0.02</v>
      </c>
      <c r="J3110" s="202">
        <v>1.0367</v>
      </c>
      <c r="K3110" s="197">
        <v>0.87082800000000005</v>
      </c>
      <c r="L3110" s="205">
        <v>646.78</v>
      </c>
      <c r="M3110" s="206">
        <v>1.57</v>
      </c>
      <c r="N3110" s="200">
        <v>1015.44</v>
      </c>
      <c r="O3110" s="191"/>
      <c r="P3110" s="194">
        <v>884.27</v>
      </c>
      <c r="Q3110" s="278"/>
      <c r="R3110" s="278"/>
      <c r="GO3110" s="277"/>
      <c r="GP3110" s="277"/>
      <c r="GQ3110" s="277"/>
      <c r="GR3110" s="277"/>
      <c r="GS3110" s="277"/>
      <c r="GT3110" s="277"/>
      <c r="GU3110" s="277"/>
      <c r="GW3110" s="157"/>
      <c r="GX3110" s="157" t="s">
        <v>2048</v>
      </c>
      <c r="GY3110" s="157"/>
      <c r="GZ3110" s="277"/>
      <c r="HA3110" s="157"/>
      <c r="HB3110" s="157"/>
      <c r="HC3110" s="277"/>
      <c r="HD3110" s="277"/>
      <c r="HF3110" s="277"/>
      <c r="HH3110" s="289"/>
    </row>
    <row r="3111" spans="1:216" ht="22.5" customHeight="1">
      <c r="A3111" s="195"/>
      <c r="B3111" s="189" t="s">
        <v>2049</v>
      </c>
      <c r="C3111" s="501" t="s">
        <v>2050</v>
      </c>
      <c r="D3111" s="501"/>
      <c r="E3111" s="501"/>
      <c r="F3111" s="501"/>
      <c r="G3111" s="501"/>
      <c r="H3111" s="190" t="s">
        <v>418</v>
      </c>
      <c r="I3111" s="192">
        <v>1.1E-4</v>
      </c>
      <c r="J3111" s="202">
        <v>1.0367</v>
      </c>
      <c r="K3111" s="215">
        <v>4.7895999999999998E-3</v>
      </c>
      <c r="L3111" s="208">
        <v>948687.13</v>
      </c>
      <c r="M3111" s="206">
        <v>1.27</v>
      </c>
      <c r="N3111" s="200">
        <v>1204832.6599999999</v>
      </c>
      <c r="O3111" s="191"/>
      <c r="P3111" s="194">
        <v>5770.67</v>
      </c>
      <c r="Q3111" s="278"/>
      <c r="R3111" s="278"/>
      <c r="GO3111" s="277"/>
      <c r="GP3111" s="277"/>
      <c r="GQ3111" s="277"/>
      <c r="GR3111" s="277"/>
      <c r="GS3111" s="277"/>
      <c r="GT3111" s="277"/>
      <c r="GU3111" s="277"/>
      <c r="GW3111" s="157"/>
      <c r="GX3111" s="157" t="s">
        <v>2050</v>
      </c>
      <c r="GY3111" s="157"/>
      <c r="GZ3111" s="277"/>
      <c r="HA3111" s="157"/>
      <c r="HB3111" s="157"/>
      <c r="HC3111" s="277"/>
      <c r="HD3111" s="277"/>
      <c r="HF3111" s="277"/>
      <c r="HH3111" s="289"/>
    </row>
    <row r="3112" spans="1:216" ht="12.75" customHeight="1">
      <c r="A3112" s="210"/>
      <c r="B3112" s="187"/>
      <c r="C3112" s="500" t="s">
        <v>429</v>
      </c>
      <c r="D3112" s="500"/>
      <c r="E3112" s="500"/>
      <c r="F3112" s="500"/>
      <c r="G3112" s="500"/>
      <c r="H3112" s="180"/>
      <c r="I3112" s="181"/>
      <c r="J3112" s="181"/>
      <c r="K3112" s="181"/>
      <c r="L3112" s="183"/>
      <c r="M3112" s="181"/>
      <c r="N3112" s="211"/>
      <c r="O3112" s="181"/>
      <c r="P3112" s="212">
        <v>20700</v>
      </c>
      <c r="Q3112" s="278"/>
      <c r="R3112" s="278"/>
      <c r="GO3112" s="277"/>
      <c r="GP3112" s="277"/>
      <c r="GQ3112" s="277"/>
      <c r="GR3112" s="277"/>
      <c r="GS3112" s="277"/>
      <c r="GT3112" s="277"/>
      <c r="GU3112" s="277"/>
      <c r="GW3112" s="157"/>
      <c r="GX3112" s="157"/>
      <c r="GY3112" s="157"/>
      <c r="GZ3112" s="277" t="s">
        <v>429</v>
      </c>
      <c r="HA3112" s="157"/>
      <c r="HB3112" s="157"/>
      <c r="HC3112" s="277"/>
      <c r="HD3112" s="277"/>
      <c r="HF3112" s="277"/>
      <c r="HH3112" s="289"/>
    </row>
    <row r="3113" spans="1:216" ht="12.75" customHeight="1">
      <c r="A3113" s="203" t="s">
        <v>875</v>
      </c>
      <c r="B3113" s="189" t="s">
        <v>430</v>
      </c>
      <c r="C3113" s="501" t="s">
        <v>431</v>
      </c>
      <c r="D3113" s="501"/>
      <c r="E3113" s="501"/>
      <c r="F3113" s="501"/>
      <c r="G3113" s="501"/>
      <c r="H3113" s="190" t="s">
        <v>432</v>
      </c>
      <c r="I3113" s="209">
        <v>2</v>
      </c>
      <c r="J3113" s="191"/>
      <c r="K3113" s="209">
        <v>2</v>
      </c>
      <c r="L3113" s="193"/>
      <c r="M3113" s="191"/>
      <c r="N3113" s="193"/>
      <c r="O3113" s="202">
        <v>1.0367</v>
      </c>
      <c r="P3113" s="216">
        <v>207.06</v>
      </c>
      <c r="GO3113" s="277"/>
      <c r="GP3113" s="277"/>
      <c r="GQ3113" s="277"/>
      <c r="GR3113" s="277"/>
      <c r="GS3113" s="277"/>
      <c r="GT3113" s="277"/>
      <c r="GU3113" s="277"/>
      <c r="GW3113" s="157"/>
      <c r="GX3113" s="157"/>
      <c r="GY3113" s="157"/>
      <c r="GZ3113" s="277"/>
      <c r="HA3113" s="157" t="s">
        <v>431</v>
      </c>
      <c r="HB3113" s="157"/>
      <c r="HC3113" s="277"/>
      <c r="HD3113" s="277"/>
      <c r="HF3113" s="277"/>
      <c r="HH3113" s="289"/>
    </row>
    <row r="3114" spans="1:216" ht="12.75" customHeight="1">
      <c r="A3114" s="203"/>
      <c r="B3114" s="189"/>
      <c r="C3114" s="501" t="s">
        <v>433</v>
      </c>
      <c r="D3114" s="501"/>
      <c r="E3114" s="501"/>
      <c r="F3114" s="501"/>
      <c r="G3114" s="501"/>
      <c r="H3114" s="190"/>
      <c r="I3114" s="191"/>
      <c r="J3114" s="191"/>
      <c r="K3114" s="191"/>
      <c r="L3114" s="193"/>
      <c r="M3114" s="191"/>
      <c r="N3114" s="193"/>
      <c r="O3114" s="191"/>
      <c r="P3114" s="194">
        <v>10353.219999999999</v>
      </c>
      <c r="GO3114" s="277"/>
      <c r="GP3114" s="277"/>
      <c r="GQ3114" s="277"/>
      <c r="GR3114" s="277"/>
      <c r="GS3114" s="277"/>
      <c r="GT3114" s="277"/>
      <c r="GU3114" s="277"/>
      <c r="GW3114" s="157"/>
      <c r="GX3114" s="157"/>
      <c r="GY3114" s="157"/>
      <c r="GZ3114" s="277"/>
      <c r="HA3114" s="157"/>
      <c r="HB3114" s="157" t="s">
        <v>433</v>
      </c>
      <c r="HC3114" s="277"/>
      <c r="HD3114" s="277"/>
      <c r="HF3114" s="277"/>
      <c r="HH3114" s="289"/>
    </row>
    <row r="3115" spans="1:216" ht="12.75" customHeight="1">
      <c r="A3115" s="203"/>
      <c r="B3115" s="189" t="s">
        <v>603</v>
      </c>
      <c r="C3115" s="501" t="s">
        <v>604</v>
      </c>
      <c r="D3115" s="501"/>
      <c r="E3115" s="501"/>
      <c r="F3115" s="501"/>
      <c r="G3115" s="501"/>
      <c r="H3115" s="190" t="s">
        <v>432</v>
      </c>
      <c r="I3115" s="209">
        <v>97</v>
      </c>
      <c r="J3115" s="191"/>
      <c r="K3115" s="209">
        <v>97</v>
      </c>
      <c r="L3115" s="193"/>
      <c r="M3115" s="191"/>
      <c r="N3115" s="193"/>
      <c r="O3115" s="191"/>
      <c r="P3115" s="194">
        <v>10042.620000000001</v>
      </c>
      <c r="GO3115" s="277"/>
      <c r="GP3115" s="277"/>
      <c r="GQ3115" s="277"/>
      <c r="GR3115" s="277"/>
      <c r="GS3115" s="277"/>
      <c r="GT3115" s="277"/>
      <c r="GU3115" s="277"/>
      <c r="GW3115" s="157"/>
      <c r="GX3115" s="157"/>
      <c r="GY3115" s="157"/>
      <c r="GZ3115" s="277"/>
      <c r="HA3115" s="157"/>
      <c r="HB3115" s="157" t="s">
        <v>604</v>
      </c>
      <c r="HC3115" s="277"/>
      <c r="HD3115" s="277"/>
      <c r="HF3115" s="277"/>
      <c r="HH3115" s="289"/>
    </row>
    <row r="3116" spans="1:216" ht="12.75" customHeight="1">
      <c r="A3116" s="203"/>
      <c r="B3116" s="189" t="s">
        <v>605</v>
      </c>
      <c r="C3116" s="501" t="s">
        <v>606</v>
      </c>
      <c r="D3116" s="501"/>
      <c r="E3116" s="501"/>
      <c r="F3116" s="501"/>
      <c r="G3116" s="501"/>
      <c r="H3116" s="190" t="s">
        <v>432</v>
      </c>
      <c r="I3116" s="209">
        <v>51</v>
      </c>
      <c r="J3116" s="191"/>
      <c r="K3116" s="209">
        <v>51</v>
      </c>
      <c r="L3116" s="193"/>
      <c r="M3116" s="191"/>
      <c r="N3116" s="193"/>
      <c r="O3116" s="191"/>
      <c r="P3116" s="194">
        <v>5280.14</v>
      </c>
      <c r="GO3116" s="277"/>
      <c r="GP3116" s="277"/>
      <c r="GQ3116" s="277"/>
      <c r="GR3116" s="277"/>
      <c r="GS3116" s="277"/>
      <c r="GT3116" s="277"/>
      <c r="GU3116" s="277"/>
      <c r="GW3116" s="157"/>
      <c r="GX3116" s="157"/>
      <c r="GY3116" s="157"/>
      <c r="GZ3116" s="277"/>
      <c r="HA3116" s="157"/>
      <c r="HB3116" s="157" t="s">
        <v>606</v>
      </c>
      <c r="HC3116" s="277"/>
      <c r="HD3116" s="277"/>
      <c r="HF3116" s="277"/>
      <c r="HH3116" s="289"/>
    </row>
    <row r="3117" spans="1:216" ht="12.75" customHeight="1">
      <c r="A3117" s="213"/>
      <c r="B3117" s="214"/>
      <c r="C3117" s="500" t="s">
        <v>438</v>
      </c>
      <c r="D3117" s="500"/>
      <c r="E3117" s="500"/>
      <c r="F3117" s="500"/>
      <c r="G3117" s="500"/>
      <c r="H3117" s="180"/>
      <c r="I3117" s="181"/>
      <c r="J3117" s="181"/>
      <c r="K3117" s="181"/>
      <c r="L3117" s="183"/>
      <c r="M3117" s="181"/>
      <c r="N3117" s="218">
        <v>862.61</v>
      </c>
      <c r="O3117" s="181"/>
      <c r="P3117" s="212">
        <v>36229.82</v>
      </c>
      <c r="GO3117" s="277"/>
      <c r="GP3117" s="277"/>
      <c r="GQ3117" s="277"/>
      <c r="GR3117" s="277"/>
      <c r="GS3117" s="277"/>
      <c r="GT3117" s="277"/>
      <c r="GU3117" s="277"/>
      <c r="GW3117" s="157"/>
      <c r="GX3117" s="157"/>
      <c r="GY3117" s="157"/>
      <c r="GZ3117" s="277"/>
      <c r="HA3117" s="157"/>
      <c r="HB3117" s="157"/>
      <c r="HC3117" s="277" t="s">
        <v>438</v>
      </c>
      <c r="HD3117" s="277"/>
      <c r="HF3117" s="277"/>
      <c r="HH3117" s="289"/>
    </row>
    <row r="3118" spans="1:216" ht="22.5" customHeight="1">
      <c r="A3118" s="178" t="s">
        <v>876</v>
      </c>
      <c r="B3118" s="179" t="s">
        <v>2170</v>
      </c>
      <c r="C3118" s="498" t="s">
        <v>2171</v>
      </c>
      <c r="D3118" s="498"/>
      <c r="E3118" s="498"/>
      <c r="F3118" s="498"/>
      <c r="G3118" s="498"/>
      <c r="H3118" s="180" t="s">
        <v>142</v>
      </c>
      <c r="I3118" s="181">
        <v>26</v>
      </c>
      <c r="J3118" s="182">
        <v>1</v>
      </c>
      <c r="K3118" s="182">
        <v>26</v>
      </c>
      <c r="L3118" s="183"/>
      <c r="M3118" s="181"/>
      <c r="N3118" s="184"/>
      <c r="O3118" s="181"/>
      <c r="P3118" s="185"/>
      <c r="GO3118" s="277"/>
      <c r="GP3118" s="277"/>
      <c r="GQ3118" s="277" t="s">
        <v>2171</v>
      </c>
      <c r="GR3118" s="277"/>
      <c r="GS3118" s="277"/>
      <c r="GT3118" s="277"/>
      <c r="GU3118" s="277"/>
      <c r="GW3118" s="157"/>
      <c r="GX3118" s="157"/>
      <c r="GY3118" s="157"/>
      <c r="GZ3118" s="277"/>
      <c r="HA3118" s="157"/>
      <c r="HB3118" s="157"/>
      <c r="HC3118" s="277"/>
      <c r="HD3118" s="277"/>
      <c r="HF3118" s="277"/>
      <c r="HH3118" s="289"/>
    </row>
    <row r="3119" spans="1:216" ht="12.75" customHeight="1">
      <c r="A3119" s="186"/>
      <c r="B3119" s="187"/>
      <c r="C3119" s="499" t="s">
        <v>2011</v>
      </c>
      <c r="D3119" s="499"/>
      <c r="E3119" s="499"/>
      <c r="F3119" s="499"/>
      <c r="G3119" s="499"/>
      <c r="H3119" s="499"/>
      <c r="I3119" s="499"/>
      <c r="J3119" s="499"/>
      <c r="K3119" s="499"/>
      <c r="L3119" s="499"/>
      <c r="M3119" s="499"/>
      <c r="N3119" s="499"/>
      <c r="O3119" s="499"/>
      <c r="P3119" s="499"/>
      <c r="GO3119" s="277"/>
      <c r="GP3119" s="277"/>
      <c r="GQ3119" s="277"/>
      <c r="GR3119" s="277"/>
      <c r="GS3119" s="277"/>
      <c r="GT3119" s="277"/>
      <c r="GU3119" s="277"/>
      <c r="GV3119" s="140" t="s">
        <v>2011</v>
      </c>
      <c r="GW3119" s="157"/>
      <c r="GX3119" s="157"/>
      <c r="GY3119" s="157"/>
      <c r="GZ3119" s="277"/>
      <c r="HA3119" s="157"/>
      <c r="HB3119" s="157"/>
      <c r="HC3119" s="277"/>
      <c r="HD3119" s="277"/>
      <c r="HF3119" s="277"/>
      <c r="HH3119" s="289"/>
    </row>
    <row r="3120" spans="1:216" ht="12.75" customHeight="1">
      <c r="A3120" s="188"/>
      <c r="B3120" s="189" t="s">
        <v>164</v>
      </c>
      <c r="C3120" s="501" t="s">
        <v>391</v>
      </c>
      <c r="D3120" s="501"/>
      <c r="E3120" s="501"/>
      <c r="F3120" s="501"/>
      <c r="G3120" s="501"/>
      <c r="H3120" s="190" t="s">
        <v>392</v>
      </c>
      <c r="I3120" s="191"/>
      <c r="J3120" s="191"/>
      <c r="K3120" s="197">
        <v>19.676566000000001</v>
      </c>
      <c r="L3120" s="193"/>
      <c r="M3120" s="191"/>
      <c r="N3120" s="193"/>
      <c r="O3120" s="191"/>
      <c r="P3120" s="194">
        <v>11139.69</v>
      </c>
      <c r="GO3120" s="277"/>
      <c r="GP3120" s="277"/>
      <c r="GQ3120" s="277"/>
      <c r="GR3120" s="277"/>
      <c r="GS3120" s="277"/>
      <c r="GT3120" s="277"/>
      <c r="GU3120" s="277"/>
      <c r="GW3120" s="157" t="s">
        <v>391</v>
      </c>
      <c r="GX3120" s="157"/>
      <c r="GY3120" s="157"/>
      <c r="GZ3120" s="277"/>
      <c r="HA3120" s="157"/>
      <c r="HB3120" s="157"/>
      <c r="HC3120" s="277"/>
      <c r="HD3120" s="277"/>
      <c r="HF3120" s="277"/>
      <c r="HH3120" s="289"/>
    </row>
    <row r="3121" spans="1:216" ht="12.75" customHeight="1">
      <c r="A3121" s="195"/>
      <c r="B3121" s="189" t="s">
        <v>393</v>
      </c>
      <c r="C3121" s="501" t="s">
        <v>394</v>
      </c>
      <c r="D3121" s="501"/>
      <c r="E3121" s="501"/>
      <c r="F3121" s="501"/>
      <c r="G3121" s="501"/>
      <c r="H3121" s="190" t="s">
        <v>392</v>
      </c>
      <c r="I3121" s="201">
        <v>0.73</v>
      </c>
      <c r="J3121" s="202">
        <v>1.0367</v>
      </c>
      <c r="K3121" s="197">
        <v>19.676566000000001</v>
      </c>
      <c r="L3121" s="198"/>
      <c r="M3121" s="199"/>
      <c r="N3121" s="200">
        <v>566.14</v>
      </c>
      <c r="O3121" s="191"/>
      <c r="P3121" s="194">
        <v>11139.69</v>
      </c>
      <c r="Q3121" s="278"/>
      <c r="R3121" s="278"/>
      <c r="GO3121" s="277"/>
      <c r="GP3121" s="277"/>
      <c r="GQ3121" s="277"/>
      <c r="GR3121" s="277"/>
      <c r="GS3121" s="277"/>
      <c r="GT3121" s="277"/>
      <c r="GU3121" s="277"/>
      <c r="GW3121" s="157"/>
      <c r="GX3121" s="157" t="s">
        <v>394</v>
      </c>
      <c r="GY3121" s="157"/>
      <c r="GZ3121" s="277"/>
      <c r="HA3121" s="157"/>
      <c r="HB3121" s="157"/>
      <c r="HC3121" s="277"/>
      <c r="HD3121" s="277"/>
      <c r="HF3121" s="277"/>
      <c r="HH3121" s="289"/>
    </row>
    <row r="3122" spans="1:216" ht="12.75" customHeight="1">
      <c r="A3122" s="188"/>
      <c r="B3122" s="189" t="s">
        <v>180</v>
      </c>
      <c r="C3122" s="501" t="s">
        <v>410</v>
      </c>
      <c r="D3122" s="501"/>
      <c r="E3122" s="501"/>
      <c r="F3122" s="501"/>
      <c r="G3122" s="501"/>
      <c r="H3122" s="190"/>
      <c r="I3122" s="191"/>
      <c r="J3122" s="191"/>
      <c r="K3122" s="191"/>
      <c r="L3122" s="193"/>
      <c r="M3122" s="191"/>
      <c r="N3122" s="193"/>
      <c r="O3122" s="191"/>
      <c r="P3122" s="194">
        <v>6405.16</v>
      </c>
      <c r="GO3122" s="277"/>
      <c r="GP3122" s="277"/>
      <c r="GQ3122" s="277"/>
      <c r="GR3122" s="277"/>
      <c r="GS3122" s="277"/>
      <c r="GT3122" s="277"/>
      <c r="GU3122" s="277"/>
      <c r="GW3122" s="157" t="s">
        <v>410</v>
      </c>
      <c r="GX3122" s="157"/>
      <c r="GY3122" s="157"/>
      <c r="GZ3122" s="277"/>
      <c r="HA3122" s="157"/>
      <c r="HB3122" s="157"/>
      <c r="HC3122" s="277"/>
      <c r="HD3122" s="277"/>
      <c r="HF3122" s="277"/>
      <c r="HH3122" s="289"/>
    </row>
    <row r="3123" spans="1:216" ht="12.75" customHeight="1">
      <c r="A3123" s="195"/>
      <c r="B3123" s="189" t="s">
        <v>2045</v>
      </c>
      <c r="C3123" s="501" t="s">
        <v>2046</v>
      </c>
      <c r="D3123" s="501"/>
      <c r="E3123" s="501"/>
      <c r="F3123" s="501"/>
      <c r="G3123" s="501"/>
      <c r="H3123" s="190" t="s">
        <v>418</v>
      </c>
      <c r="I3123" s="192">
        <v>1.0000000000000001E-5</v>
      </c>
      <c r="J3123" s="202">
        <v>1.0367</v>
      </c>
      <c r="K3123" s="215">
        <v>2.6949999999999999E-4</v>
      </c>
      <c r="L3123" s="208">
        <v>81827.199999999997</v>
      </c>
      <c r="M3123" s="206">
        <v>1.59</v>
      </c>
      <c r="N3123" s="200">
        <v>130105.25</v>
      </c>
      <c r="O3123" s="191"/>
      <c r="P3123" s="194">
        <v>35.06</v>
      </c>
      <c r="Q3123" s="278"/>
      <c r="R3123" s="278"/>
      <c r="GO3123" s="277"/>
      <c r="GP3123" s="277"/>
      <c r="GQ3123" s="277"/>
      <c r="GR3123" s="277"/>
      <c r="GS3123" s="277"/>
      <c r="GT3123" s="277"/>
      <c r="GU3123" s="277"/>
      <c r="GW3123" s="157"/>
      <c r="GX3123" s="157" t="s">
        <v>2046</v>
      </c>
      <c r="GY3123" s="157"/>
      <c r="GZ3123" s="277"/>
      <c r="HA3123" s="157"/>
      <c r="HB3123" s="157"/>
      <c r="HC3123" s="277"/>
      <c r="HD3123" s="277"/>
      <c r="HF3123" s="277"/>
      <c r="HH3123" s="289"/>
    </row>
    <row r="3124" spans="1:216" ht="33.75" customHeight="1">
      <c r="A3124" s="195"/>
      <c r="B3124" s="189" t="s">
        <v>593</v>
      </c>
      <c r="C3124" s="501" t="s">
        <v>594</v>
      </c>
      <c r="D3124" s="501"/>
      <c r="E3124" s="501"/>
      <c r="F3124" s="501"/>
      <c r="G3124" s="501"/>
      <c r="H3124" s="190" t="s">
        <v>595</v>
      </c>
      <c r="I3124" s="201">
        <v>1.67</v>
      </c>
      <c r="J3124" s="202">
        <v>1.0367</v>
      </c>
      <c r="K3124" s="197">
        <v>45.013514000000001</v>
      </c>
      <c r="L3124" s="205">
        <v>5.87</v>
      </c>
      <c r="M3124" s="206">
        <v>0.87</v>
      </c>
      <c r="N3124" s="200">
        <v>5.1100000000000003</v>
      </c>
      <c r="O3124" s="191"/>
      <c r="P3124" s="194">
        <v>230.02</v>
      </c>
      <c r="Q3124" s="278"/>
      <c r="R3124" s="278"/>
      <c r="GO3124" s="277"/>
      <c r="GP3124" s="277"/>
      <c r="GQ3124" s="277"/>
      <c r="GR3124" s="277"/>
      <c r="GS3124" s="277"/>
      <c r="GT3124" s="277"/>
      <c r="GU3124" s="277"/>
      <c r="GW3124" s="157"/>
      <c r="GX3124" s="157" t="s">
        <v>594</v>
      </c>
      <c r="GY3124" s="157"/>
      <c r="GZ3124" s="277"/>
      <c r="HA3124" s="157"/>
      <c r="HB3124" s="157"/>
      <c r="HC3124" s="277"/>
      <c r="HD3124" s="277"/>
      <c r="HF3124" s="277"/>
      <c r="HH3124" s="289"/>
    </row>
    <row r="3125" spans="1:216" ht="12.75" customHeight="1">
      <c r="A3125" s="195"/>
      <c r="B3125" s="189" t="s">
        <v>1572</v>
      </c>
      <c r="C3125" s="501" t="s">
        <v>1573</v>
      </c>
      <c r="D3125" s="501"/>
      <c r="E3125" s="501"/>
      <c r="F3125" s="501"/>
      <c r="G3125" s="501"/>
      <c r="H3125" s="190" t="s">
        <v>413</v>
      </c>
      <c r="I3125" s="201">
        <v>0.05</v>
      </c>
      <c r="J3125" s="202">
        <v>1.0367</v>
      </c>
      <c r="K3125" s="192">
        <v>1.34771</v>
      </c>
      <c r="L3125" s="205">
        <v>931.11</v>
      </c>
      <c r="M3125" s="206">
        <v>1.61</v>
      </c>
      <c r="N3125" s="200">
        <v>1499.09</v>
      </c>
      <c r="O3125" s="191"/>
      <c r="P3125" s="194">
        <v>2020.34</v>
      </c>
      <c r="Q3125" s="278"/>
      <c r="R3125" s="278"/>
      <c r="GO3125" s="277"/>
      <c r="GP3125" s="277"/>
      <c r="GQ3125" s="277"/>
      <c r="GR3125" s="277"/>
      <c r="GS3125" s="277"/>
      <c r="GT3125" s="277"/>
      <c r="GU3125" s="277"/>
      <c r="GW3125" s="157"/>
      <c r="GX3125" s="157" t="s">
        <v>1573</v>
      </c>
      <c r="GY3125" s="157"/>
      <c r="GZ3125" s="277"/>
      <c r="HA3125" s="157"/>
      <c r="HB3125" s="157"/>
      <c r="HC3125" s="277"/>
      <c r="HD3125" s="277"/>
      <c r="HF3125" s="277"/>
      <c r="HH3125" s="289"/>
    </row>
    <row r="3126" spans="1:216" ht="12.75" customHeight="1">
      <c r="A3126" s="195"/>
      <c r="B3126" s="189" t="s">
        <v>2047</v>
      </c>
      <c r="C3126" s="501" t="s">
        <v>2048</v>
      </c>
      <c r="D3126" s="501"/>
      <c r="E3126" s="501"/>
      <c r="F3126" s="501"/>
      <c r="G3126" s="501"/>
      <c r="H3126" s="190" t="s">
        <v>413</v>
      </c>
      <c r="I3126" s="201">
        <v>0.02</v>
      </c>
      <c r="J3126" s="202">
        <v>1.0367</v>
      </c>
      <c r="K3126" s="197">
        <v>0.53908400000000001</v>
      </c>
      <c r="L3126" s="205">
        <v>646.78</v>
      </c>
      <c r="M3126" s="206">
        <v>1.57</v>
      </c>
      <c r="N3126" s="200">
        <v>1015.44</v>
      </c>
      <c r="O3126" s="191"/>
      <c r="P3126" s="194">
        <v>547.41</v>
      </c>
      <c r="Q3126" s="278"/>
      <c r="R3126" s="278"/>
      <c r="GO3126" s="277"/>
      <c r="GP3126" s="277"/>
      <c r="GQ3126" s="277"/>
      <c r="GR3126" s="277"/>
      <c r="GS3126" s="277"/>
      <c r="GT3126" s="277"/>
      <c r="GU3126" s="277"/>
      <c r="GW3126" s="157"/>
      <c r="GX3126" s="157" t="s">
        <v>2048</v>
      </c>
      <c r="GY3126" s="157"/>
      <c r="GZ3126" s="277"/>
      <c r="HA3126" s="157"/>
      <c r="HB3126" s="157"/>
      <c r="HC3126" s="277"/>
      <c r="HD3126" s="277"/>
      <c r="HF3126" s="277"/>
      <c r="HH3126" s="289"/>
    </row>
    <row r="3127" spans="1:216" ht="22.5" customHeight="1">
      <c r="A3127" s="195"/>
      <c r="B3127" s="189" t="s">
        <v>2049</v>
      </c>
      <c r="C3127" s="501" t="s">
        <v>2050</v>
      </c>
      <c r="D3127" s="501"/>
      <c r="E3127" s="501"/>
      <c r="F3127" s="501"/>
      <c r="G3127" s="501"/>
      <c r="H3127" s="190" t="s">
        <v>418</v>
      </c>
      <c r="I3127" s="192">
        <v>1.1E-4</v>
      </c>
      <c r="J3127" s="202">
        <v>1.0367</v>
      </c>
      <c r="K3127" s="197">
        <v>2.9650000000000002E-3</v>
      </c>
      <c r="L3127" s="208">
        <v>948687.13</v>
      </c>
      <c r="M3127" s="206">
        <v>1.27</v>
      </c>
      <c r="N3127" s="200">
        <v>1204832.6599999999</v>
      </c>
      <c r="O3127" s="191"/>
      <c r="P3127" s="194">
        <v>3572.33</v>
      </c>
      <c r="Q3127" s="278"/>
      <c r="R3127" s="278"/>
      <c r="GO3127" s="277"/>
      <c r="GP3127" s="277"/>
      <c r="GQ3127" s="277"/>
      <c r="GR3127" s="277"/>
      <c r="GS3127" s="277"/>
      <c r="GT3127" s="277"/>
      <c r="GU3127" s="277"/>
      <c r="GW3127" s="157"/>
      <c r="GX3127" s="157" t="s">
        <v>2050</v>
      </c>
      <c r="GY3127" s="157"/>
      <c r="GZ3127" s="277"/>
      <c r="HA3127" s="157"/>
      <c r="HB3127" s="157"/>
      <c r="HC3127" s="277"/>
      <c r="HD3127" s="277"/>
      <c r="HF3127" s="277"/>
      <c r="HH3127" s="289"/>
    </row>
    <row r="3128" spans="1:216" ht="12.75" customHeight="1">
      <c r="A3128" s="210"/>
      <c r="B3128" s="187"/>
      <c r="C3128" s="500" t="s">
        <v>429</v>
      </c>
      <c r="D3128" s="500"/>
      <c r="E3128" s="500"/>
      <c r="F3128" s="500"/>
      <c r="G3128" s="500"/>
      <c r="H3128" s="180"/>
      <c r="I3128" s="181"/>
      <c r="J3128" s="181"/>
      <c r="K3128" s="181"/>
      <c r="L3128" s="183"/>
      <c r="M3128" s="181"/>
      <c r="N3128" s="211"/>
      <c r="O3128" s="181"/>
      <c r="P3128" s="212">
        <v>17544.849999999999</v>
      </c>
      <c r="Q3128" s="278"/>
      <c r="R3128" s="278"/>
      <c r="GO3128" s="277"/>
      <c r="GP3128" s="277"/>
      <c r="GQ3128" s="277"/>
      <c r="GR3128" s="277"/>
      <c r="GS3128" s="277"/>
      <c r="GT3128" s="277"/>
      <c r="GU3128" s="277"/>
      <c r="GW3128" s="157"/>
      <c r="GX3128" s="157"/>
      <c r="GY3128" s="157"/>
      <c r="GZ3128" s="277" t="s">
        <v>429</v>
      </c>
      <c r="HA3128" s="157"/>
      <c r="HB3128" s="157"/>
      <c r="HC3128" s="277"/>
      <c r="HD3128" s="277"/>
      <c r="HF3128" s="277"/>
      <c r="HH3128" s="289"/>
    </row>
    <row r="3129" spans="1:216" ht="12.75" customHeight="1">
      <c r="A3129" s="203" t="s">
        <v>2341</v>
      </c>
      <c r="B3129" s="189" t="s">
        <v>430</v>
      </c>
      <c r="C3129" s="501" t="s">
        <v>431</v>
      </c>
      <c r="D3129" s="501"/>
      <c r="E3129" s="501"/>
      <c r="F3129" s="501"/>
      <c r="G3129" s="501"/>
      <c r="H3129" s="190" t="s">
        <v>432</v>
      </c>
      <c r="I3129" s="209">
        <v>2</v>
      </c>
      <c r="J3129" s="191"/>
      <c r="K3129" s="209">
        <v>2</v>
      </c>
      <c r="L3129" s="193"/>
      <c r="M3129" s="191"/>
      <c r="N3129" s="193"/>
      <c r="O3129" s="202">
        <v>1.0367</v>
      </c>
      <c r="P3129" s="216">
        <v>222.79</v>
      </c>
      <c r="GO3129" s="277"/>
      <c r="GP3129" s="277"/>
      <c r="GQ3129" s="277"/>
      <c r="GR3129" s="277"/>
      <c r="GS3129" s="277"/>
      <c r="GT3129" s="277"/>
      <c r="GU3129" s="277"/>
      <c r="GW3129" s="157"/>
      <c r="GX3129" s="157"/>
      <c r="GY3129" s="157"/>
      <c r="GZ3129" s="277"/>
      <c r="HA3129" s="157" t="s">
        <v>431</v>
      </c>
      <c r="HB3129" s="157"/>
      <c r="HC3129" s="277"/>
      <c r="HD3129" s="277"/>
      <c r="HF3129" s="277"/>
      <c r="HH3129" s="289"/>
    </row>
    <row r="3130" spans="1:216" ht="12.75" customHeight="1">
      <c r="A3130" s="203"/>
      <c r="B3130" s="189"/>
      <c r="C3130" s="501" t="s">
        <v>433</v>
      </c>
      <c r="D3130" s="501"/>
      <c r="E3130" s="501"/>
      <c r="F3130" s="501"/>
      <c r="G3130" s="501"/>
      <c r="H3130" s="190"/>
      <c r="I3130" s="191"/>
      <c r="J3130" s="191"/>
      <c r="K3130" s="191"/>
      <c r="L3130" s="193"/>
      <c r="M3130" s="191"/>
      <c r="N3130" s="193"/>
      <c r="O3130" s="191"/>
      <c r="P3130" s="194">
        <v>11139.69</v>
      </c>
      <c r="GO3130" s="277"/>
      <c r="GP3130" s="277"/>
      <c r="GQ3130" s="277"/>
      <c r="GR3130" s="277"/>
      <c r="GS3130" s="277"/>
      <c r="GT3130" s="277"/>
      <c r="GU3130" s="277"/>
      <c r="GW3130" s="157"/>
      <c r="GX3130" s="157"/>
      <c r="GY3130" s="157"/>
      <c r="GZ3130" s="277"/>
      <c r="HA3130" s="157"/>
      <c r="HB3130" s="157" t="s">
        <v>433</v>
      </c>
      <c r="HC3130" s="277"/>
      <c r="HD3130" s="277"/>
      <c r="HF3130" s="277"/>
      <c r="HH3130" s="289"/>
    </row>
    <row r="3131" spans="1:216" ht="12.75" customHeight="1">
      <c r="A3131" s="203"/>
      <c r="B3131" s="189" t="s">
        <v>603</v>
      </c>
      <c r="C3131" s="501" t="s">
        <v>604</v>
      </c>
      <c r="D3131" s="501"/>
      <c r="E3131" s="501"/>
      <c r="F3131" s="501"/>
      <c r="G3131" s="501"/>
      <c r="H3131" s="190" t="s">
        <v>432</v>
      </c>
      <c r="I3131" s="209">
        <v>97</v>
      </c>
      <c r="J3131" s="191"/>
      <c r="K3131" s="209">
        <v>97</v>
      </c>
      <c r="L3131" s="193"/>
      <c r="M3131" s="191"/>
      <c r="N3131" s="193"/>
      <c r="O3131" s="191"/>
      <c r="P3131" s="194">
        <v>10805.5</v>
      </c>
      <c r="GO3131" s="277"/>
      <c r="GP3131" s="277"/>
      <c r="GQ3131" s="277"/>
      <c r="GR3131" s="277"/>
      <c r="GS3131" s="277"/>
      <c r="GT3131" s="277"/>
      <c r="GU3131" s="277"/>
      <c r="GW3131" s="157"/>
      <c r="GX3131" s="157"/>
      <c r="GY3131" s="157"/>
      <c r="GZ3131" s="277"/>
      <c r="HA3131" s="157"/>
      <c r="HB3131" s="157" t="s">
        <v>604</v>
      </c>
      <c r="HC3131" s="277"/>
      <c r="HD3131" s="277"/>
      <c r="HF3131" s="277"/>
      <c r="HH3131" s="289"/>
    </row>
    <row r="3132" spans="1:216" ht="12.75" customHeight="1">
      <c r="A3132" s="203"/>
      <c r="B3132" s="189" t="s">
        <v>605</v>
      </c>
      <c r="C3132" s="501" t="s">
        <v>606</v>
      </c>
      <c r="D3132" s="501"/>
      <c r="E3132" s="501"/>
      <c r="F3132" s="501"/>
      <c r="G3132" s="501"/>
      <c r="H3132" s="190" t="s">
        <v>432</v>
      </c>
      <c r="I3132" s="209">
        <v>51</v>
      </c>
      <c r="J3132" s="191"/>
      <c r="K3132" s="209">
        <v>51</v>
      </c>
      <c r="L3132" s="193"/>
      <c r="M3132" s="191"/>
      <c r="N3132" s="193"/>
      <c r="O3132" s="191"/>
      <c r="P3132" s="194">
        <v>5681.24</v>
      </c>
      <c r="GO3132" s="277"/>
      <c r="GP3132" s="277"/>
      <c r="GQ3132" s="277"/>
      <c r="GR3132" s="277"/>
      <c r="GS3132" s="277"/>
      <c r="GT3132" s="277"/>
      <c r="GU3132" s="277"/>
      <c r="GW3132" s="157"/>
      <c r="GX3132" s="157"/>
      <c r="GY3132" s="157"/>
      <c r="GZ3132" s="277"/>
      <c r="HA3132" s="157"/>
      <c r="HB3132" s="157" t="s">
        <v>606</v>
      </c>
      <c r="HC3132" s="277"/>
      <c r="HD3132" s="277"/>
      <c r="HF3132" s="277"/>
      <c r="HH3132" s="289"/>
    </row>
    <row r="3133" spans="1:216" ht="12.75" customHeight="1">
      <c r="A3133" s="213"/>
      <c r="B3133" s="214"/>
      <c r="C3133" s="500" t="s">
        <v>438</v>
      </c>
      <c r="D3133" s="500"/>
      <c r="E3133" s="500"/>
      <c r="F3133" s="500"/>
      <c r="G3133" s="500"/>
      <c r="H3133" s="180"/>
      <c r="I3133" s="181"/>
      <c r="J3133" s="181"/>
      <c r="K3133" s="181"/>
      <c r="L3133" s="183"/>
      <c r="M3133" s="181"/>
      <c r="N3133" s="211">
        <v>1317.48</v>
      </c>
      <c r="O3133" s="181"/>
      <c r="P3133" s="212">
        <v>34254.379999999997</v>
      </c>
      <c r="GO3133" s="277"/>
      <c r="GP3133" s="277"/>
      <c r="GQ3133" s="277"/>
      <c r="GR3133" s="277"/>
      <c r="GS3133" s="277"/>
      <c r="GT3133" s="277"/>
      <c r="GU3133" s="277"/>
      <c r="GW3133" s="157"/>
      <c r="GX3133" s="157"/>
      <c r="GY3133" s="157"/>
      <c r="GZ3133" s="277"/>
      <c r="HA3133" s="157"/>
      <c r="HB3133" s="157"/>
      <c r="HC3133" s="277" t="s">
        <v>438</v>
      </c>
      <c r="HD3133" s="277"/>
      <c r="HF3133" s="277"/>
      <c r="HH3133" s="289"/>
    </row>
    <row r="3134" spans="1:216" ht="1.5" customHeight="1">
      <c r="A3134" s="223"/>
      <c r="B3134" s="224"/>
      <c r="C3134" s="224"/>
      <c r="D3134" s="224"/>
      <c r="E3134" s="224"/>
      <c r="F3134" s="225"/>
      <c r="G3134" s="225"/>
      <c r="H3134" s="225"/>
      <c r="I3134" s="225"/>
      <c r="J3134" s="226"/>
      <c r="K3134" s="225"/>
      <c r="L3134" s="226"/>
      <c r="M3134" s="227"/>
      <c r="N3134" s="226"/>
      <c r="O3134" s="228"/>
      <c r="P3134" s="229"/>
      <c r="Q3134" s="279"/>
      <c r="R3134" s="280"/>
      <c r="GO3134" s="277"/>
      <c r="GP3134" s="277"/>
      <c r="GQ3134" s="277"/>
      <c r="GR3134" s="277"/>
      <c r="GS3134" s="277"/>
      <c r="GT3134" s="277"/>
      <c r="GU3134" s="277"/>
      <c r="GW3134" s="157"/>
      <c r="GX3134" s="157"/>
      <c r="GY3134" s="157"/>
      <c r="GZ3134" s="277"/>
      <c r="HA3134" s="157"/>
      <c r="HB3134" s="157"/>
      <c r="HC3134" s="277"/>
      <c r="HD3134" s="277"/>
      <c r="HF3134" s="277"/>
      <c r="HH3134" s="289"/>
    </row>
    <row r="3135" spans="1:216" ht="12.75" customHeight="1">
      <c r="A3135" s="210"/>
      <c r="B3135" s="230"/>
      <c r="C3135" s="496" t="s">
        <v>2342</v>
      </c>
      <c r="D3135" s="496"/>
      <c r="E3135" s="496"/>
      <c r="F3135" s="496"/>
      <c r="G3135" s="496"/>
      <c r="H3135" s="496"/>
      <c r="I3135" s="496"/>
      <c r="J3135" s="496"/>
      <c r="K3135" s="496"/>
      <c r="L3135" s="496"/>
      <c r="M3135" s="496"/>
      <c r="N3135" s="496"/>
      <c r="O3135" s="496"/>
      <c r="P3135" s="232"/>
      <c r="Q3135" s="279"/>
      <c r="R3135" s="280"/>
      <c r="GO3135" s="277"/>
      <c r="GP3135" s="277"/>
      <c r="GQ3135" s="277"/>
      <c r="GR3135" s="277"/>
      <c r="GS3135" s="277"/>
      <c r="GT3135" s="277"/>
      <c r="GU3135" s="277"/>
      <c r="GW3135" s="157"/>
      <c r="GX3135" s="157"/>
      <c r="GY3135" s="157"/>
      <c r="GZ3135" s="277"/>
      <c r="HA3135" s="157"/>
      <c r="HB3135" s="157"/>
      <c r="HC3135" s="277"/>
      <c r="HD3135" s="277" t="s">
        <v>2342</v>
      </c>
      <c r="HF3135" s="277"/>
      <c r="HH3135" s="289"/>
    </row>
    <row r="3136" spans="1:216" ht="12.75" customHeight="1">
      <c r="A3136" s="210"/>
      <c r="B3136" s="187"/>
      <c r="C3136" s="495" t="s">
        <v>675</v>
      </c>
      <c r="D3136" s="495"/>
      <c r="E3136" s="495"/>
      <c r="F3136" s="495"/>
      <c r="G3136" s="495"/>
      <c r="H3136" s="495"/>
      <c r="I3136" s="495"/>
      <c r="J3136" s="495"/>
      <c r="K3136" s="495"/>
      <c r="L3136" s="495"/>
      <c r="M3136" s="495"/>
      <c r="N3136" s="495"/>
      <c r="O3136" s="495"/>
      <c r="P3136" s="234">
        <v>183128.05</v>
      </c>
      <c r="Q3136" s="279"/>
      <c r="R3136" s="280"/>
      <c r="GO3136" s="277"/>
      <c r="GP3136" s="277"/>
      <c r="GQ3136" s="277"/>
      <c r="GR3136" s="277"/>
      <c r="GS3136" s="277"/>
      <c r="GT3136" s="277"/>
      <c r="GU3136" s="277"/>
      <c r="GW3136" s="157"/>
      <c r="GX3136" s="157"/>
      <c r="GY3136" s="157"/>
      <c r="GZ3136" s="277"/>
      <c r="HA3136" s="157"/>
      <c r="HB3136" s="157"/>
      <c r="HC3136" s="277"/>
      <c r="HD3136" s="277"/>
      <c r="HE3136" s="140" t="s">
        <v>675</v>
      </c>
      <c r="HF3136" s="277"/>
      <c r="HH3136" s="289"/>
    </row>
    <row r="3137" spans="1:216" ht="12.75" customHeight="1">
      <c r="A3137" s="210"/>
      <c r="B3137" s="187"/>
      <c r="C3137" s="495" t="s">
        <v>676</v>
      </c>
      <c r="D3137" s="495"/>
      <c r="E3137" s="495"/>
      <c r="F3137" s="495"/>
      <c r="G3137" s="495"/>
      <c r="H3137" s="495"/>
      <c r="I3137" s="495"/>
      <c r="J3137" s="495"/>
      <c r="K3137" s="495"/>
      <c r="L3137" s="495"/>
      <c r="M3137" s="495"/>
      <c r="N3137" s="495"/>
      <c r="O3137" s="495"/>
      <c r="P3137" s="235"/>
      <c r="Q3137" s="279"/>
      <c r="R3137" s="280"/>
      <c r="GO3137" s="277"/>
      <c r="GP3137" s="277"/>
      <c r="GQ3137" s="277"/>
      <c r="GR3137" s="277"/>
      <c r="GS3137" s="277"/>
      <c r="GT3137" s="277"/>
      <c r="GU3137" s="277"/>
      <c r="GW3137" s="157"/>
      <c r="GX3137" s="157"/>
      <c r="GY3137" s="157"/>
      <c r="GZ3137" s="277"/>
      <c r="HA3137" s="157"/>
      <c r="HB3137" s="157"/>
      <c r="HC3137" s="277"/>
      <c r="HD3137" s="277"/>
      <c r="HE3137" s="140" t="s">
        <v>676</v>
      </c>
      <c r="HF3137" s="277"/>
      <c r="HH3137" s="289"/>
    </row>
    <row r="3138" spans="1:216" ht="12.75" customHeight="1">
      <c r="A3138" s="210"/>
      <c r="B3138" s="187"/>
      <c r="C3138" s="495" t="s">
        <v>677</v>
      </c>
      <c r="D3138" s="495"/>
      <c r="E3138" s="495"/>
      <c r="F3138" s="495"/>
      <c r="G3138" s="495"/>
      <c r="H3138" s="495"/>
      <c r="I3138" s="495"/>
      <c r="J3138" s="495"/>
      <c r="K3138" s="495"/>
      <c r="L3138" s="495"/>
      <c r="M3138" s="495"/>
      <c r="N3138" s="495"/>
      <c r="O3138" s="495"/>
      <c r="P3138" s="234">
        <v>141213.89000000001</v>
      </c>
      <c r="Q3138" s="279"/>
      <c r="R3138" s="280"/>
      <c r="GO3138" s="277"/>
      <c r="GP3138" s="277"/>
      <c r="GQ3138" s="277"/>
      <c r="GR3138" s="277"/>
      <c r="GS3138" s="277"/>
      <c r="GT3138" s="277"/>
      <c r="GU3138" s="277"/>
      <c r="GW3138" s="157"/>
      <c r="GX3138" s="157"/>
      <c r="GY3138" s="157"/>
      <c r="GZ3138" s="277"/>
      <c r="HA3138" s="157"/>
      <c r="HB3138" s="157"/>
      <c r="HC3138" s="277"/>
      <c r="HD3138" s="277"/>
      <c r="HE3138" s="140" t="s">
        <v>677</v>
      </c>
      <c r="HF3138" s="277"/>
      <c r="HH3138" s="289"/>
    </row>
    <row r="3139" spans="1:216" ht="12.75" customHeight="1">
      <c r="A3139" s="210"/>
      <c r="B3139" s="187"/>
      <c r="C3139" s="495" t="s">
        <v>678</v>
      </c>
      <c r="D3139" s="495"/>
      <c r="E3139" s="495"/>
      <c r="F3139" s="495"/>
      <c r="G3139" s="495"/>
      <c r="H3139" s="495"/>
      <c r="I3139" s="495"/>
      <c r="J3139" s="495"/>
      <c r="K3139" s="495"/>
      <c r="L3139" s="495"/>
      <c r="M3139" s="495"/>
      <c r="N3139" s="495"/>
      <c r="O3139" s="495"/>
      <c r="P3139" s="234">
        <v>2844.69</v>
      </c>
      <c r="Q3139" s="279"/>
      <c r="R3139" s="280"/>
      <c r="GO3139" s="277"/>
      <c r="GP3139" s="277"/>
      <c r="GQ3139" s="277"/>
      <c r="GR3139" s="277"/>
      <c r="GS3139" s="277"/>
      <c r="GT3139" s="277"/>
      <c r="GU3139" s="277"/>
      <c r="GW3139" s="157"/>
      <c r="GX3139" s="157"/>
      <c r="GY3139" s="157"/>
      <c r="GZ3139" s="277"/>
      <c r="HA3139" s="157"/>
      <c r="HB3139" s="157"/>
      <c r="HC3139" s="277"/>
      <c r="HD3139" s="277"/>
      <c r="HE3139" s="140" t="s">
        <v>678</v>
      </c>
      <c r="HF3139" s="277"/>
      <c r="HH3139" s="289"/>
    </row>
    <row r="3140" spans="1:216" ht="12.75" customHeight="1">
      <c r="A3140" s="210"/>
      <c r="B3140" s="187"/>
      <c r="C3140" s="495" t="s">
        <v>679</v>
      </c>
      <c r="D3140" s="495"/>
      <c r="E3140" s="495"/>
      <c r="F3140" s="495"/>
      <c r="G3140" s="495"/>
      <c r="H3140" s="495"/>
      <c r="I3140" s="495"/>
      <c r="J3140" s="495"/>
      <c r="K3140" s="495"/>
      <c r="L3140" s="495"/>
      <c r="M3140" s="495"/>
      <c r="N3140" s="495"/>
      <c r="O3140" s="495"/>
      <c r="P3140" s="234">
        <v>1641.89</v>
      </c>
      <c r="Q3140" s="279"/>
      <c r="R3140" s="280"/>
      <c r="GO3140" s="277"/>
      <c r="GP3140" s="277"/>
      <c r="GQ3140" s="277"/>
      <c r="GR3140" s="277"/>
      <c r="GS3140" s="277"/>
      <c r="GT3140" s="277"/>
      <c r="GU3140" s="277"/>
      <c r="GW3140" s="157"/>
      <c r="GX3140" s="157"/>
      <c r="GY3140" s="157"/>
      <c r="GZ3140" s="277"/>
      <c r="HA3140" s="157"/>
      <c r="HB3140" s="157"/>
      <c r="HC3140" s="277"/>
      <c r="HD3140" s="277"/>
      <c r="HE3140" s="140" t="s">
        <v>679</v>
      </c>
      <c r="HF3140" s="277"/>
      <c r="HH3140" s="289"/>
    </row>
    <row r="3141" spans="1:216" ht="12.75" customHeight="1">
      <c r="A3141" s="210"/>
      <c r="B3141" s="187"/>
      <c r="C3141" s="495" t="s">
        <v>680</v>
      </c>
      <c r="D3141" s="495"/>
      <c r="E3141" s="495"/>
      <c r="F3141" s="495"/>
      <c r="G3141" s="495"/>
      <c r="H3141" s="495"/>
      <c r="I3141" s="495"/>
      <c r="J3141" s="495"/>
      <c r="K3141" s="495"/>
      <c r="L3141" s="495"/>
      <c r="M3141" s="495"/>
      <c r="N3141" s="495"/>
      <c r="O3141" s="495"/>
      <c r="P3141" s="234">
        <v>37427.58</v>
      </c>
      <c r="Q3141" s="279"/>
      <c r="R3141" s="280"/>
      <c r="GO3141" s="277"/>
      <c r="GP3141" s="277"/>
      <c r="GQ3141" s="277"/>
      <c r="GR3141" s="277"/>
      <c r="GS3141" s="277"/>
      <c r="GT3141" s="277"/>
      <c r="GU3141" s="277"/>
      <c r="GW3141" s="157"/>
      <c r="GX3141" s="157"/>
      <c r="GY3141" s="157"/>
      <c r="GZ3141" s="277"/>
      <c r="HA3141" s="157"/>
      <c r="HB3141" s="157"/>
      <c r="HC3141" s="277"/>
      <c r="HD3141" s="277"/>
      <c r="HE3141" s="140" t="s">
        <v>680</v>
      </c>
      <c r="HF3141" s="277"/>
      <c r="HH3141" s="289"/>
    </row>
    <row r="3142" spans="1:216" ht="12.75" customHeight="1">
      <c r="A3142" s="210"/>
      <c r="B3142" s="187"/>
      <c r="C3142" s="495" t="s">
        <v>681</v>
      </c>
      <c r="D3142" s="495"/>
      <c r="E3142" s="495"/>
      <c r="F3142" s="495"/>
      <c r="G3142" s="495"/>
      <c r="H3142" s="495"/>
      <c r="I3142" s="495"/>
      <c r="J3142" s="495"/>
      <c r="K3142" s="495"/>
      <c r="L3142" s="495"/>
      <c r="M3142" s="495"/>
      <c r="N3142" s="495"/>
      <c r="O3142" s="495"/>
      <c r="P3142" s="234">
        <v>394554.57</v>
      </c>
      <c r="Q3142" s="279"/>
      <c r="R3142" s="280"/>
      <c r="GO3142" s="277"/>
      <c r="GP3142" s="277"/>
      <c r="GQ3142" s="277"/>
      <c r="GR3142" s="277"/>
      <c r="GS3142" s="277"/>
      <c r="GT3142" s="277"/>
      <c r="GU3142" s="277"/>
      <c r="GW3142" s="157"/>
      <c r="GX3142" s="157"/>
      <c r="GY3142" s="157"/>
      <c r="GZ3142" s="277"/>
      <c r="HA3142" s="157"/>
      <c r="HB3142" s="157"/>
      <c r="HC3142" s="277"/>
      <c r="HD3142" s="277"/>
      <c r="HE3142" s="140" t="s">
        <v>681</v>
      </c>
      <c r="HF3142" s="277"/>
      <c r="HH3142" s="289"/>
    </row>
    <row r="3143" spans="1:216" ht="12.75" customHeight="1">
      <c r="A3143" s="210"/>
      <c r="B3143" s="187"/>
      <c r="C3143" s="495" t="s">
        <v>676</v>
      </c>
      <c r="D3143" s="495"/>
      <c r="E3143" s="495"/>
      <c r="F3143" s="495"/>
      <c r="G3143" s="495"/>
      <c r="H3143" s="495"/>
      <c r="I3143" s="495"/>
      <c r="J3143" s="495"/>
      <c r="K3143" s="495"/>
      <c r="L3143" s="495"/>
      <c r="M3143" s="495"/>
      <c r="N3143" s="495"/>
      <c r="O3143" s="495"/>
      <c r="P3143" s="235"/>
      <c r="Q3143" s="279"/>
      <c r="R3143" s="280"/>
      <c r="GO3143" s="277"/>
      <c r="GP3143" s="277"/>
      <c r="GQ3143" s="277"/>
      <c r="GR3143" s="277"/>
      <c r="GS3143" s="277"/>
      <c r="GT3143" s="277"/>
      <c r="GU3143" s="277"/>
      <c r="GW3143" s="157"/>
      <c r="GX3143" s="157"/>
      <c r="GY3143" s="157"/>
      <c r="GZ3143" s="277"/>
      <c r="HA3143" s="157"/>
      <c r="HB3143" s="157"/>
      <c r="HC3143" s="277"/>
      <c r="HD3143" s="277"/>
      <c r="HE3143" s="140" t="s">
        <v>676</v>
      </c>
      <c r="HF3143" s="277"/>
      <c r="HH3143" s="289"/>
    </row>
    <row r="3144" spans="1:216" ht="12.75" customHeight="1">
      <c r="A3144" s="210"/>
      <c r="B3144" s="187"/>
      <c r="C3144" s="495" t="s">
        <v>682</v>
      </c>
      <c r="D3144" s="495"/>
      <c r="E3144" s="495"/>
      <c r="F3144" s="495"/>
      <c r="G3144" s="495"/>
      <c r="H3144" s="495"/>
      <c r="I3144" s="495"/>
      <c r="J3144" s="495"/>
      <c r="K3144" s="495"/>
      <c r="L3144" s="495"/>
      <c r="M3144" s="495"/>
      <c r="N3144" s="495"/>
      <c r="O3144" s="495"/>
      <c r="P3144" s="234">
        <v>141213.89000000001</v>
      </c>
      <c r="Q3144" s="279"/>
      <c r="R3144" s="280"/>
      <c r="GO3144" s="277"/>
      <c r="GP3144" s="277"/>
      <c r="GQ3144" s="277"/>
      <c r="GR3144" s="277"/>
      <c r="GS3144" s="277"/>
      <c r="GT3144" s="277"/>
      <c r="GU3144" s="277"/>
      <c r="GW3144" s="157"/>
      <c r="GX3144" s="157"/>
      <c r="GY3144" s="157"/>
      <c r="GZ3144" s="277"/>
      <c r="HA3144" s="157"/>
      <c r="HB3144" s="157"/>
      <c r="HC3144" s="277"/>
      <c r="HD3144" s="277"/>
      <c r="HE3144" s="140" t="s">
        <v>682</v>
      </c>
      <c r="HF3144" s="277"/>
      <c r="HH3144" s="289"/>
    </row>
    <row r="3145" spans="1:216" ht="12.75" customHeight="1">
      <c r="A3145" s="210"/>
      <c r="B3145" s="187"/>
      <c r="C3145" s="495" t="s">
        <v>683</v>
      </c>
      <c r="D3145" s="495"/>
      <c r="E3145" s="495"/>
      <c r="F3145" s="495"/>
      <c r="G3145" s="495"/>
      <c r="H3145" s="495"/>
      <c r="I3145" s="495"/>
      <c r="J3145" s="495"/>
      <c r="K3145" s="495"/>
      <c r="L3145" s="495"/>
      <c r="M3145" s="495"/>
      <c r="N3145" s="495"/>
      <c r="O3145" s="495"/>
      <c r="P3145" s="234">
        <v>2844.69</v>
      </c>
      <c r="Q3145" s="279"/>
      <c r="R3145" s="280"/>
      <c r="GO3145" s="277"/>
      <c r="GP3145" s="277"/>
      <c r="GQ3145" s="277"/>
      <c r="GR3145" s="277"/>
      <c r="GS3145" s="277"/>
      <c r="GT3145" s="277"/>
      <c r="GU3145" s="277"/>
      <c r="GW3145" s="157"/>
      <c r="GX3145" s="157"/>
      <c r="GY3145" s="157"/>
      <c r="GZ3145" s="277"/>
      <c r="HA3145" s="157"/>
      <c r="HB3145" s="157"/>
      <c r="HC3145" s="277"/>
      <c r="HD3145" s="277"/>
      <c r="HE3145" s="140" t="s">
        <v>683</v>
      </c>
      <c r="HF3145" s="277"/>
      <c r="HH3145" s="289"/>
    </row>
    <row r="3146" spans="1:216" ht="12.75" customHeight="1">
      <c r="A3146" s="210"/>
      <c r="B3146" s="187"/>
      <c r="C3146" s="495" t="s">
        <v>684</v>
      </c>
      <c r="D3146" s="495"/>
      <c r="E3146" s="495"/>
      <c r="F3146" s="495"/>
      <c r="G3146" s="495"/>
      <c r="H3146" s="495"/>
      <c r="I3146" s="495"/>
      <c r="J3146" s="495"/>
      <c r="K3146" s="495"/>
      <c r="L3146" s="495"/>
      <c r="M3146" s="495"/>
      <c r="N3146" s="495"/>
      <c r="O3146" s="495"/>
      <c r="P3146" s="234">
        <v>1641.89</v>
      </c>
      <c r="Q3146" s="279"/>
      <c r="R3146" s="280"/>
      <c r="GO3146" s="277"/>
      <c r="GP3146" s="277"/>
      <c r="GQ3146" s="277"/>
      <c r="GR3146" s="277"/>
      <c r="GS3146" s="277"/>
      <c r="GT3146" s="277"/>
      <c r="GU3146" s="277"/>
      <c r="GW3146" s="157"/>
      <c r="GX3146" s="157"/>
      <c r="GY3146" s="157"/>
      <c r="GZ3146" s="277"/>
      <c r="HA3146" s="157"/>
      <c r="HB3146" s="157"/>
      <c r="HC3146" s="277"/>
      <c r="HD3146" s="277"/>
      <c r="HE3146" s="140" t="s">
        <v>684</v>
      </c>
      <c r="HF3146" s="277"/>
      <c r="HH3146" s="289"/>
    </row>
    <row r="3147" spans="1:216" ht="12.75" customHeight="1">
      <c r="A3147" s="210"/>
      <c r="B3147" s="187"/>
      <c r="C3147" s="495" t="s">
        <v>685</v>
      </c>
      <c r="D3147" s="495"/>
      <c r="E3147" s="495"/>
      <c r="F3147" s="495"/>
      <c r="G3147" s="495"/>
      <c r="H3147" s="495"/>
      <c r="I3147" s="495"/>
      <c r="J3147" s="495"/>
      <c r="K3147" s="495"/>
      <c r="L3147" s="495"/>
      <c r="M3147" s="495"/>
      <c r="N3147" s="495"/>
      <c r="O3147" s="495"/>
      <c r="P3147" s="234">
        <v>37427.58</v>
      </c>
      <c r="Q3147" s="279"/>
      <c r="R3147" s="280"/>
      <c r="GO3147" s="277"/>
      <c r="GP3147" s="277"/>
      <c r="GQ3147" s="277"/>
      <c r="GR3147" s="277"/>
      <c r="GS3147" s="277"/>
      <c r="GT3147" s="277"/>
      <c r="GU3147" s="277"/>
      <c r="GW3147" s="157"/>
      <c r="GX3147" s="157"/>
      <c r="GY3147" s="157"/>
      <c r="GZ3147" s="277"/>
      <c r="HA3147" s="157"/>
      <c r="HB3147" s="157"/>
      <c r="HC3147" s="277"/>
      <c r="HD3147" s="277"/>
      <c r="HE3147" s="140" t="s">
        <v>685</v>
      </c>
      <c r="HF3147" s="277"/>
      <c r="HH3147" s="289"/>
    </row>
    <row r="3148" spans="1:216" ht="12.75" customHeight="1">
      <c r="A3148" s="210"/>
      <c r="B3148" s="187"/>
      <c r="C3148" s="495" t="s">
        <v>686</v>
      </c>
      <c r="D3148" s="495"/>
      <c r="E3148" s="495"/>
      <c r="F3148" s="495"/>
      <c r="G3148" s="495"/>
      <c r="H3148" s="495"/>
      <c r="I3148" s="495"/>
      <c r="J3148" s="495"/>
      <c r="K3148" s="495"/>
      <c r="L3148" s="495"/>
      <c r="M3148" s="495"/>
      <c r="N3148" s="495"/>
      <c r="O3148" s="495"/>
      <c r="P3148" s="234">
        <v>138570.07999999999</v>
      </c>
      <c r="Q3148" s="279"/>
      <c r="R3148" s="280"/>
      <c r="GO3148" s="277"/>
      <c r="GP3148" s="277"/>
      <c r="GQ3148" s="277"/>
      <c r="GR3148" s="277"/>
      <c r="GS3148" s="277"/>
      <c r="GT3148" s="277"/>
      <c r="GU3148" s="277"/>
      <c r="GW3148" s="157"/>
      <c r="GX3148" s="157"/>
      <c r="GY3148" s="157"/>
      <c r="GZ3148" s="277"/>
      <c r="HA3148" s="157"/>
      <c r="HB3148" s="157"/>
      <c r="HC3148" s="277"/>
      <c r="HD3148" s="277"/>
      <c r="HE3148" s="140" t="s">
        <v>686</v>
      </c>
      <c r="HF3148" s="277"/>
      <c r="HH3148" s="289"/>
    </row>
    <row r="3149" spans="1:216" ht="12.75" customHeight="1">
      <c r="A3149" s="210"/>
      <c r="B3149" s="187"/>
      <c r="C3149" s="495" t="s">
        <v>687</v>
      </c>
      <c r="D3149" s="495"/>
      <c r="E3149" s="495"/>
      <c r="F3149" s="495"/>
      <c r="G3149" s="495"/>
      <c r="H3149" s="495"/>
      <c r="I3149" s="495"/>
      <c r="J3149" s="495"/>
      <c r="K3149" s="495"/>
      <c r="L3149" s="495"/>
      <c r="M3149" s="495"/>
      <c r="N3149" s="495"/>
      <c r="O3149" s="495"/>
      <c r="P3149" s="234">
        <v>72856.44</v>
      </c>
      <c r="Q3149" s="279"/>
      <c r="R3149" s="280"/>
      <c r="GO3149" s="277"/>
      <c r="GP3149" s="277"/>
      <c r="GQ3149" s="277"/>
      <c r="GR3149" s="277"/>
      <c r="GS3149" s="277"/>
      <c r="GT3149" s="277"/>
      <c r="GU3149" s="277"/>
      <c r="GW3149" s="157"/>
      <c r="GX3149" s="157"/>
      <c r="GY3149" s="157"/>
      <c r="GZ3149" s="277"/>
      <c r="HA3149" s="157"/>
      <c r="HB3149" s="157"/>
      <c r="HC3149" s="277"/>
      <c r="HD3149" s="277"/>
      <c r="HE3149" s="140" t="s">
        <v>687</v>
      </c>
      <c r="HF3149" s="277"/>
      <c r="HH3149" s="289"/>
    </row>
    <row r="3150" spans="1:216" ht="12.75" customHeight="1">
      <c r="A3150" s="210"/>
      <c r="B3150" s="187"/>
      <c r="C3150" s="495" t="s">
        <v>688</v>
      </c>
      <c r="D3150" s="495"/>
      <c r="E3150" s="495"/>
      <c r="F3150" s="495"/>
      <c r="G3150" s="495"/>
      <c r="H3150" s="495"/>
      <c r="I3150" s="495"/>
      <c r="J3150" s="495"/>
      <c r="K3150" s="495"/>
      <c r="L3150" s="495"/>
      <c r="M3150" s="495"/>
      <c r="N3150" s="495"/>
      <c r="O3150" s="495"/>
      <c r="P3150" s="234">
        <v>142855.78</v>
      </c>
      <c r="Q3150" s="279"/>
      <c r="R3150" s="280"/>
      <c r="GO3150" s="277"/>
      <c r="GP3150" s="277"/>
      <c r="GQ3150" s="277"/>
      <c r="GR3150" s="277"/>
      <c r="GS3150" s="277"/>
      <c r="GT3150" s="277"/>
      <c r="GU3150" s="277"/>
      <c r="GW3150" s="157"/>
      <c r="GX3150" s="157"/>
      <c r="GY3150" s="157"/>
      <c r="GZ3150" s="277"/>
      <c r="HA3150" s="157"/>
      <c r="HB3150" s="157"/>
      <c r="HC3150" s="277"/>
      <c r="HD3150" s="277"/>
      <c r="HE3150" s="140" t="s">
        <v>688</v>
      </c>
      <c r="HF3150" s="277"/>
      <c r="HH3150" s="289"/>
    </row>
    <row r="3151" spans="1:216" ht="12.75" customHeight="1">
      <c r="A3151" s="210"/>
      <c r="B3151" s="187"/>
      <c r="C3151" s="495" t="s">
        <v>689</v>
      </c>
      <c r="D3151" s="495"/>
      <c r="E3151" s="495"/>
      <c r="F3151" s="495"/>
      <c r="G3151" s="495"/>
      <c r="H3151" s="495"/>
      <c r="I3151" s="495"/>
      <c r="J3151" s="495"/>
      <c r="K3151" s="495"/>
      <c r="L3151" s="495"/>
      <c r="M3151" s="495"/>
      <c r="N3151" s="495"/>
      <c r="O3151" s="495"/>
      <c r="P3151" s="234">
        <v>138570.07999999999</v>
      </c>
      <c r="Q3151" s="279"/>
      <c r="R3151" s="280"/>
      <c r="GO3151" s="277"/>
      <c r="GP3151" s="277"/>
      <c r="GQ3151" s="277"/>
      <c r="GR3151" s="277"/>
      <c r="GS3151" s="277"/>
      <c r="GT3151" s="277"/>
      <c r="GU3151" s="277"/>
      <c r="GW3151" s="157"/>
      <c r="GX3151" s="157"/>
      <c r="GY3151" s="157"/>
      <c r="GZ3151" s="277"/>
      <c r="HA3151" s="157"/>
      <c r="HB3151" s="157"/>
      <c r="HC3151" s="277"/>
      <c r="HD3151" s="277"/>
      <c r="HE3151" s="140" t="s">
        <v>689</v>
      </c>
      <c r="HF3151" s="277"/>
      <c r="HH3151" s="289"/>
    </row>
    <row r="3152" spans="1:216" ht="12.75" customHeight="1">
      <c r="A3152" s="210"/>
      <c r="B3152" s="187"/>
      <c r="C3152" s="495" t="s">
        <v>690</v>
      </c>
      <c r="D3152" s="495"/>
      <c r="E3152" s="495"/>
      <c r="F3152" s="495"/>
      <c r="G3152" s="495"/>
      <c r="H3152" s="495"/>
      <c r="I3152" s="495"/>
      <c r="J3152" s="495"/>
      <c r="K3152" s="495"/>
      <c r="L3152" s="495"/>
      <c r="M3152" s="495"/>
      <c r="N3152" s="495"/>
      <c r="O3152" s="495"/>
      <c r="P3152" s="234">
        <v>72856.44</v>
      </c>
      <c r="Q3152" s="279"/>
      <c r="R3152" s="280"/>
      <c r="GO3152" s="277"/>
      <c r="GP3152" s="277"/>
      <c r="GQ3152" s="277"/>
      <c r="GR3152" s="277"/>
      <c r="GS3152" s="277"/>
      <c r="GT3152" s="277"/>
      <c r="GU3152" s="277"/>
      <c r="GW3152" s="157"/>
      <c r="GX3152" s="157"/>
      <c r="GY3152" s="157"/>
      <c r="GZ3152" s="277"/>
      <c r="HA3152" s="157"/>
      <c r="HB3152" s="157"/>
      <c r="HC3152" s="277"/>
      <c r="HD3152" s="277"/>
      <c r="HE3152" s="140" t="s">
        <v>690</v>
      </c>
      <c r="HF3152" s="277"/>
      <c r="HH3152" s="289"/>
    </row>
    <row r="3153" spans="1:216" ht="12.75" customHeight="1">
      <c r="A3153" s="210"/>
      <c r="B3153" s="230"/>
      <c r="C3153" s="496" t="s">
        <v>2343</v>
      </c>
      <c r="D3153" s="496"/>
      <c r="E3153" s="496"/>
      <c r="F3153" s="496"/>
      <c r="G3153" s="496"/>
      <c r="H3153" s="496"/>
      <c r="I3153" s="496"/>
      <c r="J3153" s="496"/>
      <c r="K3153" s="496"/>
      <c r="L3153" s="496"/>
      <c r="M3153" s="496"/>
      <c r="N3153" s="496"/>
      <c r="O3153" s="496"/>
      <c r="P3153" s="236">
        <v>394554.57</v>
      </c>
      <c r="Q3153" s="279"/>
      <c r="R3153" s="280"/>
      <c r="GO3153" s="277"/>
      <c r="GP3153" s="277"/>
      <c r="GQ3153" s="277"/>
      <c r="GR3153" s="277"/>
      <c r="GS3153" s="277"/>
      <c r="GT3153" s="277"/>
      <c r="GU3153" s="277"/>
      <c r="GW3153" s="157"/>
      <c r="GX3153" s="157"/>
      <c r="GY3153" s="157"/>
      <c r="GZ3153" s="277"/>
      <c r="HA3153" s="157"/>
      <c r="HB3153" s="157"/>
      <c r="HC3153" s="277"/>
      <c r="HD3153" s="277"/>
      <c r="HF3153" s="277" t="s">
        <v>2343</v>
      </c>
      <c r="HH3153" s="289"/>
    </row>
    <row r="3154" spans="1:216" ht="12.75" customHeight="1">
      <c r="A3154" s="210"/>
      <c r="B3154" s="187"/>
      <c r="C3154" s="495" t="s">
        <v>692</v>
      </c>
      <c r="D3154" s="495"/>
      <c r="E3154" s="495"/>
      <c r="F3154" s="495"/>
      <c r="G3154" s="495"/>
      <c r="H3154" s="495"/>
      <c r="I3154" s="495"/>
      <c r="J3154" s="495"/>
      <c r="K3154" s="495"/>
      <c r="L3154" s="495"/>
      <c r="M3154" s="495"/>
      <c r="N3154" s="495"/>
      <c r="O3154" s="495"/>
      <c r="P3154" s="235"/>
      <c r="Q3154" s="279"/>
      <c r="R3154" s="280"/>
      <c r="GO3154" s="277"/>
      <c r="GP3154" s="277"/>
      <c r="GQ3154" s="277"/>
      <c r="GR3154" s="277"/>
      <c r="GS3154" s="277"/>
      <c r="GT3154" s="277"/>
      <c r="GU3154" s="277"/>
      <c r="GW3154" s="157"/>
      <c r="GX3154" s="157"/>
      <c r="GY3154" s="157"/>
      <c r="GZ3154" s="277"/>
      <c r="HA3154" s="157"/>
      <c r="HB3154" s="157"/>
      <c r="HC3154" s="277"/>
      <c r="HD3154" s="277"/>
      <c r="HE3154" s="140" t="s">
        <v>692</v>
      </c>
      <c r="HF3154" s="277"/>
      <c r="HH3154" s="289"/>
    </row>
    <row r="3155" spans="1:216" ht="12.75" customHeight="1">
      <c r="A3155" s="210"/>
      <c r="B3155" s="187"/>
      <c r="C3155" s="495" t="s">
        <v>694</v>
      </c>
      <c r="D3155" s="495"/>
      <c r="E3155" s="495"/>
      <c r="F3155" s="495"/>
      <c r="G3155" s="495"/>
      <c r="H3155" s="495"/>
      <c r="I3155" s="495"/>
      <c r="J3155" s="495"/>
      <c r="K3155" s="237" t="s">
        <v>2344</v>
      </c>
      <c r="L3155" s="231"/>
      <c r="M3155" s="231"/>
      <c r="O3155" s="238"/>
      <c r="P3155" s="235"/>
      <c r="Q3155" s="279"/>
      <c r="R3155" s="280"/>
      <c r="GO3155" s="277"/>
      <c r="GP3155" s="277"/>
      <c r="GQ3155" s="277"/>
      <c r="GR3155" s="277"/>
      <c r="GS3155" s="277"/>
      <c r="GT3155" s="277"/>
      <c r="GU3155" s="277"/>
      <c r="GW3155" s="157"/>
      <c r="GX3155" s="157"/>
      <c r="GY3155" s="157"/>
      <c r="GZ3155" s="277"/>
      <c r="HA3155" s="157"/>
      <c r="HB3155" s="157"/>
      <c r="HC3155" s="277"/>
      <c r="HD3155" s="277"/>
      <c r="HF3155" s="277"/>
      <c r="HG3155" s="140" t="s">
        <v>694</v>
      </c>
      <c r="HH3155" s="289"/>
    </row>
    <row r="3156" spans="1:216" ht="12.75" customHeight="1">
      <c r="A3156" s="210"/>
      <c r="B3156" s="187"/>
      <c r="C3156" s="495" t="s">
        <v>696</v>
      </c>
      <c r="D3156" s="495"/>
      <c r="E3156" s="495"/>
      <c r="F3156" s="495"/>
      <c r="G3156" s="495"/>
      <c r="H3156" s="495"/>
      <c r="I3156" s="495"/>
      <c r="J3156" s="495"/>
      <c r="K3156" s="237" t="s">
        <v>2345</v>
      </c>
      <c r="L3156" s="231"/>
      <c r="M3156" s="231"/>
      <c r="O3156" s="238"/>
      <c r="P3156" s="235"/>
      <c r="Q3156" s="279"/>
      <c r="R3156" s="280"/>
      <c r="GO3156" s="277"/>
      <c r="GP3156" s="277"/>
      <c r="GQ3156" s="277"/>
      <c r="GR3156" s="277"/>
      <c r="GS3156" s="277"/>
      <c r="GT3156" s="277"/>
      <c r="GU3156" s="277"/>
      <c r="GW3156" s="157"/>
      <c r="GX3156" s="157"/>
      <c r="GY3156" s="157"/>
      <c r="GZ3156" s="277"/>
      <c r="HA3156" s="157"/>
      <c r="HB3156" s="157"/>
      <c r="HC3156" s="277"/>
      <c r="HD3156" s="277"/>
      <c r="HF3156" s="277"/>
      <c r="HG3156" s="140" t="s">
        <v>696</v>
      </c>
      <c r="HH3156" s="289"/>
    </row>
    <row r="3157" spans="1:216" ht="12.75" customHeight="1">
      <c r="A3157" s="497" t="s">
        <v>2346</v>
      </c>
      <c r="B3157" s="497"/>
      <c r="C3157" s="497"/>
      <c r="D3157" s="497"/>
      <c r="E3157" s="497"/>
      <c r="F3157" s="497"/>
      <c r="G3157" s="497"/>
      <c r="H3157" s="497"/>
      <c r="I3157" s="497"/>
      <c r="J3157" s="497"/>
      <c r="K3157" s="497"/>
      <c r="L3157" s="497"/>
      <c r="M3157" s="497"/>
      <c r="N3157" s="497"/>
      <c r="O3157" s="497"/>
      <c r="P3157" s="497"/>
      <c r="GO3157" s="277" t="s">
        <v>2346</v>
      </c>
      <c r="GP3157" s="277"/>
      <c r="GQ3157" s="277"/>
      <c r="GR3157" s="277"/>
      <c r="GS3157" s="277"/>
      <c r="GT3157" s="277"/>
      <c r="GU3157" s="277"/>
      <c r="GW3157" s="157"/>
      <c r="GX3157" s="157"/>
      <c r="GY3157" s="157"/>
      <c r="GZ3157" s="277"/>
      <c r="HA3157" s="157"/>
      <c r="HB3157" s="157"/>
      <c r="HC3157" s="277"/>
      <c r="HD3157" s="277"/>
      <c r="HF3157" s="277"/>
      <c r="HH3157" s="289"/>
    </row>
    <row r="3158" spans="1:216" ht="12.75" customHeight="1">
      <c r="A3158" s="178" t="s">
        <v>879</v>
      </c>
      <c r="B3158" s="179" t="s">
        <v>2347</v>
      </c>
      <c r="C3158" s="498" t="s">
        <v>2348</v>
      </c>
      <c r="D3158" s="498"/>
      <c r="E3158" s="498"/>
      <c r="F3158" s="498"/>
      <c r="G3158" s="498"/>
      <c r="H3158" s="180" t="s">
        <v>610</v>
      </c>
      <c r="I3158" s="181">
        <v>25.5</v>
      </c>
      <c r="J3158" s="182">
        <v>1</v>
      </c>
      <c r="K3158" s="222">
        <v>25.5</v>
      </c>
      <c r="L3158" s="183"/>
      <c r="M3158" s="181"/>
      <c r="N3158" s="184"/>
      <c r="O3158" s="181"/>
      <c r="P3158" s="185"/>
      <c r="GO3158" s="277"/>
      <c r="GP3158" s="277"/>
      <c r="GQ3158" s="277" t="s">
        <v>2348</v>
      </c>
      <c r="GR3158" s="277"/>
      <c r="GS3158" s="277"/>
      <c r="GT3158" s="277"/>
      <c r="GU3158" s="277"/>
      <c r="GW3158" s="157"/>
      <c r="GX3158" s="157"/>
      <c r="GY3158" s="157"/>
      <c r="GZ3158" s="277"/>
      <c r="HA3158" s="157"/>
      <c r="HB3158" s="157"/>
      <c r="HC3158" s="277"/>
      <c r="HD3158" s="277"/>
      <c r="HF3158" s="277"/>
      <c r="HH3158" s="289"/>
    </row>
    <row r="3159" spans="1:216" ht="12.75" customHeight="1">
      <c r="A3159" s="186"/>
      <c r="B3159" s="187"/>
      <c r="C3159" s="499" t="s">
        <v>2011</v>
      </c>
      <c r="D3159" s="499"/>
      <c r="E3159" s="499"/>
      <c r="F3159" s="499"/>
      <c r="G3159" s="499"/>
      <c r="H3159" s="499"/>
      <c r="I3159" s="499"/>
      <c r="J3159" s="499"/>
      <c r="K3159" s="499"/>
      <c r="L3159" s="499"/>
      <c r="M3159" s="499"/>
      <c r="N3159" s="499"/>
      <c r="O3159" s="499"/>
      <c r="P3159" s="499"/>
      <c r="GO3159" s="277"/>
      <c r="GP3159" s="277"/>
      <c r="GQ3159" s="277"/>
      <c r="GR3159" s="277"/>
      <c r="GS3159" s="277"/>
      <c r="GT3159" s="277"/>
      <c r="GU3159" s="277"/>
      <c r="GV3159" s="140" t="s">
        <v>2011</v>
      </c>
      <c r="GW3159" s="157"/>
      <c r="GX3159" s="157"/>
      <c r="GY3159" s="157"/>
      <c r="GZ3159" s="277"/>
      <c r="HA3159" s="157"/>
      <c r="HB3159" s="157"/>
      <c r="HC3159" s="277"/>
      <c r="HD3159" s="277"/>
      <c r="HF3159" s="277"/>
      <c r="HH3159" s="289"/>
    </row>
    <row r="3160" spans="1:216" ht="12.75" customHeight="1">
      <c r="A3160" s="188"/>
      <c r="B3160" s="189" t="s">
        <v>164</v>
      </c>
      <c r="C3160" s="501" t="s">
        <v>391</v>
      </c>
      <c r="D3160" s="501"/>
      <c r="E3160" s="501"/>
      <c r="F3160" s="501"/>
      <c r="G3160" s="501"/>
      <c r="H3160" s="190" t="s">
        <v>392</v>
      </c>
      <c r="I3160" s="191"/>
      <c r="J3160" s="191"/>
      <c r="K3160" s="197">
        <v>733.859196</v>
      </c>
      <c r="L3160" s="193"/>
      <c r="M3160" s="191"/>
      <c r="N3160" s="193"/>
      <c r="O3160" s="191"/>
      <c r="P3160" s="194">
        <v>415467.05</v>
      </c>
      <c r="GO3160" s="277"/>
      <c r="GP3160" s="277"/>
      <c r="GQ3160" s="277"/>
      <c r="GR3160" s="277"/>
      <c r="GS3160" s="277"/>
      <c r="GT3160" s="277"/>
      <c r="GU3160" s="277"/>
      <c r="GW3160" s="157" t="s">
        <v>391</v>
      </c>
      <c r="GX3160" s="157"/>
      <c r="GY3160" s="157"/>
      <c r="GZ3160" s="277"/>
      <c r="HA3160" s="157"/>
      <c r="HB3160" s="157"/>
      <c r="HC3160" s="277"/>
      <c r="HD3160" s="277"/>
      <c r="HF3160" s="277"/>
      <c r="HH3160" s="289"/>
    </row>
    <row r="3161" spans="1:216" ht="12.75" customHeight="1">
      <c r="A3161" s="195"/>
      <c r="B3161" s="189" t="s">
        <v>393</v>
      </c>
      <c r="C3161" s="501" t="s">
        <v>394</v>
      </c>
      <c r="D3161" s="501"/>
      <c r="E3161" s="501"/>
      <c r="F3161" s="501"/>
      <c r="G3161" s="501"/>
      <c r="H3161" s="190" t="s">
        <v>392</v>
      </c>
      <c r="I3161" s="201">
        <v>27.76</v>
      </c>
      <c r="J3161" s="202">
        <v>1.0367</v>
      </c>
      <c r="K3161" s="197">
        <v>733.859196</v>
      </c>
      <c r="L3161" s="198"/>
      <c r="M3161" s="199"/>
      <c r="N3161" s="200">
        <v>566.14</v>
      </c>
      <c r="O3161" s="191"/>
      <c r="P3161" s="194">
        <v>415467.05</v>
      </c>
      <c r="Q3161" s="278"/>
      <c r="R3161" s="278"/>
      <c r="GO3161" s="277"/>
      <c r="GP3161" s="277"/>
      <c r="GQ3161" s="277"/>
      <c r="GR3161" s="277"/>
      <c r="GS3161" s="277"/>
      <c r="GT3161" s="277"/>
      <c r="GU3161" s="277"/>
      <c r="GW3161" s="157"/>
      <c r="GX3161" s="157" t="s">
        <v>394</v>
      </c>
      <c r="GY3161" s="157"/>
      <c r="GZ3161" s="277"/>
      <c r="HA3161" s="157"/>
      <c r="HB3161" s="157"/>
      <c r="HC3161" s="277"/>
      <c r="HD3161" s="277"/>
      <c r="HF3161" s="277"/>
      <c r="HH3161" s="289"/>
    </row>
    <row r="3162" spans="1:216" ht="12.75" customHeight="1">
      <c r="A3162" s="188"/>
      <c r="B3162" s="189" t="s">
        <v>167</v>
      </c>
      <c r="C3162" s="501" t="s">
        <v>395</v>
      </c>
      <c r="D3162" s="501"/>
      <c r="E3162" s="501"/>
      <c r="F3162" s="501"/>
      <c r="G3162" s="501"/>
      <c r="H3162" s="190"/>
      <c r="I3162" s="191"/>
      <c r="J3162" s="191"/>
      <c r="K3162" s="191"/>
      <c r="L3162" s="193"/>
      <c r="M3162" s="191"/>
      <c r="N3162" s="193"/>
      <c r="O3162" s="191"/>
      <c r="P3162" s="194">
        <v>23212.98</v>
      </c>
      <c r="GO3162" s="277"/>
      <c r="GP3162" s="277"/>
      <c r="GQ3162" s="277"/>
      <c r="GR3162" s="277"/>
      <c r="GS3162" s="277"/>
      <c r="GT3162" s="277"/>
      <c r="GU3162" s="277"/>
      <c r="GW3162" s="157" t="s">
        <v>395</v>
      </c>
      <c r="GX3162" s="157"/>
      <c r="GY3162" s="157"/>
      <c r="GZ3162" s="277"/>
      <c r="HA3162" s="157"/>
      <c r="HB3162" s="157"/>
      <c r="HC3162" s="277"/>
      <c r="HD3162" s="277"/>
      <c r="HF3162" s="277"/>
      <c r="HH3162" s="289"/>
    </row>
    <row r="3163" spans="1:216" ht="12.75" customHeight="1">
      <c r="A3163" s="188"/>
      <c r="B3163" s="189"/>
      <c r="C3163" s="501" t="s">
        <v>396</v>
      </c>
      <c r="D3163" s="501"/>
      <c r="E3163" s="501"/>
      <c r="F3163" s="501"/>
      <c r="G3163" s="501"/>
      <c r="H3163" s="190" t="s">
        <v>392</v>
      </c>
      <c r="I3163" s="191"/>
      <c r="J3163" s="191"/>
      <c r="K3163" s="197">
        <v>9.5169060000000005</v>
      </c>
      <c r="L3163" s="193"/>
      <c r="M3163" s="191"/>
      <c r="N3163" s="193"/>
      <c r="O3163" s="191"/>
      <c r="P3163" s="194">
        <v>6457.32</v>
      </c>
      <c r="GO3163" s="277"/>
      <c r="GP3163" s="277"/>
      <c r="GQ3163" s="277"/>
      <c r="GR3163" s="277"/>
      <c r="GS3163" s="277"/>
      <c r="GT3163" s="277"/>
      <c r="GU3163" s="277"/>
      <c r="GW3163" s="157" t="s">
        <v>396</v>
      </c>
      <c r="GX3163" s="157"/>
      <c r="GY3163" s="157"/>
      <c r="GZ3163" s="277"/>
      <c r="HA3163" s="157"/>
      <c r="HB3163" s="157"/>
      <c r="HC3163" s="277"/>
      <c r="HD3163" s="277"/>
      <c r="HF3163" s="277"/>
      <c r="HH3163" s="289"/>
    </row>
    <row r="3164" spans="1:216" ht="12.75" customHeight="1">
      <c r="A3164" s="195"/>
      <c r="B3164" s="189" t="s">
        <v>397</v>
      </c>
      <c r="C3164" s="501" t="s">
        <v>398</v>
      </c>
      <c r="D3164" s="501"/>
      <c r="E3164" s="501"/>
      <c r="F3164" s="501"/>
      <c r="G3164" s="501"/>
      <c r="H3164" s="190" t="s">
        <v>399</v>
      </c>
      <c r="I3164" s="201">
        <v>0.18</v>
      </c>
      <c r="J3164" s="202">
        <v>1.0367</v>
      </c>
      <c r="K3164" s="197">
        <v>4.7584530000000003</v>
      </c>
      <c r="L3164" s="198"/>
      <c r="M3164" s="199"/>
      <c r="N3164" s="200">
        <v>1582.31</v>
      </c>
      <c r="O3164" s="191"/>
      <c r="P3164" s="194">
        <v>7529.35</v>
      </c>
      <c r="Q3164" s="278"/>
      <c r="R3164" s="278"/>
      <c r="GO3164" s="277"/>
      <c r="GP3164" s="277"/>
      <c r="GQ3164" s="277"/>
      <c r="GR3164" s="277"/>
      <c r="GS3164" s="277"/>
      <c r="GT3164" s="277"/>
      <c r="GU3164" s="277"/>
      <c r="GW3164" s="157"/>
      <c r="GX3164" s="157" t="s">
        <v>398</v>
      </c>
      <c r="GY3164" s="157"/>
      <c r="GZ3164" s="277"/>
      <c r="HA3164" s="157"/>
      <c r="HB3164" s="157"/>
      <c r="HC3164" s="277"/>
      <c r="HD3164" s="277"/>
      <c r="HF3164" s="277"/>
      <c r="HH3164" s="289"/>
    </row>
    <row r="3165" spans="1:216" ht="12.75" customHeight="1">
      <c r="A3165" s="203"/>
      <c r="B3165" s="189" t="s">
        <v>400</v>
      </c>
      <c r="C3165" s="501" t="s">
        <v>401</v>
      </c>
      <c r="D3165" s="501"/>
      <c r="E3165" s="501"/>
      <c r="F3165" s="501"/>
      <c r="G3165" s="501"/>
      <c r="H3165" s="190" t="s">
        <v>392</v>
      </c>
      <c r="I3165" s="201">
        <v>0.18</v>
      </c>
      <c r="J3165" s="202">
        <v>1.0367</v>
      </c>
      <c r="K3165" s="197">
        <v>4.7584530000000003</v>
      </c>
      <c r="L3165" s="193"/>
      <c r="M3165" s="191"/>
      <c r="N3165" s="204">
        <v>777.91</v>
      </c>
      <c r="O3165" s="191"/>
      <c r="P3165" s="194">
        <v>3701.65</v>
      </c>
      <c r="GO3165" s="277"/>
      <c r="GP3165" s="277"/>
      <c r="GQ3165" s="277"/>
      <c r="GR3165" s="277"/>
      <c r="GS3165" s="277"/>
      <c r="GT3165" s="277"/>
      <c r="GU3165" s="277"/>
      <c r="GW3165" s="157"/>
      <c r="GX3165" s="157"/>
      <c r="GY3165" s="157" t="s">
        <v>401</v>
      </c>
      <c r="GZ3165" s="277"/>
      <c r="HA3165" s="157"/>
      <c r="HB3165" s="157"/>
      <c r="HC3165" s="277"/>
      <c r="HD3165" s="277"/>
      <c r="HF3165" s="277"/>
      <c r="HH3165" s="289"/>
    </row>
    <row r="3166" spans="1:216" ht="12.75" customHeight="1">
      <c r="A3166" s="195"/>
      <c r="B3166" s="189" t="s">
        <v>402</v>
      </c>
      <c r="C3166" s="501" t="s">
        <v>403</v>
      </c>
      <c r="D3166" s="501"/>
      <c r="E3166" s="501"/>
      <c r="F3166" s="501"/>
      <c r="G3166" s="501"/>
      <c r="H3166" s="190" t="s">
        <v>399</v>
      </c>
      <c r="I3166" s="201">
        <v>0.18</v>
      </c>
      <c r="J3166" s="202">
        <v>1.0367</v>
      </c>
      <c r="K3166" s="197">
        <v>4.7584530000000003</v>
      </c>
      <c r="L3166" s="198"/>
      <c r="M3166" s="199"/>
      <c r="N3166" s="200">
        <v>543.33000000000004</v>
      </c>
      <c r="O3166" s="191"/>
      <c r="P3166" s="194">
        <v>2585.41</v>
      </c>
      <c r="Q3166" s="278"/>
      <c r="R3166" s="278"/>
      <c r="GO3166" s="277"/>
      <c r="GP3166" s="277"/>
      <c r="GQ3166" s="277"/>
      <c r="GR3166" s="277"/>
      <c r="GS3166" s="277"/>
      <c r="GT3166" s="277"/>
      <c r="GU3166" s="277"/>
      <c r="GW3166" s="157"/>
      <c r="GX3166" s="157" t="s">
        <v>403</v>
      </c>
      <c r="GY3166" s="157"/>
      <c r="GZ3166" s="277"/>
      <c r="HA3166" s="157"/>
      <c r="HB3166" s="157"/>
      <c r="HC3166" s="277"/>
      <c r="HD3166" s="277"/>
      <c r="HF3166" s="277"/>
      <c r="HH3166" s="289"/>
    </row>
    <row r="3167" spans="1:216" ht="12.75" customHeight="1">
      <c r="A3167" s="203"/>
      <c r="B3167" s="189" t="s">
        <v>404</v>
      </c>
      <c r="C3167" s="501" t="s">
        <v>405</v>
      </c>
      <c r="D3167" s="501"/>
      <c r="E3167" s="501"/>
      <c r="F3167" s="501"/>
      <c r="G3167" s="501"/>
      <c r="H3167" s="190" t="s">
        <v>392</v>
      </c>
      <c r="I3167" s="201">
        <v>0.18</v>
      </c>
      <c r="J3167" s="202">
        <v>1.0367</v>
      </c>
      <c r="K3167" s="197">
        <v>4.7584530000000003</v>
      </c>
      <c r="L3167" s="193"/>
      <c r="M3167" s="191"/>
      <c r="N3167" s="204">
        <v>579.11</v>
      </c>
      <c r="O3167" s="191"/>
      <c r="P3167" s="194">
        <v>2755.67</v>
      </c>
      <c r="GO3167" s="277"/>
      <c r="GP3167" s="277"/>
      <c r="GQ3167" s="277"/>
      <c r="GR3167" s="277"/>
      <c r="GS3167" s="277"/>
      <c r="GT3167" s="277"/>
      <c r="GU3167" s="277"/>
      <c r="GW3167" s="157"/>
      <c r="GX3167" s="157"/>
      <c r="GY3167" s="157" t="s">
        <v>405</v>
      </c>
      <c r="GZ3167" s="277"/>
      <c r="HA3167" s="157"/>
      <c r="HB3167" s="157"/>
      <c r="HC3167" s="277"/>
      <c r="HD3167" s="277"/>
      <c r="HF3167" s="277"/>
      <c r="HH3167" s="289"/>
    </row>
    <row r="3168" spans="1:216" ht="22.5" customHeight="1">
      <c r="A3168" s="195"/>
      <c r="B3168" s="189" t="s">
        <v>406</v>
      </c>
      <c r="C3168" s="501" t="s">
        <v>407</v>
      </c>
      <c r="D3168" s="501"/>
      <c r="E3168" s="501"/>
      <c r="F3168" s="501"/>
      <c r="G3168" s="501"/>
      <c r="H3168" s="190" t="s">
        <v>399</v>
      </c>
      <c r="I3168" s="201">
        <v>14.32</v>
      </c>
      <c r="J3168" s="202">
        <v>1.0367</v>
      </c>
      <c r="K3168" s="197">
        <v>378.56137200000001</v>
      </c>
      <c r="L3168" s="198"/>
      <c r="M3168" s="199"/>
      <c r="N3168" s="200">
        <v>34.6</v>
      </c>
      <c r="O3168" s="191"/>
      <c r="P3168" s="194">
        <v>13098.22</v>
      </c>
      <c r="Q3168" s="278"/>
      <c r="R3168" s="278"/>
      <c r="GO3168" s="277"/>
      <c r="GP3168" s="277"/>
      <c r="GQ3168" s="277"/>
      <c r="GR3168" s="277"/>
      <c r="GS3168" s="277"/>
      <c r="GT3168" s="277"/>
      <c r="GU3168" s="277"/>
      <c r="GW3168" s="157"/>
      <c r="GX3168" s="157" t="s">
        <v>407</v>
      </c>
      <c r="GY3168" s="157"/>
      <c r="GZ3168" s="277"/>
      <c r="HA3168" s="157"/>
      <c r="HB3168" s="157"/>
      <c r="HC3168" s="277"/>
      <c r="HD3168" s="277"/>
      <c r="HF3168" s="277"/>
      <c r="HH3168" s="289"/>
    </row>
    <row r="3169" spans="1:216" ht="12.75" customHeight="1">
      <c r="A3169" s="188"/>
      <c r="B3169" s="189" t="s">
        <v>180</v>
      </c>
      <c r="C3169" s="501" t="s">
        <v>410</v>
      </c>
      <c r="D3169" s="501"/>
      <c r="E3169" s="501"/>
      <c r="F3169" s="501"/>
      <c r="G3169" s="501"/>
      <c r="H3169" s="190"/>
      <c r="I3169" s="191"/>
      <c r="J3169" s="191"/>
      <c r="K3169" s="191"/>
      <c r="L3169" s="193"/>
      <c r="M3169" s="191"/>
      <c r="N3169" s="193"/>
      <c r="O3169" s="191"/>
      <c r="P3169" s="194">
        <v>105193.04</v>
      </c>
      <c r="GO3169" s="277"/>
      <c r="GP3169" s="277"/>
      <c r="GQ3169" s="277"/>
      <c r="GR3169" s="277"/>
      <c r="GS3169" s="277"/>
      <c r="GT3169" s="277"/>
      <c r="GU3169" s="277"/>
      <c r="GW3169" s="157" t="s">
        <v>410</v>
      </c>
      <c r="GX3169" s="157"/>
      <c r="GY3169" s="157"/>
      <c r="GZ3169" s="277"/>
      <c r="HA3169" s="157"/>
      <c r="HB3169" s="157"/>
      <c r="HC3169" s="277"/>
      <c r="HD3169" s="277"/>
      <c r="HF3169" s="277"/>
      <c r="HH3169" s="289"/>
    </row>
    <row r="3170" spans="1:216" ht="12.75" customHeight="1">
      <c r="A3170" s="195"/>
      <c r="B3170" s="189" t="s">
        <v>590</v>
      </c>
      <c r="C3170" s="501" t="s">
        <v>591</v>
      </c>
      <c r="D3170" s="501"/>
      <c r="E3170" s="501"/>
      <c r="F3170" s="501"/>
      <c r="G3170" s="501"/>
      <c r="H3170" s="190" t="s">
        <v>592</v>
      </c>
      <c r="I3170" s="207">
        <v>0.56799999999999995</v>
      </c>
      <c r="J3170" s="202">
        <v>1.0367</v>
      </c>
      <c r="K3170" s="215">
        <v>15.0155628</v>
      </c>
      <c r="L3170" s="198"/>
      <c r="M3170" s="199"/>
      <c r="N3170" s="200">
        <v>7.46</v>
      </c>
      <c r="O3170" s="191"/>
      <c r="P3170" s="194">
        <v>112.02</v>
      </c>
      <c r="Q3170" s="278"/>
      <c r="R3170" s="278"/>
      <c r="GO3170" s="277"/>
      <c r="GP3170" s="277"/>
      <c r="GQ3170" s="277"/>
      <c r="GR3170" s="277"/>
      <c r="GS3170" s="277"/>
      <c r="GT3170" s="277"/>
      <c r="GU3170" s="277"/>
      <c r="GW3170" s="157"/>
      <c r="GX3170" s="157" t="s">
        <v>591</v>
      </c>
      <c r="GY3170" s="157"/>
      <c r="GZ3170" s="277"/>
      <c r="HA3170" s="157"/>
      <c r="HB3170" s="157"/>
      <c r="HC3170" s="277"/>
      <c r="HD3170" s="277"/>
      <c r="HF3170" s="277"/>
      <c r="HH3170" s="289"/>
    </row>
    <row r="3171" spans="1:216" ht="22.5" customHeight="1">
      <c r="A3171" s="195"/>
      <c r="B3171" s="189" t="s">
        <v>411</v>
      </c>
      <c r="C3171" s="501" t="s">
        <v>412</v>
      </c>
      <c r="D3171" s="501"/>
      <c r="E3171" s="501"/>
      <c r="F3171" s="501"/>
      <c r="G3171" s="501"/>
      <c r="H3171" s="190" t="s">
        <v>413</v>
      </c>
      <c r="I3171" s="201">
        <v>1.05</v>
      </c>
      <c r="J3171" s="202">
        <v>1.0367</v>
      </c>
      <c r="K3171" s="215">
        <v>27.757642499999999</v>
      </c>
      <c r="L3171" s="205">
        <v>155.63</v>
      </c>
      <c r="M3171" s="206">
        <v>0.77</v>
      </c>
      <c r="N3171" s="200">
        <v>119.84</v>
      </c>
      <c r="O3171" s="191"/>
      <c r="P3171" s="194">
        <v>3326.48</v>
      </c>
      <c r="Q3171" s="278"/>
      <c r="R3171" s="278"/>
      <c r="GO3171" s="277"/>
      <c r="GP3171" s="277"/>
      <c r="GQ3171" s="277"/>
      <c r="GR3171" s="277"/>
      <c r="GS3171" s="277"/>
      <c r="GT3171" s="277"/>
      <c r="GU3171" s="277"/>
      <c r="GW3171" s="157"/>
      <c r="GX3171" s="157" t="s">
        <v>412</v>
      </c>
      <c r="GY3171" s="157"/>
      <c r="GZ3171" s="277"/>
      <c r="HA3171" s="157"/>
      <c r="HB3171" s="157"/>
      <c r="HC3171" s="277"/>
      <c r="HD3171" s="277"/>
      <c r="HF3171" s="277"/>
      <c r="HH3171" s="289"/>
    </row>
    <row r="3172" spans="1:216" ht="12.75" customHeight="1">
      <c r="A3172" s="195"/>
      <c r="B3172" s="189" t="s">
        <v>745</v>
      </c>
      <c r="C3172" s="501" t="s">
        <v>746</v>
      </c>
      <c r="D3172" s="501"/>
      <c r="E3172" s="501"/>
      <c r="F3172" s="501"/>
      <c r="G3172" s="501"/>
      <c r="H3172" s="190" t="s">
        <v>418</v>
      </c>
      <c r="I3172" s="192">
        <v>2.1800000000000001E-3</v>
      </c>
      <c r="J3172" s="202">
        <v>1.0367</v>
      </c>
      <c r="K3172" s="215">
        <v>5.7630199999999999E-2</v>
      </c>
      <c r="L3172" s="208">
        <v>127406</v>
      </c>
      <c r="M3172" s="220">
        <v>1.3</v>
      </c>
      <c r="N3172" s="200">
        <v>165627.79999999999</v>
      </c>
      <c r="O3172" s="191"/>
      <c r="P3172" s="194">
        <v>9545.16</v>
      </c>
      <c r="Q3172" s="278"/>
      <c r="R3172" s="278"/>
      <c r="GO3172" s="277"/>
      <c r="GP3172" s="277"/>
      <c r="GQ3172" s="277"/>
      <c r="GR3172" s="277"/>
      <c r="GS3172" s="277"/>
      <c r="GT3172" s="277"/>
      <c r="GU3172" s="277"/>
      <c r="GW3172" s="157"/>
      <c r="GX3172" s="157" t="s">
        <v>746</v>
      </c>
      <c r="GY3172" s="157"/>
      <c r="GZ3172" s="277"/>
      <c r="HA3172" s="157"/>
      <c r="HB3172" s="157"/>
      <c r="HC3172" s="277"/>
      <c r="HD3172" s="277"/>
      <c r="HF3172" s="277"/>
      <c r="HH3172" s="289"/>
    </row>
    <row r="3173" spans="1:216" ht="22.5" customHeight="1">
      <c r="A3173" s="195"/>
      <c r="B3173" s="189" t="s">
        <v>728</v>
      </c>
      <c r="C3173" s="501" t="s">
        <v>729</v>
      </c>
      <c r="D3173" s="501"/>
      <c r="E3173" s="501"/>
      <c r="F3173" s="501"/>
      <c r="G3173" s="501"/>
      <c r="H3173" s="190" t="s">
        <v>418</v>
      </c>
      <c r="I3173" s="202">
        <v>5.1499999999999997E-2</v>
      </c>
      <c r="J3173" s="202">
        <v>1.0367</v>
      </c>
      <c r="K3173" s="215">
        <v>1.3614463000000001</v>
      </c>
      <c r="L3173" s="198"/>
      <c r="M3173" s="199"/>
      <c r="N3173" s="200">
        <v>44320.18</v>
      </c>
      <c r="O3173" s="191"/>
      <c r="P3173" s="194">
        <v>60339.55</v>
      </c>
      <c r="Q3173" s="278"/>
      <c r="R3173" s="278"/>
      <c r="GO3173" s="277"/>
      <c r="GP3173" s="277"/>
      <c r="GQ3173" s="277"/>
      <c r="GR3173" s="277"/>
      <c r="GS3173" s="277"/>
      <c r="GT3173" s="277"/>
      <c r="GU3173" s="277"/>
      <c r="GW3173" s="157"/>
      <c r="GX3173" s="157" t="s">
        <v>729</v>
      </c>
      <c r="GY3173" s="157"/>
      <c r="GZ3173" s="277"/>
      <c r="HA3173" s="157"/>
      <c r="HB3173" s="157"/>
      <c r="HC3173" s="277"/>
      <c r="HD3173" s="277"/>
      <c r="HF3173" s="277"/>
      <c r="HH3173" s="289"/>
    </row>
    <row r="3174" spans="1:216" ht="12.75" customHeight="1">
      <c r="A3174" s="195"/>
      <c r="B3174" s="189" t="s">
        <v>2349</v>
      </c>
      <c r="C3174" s="501" t="s">
        <v>2350</v>
      </c>
      <c r="D3174" s="501"/>
      <c r="E3174" s="501"/>
      <c r="F3174" s="501"/>
      <c r="G3174" s="501"/>
      <c r="H3174" s="190" t="s">
        <v>595</v>
      </c>
      <c r="I3174" s="196">
        <v>2.5</v>
      </c>
      <c r="J3174" s="202">
        <v>1.0367</v>
      </c>
      <c r="K3174" s="197">
        <v>66.089624999999998</v>
      </c>
      <c r="L3174" s="205">
        <v>272.01</v>
      </c>
      <c r="M3174" s="206">
        <v>0.74</v>
      </c>
      <c r="N3174" s="200">
        <v>201.29</v>
      </c>
      <c r="O3174" s="191"/>
      <c r="P3174" s="194">
        <v>13303.18</v>
      </c>
      <c r="Q3174" s="278"/>
      <c r="R3174" s="278"/>
      <c r="GO3174" s="277"/>
      <c r="GP3174" s="277"/>
      <c r="GQ3174" s="277"/>
      <c r="GR3174" s="277"/>
      <c r="GS3174" s="277"/>
      <c r="GT3174" s="277"/>
      <c r="GU3174" s="277"/>
      <c r="GW3174" s="157"/>
      <c r="GX3174" s="157" t="s">
        <v>2350</v>
      </c>
      <c r="GY3174" s="157"/>
      <c r="GZ3174" s="277"/>
      <c r="HA3174" s="157"/>
      <c r="HB3174" s="157"/>
      <c r="HC3174" s="277"/>
      <c r="HD3174" s="277"/>
      <c r="HF3174" s="277"/>
      <c r="HH3174" s="289"/>
    </row>
    <row r="3175" spans="1:216" ht="12.75" customHeight="1">
      <c r="A3175" s="195"/>
      <c r="B3175" s="189" t="s">
        <v>2018</v>
      </c>
      <c r="C3175" s="501" t="s">
        <v>2019</v>
      </c>
      <c r="D3175" s="501"/>
      <c r="E3175" s="501"/>
      <c r="F3175" s="501"/>
      <c r="G3175" s="501"/>
      <c r="H3175" s="190" t="s">
        <v>2020</v>
      </c>
      <c r="I3175" s="196">
        <v>0.5</v>
      </c>
      <c r="J3175" s="202">
        <v>1.0367</v>
      </c>
      <c r="K3175" s="197">
        <v>13.217924999999999</v>
      </c>
      <c r="L3175" s="205">
        <v>944.69</v>
      </c>
      <c r="M3175" s="206">
        <v>1.38</v>
      </c>
      <c r="N3175" s="200">
        <v>1303.67</v>
      </c>
      <c r="O3175" s="191"/>
      <c r="P3175" s="194">
        <v>17231.810000000001</v>
      </c>
      <c r="Q3175" s="278"/>
      <c r="R3175" s="278"/>
      <c r="GO3175" s="277"/>
      <c r="GP3175" s="277"/>
      <c r="GQ3175" s="277"/>
      <c r="GR3175" s="277"/>
      <c r="GS3175" s="277"/>
      <c r="GT3175" s="277"/>
      <c r="GU3175" s="277"/>
      <c r="GW3175" s="157"/>
      <c r="GX3175" s="157" t="s">
        <v>2019</v>
      </c>
      <c r="GY3175" s="157"/>
      <c r="GZ3175" s="277"/>
      <c r="HA3175" s="157"/>
      <c r="HB3175" s="157"/>
      <c r="HC3175" s="277"/>
      <c r="HD3175" s="277"/>
      <c r="HF3175" s="277"/>
      <c r="HH3175" s="289"/>
    </row>
    <row r="3176" spans="1:216" ht="12.75" customHeight="1">
      <c r="A3176" s="195"/>
      <c r="B3176" s="189" t="s">
        <v>1868</v>
      </c>
      <c r="C3176" s="501" t="s">
        <v>1869</v>
      </c>
      <c r="D3176" s="501"/>
      <c r="E3176" s="501"/>
      <c r="F3176" s="501"/>
      <c r="G3176" s="501"/>
      <c r="H3176" s="190" t="s">
        <v>1124</v>
      </c>
      <c r="I3176" s="201">
        <v>0.01</v>
      </c>
      <c r="J3176" s="202">
        <v>1.0367</v>
      </c>
      <c r="K3176" s="215">
        <v>0.2643585</v>
      </c>
      <c r="L3176" s="208">
        <v>3658.94</v>
      </c>
      <c r="M3176" s="206">
        <v>1.38</v>
      </c>
      <c r="N3176" s="200">
        <v>5049.34</v>
      </c>
      <c r="O3176" s="191"/>
      <c r="P3176" s="194">
        <v>1334.84</v>
      </c>
      <c r="Q3176" s="278"/>
      <c r="R3176" s="278"/>
      <c r="GO3176" s="277"/>
      <c r="GP3176" s="277"/>
      <c r="GQ3176" s="277"/>
      <c r="GR3176" s="277"/>
      <c r="GS3176" s="277"/>
      <c r="GT3176" s="277"/>
      <c r="GU3176" s="277"/>
      <c r="GW3176" s="157"/>
      <c r="GX3176" s="157" t="s">
        <v>1869</v>
      </c>
      <c r="GY3176" s="157"/>
      <c r="GZ3176" s="277"/>
      <c r="HA3176" s="157"/>
      <c r="HB3176" s="157"/>
      <c r="HC3176" s="277"/>
      <c r="HD3176" s="277"/>
      <c r="HF3176" s="277"/>
      <c r="HH3176" s="289"/>
    </row>
    <row r="3177" spans="1:216" ht="12.75" customHeight="1">
      <c r="A3177" s="210"/>
      <c r="B3177" s="187"/>
      <c r="C3177" s="500" t="s">
        <v>429</v>
      </c>
      <c r="D3177" s="500"/>
      <c r="E3177" s="500"/>
      <c r="F3177" s="500"/>
      <c r="G3177" s="500"/>
      <c r="H3177" s="180"/>
      <c r="I3177" s="181"/>
      <c r="J3177" s="181"/>
      <c r="K3177" s="181"/>
      <c r="L3177" s="183"/>
      <c r="M3177" s="181"/>
      <c r="N3177" s="211"/>
      <c r="O3177" s="181"/>
      <c r="P3177" s="212">
        <v>550330.39</v>
      </c>
      <c r="Q3177" s="278"/>
      <c r="R3177" s="278"/>
      <c r="GO3177" s="277"/>
      <c r="GP3177" s="277"/>
      <c r="GQ3177" s="277"/>
      <c r="GR3177" s="277"/>
      <c r="GS3177" s="277"/>
      <c r="GT3177" s="277"/>
      <c r="GU3177" s="277"/>
      <c r="GW3177" s="157"/>
      <c r="GX3177" s="157"/>
      <c r="GY3177" s="157"/>
      <c r="GZ3177" s="277" t="s">
        <v>429</v>
      </c>
      <c r="HA3177" s="157"/>
      <c r="HB3177" s="157"/>
      <c r="HC3177" s="277"/>
      <c r="HD3177" s="277"/>
      <c r="HF3177" s="277"/>
      <c r="HH3177" s="289"/>
    </row>
    <row r="3178" spans="1:216" ht="12.75" customHeight="1">
      <c r="A3178" s="203" t="s">
        <v>2351</v>
      </c>
      <c r="B3178" s="189" t="s">
        <v>430</v>
      </c>
      <c r="C3178" s="501" t="s">
        <v>431</v>
      </c>
      <c r="D3178" s="501"/>
      <c r="E3178" s="501"/>
      <c r="F3178" s="501"/>
      <c r="G3178" s="501"/>
      <c r="H3178" s="190" t="s">
        <v>432</v>
      </c>
      <c r="I3178" s="209">
        <v>2</v>
      </c>
      <c r="J3178" s="191"/>
      <c r="K3178" s="209">
        <v>2</v>
      </c>
      <c r="L3178" s="193"/>
      <c r="M3178" s="191"/>
      <c r="N3178" s="193"/>
      <c r="O3178" s="202">
        <v>1.0367</v>
      </c>
      <c r="P3178" s="194">
        <v>8309.34</v>
      </c>
      <c r="GO3178" s="277"/>
      <c r="GP3178" s="277"/>
      <c r="GQ3178" s="277"/>
      <c r="GR3178" s="277"/>
      <c r="GS3178" s="277"/>
      <c r="GT3178" s="277"/>
      <c r="GU3178" s="277"/>
      <c r="GW3178" s="157"/>
      <c r="GX3178" s="157"/>
      <c r="GY3178" s="157"/>
      <c r="GZ3178" s="277"/>
      <c r="HA3178" s="157" t="s">
        <v>431</v>
      </c>
      <c r="HB3178" s="157"/>
      <c r="HC3178" s="277"/>
      <c r="HD3178" s="277"/>
      <c r="HF3178" s="277"/>
      <c r="HH3178" s="289"/>
    </row>
    <row r="3179" spans="1:216" ht="12.75" customHeight="1">
      <c r="A3179" s="203"/>
      <c r="B3179" s="189"/>
      <c r="C3179" s="501" t="s">
        <v>433</v>
      </c>
      <c r="D3179" s="501"/>
      <c r="E3179" s="501"/>
      <c r="F3179" s="501"/>
      <c r="G3179" s="501"/>
      <c r="H3179" s="190"/>
      <c r="I3179" s="191"/>
      <c r="J3179" s="191"/>
      <c r="K3179" s="191"/>
      <c r="L3179" s="193"/>
      <c r="M3179" s="191"/>
      <c r="N3179" s="193"/>
      <c r="O3179" s="191"/>
      <c r="P3179" s="194">
        <v>421924.37</v>
      </c>
      <c r="GO3179" s="277"/>
      <c r="GP3179" s="277"/>
      <c r="GQ3179" s="277"/>
      <c r="GR3179" s="277"/>
      <c r="GS3179" s="277"/>
      <c r="GT3179" s="277"/>
      <c r="GU3179" s="277"/>
      <c r="GW3179" s="157"/>
      <c r="GX3179" s="157"/>
      <c r="GY3179" s="157"/>
      <c r="GZ3179" s="277"/>
      <c r="HA3179" s="157"/>
      <c r="HB3179" s="157" t="s">
        <v>433</v>
      </c>
      <c r="HC3179" s="277"/>
      <c r="HD3179" s="277"/>
      <c r="HF3179" s="277"/>
      <c r="HH3179" s="289"/>
    </row>
    <row r="3180" spans="1:216" ht="12.75" customHeight="1">
      <c r="A3180" s="203"/>
      <c r="B3180" s="189" t="s">
        <v>603</v>
      </c>
      <c r="C3180" s="501" t="s">
        <v>604</v>
      </c>
      <c r="D3180" s="501"/>
      <c r="E3180" s="501"/>
      <c r="F3180" s="501"/>
      <c r="G3180" s="501"/>
      <c r="H3180" s="190" t="s">
        <v>432</v>
      </c>
      <c r="I3180" s="209">
        <v>97</v>
      </c>
      <c r="J3180" s="191"/>
      <c r="K3180" s="209">
        <v>97</v>
      </c>
      <c r="L3180" s="193"/>
      <c r="M3180" s="191"/>
      <c r="N3180" s="193"/>
      <c r="O3180" s="191"/>
      <c r="P3180" s="194">
        <v>409266.64</v>
      </c>
      <c r="GO3180" s="277"/>
      <c r="GP3180" s="277"/>
      <c r="GQ3180" s="277"/>
      <c r="GR3180" s="277"/>
      <c r="GS3180" s="277"/>
      <c r="GT3180" s="277"/>
      <c r="GU3180" s="277"/>
      <c r="GW3180" s="157"/>
      <c r="GX3180" s="157"/>
      <c r="GY3180" s="157"/>
      <c r="GZ3180" s="277"/>
      <c r="HA3180" s="157"/>
      <c r="HB3180" s="157" t="s">
        <v>604</v>
      </c>
      <c r="HC3180" s="277"/>
      <c r="HD3180" s="277"/>
      <c r="HF3180" s="277"/>
      <c r="HH3180" s="289"/>
    </row>
    <row r="3181" spans="1:216" ht="12.75" customHeight="1">
      <c r="A3181" s="203"/>
      <c r="B3181" s="189" t="s">
        <v>605</v>
      </c>
      <c r="C3181" s="501" t="s">
        <v>606</v>
      </c>
      <c r="D3181" s="501"/>
      <c r="E3181" s="501"/>
      <c r="F3181" s="501"/>
      <c r="G3181" s="501"/>
      <c r="H3181" s="190" t="s">
        <v>432</v>
      </c>
      <c r="I3181" s="209">
        <v>51</v>
      </c>
      <c r="J3181" s="191"/>
      <c r="K3181" s="209">
        <v>51</v>
      </c>
      <c r="L3181" s="193"/>
      <c r="M3181" s="191"/>
      <c r="N3181" s="193"/>
      <c r="O3181" s="191"/>
      <c r="P3181" s="194">
        <v>215181.43</v>
      </c>
      <c r="GO3181" s="277"/>
      <c r="GP3181" s="277"/>
      <c r="GQ3181" s="277"/>
      <c r="GR3181" s="277"/>
      <c r="GS3181" s="277"/>
      <c r="GT3181" s="277"/>
      <c r="GU3181" s="277"/>
      <c r="GW3181" s="157"/>
      <c r="GX3181" s="157"/>
      <c r="GY3181" s="157"/>
      <c r="GZ3181" s="277"/>
      <c r="HA3181" s="157"/>
      <c r="HB3181" s="157" t="s">
        <v>606</v>
      </c>
      <c r="HC3181" s="277"/>
      <c r="HD3181" s="277"/>
      <c r="HF3181" s="277"/>
      <c r="HH3181" s="289"/>
    </row>
    <row r="3182" spans="1:216" ht="12.75" customHeight="1">
      <c r="A3182" s="213"/>
      <c r="B3182" s="214"/>
      <c r="C3182" s="500" t="s">
        <v>438</v>
      </c>
      <c r="D3182" s="500"/>
      <c r="E3182" s="500"/>
      <c r="F3182" s="500"/>
      <c r="G3182" s="500"/>
      <c r="H3182" s="180"/>
      <c r="I3182" s="181"/>
      <c r="J3182" s="181"/>
      <c r="K3182" s="181"/>
      <c r="L3182" s="183"/>
      <c r="M3182" s="181"/>
      <c r="N3182" s="211">
        <v>46395.6</v>
      </c>
      <c r="O3182" s="181"/>
      <c r="P3182" s="212">
        <v>1183087.8</v>
      </c>
      <c r="GO3182" s="277"/>
      <c r="GP3182" s="277"/>
      <c r="GQ3182" s="277"/>
      <c r="GR3182" s="277"/>
      <c r="GS3182" s="277"/>
      <c r="GT3182" s="277"/>
      <c r="GU3182" s="277"/>
      <c r="GW3182" s="157"/>
      <c r="GX3182" s="157"/>
      <c r="GY3182" s="157"/>
      <c r="GZ3182" s="277"/>
      <c r="HA3182" s="157"/>
      <c r="HB3182" s="157"/>
      <c r="HC3182" s="277" t="s">
        <v>438</v>
      </c>
      <c r="HD3182" s="277"/>
      <c r="HF3182" s="277"/>
      <c r="HH3182" s="289"/>
    </row>
    <row r="3183" spans="1:216" ht="1.5" customHeight="1">
      <c r="A3183" s="223"/>
      <c r="B3183" s="224"/>
      <c r="C3183" s="224"/>
      <c r="D3183" s="224"/>
      <c r="E3183" s="224"/>
      <c r="F3183" s="225"/>
      <c r="G3183" s="225"/>
      <c r="H3183" s="225"/>
      <c r="I3183" s="225"/>
      <c r="J3183" s="226"/>
      <c r="K3183" s="225"/>
      <c r="L3183" s="226"/>
      <c r="M3183" s="227"/>
      <c r="N3183" s="226"/>
      <c r="O3183" s="228"/>
      <c r="P3183" s="229"/>
      <c r="Q3183" s="279"/>
      <c r="R3183" s="280"/>
      <c r="GO3183" s="277"/>
      <c r="GP3183" s="277"/>
      <c r="GQ3183" s="277"/>
      <c r="GR3183" s="277"/>
      <c r="GS3183" s="277"/>
      <c r="GT3183" s="277"/>
      <c r="GU3183" s="277"/>
      <c r="GW3183" s="157"/>
      <c r="GX3183" s="157"/>
      <c r="GY3183" s="157"/>
      <c r="GZ3183" s="277"/>
      <c r="HA3183" s="157"/>
      <c r="HB3183" s="157"/>
      <c r="HC3183" s="277"/>
      <c r="HD3183" s="277"/>
      <c r="HF3183" s="277"/>
      <c r="HH3183" s="289"/>
    </row>
    <row r="3184" spans="1:216" ht="12.75" customHeight="1">
      <c r="A3184" s="210"/>
      <c r="B3184" s="230"/>
      <c r="C3184" s="496" t="s">
        <v>2352</v>
      </c>
      <c r="D3184" s="496"/>
      <c r="E3184" s="496"/>
      <c r="F3184" s="496"/>
      <c r="G3184" s="496"/>
      <c r="H3184" s="496"/>
      <c r="I3184" s="496"/>
      <c r="J3184" s="496"/>
      <c r="K3184" s="496"/>
      <c r="L3184" s="496"/>
      <c r="M3184" s="496"/>
      <c r="N3184" s="496"/>
      <c r="O3184" s="496"/>
      <c r="P3184" s="232"/>
      <c r="Q3184" s="279"/>
      <c r="R3184" s="280"/>
      <c r="GO3184" s="277"/>
      <c r="GP3184" s="277"/>
      <c r="GQ3184" s="277"/>
      <c r="GR3184" s="277"/>
      <c r="GS3184" s="277"/>
      <c r="GT3184" s="277"/>
      <c r="GU3184" s="277"/>
      <c r="GW3184" s="157"/>
      <c r="GX3184" s="157"/>
      <c r="GY3184" s="157"/>
      <c r="GZ3184" s="277"/>
      <c r="HA3184" s="157"/>
      <c r="HB3184" s="157"/>
      <c r="HC3184" s="277"/>
      <c r="HD3184" s="277" t="s">
        <v>2352</v>
      </c>
      <c r="HF3184" s="277"/>
      <c r="HH3184" s="289"/>
    </row>
    <row r="3185" spans="1:216" ht="12.75" customHeight="1">
      <c r="A3185" s="210"/>
      <c r="B3185" s="187"/>
      <c r="C3185" s="495" t="s">
        <v>675</v>
      </c>
      <c r="D3185" s="495"/>
      <c r="E3185" s="495"/>
      <c r="F3185" s="495"/>
      <c r="G3185" s="495"/>
      <c r="H3185" s="495"/>
      <c r="I3185" s="495"/>
      <c r="J3185" s="495"/>
      <c r="K3185" s="495"/>
      <c r="L3185" s="495"/>
      <c r="M3185" s="495"/>
      <c r="N3185" s="495"/>
      <c r="O3185" s="495"/>
      <c r="P3185" s="234">
        <v>558639.73</v>
      </c>
      <c r="Q3185" s="279"/>
      <c r="R3185" s="280"/>
      <c r="GO3185" s="277"/>
      <c r="GP3185" s="277"/>
      <c r="GQ3185" s="277"/>
      <c r="GR3185" s="277"/>
      <c r="GS3185" s="277"/>
      <c r="GT3185" s="277"/>
      <c r="GU3185" s="277"/>
      <c r="GW3185" s="157"/>
      <c r="GX3185" s="157"/>
      <c r="GY3185" s="157"/>
      <c r="GZ3185" s="277"/>
      <c r="HA3185" s="157"/>
      <c r="HB3185" s="157"/>
      <c r="HC3185" s="277"/>
      <c r="HD3185" s="277"/>
      <c r="HE3185" s="140" t="s">
        <v>675</v>
      </c>
      <c r="HF3185" s="277"/>
      <c r="HH3185" s="289"/>
    </row>
    <row r="3186" spans="1:216" ht="12.75" customHeight="1">
      <c r="A3186" s="210"/>
      <c r="B3186" s="187"/>
      <c r="C3186" s="495" t="s">
        <v>676</v>
      </c>
      <c r="D3186" s="495"/>
      <c r="E3186" s="495"/>
      <c r="F3186" s="495"/>
      <c r="G3186" s="495"/>
      <c r="H3186" s="495"/>
      <c r="I3186" s="495"/>
      <c r="J3186" s="495"/>
      <c r="K3186" s="495"/>
      <c r="L3186" s="495"/>
      <c r="M3186" s="495"/>
      <c r="N3186" s="495"/>
      <c r="O3186" s="495"/>
      <c r="P3186" s="235"/>
      <c r="Q3186" s="279"/>
      <c r="R3186" s="280"/>
      <c r="GO3186" s="277"/>
      <c r="GP3186" s="277"/>
      <c r="GQ3186" s="277"/>
      <c r="GR3186" s="277"/>
      <c r="GS3186" s="277"/>
      <c r="GT3186" s="277"/>
      <c r="GU3186" s="277"/>
      <c r="GW3186" s="157"/>
      <c r="GX3186" s="157"/>
      <c r="GY3186" s="157"/>
      <c r="GZ3186" s="277"/>
      <c r="HA3186" s="157"/>
      <c r="HB3186" s="157"/>
      <c r="HC3186" s="277"/>
      <c r="HD3186" s="277"/>
      <c r="HE3186" s="140" t="s">
        <v>676</v>
      </c>
      <c r="HF3186" s="277"/>
      <c r="HH3186" s="289"/>
    </row>
    <row r="3187" spans="1:216" ht="12.75" customHeight="1">
      <c r="A3187" s="210"/>
      <c r="B3187" s="187"/>
      <c r="C3187" s="495" t="s">
        <v>677</v>
      </c>
      <c r="D3187" s="495"/>
      <c r="E3187" s="495"/>
      <c r="F3187" s="495"/>
      <c r="G3187" s="495"/>
      <c r="H3187" s="495"/>
      <c r="I3187" s="495"/>
      <c r="J3187" s="495"/>
      <c r="K3187" s="495"/>
      <c r="L3187" s="495"/>
      <c r="M3187" s="495"/>
      <c r="N3187" s="495"/>
      <c r="O3187" s="495"/>
      <c r="P3187" s="234">
        <v>415467.05</v>
      </c>
      <c r="Q3187" s="279"/>
      <c r="R3187" s="280"/>
      <c r="GO3187" s="277"/>
      <c r="GP3187" s="277"/>
      <c r="GQ3187" s="277"/>
      <c r="GR3187" s="277"/>
      <c r="GS3187" s="277"/>
      <c r="GT3187" s="277"/>
      <c r="GU3187" s="277"/>
      <c r="GW3187" s="157"/>
      <c r="GX3187" s="157"/>
      <c r="GY3187" s="157"/>
      <c r="GZ3187" s="277"/>
      <c r="HA3187" s="157"/>
      <c r="HB3187" s="157"/>
      <c r="HC3187" s="277"/>
      <c r="HD3187" s="277"/>
      <c r="HE3187" s="140" t="s">
        <v>677</v>
      </c>
      <c r="HF3187" s="277"/>
      <c r="HH3187" s="289"/>
    </row>
    <row r="3188" spans="1:216" ht="12.75" customHeight="1">
      <c r="A3188" s="210"/>
      <c r="B3188" s="187"/>
      <c r="C3188" s="495" t="s">
        <v>678</v>
      </c>
      <c r="D3188" s="495"/>
      <c r="E3188" s="495"/>
      <c r="F3188" s="495"/>
      <c r="G3188" s="495"/>
      <c r="H3188" s="495"/>
      <c r="I3188" s="495"/>
      <c r="J3188" s="495"/>
      <c r="K3188" s="495"/>
      <c r="L3188" s="495"/>
      <c r="M3188" s="495"/>
      <c r="N3188" s="495"/>
      <c r="O3188" s="495"/>
      <c r="P3188" s="234">
        <v>23212.98</v>
      </c>
      <c r="Q3188" s="279"/>
      <c r="R3188" s="280"/>
      <c r="GO3188" s="277"/>
      <c r="GP3188" s="277"/>
      <c r="GQ3188" s="277"/>
      <c r="GR3188" s="277"/>
      <c r="GS3188" s="277"/>
      <c r="GT3188" s="277"/>
      <c r="GU3188" s="277"/>
      <c r="GW3188" s="157"/>
      <c r="GX3188" s="157"/>
      <c r="GY3188" s="157"/>
      <c r="GZ3188" s="277"/>
      <c r="HA3188" s="157"/>
      <c r="HB3188" s="157"/>
      <c r="HC3188" s="277"/>
      <c r="HD3188" s="277"/>
      <c r="HE3188" s="140" t="s">
        <v>678</v>
      </c>
      <c r="HF3188" s="277"/>
      <c r="HH3188" s="289"/>
    </row>
    <row r="3189" spans="1:216" ht="12.75" customHeight="1">
      <c r="A3189" s="210"/>
      <c r="B3189" s="187"/>
      <c r="C3189" s="495" t="s">
        <v>679</v>
      </c>
      <c r="D3189" s="495"/>
      <c r="E3189" s="495"/>
      <c r="F3189" s="495"/>
      <c r="G3189" s="495"/>
      <c r="H3189" s="495"/>
      <c r="I3189" s="495"/>
      <c r="J3189" s="495"/>
      <c r="K3189" s="495"/>
      <c r="L3189" s="495"/>
      <c r="M3189" s="495"/>
      <c r="N3189" s="495"/>
      <c r="O3189" s="495"/>
      <c r="P3189" s="234">
        <v>6457.32</v>
      </c>
      <c r="Q3189" s="279"/>
      <c r="R3189" s="280"/>
      <c r="GO3189" s="277"/>
      <c r="GP3189" s="277"/>
      <c r="GQ3189" s="277"/>
      <c r="GR3189" s="277"/>
      <c r="GS3189" s="277"/>
      <c r="GT3189" s="277"/>
      <c r="GU3189" s="277"/>
      <c r="GW3189" s="157"/>
      <c r="GX3189" s="157"/>
      <c r="GY3189" s="157"/>
      <c r="GZ3189" s="277"/>
      <c r="HA3189" s="157"/>
      <c r="HB3189" s="157"/>
      <c r="HC3189" s="277"/>
      <c r="HD3189" s="277"/>
      <c r="HE3189" s="140" t="s">
        <v>679</v>
      </c>
      <c r="HF3189" s="277"/>
      <c r="HH3189" s="289"/>
    </row>
    <row r="3190" spans="1:216" ht="12.75" customHeight="1">
      <c r="A3190" s="210"/>
      <c r="B3190" s="187"/>
      <c r="C3190" s="495" t="s">
        <v>680</v>
      </c>
      <c r="D3190" s="495"/>
      <c r="E3190" s="495"/>
      <c r="F3190" s="495"/>
      <c r="G3190" s="495"/>
      <c r="H3190" s="495"/>
      <c r="I3190" s="495"/>
      <c r="J3190" s="495"/>
      <c r="K3190" s="495"/>
      <c r="L3190" s="495"/>
      <c r="M3190" s="495"/>
      <c r="N3190" s="495"/>
      <c r="O3190" s="495"/>
      <c r="P3190" s="234">
        <v>113502.38</v>
      </c>
      <c r="Q3190" s="279"/>
      <c r="R3190" s="280"/>
      <c r="GO3190" s="277"/>
      <c r="GP3190" s="277"/>
      <c r="GQ3190" s="277"/>
      <c r="GR3190" s="277"/>
      <c r="GS3190" s="277"/>
      <c r="GT3190" s="277"/>
      <c r="GU3190" s="277"/>
      <c r="GW3190" s="157"/>
      <c r="GX3190" s="157"/>
      <c r="GY3190" s="157"/>
      <c r="GZ3190" s="277"/>
      <c r="HA3190" s="157"/>
      <c r="HB3190" s="157"/>
      <c r="HC3190" s="277"/>
      <c r="HD3190" s="277"/>
      <c r="HE3190" s="140" t="s">
        <v>680</v>
      </c>
      <c r="HF3190" s="277"/>
      <c r="HH3190" s="289"/>
    </row>
    <row r="3191" spans="1:216" ht="12.75" customHeight="1">
      <c r="A3191" s="210"/>
      <c r="B3191" s="187"/>
      <c r="C3191" s="495" t="s">
        <v>681</v>
      </c>
      <c r="D3191" s="495"/>
      <c r="E3191" s="495"/>
      <c r="F3191" s="495"/>
      <c r="G3191" s="495"/>
      <c r="H3191" s="495"/>
      <c r="I3191" s="495"/>
      <c r="J3191" s="495"/>
      <c r="K3191" s="495"/>
      <c r="L3191" s="495"/>
      <c r="M3191" s="495"/>
      <c r="N3191" s="495"/>
      <c r="O3191" s="495"/>
      <c r="P3191" s="234">
        <v>1183087.8</v>
      </c>
      <c r="Q3191" s="279"/>
      <c r="R3191" s="280"/>
      <c r="GO3191" s="277"/>
      <c r="GP3191" s="277"/>
      <c r="GQ3191" s="277"/>
      <c r="GR3191" s="277"/>
      <c r="GS3191" s="277"/>
      <c r="GT3191" s="277"/>
      <c r="GU3191" s="277"/>
      <c r="GW3191" s="157"/>
      <c r="GX3191" s="157"/>
      <c r="GY3191" s="157"/>
      <c r="GZ3191" s="277"/>
      <c r="HA3191" s="157"/>
      <c r="HB3191" s="157"/>
      <c r="HC3191" s="277"/>
      <c r="HD3191" s="277"/>
      <c r="HE3191" s="140" t="s">
        <v>681</v>
      </c>
      <c r="HF3191" s="277"/>
      <c r="HH3191" s="289"/>
    </row>
    <row r="3192" spans="1:216" ht="12.75" customHeight="1">
      <c r="A3192" s="210"/>
      <c r="B3192" s="187"/>
      <c r="C3192" s="495" t="s">
        <v>676</v>
      </c>
      <c r="D3192" s="495"/>
      <c r="E3192" s="495"/>
      <c r="F3192" s="495"/>
      <c r="G3192" s="495"/>
      <c r="H3192" s="495"/>
      <c r="I3192" s="495"/>
      <c r="J3192" s="495"/>
      <c r="K3192" s="495"/>
      <c r="L3192" s="495"/>
      <c r="M3192" s="495"/>
      <c r="N3192" s="495"/>
      <c r="O3192" s="495"/>
      <c r="P3192" s="235"/>
      <c r="Q3192" s="279"/>
      <c r="R3192" s="280"/>
      <c r="GO3192" s="277"/>
      <c r="GP3192" s="277"/>
      <c r="GQ3192" s="277"/>
      <c r="GR3192" s="277"/>
      <c r="GS3192" s="277"/>
      <c r="GT3192" s="277"/>
      <c r="GU3192" s="277"/>
      <c r="GW3192" s="157"/>
      <c r="GX3192" s="157"/>
      <c r="GY3192" s="157"/>
      <c r="GZ3192" s="277"/>
      <c r="HA3192" s="157"/>
      <c r="HB3192" s="157"/>
      <c r="HC3192" s="277"/>
      <c r="HD3192" s="277"/>
      <c r="HE3192" s="140" t="s">
        <v>676</v>
      </c>
      <c r="HF3192" s="277"/>
      <c r="HH3192" s="289"/>
    </row>
    <row r="3193" spans="1:216" ht="12.75" customHeight="1">
      <c r="A3193" s="210"/>
      <c r="B3193" s="187"/>
      <c r="C3193" s="495" t="s">
        <v>682</v>
      </c>
      <c r="D3193" s="495"/>
      <c r="E3193" s="495"/>
      <c r="F3193" s="495"/>
      <c r="G3193" s="495"/>
      <c r="H3193" s="495"/>
      <c r="I3193" s="495"/>
      <c r="J3193" s="495"/>
      <c r="K3193" s="495"/>
      <c r="L3193" s="495"/>
      <c r="M3193" s="495"/>
      <c r="N3193" s="495"/>
      <c r="O3193" s="495"/>
      <c r="P3193" s="234">
        <v>415467.05</v>
      </c>
      <c r="Q3193" s="279"/>
      <c r="R3193" s="280"/>
      <c r="GO3193" s="277"/>
      <c r="GP3193" s="277"/>
      <c r="GQ3193" s="277"/>
      <c r="GR3193" s="277"/>
      <c r="GS3193" s="277"/>
      <c r="GT3193" s="277"/>
      <c r="GU3193" s="277"/>
      <c r="GW3193" s="157"/>
      <c r="GX3193" s="157"/>
      <c r="GY3193" s="157"/>
      <c r="GZ3193" s="277"/>
      <c r="HA3193" s="157"/>
      <c r="HB3193" s="157"/>
      <c r="HC3193" s="277"/>
      <c r="HD3193" s="277"/>
      <c r="HE3193" s="140" t="s">
        <v>682</v>
      </c>
      <c r="HF3193" s="277"/>
      <c r="HH3193" s="289"/>
    </row>
    <row r="3194" spans="1:216" ht="12.75" customHeight="1">
      <c r="A3194" s="210"/>
      <c r="B3194" s="187"/>
      <c r="C3194" s="495" t="s">
        <v>683</v>
      </c>
      <c r="D3194" s="495"/>
      <c r="E3194" s="495"/>
      <c r="F3194" s="495"/>
      <c r="G3194" s="495"/>
      <c r="H3194" s="495"/>
      <c r="I3194" s="495"/>
      <c r="J3194" s="495"/>
      <c r="K3194" s="495"/>
      <c r="L3194" s="495"/>
      <c r="M3194" s="495"/>
      <c r="N3194" s="495"/>
      <c r="O3194" s="495"/>
      <c r="P3194" s="234">
        <v>23212.98</v>
      </c>
      <c r="Q3194" s="279"/>
      <c r="R3194" s="280"/>
      <c r="GO3194" s="277"/>
      <c r="GP3194" s="277"/>
      <c r="GQ3194" s="277"/>
      <c r="GR3194" s="277"/>
      <c r="GS3194" s="277"/>
      <c r="GT3194" s="277"/>
      <c r="GU3194" s="277"/>
      <c r="GW3194" s="157"/>
      <c r="GX3194" s="157"/>
      <c r="GY3194" s="157"/>
      <c r="GZ3194" s="277"/>
      <c r="HA3194" s="157"/>
      <c r="HB3194" s="157"/>
      <c r="HC3194" s="277"/>
      <c r="HD3194" s="277"/>
      <c r="HE3194" s="140" t="s">
        <v>683</v>
      </c>
      <c r="HF3194" s="277"/>
      <c r="HH3194" s="289"/>
    </row>
    <row r="3195" spans="1:216" ht="12.75" customHeight="1">
      <c r="A3195" s="210"/>
      <c r="B3195" s="187"/>
      <c r="C3195" s="495" t="s">
        <v>684</v>
      </c>
      <c r="D3195" s="495"/>
      <c r="E3195" s="495"/>
      <c r="F3195" s="495"/>
      <c r="G3195" s="495"/>
      <c r="H3195" s="495"/>
      <c r="I3195" s="495"/>
      <c r="J3195" s="495"/>
      <c r="K3195" s="495"/>
      <c r="L3195" s="495"/>
      <c r="M3195" s="495"/>
      <c r="N3195" s="495"/>
      <c r="O3195" s="495"/>
      <c r="P3195" s="234">
        <v>6457.32</v>
      </c>
      <c r="Q3195" s="279"/>
      <c r="R3195" s="280"/>
      <c r="GO3195" s="277"/>
      <c r="GP3195" s="277"/>
      <c r="GQ3195" s="277"/>
      <c r="GR3195" s="277"/>
      <c r="GS3195" s="277"/>
      <c r="GT3195" s="277"/>
      <c r="GU3195" s="277"/>
      <c r="GW3195" s="157"/>
      <c r="GX3195" s="157"/>
      <c r="GY3195" s="157"/>
      <c r="GZ3195" s="277"/>
      <c r="HA3195" s="157"/>
      <c r="HB3195" s="157"/>
      <c r="HC3195" s="277"/>
      <c r="HD3195" s="277"/>
      <c r="HE3195" s="140" t="s">
        <v>684</v>
      </c>
      <c r="HF3195" s="277"/>
      <c r="HH3195" s="289"/>
    </row>
    <row r="3196" spans="1:216" ht="12.75" customHeight="1">
      <c r="A3196" s="210"/>
      <c r="B3196" s="187"/>
      <c r="C3196" s="495" t="s">
        <v>685</v>
      </c>
      <c r="D3196" s="495"/>
      <c r="E3196" s="495"/>
      <c r="F3196" s="495"/>
      <c r="G3196" s="495"/>
      <c r="H3196" s="495"/>
      <c r="I3196" s="495"/>
      <c r="J3196" s="495"/>
      <c r="K3196" s="495"/>
      <c r="L3196" s="495"/>
      <c r="M3196" s="495"/>
      <c r="N3196" s="495"/>
      <c r="O3196" s="495"/>
      <c r="P3196" s="234">
        <v>113502.38</v>
      </c>
      <c r="Q3196" s="279"/>
      <c r="R3196" s="280"/>
      <c r="GO3196" s="277"/>
      <c r="GP3196" s="277"/>
      <c r="GQ3196" s="277"/>
      <c r="GR3196" s="277"/>
      <c r="GS3196" s="277"/>
      <c r="GT3196" s="277"/>
      <c r="GU3196" s="277"/>
      <c r="GW3196" s="157"/>
      <c r="GX3196" s="157"/>
      <c r="GY3196" s="157"/>
      <c r="GZ3196" s="277"/>
      <c r="HA3196" s="157"/>
      <c r="HB3196" s="157"/>
      <c r="HC3196" s="277"/>
      <c r="HD3196" s="277"/>
      <c r="HE3196" s="140" t="s">
        <v>685</v>
      </c>
      <c r="HF3196" s="277"/>
      <c r="HH3196" s="289"/>
    </row>
    <row r="3197" spans="1:216" ht="12.75" customHeight="1">
      <c r="A3197" s="210"/>
      <c r="B3197" s="187"/>
      <c r="C3197" s="495" t="s">
        <v>686</v>
      </c>
      <c r="D3197" s="495"/>
      <c r="E3197" s="495"/>
      <c r="F3197" s="495"/>
      <c r="G3197" s="495"/>
      <c r="H3197" s="495"/>
      <c r="I3197" s="495"/>
      <c r="J3197" s="495"/>
      <c r="K3197" s="495"/>
      <c r="L3197" s="495"/>
      <c r="M3197" s="495"/>
      <c r="N3197" s="495"/>
      <c r="O3197" s="495"/>
      <c r="P3197" s="234">
        <v>409266.64</v>
      </c>
      <c r="Q3197" s="279"/>
      <c r="R3197" s="280"/>
      <c r="GO3197" s="277"/>
      <c r="GP3197" s="277"/>
      <c r="GQ3197" s="277"/>
      <c r="GR3197" s="277"/>
      <c r="GS3197" s="277"/>
      <c r="GT3197" s="277"/>
      <c r="GU3197" s="277"/>
      <c r="GW3197" s="157"/>
      <c r="GX3197" s="157"/>
      <c r="GY3197" s="157"/>
      <c r="GZ3197" s="277"/>
      <c r="HA3197" s="157"/>
      <c r="HB3197" s="157"/>
      <c r="HC3197" s="277"/>
      <c r="HD3197" s="277"/>
      <c r="HE3197" s="140" t="s">
        <v>686</v>
      </c>
      <c r="HF3197" s="277"/>
      <c r="HH3197" s="289"/>
    </row>
    <row r="3198" spans="1:216" ht="12.75" customHeight="1">
      <c r="A3198" s="210"/>
      <c r="B3198" s="187"/>
      <c r="C3198" s="495" t="s">
        <v>687</v>
      </c>
      <c r="D3198" s="495"/>
      <c r="E3198" s="495"/>
      <c r="F3198" s="495"/>
      <c r="G3198" s="495"/>
      <c r="H3198" s="495"/>
      <c r="I3198" s="495"/>
      <c r="J3198" s="495"/>
      <c r="K3198" s="495"/>
      <c r="L3198" s="495"/>
      <c r="M3198" s="495"/>
      <c r="N3198" s="495"/>
      <c r="O3198" s="495"/>
      <c r="P3198" s="234">
        <v>215181.43</v>
      </c>
      <c r="Q3198" s="279"/>
      <c r="R3198" s="280"/>
      <c r="GO3198" s="277"/>
      <c r="GP3198" s="277"/>
      <c r="GQ3198" s="277"/>
      <c r="GR3198" s="277"/>
      <c r="GS3198" s="277"/>
      <c r="GT3198" s="277"/>
      <c r="GU3198" s="277"/>
      <c r="GW3198" s="157"/>
      <c r="GX3198" s="157"/>
      <c r="GY3198" s="157"/>
      <c r="GZ3198" s="277"/>
      <c r="HA3198" s="157"/>
      <c r="HB3198" s="157"/>
      <c r="HC3198" s="277"/>
      <c r="HD3198" s="277"/>
      <c r="HE3198" s="140" t="s">
        <v>687</v>
      </c>
      <c r="HF3198" s="277"/>
      <c r="HH3198" s="289"/>
    </row>
    <row r="3199" spans="1:216" ht="12.75" customHeight="1">
      <c r="A3199" s="210"/>
      <c r="B3199" s="187"/>
      <c r="C3199" s="495" t="s">
        <v>688</v>
      </c>
      <c r="D3199" s="495"/>
      <c r="E3199" s="495"/>
      <c r="F3199" s="495"/>
      <c r="G3199" s="495"/>
      <c r="H3199" s="495"/>
      <c r="I3199" s="495"/>
      <c r="J3199" s="495"/>
      <c r="K3199" s="495"/>
      <c r="L3199" s="495"/>
      <c r="M3199" s="495"/>
      <c r="N3199" s="495"/>
      <c r="O3199" s="495"/>
      <c r="P3199" s="234">
        <v>421924.37</v>
      </c>
      <c r="Q3199" s="279"/>
      <c r="R3199" s="280"/>
      <c r="GO3199" s="277"/>
      <c r="GP3199" s="277"/>
      <c r="GQ3199" s="277"/>
      <c r="GR3199" s="277"/>
      <c r="GS3199" s="277"/>
      <c r="GT3199" s="277"/>
      <c r="GU3199" s="277"/>
      <c r="GW3199" s="157"/>
      <c r="GX3199" s="157"/>
      <c r="GY3199" s="157"/>
      <c r="GZ3199" s="277"/>
      <c r="HA3199" s="157"/>
      <c r="HB3199" s="157"/>
      <c r="HC3199" s="277"/>
      <c r="HD3199" s="277"/>
      <c r="HE3199" s="140" t="s">
        <v>688</v>
      </c>
      <c r="HF3199" s="277"/>
      <c r="HH3199" s="289"/>
    </row>
    <row r="3200" spans="1:216" ht="12.75" customHeight="1">
      <c r="A3200" s="210"/>
      <c r="B3200" s="187"/>
      <c r="C3200" s="495" t="s">
        <v>689</v>
      </c>
      <c r="D3200" s="495"/>
      <c r="E3200" s="495"/>
      <c r="F3200" s="495"/>
      <c r="G3200" s="495"/>
      <c r="H3200" s="495"/>
      <c r="I3200" s="495"/>
      <c r="J3200" s="495"/>
      <c r="K3200" s="495"/>
      <c r="L3200" s="495"/>
      <c r="M3200" s="495"/>
      <c r="N3200" s="495"/>
      <c r="O3200" s="495"/>
      <c r="P3200" s="234">
        <v>409266.64</v>
      </c>
      <c r="Q3200" s="279"/>
      <c r="R3200" s="280"/>
      <c r="GO3200" s="277"/>
      <c r="GP3200" s="277"/>
      <c r="GQ3200" s="277"/>
      <c r="GR3200" s="277"/>
      <c r="GS3200" s="277"/>
      <c r="GT3200" s="277"/>
      <c r="GU3200" s="277"/>
      <c r="GW3200" s="157"/>
      <c r="GX3200" s="157"/>
      <c r="GY3200" s="157"/>
      <c r="GZ3200" s="277"/>
      <c r="HA3200" s="157"/>
      <c r="HB3200" s="157"/>
      <c r="HC3200" s="277"/>
      <c r="HD3200" s="277"/>
      <c r="HE3200" s="140" t="s">
        <v>689</v>
      </c>
      <c r="HF3200" s="277"/>
      <c r="HH3200" s="289"/>
    </row>
    <row r="3201" spans="1:216" ht="12.75" customHeight="1">
      <c r="A3201" s="210"/>
      <c r="B3201" s="187"/>
      <c r="C3201" s="495" t="s">
        <v>690</v>
      </c>
      <c r="D3201" s="495"/>
      <c r="E3201" s="495"/>
      <c r="F3201" s="495"/>
      <c r="G3201" s="495"/>
      <c r="H3201" s="495"/>
      <c r="I3201" s="495"/>
      <c r="J3201" s="495"/>
      <c r="K3201" s="495"/>
      <c r="L3201" s="495"/>
      <c r="M3201" s="495"/>
      <c r="N3201" s="495"/>
      <c r="O3201" s="495"/>
      <c r="P3201" s="234">
        <v>215181.43</v>
      </c>
      <c r="Q3201" s="279"/>
      <c r="R3201" s="280"/>
      <c r="GO3201" s="277"/>
      <c r="GP3201" s="277"/>
      <c r="GQ3201" s="277"/>
      <c r="GR3201" s="277"/>
      <c r="GS3201" s="277"/>
      <c r="GT3201" s="277"/>
      <c r="GU3201" s="277"/>
      <c r="GW3201" s="157"/>
      <c r="GX3201" s="157"/>
      <c r="GY3201" s="157"/>
      <c r="GZ3201" s="277"/>
      <c r="HA3201" s="157"/>
      <c r="HB3201" s="157"/>
      <c r="HC3201" s="277"/>
      <c r="HD3201" s="277"/>
      <c r="HE3201" s="140" t="s">
        <v>690</v>
      </c>
      <c r="HF3201" s="277"/>
      <c r="HH3201" s="289"/>
    </row>
    <row r="3202" spans="1:216" ht="12.75" customHeight="1">
      <c r="A3202" s="210"/>
      <c r="B3202" s="230"/>
      <c r="C3202" s="496" t="s">
        <v>2353</v>
      </c>
      <c r="D3202" s="496"/>
      <c r="E3202" s="496"/>
      <c r="F3202" s="496"/>
      <c r="G3202" s="496"/>
      <c r="H3202" s="496"/>
      <c r="I3202" s="496"/>
      <c r="J3202" s="496"/>
      <c r="K3202" s="496"/>
      <c r="L3202" s="496"/>
      <c r="M3202" s="496"/>
      <c r="N3202" s="496"/>
      <c r="O3202" s="496"/>
      <c r="P3202" s="236">
        <v>1183087.8</v>
      </c>
      <c r="Q3202" s="279"/>
      <c r="R3202" s="280"/>
      <c r="GO3202" s="277"/>
      <c r="GP3202" s="277"/>
      <c r="GQ3202" s="277"/>
      <c r="GR3202" s="277"/>
      <c r="GS3202" s="277"/>
      <c r="GT3202" s="277"/>
      <c r="GU3202" s="277"/>
      <c r="GW3202" s="157"/>
      <c r="GX3202" s="157"/>
      <c r="GY3202" s="157"/>
      <c r="GZ3202" s="277"/>
      <c r="HA3202" s="157"/>
      <c r="HB3202" s="157"/>
      <c r="HC3202" s="277"/>
      <c r="HD3202" s="277"/>
      <c r="HF3202" s="277" t="s">
        <v>2353</v>
      </c>
      <c r="HH3202" s="289"/>
    </row>
    <row r="3203" spans="1:216" ht="12.75" customHeight="1">
      <c r="A3203" s="210"/>
      <c r="B3203" s="187"/>
      <c r="C3203" s="495" t="s">
        <v>692</v>
      </c>
      <c r="D3203" s="495"/>
      <c r="E3203" s="495"/>
      <c r="F3203" s="495"/>
      <c r="G3203" s="495"/>
      <c r="H3203" s="495"/>
      <c r="I3203" s="495"/>
      <c r="J3203" s="495"/>
      <c r="K3203" s="495"/>
      <c r="L3203" s="495"/>
      <c r="M3203" s="495"/>
      <c r="N3203" s="495"/>
      <c r="O3203" s="495"/>
      <c r="P3203" s="235"/>
      <c r="Q3203" s="279"/>
      <c r="R3203" s="280"/>
      <c r="GO3203" s="277"/>
      <c r="GP3203" s="277"/>
      <c r="GQ3203" s="277"/>
      <c r="GR3203" s="277"/>
      <c r="GS3203" s="277"/>
      <c r="GT3203" s="277"/>
      <c r="GU3203" s="277"/>
      <c r="GW3203" s="157"/>
      <c r="GX3203" s="157"/>
      <c r="GY3203" s="157"/>
      <c r="GZ3203" s="277"/>
      <c r="HA3203" s="157"/>
      <c r="HB3203" s="157"/>
      <c r="HC3203" s="277"/>
      <c r="HD3203" s="277"/>
      <c r="HE3203" s="140" t="s">
        <v>692</v>
      </c>
      <c r="HF3203" s="277"/>
      <c r="HH3203" s="289"/>
    </row>
    <row r="3204" spans="1:216" ht="12.75" customHeight="1">
      <c r="A3204" s="210"/>
      <c r="B3204" s="187"/>
      <c r="C3204" s="495" t="s">
        <v>694</v>
      </c>
      <c r="D3204" s="495"/>
      <c r="E3204" s="495"/>
      <c r="F3204" s="495"/>
      <c r="G3204" s="495"/>
      <c r="H3204" s="495"/>
      <c r="I3204" s="495"/>
      <c r="J3204" s="495"/>
      <c r="K3204" s="237" t="s">
        <v>2354</v>
      </c>
      <c r="L3204" s="231"/>
      <c r="M3204" s="231"/>
      <c r="O3204" s="238"/>
      <c r="P3204" s="235"/>
      <c r="Q3204" s="279"/>
      <c r="R3204" s="280"/>
      <c r="GO3204" s="277"/>
      <c r="GP3204" s="277"/>
      <c r="GQ3204" s="277"/>
      <c r="GR3204" s="277"/>
      <c r="GS3204" s="277"/>
      <c r="GT3204" s="277"/>
      <c r="GU3204" s="277"/>
      <c r="GW3204" s="157"/>
      <c r="GX3204" s="157"/>
      <c r="GY3204" s="157"/>
      <c r="GZ3204" s="277"/>
      <c r="HA3204" s="157"/>
      <c r="HB3204" s="157"/>
      <c r="HC3204" s="277"/>
      <c r="HD3204" s="277"/>
      <c r="HF3204" s="277"/>
      <c r="HG3204" s="140" t="s">
        <v>694</v>
      </c>
      <c r="HH3204" s="289"/>
    </row>
    <row r="3205" spans="1:216" ht="12.75" customHeight="1">
      <c r="A3205" s="210"/>
      <c r="B3205" s="187"/>
      <c r="C3205" s="495" t="s">
        <v>696</v>
      </c>
      <c r="D3205" s="495"/>
      <c r="E3205" s="495"/>
      <c r="F3205" s="495"/>
      <c r="G3205" s="495"/>
      <c r="H3205" s="495"/>
      <c r="I3205" s="495"/>
      <c r="J3205" s="495"/>
      <c r="K3205" s="237" t="s">
        <v>2355</v>
      </c>
      <c r="L3205" s="231"/>
      <c r="M3205" s="231"/>
      <c r="O3205" s="238"/>
      <c r="P3205" s="235"/>
      <c r="Q3205" s="279"/>
      <c r="R3205" s="280"/>
      <c r="GO3205" s="277"/>
      <c r="GP3205" s="277"/>
      <c r="GQ3205" s="277"/>
      <c r="GR3205" s="277"/>
      <c r="GS3205" s="277"/>
      <c r="GT3205" s="277"/>
      <c r="GU3205" s="277"/>
      <c r="GW3205" s="157"/>
      <c r="GX3205" s="157"/>
      <c r="GY3205" s="157"/>
      <c r="GZ3205" s="277"/>
      <c r="HA3205" s="157"/>
      <c r="HB3205" s="157"/>
      <c r="HC3205" s="277"/>
      <c r="HD3205" s="277"/>
      <c r="HF3205" s="277"/>
      <c r="HG3205" s="140" t="s">
        <v>696</v>
      </c>
      <c r="HH3205" s="289"/>
    </row>
    <row r="3206" spans="1:216" ht="12.75" customHeight="1">
      <c r="A3206" s="497" t="s">
        <v>2356</v>
      </c>
      <c r="B3206" s="497"/>
      <c r="C3206" s="497"/>
      <c r="D3206" s="497"/>
      <c r="E3206" s="497"/>
      <c r="F3206" s="497"/>
      <c r="G3206" s="497"/>
      <c r="H3206" s="497"/>
      <c r="I3206" s="497"/>
      <c r="J3206" s="497"/>
      <c r="K3206" s="497"/>
      <c r="L3206" s="497"/>
      <c r="M3206" s="497"/>
      <c r="N3206" s="497"/>
      <c r="O3206" s="497"/>
      <c r="P3206" s="497"/>
      <c r="GO3206" s="277" t="s">
        <v>2356</v>
      </c>
      <c r="GP3206" s="277"/>
      <c r="GQ3206" s="277"/>
      <c r="GR3206" s="277"/>
      <c r="GS3206" s="277"/>
      <c r="GT3206" s="277"/>
      <c r="GU3206" s="277"/>
      <c r="GW3206" s="157"/>
      <c r="GX3206" s="157"/>
      <c r="GY3206" s="157"/>
      <c r="GZ3206" s="277"/>
      <c r="HA3206" s="157"/>
      <c r="HB3206" s="157"/>
      <c r="HC3206" s="277"/>
      <c r="HD3206" s="277"/>
      <c r="HF3206" s="277"/>
      <c r="HH3206" s="289"/>
    </row>
    <row r="3207" spans="1:216" ht="12.75" customHeight="1">
      <c r="A3207" s="497" t="s">
        <v>2357</v>
      </c>
      <c r="B3207" s="497"/>
      <c r="C3207" s="497"/>
      <c r="D3207" s="497"/>
      <c r="E3207" s="497"/>
      <c r="F3207" s="497"/>
      <c r="G3207" s="497"/>
      <c r="H3207" s="497"/>
      <c r="I3207" s="497"/>
      <c r="J3207" s="497"/>
      <c r="K3207" s="497"/>
      <c r="L3207" s="497"/>
      <c r="M3207" s="497"/>
      <c r="N3207" s="497"/>
      <c r="O3207" s="497"/>
      <c r="P3207" s="497"/>
      <c r="GO3207" s="277"/>
      <c r="GP3207" s="277" t="s">
        <v>2357</v>
      </c>
      <c r="GQ3207" s="277"/>
      <c r="GR3207" s="277"/>
      <c r="GS3207" s="277"/>
      <c r="GT3207" s="277"/>
      <c r="GU3207" s="277"/>
      <c r="GW3207" s="157"/>
      <c r="GX3207" s="157"/>
      <c r="GY3207" s="157"/>
      <c r="GZ3207" s="277"/>
      <c r="HA3207" s="157"/>
      <c r="HB3207" s="157"/>
      <c r="HC3207" s="277"/>
      <c r="HD3207" s="277"/>
      <c r="HF3207" s="277"/>
      <c r="HH3207" s="289"/>
    </row>
    <row r="3208" spans="1:216" ht="12.75" customHeight="1">
      <c r="A3208" s="178" t="s">
        <v>882</v>
      </c>
      <c r="B3208" s="179" t="s">
        <v>2358</v>
      </c>
      <c r="C3208" s="498" t="s">
        <v>2359</v>
      </c>
      <c r="D3208" s="498"/>
      <c r="E3208" s="498"/>
      <c r="F3208" s="498"/>
      <c r="G3208" s="498"/>
      <c r="H3208" s="180" t="s">
        <v>773</v>
      </c>
      <c r="I3208" s="181">
        <v>6.7625999999999999</v>
      </c>
      <c r="J3208" s="182">
        <v>1</v>
      </c>
      <c r="K3208" s="217">
        <v>6.7625999999999999</v>
      </c>
      <c r="L3208" s="211">
        <v>57057.38</v>
      </c>
      <c r="M3208" s="219">
        <v>1.05</v>
      </c>
      <c r="N3208" s="239">
        <v>59910.25</v>
      </c>
      <c r="O3208" s="217">
        <v>1.0367</v>
      </c>
      <c r="P3208" s="212">
        <v>420018.03</v>
      </c>
      <c r="GO3208" s="277"/>
      <c r="GP3208" s="277"/>
      <c r="GQ3208" s="277" t="s">
        <v>2359</v>
      </c>
      <c r="GR3208" s="277"/>
      <c r="GS3208" s="277"/>
      <c r="GT3208" s="277"/>
      <c r="GU3208" s="277"/>
      <c r="GW3208" s="157"/>
      <c r="GX3208" s="157"/>
      <c r="GY3208" s="157"/>
      <c r="GZ3208" s="277"/>
      <c r="HA3208" s="157"/>
      <c r="HB3208" s="157"/>
      <c r="HC3208" s="277"/>
      <c r="HD3208" s="277"/>
      <c r="HF3208" s="277"/>
      <c r="HH3208" s="289"/>
    </row>
    <row r="3209" spans="1:216" ht="12.75" customHeight="1">
      <c r="A3209" s="186"/>
      <c r="B3209" s="187"/>
      <c r="C3209" s="499" t="s">
        <v>2011</v>
      </c>
      <c r="D3209" s="499"/>
      <c r="E3209" s="499"/>
      <c r="F3209" s="499"/>
      <c r="G3209" s="499"/>
      <c r="H3209" s="499"/>
      <c r="I3209" s="499"/>
      <c r="J3209" s="499"/>
      <c r="K3209" s="499"/>
      <c r="L3209" s="499"/>
      <c r="M3209" s="499"/>
      <c r="N3209" s="499"/>
      <c r="O3209" s="499"/>
      <c r="P3209" s="499"/>
      <c r="GO3209" s="277"/>
      <c r="GP3209" s="277"/>
      <c r="GQ3209" s="277"/>
      <c r="GR3209" s="277"/>
      <c r="GS3209" s="277"/>
      <c r="GT3209" s="277"/>
      <c r="GU3209" s="277"/>
      <c r="GV3209" s="140" t="s">
        <v>2011</v>
      </c>
      <c r="GW3209" s="157"/>
      <c r="GX3209" s="157"/>
      <c r="GY3209" s="157"/>
      <c r="GZ3209" s="277"/>
      <c r="HA3209" s="157"/>
      <c r="HB3209" s="157"/>
      <c r="HC3209" s="277"/>
      <c r="HD3209" s="277"/>
      <c r="HF3209" s="277"/>
      <c r="HH3209" s="289"/>
    </row>
    <row r="3210" spans="1:216" ht="12.75" customHeight="1">
      <c r="A3210" s="213"/>
      <c r="B3210" s="214"/>
      <c r="C3210" s="500" t="s">
        <v>438</v>
      </c>
      <c r="D3210" s="500"/>
      <c r="E3210" s="500"/>
      <c r="F3210" s="500"/>
      <c r="G3210" s="500"/>
      <c r="H3210" s="180"/>
      <c r="I3210" s="181"/>
      <c r="J3210" s="181"/>
      <c r="K3210" s="181"/>
      <c r="L3210" s="183"/>
      <c r="M3210" s="181"/>
      <c r="N3210" s="183"/>
      <c r="O3210" s="181"/>
      <c r="P3210" s="212">
        <v>420018.03</v>
      </c>
      <c r="GO3210" s="277"/>
      <c r="GP3210" s="277"/>
      <c r="GQ3210" s="277"/>
      <c r="GR3210" s="277"/>
      <c r="GS3210" s="277"/>
      <c r="GT3210" s="277"/>
      <c r="GU3210" s="277"/>
      <c r="GW3210" s="157"/>
      <c r="GX3210" s="157"/>
      <c r="GY3210" s="157"/>
      <c r="GZ3210" s="277"/>
      <c r="HA3210" s="157"/>
      <c r="HB3210" s="157"/>
      <c r="HC3210" s="277" t="s">
        <v>438</v>
      </c>
      <c r="HD3210" s="277"/>
      <c r="HF3210" s="277"/>
      <c r="HH3210" s="289"/>
    </row>
    <row r="3211" spans="1:216" ht="12.75" customHeight="1">
      <c r="A3211" s="178" t="s">
        <v>886</v>
      </c>
      <c r="B3211" s="179" t="s">
        <v>2360</v>
      </c>
      <c r="C3211" s="498" t="s">
        <v>2361</v>
      </c>
      <c r="D3211" s="498"/>
      <c r="E3211" s="498"/>
      <c r="F3211" s="498"/>
      <c r="G3211" s="498"/>
      <c r="H3211" s="180" t="s">
        <v>773</v>
      </c>
      <c r="I3211" s="181">
        <v>3.57</v>
      </c>
      <c r="J3211" s="182">
        <v>1</v>
      </c>
      <c r="K3211" s="219">
        <v>3.57</v>
      </c>
      <c r="L3211" s="211">
        <v>75289.72</v>
      </c>
      <c r="M3211" s="219">
        <v>1.05</v>
      </c>
      <c r="N3211" s="239">
        <v>79054.210000000006</v>
      </c>
      <c r="O3211" s="217">
        <v>1.0367</v>
      </c>
      <c r="P3211" s="212">
        <v>292581.13</v>
      </c>
      <c r="GO3211" s="277"/>
      <c r="GP3211" s="277"/>
      <c r="GQ3211" s="277" t="s">
        <v>2361</v>
      </c>
      <c r="GR3211" s="277"/>
      <c r="GS3211" s="277"/>
      <c r="GT3211" s="277"/>
      <c r="GU3211" s="277"/>
      <c r="GW3211" s="157"/>
      <c r="GX3211" s="157"/>
      <c r="GY3211" s="157"/>
      <c r="GZ3211" s="277"/>
      <c r="HA3211" s="157"/>
      <c r="HB3211" s="157"/>
      <c r="HC3211" s="277"/>
      <c r="HD3211" s="277"/>
      <c r="HF3211" s="277"/>
      <c r="HH3211" s="289"/>
    </row>
    <row r="3212" spans="1:216" ht="12.75" customHeight="1">
      <c r="A3212" s="186"/>
      <c r="B3212" s="187"/>
      <c r="C3212" s="499" t="s">
        <v>2011</v>
      </c>
      <c r="D3212" s="499"/>
      <c r="E3212" s="499"/>
      <c r="F3212" s="499"/>
      <c r="G3212" s="499"/>
      <c r="H3212" s="499"/>
      <c r="I3212" s="499"/>
      <c r="J3212" s="499"/>
      <c r="K3212" s="499"/>
      <c r="L3212" s="499"/>
      <c r="M3212" s="499"/>
      <c r="N3212" s="499"/>
      <c r="O3212" s="499"/>
      <c r="P3212" s="499"/>
      <c r="GO3212" s="277"/>
      <c r="GP3212" s="277"/>
      <c r="GQ3212" s="277"/>
      <c r="GR3212" s="277"/>
      <c r="GS3212" s="277"/>
      <c r="GT3212" s="277"/>
      <c r="GU3212" s="277"/>
      <c r="GV3212" s="140" t="s">
        <v>2011</v>
      </c>
      <c r="GW3212" s="157"/>
      <c r="GX3212" s="157"/>
      <c r="GY3212" s="157"/>
      <c r="GZ3212" s="277"/>
      <c r="HA3212" s="157"/>
      <c r="HB3212" s="157"/>
      <c r="HC3212" s="277"/>
      <c r="HD3212" s="277"/>
      <c r="HF3212" s="277"/>
      <c r="HH3212" s="289"/>
    </row>
    <row r="3213" spans="1:216" ht="12.75" customHeight="1">
      <c r="A3213" s="213"/>
      <c r="B3213" s="214"/>
      <c r="C3213" s="500" t="s">
        <v>438</v>
      </c>
      <c r="D3213" s="500"/>
      <c r="E3213" s="500"/>
      <c r="F3213" s="500"/>
      <c r="G3213" s="500"/>
      <c r="H3213" s="180"/>
      <c r="I3213" s="181"/>
      <c r="J3213" s="181"/>
      <c r="K3213" s="181"/>
      <c r="L3213" s="183"/>
      <c r="M3213" s="181"/>
      <c r="N3213" s="183"/>
      <c r="O3213" s="181"/>
      <c r="P3213" s="212">
        <v>292581.13</v>
      </c>
      <c r="GO3213" s="277"/>
      <c r="GP3213" s="277"/>
      <c r="GQ3213" s="277"/>
      <c r="GR3213" s="277"/>
      <c r="GS3213" s="277"/>
      <c r="GT3213" s="277"/>
      <c r="GU3213" s="277"/>
      <c r="GW3213" s="157"/>
      <c r="GX3213" s="157"/>
      <c r="GY3213" s="157"/>
      <c r="GZ3213" s="277"/>
      <c r="HA3213" s="157"/>
      <c r="HB3213" s="157"/>
      <c r="HC3213" s="277" t="s">
        <v>438</v>
      </c>
      <c r="HD3213" s="277"/>
      <c r="HF3213" s="277"/>
      <c r="HH3213" s="289"/>
    </row>
    <row r="3214" spans="1:216" ht="12.75" customHeight="1">
      <c r="A3214" s="178" t="s">
        <v>2362</v>
      </c>
      <c r="B3214" s="179" t="s">
        <v>2363</v>
      </c>
      <c r="C3214" s="498" t="s">
        <v>2364</v>
      </c>
      <c r="D3214" s="498"/>
      <c r="E3214" s="498"/>
      <c r="F3214" s="498"/>
      <c r="G3214" s="498"/>
      <c r="H3214" s="180" t="s">
        <v>773</v>
      </c>
      <c r="I3214" s="181">
        <v>0.18360000000000001</v>
      </c>
      <c r="J3214" s="182">
        <v>1</v>
      </c>
      <c r="K3214" s="217">
        <v>0.18360000000000001</v>
      </c>
      <c r="L3214" s="211">
        <v>112692.85</v>
      </c>
      <c r="M3214" s="219">
        <v>1.05</v>
      </c>
      <c r="N3214" s="239">
        <v>118327.49</v>
      </c>
      <c r="O3214" s="217">
        <v>1.0367</v>
      </c>
      <c r="P3214" s="212">
        <v>22522.23</v>
      </c>
      <c r="GO3214" s="277"/>
      <c r="GP3214" s="277"/>
      <c r="GQ3214" s="277" t="s">
        <v>2364</v>
      </c>
      <c r="GR3214" s="277"/>
      <c r="GS3214" s="277"/>
      <c r="GT3214" s="277"/>
      <c r="GU3214" s="277"/>
      <c r="GW3214" s="157"/>
      <c r="GX3214" s="157"/>
      <c r="GY3214" s="157"/>
      <c r="GZ3214" s="277"/>
      <c r="HA3214" s="157"/>
      <c r="HB3214" s="157"/>
      <c r="HC3214" s="277"/>
      <c r="HD3214" s="277"/>
      <c r="HF3214" s="277"/>
      <c r="HH3214" s="289"/>
    </row>
    <row r="3215" spans="1:216" ht="12.75" customHeight="1">
      <c r="A3215" s="186"/>
      <c r="B3215" s="187"/>
      <c r="C3215" s="499" t="s">
        <v>2011</v>
      </c>
      <c r="D3215" s="499"/>
      <c r="E3215" s="499"/>
      <c r="F3215" s="499"/>
      <c r="G3215" s="499"/>
      <c r="H3215" s="499"/>
      <c r="I3215" s="499"/>
      <c r="J3215" s="499"/>
      <c r="K3215" s="499"/>
      <c r="L3215" s="499"/>
      <c r="M3215" s="499"/>
      <c r="N3215" s="499"/>
      <c r="O3215" s="499"/>
      <c r="P3215" s="499"/>
      <c r="GO3215" s="277"/>
      <c r="GP3215" s="277"/>
      <c r="GQ3215" s="277"/>
      <c r="GR3215" s="277"/>
      <c r="GS3215" s="277"/>
      <c r="GT3215" s="277"/>
      <c r="GU3215" s="277"/>
      <c r="GV3215" s="140" t="s">
        <v>2011</v>
      </c>
      <c r="GW3215" s="157"/>
      <c r="GX3215" s="157"/>
      <c r="GY3215" s="157"/>
      <c r="GZ3215" s="277"/>
      <c r="HA3215" s="157"/>
      <c r="HB3215" s="157"/>
      <c r="HC3215" s="277"/>
      <c r="HD3215" s="277"/>
      <c r="HF3215" s="277"/>
      <c r="HH3215" s="289"/>
    </row>
    <row r="3216" spans="1:216" ht="12.75" customHeight="1">
      <c r="A3216" s="213"/>
      <c r="B3216" s="214"/>
      <c r="C3216" s="500" t="s">
        <v>438</v>
      </c>
      <c r="D3216" s="500"/>
      <c r="E3216" s="500"/>
      <c r="F3216" s="500"/>
      <c r="G3216" s="500"/>
      <c r="H3216" s="180"/>
      <c r="I3216" s="181"/>
      <c r="J3216" s="181"/>
      <c r="K3216" s="181"/>
      <c r="L3216" s="183"/>
      <c r="M3216" s="181"/>
      <c r="N3216" s="183"/>
      <c r="O3216" s="181"/>
      <c r="P3216" s="212">
        <v>22522.23</v>
      </c>
      <c r="GO3216" s="277"/>
      <c r="GP3216" s="277"/>
      <c r="GQ3216" s="277"/>
      <c r="GR3216" s="277"/>
      <c r="GS3216" s="277"/>
      <c r="GT3216" s="277"/>
      <c r="GU3216" s="277"/>
      <c r="GW3216" s="157"/>
      <c r="GX3216" s="157"/>
      <c r="GY3216" s="157"/>
      <c r="GZ3216" s="277"/>
      <c r="HA3216" s="157"/>
      <c r="HB3216" s="157"/>
      <c r="HC3216" s="277" t="s">
        <v>438</v>
      </c>
      <c r="HD3216" s="277"/>
      <c r="HF3216" s="277"/>
      <c r="HH3216" s="289"/>
    </row>
    <row r="3217" spans="1:216" ht="12.75" customHeight="1">
      <c r="A3217" s="178" t="s">
        <v>2365</v>
      </c>
      <c r="B3217" s="179" t="s">
        <v>1690</v>
      </c>
      <c r="C3217" s="498" t="s">
        <v>1691</v>
      </c>
      <c r="D3217" s="498"/>
      <c r="E3217" s="498"/>
      <c r="F3217" s="498"/>
      <c r="G3217" s="498"/>
      <c r="H3217" s="180" t="s">
        <v>773</v>
      </c>
      <c r="I3217" s="181">
        <v>1.071</v>
      </c>
      <c r="J3217" s="182">
        <v>1</v>
      </c>
      <c r="K3217" s="249">
        <v>1.071</v>
      </c>
      <c r="L3217" s="211">
        <v>95165.62</v>
      </c>
      <c r="M3217" s="219">
        <v>1.05</v>
      </c>
      <c r="N3217" s="239">
        <v>99923.9</v>
      </c>
      <c r="O3217" s="217">
        <v>1.0367</v>
      </c>
      <c r="P3217" s="212">
        <v>110946.08</v>
      </c>
      <c r="GO3217" s="277"/>
      <c r="GP3217" s="277"/>
      <c r="GQ3217" s="277" t="s">
        <v>1691</v>
      </c>
      <c r="GR3217" s="277"/>
      <c r="GS3217" s="277"/>
      <c r="GT3217" s="277"/>
      <c r="GU3217" s="277"/>
      <c r="GW3217" s="157"/>
      <c r="GX3217" s="157"/>
      <c r="GY3217" s="157"/>
      <c r="GZ3217" s="277"/>
      <c r="HA3217" s="157"/>
      <c r="HB3217" s="157"/>
      <c r="HC3217" s="277"/>
      <c r="HD3217" s="277"/>
      <c r="HF3217" s="277"/>
      <c r="HH3217" s="289"/>
    </row>
    <row r="3218" spans="1:216" ht="12.75" customHeight="1">
      <c r="A3218" s="186"/>
      <c r="B3218" s="187"/>
      <c r="C3218" s="499" t="s">
        <v>2011</v>
      </c>
      <c r="D3218" s="499"/>
      <c r="E3218" s="499"/>
      <c r="F3218" s="499"/>
      <c r="G3218" s="499"/>
      <c r="H3218" s="499"/>
      <c r="I3218" s="499"/>
      <c r="J3218" s="499"/>
      <c r="K3218" s="499"/>
      <c r="L3218" s="499"/>
      <c r="M3218" s="499"/>
      <c r="N3218" s="499"/>
      <c r="O3218" s="499"/>
      <c r="P3218" s="499"/>
      <c r="GO3218" s="277"/>
      <c r="GP3218" s="277"/>
      <c r="GQ3218" s="277"/>
      <c r="GR3218" s="277"/>
      <c r="GS3218" s="277"/>
      <c r="GT3218" s="277"/>
      <c r="GU3218" s="277"/>
      <c r="GV3218" s="140" t="s">
        <v>2011</v>
      </c>
      <c r="GW3218" s="157"/>
      <c r="GX3218" s="157"/>
      <c r="GY3218" s="157"/>
      <c r="GZ3218" s="277"/>
      <c r="HA3218" s="157"/>
      <c r="HB3218" s="157"/>
      <c r="HC3218" s="277"/>
      <c r="HD3218" s="277"/>
      <c r="HF3218" s="277"/>
      <c r="HH3218" s="289"/>
    </row>
    <row r="3219" spans="1:216" ht="12.75" customHeight="1">
      <c r="A3219" s="213"/>
      <c r="B3219" s="214"/>
      <c r="C3219" s="500" t="s">
        <v>438</v>
      </c>
      <c r="D3219" s="500"/>
      <c r="E3219" s="500"/>
      <c r="F3219" s="500"/>
      <c r="G3219" s="500"/>
      <c r="H3219" s="180"/>
      <c r="I3219" s="181"/>
      <c r="J3219" s="181"/>
      <c r="K3219" s="181"/>
      <c r="L3219" s="183"/>
      <c r="M3219" s="181"/>
      <c r="N3219" s="183"/>
      <c r="O3219" s="181"/>
      <c r="P3219" s="212">
        <v>110946.08</v>
      </c>
      <c r="GO3219" s="277"/>
      <c r="GP3219" s="277"/>
      <c r="GQ3219" s="277"/>
      <c r="GR3219" s="277"/>
      <c r="GS3219" s="277"/>
      <c r="GT3219" s="277"/>
      <c r="GU3219" s="277"/>
      <c r="GW3219" s="157"/>
      <c r="GX3219" s="157"/>
      <c r="GY3219" s="157"/>
      <c r="GZ3219" s="277"/>
      <c r="HA3219" s="157"/>
      <c r="HB3219" s="157"/>
      <c r="HC3219" s="277" t="s">
        <v>438</v>
      </c>
      <c r="HD3219" s="277"/>
      <c r="HF3219" s="277"/>
      <c r="HH3219" s="289"/>
    </row>
    <row r="3220" spans="1:216" ht="12.75" customHeight="1">
      <c r="A3220" s="178" t="s">
        <v>889</v>
      </c>
      <c r="B3220" s="179" t="s">
        <v>1678</v>
      </c>
      <c r="C3220" s="498" t="s">
        <v>1679</v>
      </c>
      <c r="D3220" s="498"/>
      <c r="E3220" s="498"/>
      <c r="F3220" s="498"/>
      <c r="G3220" s="498"/>
      <c r="H3220" s="180" t="s">
        <v>773</v>
      </c>
      <c r="I3220" s="181">
        <v>2.04</v>
      </c>
      <c r="J3220" s="182">
        <v>1</v>
      </c>
      <c r="K3220" s="219">
        <v>2.04</v>
      </c>
      <c r="L3220" s="211">
        <v>152015.32999999999</v>
      </c>
      <c r="M3220" s="219">
        <v>1.05</v>
      </c>
      <c r="N3220" s="239">
        <v>159616.1</v>
      </c>
      <c r="O3220" s="217">
        <v>1.0367</v>
      </c>
      <c r="P3220" s="212">
        <v>337566.98</v>
      </c>
      <c r="GO3220" s="277"/>
      <c r="GP3220" s="277"/>
      <c r="GQ3220" s="277" t="s">
        <v>1679</v>
      </c>
      <c r="GR3220" s="277"/>
      <c r="GS3220" s="277"/>
      <c r="GT3220" s="277"/>
      <c r="GU3220" s="277"/>
      <c r="GW3220" s="157"/>
      <c r="GX3220" s="157"/>
      <c r="GY3220" s="157"/>
      <c r="GZ3220" s="277"/>
      <c r="HA3220" s="157"/>
      <c r="HB3220" s="157"/>
      <c r="HC3220" s="277"/>
      <c r="HD3220" s="277"/>
      <c r="HF3220" s="277"/>
      <c r="HH3220" s="289"/>
    </row>
    <row r="3221" spans="1:216" ht="12.75" customHeight="1">
      <c r="A3221" s="186"/>
      <c r="B3221" s="187"/>
      <c r="C3221" s="499" t="s">
        <v>2011</v>
      </c>
      <c r="D3221" s="499"/>
      <c r="E3221" s="499"/>
      <c r="F3221" s="499"/>
      <c r="G3221" s="499"/>
      <c r="H3221" s="499"/>
      <c r="I3221" s="499"/>
      <c r="J3221" s="499"/>
      <c r="K3221" s="499"/>
      <c r="L3221" s="499"/>
      <c r="M3221" s="499"/>
      <c r="N3221" s="499"/>
      <c r="O3221" s="499"/>
      <c r="P3221" s="499"/>
      <c r="GO3221" s="277"/>
      <c r="GP3221" s="277"/>
      <c r="GQ3221" s="277"/>
      <c r="GR3221" s="277"/>
      <c r="GS3221" s="277"/>
      <c r="GT3221" s="277"/>
      <c r="GU3221" s="277"/>
      <c r="GV3221" s="140" t="s">
        <v>2011</v>
      </c>
      <c r="GW3221" s="157"/>
      <c r="GX3221" s="157"/>
      <c r="GY3221" s="157"/>
      <c r="GZ3221" s="277"/>
      <c r="HA3221" s="157"/>
      <c r="HB3221" s="157"/>
      <c r="HC3221" s="277"/>
      <c r="HD3221" s="277"/>
      <c r="HF3221" s="277"/>
      <c r="HH3221" s="289"/>
    </row>
    <row r="3222" spans="1:216" ht="12.75" customHeight="1">
      <c r="A3222" s="213"/>
      <c r="B3222" s="214"/>
      <c r="C3222" s="500" t="s">
        <v>438</v>
      </c>
      <c r="D3222" s="500"/>
      <c r="E3222" s="500"/>
      <c r="F3222" s="500"/>
      <c r="G3222" s="500"/>
      <c r="H3222" s="180"/>
      <c r="I3222" s="181"/>
      <c r="J3222" s="181"/>
      <c r="K3222" s="181"/>
      <c r="L3222" s="183"/>
      <c r="M3222" s="181"/>
      <c r="N3222" s="183"/>
      <c r="O3222" s="181"/>
      <c r="P3222" s="212">
        <v>337566.98</v>
      </c>
      <c r="GO3222" s="277"/>
      <c r="GP3222" s="277"/>
      <c r="GQ3222" s="277"/>
      <c r="GR3222" s="277"/>
      <c r="GS3222" s="277"/>
      <c r="GT3222" s="277"/>
      <c r="GU3222" s="277"/>
      <c r="GW3222" s="157"/>
      <c r="GX3222" s="157"/>
      <c r="GY3222" s="157"/>
      <c r="GZ3222" s="277"/>
      <c r="HA3222" s="157"/>
      <c r="HB3222" s="157"/>
      <c r="HC3222" s="277" t="s">
        <v>438</v>
      </c>
      <c r="HD3222" s="277"/>
      <c r="HF3222" s="277"/>
      <c r="HH3222" s="289"/>
    </row>
    <row r="3223" spans="1:216" ht="12.75" customHeight="1">
      <c r="A3223" s="178" t="s">
        <v>891</v>
      </c>
      <c r="B3223" s="179" t="s">
        <v>2366</v>
      </c>
      <c r="C3223" s="498" t="s">
        <v>2367</v>
      </c>
      <c r="D3223" s="498"/>
      <c r="E3223" s="498"/>
      <c r="F3223" s="498"/>
      <c r="G3223" s="498"/>
      <c r="H3223" s="180" t="s">
        <v>773</v>
      </c>
      <c r="I3223" s="181">
        <v>2.754</v>
      </c>
      <c r="J3223" s="182">
        <v>1</v>
      </c>
      <c r="K3223" s="249">
        <v>2.754</v>
      </c>
      <c r="L3223" s="211">
        <v>242847.01</v>
      </c>
      <c r="M3223" s="219">
        <v>1.05</v>
      </c>
      <c r="N3223" s="239">
        <v>254989.36</v>
      </c>
      <c r="O3223" s="217">
        <v>1.0367</v>
      </c>
      <c r="P3223" s="212">
        <v>728012.93</v>
      </c>
      <c r="GO3223" s="277"/>
      <c r="GP3223" s="277"/>
      <c r="GQ3223" s="277" t="s">
        <v>2367</v>
      </c>
      <c r="GR3223" s="277"/>
      <c r="GS3223" s="277"/>
      <c r="GT3223" s="277"/>
      <c r="GU3223" s="277"/>
      <c r="GW3223" s="157"/>
      <c r="GX3223" s="157"/>
      <c r="GY3223" s="157"/>
      <c r="GZ3223" s="277"/>
      <c r="HA3223" s="157"/>
      <c r="HB3223" s="157"/>
      <c r="HC3223" s="277"/>
      <c r="HD3223" s="277"/>
      <c r="HF3223" s="277"/>
      <c r="HH3223" s="289"/>
    </row>
    <row r="3224" spans="1:216" ht="12.75" customHeight="1">
      <c r="A3224" s="186"/>
      <c r="B3224" s="187"/>
      <c r="C3224" s="499" t="s">
        <v>2011</v>
      </c>
      <c r="D3224" s="499"/>
      <c r="E3224" s="499"/>
      <c r="F3224" s="499"/>
      <c r="G3224" s="499"/>
      <c r="H3224" s="499"/>
      <c r="I3224" s="499"/>
      <c r="J3224" s="499"/>
      <c r="K3224" s="499"/>
      <c r="L3224" s="499"/>
      <c r="M3224" s="499"/>
      <c r="N3224" s="499"/>
      <c r="O3224" s="499"/>
      <c r="P3224" s="499"/>
      <c r="GO3224" s="277"/>
      <c r="GP3224" s="277"/>
      <c r="GQ3224" s="277"/>
      <c r="GR3224" s="277"/>
      <c r="GS3224" s="277"/>
      <c r="GT3224" s="277"/>
      <c r="GU3224" s="277"/>
      <c r="GV3224" s="140" t="s">
        <v>2011</v>
      </c>
      <c r="GW3224" s="157"/>
      <c r="GX3224" s="157"/>
      <c r="GY3224" s="157"/>
      <c r="GZ3224" s="277"/>
      <c r="HA3224" s="157"/>
      <c r="HB3224" s="157"/>
      <c r="HC3224" s="277"/>
      <c r="HD3224" s="277"/>
      <c r="HF3224" s="277"/>
      <c r="HH3224" s="289"/>
    </row>
    <row r="3225" spans="1:216" ht="12.75" customHeight="1">
      <c r="A3225" s="213"/>
      <c r="B3225" s="214"/>
      <c r="C3225" s="500" t="s">
        <v>438</v>
      </c>
      <c r="D3225" s="500"/>
      <c r="E3225" s="500"/>
      <c r="F3225" s="500"/>
      <c r="G3225" s="500"/>
      <c r="H3225" s="180"/>
      <c r="I3225" s="181"/>
      <c r="J3225" s="181"/>
      <c r="K3225" s="181"/>
      <c r="L3225" s="183"/>
      <c r="M3225" s="181"/>
      <c r="N3225" s="183"/>
      <c r="O3225" s="181"/>
      <c r="P3225" s="212">
        <v>728012.93</v>
      </c>
      <c r="GO3225" s="277"/>
      <c r="GP3225" s="277"/>
      <c r="GQ3225" s="277"/>
      <c r="GR3225" s="277"/>
      <c r="GS3225" s="277"/>
      <c r="GT3225" s="277"/>
      <c r="GU3225" s="277"/>
      <c r="GW3225" s="157"/>
      <c r="GX3225" s="157"/>
      <c r="GY3225" s="157"/>
      <c r="GZ3225" s="277"/>
      <c r="HA3225" s="157"/>
      <c r="HB3225" s="157"/>
      <c r="HC3225" s="277" t="s">
        <v>438</v>
      </c>
      <c r="HD3225" s="277"/>
      <c r="HF3225" s="277"/>
      <c r="HH3225" s="289"/>
    </row>
    <row r="3226" spans="1:216" ht="12.75" customHeight="1">
      <c r="A3226" s="178" t="s">
        <v>892</v>
      </c>
      <c r="B3226" s="179" t="s">
        <v>1681</v>
      </c>
      <c r="C3226" s="498" t="s">
        <v>1682</v>
      </c>
      <c r="D3226" s="498"/>
      <c r="E3226" s="498"/>
      <c r="F3226" s="498"/>
      <c r="G3226" s="498"/>
      <c r="H3226" s="180" t="s">
        <v>773</v>
      </c>
      <c r="I3226" s="181">
        <v>0.22439999999999999</v>
      </c>
      <c r="J3226" s="182">
        <v>1</v>
      </c>
      <c r="K3226" s="217">
        <v>0.22439999999999999</v>
      </c>
      <c r="L3226" s="211">
        <v>193433.99</v>
      </c>
      <c r="M3226" s="219">
        <v>1.05</v>
      </c>
      <c r="N3226" s="239">
        <v>203105.69</v>
      </c>
      <c r="O3226" s="217">
        <v>1.0367</v>
      </c>
      <c r="P3226" s="212">
        <v>47249.59</v>
      </c>
      <c r="GO3226" s="277"/>
      <c r="GP3226" s="277"/>
      <c r="GQ3226" s="277" t="s">
        <v>1682</v>
      </c>
      <c r="GR3226" s="277"/>
      <c r="GS3226" s="277"/>
      <c r="GT3226" s="277"/>
      <c r="GU3226" s="277"/>
      <c r="GW3226" s="157"/>
      <c r="GX3226" s="157"/>
      <c r="GY3226" s="157"/>
      <c r="GZ3226" s="277"/>
      <c r="HA3226" s="157"/>
      <c r="HB3226" s="157"/>
      <c r="HC3226" s="277"/>
      <c r="HD3226" s="277"/>
      <c r="HF3226" s="277"/>
      <c r="HH3226" s="289"/>
    </row>
    <row r="3227" spans="1:216" ht="12.75" customHeight="1">
      <c r="A3227" s="186"/>
      <c r="B3227" s="187"/>
      <c r="C3227" s="499" t="s">
        <v>2011</v>
      </c>
      <c r="D3227" s="499"/>
      <c r="E3227" s="499"/>
      <c r="F3227" s="499"/>
      <c r="G3227" s="499"/>
      <c r="H3227" s="499"/>
      <c r="I3227" s="499"/>
      <c r="J3227" s="499"/>
      <c r="K3227" s="499"/>
      <c r="L3227" s="499"/>
      <c r="M3227" s="499"/>
      <c r="N3227" s="499"/>
      <c r="O3227" s="499"/>
      <c r="P3227" s="499"/>
      <c r="GO3227" s="277"/>
      <c r="GP3227" s="277"/>
      <c r="GQ3227" s="277"/>
      <c r="GR3227" s="277"/>
      <c r="GS3227" s="277"/>
      <c r="GT3227" s="277"/>
      <c r="GU3227" s="277"/>
      <c r="GV3227" s="140" t="s">
        <v>2011</v>
      </c>
      <c r="GW3227" s="157"/>
      <c r="GX3227" s="157"/>
      <c r="GY3227" s="157"/>
      <c r="GZ3227" s="277"/>
      <c r="HA3227" s="157"/>
      <c r="HB3227" s="157"/>
      <c r="HC3227" s="277"/>
      <c r="HD3227" s="277"/>
      <c r="HF3227" s="277"/>
      <c r="HH3227" s="289"/>
    </row>
    <row r="3228" spans="1:216" ht="12.75" customHeight="1">
      <c r="A3228" s="213"/>
      <c r="B3228" s="214"/>
      <c r="C3228" s="500" t="s">
        <v>438</v>
      </c>
      <c r="D3228" s="500"/>
      <c r="E3228" s="500"/>
      <c r="F3228" s="500"/>
      <c r="G3228" s="500"/>
      <c r="H3228" s="180"/>
      <c r="I3228" s="181"/>
      <c r="J3228" s="181"/>
      <c r="K3228" s="181"/>
      <c r="L3228" s="183"/>
      <c r="M3228" s="181"/>
      <c r="N3228" s="183"/>
      <c r="O3228" s="181"/>
      <c r="P3228" s="212">
        <v>47249.59</v>
      </c>
      <c r="GO3228" s="277"/>
      <c r="GP3228" s="277"/>
      <c r="GQ3228" s="277"/>
      <c r="GR3228" s="277"/>
      <c r="GS3228" s="277"/>
      <c r="GT3228" s="277"/>
      <c r="GU3228" s="277"/>
      <c r="GW3228" s="157"/>
      <c r="GX3228" s="157"/>
      <c r="GY3228" s="157"/>
      <c r="GZ3228" s="277"/>
      <c r="HA3228" s="157"/>
      <c r="HB3228" s="157"/>
      <c r="HC3228" s="277" t="s">
        <v>438</v>
      </c>
      <c r="HD3228" s="277"/>
      <c r="HF3228" s="277"/>
      <c r="HH3228" s="289"/>
    </row>
    <row r="3229" spans="1:216" ht="12.75" customHeight="1">
      <c r="A3229" s="178" t="s">
        <v>895</v>
      </c>
      <c r="B3229" s="179" t="s">
        <v>1684</v>
      </c>
      <c r="C3229" s="498" t="s">
        <v>1685</v>
      </c>
      <c r="D3229" s="498"/>
      <c r="E3229" s="498"/>
      <c r="F3229" s="498"/>
      <c r="G3229" s="498"/>
      <c r="H3229" s="180" t="s">
        <v>773</v>
      </c>
      <c r="I3229" s="181">
        <v>6.2831999999999999</v>
      </c>
      <c r="J3229" s="182">
        <v>1</v>
      </c>
      <c r="K3229" s="217">
        <v>6.2831999999999999</v>
      </c>
      <c r="L3229" s="211">
        <v>275026.48</v>
      </c>
      <c r="M3229" s="219">
        <v>1.05</v>
      </c>
      <c r="N3229" s="239">
        <v>288777.8</v>
      </c>
      <c r="O3229" s="217">
        <v>1.0367</v>
      </c>
      <c r="P3229" s="212">
        <v>1881038.94</v>
      </c>
      <c r="GO3229" s="277"/>
      <c r="GP3229" s="277"/>
      <c r="GQ3229" s="277" t="s">
        <v>1685</v>
      </c>
      <c r="GR3229" s="277"/>
      <c r="GS3229" s="277"/>
      <c r="GT3229" s="277"/>
      <c r="GU3229" s="277"/>
      <c r="GW3229" s="157"/>
      <c r="GX3229" s="157"/>
      <c r="GY3229" s="157"/>
      <c r="GZ3229" s="277"/>
      <c r="HA3229" s="157"/>
      <c r="HB3229" s="157"/>
      <c r="HC3229" s="277"/>
      <c r="HD3229" s="277"/>
      <c r="HF3229" s="277"/>
      <c r="HH3229" s="289"/>
    </row>
    <row r="3230" spans="1:216" ht="12.75" customHeight="1">
      <c r="A3230" s="186"/>
      <c r="B3230" s="187"/>
      <c r="C3230" s="499" t="s">
        <v>2011</v>
      </c>
      <c r="D3230" s="499"/>
      <c r="E3230" s="499"/>
      <c r="F3230" s="499"/>
      <c r="G3230" s="499"/>
      <c r="H3230" s="499"/>
      <c r="I3230" s="499"/>
      <c r="J3230" s="499"/>
      <c r="K3230" s="499"/>
      <c r="L3230" s="499"/>
      <c r="M3230" s="499"/>
      <c r="N3230" s="499"/>
      <c r="O3230" s="499"/>
      <c r="P3230" s="499"/>
      <c r="GO3230" s="277"/>
      <c r="GP3230" s="277"/>
      <c r="GQ3230" s="277"/>
      <c r="GR3230" s="277"/>
      <c r="GS3230" s="277"/>
      <c r="GT3230" s="277"/>
      <c r="GU3230" s="277"/>
      <c r="GV3230" s="140" t="s">
        <v>2011</v>
      </c>
      <c r="GW3230" s="157"/>
      <c r="GX3230" s="157"/>
      <c r="GY3230" s="157"/>
      <c r="GZ3230" s="277"/>
      <c r="HA3230" s="157"/>
      <c r="HB3230" s="157"/>
      <c r="HC3230" s="277"/>
      <c r="HD3230" s="277"/>
      <c r="HF3230" s="277"/>
      <c r="HH3230" s="289"/>
    </row>
    <row r="3231" spans="1:216" ht="12.75" customHeight="1">
      <c r="A3231" s="213"/>
      <c r="B3231" s="214"/>
      <c r="C3231" s="500" t="s">
        <v>438</v>
      </c>
      <c r="D3231" s="500"/>
      <c r="E3231" s="500"/>
      <c r="F3231" s="500"/>
      <c r="G3231" s="500"/>
      <c r="H3231" s="180"/>
      <c r="I3231" s="181"/>
      <c r="J3231" s="181"/>
      <c r="K3231" s="181"/>
      <c r="L3231" s="183"/>
      <c r="M3231" s="181"/>
      <c r="N3231" s="183"/>
      <c r="O3231" s="181"/>
      <c r="P3231" s="212">
        <v>1881038.94</v>
      </c>
      <c r="GO3231" s="277"/>
      <c r="GP3231" s="277"/>
      <c r="GQ3231" s="277"/>
      <c r="GR3231" s="277"/>
      <c r="GS3231" s="277"/>
      <c r="GT3231" s="277"/>
      <c r="GU3231" s="277"/>
      <c r="GW3231" s="157"/>
      <c r="GX3231" s="157"/>
      <c r="GY3231" s="157"/>
      <c r="GZ3231" s="277"/>
      <c r="HA3231" s="157"/>
      <c r="HB3231" s="157"/>
      <c r="HC3231" s="277" t="s">
        <v>438</v>
      </c>
      <c r="HD3231" s="277"/>
      <c r="HF3231" s="277"/>
      <c r="HH3231" s="289"/>
    </row>
    <row r="3232" spans="1:216" ht="12.75" customHeight="1">
      <c r="A3232" s="178" t="s">
        <v>898</v>
      </c>
      <c r="B3232" s="179" t="s">
        <v>2368</v>
      </c>
      <c r="C3232" s="498" t="s">
        <v>2369</v>
      </c>
      <c r="D3232" s="498"/>
      <c r="E3232" s="498"/>
      <c r="F3232" s="498"/>
      <c r="G3232" s="498"/>
      <c r="H3232" s="180" t="s">
        <v>773</v>
      </c>
      <c r="I3232" s="181">
        <v>0.91800000000000004</v>
      </c>
      <c r="J3232" s="182">
        <v>1</v>
      </c>
      <c r="K3232" s="249">
        <v>0.91800000000000004</v>
      </c>
      <c r="L3232" s="211">
        <v>430287.5</v>
      </c>
      <c r="M3232" s="219">
        <v>1.05</v>
      </c>
      <c r="N3232" s="239">
        <v>451801.88</v>
      </c>
      <c r="O3232" s="217">
        <v>1.0367</v>
      </c>
      <c r="P3232" s="212">
        <v>429975.6</v>
      </c>
      <c r="GO3232" s="277"/>
      <c r="GP3232" s="277"/>
      <c r="GQ3232" s="277" t="s">
        <v>2369</v>
      </c>
      <c r="GR3232" s="277"/>
      <c r="GS3232" s="277"/>
      <c r="GT3232" s="277"/>
      <c r="GU3232" s="277"/>
      <c r="GW3232" s="157"/>
      <c r="GX3232" s="157"/>
      <c r="GY3232" s="157"/>
      <c r="GZ3232" s="277"/>
      <c r="HA3232" s="157"/>
      <c r="HB3232" s="157"/>
      <c r="HC3232" s="277"/>
      <c r="HD3232" s="277"/>
      <c r="HF3232" s="277"/>
      <c r="HH3232" s="289"/>
    </row>
    <row r="3233" spans="1:216" ht="12.75" customHeight="1">
      <c r="A3233" s="186"/>
      <c r="B3233" s="187"/>
      <c r="C3233" s="499" t="s">
        <v>2011</v>
      </c>
      <c r="D3233" s="499"/>
      <c r="E3233" s="499"/>
      <c r="F3233" s="499"/>
      <c r="G3233" s="499"/>
      <c r="H3233" s="499"/>
      <c r="I3233" s="499"/>
      <c r="J3233" s="499"/>
      <c r="K3233" s="499"/>
      <c r="L3233" s="499"/>
      <c r="M3233" s="499"/>
      <c r="N3233" s="499"/>
      <c r="O3233" s="499"/>
      <c r="P3233" s="499"/>
      <c r="GO3233" s="277"/>
      <c r="GP3233" s="277"/>
      <c r="GQ3233" s="277"/>
      <c r="GR3233" s="277"/>
      <c r="GS3233" s="277"/>
      <c r="GT3233" s="277"/>
      <c r="GU3233" s="277"/>
      <c r="GV3233" s="140" t="s">
        <v>2011</v>
      </c>
      <c r="GW3233" s="157"/>
      <c r="GX3233" s="157"/>
      <c r="GY3233" s="157"/>
      <c r="GZ3233" s="277"/>
      <c r="HA3233" s="157"/>
      <c r="HB3233" s="157"/>
      <c r="HC3233" s="277"/>
      <c r="HD3233" s="277"/>
      <c r="HF3233" s="277"/>
      <c r="HH3233" s="289"/>
    </row>
    <row r="3234" spans="1:216" ht="12.75" customHeight="1">
      <c r="A3234" s="213"/>
      <c r="B3234" s="214"/>
      <c r="C3234" s="500" t="s">
        <v>438</v>
      </c>
      <c r="D3234" s="500"/>
      <c r="E3234" s="500"/>
      <c r="F3234" s="500"/>
      <c r="G3234" s="500"/>
      <c r="H3234" s="180"/>
      <c r="I3234" s="181"/>
      <c r="J3234" s="181"/>
      <c r="K3234" s="181"/>
      <c r="L3234" s="183"/>
      <c r="M3234" s="181"/>
      <c r="N3234" s="183"/>
      <c r="O3234" s="181"/>
      <c r="P3234" s="212">
        <v>429975.6</v>
      </c>
      <c r="GO3234" s="277"/>
      <c r="GP3234" s="277"/>
      <c r="GQ3234" s="277"/>
      <c r="GR3234" s="277"/>
      <c r="GS3234" s="277"/>
      <c r="GT3234" s="277"/>
      <c r="GU3234" s="277"/>
      <c r="GW3234" s="157"/>
      <c r="GX3234" s="157"/>
      <c r="GY3234" s="157"/>
      <c r="GZ3234" s="277"/>
      <c r="HA3234" s="157"/>
      <c r="HB3234" s="157"/>
      <c r="HC3234" s="277" t="s">
        <v>438</v>
      </c>
      <c r="HD3234" s="277"/>
      <c r="HF3234" s="277"/>
      <c r="HH3234" s="289"/>
    </row>
    <row r="3235" spans="1:216" ht="12.75" customHeight="1">
      <c r="A3235" s="178" t="s">
        <v>899</v>
      </c>
      <c r="B3235" s="179" t="s">
        <v>2370</v>
      </c>
      <c r="C3235" s="498" t="s">
        <v>2371</v>
      </c>
      <c r="D3235" s="498"/>
      <c r="E3235" s="498"/>
      <c r="F3235" s="498"/>
      <c r="G3235" s="498"/>
      <c r="H3235" s="180" t="s">
        <v>773</v>
      </c>
      <c r="I3235" s="181">
        <v>0.97919999999999996</v>
      </c>
      <c r="J3235" s="182">
        <v>1</v>
      </c>
      <c r="K3235" s="217">
        <v>0.97919999999999996</v>
      </c>
      <c r="L3235" s="211">
        <v>392152.11</v>
      </c>
      <c r="M3235" s="219">
        <v>1.05</v>
      </c>
      <c r="N3235" s="239">
        <v>411759.72</v>
      </c>
      <c r="O3235" s="217">
        <v>1.0367</v>
      </c>
      <c r="P3235" s="212">
        <v>417992.38</v>
      </c>
      <c r="GO3235" s="277"/>
      <c r="GP3235" s="277"/>
      <c r="GQ3235" s="277" t="s">
        <v>2371</v>
      </c>
      <c r="GR3235" s="277"/>
      <c r="GS3235" s="277"/>
      <c r="GT3235" s="277"/>
      <c r="GU3235" s="277"/>
      <c r="GW3235" s="157"/>
      <c r="GX3235" s="157"/>
      <c r="GY3235" s="157"/>
      <c r="GZ3235" s="277"/>
      <c r="HA3235" s="157"/>
      <c r="HB3235" s="157"/>
      <c r="HC3235" s="277"/>
      <c r="HD3235" s="277"/>
      <c r="HF3235" s="277"/>
      <c r="HH3235" s="289"/>
    </row>
    <row r="3236" spans="1:216" ht="12.75" customHeight="1">
      <c r="A3236" s="186"/>
      <c r="B3236" s="187"/>
      <c r="C3236" s="499" t="s">
        <v>2011</v>
      </c>
      <c r="D3236" s="499"/>
      <c r="E3236" s="499"/>
      <c r="F3236" s="499"/>
      <c r="G3236" s="499"/>
      <c r="H3236" s="499"/>
      <c r="I3236" s="499"/>
      <c r="J3236" s="499"/>
      <c r="K3236" s="499"/>
      <c r="L3236" s="499"/>
      <c r="M3236" s="499"/>
      <c r="N3236" s="499"/>
      <c r="O3236" s="499"/>
      <c r="P3236" s="499"/>
      <c r="GO3236" s="277"/>
      <c r="GP3236" s="277"/>
      <c r="GQ3236" s="277"/>
      <c r="GR3236" s="277"/>
      <c r="GS3236" s="277"/>
      <c r="GT3236" s="277"/>
      <c r="GU3236" s="277"/>
      <c r="GV3236" s="140" t="s">
        <v>2011</v>
      </c>
      <c r="GW3236" s="157"/>
      <c r="GX3236" s="157"/>
      <c r="GY3236" s="157"/>
      <c r="GZ3236" s="277"/>
      <c r="HA3236" s="157"/>
      <c r="HB3236" s="157"/>
      <c r="HC3236" s="277"/>
      <c r="HD3236" s="277"/>
      <c r="HF3236" s="277"/>
      <c r="HH3236" s="289"/>
    </row>
    <row r="3237" spans="1:216" ht="12.75" customHeight="1">
      <c r="A3237" s="213"/>
      <c r="B3237" s="214"/>
      <c r="C3237" s="500" t="s">
        <v>438</v>
      </c>
      <c r="D3237" s="500"/>
      <c r="E3237" s="500"/>
      <c r="F3237" s="500"/>
      <c r="G3237" s="500"/>
      <c r="H3237" s="180"/>
      <c r="I3237" s="181"/>
      <c r="J3237" s="181"/>
      <c r="K3237" s="181"/>
      <c r="L3237" s="183"/>
      <c r="M3237" s="181"/>
      <c r="N3237" s="183"/>
      <c r="O3237" s="181"/>
      <c r="P3237" s="212">
        <v>417992.38</v>
      </c>
      <c r="GO3237" s="277"/>
      <c r="GP3237" s="277"/>
      <c r="GQ3237" s="277"/>
      <c r="GR3237" s="277"/>
      <c r="GS3237" s="277"/>
      <c r="GT3237" s="277"/>
      <c r="GU3237" s="277"/>
      <c r="GW3237" s="157"/>
      <c r="GX3237" s="157"/>
      <c r="GY3237" s="157"/>
      <c r="GZ3237" s="277"/>
      <c r="HA3237" s="157"/>
      <c r="HB3237" s="157"/>
      <c r="HC3237" s="277" t="s">
        <v>438</v>
      </c>
      <c r="HD3237" s="277"/>
      <c r="HF3237" s="277"/>
      <c r="HH3237" s="289"/>
    </row>
    <row r="3238" spans="1:216" ht="67.5" customHeight="1">
      <c r="A3238" s="178" t="s">
        <v>902</v>
      </c>
      <c r="B3238" s="179" t="s">
        <v>2372</v>
      </c>
      <c r="C3238" s="498" t="s">
        <v>2373</v>
      </c>
      <c r="D3238" s="498"/>
      <c r="E3238" s="498"/>
      <c r="F3238" s="498"/>
      <c r="G3238" s="498"/>
      <c r="H3238" s="180" t="s">
        <v>595</v>
      </c>
      <c r="I3238" s="181">
        <v>86.7</v>
      </c>
      <c r="J3238" s="182">
        <v>1</v>
      </c>
      <c r="K3238" s="222">
        <v>86.7</v>
      </c>
      <c r="L3238" s="183"/>
      <c r="M3238" s="181"/>
      <c r="N3238" s="221">
        <v>183.95</v>
      </c>
      <c r="O3238" s="254">
        <v>1.0891569999999999</v>
      </c>
      <c r="P3238" s="212">
        <v>17370.38</v>
      </c>
      <c r="GO3238" s="277"/>
      <c r="GP3238" s="277"/>
      <c r="GQ3238" s="277" t="s">
        <v>2373</v>
      </c>
      <c r="GR3238" s="277"/>
      <c r="GS3238" s="277"/>
      <c r="GT3238" s="277"/>
      <c r="GU3238" s="277"/>
      <c r="GW3238" s="157"/>
      <c r="GX3238" s="157"/>
      <c r="GY3238" s="157"/>
      <c r="GZ3238" s="277"/>
      <c r="HA3238" s="157"/>
      <c r="HB3238" s="157"/>
      <c r="HC3238" s="277"/>
      <c r="HD3238" s="277"/>
      <c r="HF3238" s="277"/>
      <c r="HH3238" s="289"/>
    </row>
    <row r="3239" spans="1:216" ht="22.5" customHeight="1">
      <c r="A3239" s="186"/>
      <c r="B3239" s="187" t="s">
        <v>2374</v>
      </c>
      <c r="C3239" s="499" t="s">
        <v>2375</v>
      </c>
      <c r="D3239" s="499"/>
      <c r="E3239" s="499"/>
      <c r="F3239" s="499"/>
      <c r="G3239" s="499"/>
      <c r="H3239" s="499"/>
      <c r="I3239" s="499"/>
      <c r="J3239" s="499"/>
      <c r="K3239" s="499"/>
      <c r="L3239" s="499"/>
      <c r="M3239" s="499"/>
      <c r="N3239" s="499"/>
      <c r="O3239" s="499"/>
      <c r="P3239" s="499"/>
      <c r="GO3239" s="277"/>
      <c r="GP3239" s="277"/>
      <c r="GQ3239" s="277"/>
      <c r="GR3239" s="277"/>
      <c r="GS3239" s="277"/>
      <c r="GT3239" s="277"/>
      <c r="GU3239" s="277"/>
      <c r="GV3239" s="140" t="s">
        <v>2375</v>
      </c>
      <c r="GW3239" s="157"/>
      <c r="GX3239" s="157"/>
      <c r="GY3239" s="157"/>
      <c r="GZ3239" s="277"/>
      <c r="HA3239" s="157"/>
      <c r="HB3239" s="157"/>
      <c r="HC3239" s="277"/>
      <c r="HD3239" s="277"/>
      <c r="HF3239" s="277"/>
      <c r="HH3239" s="289"/>
    </row>
    <row r="3240" spans="1:216" ht="12.75" customHeight="1">
      <c r="A3240" s="186"/>
      <c r="B3240" s="187" t="s">
        <v>1938</v>
      </c>
      <c r="C3240" s="499" t="s">
        <v>1939</v>
      </c>
      <c r="D3240" s="499"/>
      <c r="E3240" s="499"/>
      <c r="F3240" s="499"/>
      <c r="G3240" s="499"/>
      <c r="H3240" s="499"/>
      <c r="I3240" s="499"/>
      <c r="J3240" s="499"/>
      <c r="K3240" s="499"/>
      <c r="L3240" s="499"/>
      <c r="M3240" s="499"/>
      <c r="N3240" s="499"/>
      <c r="O3240" s="499"/>
      <c r="P3240" s="499"/>
      <c r="GO3240" s="277"/>
      <c r="GP3240" s="277"/>
      <c r="GQ3240" s="277"/>
      <c r="GR3240" s="277"/>
      <c r="GS3240" s="277"/>
      <c r="GT3240" s="277"/>
      <c r="GU3240" s="277"/>
      <c r="GV3240" s="140" t="s">
        <v>1939</v>
      </c>
      <c r="GW3240" s="157"/>
      <c r="GX3240" s="157"/>
      <c r="GY3240" s="157"/>
      <c r="GZ3240" s="277"/>
      <c r="HA3240" s="157"/>
      <c r="HB3240" s="157"/>
      <c r="HC3240" s="277"/>
      <c r="HD3240" s="277"/>
      <c r="HF3240" s="277"/>
      <c r="HH3240" s="289"/>
    </row>
    <row r="3241" spans="1:216" ht="12.75" customHeight="1">
      <c r="A3241" s="186"/>
      <c r="B3241" s="187"/>
      <c r="C3241" s="499" t="s">
        <v>2011</v>
      </c>
      <c r="D3241" s="499"/>
      <c r="E3241" s="499"/>
      <c r="F3241" s="499"/>
      <c r="G3241" s="499"/>
      <c r="H3241" s="499"/>
      <c r="I3241" s="499"/>
      <c r="J3241" s="499"/>
      <c r="K3241" s="499"/>
      <c r="L3241" s="499"/>
      <c r="M3241" s="499"/>
      <c r="N3241" s="499"/>
      <c r="O3241" s="499"/>
      <c r="P3241" s="499"/>
      <c r="GO3241" s="277"/>
      <c r="GP3241" s="277"/>
      <c r="GQ3241" s="277"/>
      <c r="GR3241" s="277"/>
      <c r="GS3241" s="277"/>
      <c r="GT3241" s="277"/>
      <c r="GU3241" s="277"/>
      <c r="GV3241" s="140" t="s">
        <v>2011</v>
      </c>
      <c r="GW3241" s="157"/>
      <c r="GX3241" s="157"/>
      <c r="GY3241" s="157"/>
      <c r="GZ3241" s="277"/>
      <c r="HA3241" s="157"/>
      <c r="HB3241" s="157"/>
      <c r="HC3241" s="277"/>
      <c r="HD3241" s="277"/>
      <c r="HF3241" s="277"/>
      <c r="HH3241" s="289"/>
    </row>
    <row r="3242" spans="1:216" ht="12.75" customHeight="1">
      <c r="A3242" s="213"/>
      <c r="B3242" s="214"/>
      <c r="C3242" s="500" t="s">
        <v>438</v>
      </c>
      <c r="D3242" s="500"/>
      <c r="E3242" s="500"/>
      <c r="F3242" s="500"/>
      <c r="G3242" s="500"/>
      <c r="H3242" s="180"/>
      <c r="I3242" s="181"/>
      <c r="J3242" s="181"/>
      <c r="K3242" s="181"/>
      <c r="L3242" s="183"/>
      <c r="M3242" s="181"/>
      <c r="N3242" s="183"/>
      <c r="O3242" s="181"/>
      <c r="P3242" s="212">
        <v>17370.38</v>
      </c>
      <c r="GO3242" s="277"/>
      <c r="GP3242" s="277"/>
      <c r="GQ3242" s="277"/>
      <c r="GR3242" s="277"/>
      <c r="GS3242" s="277"/>
      <c r="GT3242" s="277"/>
      <c r="GU3242" s="277"/>
      <c r="GW3242" s="157"/>
      <c r="GX3242" s="157"/>
      <c r="GY3242" s="157"/>
      <c r="GZ3242" s="277"/>
      <c r="HA3242" s="157"/>
      <c r="HB3242" s="157"/>
      <c r="HC3242" s="277" t="s">
        <v>438</v>
      </c>
      <c r="HD3242" s="277"/>
      <c r="HF3242" s="277"/>
      <c r="HH3242" s="289"/>
    </row>
    <row r="3243" spans="1:216" ht="67.5" customHeight="1">
      <c r="A3243" s="178" t="s">
        <v>905</v>
      </c>
      <c r="B3243" s="179" t="s">
        <v>2376</v>
      </c>
      <c r="C3243" s="498" t="s">
        <v>2377</v>
      </c>
      <c r="D3243" s="498"/>
      <c r="E3243" s="498"/>
      <c r="F3243" s="498"/>
      <c r="G3243" s="498"/>
      <c r="H3243" s="180" t="s">
        <v>595</v>
      </c>
      <c r="I3243" s="181">
        <v>137.69999999999999</v>
      </c>
      <c r="J3243" s="182">
        <v>1</v>
      </c>
      <c r="K3243" s="222">
        <v>137.69999999999999</v>
      </c>
      <c r="L3243" s="183"/>
      <c r="M3243" s="181"/>
      <c r="N3243" s="221">
        <v>697.58</v>
      </c>
      <c r="O3243" s="254">
        <v>1.0891569999999999</v>
      </c>
      <c r="P3243" s="212">
        <v>104620.9</v>
      </c>
      <c r="GO3243" s="277"/>
      <c r="GP3243" s="277"/>
      <c r="GQ3243" s="277" t="s">
        <v>2377</v>
      </c>
      <c r="GR3243" s="277"/>
      <c r="GS3243" s="277"/>
      <c r="GT3243" s="277"/>
      <c r="GU3243" s="277"/>
      <c r="GW3243" s="157"/>
      <c r="GX3243" s="157"/>
      <c r="GY3243" s="157"/>
      <c r="GZ3243" s="277"/>
      <c r="HA3243" s="157"/>
      <c r="HB3243" s="157"/>
      <c r="HC3243" s="277"/>
      <c r="HD3243" s="277"/>
      <c r="HF3243" s="277"/>
      <c r="HH3243" s="289"/>
    </row>
    <row r="3244" spans="1:216" ht="22.5" customHeight="1">
      <c r="A3244" s="186"/>
      <c r="B3244" s="187" t="s">
        <v>2374</v>
      </c>
      <c r="C3244" s="499" t="s">
        <v>2375</v>
      </c>
      <c r="D3244" s="499"/>
      <c r="E3244" s="499"/>
      <c r="F3244" s="499"/>
      <c r="G3244" s="499"/>
      <c r="H3244" s="499"/>
      <c r="I3244" s="499"/>
      <c r="J3244" s="499"/>
      <c r="K3244" s="499"/>
      <c r="L3244" s="499"/>
      <c r="M3244" s="499"/>
      <c r="N3244" s="499"/>
      <c r="O3244" s="499"/>
      <c r="P3244" s="499"/>
      <c r="GO3244" s="277"/>
      <c r="GP3244" s="277"/>
      <c r="GQ3244" s="277"/>
      <c r="GR3244" s="277"/>
      <c r="GS3244" s="277"/>
      <c r="GT3244" s="277"/>
      <c r="GU3244" s="277"/>
      <c r="GV3244" s="140" t="s">
        <v>2375</v>
      </c>
      <c r="GW3244" s="157"/>
      <c r="GX3244" s="157"/>
      <c r="GY3244" s="157"/>
      <c r="GZ3244" s="277"/>
      <c r="HA3244" s="157"/>
      <c r="HB3244" s="157"/>
      <c r="HC3244" s="277"/>
      <c r="HD3244" s="277"/>
      <c r="HF3244" s="277"/>
      <c r="HH3244" s="289"/>
    </row>
    <row r="3245" spans="1:216" ht="12.75" customHeight="1">
      <c r="A3245" s="186"/>
      <c r="B3245" s="187" t="s">
        <v>1938</v>
      </c>
      <c r="C3245" s="499" t="s">
        <v>1939</v>
      </c>
      <c r="D3245" s="499"/>
      <c r="E3245" s="499"/>
      <c r="F3245" s="499"/>
      <c r="G3245" s="499"/>
      <c r="H3245" s="499"/>
      <c r="I3245" s="499"/>
      <c r="J3245" s="499"/>
      <c r="K3245" s="499"/>
      <c r="L3245" s="499"/>
      <c r="M3245" s="499"/>
      <c r="N3245" s="499"/>
      <c r="O3245" s="499"/>
      <c r="P3245" s="499"/>
      <c r="GO3245" s="277"/>
      <c r="GP3245" s="277"/>
      <c r="GQ3245" s="277"/>
      <c r="GR3245" s="277"/>
      <c r="GS3245" s="277"/>
      <c r="GT3245" s="277"/>
      <c r="GU3245" s="277"/>
      <c r="GV3245" s="140" t="s">
        <v>1939</v>
      </c>
      <c r="GW3245" s="157"/>
      <c r="GX3245" s="157"/>
      <c r="GY3245" s="157"/>
      <c r="GZ3245" s="277"/>
      <c r="HA3245" s="157"/>
      <c r="HB3245" s="157"/>
      <c r="HC3245" s="277"/>
      <c r="HD3245" s="277"/>
      <c r="HF3245" s="277"/>
      <c r="HH3245" s="289"/>
    </row>
    <row r="3246" spans="1:216" ht="12.75" customHeight="1">
      <c r="A3246" s="186"/>
      <c r="B3246" s="187"/>
      <c r="C3246" s="499" t="s">
        <v>2011</v>
      </c>
      <c r="D3246" s="499"/>
      <c r="E3246" s="499"/>
      <c r="F3246" s="499"/>
      <c r="G3246" s="499"/>
      <c r="H3246" s="499"/>
      <c r="I3246" s="499"/>
      <c r="J3246" s="499"/>
      <c r="K3246" s="499"/>
      <c r="L3246" s="499"/>
      <c r="M3246" s="499"/>
      <c r="N3246" s="499"/>
      <c r="O3246" s="499"/>
      <c r="P3246" s="499"/>
      <c r="GO3246" s="277"/>
      <c r="GP3246" s="277"/>
      <c r="GQ3246" s="277"/>
      <c r="GR3246" s="277"/>
      <c r="GS3246" s="277"/>
      <c r="GT3246" s="277"/>
      <c r="GU3246" s="277"/>
      <c r="GV3246" s="140" t="s">
        <v>2011</v>
      </c>
      <c r="GW3246" s="157"/>
      <c r="GX3246" s="157"/>
      <c r="GY3246" s="157"/>
      <c r="GZ3246" s="277"/>
      <c r="HA3246" s="157"/>
      <c r="HB3246" s="157"/>
      <c r="HC3246" s="277"/>
      <c r="HD3246" s="277"/>
      <c r="HF3246" s="277"/>
      <c r="HH3246" s="289"/>
    </row>
    <row r="3247" spans="1:216" ht="12.75" customHeight="1">
      <c r="A3247" s="213"/>
      <c r="B3247" s="214"/>
      <c r="C3247" s="500" t="s">
        <v>438</v>
      </c>
      <c r="D3247" s="500"/>
      <c r="E3247" s="500"/>
      <c r="F3247" s="500"/>
      <c r="G3247" s="500"/>
      <c r="H3247" s="180"/>
      <c r="I3247" s="181"/>
      <c r="J3247" s="181"/>
      <c r="K3247" s="181"/>
      <c r="L3247" s="183"/>
      <c r="M3247" s="181"/>
      <c r="N3247" s="183"/>
      <c r="O3247" s="181"/>
      <c r="P3247" s="212">
        <v>104620.9</v>
      </c>
      <c r="GO3247" s="277"/>
      <c r="GP3247" s="277"/>
      <c r="GQ3247" s="277"/>
      <c r="GR3247" s="277"/>
      <c r="GS3247" s="277"/>
      <c r="GT3247" s="277"/>
      <c r="GU3247" s="277"/>
      <c r="GW3247" s="157"/>
      <c r="GX3247" s="157"/>
      <c r="GY3247" s="157"/>
      <c r="GZ3247" s="277"/>
      <c r="HA3247" s="157"/>
      <c r="HB3247" s="157"/>
      <c r="HC3247" s="277" t="s">
        <v>438</v>
      </c>
      <c r="HD3247" s="277"/>
      <c r="HF3247" s="277"/>
      <c r="HH3247" s="289"/>
    </row>
    <row r="3248" spans="1:216" ht="22.5" customHeight="1">
      <c r="A3248" s="178" t="s">
        <v>907</v>
      </c>
      <c r="B3248" s="179" t="s">
        <v>1635</v>
      </c>
      <c r="C3248" s="498" t="s">
        <v>1636</v>
      </c>
      <c r="D3248" s="498"/>
      <c r="E3248" s="498"/>
      <c r="F3248" s="498"/>
      <c r="G3248" s="498"/>
      <c r="H3248" s="180" t="s">
        <v>142</v>
      </c>
      <c r="I3248" s="181">
        <v>550.79999999999995</v>
      </c>
      <c r="J3248" s="182">
        <v>1</v>
      </c>
      <c r="K3248" s="222">
        <v>550.79999999999995</v>
      </c>
      <c r="L3248" s="183"/>
      <c r="M3248" s="181"/>
      <c r="N3248" s="221">
        <v>136.87</v>
      </c>
      <c r="O3248" s="254">
        <v>1.0891569999999999</v>
      </c>
      <c r="P3248" s="212">
        <v>82109.36</v>
      </c>
      <c r="GO3248" s="277"/>
      <c r="GP3248" s="277"/>
      <c r="GQ3248" s="277" t="s">
        <v>1636</v>
      </c>
      <c r="GR3248" s="277"/>
      <c r="GS3248" s="277"/>
      <c r="GT3248" s="277"/>
      <c r="GU3248" s="277"/>
      <c r="GW3248" s="157"/>
      <c r="GX3248" s="157"/>
      <c r="GY3248" s="157"/>
      <c r="GZ3248" s="277"/>
      <c r="HA3248" s="157"/>
      <c r="HB3248" s="157"/>
      <c r="HC3248" s="277"/>
      <c r="HD3248" s="277"/>
      <c r="HF3248" s="277"/>
      <c r="HH3248" s="289"/>
    </row>
    <row r="3249" spans="1:216" ht="22.5" customHeight="1">
      <c r="A3249" s="186"/>
      <c r="B3249" s="187" t="s">
        <v>2374</v>
      </c>
      <c r="C3249" s="499" t="s">
        <v>2375</v>
      </c>
      <c r="D3249" s="499"/>
      <c r="E3249" s="499"/>
      <c r="F3249" s="499"/>
      <c r="G3249" s="499"/>
      <c r="H3249" s="499"/>
      <c r="I3249" s="499"/>
      <c r="J3249" s="499"/>
      <c r="K3249" s="499"/>
      <c r="L3249" s="499"/>
      <c r="M3249" s="499"/>
      <c r="N3249" s="499"/>
      <c r="O3249" s="499"/>
      <c r="P3249" s="499"/>
      <c r="GO3249" s="277"/>
      <c r="GP3249" s="277"/>
      <c r="GQ3249" s="277"/>
      <c r="GR3249" s="277"/>
      <c r="GS3249" s="277"/>
      <c r="GT3249" s="277"/>
      <c r="GU3249" s="277"/>
      <c r="GV3249" s="140" t="s">
        <v>2375</v>
      </c>
      <c r="GW3249" s="157"/>
      <c r="GX3249" s="157"/>
      <c r="GY3249" s="157"/>
      <c r="GZ3249" s="277"/>
      <c r="HA3249" s="157"/>
      <c r="HB3249" s="157"/>
      <c r="HC3249" s="277"/>
      <c r="HD3249" s="277"/>
      <c r="HF3249" s="277"/>
      <c r="HH3249" s="289"/>
    </row>
    <row r="3250" spans="1:216" ht="12.75" customHeight="1">
      <c r="A3250" s="186"/>
      <c r="B3250" s="187" t="s">
        <v>1938</v>
      </c>
      <c r="C3250" s="499" t="s">
        <v>1939</v>
      </c>
      <c r="D3250" s="499"/>
      <c r="E3250" s="499"/>
      <c r="F3250" s="499"/>
      <c r="G3250" s="499"/>
      <c r="H3250" s="499"/>
      <c r="I3250" s="499"/>
      <c r="J3250" s="499"/>
      <c r="K3250" s="499"/>
      <c r="L3250" s="499"/>
      <c r="M3250" s="499"/>
      <c r="N3250" s="499"/>
      <c r="O3250" s="499"/>
      <c r="P3250" s="499"/>
      <c r="GO3250" s="277"/>
      <c r="GP3250" s="277"/>
      <c r="GQ3250" s="277"/>
      <c r="GR3250" s="277"/>
      <c r="GS3250" s="277"/>
      <c r="GT3250" s="277"/>
      <c r="GU3250" s="277"/>
      <c r="GV3250" s="140" t="s">
        <v>1939</v>
      </c>
      <c r="GW3250" s="157"/>
      <c r="GX3250" s="157"/>
      <c r="GY3250" s="157"/>
      <c r="GZ3250" s="277"/>
      <c r="HA3250" s="157"/>
      <c r="HB3250" s="157"/>
      <c r="HC3250" s="277"/>
      <c r="HD3250" s="277"/>
      <c r="HF3250" s="277"/>
      <c r="HH3250" s="289"/>
    </row>
    <row r="3251" spans="1:216" ht="12.75" customHeight="1">
      <c r="A3251" s="186"/>
      <c r="B3251" s="187"/>
      <c r="C3251" s="499" t="s">
        <v>2011</v>
      </c>
      <c r="D3251" s="499"/>
      <c r="E3251" s="499"/>
      <c r="F3251" s="499"/>
      <c r="G3251" s="499"/>
      <c r="H3251" s="499"/>
      <c r="I3251" s="499"/>
      <c r="J3251" s="499"/>
      <c r="K3251" s="499"/>
      <c r="L3251" s="499"/>
      <c r="M3251" s="499"/>
      <c r="N3251" s="499"/>
      <c r="O3251" s="499"/>
      <c r="P3251" s="499"/>
      <c r="GO3251" s="277"/>
      <c r="GP3251" s="277"/>
      <c r="GQ3251" s="277"/>
      <c r="GR3251" s="277"/>
      <c r="GS3251" s="277"/>
      <c r="GT3251" s="277"/>
      <c r="GU3251" s="277"/>
      <c r="GV3251" s="140" t="s">
        <v>2011</v>
      </c>
      <c r="GW3251" s="157"/>
      <c r="GX3251" s="157"/>
      <c r="GY3251" s="157"/>
      <c r="GZ3251" s="277"/>
      <c r="HA3251" s="157"/>
      <c r="HB3251" s="157"/>
      <c r="HC3251" s="277"/>
      <c r="HD3251" s="277"/>
      <c r="HF3251" s="277"/>
      <c r="HH3251" s="289"/>
    </row>
    <row r="3252" spans="1:216" ht="12.75" customHeight="1">
      <c r="A3252" s="213"/>
      <c r="B3252" s="214"/>
      <c r="C3252" s="500" t="s">
        <v>438</v>
      </c>
      <c r="D3252" s="500"/>
      <c r="E3252" s="500"/>
      <c r="F3252" s="500"/>
      <c r="G3252" s="500"/>
      <c r="H3252" s="180"/>
      <c r="I3252" s="181"/>
      <c r="J3252" s="181"/>
      <c r="K3252" s="181"/>
      <c r="L3252" s="183"/>
      <c r="M3252" s="181"/>
      <c r="N3252" s="183"/>
      <c r="O3252" s="181"/>
      <c r="P3252" s="212">
        <v>82109.36</v>
      </c>
      <c r="GO3252" s="277"/>
      <c r="GP3252" s="277"/>
      <c r="GQ3252" s="277"/>
      <c r="GR3252" s="277"/>
      <c r="GS3252" s="277"/>
      <c r="GT3252" s="277"/>
      <c r="GU3252" s="277"/>
      <c r="GW3252" s="157"/>
      <c r="GX3252" s="157"/>
      <c r="GY3252" s="157"/>
      <c r="GZ3252" s="277"/>
      <c r="HA3252" s="157"/>
      <c r="HB3252" s="157"/>
      <c r="HC3252" s="277" t="s">
        <v>438</v>
      </c>
      <c r="HD3252" s="277"/>
      <c r="HF3252" s="277"/>
      <c r="HH3252" s="289"/>
    </row>
    <row r="3253" spans="1:216" ht="22.5" customHeight="1">
      <c r="A3253" s="178" t="s">
        <v>909</v>
      </c>
      <c r="B3253" s="179" t="s">
        <v>1638</v>
      </c>
      <c r="C3253" s="498" t="s">
        <v>1639</v>
      </c>
      <c r="D3253" s="498"/>
      <c r="E3253" s="498"/>
      <c r="F3253" s="498"/>
      <c r="G3253" s="498"/>
      <c r="H3253" s="180" t="s">
        <v>142</v>
      </c>
      <c r="I3253" s="181">
        <v>510</v>
      </c>
      <c r="J3253" s="182">
        <v>1</v>
      </c>
      <c r="K3253" s="182">
        <v>510</v>
      </c>
      <c r="L3253" s="183"/>
      <c r="M3253" s="181"/>
      <c r="N3253" s="221">
        <v>208.47</v>
      </c>
      <c r="O3253" s="254">
        <v>1.0891569999999999</v>
      </c>
      <c r="P3253" s="212">
        <v>115798.85</v>
      </c>
      <c r="GO3253" s="277"/>
      <c r="GP3253" s="277"/>
      <c r="GQ3253" s="277" t="s">
        <v>1639</v>
      </c>
      <c r="GR3253" s="277"/>
      <c r="GS3253" s="277"/>
      <c r="GT3253" s="277"/>
      <c r="GU3253" s="277"/>
      <c r="GW3253" s="157"/>
      <c r="GX3253" s="157"/>
      <c r="GY3253" s="157"/>
      <c r="GZ3253" s="277"/>
      <c r="HA3253" s="157"/>
      <c r="HB3253" s="157"/>
      <c r="HC3253" s="277"/>
      <c r="HD3253" s="277"/>
      <c r="HF3253" s="277"/>
      <c r="HH3253" s="289"/>
    </row>
    <row r="3254" spans="1:216" ht="22.5" customHeight="1">
      <c r="A3254" s="186"/>
      <c r="B3254" s="187" t="s">
        <v>2374</v>
      </c>
      <c r="C3254" s="499" t="s">
        <v>2375</v>
      </c>
      <c r="D3254" s="499"/>
      <c r="E3254" s="499"/>
      <c r="F3254" s="499"/>
      <c r="G3254" s="499"/>
      <c r="H3254" s="499"/>
      <c r="I3254" s="499"/>
      <c r="J3254" s="499"/>
      <c r="K3254" s="499"/>
      <c r="L3254" s="499"/>
      <c r="M3254" s="499"/>
      <c r="N3254" s="499"/>
      <c r="O3254" s="499"/>
      <c r="P3254" s="499"/>
      <c r="GO3254" s="277"/>
      <c r="GP3254" s="277"/>
      <c r="GQ3254" s="277"/>
      <c r="GR3254" s="277"/>
      <c r="GS3254" s="277"/>
      <c r="GT3254" s="277"/>
      <c r="GU3254" s="277"/>
      <c r="GV3254" s="140" t="s">
        <v>2375</v>
      </c>
      <c r="GW3254" s="157"/>
      <c r="GX3254" s="157"/>
      <c r="GY3254" s="157"/>
      <c r="GZ3254" s="277"/>
      <c r="HA3254" s="157"/>
      <c r="HB3254" s="157"/>
      <c r="HC3254" s="277"/>
      <c r="HD3254" s="277"/>
      <c r="HF3254" s="277"/>
      <c r="HH3254" s="289"/>
    </row>
    <row r="3255" spans="1:216" ht="12.75" customHeight="1">
      <c r="A3255" s="186"/>
      <c r="B3255" s="187" t="s">
        <v>1938</v>
      </c>
      <c r="C3255" s="499" t="s">
        <v>1939</v>
      </c>
      <c r="D3255" s="499"/>
      <c r="E3255" s="499"/>
      <c r="F3255" s="499"/>
      <c r="G3255" s="499"/>
      <c r="H3255" s="499"/>
      <c r="I3255" s="499"/>
      <c r="J3255" s="499"/>
      <c r="K3255" s="499"/>
      <c r="L3255" s="499"/>
      <c r="M3255" s="499"/>
      <c r="N3255" s="499"/>
      <c r="O3255" s="499"/>
      <c r="P3255" s="499"/>
      <c r="GO3255" s="277"/>
      <c r="GP3255" s="277"/>
      <c r="GQ3255" s="277"/>
      <c r="GR3255" s="277"/>
      <c r="GS3255" s="277"/>
      <c r="GT3255" s="277"/>
      <c r="GU3255" s="277"/>
      <c r="GV3255" s="140" t="s">
        <v>1939</v>
      </c>
      <c r="GW3255" s="157"/>
      <c r="GX3255" s="157"/>
      <c r="GY3255" s="157"/>
      <c r="GZ3255" s="277"/>
      <c r="HA3255" s="157"/>
      <c r="HB3255" s="157"/>
      <c r="HC3255" s="277"/>
      <c r="HD3255" s="277"/>
      <c r="HF3255" s="277"/>
      <c r="HH3255" s="289"/>
    </row>
    <row r="3256" spans="1:216" ht="12.75" customHeight="1">
      <c r="A3256" s="186"/>
      <c r="B3256" s="187"/>
      <c r="C3256" s="499" t="s">
        <v>2011</v>
      </c>
      <c r="D3256" s="499"/>
      <c r="E3256" s="499"/>
      <c r="F3256" s="499"/>
      <c r="G3256" s="499"/>
      <c r="H3256" s="499"/>
      <c r="I3256" s="499"/>
      <c r="J3256" s="499"/>
      <c r="K3256" s="499"/>
      <c r="L3256" s="499"/>
      <c r="M3256" s="499"/>
      <c r="N3256" s="499"/>
      <c r="O3256" s="499"/>
      <c r="P3256" s="499"/>
      <c r="GO3256" s="277"/>
      <c r="GP3256" s="277"/>
      <c r="GQ3256" s="277"/>
      <c r="GR3256" s="277"/>
      <c r="GS3256" s="277"/>
      <c r="GT3256" s="277"/>
      <c r="GU3256" s="277"/>
      <c r="GV3256" s="140" t="s">
        <v>2011</v>
      </c>
      <c r="GW3256" s="157"/>
      <c r="GX3256" s="157"/>
      <c r="GY3256" s="157"/>
      <c r="GZ3256" s="277"/>
      <c r="HA3256" s="157"/>
      <c r="HB3256" s="157"/>
      <c r="HC3256" s="277"/>
      <c r="HD3256" s="277"/>
      <c r="HF3256" s="277"/>
      <c r="HH3256" s="289"/>
    </row>
    <row r="3257" spans="1:216" ht="12.75" customHeight="1">
      <c r="A3257" s="213"/>
      <c r="B3257" s="214"/>
      <c r="C3257" s="500" t="s">
        <v>438</v>
      </c>
      <c r="D3257" s="500"/>
      <c r="E3257" s="500"/>
      <c r="F3257" s="500"/>
      <c r="G3257" s="500"/>
      <c r="H3257" s="180"/>
      <c r="I3257" s="181"/>
      <c r="J3257" s="181"/>
      <c r="K3257" s="181"/>
      <c r="L3257" s="183"/>
      <c r="M3257" s="181"/>
      <c r="N3257" s="183"/>
      <c r="O3257" s="181"/>
      <c r="P3257" s="212">
        <v>115798.85</v>
      </c>
      <c r="GO3257" s="277"/>
      <c r="GP3257" s="277"/>
      <c r="GQ3257" s="277"/>
      <c r="GR3257" s="277"/>
      <c r="GS3257" s="277"/>
      <c r="GT3257" s="277"/>
      <c r="GU3257" s="277"/>
      <c r="GW3257" s="157"/>
      <c r="GX3257" s="157"/>
      <c r="GY3257" s="157"/>
      <c r="GZ3257" s="277"/>
      <c r="HA3257" s="157"/>
      <c r="HB3257" s="157"/>
      <c r="HC3257" s="277" t="s">
        <v>438</v>
      </c>
      <c r="HD3257" s="277"/>
      <c r="HF3257" s="277"/>
      <c r="HH3257" s="289"/>
    </row>
    <row r="3258" spans="1:216" ht="45" customHeight="1">
      <c r="A3258" s="178" t="s">
        <v>911</v>
      </c>
      <c r="B3258" s="179" t="s">
        <v>2378</v>
      </c>
      <c r="C3258" s="498" t="s">
        <v>2379</v>
      </c>
      <c r="D3258" s="498"/>
      <c r="E3258" s="498"/>
      <c r="F3258" s="498"/>
      <c r="G3258" s="498"/>
      <c r="H3258" s="180" t="s">
        <v>595</v>
      </c>
      <c r="I3258" s="181">
        <v>3315</v>
      </c>
      <c r="J3258" s="182">
        <v>1</v>
      </c>
      <c r="K3258" s="182">
        <v>3315</v>
      </c>
      <c r="L3258" s="183"/>
      <c r="M3258" s="181"/>
      <c r="N3258" s="221">
        <v>52</v>
      </c>
      <c r="O3258" s="254">
        <v>1.0891569999999999</v>
      </c>
      <c r="P3258" s="212">
        <v>187748.88</v>
      </c>
      <c r="GO3258" s="277"/>
      <c r="GP3258" s="277"/>
      <c r="GQ3258" s="277" t="s">
        <v>2379</v>
      </c>
      <c r="GR3258" s="277"/>
      <c r="GS3258" s="277"/>
      <c r="GT3258" s="277"/>
      <c r="GU3258" s="277"/>
      <c r="GW3258" s="157"/>
      <c r="GX3258" s="157"/>
      <c r="GY3258" s="157"/>
      <c r="GZ3258" s="277"/>
      <c r="HA3258" s="157"/>
      <c r="HB3258" s="157"/>
      <c r="HC3258" s="277"/>
      <c r="HD3258" s="277"/>
      <c r="HF3258" s="277"/>
      <c r="HH3258" s="289"/>
    </row>
    <row r="3259" spans="1:216" ht="22.5" customHeight="1">
      <c r="A3259" s="186"/>
      <c r="B3259" s="187" t="s">
        <v>2374</v>
      </c>
      <c r="C3259" s="499" t="s">
        <v>2375</v>
      </c>
      <c r="D3259" s="499"/>
      <c r="E3259" s="499"/>
      <c r="F3259" s="499"/>
      <c r="G3259" s="499"/>
      <c r="H3259" s="499"/>
      <c r="I3259" s="499"/>
      <c r="J3259" s="499"/>
      <c r="K3259" s="499"/>
      <c r="L3259" s="499"/>
      <c r="M3259" s="499"/>
      <c r="N3259" s="499"/>
      <c r="O3259" s="499"/>
      <c r="P3259" s="499"/>
      <c r="GO3259" s="277"/>
      <c r="GP3259" s="277"/>
      <c r="GQ3259" s="277"/>
      <c r="GR3259" s="277"/>
      <c r="GS3259" s="277"/>
      <c r="GT3259" s="277"/>
      <c r="GU3259" s="277"/>
      <c r="GV3259" s="140" t="s">
        <v>2375</v>
      </c>
      <c r="GW3259" s="157"/>
      <c r="GX3259" s="157"/>
      <c r="GY3259" s="157"/>
      <c r="GZ3259" s="277"/>
      <c r="HA3259" s="157"/>
      <c r="HB3259" s="157"/>
      <c r="HC3259" s="277"/>
      <c r="HD3259" s="277"/>
      <c r="HF3259" s="277"/>
      <c r="HH3259" s="289"/>
    </row>
    <row r="3260" spans="1:216" ht="12.75" customHeight="1">
      <c r="A3260" s="186"/>
      <c r="B3260" s="187" t="s">
        <v>1938</v>
      </c>
      <c r="C3260" s="499" t="s">
        <v>1939</v>
      </c>
      <c r="D3260" s="499"/>
      <c r="E3260" s="499"/>
      <c r="F3260" s="499"/>
      <c r="G3260" s="499"/>
      <c r="H3260" s="499"/>
      <c r="I3260" s="499"/>
      <c r="J3260" s="499"/>
      <c r="K3260" s="499"/>
      <c r="L3260" s="499"/>
      <c r="M3260" s="499"/>
      <c r="N3260" s="499"/>
      <c r="O3260" s="499"/>
      <c r="P3260" s="499"/>
      <c r="GO3260" s="277"/>
      <c r="GP3260" s="277"/>
      <c r="GQ3260" s="277"/>
      <c r="GR3260" s="277"/>
      <c r="GS3260" s="277"/>
      <c r="GT3260" s="277"/>
      <c r="GU3260" s="277"/>
      <c r="GV3260" s="140" t="s">
        <v>1939</v>
      </c>
      <c r="GW3260" s="157"/>
      <c r="GX3260" s="157"/>
      <c r="GY3260" s="157"/>
      <c r="GZ3260" s="277"/>
      <c r="HA3260" s="157"/>
      <c r="HB3260" s="157"/>
      <c r="HC3260" s="277"/>
      <c r="HD3260" s="277"/>
      <c r="HF3260" s="277"/>
      <c r="HH3260" s="289"/>
    </row>
    <row r="3261" spans="1:216" ht="12.75" customHeight="1">
      <c r="A3261" s="186"/>
      <c r="B3261" s="187"/>
      <c r="C3261" s="499" t="s">
        <v>2011</v>
      </c>
      <c r="D3261" s="499"/>
      <c r="E3261" s="499"/>
      <c r="F3261" s="499"/>
      <c r="G3261" s="499"/>
      <c r="H3261" s="499"/>
      <c r="I3261" s="499"/>
      <c r="J3261" s="499"/>
      <c r="K3261" s="499"/>
      <c r="L3261" s="499"/>
      <c r="M3261" s="499"/>
      <c r="N3261" s="499"/>
      <c r="O3261" s="499"/>
      <c r="P3261" s="499"/>
      <c r="GO3261" s="277"/>
      <c r="GP3261" s="277"/>
      <c r="GQ3261" s="277"/>
      <c r="GR3261" s="277"/>
      <c r="GS3261" s="277"/>
      <c r="GT3261" s="277"/>
      <c r="GU3261" s="277"/>
      <c r="GV3261" s="140" t="s">
        <v>2011</v>
      </c>
      <c r="GW3261" s="157"/>
      <c r="GX3261" s="157"/>
      <c r="GY3261" s="157"/>
      <c r="GZ3261" s="277"/>
      <c r="HA3261" s="157"/>
      <c r="HB3261" s="157"/>
      <c r="HC3261" s="277"/>
      <c r="HD3261" s="277"/>
      <c r="HF3261" s="277"/>
      <c r="HH3261" s="289"/>
    </row>
    <row r="3262" spans="1:216" ht="12.75" customHeight="1">
      <c r="A3262" s="213"/>
      <c r="B3262" s="214"/>
      <c r="C3262" s="500" t="s">
        <v>438</v>
      </c>
      <c r="D3262" s="500"/>
      <c r="E3262" s="500"/>
      <c r="F3262" s="500"/>
      <c r="G3262" s="500"/>
      <c r="H3262" s="180"/>
      <c r="I3262" s="181"/>
      <c r="J3262" s="181"/>
      <c r="K3262" s="181"/>
      <c r="L3262" s="183"/>
      <c r="M3262" s="181"/>
      <c r="N3262" s="183"/>
      <c r="O3262" s="181"/>
      <c r="P3262" s="212">
        <v>187748.88</v>
      </c>
      <c r="GO3262" s="277"/>
      <c r="GP3262" s="277"/>
      <c r="GQ3262" s="277"/>
      <c r="GR3262" s="277"/>
      <c r="GS3262" s="277"/>
      <c r="GT3262" s="277"/>
      <c r="GU3262" s="277"/>
      <c r="GW3262" s="157"/>
      <c r="GX3262" s="157"/>
      <c r="GY3262" s="157"/>
      <c r="GZ3262" s="277"/>
      <c r="HA3262" s="157"/>
      <c r="HB3262" s="157"/>
      <c r="HC3262" s="277" t="s">
        <v>438</v>
      </c>
      <c r="HD3262" s="277"/>
      <c r="HF3262" s="277"/>
      <c r="HH3262" s="289"/>
    </row>
    <row r="3263" spans="1:216" ht="12.75" customHeight="1">
      <c r="A3263" s="497" t="s">
        <v>2380</v>
      </c>
      <c r="B3263" s="497"/>
      <c r="C3263" s="497"/>
      <c r="D3263" s="497"/>
      <c r="E3263" s="497"/>
      <c r="F3263" s="497"/>
      <c r="G3263" s="497"/>
      <c r="H3263" s="497"/>
      <c r="I3263" s="497"/>
      <c r="J3263" s="497"/>
      <c r="K3263" s="497"/>
      <c r="L3263" s="497"/>
      <c r="M3263" s="497"/>
      <c r="N3263" s="497"/>
      <c r="O3263" s="497"/>
      <c r="P3263" s="497"/>
      <c r="GO3263" s="277"/>
      <c r="GP3263" s="277" t="s">
        <v>2380</v>
      </c>
      <c r="GQ3263" s="277"/>
      <c r="GR3263" s="277"/>
      <c r="GS3263" s="277"/>
      <c r="GT3263" s="277"/>
      <c r="GU3263" s="277"/>
      <c r="GW3263" s="157"/>
      <c r="GX3263" s="157"/>
      <c r="GY3263" s="157"/>
      <c r="GZ3263" s="277"/>
      <c r="HA3263" s="157"/>
      <c r="HB3263" s="157"/>
      <c r="HC3263" s="277"/>
      <c r="HD3263" s="277"/>
      <c r="HF3263" s="277"/>
      <c r="HH3263" s="289"/>
    </row>
    <row r="3264" spans="1:216" ht="12.75" customHeight="1">
      <c r="A3264" s="178" t="s">
        <v>925</v>
      </c>
      <c r="B3264" s="179" t="s">
        <v>2381</v>
      </c>
      <c r="C3264" s="498" t="s">
        <v>2382</v>
      </c>
      <c r="D3264" s="498"/>
      <c r="E3264" s="498"/>
      <c r="F3264" s="498"/>
      <c r="G3264" s="498"/>
      <c r="H3264" s="180" t="s">
        <v>773</v>
      </c>
      <c r="I3264" s="181">
        <v>0.5</v>
      </c>
      <c r="J3264" s="182">
        <v>1</v>
      </c>
      <c r="K3264" s="222">
        <v>0.5</v>
      </c>
      <c r="L3264" s="211">
        <v>10273.969999999999</v>
      </c>
      <c r="M3264" s="222">
        <v>1.1000000000000001</v>
      </c>
      <c r="N3264" s="239">
        <v>11301.37</v>
      </c>
      <c r="O3264" s="217">
        <v>1.0367</v>
      </c>
      <c r="P3264" s="212">
        <v>5858.07</v>
      </c>
      <c r="GO3264" s="277"/>
      <c r="GP3264" s="277"/>
      <c r="GQ3264" s="277" t="s">
        <v>2382</v>
      </c>
      <c r="GR3264" s="277"/>
      <c r="GS3264" s="277"/>
      <c r="GT3264" s="277"/>
      <c r="GU3264" s="277"/>
      <c r="GW3264" s="157"/>
      <c r="GX3264" s="157"/>
      <c r="GY3264" s="157"/>
      <c r="GZ3264" s="277"/>
      <c r="HA3264" s="157"/>
      <c r="HB3264" s="157"/>
      <c r="HC3264" s="277"/>
      <c r="HD3264" s="277"/>
      <c r="HF3264" s="277"/>
      <c r="HH3264" s="289"/>
    </row>
    <row r="3265" spans="1:216" ht="12.75" customHeight="1">
      <c r="A3265" s="186"/>
      <c r="B3265" s="187"/>
      <c r="C3265" s="499" t="s">
        <v>2011</v>
      </c>
      <c r="D3265" s="499"/>
      <c r="E3265" s="499"/>
      <c r="F3265" s="499"/>
      <c r="G3265" s="499"/>
      <c r="H3265" s="499"/>
      <c r="I3265" s="499"/>
      <c r="J3265" s="499"/>
      <c r="K3265" s="499"/>
      <c r="L3265" s="499"/>
      <c r="M3265" s="499"/>
      <c r="N3265" s="499"/>
      <c r="O3265" s="499"/>
      <c r="P3265" s="499"/>
      <c r="GO3265" s="277"/>
      <c r="GP3265" s="277"/>
      <c r="GQ3265" s="277"/>
      <c r="GR3265" s="277"/>
      <c r="GS3265" s="277"/>
      <c r="GT3265" s="277"/>
      <c r="GU3265" s="277"/>
      <c r="GV3265" s="140" t="s">
        <v>2011</v>
      </c>
      <c r="GW3265" s="157"/>
      <c r="GX3265" s="157"/>
      <c r="GY3265" s="157"/>
      <c r="GZ3265" s="277"/>
      <c r="HA3265" s="157"/>
      <c r="HB3265" s="157"/>
      <c r="HC3265" s="277"/>
      <c r="HD3265" s="277"/>
      <c r="HF3265" s="277"/>
      <c r="HH3265" s="289"/>
    </row>
    <row r="3266" spans="1:216" ht="12.75" customHeight="1">
      <c r="A3266" s="213"/>
      <c r="B3266" s="214"/>
      <c r="C3266" s="500" t="s">
        <v>438</v>
      </c>
      <c r="D3266" s="500"/>
      <c r="E3266" s="500"/>
      <c r="F3266" s="500"/>
      <c r="G3266" s="500"/>
      <c r="H3266" s="180"/>
      <c r="I3266" s="181"/>
      <c r="J3266" s="181"/>
      <c r="K3266" s="181"/>
      <c r="L3266" s="183"/>
      <c r="M3266" s="181"/>
      <c r="N3266" s="183"/>
      <c r="O3266" s="181"/>
      <c r="P3266" s="212">
        <v>5858.07</v>
      </c>
      <c r="GO3266" s="277"/>
      <c r="GP3266" s="277"/>
      <c r="GQ3266" s="277"/>
      <c r="GR3266" s="277"/>
      <c r="GS3266" s="277"/>
      <c r="GT3266" s="277"/>
      <c r="GU3266" s="277"/>
      <c r="GW3266" s="157"/>
      <c r="GX3266" s="157"/>
      <c r="GY3266" s="157"/>
      <c r="GZ3266" s="277"/>
      <c r="HA3266" s="157"/>
      <c r="HB3266" s="157"/>
      <c r="HC3266" s="277" t="s">
        <v>438</v>
      </c>
      <c r="HD3266" s="277"/>
      <c r="HF3266" s="277"/>
      <c r="HH3266" s="289"/>
    </row>
    <row r="3267" spans="1:216" ht="12.75" customHeight="1">
      <c r="A3267" s="178" t="s">
        <v>929</v>
      </c>
      <c r="B3267" s="179" t="s">
        <v>2383</v>
      </c>
      <c r="C3267" s="498" t="s">
        <v>2384</v>
      </c>
      <c r="D3267" s="498"/>
      <c r="E3267" s="498"/>
      <c r="F3267" s="498"/>
      <c r="G3267" s="498"/>
      <c r="H3267" s="180" t="s">
        <v>773</v>
      </c>
      <c r="I3267" s="181">
        <v>0.2</v>
      </c>
      <c r="J3267" s="182">
        <v>1</v>
      </c>
      <c r="K3267" s="222">
        <v>0.2</v>
      </c>
      <c r="L3267" s="211">
        <v>14039.12</v>
      </c>
      <c r="M3267" s="222">
        <v>1.1000000000000001</v>
      </c>
      <c r="N3267" s="239">
        <v>15443.03</v>
      </c>
      <c r="O3267" s="217">
        <v>1.0367</v>
      </c>
      <c r="P3267" s="212">
        <v>3201.96</v>
      </c>
      <c r="GO3267" s="277"/>
      <c r="GP3267" s="277"/>
      <c r="GQ3267" s="277" t="s">
        <v>2384</v>
      </c>
      <c r="GR3267" s="277"/>
      <c r="GS3267" s="277"/>
      <c r="GT3267" s="277"/>
      <c r="GU3267" s="277"/>
      <c r="GW3267" s="157"/>
      <c r="GX3267" s="157"/>
      <c r="GY3267" s="157"/>
      <c r="GZ3267" s="277"/>
      <c r="HA3267" s="157"/>
      <c r="HB3267" s="157"/>
      <c r="HC3267" s="277"/>
      <c r="HD3267" s="277"/>
      <c r="HF3267" s="277"/>
      <c r="HH3267" s="289"/>
    </row>
    <row r="3268" spans="1:216" ht="12.75" customHeight="1">
      <c r="A3268" s="186"/>
      <c r="B3268" s="187"/>
      <c r="C3268" s="499" t="s">
        <v>2011</v>
      </c>
      <c r="D3268" s="499"/>
      <c r="E3268" s="499"/>
      <c r="F3268" s="499"/>
      <c r="G3268" s="499"/>
      <c r="H3268" s="499"/>
      <c r="I3268" s="499"/>
      <c r="J3268" s="499"/>
      <c r="K3268" s="499"/>
      <c r="L3268" s="499"/>
      <c r="M3268" s="499"/>
      <c r="N3268" s="499"/>
      <c r="O3268" s="499"/>
      <c r="P3268" s="499"/>
      <c r="GO3268" s="277"/>
      <c r="GP3268" s="277"/>
      <c r="GQ3268" s="277"/>
      <c r="GR3268" s="277"/>
      <c r="GS3268" s="277"/>
      <c r="GT3268" s="277"/>
      <c r="GU3268" s="277"/>
      <c r="GV3268" s="140" t="s">
        <v>2011</v>
      </c>
      <c r="GW3268" s="157"/>
      <c r="GX3268" s="157"/>
      <c r="GY3268" s="157"/>
      <c r="GZ3268" s="277"/>
      <c r="HA3268" s="157"/>
      <c r="HB3268" s="157"/>
      <c r="HC3268" s="277"/>
      <c r="HD3268" s="277"/>
      <c r="HF3268" s="277"/>
      <c r="HH3268" s="289"/>
    </row>
    <row r="3269" spans="1:216" ht="12.75" customHeight="1">
      <c r="A3269" s="213"/>
      <c r="B3269" s="214"/>
      <c r="C3269" s="500" t="s">
        <v>438</v>
      </c>
      <c r="D3269" s="500"/>
      <c r="E3269" s="500"/>
      <c r="F3269" s="500"/>
      <c r="G3269" s="500"/>
      <c r="H3269" s="180"/>
      <c r="I3269" s="181"/>
      <c r="J3269" s="181"/>
      <c r="K3269" s="181"/>
      <c r="L3269" s="183"/>
      <c r="M3269" s="181"/>
      <c r="N3269" s="183"/>
      <c r="O3269" s="181"/>
      <c r="P3269" s="212">
        <v>3201.96</v>
      </c>
      <c r="GO3269" s="277"/>
      <c r="GP3269" s="277"/>
      <c r="GQ3269" s="277"/>
      <c r="GR3269" s="277"/>
      <c r="GS3269" s="277"/>
      <c r="GT3269" s="277"/>
      <c r="GU3269" s="277"/>
      <c r="GW3269" s="157"/>
      <c r="GX3269" s="157"/>
      <c r="GY3269" s="157"/>
      <c r="GZ3269" s="277"/>
      <c r="HA3269" s="157"/>
      <c r="HB3269" s="157"/>
      <c r="HC3269" s="277" t="s">
        <v>438</v>
      </c>
      <c r="HD3269" s="277"/>
      <c r="HF3269" s="277"/>
      <c r="HH3269" s="289"/>
    </row>
    <row r="3270" spans="1:216" ht="12.75" customHeight="1">
      <c r="A3270" s="178" t="s">
        <v>932</v>
      </c>
      <c r="B3270" s="179" t="s">
        <v>2385</v>
      </c>
      <c r="C3270" s="498" t="s">
        <v>2386</v>
      </c>
      <c r="D3270" s="498"/>
      <c r="E3270" s="498"/>
      <c r="F3270" s="498"/>
      <c r="G3270" s="498"/>
      <c r="H3270" s="180" t="s">
        <v>773</v>
      </c>
      <c r="I3270" s="181">
        <v>0.2</v>
      </c>
      <c r="J3270" s="182">
        <v>1</v>
      </c>
      <c r="K3270" s="222">
        <v>0.2</v>
      </c>
      <c r="L3270" s="211">
        <v>22750.6</v>
      </c>
      <c r="M3270" s="222">
        <v>1.1000000000000001</v>
      </c>
      <c r="N3270" s="239">
        <v>25025.66</v>
      </c>
      <c r="O3270" s="217">
        <v>1.0367</v>
      </c>
      <c r="P3270" s="212">
        <v>5188.82</v>
      </c>
      <c r="GO3270" s="277"/>
      <c r="GP3270" s="277"/>
      <c r="GQ3270" s="277" t="s">
        <v>2386</v>
      </c>
      <c r="GR3270" s="277"/>
      <c r="GS3270" s="277"/>
      <c r="GT3270" s="277"/>
      <c r="GU3270" s="277"/>
      <c r="GW3270" s="157"/>
      <c r="GX3270" s="157"/>
      <c r="GY3270" s="157"/>
      <c r="GZ3270" s="277"/>
      <c r="HA3270" s="157"/>
      <c r="HB3270" s="157"/>
      <c r="HC3270" s="277"/>
      <c r="HD3270" s="277"/>
      <c r="HF3270" s="277"/>
      <c r="HH3270" s="289"/>
    </row>
    <row r="3271" spans="1:216" ht="12.75" customHeight="1">
      <c r="A3271" s="186"/>
      <c r="B3271" s="187"/>
      <c r="C3271" s="499" t="s">
        <v>2011</v>
      </c>
      <c r="D3271" s="499"/>
      <c r="E3271" s="499"/>
      <c r="F3271" s="499"/>
      <c r="G3271" s="499"/>
      <c r="H3271" s="499"/>
      <c r="I3271" s="499"/>
      <c r="J3271" s="499"/>
      <c r="K3271" s="499"/>
      <c r="L3271" s="499"/>
      <c r="M3271" s="499"/>
      <c r="N3271" s="499"/>
      <c r="O3271" s="499"/>
      <c r="P3271" s="499"/>
      <c r="GO3271" s="277"/>
      <c r="GP3271" s="277"/>
      <c r="GQ3271" s="277"/>
      <c r="GR3271" s="277"/>
      <c r="GS3271" s="277"/>
      <c r="GT3271" s="277"/>
      <c r="GU3271" s="277"/>
      <c r="GV3271" s="140" t="s">
        <v>2011</v>
      </c>
      <c r="GW3271" s="157"/>
      <c r="GX3271" s="157"/>
      <c r="GY3271" s="157"/>
      <c r="GZ3271" s="277"/>
      <c r="HA3271" s="157"/>
      <c r="HB3271" s="157"/>
      <c r="HC3271" s="277"/>
      <c r="HD3271" s="277"/>
      <c r="HF3271" s="277"/>
      <c r="HH3271" s="289"/>
    </row>
    <row r="3272" spans="1:216" ht="12.75" customHeight="1">
      <c r="A3272" s="213"/>
      <c r="B3272" s="214"/>
      <c r="C3272" s="500" t="s">
        <v>438</v>
      </c>
      <c r="D3272" s="500"/>
      <c r="E3272" s="500"/>
      <c r="F3272" s="500"/>
      <c r="G3272" s="500"/>
      <c r="H3272" s="180"/>
      <c r="I3272" s="181"/>
      <c r="J3272" s="181"/>
      <c r="K3272" s="181"/>
      <c r="L3272" s="183"/>
      <c r="M3272" s="181"/>
      <c r="N3272" s="183"/>
      <c r="O3272" s="181"/>
      <c r="P3272" s="212">
        <v>5188.82</v>
      </c>
      <c r="GO3272" s="277"/>
      <c r="GP3272" s="277"/>
      <c r="GQ3272" s="277"/>
      <c r="GR3272" s="277"/>
      <c r="GS3272" s="277"/>
      <c r="GT3272" s="277"/>
      <c r="GU3272" s="277"/>
      <c r="GW3272" s="157"/>
      <c r="GX3272" s="157"/>
      <c r="GY3272" s="157"/>
      <c r="GZ3272" s="277"/>
      <c r="HA3272" s="157"/>
      <c r="HB3272" s="157"/>
      <c r="HC3272" s="277" t="s">
        <v>438</v>
      </c>
      <c r="HD3272" s="277"/>
      <c r="HF3272" s="277"/>
      <c r="HH3272" s="289"/>
    </row>
    <row r="3273" spans="1:216" ht="12.75" customHeight="1">
      <c r="A3273" s="178" t="s">
        <v>935</v>
      </c>
      <c r="B3273" s="179" t="s">
        <v>2387</v>
      </c>
      <c r="C3273" s="498" t="s">
        <v>2388</v>
      </c>
      <c r="D3273" s="498"/>
      <c r="E3273" s="498"/>
      <c r="F3273" s="498"/>
      <c r="G3273" s="498"/>
      <c r="H3273" s="180" t="s">
        <v>773</v>
      </c>
      <c r="I3273" s="181">
        <v>0.1</v>
      </c>
      <c r="J3273" s="182">
        <v>1</v>
      </c>
      <c r="K3273" s="222">
        <v>0.1</v>
      </c>
      <c r="L3273" s="211">
        <v>36268.160000000003</v>
      </c>
      <c r="M3273" s="222">
        <v>1.1000000000000001</v>
      </c>
      <c r="N3273" s="239">
        <v>39894.980000000003</v>
      </c>
      <c r="O3273" s="217">
        <v>1.0367</v>
      </c>
      <c r="P3273" s="212">
        <v>4135.91</v>
      </c>
      <c r="GO3273" s="277"/>
      <c r="GP3273" s="277"/>
      <c r="GQ3273" s="277" t="s">
        <v>2388</v>
      </c>
      <c r="GR3273" s="277"/>
      <c r="GS3273" s="277"/>
      <c r="GT3273" s="277"/>
      <c r="GU3273" s="277"/>
      <c r="GW3273" s="157"/>
      <c r="GX3273" s="157"/>
      <c r="GY3273" s="157"/>
      <c r="GZ3273" s="277"/>
      <c r="HA3273" s="157"/>
      <c r="HB3273" s="157"/>
      <c r="HC3273" s="277"/>
      <c r="HD3273" s="277"/>
      <c r="HF3273" s="277"/>
      <c r="HH3273" s="289"/>
    </row>
    <row r="3274" spans="1:216" ht="12.75" customHeight="1">
      <c r="A3274" s="186"/>
      <c r="B3274" s="187"/>
      <c r="C3274" s="499" t="s">
        <v>2011</v>
      </c>
      <c r="D3274" s="499"/>
      <c r="E3274" s="499"/>
      <c r="F3274" s="499"/>
      <c r="G3274" s="499"/>
      <c r="H3274" s="499"/>
      <c r="I3274" s="499"/>
      <c r="J3274" s="499"/>
      <c r="K3274" s="499"/>
      <c r="L3274" s="499"/>
      <c r="M3274" s="499"/>
      <c r="N3274" s="499"/>
      <c r="O3274" s="499"/>
      <c r="P3274" s="499"/>
      <c r="GO3274" s="277"/>
      <c r="GP3274" s="277"/>
      <c r="GQ3274" s="277"/>
      <c r="GR3274" s="277"/>
      <c r="GS3274" s="277"/>
      <c r="GT3274" s="277"/>
      <c r="GU3274" s="277"/>
      <c r="GV3274" s="140" t="s">
        <v>2011</v>
      </c>
      <c r="GW3274" s="157"/>
      <c r="GX3274" s="157"/>
      <c r="GY3274" s="157"/>
      <c r="GZ3274" s="277"/>
      <c r="HA3274" s="157"/>
      <c r="HB3274" s="157"/>
      <c r="HC3274" s="277"/>
      <c r="HD3274" s="277"/>
      <c r="HF3274" s="277"/>
      <c r="HH3274" s="289"/>
    </row>
    <row r="3275" spans="1:216" ht="12.75" customHeight="1">
      <c r="A3275" s="213"/>
      <c r="B3275" s="214"/>
      <c r="C3275" s="500" t="s">
        <v>438</v>
      </c>
      <c r="D3275" s="500"/>
      <c r="E3275" s="500"/>
      <c r="F3275" s="500"/>
      <c r="G3275" s="500"/>
      <c r="H3275" s="180"/>
      <c r="I3275" s="181"/>
      <c r="J3275" s="181"/>
      <c r="K3275" s="181"/>
      <c r="L3275" s="183"/>
      <c r="M3275" s="181"/>
      <c r="N3275" s="183"/>
      <c r="O3275" s="181"/>
      <c r="P3275" s="212">
        <v>4135.91</v>
      </c>
      <c r="GO3275" s="277"/>
      <c r="GP3275" s="277"/>
      <c r="GQ3275" s="277"/>
      <c r="GR3275" s="277"/>
      <c r="GS3275" s="277"/>
      <c r="GT3275" s="277"/>
      <c r="GU3275" s="277"/>
      <c r="GW3275" s="157"/>
      <c r="GX3275" s="157"/>
      <c r="GY3275" s="157"/>
      <c r="GZ3275" s="277"/>
      <c r="HA3275" s="157"/>
      <c r="HB3275" s="157"/>
      <c r="HC3275" s="277" t="s">
        <v>438</v>
      </c>
      <c r="HD3275" s="277"/>
      <c r="HF3275" s="277"/>
      <c r="HH3275" s="289"/>
    </row>
    <row r="3276" spans="1:216" ht="12.75" customHeight="1">
      <c r="A3276" s="178" t="s">
        <v>938</v>
      </c>
      <c r="B3276" s="179" t="s">
        <v>2389</v>
      </c>
      <c r="C3276" s="498" t="s">
        <v>2390</v>
      </c>
      <c r="D3276" s="498"/>
      <c r="E3276" s="498"/>
      <c r="F3276" s="498"/>
      <c r="G3276" s="498"/>
      <c r="H3276" s="180" t="s">
        <v>773</v>
      </c>
      <c r="I3276" s="181">
        <v>0.02</v>
      </c>
      <c r="J3276" s="182">
        <v>1</v>
      </c>
      <c r="K3276" s="219">
        <v>0.02</v>
      </c>
      <c r="L3276" s="211">
        <v>90503.26</v>
      </c>
      <c r="M3276" s="222">
        <v>1.1000000000000001</v>
      </c>
      <c r="N3276" s="239">
        <v>99553.59</v>
      </c>
      <c r="O3276" s="217">
        <v>1.0367</v>
      </c>
      <c r="P3276" s="212">
        <v>2064.14</v>
      </c>
      <c r="GO3276" s="277"/>
      <c r="GP3276" s="277"/>
      <c r="GQ3276" s="277" t="s">
        <v>2390</v>
      </c>
      <c r="GR3276" s="277"/>
      <c r="GS3276" s="277"/>
      <c r="GT3276" s="277"/>
      <c r="GU3276" s="277"/>
      <c r="GW3276" s="157"/>
      <c r="GX3276" s="157"/>
      <c r="GY3276" s="157"/>
      <c r="GZ3276" s="277"/>
      <c r="HA3276" s="157"/>
      <c r="HB3276" s="157"/>
      <c r="HC3276" s="277"/>
      <c r="HD3276" s="277"/>
      <c r="HF3276" s="277"/>
      <c r="HH3276" s="289"/>
    </row>
    <row r="3277" spans="1:216" ht="12.75" customHeight="1">
      <c r="A3277" s="186"/>
      <c r="B3277" s="187"/>
      <c r="C3277" s="499" t="s">
        <v>2011</v>
      </c>
      <c r="D3277" s="499"/>
      <c r="E3277" s="499"/>
      <c r="F3277" s="499"/>
      <c r="G3277" s="499"/>
      <c r="H3277" s="499"/>
      <c r="I3277" s="499"/>
      <c r="J3277" s="499"/>
      <c r="K3277" s="499"/>
      <c r="L3277" s="499"/>
      <c r="M3277" s="499"/>
      <c r="N3277" s="499"/>
      <c r="O3277" s="499"/>
      <c r="P3277" s="499"/>
      <c r="GO3277" s="277"/>
      <c r="GP3277" s="277"/>
      <c r="GQ3277" s="277"/>
      <c r="GR3277" s="277"/>
      <c r="GS3277" s="277"/>
      <c r="GT3277" s="277"/>
      <c r="GU3277" s="277"/>
      <c r="GV3277" s="140" t="s">
        <v>2011</v>
      </c>
      <c r="GW3277" s="157"/>
      <c r="GX3277" s="157"/>
      <c r="GY3277" s="157"/>
      <c r="GZ3277" s="277"/>
      <c r="HA3277" s="157"/>
      <c r="HB3277" s="157"/>
      <c r="HC3277" s="277"/>
      <c r="HD3277" s="277"/>
      <c r="HF3277" s="277"/>
      <c r="HH3277" s="289"/>
    </row>
    <row r="3278" spans="1:216" ht="12.75" customHeight="1">
      <c r="A3278" s="213"/>
      <c r="B3278" s="214"/>
      <c r="C3278" s="500" t="s">
        <v>438</v>
      </c>
      <c r="D3278" s="500"/>
      <c r="E3278" s="500"/>
      <c r="F3278" s="500"/>
      <c r="G3278" s="500"/>
      <c r="H3278" s="180"/>
      <c r="I3278" s="181"/>
      <c r="J3278" s="181"/>
      <c r="K3278" s="181"/>
      <c r="L3278" s="183"/>
      <c r="M3278" s="181"/>
      <c r="N3278" s="183"/>
      <c r="O3278" s="181"/>
      <c r="P3278" s="212">
        <v>2064.14</v>
      </c>
      <c r="GO3278" s="277"/>
      <c r="GP3278" s="277"/>
      <c r="GQ3278" s="277"/>
      <c r="GR3278" s="277"/>
      <c r="GS3278" s="277"/>
      <c r="GT3278" s="277"/>
      <c r="GU3278" s="277"/>
      <c r="GW3278" s="157"/>
      <c r="GX3278" s="157"/>
      <c r="GY3278" s="157"/>
      <c r="GZ3278" s="277"/>
      <c r="HA3278" s="157"/>
      <c r="HB3278" s="157"/>
      <c r="HC3278" s="277" t="s">
        <v>438</v>
      </c>
      <c r="HD3278" s="277"/>
      <c r="HF3278" s="277"/>
      <c r="HH3278" s="289"/>
    </row>
    <row r="3279" spans="1:216" ht="12.75" customHeight="1">
      <c r="A3279" s="178" t="s">
        <v>940</v>
      </c>
      <c r="B3279" s="179" t="s">
        <v>2391</v>
      </c>
      <c r="C3279" s="498" t="s">
        <v>2392</v>
      </c>
      <c r="D3279" s="498"/>
      <c r="E3279" s="498"/>
      <c r="F3279" s="498"/>
      <c r="G3279" s="498"/>
      <c r="H3279" s="180" t="s">
        <v>773</v>
      </c>
      <c r="I3279" s="181">
        <v>0.02</v>
      </c>
      <c r="J3279" s="182">
        <v>1</v>
      </c>
      <c r="K3279" s="219">
        <v>0.02</v>
      </c>
      <c r="L3279" s="211">
        <v>141732.15</v>
      </c>
      <c r="M3279" s="222">
        <v>1.1000000000000001</v>
      </c>
      <c r="N3279" s="239">
        <v>155905.37</v>
      </c>
      <c r="O3279" s="217">
        <v>1.0367</v>
      </c>
      <c r="P3279" s="212">
        <v>3232.54</v>
      </c>
      <c r="GO3279" s="277"/>
      <c r="GP3279" s="277"/>
      <c r="GQ3279" s="277" t="s">
        <v>2392</v>
      </c>
      <c r="GR3279" s="277"/>
      <c r="GS3279" s="277"/>
      <c r="GT3279" s="277"/>
      <c r="GU3279" s="277"/>
      <c r="GW3279" s="157"/>
      <c r="GX3279" s="157"/>
      <c r="GY3279" s="157"/>
      <c r="GZ3279" s="277"/>
      <c r="HA3279" s="157"/>
      <c r="HB3279" s="157"/>
      <c r="HC3279" s="277"/>
      <c r="HD3279" s="277"/>
      <c r="HF3279" s="277"/>
      <c r="HH3279" s="289"/>
    </row>
    <row r="3280" spans="1:216" ht="12.75" customHeight="1">
      <c r="A3280" s="186"/>
      <c r="B3280" s="187"/>
      <c r="C3280" s="499" t="s">
        <v>2011</v>
      </c>
      <c r="D3280" s="499"/>
      <c r="E3280" s="499"/>
      <c r="F3280" s="499"/>
      <c r="G3280" s="499"/>
      <c r="H3280" s="499"/>
      <c r="I3280" s="499"/>
      <c r="J3280" s="499"/>
      <c r="K3280" s="499"/>
      <c r="L3280" s="499"/>
      <c r="M3280" s="499"/>
      <c r="N3280" s="499"/>
      <c r="O3280" s="499"/>
      <c r="P3280" s="499"/>
      <c r="GO3280" s="277"/>
      <c r="GP3280" s="277"/>
      <c r="GQ3280" s="277"/>
      <c r="GR3280" s="277"/>
      <c r="GS3280" s="277"/>
      <c r="GT3280" s="277"/>
      <c r="GU3280" s="277"/>
      <c r="GV3280" s="140" t="s">
        <v>2011</v>
      </c>
      <c r="GW3280" s="157"/>
      <c r="GX3280" s="157"/>
      <c r="GY3280" s="157"/>
      <c r="GZ3280" s="277"/>
      <c r="HA3280" s="157"/>
      <c r="HB3280" s="157"/>
      <c r="HC3280" s="277"/>
      <c r="HD3280" s="277"/>
      <c r="HF3280" s="277"/>
      <c r="HH3280" s="289"/>
    </row>
    <row r="3281" spans="1:216" ht="12.75" customHeight="1">
      <c r="A3281" s="213"/>
      <c r="B3281" s="214"/>
      <c r="C3281" s="500" t="s">
        <v>438</v>
      </c>
      <c r="D3281" s="500"/>
      <c r="E3281" s="500"/>
      <c r="F3281" s="500"/>
      <c r="G3281" s="500"/>
      <c r="H3281" s="180"/>
      <c r="I3281" s="181"/>
      <c r="J3281" s="181"/>
      <c r="K3281" s="181"/>
      <c r="L3281" s="183"/>
      <c r="M3281" s="181"/>
      <c r="N3281" s="183"/>
      <c r="O3281" s="181"/>
      <c r="P3281" s="212">
        <v>3232.54</v>
      </c>
      <c r="GO3281" s="277"/>
      <c r="GP3281" s="277"/>
      <c r="GQ3281" s="277"/>
      <c r="GR3281" s="277"/>
      <c r="GS3281" s="277"/>
      <c r="GT3281" s="277"/>
      <c r="GU3281" s="277"/>
      <c r="GW3281" s="157"/>
      <c r="GX3281" s="157"/>
      <c r="GY3281" s="157"/>
      <c r="GZ3281" s="277"/>
      <c r="HA3281" s="157"/>
      <c r="HB3281" s="157"/>
      <c r="HC3281" s="277" t="s">
        <v>438</v>
      </c>
      <c r="HD3281" s="277"/>
      <c r="HF3281" s="277"/>
      <c r="HH3281" s="289"/>
    </row>
    <row r="3282" spans="1:216" ht="1.5" customHeight="1">
      <c r="A3282" s="223"/>
      <c r="B3282" s="224"/>
      <c r="C3282" s="224"/>
      <c r="D3282" s="224"/>
      <c r="E3282" s="224"/>
      <c r="F3282" s="225"/>
      <c r="G3282" s="225"/>
      <c r="H3282" s="225"/>
      <c r="I3282" s="225"/>
      <c r="J3282" s="226"/>
      <c r="K3282" s="225"/>
      <c r="L3282" s="226"/>
      <c r="M3282" s="227"/>
      <c r="N3282" s="226"/>
      <c r="O3282" s="228"/>
      <c r="P3282" s="229"/>
      <c r="Q3282" s="279"/>
      <c r="R3282" s="280"/>
      <c r="GO3282" s="277"/>
      <c r="GP3282" s="277"/>
      <c r="GQ3282" s="277"/>
      <c r="GR3282" s="277"/>
      <c r="GS3282" s="277"/>
      <c r="GT3282" s="277"/>
      <c r="GU3282" s="277"/>
      <c r="GW3282" s="157"/>
      <c r="GX3282" s="157"/>
      <c r="GY3282" s="157"/>
      <c r="GZ3282" s="277"/>
      <c r="HA3282" s="157"/>
      <c r="HB3282" s="157"/>
      <c r="HC3282" s="277"/>
      <c r="HD3282" s="277"/>
      <c r="HF3282" s="277"/>
      <c r="HH3282" s="289"/>
    </row>
    <row r="3283" spans="1:216" ht="12.75" customHeight="1">
      <c r="A3283" s="210"/>
      <c r="B3283" s="230"/>
      <c r="C3283" s="496" t="s">
        <v>2393</v>
      </c>
      <c r="D3283" s="496"/>
      <c r="E3283" s="496"/>
      <c r="F3283" s="496"/>
      <c r="G3283" s="496"/>
      <c r="H3283" s="496"/>
      <c r="I3283" s="496"/>
      <c r="J3283" s="496"/>
      <c r="K3283" s="496"/>
      <c r="L3283" s="496"/>
      <c r="M3283" s="496"/>
      <c r="N3283" s="496"/>
      <c r="O3283" s="496"/>
      <c r="P3283" s="232"/>
      <c r="Q3283" s="279"/>
      <c r="R3283" s="280"/>
      <c r="GO3283" s="277"/>
      <c r="GP3283" s="277"/>
      <c r="GQ3283" s="277"/>
      <c r="GR3283" s="277"/>
      <c r="GS3283" s="277"/>
      <c r="GT3283" s="277"/>
      <c r="GU3283" s="277"/>
      <c r="GW3283" s="157"/>
      <c r="GX3283" s="157"/>
      <c r="GY3283" s="157"/>
      <c r="GZ3283" s="277"/>
      <c r="HA3283" s="157"/>
      <c r="HB3283" s="157"/>
      <c r="HC3283" s="277"/>
      <c r="HD3283" s="277" t="s">
        <v>2393</v>
      </c>
      <c r="HF3283" s="277"/>
      <c r="HH3283" s="289"/>
    </row>
    <row r="3284" spans="1:216" ht="12.75" customHeight="1">
      <c r="A3284" s="210"/>
      <c r="B3284" s="187"/>
      <c r="C3284" s="495" t="s">
        <v>675</v>
      </c>
      <c r="D3284" s="495"/>
      <c r="E3284" s="495"/>
      <c r="F3284" s="495"/>
      <c r="G3284" s="495"/>
      <c r="H3284" s="495"/>
      <c r="I3284" s="495"/>
      <c r="J3284" s="495"/>
      <c r="K3284" s="495"/>
      <c r="L3284" s="495"/>
      <c r="M3284" s="495"/>
      <c r="N3284" s="495"/>
      <c r="O3284" s="495"/>
      <c r="P3284" s="234">
        <v>5219233.7</v>
      </c>
      <c r="Q3284" s="279"/>
      <c r="R3284" s="280"/>
      <c r="GO3284" s="277"/>
      <c r="GP3284" s="277"/>
      <c r="GQ3284" s="277"/>
      <c r="GR3284" s="277"/>
      <c r="GS3284" s="277"/>
      <c r="GT3284" s="277"/>
      <c r="GU3284" s="277"/>
      <c r="GW3284" s="157"/>
      <c r="GX3284" s="157"/>
      <c r="GY3284" s="157"/>
      <c r="GZ3284" s="277"/>
      <c r="HA3284" s="157"/>
      <c r="HB3284" s="157"/>
      <c r="HC3284" s="277"/>
      <c r="HD3284" s="277"/>
      <c r="HE3284" s="140" t="s">
        <v>675</v>
      </c>
      <c r="HF3284" s="277"/>
      <c r="HH3284" s="289"/>
    </row>
    <row r="3285" spans="1:216" ht="12.75" customHeight="1">
      <c r="A3285" s="210"/>
      <c r="B3285" s="187"/>
      <c r="C3285" s="495" t="s">
        <v>676</v>
      </c>
      <c r="D3285" s="495"/>
      <c r="E3285" s="495"/>
      <c r="F3285" s="495"/>
      <c r="G3285" s="495"/>
      <c r="H3285" s="495"/>
      <c r="I3285" s="495"/>
      <c r="J3285" s="495"/>
      <c r="K3285" s="495"/>
      <c r="L3285" s="495"/>
      <c r="M3285" s="495"/>
      <c r="N3285" s="495"/>
      <c r="O3285" s="495"/>
      <c r="P3285" s="235"/>
      <c r="Q3285" s="279"/>
      <c r="R3285" s="280"/>
      <c r="GO3285" s="277"/>
      <c r="GP3285" s="277"/>
      <c r="GQ3285" s="277"/>
      <c r="GR3285" s="277"/>
      <c r="GS3285" s="277"/>
      <c r="GT3285" s="277"/>
      <c r="GU3285" s="277"/>
      <c r="GW3285" s="157"/>
      <c r="GX3285" s="157"/>
      <c r="GY3285" s="157"/>
      <c r="GZ3285" s="277"/>
      <c r="HA3285" s="157"/>
      <c r="HB3285" s="157"/>
      <c r="HC3285" s="277"/>
      <c r="HD3285" s="277"/>
      <c r="HE3285" s="140" t="s">
        <v>676</v>
      </c>
      <c r="HF3285" s="277"/>
      <c r="HH3285" s="289"/>
    </row>
    <row r="3286" spans="1:216" ht="12.75" customHeight="1">
      <c r="A3286" s="210"/>
      <c r="B3286" s="187"/>
      <c r="C3286" s="495" t="s">
        <v>680</v>
      </c>
      <c r="D3286" s="495"/>
      <c r="E3286" s="495"/>
      <c r="F3286" s="495"/>
      <c r="G3286" s="495"/>
      <c r="H3286" s="495"/>
      <c r="I3286" s="495"/>
      <c r="J3286" s="495"/>
      <c r="K3286" s="495"/>
      <c r="L3286" s="495"/>
      <c r="M3286" s="495"/>
      <c r="N3286" s="495"/>
      <c r="O3286" s="495"/>
      <c r="P3286" s="234">
        <v>5219233.7</v>
      </c>
      <c r="Q3286" s="279"/>
      <c r="R3286" s="280"/>
      <c r="GO3286" s="277"/>
      <c r="GP3286" s="277"/>
      <c r="GQ3286" s="277"/>
      <c r="GR3286" s="277"/>
      <c r="GS3286" s="277"/>
      <c r="GT3286" s="277"/>
      <c r="GU3286" s="277"/>
      <c r="GW3286" s="157"/>
      <c r="GX3286" s="157"/>
      <c r="GY3286" s="157"/>
      <c r="GZ3286" s="277"/>
      <c r="HA3286" s="157"/>
      <c r="HB3286" s="157"/>
      <c r="HC3286" s="277"/>
      <c r="HD3286" s="277"/>
      <c r="HE3286" s="140" t="s">
        <v>680</v>
      </c>
      <c r="HF3286" s="277"/>
      <c r="HH3286" s="289"/>
    </row>
    <row r="3287" spans="1:216" ht="12.75" customHeight="1">
      <c r="A3287" s="210"/>
      <c r="B3287" s="187"/>
      <c r="C3287" s="495" t="s">
        <v>1097</v>
      </c>
      <c r="D3287" s="495"/>
      <c r="E3287" s="495"/>
      <c r="F3287" s="495"/>
      <c r="G3287" s="495"/>
      <c r="H3287" s="495"/>
      <c r="I3287" s="495"/>
      <c r="J3287" s="495"/>
      <c r="K3287" s="495"/>
      <c r="L3287" s="495"/>
      <c r="M3287" s="495"/>
      <c r="N3287" s="495"/>
      <c r="O3287" s="495"/>
      <c r="P3287" s="234">
        <v>4711585.33</v>
      </c>
      <c r="Q3287" s="279"/>
      <c r="R3287" s="280"/>
      <c r="GO3287" s="277"/>
      <c r="GP3287" s="277"/>
      <c r="GQ3287" s="277"/>
      <c r="GR3287" s="277"/>
      <c r="GS3287" s="277"/>
      <c r="GT3287" s="277"/>
      <c r="GU3287" s="277"/>
      <c r="GW3287" s="157"/>
      <c r="GX3287" s="157"/>
      <c r="GY3287" s="157"/>
      <c r="GZ3287" s="277"/>
      <c r="HA3287" s="157"/>
      <c r="HB3287" s="157"/>
      <c r="HC3287" s="277"/>
      <c r="HD3287" s="277"/>
      <c r="HE3287" s="140" t="s">
        <v>1097</v>
      </c>
      <c r="HF3287" s="277"/>
      <c r="HH3287" s="289"/>
    </row>
    <row r="3288" spans="1:216" ht="12.75" customHeight="1">
      <c r="A3288" s="210"/>
      <c r="B3288" s="187"/>
      <c r="C3288" s="495" t="s">
        <v>676</v>
      </c>
      <c r="D3288" s="495"/>
      <c r="E3288" s="495"/>
      <c r="F3288" s="495"/>
      <c r="G3288" s="495"/>
      <c r="H3288" s="495"/>
      <c r="I3288" s="495"/>
      <c r="J3288" s="495"/>
      <c r="K3288" s="495"/>
      <c r="L3288" s="495"/>
      <c r="M3288" s="495"/>
      <c r="N3288" s="495"/>
      <c r="O3288" s="495"/>
      <c r="P3288" s="235"/>
      <c r="Q3288" s="279"/>
      <c r="R3288" s="280"/>
      <c r="GO3288" s="277"/>
      <c r="GP3288" s="277"/>
      <c r="GQ3288" s="277"/>
      <c r="GR3288" s="277"/>
      <c r="GS3288" s="277"/>
      <c r="GT3288" s="277"/>
      <c r="GU3288" s="277"/>
      <c r="GW3288" s="157"/>
      <c r="GX3288" s="157"/>
      <c r="GY3288" s="157"/>
      <c r="GZ3288" s="277"/>
      <c r="HA3288" s="157"/>
      <c r="HB3288" s="157"/>
      <c r="HC3288" s="277"/>
      <c r="HD3288" s="277"/>
      <c r="HE3288" s="140" t="s">
        <v>676</v>
      </c>
      <c r="HF3288" s="277"/>
      <c r="HH3288" s="289"/>
    </row>
    <row r="3289" spans="1:216" ht="12.75" customHeight="1">
      <c r="A3289" s="210"/>
      <c r="B3289" s="187"/>
      <c r="C3289" s="495" t="s">
        <v>685</v>
      </c>
      <c r="D3289" s="495"/>
      <c r="E3289" s="495"/>
      <c r="F3289" s="495"/>
      <c r="G3289" s="495"/>
      <c r="H3289" s="495"/>
      <c r="I3289" s="495"/>
      <c r="J3289" s="495"/>
      <c r="K3289" s="495"/>
      <c r="L3289" s="495"/>
      <c r="M3289" s="495"/>
      <c r="N3289" s="495"/>
      <c r="O3289" s="495"/>
      <c r="P3289" s="234">
        <v>4711585.33</v>
      </c>
      <c r="Q3289" s="279"/>
      <c r="R3289" s="280"/>
      <c r="GO3289" s="277"/>
      <c r="GP3289" s="277"/>
      <c r="GQ3289" s="277"/>
      <c r="GR3289" s="277"/>
      <c r="GS3289" s="277"/>
      <c r="GT3289" s="277"/>
      <c r="GU3289" s="277"/>
      <c r="GW3289" s="157"/>
      <c r="GX3289" s="157"/>
      <c r="GY3289" s="157"/>
      <c r="GZ3289" s="277"/>
      <c r="HA3289" s="157"/>
      <c r="HB3289" s="157"/>
      <c r="HC3289" s="277"/>
      <c r="HD3289" s="277"/>
      <c r="HE3289" s="140" t="s">
        <v>685</v>
      </c>
      <c r="HF3289" s="277"/>
      <c r="HH3289" s="289"/>
    </row>
    <row r="3290" spans="1:216" ht="12.75" customHeight="1">
      <c r="A3290" s="210"/>
      <c r="B3290" s="187"/>
      <c r="C3290" s="495" t="s">
        <v>681</v>
      </c>
      <c r="D3290" s="495"/>
      <c r="E3290" s="495"/>
      <c r="F3290" s="495"/>
      <c r="G3290" s="495"/>
      <c r="H3290" s="495"/>
      <c r="I3290" s="495"/>
      <c r="J3290" s="495"/>
      <c r="K3290" s="495"/>
      <c r="L3290" s="495"/>
      <c r="M3290" s="495"/>
      <c r="N3290" s="495"/>
      <c r="O3290" s="495"/>
      <c r="P3290" s="234">
        <v>507648.37</v>
      </c>
      <c r="Q3290" s="279"/>
      <c r="R3290" s="280"/>
      <c r="GO3290" s="277"/>
      <c r="GP3290" s="277"/>
      <c r="GQ3290" s="277"/>
      <c r="GR3290" s="277"/>
      <c r="GS3290" s="277"/>
      <c r="GT3290" s="277"/>
      <c r="GU3290" s="277"/>
      <c r="GW3290" s="157"/>
      <c r="GX3290" s="157"/>
      <c r="GY3290" s="157"/>
      <c r="GZ3290" s="277"/>
      <c r="HA3290" s="157"/>
      <c r="HB3290" s="157"/>
      <c r="HC3290" s="277"/>
      <c r="HD3290" s="277"/>
      <c r="HE3290" s="140" t="s">
        <v>681</v>
      </c>
      <c r="HF3290" s="277"/>
      <c r="HH3290" s="289"/>
    </row>
    <row r="3291" spans="1:216" ht="12.75" customHeight="1">
      <c r="A3291" s="210"/>
      <c r="B3291" s="187"/>
      <c r="C3291" s="495" t="s">
        <v>676</v>
      </c>
      <c r="D3291" s="495"/>
      <c r="E3291" s="495"/>
      <c r="F3291" s="495"/>
      <c r="G3291" s="495"/>
      <c r="H3291" s="495"/>
      <c r="I3291" s="495"/>
      <c r="J3291" s="495"/>
      <c r="K3291" s="495"/>
      <c r="L3291" s="495"/>
      <c r="M3291" s="495"/>
      <c r="N3291" s="495"/>
      <c r="O3291" s="495"/>
      <c r="P3291" s="235"/>
      <c r="Q3291" s="279"/>
      <c r="R3291" s="280"/>
      <c r="GO3291" s="277"/>
      <c r="GP3291" s="277"/>
      <c r="GQ3291" s="277"/>
      <c r="GR3291" s="277"/>
      <c r="GS3291" s="277"/>
      <c r="GT3291" s="277"/>
      <c r="GU3291" s="277"/>
      <c r="GW3291" s="157"/>
      <c r="GX3291" s="157"/>
      <c r="GY3291" s="157"/>
      <c r="GZ3291" s="277"/>
      <c r="HA3291" s="157"/>
      <c r="HB3291" s="157"/>
      <c r="HC3291" s="277"/>
      <c r="HD3291" s="277"/>
      <c r="HE3291" s="140" t="s">
        <v>676</v>
      </c>
      <c r="HF3291" s="277"/>
      <c r="HH3291" s="289"/>
    </row>
    <row r="3292" spans="1:216" ht="12.75" customHeight="1">
      <c r="A3292" s="210"/>
      <c r="B3292" s="187"/>
      <c r="C3292" s="495" t="s">
        <v>685</v>
      </c>
      <c r="D3292" s="495"/>
      <c r="E3292" s="495"/>
      <c r="F3292" s="495"/>
      <c r="G3292" s="495"/>
      <c r="H3292" s="495"/>
      <c r="I3292" s="495"/>
      <c r="J3292" s="495"/>
      <c r="K3292" s="495"/>
      <c r="L3292" s="495"/>
      <c r="M3292" s="495"/>
      <c r="N3292" s="495"/>
      <c r="O3292" s="495"/>
      <c r="P3292" s="234">
        <v>507648.37</v>
      </c>
      <c r="Q3292" s="279"/>
      <c r="R3292" s="280"/>
      <c r="GO3292" s="277"/>
      <c r="GP3292" s="277"/>
      <c r="GQ3292" s="277"/>
      <c r="GR3292" s="277"/>
      <c r="GS3292" s="277"/>
      <c r="GT3292" s="277"/>
      <c r="GU3292" s="277"/>
      <c r="GW3292" s="157"/>
      <c r="GX3292" s="157"/>
      <c r="GY3292" s="157"/>
      <c r="GZ3292" s="277"/>
      <c r="HA3292" s="157"/>
      <c r="HB3292" s="157"/>
      <c r="HC3292" s="277"/>
      <c r="HD3292" s="277"/>
      <c r="HE3292" s="140" t="s">
        <v>685</v>
      </c>
      <c r="HF3292" s="277"/>
      <c r="HH3292" s="289"/>
    </row>
    <row r="3293" spans="1:216" ht="12.75" customHeight="1">
      <c r="A3293" s="210"/>
      <c r="B3293" s="230"/>
      <c r="C3293" s="496" t="s">
        <v>2394</v>
      </c>
      <c r="D3293" s="496"/>
      <c r="E3293" s="496"/>
      <c r="F3293" s="496"/>
      <c r="G3293" s="496"/>
      <c r="H3293" s="496"/>
      <c r="I3293" s="496"/>
      <c r="J3293" s="496"/>
      <c r="K3293" s="496"/>
      <c r="L3293" s="496"/>
      <c r="M3293" s="496"/>
      <c r="N3293" s="496"/>
      <c r="O3293" s="496"/>
      <c r="P3293" s="236">
        <v>5219233.7</v>
      </c>
      <c r="Q3293" s="279"/>
      <c r="R3293" s="280"/>
      <c r="GO3293" s="277"/>
      <c r="GP3293" s="277"/>
      <c r="GQ3293" s="277"/>
      <c r="GR3293" s="277"/>
      <c r="GS3293" s="277"/>
      <c r="GT3293" s="277"/>
      <c r="GU3293" s="277"/>
      <c r="GW3293" s="157"/>
      <c r="GX3293" s="157"/>
      <c r="GY3293" s="157"/>
      <c r="GZ3293" s="277"/>
      <c r="HA3293" s="157"/>
      <c r="HB3293" s="157"/>
      <c r="HC3293" s="277"/>
      <c r="HD3293" s="277"/>
      <c r="HF3293" s="277" t="s">
        <v>2394</v>
      </c>
      <c r="HH3293" s="289"/>
    </row>
    <row r="3294" spans="1:216" ht="12.75" customHeight="1">
      <c r="A3294" s="210"/>
      <c r="B3294" s="187"/>
      <c r="C3294" s="495" t="s">
        <v>692</v>
      </c>
      <c r="D3294" s="495"/>
      <c r="E3294" s="495"/>
      <c r="F3294" s="495"/>
      <c r="G3294" s="495"/>
      <c r="H3294" s="495"/>
      <c r="I3294" s="495"/>
      <c r="J3294" s="495"/>
      <c r="K3294" s="495"/>
      <c r="L3294" s="495"/>
      <c r="M3294" s="495"/>
      <c r="N3294" s="495"/>
      <c r="O3294" s="495"/>
      <c r="P3294" s="235"/>
      <c r="Q3294" s="279"/>
      <c r="R3294" s="280"/>
      <c r="GO3294" s="277"/>
      <c r="GP3294" s="277"/>
      <c r="GQ3294" s="277"/>
      <c r="GR3294" s="277"/>
      <c r="GS3294" s="277"/>
      <c r="GT3294" s="277"/>
      <c r="GU3294" s="277"/>
      <c r="GW3294" s="157"/>
      <c r="GX3294" s="157"/>
      <c r="GY3294" s="157"/>
      <c r="GZ3294" s="277"/>
      <c r="HA3294" s="157"/>
      <c r="HB3294" s="157"/>
      <c r="HC3294" s="277"/>
      <c r="HD3294" s="277"/>
      <c r="HE3294" s="140" t="s">
        <v>692</v>
      </c>
      <c r="HF3294" s="277"/>
      <c r="HH3294" s="289"/>
    </row>
    <row r="3295" spans="1:216" ht="12.75" customHeight="1">
      <c r="A3295" s="210"/>
      <c r="B3295" s="187"/>
      <c r="C3295" s="495" t="s">
        <v>693</v>
      </c>
      <c r="D3295" s="495"/>
      <c r="E3295" s="495"/>
      <c r="F3295" s="495"/>
      <c r="G3295" s="495"/>
      <c r="H3295" s="495"/>
      <c r="I3295" s="495"/>
      <c r="J3295" s="495"/>
      <c r="K3295" s="495"/>
      <c r="L3295" s="495"/>
      <c r="M3295" s="495"/>
      <c r="N3295" s="495"/>
      <c r="O3295" s="495"/>
      <c r="P3295" s="234">
        <v>507648.37</v>
      </c>
      <c r="Q3295" s="279"/>
      <c r="R3295" s="280"/>
      <c r="GO3295" s="277"/>
      <c r="GP3295" s="277"/>
      <c r="GQ3295" s="277"/>
      <c r="GR3295" s="277"/>
      <c r="GS3295" s="277"/>
      <c r="GT3295" s="277"/>
      <c r="GU3295" s="277"/>
      <c r="GW3295" s="157"/>
      <c r="GX3295" s="157"/>
      <c r="GY3295" s="157"/>
      <c r="GZ3295" s="277"/>
      <c r="HA3295" s="157"/>
      <c r="HB3295" s="157"/>
      <c r="HC3295" s="277"/>
      <c r="HD3295" s="277"/>
      <c r="HE3295" s="140" t="s">
        <v>693</v>
      </c>
      <c r="HF3295" s="277"/>
      <c r="HH3295" s="289"/>
    </row>
    <row r="3296" spans="1:216" ht="12.75" customHeight="1">
      <c r="A3296" s="497" t="s">
        <v>2395</v>
      </c>
      <c r="B3296" s="497"/>
      <c r="C3296" s="497"/>
      <c r="D3296" s="497"/>
      <c r="E3296" s="497"/>
      <c r="F3296" s="497"/>
      <c r="G3296" s="497"/>
      <c r="H3296" s="497"/>
      <c r="I3296" s="497"/>
      <c r="J3296" s="497"/>
      <c r="K3296" s="497"/>
      <c r="L3296" s="497"/>
      <c r="M3296" s="497"/>
      <c r="N3296" s="497"/>
      <c r="O3296" s="497"/>
      <c r="P3296" s="497"/>
      <c r="GO3296" s="277" t="s">
        <v>2395</v>
      </c>
      <c r="GP3296" s="277"/>
      <c r="GQ3296" s="277"/>
      <c r="GR3296" s="277"/>
      <c r="GS3296" s="277"/>
      <c r="GT3296" s="277"/>
      <c r="GU3296" s="277"/>
      <c r="GW3296" s="157"/>
      <c r="GX3296" s="157"/>
      <c r="GY3296" s="157"/>
      <c r="GZ3296" s="277"/>
      <c r="HA3296" s="157"/>
      <c r="HB3296" s="157"/>
      <c r="HC3296" s="277"/>
      <c r="HD3296" s="277"/>
      <c r="HF3296" s="277"/>
      <c r="HH3296" s="289"/>
    </row>
    <row r="3297" spans="1:216" ht="12.75" customHeight="1">
      <c r="A3297" s="497" t="s">
        <v>2396</v>
      </c>
      <c r="B3297" s="497"/>
      <c r="C3297" s="497"/>
      <c r="D3297" s="497"/>
      <c r="E3297" s="497"/>
      <c r="F3297" s="497"/>
      <c r="G3297" s="497"/>
      <c r="H3297" s="497"/>
      <c r="I3297" s="497"/>
      <c r="J3297" s="497"/>
      <c r="K3297" s="497"/>
      <c r="L3297" s="497"/>
      <c r="M3297" s="497"/>
      <c r="N3297" s="497"/>
      <c r="O3297" s="497"/>
      <c r="P3297" s="497"/>
      <c r="GO3297" s="277"/>
      <c r="GP3297" s="277" t="s">
        <v>2396</v>
      </c>
      <c r="GQ3297" s="277"/>
      <c r="GR3297" s="277"/>
      <c r="GS3297" s="277"/>
      <c r="GT3297" s="277"/>
      <c r="GU3297" s="277"/>
      <c r="GW3297" s="157"/>
      <c r="GX3297" s="157"/>
      <c r="GY3297" s="157"/>
      <c r="GZ3297" s="277"/>
      <c r="HA3297" s="157"/>
      <c r="HB3297" s="157"/>
      <c r="HC3297" s="277"/>
      <c r="HD3297" s="277"/>
      <c r="HF3297" s="277"/>
      <c r="HH3297" s="289"/>
    </row>
    <row r="3298" spans="1:216" ht="22.5" customHeight="1">
      <c r="A3298" s="178" t="s">
        <v>2397</v>
      </c>
      <c r="B3298" s="179" t="s">
        <v>2398</v>
      </c>
      <c r="C3298" s="498" t="s">
        <v>2399</v>
      </c>
      <c r="D3298" s="498"/>
      <c r="E3298" s="498"/>
      <c r="F3298" s="498"/>
      <c r="G3298" s="498"/>
      <c r="H3298" s="180" t="s">
        <v>142</v>
      </c>
      <c r="I3298" s="181">
        <v>2</v>
      </c>
      <c r="J3298" s="182">
        <v>1</v>
      </c>
      <c r="K3298" s="182">
        <v>2</v>
      </c>
      <c r="L3298" s="183"/>
      <c r="M3298" s="181"/>
      <c r="N3298" s="239">
        <v>206304.26</v>
      </c>
      <c r="O3298" s="250">
        <v>1.0491404</v>
      </c>
      <c r="P3298" s="212">
        <v>432884.27</v>
      </c>
      <c r="GO3298" s="277"/>
      <c r="GP3298" s="277"/>
      <c r="GQ3298" s="277" t="s">
        <v>2399</v>
      </c>
      <c r="GR3298" s="277"/>
      <c r="GS3298" s="277"/>
      <c r="GT3298" s="277"/>
      <c r="GU3298" s="277"/>
      <c r="GW3298" s="157"/>
      <c r="GX3298" s="157"/>
      <c r="GY3298" s="157"/>
      <c r="GZ3298" s="277"/>
      <c r="HA3298" s="157"/>
      <c r="HB3298" s="157"/>
      <c r="HC3298" s="277"/>
      <c r="HD3298" s="277"/>
      <c r="HF3298" s="277"/>
      <c r="HH3298" s="289"/>
    </row>
    <row r="3299" spans="1:216" ht="12.75" customHeight="1">
      <c r="A3299" s="186"/>
      <c r="B3299" s="187" t="s">
        <v>2400</v>
      </c>
      <c r="C3299" s="499" t="s">
        <v>2401</v>
      </c>
      <c r="D3299" s="499"/>
      <c r="E3299" s="499"/>
      <c r="F3299" s="499"/>
      <c r="G3299" s="499"/>
      <c r="H3299" s="499"/>
      <c r="I3299" s="499"/>
      <c r="J3299" s="499"/>
      <c r="K3299" s="499"/>
      <c r="L3299" s="499"/>
      <c r="M3299" s="499"/>
      <c r="N3299" s="499"/>
      <c r="O3299" s="499"/>
      <c r="P3299" s="499"/>
      <c r="GO3299" s="277"/>
      <c r="GP3299" s="277"/>
      <c r="GQ3299" s="277"/>
      <c r="GR3299" s="277"/>
      <c r="GS3299" s="277"/>
      <c r="GT3299" s="277"/>
      <c r="GU3299" s="277"/>
      <c r="GV3299" s="140" t="s">
        <v>2401</v>
      </c>
      <c r="GW3299" s="157"/>
      <c r="GX3299" s="157"/>
      <c r="GY3299" s="157"/>
      <c r="GZ3299" s="277"/>
      <c r="HA3299" s="157"/>
      <c r="HB3299" s="157"/>
      <c r="HC3299" s="277"/>
      <c r="HD3299" s="277"/>
      <c r="HF3299" s="277"/>
      <c r="HH3299" s="289"/>
    </row>
    <row r="3300" spans="1:216" ht="12.75" customHeight="1">
      <c r="A3300" s="186"/>
      <c r="B3300" s="187"/>
      <c r="C3300" s="499" t="s">
        <v>2011</v>
      </c>
      <c r="D3300" s="499"/>
      <c r="E3300" s="499"/>
      <c r="F3300" s="499"/>
      <c r="G3300" s="499"/>
      <c r="H3300" s="499"/>
      <c r="I3300" s="499"/>
      <c r="J3300" s="499"/>
      <c r="K3300" s="499"/>
      <c r="L3300" s="499"/>
      <c r="M3300" s="499"/>
      <c r="N3300" s="499"/>
      <c r="O3300" s="499"/>
      <c r="P3300" s="499"/>
      <c r="GO3300" s="277"/>
      <c r="GP3300" s="277"/>
      <c r="GQ3300" s="277"/>
      <c r="GR3300" s="277"/>
      <c r="GS3300" s="277"/>
      <c r="GT3300" s="277"/>
      <c r="GU3300" s="277"/>
      <c r="GV3300" s="140" t="s">
        <v>2011</v>
      </c>
      <c r="GW3300" s="157"/>
      <c r="GX3300" s="157"/>
      <c r="GY3300" s="157"/>
      <c r="GZ3300" s="277"/>
      <c r="HA3300" s="157"/>
      <c r="HB3300" s="157"/>
      <c r="HC3300" s="277"/>
      <c r="HD3300" s="277"/>
      <c r="HF3300" s="277"/>
      <c r="HH3300" s="289"/>
    </row>
    <row r="3301" spans="1:216" ht="12.75" customHeight="1">
      <c r="A3301" s="213"/>
      <c r="B3301" s="214"/>
      <c r="C3301" s="500" t="s">
        <v>438</v>
      </c>
      <c r="D3301" s="500"/>
      <c r="E3301" s="500"/>
      <c r="F3301" s="500"/>
      <c r="G3301" s="500"/>
      <c r="H3301" s="180"/>
      <c r="I3301" s="181"/>
      <c r="J3301" s="181"/>
      <c r="K3301" s="181"/>
      <c r="L3301" s="183"/>
      <c r="M3301" s="181"/>
      <c r="N3301" s="183"/>
      <c r="O3301" s="181"/>
      <c r="P3301" s="212">
        <v>432884.27</v>
      </c>
      <c r="GO3301" s="277"/>
      <c r="GP3301" s="277"/>
      <c r="GQ3301" s="277"/>
      <c r="GR3301" s="277"/>
      <c r="GS3301" s="277"/>
      <c r="GT3301" s="277"/>
      <c r="GU3301" s="277"/>
      <c r="GW3301" s="157"/>
      <c r="GX3301" s="157"/>
      <c r="GY3301" s="157"/>
      <c r="GZ3301" s="277"/>
      <c r="HA3301" s="157"/>
      <c r="HB3301" s="157"/>
      <c r="HC3301" s="277" t="s">
        <v>438</v>
      </c>
      <c r="HD3301" s="277"/>
      <c r="HF3301" s="277"/>
      <c r="HH3301" s="289"/>
    </row>
    <row r="3302" spans="1:216" ht="12.75" customHeight="1">
      <c r="A3302" s="497" t="s">
        <v>2402</v>
      </c>
      <c r="B3302" s="497"/>
      <c r="C3302" s="497"/>
      <c r="D3302" s="497"/>
      <c r="E3302" s="497"/>
      <c r="F3302" s="497"/>
      <c r="G3302" s="497"/>
      <c r="H3302" s="497"/>
      <c r="I3302" s="497"/>
      <c r="J3302" s="497"/>
      <c r="K3302" s="497"/>
      <c r="L3302" s="497"/>
      <c r="M3302" s="497"/>
      <c r="N3302" s="497"/>
      <c r="O3302" s="497"/>
      <c r="P3302" s="497"/>
      <c r="GO3302" s="277"/>
      <c r="GP3302" s="277" t="s">
        <v>2402</v>
      </c>
      <c r="GQ3302" s="277"/>
      <c r="GR3302" s="277"/>
      <c r="GS3302" s="277"/>
      <c r="GT3302" s="277"/>
      <c r="GU3302" s="277"/>
      <c r="GW3302" s="157"/>
      <c r="GX3302" s="157"/>
      <c r="GY3302" s="157"/>
      <c r="GZ3302" s="277"/>
      <c r="HA3302" s="157"/>
      <c r="HB3302" s="157"/>
      <c r="HC3302" s="277"/>
      <c r="HD3302" s="277"/>
      <c r="HF3302" s="277"/>
      <c r="HH3302" s="289"/>
    </row>
    <row r="3303" spans="1:216" ht="22.5" customHeight="1">
      <c r="A3303" s="178" t="s">
        <v>2403</v>
      </c>
      <c r="B3303" s="179" t="s">
        <v>2398</v>
      </c>
      <c r="C3303" s="498" t="s">
        <v>2399</v>
      </c>
      <c r="D3303" s="498"/>
      <c r="E3303" s="498"/>
      <c r="F3303" s="498"/>
      <c r="G3303" s="498"/>
      <c r="H3303" s="180" t="s">
        <v>142</v>
      </c>
      <c r="I3303" s="181">
        <v>2</v>
      </c>
      <c r="J3303" s="182">
        <v>1</v>
      </c>
      <c r="K3303" s="182">
        <v>2</v>
      </c>
      <c r="L3303" s="183"/>
      <c r="M3303" s="181"/>
      <c r="N3303" s="239">
        <v>206304.26</v>
      </c>
      <c r="O3303" s="250">
        <v>1.0491404</v>
      </c>
      <c r="P3303" s="212">
        <v>432884.27</v>
      </c>
      <c r="GO3303" s="277"/>
      <c r="GP3303" s="277"/>
      <c r="GQ3303" s="277" t="s">
        <v>2399</v>
      </c>
      <c r="GR3303" s="277"/>
      <c r="GS3303" s="277"/>
      <c r="GT3303" s="277"/>
      <c r="GU3303" s="277"/>
      <c r="GW3303" s="157"/>
      <c r="GX3303" s="157"/>
      <c r="GY3303" s="157"/>
      <c r="GZ3303" s="277"/>
      <c r="HA3303" s="157"/>
      <c r="HB3303" s="157"/>
      <c r="HC3303" s="277"/>
      <c r="HD3303" s="277"/>
      <c r="HF3303" s="277"/>
      <c r="HH3303" s="289"/>
    </row>
    <row r="3304" spans="1:216" ht="12.75" customHeight="1">
      <c r="A3304" s="186"/>
      <c r="B3304" s="187" t="s">
        <v>2400</v>
      </c>
      <c r="C3304" s="499" t="s">
        <v>2401</v>
      </c>
      <c r="D3304" s="499"/>
      <c r="E3304" s="499"/>
      <c r="F3304" s="499"/>
      <c r="G3304" s="499"/>
      <c r="H3304" s="499"/>
      <c r="I3304" s="499"/>
      <c r="J3304" s="499"/>
      <c r="K3304" s="499"/>
      <c r="L3304" s="499"/>
      <c r="M3304" s="499"/>
      <c r="N3304" s="499"/>
      <c r="O3304" s="499"/>
      <c r="P3304" s="499"/>
      <c r="GO3304" s="277"/>
      <c r="GP3304" s="277"/>
      <c r="GQ3304" s="277"/>
      <c r="GR3304" s="277"/>
      <c r="GS3304" s="277"/>
      <c r="GT3304" s="277"/>
      <c r="GU3304" s="277"/>
      <c r="GV3304" s="140" t="s">
        <v>2401</v>
      </c>
      <c r="GW3304" s="157"/>
      <c r="GX3304" s="157"/>
      <c r="GY3304" s="157"/>
      <c r="GZ3304" s="277"/>
      <c r="HA3304" s="157"/>
      <c r="HB3304" s="157"/>
      <c r="HC3304" s="277"/>
      <c r="HD3304" s="277"/>
      <c r="HF3304" s="277"/>
      <c r="HH3304" s="289"/>
    </row>
    <row r="3305" spans="1:216" ht="12.75" customHeight="1">
      <c r="A3305" s="186"/>
      <c r="B3305" s="187"/>
      <c r="C3305" s="499" t="s">
        <v>2011</v>
      </c>
      <c r="D3305" s="499"/>
      <c r="E3305" s="499"/>
      <c r="F3305" s="499"/>
      <c r="G3305" s="499"/>
      <c r="H3305" s="499"/>
      <c r="I3305" s="499"/>
      <c r="J3305" s="499"/>
      <c r="K3305" s="499"/>
      <c r="L3305" s="499"/>
      <c r="M3305" s="499"/>
      <c r="N3305" s="499"/>
      <c r="O3305" s="499"/>
      <c r="P3305" s="499"/>
      <c r="GO3305" s="277"/>
      <c r="GP3305" s="277"/>
      <c r="GQ3305" s="277"/>
      <c r="GR3305" s="277"/>
      <c r="GS3305" s="277"/>
      <c r="GT3305" s="277"/>
      <c r="GU3305" s="277"/>
      <c r="GV3305" s="140" t="s">
        <v>2011</v>
      </c>
      <c r="GW3305" s="157"/>
      <c r="GX3305" s="157"/>
      <c r="GY3305" s="157"/>
      <c r="GZ3305" s="277"/>
      <c r="HA3305" s="157"/>
      <c r="HB3305" s="157"/>
      <c r="HC3305" s="277"/>
      <c r="HD3305" s="277"/>
      <c r="HF3305" s="277"/>
      <c r="HH3305" s="289"/>
    </row>
    <row r="3306" spans="1:216" ht="12.75" customHeight="1">
      <c r="A3306" s="213"/>
      <c r="B3306" s="214"/>
      <c r="C3306" s="500" t="s">
        <v>438</v>
      </c>
      <c r="D3306" s="500"/>
      <c r="E3306" s="500"/>
      <c r="F3306" s="500"/>
      <c r="G3306" s="500"/>
      <c r="H3306" s="180"/>
      <c r="I3306" s="181"/>
      <c r="J3306" s="181"/>
      <c r="K3306" s="181"/>
      <c r="L3306" s="183"/>
      <c r="M3306" s="181"/>
      <c r="N3306" s="183"/>
      <c r="O3306" s="181"/>
      <c r="P3306" s="212">
        <v>432884.27</v>
      </c>
      <c r="GO3306" s="277"/>
      <c r="GP3306" s="277"/>
      <c r="GQ3306" s="277"/>
      <c r="GR3306" s="277"/>
      <c r="GS3306" s="277"/>
      <c r="GT3306" s="277"/>
      <c r="GU3306" s="277"/>
      <c r="GW3306" s="157"/>
      <c r="GX3306" s="157"/>
      <c r="GY3306" s="157"/>
      <c r="GZ3306" s="277"/>
      <c r="HA3306" s="157"/>
      <c r="HB3306" s="157"/>
      <c r="HC3306" s="277" t="s">
        <v>438</v>
      </c>
      <c r="HD3306" s="277"/>
      <c r="HF3306" s="277"/>
      <c r="HH3306" s="289"/>
    </row>
    <row r="3307" spans="1:216" ht="1.5" customHeight="1">
      <c r="A3307" s="223"/>
      <c r="B3307" s="224"/>
      <c r="C3307" s="224"/>
      <c r="D3307" s="224"/>
      <c r="E3307" s="224"/>
      <c r="F3307" s="225"/>
      <c r="G3307" s="225"/>
      <c r="H3307" s="225"/>
      <c r="I3307" s="225"/>
      <c r="J3307" s="226"/>
      <c r="K3307" s="225"/>
      <c r="L3307" s="226"/>
      <c r="M3307" s="227"/>
      <c r="N3307" s="226"/>
      <c r="O3307" s="228"/>
      <c r="P3307" s="229"/>
      <c r="Q3307" s="279"/>
      <c r="R3307" s="280"/>
      <c r="GO3307" s="277"/>
      <c r="GP3307" s="277"/>
      <c r="GQ3307" s="277"/>
      <c r="GR3307" s="277"/>
      <c r="GS3307" s="277"/>
      <c r="GT3307" s="277"/>
      <c r="GU3307" s="277"/>
      <c r="GW3307" s="157"/>
      <c r="GX3307" s="157"/>
      <c r="GY3307" s="157"/>
      <c r="GZ3307" s="277"/>
      <c r="HA3307" s="157"/>
      <c r="HB3307" s="157"/>
      <c r="HC3307" s="277"/>
      <c r="HD3307" s="277"/>
      <c r="HF3307" s="277"/>
      <c r="HH3307" s="289"/>
    </row>
    <row r="3308" spans="1:216" ht="12.75" customHeight="1">
      <c r="A3308" s="210"/>
      <c r="B3308" s="230"/>
      <c r="C3308" s="496" t="s">
        <v>2404</v>
      </c>
      <c r="D3308" s="496"/>
      <c r="E3308" s="496"/>
      <c r="F3308" s="496"/>
      <c r="G3308" s="496"/>
      <c r="H3308" s="496"/>
      <c r="I3308" s="496"/>
      <c r="J3308" s="496"/>
      <c r="K3308" s="496"/>
      <c r="L3308" s="496"/>
      <c r="M3308" s="496"/>
      <c r="N3308" s="496"/>
      <c r="O3308" s="496"/>
      <c r="P3308" s="232"/>
      <c r="Q3308" s="279"/>
      <c r="R3308" s="280"/>
      <c r="GO3308" s="277"/>
      <c r="GP3308" s="277"/>
      <c r="GQ3308" s="277"/>
      <c r="GR3308" s="277"/>
      <c r="GS3308" s="277"/>
      <c r="GT3308" s="277"/>
      <c r="GU3308" s="277"/>
      <c r="GW3308" s="157"/>
      <c r="GX3308" s="157"/>
      <c r="GY3308" s="157"/>
      <c r="GZ3308" s="277"/>
      <c r="HA3308" s="157"/>
      <c r="HB3308" s="157"/>
      <c r="HC3308" s="277"/>
      <c r="HD3308" s="277" t="s">
        <v>2404</v>
      </c>
      <c r="HF3308" s="277"/>
      <c r="HH3308" s="289"/>
    </row>
    <row r="3309" spans="1:216" ht="12.75" customHeight="1">
      <c r="A3309" s="210"/>
      <c r="B3309" s="187"/>
      <c r="C3309" s="495" t="s">
        <v>1392</v>
      </c>
      <c r="D3309" s="495"/>
      <c r="E3309" s="495"/>
      <c r="F3309" s="495"/>
      <c r="G3309" s="495"/>
      <c r="H3309" s="495"/>
      <c r="I3309" s="495"/>
      <c r="J3309" s="495"/>
      <c r="K3309" s="495"/>
      <c r="L3309" s="495"/>
      <c r="M3309" s="495"/>
      <c r="N3309" s="495"/>
      <c r="O3309" s="495"/>
      <c r="P3309" s="234">
        <v>865768.54</v>
      </c>
      <c r="Q3309" s="279"/>
      <c r="R3309" s="280"/>
      <c r="GO3309" s="277"/>
      <c r="GP3309" s="277"/>
      <c r="GQ3309" s="277"/>
      <c r="GR3309" s="277"/>
      <c r="GS3309" s="277"/>
      <c r="GT3309" s="277"/>
      <c r="GU3309" s="277"/>
      <c r="GW3309" s="157"/>
      <c r="GX3309" s="157"/>
      <c r="GY3309" s="157"/>
      <c r="GZ3309" s="277"/>
      <c r="HA3309" s="157"/>
      <c r="HB3309" s="157"/>
      <c r="HC3309" s="277"/>
      <c r="HD3309" s="277"/>
      <c r="HE3309" s="140" t="s">
        <v>1392</v>
      </c>
      <c r="HF3309" s="277"/>
      <c r="HH3309" s="289"/>
    </row>
    <row r="3310" spans="1:216" ht="12.75" customHeight="1">
      <c r="A3310" s="210"/>
      <c r="B3310" s="230"/>
      <c r="C3310" s="496" t="s">
        <v>2405</v>
      </c>
      <c r="D3310" s="496"/>
      <c r="E3310" s="496"/>
      <c r="F3310" s="496"/>
      <c r="G3310" s="496"/>
      <c r="H3310" s="496"/>
      <c r="I3310" s="496"/>
      <c r="J3310" s="496"/>
      <c r="K3310" s="496"/>
      <c r="L3310" s="496"/>
      <c r="M3310" s="496"/>
      <c r="N3310" s="496"/>
      <c r="O3310" s="496"/>
      <c r="P3310" s="236">
        <v>865768.54</v>
      </c>
      <c r="Q3310" s="279"/>
      <c r="R3310" s="280"/>
      <c r="GO3310" s="277"/>
      <c r="GP3310" s="277"/>
      <c r="GQ3310" s="277"/>
      <c r="GR3310" s="277"/>
      <c r="GS3310" s="277"/>
      <c r="GT3310" s="277"/>
      <c r="GU3310" s="277"/>
      <c r="GW3310" s="157"/>
      <c r="GX3310" s="157"/>
      <c r="GY3310" s="157"/>
      <c r="GZ3310" s="277"/>
      <c r="HA3310" s="157"/>
      <c r="HB3310" s="157"/>
      <c r="HC3310" s="277"/>
      <c r="HD3310" s="277"/>
      <c r="HF3310" s="277" t="s">
        <v>2405</v>
      </c>
      <c r="HH3310" s="289"/>
    </row>
    <row r="3311" spans="1:216" ht="12.75" customHeight="1">
      <c r="A3311" s="210"/>
      <c r="B3311" s="187"/>
      <c r="C3311" s="495" t="s">
        <v>692</v>
      </c>
      <c r="D3311" s="495"/>
      <c r="E3311" s="495"/>
      <c r="F3311" s="495"/>
      <c r="G3311" s="495"/>
      <c r="H3311" s="495"/>
      <c r="I3311" s="495"/>
      <c r="J3311" s="495"/>
      <c r="K3311" s="495"/>
      <c r="L3311" s="495"/>
      <c r="M3311" s="495"/>
      <c r="N3311" s="495"/>
      <c r="O3311" s="495"/>
      <c r="P3311" s="235"/>
      <c r="Q3311" s="279"/>
      <c r="R3311" s="280"/>
      <c r="GO3311" s="277"/>
      <c r="GP3311" s="277"/>
      <c r="GQ3311" s="277"/>
      <c r="GR3311" s="277"/>
      <c r="GS3311" s="277"/>
      <c r="GT3311" s="277"/>
      <c r="GU3311" s="277"/>
      <c r="GW3311" s="157"/>
      <c r="GX3311" s="157"/>
      <c r="GY3311" s="157"/>
      <c r="GZ3311" s="277"/>
      <c r="HA3311" s="157"/>
      <c r="HB3311" s="157"/>
      <c r="HC3311" s="277"/>
      <c r="HD3311" s="277"/>
      <c r="HE3311" s="140" t="s">
        <v>692</v>
      </c>
      <c r="HF3311" s="277"/>
      <c r="HH3311" s="289"/>
    </row>
    <row r="3312" spans="1:216" ht="12.75" customHeight="1">
      <c r="A3312" s="210"/>
      <c r="B3312" s="187"/>
      <c r="C3312" s="495" t="s">
        <v>2406</v>
      </c>
      <c r="D3312" s="495"/>
      <c r="E3312" s="495"/>
      <c r="F3312" s="495"/>
      <c r="G3312" s="495"/>
      <c r="H3312" s="495"/>
      <c r="I3312" s="495"/>
      <c r="J3312" s="495"/>
      <c r="K3312" s="495"/>
      <c r="L3312" s="495"/>
      <c r="M3312" s="495"/>
      <c r="N3312" s="495"/>
      <c r="O3312" s="495"/>
      <c r="P3312" s="234">
        <v>865768.54</v>
      </c>
      <c r="Q3312" s="279"/>
      <c r="R3312" s="280"/>
      <c r="GO3312" s="277"/>
      <c r="GP3312" s="277"/>
      <c r="GQ3312" s="277"/>
      <c r="GR3312" s="277"/>
      <c r="GS3312" s="277"/>
      <c r="GT3312" s="277"/>
      <c r="GU3312" s="277"/>
      <c r="GW3312" s="157"/>
      <c r="GX3312" s="157"/>
      <c r="GY3312" s="157"/>
      <c r="GZ3312" s="277"/>
      <c r="HA3312" s="157"/>
      <c r="HB3312" s="157"/>
      <c r="HC3312" s="277"/>
      <c r="HD3312" s="277"/>
      <c r="HE3312" s="140" t="s">
        <v>2406</v>
      </c>
      <c r="HF3312" s="277"/>
      <c r="HH3312" s="289"/>
    </row>
    <row r="3313" spans="1:216" ht="12.75" customHeight="1">
      <c r="A3313" s="497" t="s">
        <v>2407</v>
      </c>
      <c r="B3313" s="497"/>
      <c r="C3313" s="497"/>
      <c r="D3313" s="497"/>
      <c r="E3313" s="497"/>
      <c r="F3313" s="497"/>
      <c r="G3313" s="497"/>
      <c r="H3313" s="497"/>
      <c r="I3313" s="497"/>
      <c r="J3313" s="497"/>
      <c r="K3313" s="497"/>
      <c r="L3313" s="497"/>
      <c r="M3313" s="497"/>
      <c r="N3313" s="497"/>
      <c r="O3313" s="497"/>
      <c r="P3313" s="497"/>
      <c r="GO3313" s="277" t="s">
        <v>2407</v>
      </c>
      <c r="GP3313" s="277"/>
      <c r="GQ3313" s="277"/>
      <c r="GR3313" s="277"/>
      <c r="GS3313" s="277"/>
      <c r="GT3313" s="277"/>
      <c r="GU3313" s="277"/>
      <c r="GW3313" s="157"/>
      <c r="GX3313" s="157"/>
      <c r="GY3313" s="157"/>
      <c r="GZ3313" s="277"/>
      <c r="HA3313" s="157"/>
      <c r="HB3313" s="157"/>
      <c r="HC3313" s="277"/>
      <c r="HD3313" s="277"/>
      <c r="HF3313" s="277"/>
      <c r="HH3313" s="289"/>
    </row>
    <row r="3314" spans="1:216" ht="22.5" customHeight="1">
      <c r="A3314" s="178" t="s">
        <v>2408</v>
      </c>
      <c r="B3314" s="179" t="s">
        <v>2409</v>
      </c>
      <c r="C3314" s="498" t="s">
        <v>2410</v>
      </c>
      <c r="D3314" s="498"/>
      <c r="E3314" s="498"/>
      <c r="F3314" s="498"/>
      <c r="G3314" s="498"/>
      <c r="H3314" s="180" t="s">
        <v>142</v>
      </c>
      <c r="I3314" s="181">
        <v>1</v>
      </c>
      <c r="J3314" s="182">
        <v>1</v>
      </c>
      <c r="K3314" s="182">
        <v>1</v>
      </c>
      <c r="L3314" s="183"/>
      <c r="M3314" s="181"/>
      <c r="N3314" s="239">
        <v>206304.26</v>
      </c>
      <c r="O3314" s="250">
        <v>1.0491404</v>
      </c>
      <c r="P3314" s="212">
        <v>216442.13</v>
      </c>
      <c r="GO3314" s="277"/>
      <c r="GP3314" s="277"/>
      <c r="GQ3314" s="277" t="s">
        <v>2410</v>
      </c>
      <c r="GR3314" s="277"/>
      <c r="GS3314" s="277"/>
      <c r="GT3314" s="277"/>
      <c r="GU3314" s="277"/>
      <c r="GW3314" s="157"/>
      <c r="GX3314" s="157"/>
      <c r="GY3314" s="157"/>
      <c r="GZ3314" s="277"/>
      <c r="HA3314" s="157"/>
      <c r="HB3314" s="157"/>
      <c r="HC3314" s="277"/>
      <c r="HD3314" s="277"/>
      <c r="HF3314" s="277"/>
      <c r="HH3314" s="289"/>
    </row>
    <row r="3315" spans="1:216" ht="12.75" customHeight="1">
      <c r="A3315" s="186"/>
      <c r="B3315" s="187" t="s">
        <v>2400</v>
      </c>
      <c r="C3315" s="499" t="s">
        <v>2401</v>
      </c>
      <c r="D3315" s="499"/>
      <c r="E3315" s="499"/>
      <c r="F3315" s="499"/>
      <c r="G3315" s="499"/>
      <c r="H3315" s="499"/>
      <c r="I3315" s="499"/>
      <c r="J3315" s="499"/>
      <c r="K3315" s="499"/>
      <c r="L3315" s="499"/>
      <c r="M3315" s="499"/>
      <c r="N3315" s="499"/>
      <c r="O3315" s="499"/>
      <c r="P3315" s="499"/>
      <c r="GO3315" s="277"/>
      <c r="GP3315" s="277"/>
      <c r="GQ3315" s="277"/>
      <c r="GR3315" s="277"/>
      <c r="GS3315" s="277"/>
      <c r="GT3315" s="277"/>
      <c r="GU3315" s="277"/>
      <c r="GV3315" s="140" t="s">
        <v>2401</v>
      </c>
      <c r="GW3315" s="157"/>
      <c r="GX3315" s="157"/>
      <c r="GY3315" s="157"/>
      <c r="GZ3315" s="277"/>
      <c r="HA3315" s="157"/>
      <c r="HB3315" s="157"/>
      <c r="HC3315" s="277"/>
      <c r="HD3315" s="277"/>
      <c r="HF3315" s="277"/>
      <c r="HH3315" s="289"/>
    </row>
    <row r="3316" spans="1:216" ht="12.75" customHeight="1">
      <c r="A3316" s="186"/>
      <c r="B3316" s="187"/>
      <c r="C3316" s="499" t="s">
        <v>2011</v>
      </c>
      <c r="D3316" s="499"/>
      <c r="E3316" s="499"/>
      <c r="F3316" s="499"/>
      <c r="G3316" s="499"/>
      <c r="H3316" s="499"/>
      <c r="I3316" s="499"/>
      <c r="J3316" s="499"/>
      <c r="K3316" s="499"/>
      <c r="L3316" s="499"/>
      <c r="M3316" s="499"/>
      <c r="N3316" s="499"/>
      <c r="O3316" s="499"/>
      <c r="P3316" s="499"/>
      <c r="GO3316" s="277"/>
      <c r="GP3316" s="277"/>
      <c r="GQ3316" s="277"/>
      <c r="GR3316" s="277"/>
      <c r="GS3316" s="277"/>
      <c r="GT3316" s="277"/>
      <c r="GU3316" s="277"/>
      <c r="GV3316" s="140" t="s">
        <v>2011</v>
      </c>
      <c r="GW3316" s="157"/>
      <c r="GX3316" s="157"/>
      <c r="GY3316" s="157"/>
      <c r="GZ3316" s="277"/>
      <c r="HA3316" s="157"/>
      <c r="HB3316" s="157"/>
      <c r="HC3316" s="277"/>
      <c r="HD3316" s="277"/>
      <c r="HF3316" s="277"/>
      <c r="HH3316" s="289"/>
    </row>
    <row r="3317" spans="1:216" ht="12.75" customHeight="1">
      <c r="A3317" s="213"/>
      <c r="B3317" s="214"/>
      <c r="C3317" s="500" t="s">
        <v>438</v>
      </c>
      <c r="D3317" s="500"/>
      <c r="E3317" s="500"/>
      <c r="F3317" s="500"/>
      <c r="G3317" s="500"/>
      <c r="H3317" s="180"/>
      <c r="I3317" s="181"/>
      <c r="J3317" s="181"/>
      <c r="K3317" s="181"/>
      <c r="L3317" s="183"/>
      <c r="M3317" s="181"/>
      <c r="N3317" s="183"/>
      <c r="O3317" s="181"/>
      <c r="P3317" s="212">
        <v>216442.13</v>
      </c>
      <c r="GO3317" s="277"/>
      <c r="GP3317" s="277"/>
      <c r="GQ3317" s="277"/>
      <c r="GR3317" s="277"/>
      <c r="GS3317" s="277"/>
      <c r="GT3317" s="277"/>
      <c r="GU3317" s="277"/>
      <c r="GW3317" s="157"/>
      <c r="GX3317" s="157"/>
      <c r="GY3317" s="157"/>
      <c r="GZ3317" s="277"/>
      <c r="HA3317" s="157"/>
      <c r="HB3317" s="157"/>
      <c r="HC3317" s="277" t="s">
        <v>438</v>
      </c>
      <c r="HD3317" s="277"/>
      <c r="HF3317" s="277"/>
      <c r="HH3317" s="289"/>
    </row>
    <row r="3318" spans="1:216" ht="1.5" customHeight="1">
      <c r="A3318" s="223"/>
      <c r="B3318" s="224"/>
      <c r="C3318" s="224"/>
      <c r="D3318" s="224"/>
      <c r="E3318" s="224"/>
      <c r="F3318" s="225"/>
      <c r="G3318" s="225"/>
      <c r="H3318" s="225"/>
      <c r="I3318" s="225"/>
      <c r="J3318" s="226"/>
      <c r="K3318" s="225"/>
      <c r="L3318" s="226"/>
      <c r="M3318" s="227"/>
      <c r="N3318" s="226"/>
      <c r="O3318" s="228"/>
      <c r="P3318" s="229"/>
      <c r="Q3318" s="279"/>
      <c r="R3318" s="280"/>
      <c r="GO3318" s="277"/>
      <c r="GP3318" s="277"/>
      <c r="GQ3318" s="277"/>
      <c r="GR3318" s="277"/>
      <c r="GS3318" s="277"/>
      <c r="GT3318" s="277"/>
      <c r="GU3318" s="277"/>
      <c r="GW3318" s="157"/>
      <c r="GX3318" s="157"/>
      <c r="GY3318" s="157"/>
      <c r="GZ3318" s="277"/>
      <c r="HA3318" s="157"/>
      <c r="HB3318" s="157"/>
      <c r="HC3318" s="277"/>
      <c r="HD3318" s="277"/>
      <c r="HF3318" s="277"/>
      <c r="HH3318" s="289"/>
    </row>
    <row r="3319" spans="1:216" ht="12.75" customHeight="1">
      <c r="A3319" s="210"/>
      <c r="B3319" s="230"/>
      <c r="C3319" s="496" t="s">
        <v>2411</v>
      </c>
      <c r="D3319" s="496"/>
      <c r="E3319" s="496"/>
      <c r="F3319" s="496"/>
      <c r="G3319" s="496"/>
      <c r="H3319" s="496"/>
      <c r="I3319" s="496"/>
      <c r="J3319" s="496"/>
      <c r="K3319" s="496"/>
      <c r="L3319" s="496"/>
      <c r="M3319" s="496"/>
      <c r="N3319" s="496"/>
      <c r="O3319" s="496"/>
      <c r="P3319" s="232"/>
      <c r="Q3319" s="279"/>
      <c r="R3319" s="280"/>
      <c r="GO3319" s="277"/>
      <c r="GP3319" s="277"/>
      <c r="GQ3319" s="277"/>
      <c r="GR3319" s="277"/>
      <c r="GS3319" s="277"/>
      <c r="GT3319" s="277"/>
      <c r="GU3319" s="277"/>
      <c r="GW3319" s="157"/>
      <c r="GX3319" s="157"/>
      <c r="GY3319" s="157"/>
      <c r="GZ3319" s="277"/>
      <c r="HA3319" s="157"/>
      <c r="HB3319" s="157"/>
      <c r="HC3319" s="277"/>
      <c r="HD3319" s="277" t="s">
        <v>2411</v>
      </c>
      <c r="HF3319" s="277"/>
      <c r="HH3319" s="289"/>
    </row>
    <row r="3320" spans="1:216" ht="12.75" customHeight="1">
      <c r="A3320" s="210"/>
      <c r="B3320" s="187"/>
      <c r="C3320" s="495" t="s">
        <v>1392</v>
      </c>
      <c r="D3320" s="495"/>
      <c r="E3320" s="495"/>
      <c r="F3320" s="495"/>
      <c r="G3320" s="495"/>
      <c r="H3320" s="495"/>
      <c r="I3320" s="495"/>
      <c r="J3320" s="495"/>
      <c r="K3320" s="495"/>
      <c r="L3320" s="495"/>
      <c r="M3320" s="495"/>
      <c r="N3320" s="495"/>
      <c r="O3320" s="495"/>
      <c r="P3320" s="234">
        <v>216442.13</v>
      </c>
      <c r="Q3320" s="279"/>
      <c r="R3320" s="280"/>
      <c r="GO3320" s="277"/>
      <c r="GP3320" s="277"/>
      <c r="GQ3320" s="277"/>
      <c r="GR3320" s="277"/>
      <c r="GS3320" s="277"/>
      <c r="GT3320" s="277"/>
      <c r="GU3320" s="277"/>
      <c r="GW3320" s="157"/>
      <c r="GX3320" s="157"/>
      <c r="GY3320" s="157"/>
      <c r="GZ3320" s="277"/>
      <c r="HA3320" s="157"/>
      <c r="HB3320" s="157"/>
      <c r="HC3320" s="277"/>
      <c r="HD3320" s="277"/>
      <c r="HE3320" s="140" t="s">
        <v>1392</v>
      </c>
      <c r="HF3320" s="277"/>
      <c r="HH3320" s="289"/>
    </row>
    <row r="3321" spans="1:216" ht="12.75" customHeight="1">
      <c r="A3321" s="210"/>
      <c r="B3321" s="230"/>
      <c r="C3321" s="496" t="s">
        <v>2412</v>
      </c>
      <c r="D3321" s="496"/>
      <c r="E3321" s="496"/>
      <c r="F3321" s="496"/>
      <c r="G3321" s="496"/>
      <c r="H3321" s="496"/>
      <c r="I3321" s="496"/>
      <c r="J3321" s="496"/>
      <c r="K3321" s="496"/>
      <c r="L3321" s="496"/>
      <c r="M3321" s="496"/>
      <c r="N3321" s="496"/>
      <c r="O3321" s="496"/>
      <c r="P3321" s="236">
        <v>216442.13</v>
      </c>
      <c r="Q3321" s="279"/>
      <c r="R3321" s="280"/>
      <c r="GO3321" s="277"/>
      <c r="GP3321" s="277"/>
      <c r="GQ3321" s="277"/>
      <c r="GR3321" s="277"/>
      <c r="GS3321" s="277"/>
      <c r="GT3321" s="277"/>
      <c r="GU3321" s="277"/>
      <c r="GW3321" s="157"/>
      <c r="GX3321" s="157"/>
      <c r="GY3321" s="157"/>
      <c r="GZ3321" s="277"/>
      <c r="HA3321" s="157"/>
      <c r="HB3321" s="157"/>
      <c r="HC3321" s="277"/>
      <c r="HD3321" s="277"/>
      <c r="HF3321" s="277" t="s">
        <v>2412</v>
      </c>
      <c r="HH3321" s="289"/>
    </row>
    <row r="3322" spans="1:216" ht="12.75" customHeight="1">
      <c r="A3322" s="210"/>
      <c r="B3322" s="187"/>
      <c r="C3322" s="495" t="s">
        <v>692</v>
      </c>
      <c r="D3322" s="495"/>
      <c r="E3322" s="495"/>
      <c r="F3322" s="495"/>
      <c r="G3322" s="495"/>
      <c r="H3322" s="495"/>
      <c r="I3322" s="495"/>
      <c r="J3322" s="495"/>
      <c r="K3322" s="495"/>
      <c r="L3322" s="495"/>
      <c r="M3322" s="495"/>
      <c r="N3322" s="495"/>
      <c r="O3322" s="495"/>
      <c r="P3322" s="235"/>
      <c r="Q3322" s="279"/>
      <c r="R3322" s="280"/>
      <c r="GO3322" s="277"/>
      <c r="GP3322" s="277"/>
      <c r="GQ3322" s="277"/>
      <c r="GR3322" s="277"/>
      <c r="GS3322" s="277"/>
      <c r="GT3322" s="277"/>
      <c r="GU3322" s="277"/>
      <c r="GW3322" s="157"/>
      <c r="GX3322" s="157"/>
      <c r="GY3322" s="157"/>
      <c r="GZ3322" s="277"/>
      <c r="HA3322" s="157"/>
      <c r="HB3322" s="157"/>
      <c r="HC3322" s="277"/>
      <c r="HD3322" s="277"/>
      <c r="HE3322" s="140" t="s">
        <v>692</v>
      </c>
      <c r="HF3322" s="277"/>
      <c r="HH3322" s="289"/>
    </row>
    <row r="3323" spans="1:216" ht="12.75" customHeight="1">
      <c r="A3323" s="210"/>
      <c r="B3323" s="187"/>
      <c r="C3323" s="495" t="s">
        <v>2406</v>
      </c>
      <c r="D3323" s="495"/>
      <c r="E3323" s="495"/>
      <c r="F3323" s="495"/>
      <c r="G3323" s="495"/>
      <c r="H3323" s="495"/>
      <c r="I3323" s="495"/>
      <c r="J3323" s="495"/>
      <c r="K3323" s="495"/>
      <c r="L3323" s="495"/>
      <c r="M3323" s="495"/>
      <c r="N3323" s="495"/>
      <c r="O3323" s="495"/>
      <c r="P3323" s="234">
        <v>216442.13</v>
      </c>
      <c r="Q3323" s="279"/>
      <c r="R3323" s="280"/>
      <c r="GO3323" s="277"/>
      <c r="GP3323" s="277"/>
      <c r="GQ3323" s="277"/>
      <c r="GR3323" s="277"/>
      <c r="GS3323" s="277"/>
      <c r="GT3323" s="277"/>
      <c r="GU3323" s="277"/>
      <c r="GW3323" s="157"/>
      <c r="GX3323" s="157"/>
      <c r="GY3323" s="157"/>
      <c r="GZ3323" s="277"/>
      <c r="HA3323" s="157"/>
      <c r="HB3323" s="157"/>
      <c r="HC3323" s="277"/>
      <c r="HD3323" s="277"/>
      <c r="HE3323" s="140" t="s">
        <v>2406</v>
      </c>
      <c r="HF3323" s="277"/>
      <c r="HH3323" s="289"/>
    </row>
    <row r="3324" spans="1:216" ht="12.75" customHeight="1">
      <c r="A3324" s="497" t="s">
        <v>2413</v>
      </c>
      <c r="B3324" s="497"/>
      <c r="C3324" s="497"/>
      <c r="D3324" s="497"/>
      <c r="E3324" s="497"/>
      <c r="F3324" s="497"/>
      <c r="G3324" s="497"/>
      <c r="H3324" s="497"/>
      <c r="I3324" s="497"/>
      <c r="J3324" s="497"/>
      <c r="K3324" s="497"/>
      <c r="L3324" s="497"/>
      <c r="M3324" s="497"/>
      <c r="N3324" s="497"/>
      <c r="O3324" s="497"/>
      <c r="P3324" s="497"/>
      <c r="GO3324" s="277" t="s">
        <v>2413</v>
      </c>
      <c r="GP3324" s="277"/>
      <c r="GQ3324" s="277"/>
      <c r="GR3324" s="277"/>
      <c r="GS3324" s="277"/>
      <c r="GT3324" s="277"/>
      <c r="GU3324" s="277"/>
      <c r="GW3324" s="157"/>
      <c r="GX3324" s="157"/>
      <c r="GY3324" s="157"/>
      <c r="GZ3324" s="277"/>
      <c r="HA3324" s="157"/>
      <c r="HB3324" s="157"/>
      <c r="HC3324" s="277"/>
      <c r="HD3324" s="277"/>
      <c r="HF3324" s="277"/>
      <c r="HH3324" s="289"/>
    </row>
    <row r="3325" spans="1:216" ht="22.5" customHeight="1">
      <c r="A3325" s="178" t="s">
        <v>945</v>
      </c>
      <c r="B3325" s="179" t="s">
        <v>2414</v>
      </c>
      <c r="C3325" s="498" t="s">
        <v>2415</v>
      </c>
      <c r="D3325" s="498"/>
      <c r="E3325" s="498"/>
      <c r="F3325" s="498"/>
      <c r="G3325" s="498"/>
      <c r="H3325" s="180" t="s">
        <v>142</v>
      </c>
      <c r="I3325" s="181">
        <v>170</v>
      </c>
      <c r="J3325" s="182">
        <v>1</v>
      </c>
      <c r="K3325" s="182">
        <v>170</v>
      </c>
      <c r="L3325" s="183"/>
      <c r="M3325" s="181"/>
      <c r="N3325" s="221">
        <v>279.27999999999997</v>
      </c>
      <c r="O3325" s="217">
        <v>1.0367</v>
      </c>
      <c r="P3325" s="212">
        <v>49220.03</v>
      </c>
      <c r="GO3325" s="277"/>
      <c r="GP3325" s="277"/>
      <c r="GQ3325" s="277" t="s">
        <v>2415</v>
      </c>
      <c r="GR3325" s="277"/>
      <c r="GS3325" s="277"/>
      <c r="GT3325" s="277"/>
      <c r="GU3325" s="277"/>
      <c r="GW3325" s="157"/>
      <c r="GX3325" s="157"/>
      <c r="GY3325" s="157"/>
      <c r="GZ3325" s="277"/>
      <c r="HA3325" s="157"/>
      <c r="HB3325" s="157"/>
      <c r="HC3325" s="277"/>
      <c r="HD3325" s="277"/>
      <c r="HF3325" s="277"/>
      <c r="HH3325" s="289"/>
    </row>
    <row r="3326" spans="1:216" ht="12.75" customHeight="1">
      <c r="A3326" s="186"/>
      <c r="B3326" s="187"/>
      <c r="C3326" s="499" t="s">
        <v>2011</v>
      </c>
      <c r="D3326" s="499"/>
      <c r="E3326" s="499"/>
      <c r="F3326" s="499"/>
      <c r="G3326" s="499"/>
      <c r="H3326" s="499"/>
      <c r="I3326" s="499"/>
      <c r="J3326" s="499"/>
      <c r="K3326" s="499"/>
      <c r="L3326" s="499"/>
      <c r="M3326" s="499"/>
      <c r="N3326" s="499"/>
      <c r="O3326" s="499"/>
      <c r="P3326" s="499"/>
      <c r="GO3326" s="277"/>
      <c r="GP3326" s="277"/>
      <c r="GQ3326" s="277"/>
      <c r="GR3326" s="277"/>
      <c r="GS3326" s="277"/>
      <c r="GT3326" s="277"/>
      <c r="GU3326" s="277"/>
      <c r="GV3326" s="140" t="s">
        <v>2011</v>
      </c>
      <c r="GW3326" s="157"/>
      <c r="GX3326" s="157"/>
      <c r="GY3326" s="157"/>
      <c r="GZ3326" s="277"/>
      <c r="HA3326" s="157"/>
      <c r="HB3326" s="157"/>
      <c r="HC3326" s="277"/>
      <c r="HD3326" s="277"/>
      <c r="HF3326" s="277"/>
      <c r="HH3326" s="289"/>
    </row>
    <row r="3327" spans="1:216" ht="12.75" customHeight="1">
      <c r="A3327" s="213"/>
      <c r="B3327" s="214"/>
      <c r="C3327" s="500" t="s">
        <v>438</v>
      </c>
      <c r="D3327" s="500"/>
      <c r="E3327" s="500"/>
      <c r="F3327" s="500"/>
      <c r="G3327" s="500"/>
      <c r="H3327" s="180"/>
      <c r="I3327" s="181"/>
      <c r="J3327" s="181"/>
      <c r="K3327" s="181"/>
      <c r="L3327" s="183"/>
      <c r="M3327" s="181"/>
      <c r="N3327" s="183"/>
      <c r="O3327" s="181"/>
      <c r="P3327" s="212">
        <v>49220.03</v>
      </c>
      <c r="GO3327" s="277"/>
      <c r="GP3327" s="277"/>
      <c r="GQ3327" s="277"/>
      <c r="GR3327" s="277"/>
      <c r="GS3327" s="277"/>
      <c r="GT3327" s="277"/>
      <c r="GU3327" s="277"/>
      <c r="GW3327" s="157"/>
      <c r="GX3327" s="157"/>
      <c r="GY3327" s="157"/>
      <c r="GZ3327" s="277"/>
      <c r="HA3327" s="157"/>
      <c r="HB3327" s="157"/>
      <c r="HC3327" s="277" t="s">
        <v>438</v>
      </c>
      <c r="HD3327" s="277"/>
      <c r="HF3327" s="277"/>
      <c r="HH3327" s="289"/>
    </row>
    <row r="3328" spans="1:216" ht="22.5" customHeight="1">
      <c r="A3328" s="178" t="s">
        <v>947</v>
      </c>
      <c r="B3328" s="179" t="s">
        <v>2416</v>
      </c>
      <c r="C3328" s="498" t="s">
        <v>2417</v>
      </c>
      <c r="D3328" s="498"/>
      <c r="E3328" s="498"/>
      <c r="F3328" s="498"/>
      <c r="G3328" s="498"/>
      <c r="H3328" s="180" t="s">
        <v>142</v>
      </c>
      <c r="I3328" s="181">
        <v>12</v>
      </c>
      <c r="J3328" s="182">
        <v>1</v>
      </c>
      <c r="K3328" s="182">
        <v>12</v>
      </c>
      <c r="L3328" s="183"/>
      <c r="M3328" s="181"/>
      <c r="N3328" s="221">
        <v>308.7</v>
      </c>
      <c r="O3328" s="217">
        <v>1.0367</v>
      </c>
      <c r="P3328" s="212">
        <v>3840.35</v>
      </c>
      <c r="GO3328" s="277"/>
      <c r="GP3328" s="277"/>
      <c r="GQ3328" s="277" t="s">
        <v>2417</v>
      </c>
      <c r="GR3328" s="277"/>
      <c r="GS3328" s="277"/>
      <c r="GT3328" s="277"/>
      <c r="GU3328" s="277"/>
      <c r="GW3328" s="157"/>
      <c r="GX3328" s="157"/>
      <c r="GY3328" s="157"/>
      <c r="GZ3328" s="277"/>
      <c r="HA3328" s="157"/>
      <c r="HB3328" s="157"/>
      <c r="HC3328" s="277"/>
      <c r="HD3328" s="277"/>
      <c r="HF3328" s="277"/>
      <c r="HH3328" s="289"/>
    </row>
    <row r="3329" spans="1:216" ht="12.75" customHeight="1">
      <c r="A3329" s="186"/>
      <c r="B3329" s="187"/>
      <c r="C3329" s="499" t="s">
        <v>2011</v>
      </c>
      <c r="D3329" s="499"/>
      <c r="E3329" s="499"/>
      <c r="F3329" s="499"/>
      <c r="G3329" s="499"/>
      <c r="H3329" s="499"/>
      <c r="I3329" s="499"/>
      <c r="J3329" s="499"/>
      <c r="K3329" s="499"/>
      <c r="L3329" s="499"/>
      <c r="M3329" s="499"/>
      <c r="N3329" s="499"/>
      <c r="O3329" s="499"/>
      <c r="P3329" s="499"/>
      <c r="GO3329" s="277"/>
      <c r="GP3329" s="277"/>
      <c r="GQ3329" s="277"/>
      <c r="GR3329" s="277"/>
      <c r="GS3329" s="277"/>
      <c r="GT3329" s="277"/>
      <c r="GU3329" s="277"/>
      <c r="GV3329" s="140" t="s">
        <v>2011</v>
      </c>
      <c r="GW3329" s="157"/>
      <c r="GX3329" s="157"/>
      <c r="GY3329" s="157"/>
      <c r="GZ3329" s="277"/>
      <c r="HA3329" s="157"/>
      <c r="HB3329" s="157"/>
      <c r="HC3329" s="277"/>
      <c r="HD3329" s="277"/>
      <c r="HF3329" s="277"/>
      <c r="HH3329" s="289"/>
    </row>
    <row r="3330" spans="1:216" ht="12.75" customHeight="1">
      <c r="A3330" s="213"/>
      <c r="B3330" s="214"/>
      <c r="C3330" s="500" t="s">
        <v>438</v>
      </c>
      <c r="D3330" s="500"/>
      <c r="E3330" s="500"/>
      <c r="F3330" s="500"/>
      <c r="G3330" s="500"/>
      <c r="H3330" s="180"/>
      <c r="I3330" s="181"/>
      <c r="J3330" s="181"/>
      <c r="K3330" s="181"/>
      <c r="L3330" s="183"/>
      <c r="M3330" s="181"/>
      <c r="N3330" s="183"/>
      <c r="O3330" s="181"/>
      <c r="P3330" s="212">
        <v>3840.35</v>
      </c>
      <c r="GO3330" s="277"/>
      <c r="GP3330" s="277"/>
      <c r="GQ3330" s="277"/>
      <c r="GR3330" s="277"/>
      <c r="GS3330" s="277"/>
      <c r="GT3330" s="277"/>
      <c r="GU3330" s="277"/>
      <c r="GW3330" s="157"/>
      <c r="GX3330" s="157"/>
      <c r="GY3330" s="157"/>
      <c r="GZ3330" s="277"/>
      <c r="HA3330" s="157"/>
      <c r="HB3330" s="157"/>
      <c r="HC3330" s="277" t="s">
        <v>438</v>
      </c>
      <c r="HD3330" s="277"/>
      <c r="HF3330" s="277"/>
      <c r="HH3330" s="289"/>
    </row>
    <row r="3331" spans="1:216" ht="22.5" customHeight="1">
      <c r="A3331" s="178" t="s">
        <v>950</v>
      </c>
      <c r="B3331" s="179" t="s">
        <v>2418</v>
      </c>
      <c r="C3331" s="498" t="s">
        <v>2419</v>
      </c>
      <c r="D3331" s="498"/>
      <c r="E3331" s="498"/>
      <c r="F3331" s="498"/>
      <c r="G3331" s="498"/>
      <c r="H3331" s="180" t="s">
        <v>142</v>
      </c>
      <c r="I3331" s="181">
        <v>40</v>
      </c>
      <c r="J3331" s="182">
        <v>1</v>
      </c>
      <c r="K3331" s="182">
        <v>40</v>
      </c>
      <c r="L3331" s="183"/>
      <c r="M3331" s="181"/>
      <c r="N3331" s="221">
        <v>242.39</v>
      </c>
      <c r="O3331" s="217">
        <v>1.0367</v>
      </c>
      <c r="P3331" s="212">
        <v>10051.43</v>
      </c>
      <c r="GO3331" s="277"/>
      <c r="GP3331" s="277"/>
      <c r="GQ3331" s="277" t="s">
        <v>2419</v>
      </c>
      <c r="GR3331" s="277"/>
      <c r="GS3331" s="277"/>
      <c r="GT3331" s="277"/>
      <c r="GU3331" s="277"/>
      <c r="GW3331" s="157"/>
      <c r="GX3331" s="157"/>
      <c r="GY3331" s="157"/>
      <c r="GZ3331" s="277"/>
      <c r="HA3331" s="157"/>
      <c r="HB3331" s="157"/>
      <c r="HC3331" s="277"/>
      <c r="HD3331" s="277"/>
      <c r="HF3331" s="277"/>
      <c r="HH3331" s="289"/>
    </row>
    <row r="3332" spans="1:216" ht="12.75" customHeight="1">
      <c r="A3332" s="186"/>
      <c r="B3332" s="187"/>
      <c r="C3332" s="499" t="s">
        <v>2011</v>
      </c>
      <c r="D3332" s="499"/>
      <c r="E3332" s="499"/>
      <c r="F3332" s="499"/>
      <c r="G3332" s="499"/>
      <c r="H3332" s="499"/>
      <c r="I3332" s="499"/>
      <c r="J3332" s="499"/>
      <c r="K3332" s="499"/>
      <c r="L3332" s="499"/>
      <c r="M3332" s="499"/>
      <c r="N3332" s="499"/>
      <c r="O3332" s="499"/>
      <c r="P3332" s="499"/>
      <c r="GO3332" s="277"/>
      <c r="GP3332" s="277"/>
      <c r="GQ3332" s="277"/>
      <c r="GR3332" s="277"/>
      <c r="GS3332" s="277"/>
      <c r="GT3332" s="277"/>
      <c r="GU3332" s="277"/>
      <c r="GV3332" s="140" t="s">
        <v>2011</v>
      </c>
      <c r="GW3332" s="157"/>
      <c r="GX3332" s="157"/>
      <c r="GY3332" s="157"/>
      <c r="GZ3332" s="277"/>
      <c r="HA3332" s="157"/>
      <c r="HB3332" s="157"/>
      <c r="HC3332" s="277"/>
      <c r="HD3332" s="277"/>
      <c r="HF3332" s="277"/>
      <c r="HH3332" s="289"/>
    </row>
    <row r="3333" spans="1:216" ht="12.75" customHeight="1">
      <c r="A3333" s="213"/>
      <c r="B3333" s="214"/>
      <c r="C3333" s="500" t="s">
        <v>438</v>
      </c>
      <c r="D3333" s="500"/>
      <c r="E3333" s="500"/>
      <c r="F3333" s="500"/>
      <c r="G3333" s="500"/>
      <c r="H3333" s="180"/>
      <c r="I3333" s="181"/>
      <c r="J3333" s="181"/>
      <c r="K3333" s="181"/>
      <c r="L3333" s="183"/>
      <c r="M3333" s="181"/>
      <c r="N3333" s="183"/>
      <c r="O3333" s="181"/>
      <c r="P3333" s="212">
        <v>10051.43</v>
      </c>
      <c r="GO3333" s="277"/>
      <c r="GP3333" s="277"/>
      <c r="GQ3333" s="277"/>
      <c r="GR3333" s="277"/>
      <c r="GS3333" s="277"/>
      <c r="GT3333" s="277"/>
      <c r="GU3333" s="277"/>
      <c r="GW3333" s="157"/>
      <c r="GX3333" s="157"/>
      <c r="GY3333" s="157"/>
      <c r="GZ3333" s="277"/>
      <c r="HA3333" s="157"/>
      <c r="HB3333" s="157"/>
      <c r="HC3333" s="277" t="s">
        <v>438</v>
      </c>
      <c r="HD3333" s="277"/>
      <c r="HF3333" s="277"/>
      <c r="HH3333" s="289"/>
    </row>
    <row r="3334" spans="1:216" ht="22.5" customHeight="1">
      <c r="A3334" s="178" t="s">
        <v>953</v>
      </c>
      <c r="B3334" s="179" t="s">
        <v>2420</v>
      </c>
      <c r="C3334" s="498" t="s">
        <v>2421</v>
      </c>
      <c r="D3334" s="498"/>
      <c r="E3334" s="498"/>
      <c r="F3334" s="498"/>
      <c r="G3334" s="498"/>
      <c r="H3334" s="180" t="s">
        <v>142</v>
      </c>
      <c r="I3334" s="181">
        <v>40</v>
      </c>
      <c r="J3334" s="182">
        <v>1</v>
      </c>
      <c r="K3334" s="182">
        <v>40</v>
      </c>
      <c r="L3334" s="183"/>
      <c r="M3334" s="181"/>
      <c r="N3334" s="221">
        <v>63.97</v>
      </c>
      <c r="O3334" s="217">
        <v>1.0367</v>
      </c>
      <c r="P3334" s="212">
        <v>2652.71</v>
      </c>
      <c r="GO3334" s="277"/>
      <c r="GP3334" s="277"/>
      <c r="GQ3334" s="277" t="s">
        <v>2421</v>
      </c>
      <c r="GR3334" s="277"/>
      <c r="GS3334" s="277"/>
      <c r="GT3334" s="277"/>
      <c r="GU3334" s="277"/>
      <c r="GW3334" s="157"/>
      <c r="GX3334" s="157"/>
      <c r="GY3334" s="157"/>
      <c r="GZ3334" s="277"/>
      <c r="HA3334" s="157"/>
      <c r="HB3334" s="157"/>
      <c r="HC3334" s="277"/>
      <c r="HD3334" s="277"/>
      <c r="HF3334" s="277"/>
      <c r="HH3334" s="289"/>
    </row>
    <row r="3335" spans="1:216" ht="12.75" customHeight="1">
      <c r="A3335" s="186"/>
      <c r="B3335" s="187"/>
      <c r="C3335" s="499" t="s">
        <v>2011</v>
      </c>
      <c r="D3335" s="499"/>
      <c r="E3335" s="499"/>
      <c r="F3335" s="499"/>
      <c r="G3335" s="499"/>
      <c r="H3335" s="499"/>
      <c r="I3335" s="499"/>
      <c r="J3335" s="499"/>
      <c r="K3335" s="499"/>
      <c r="L3335" s="499"/>
      <c r="M3335" s="499"/>
      <c r="N3335" s="499"/>
      <c r="O3335" s="499"/>
      <c r="P3335" s="499"/>
      <c r="GO3335" s="277"/>
      <c r="GP3335" s="277"/>
      <c r="GQ3335" s="277"/>
      <c r="GR3335" s="277"/>
      <c r="GS3335" s="277"/>
      <c r="GT3335" s="277"/>
      <c r="GU3335" s="277"/>
      <c r="GV3335" s="140" t="s">
        <v>2011</v>
      </c>
      <c r="GW3335" s="157"/>
      <c r="GX3335" s="157"/>
      <c r="GY3335" s="157"/>
      <c r="GZ3335" s="277"/>
      <c r="HA3335" s="157"/>
      <c r="HB3335" s="157"/>
      <c r="HC3335" s="277"/>
      <c r="HD3335" s="277"/>
      <c r="HF3335" s="277"/>
      <c r="HH3335" s="289"/>
    </row>
    <row r="3336" spans="1:216" ht="12.75" customHeight="1">
      <c r="A3336" s="213"/>
      <c r="B3336" s="214"/>
      <c r="C3336" s="500" t="s">
        <v>438</v>
      </c>
      <c r="D3336" s="500"/>
      <c r="E3336" s="500"/>
      <c r="F3336" s="500"/>
      <c r="G3336" s="500"/>
      <c r="H3336" s="180"/>
      <c r="I3336" s="181"/>
      <c r="J3336" s="181"/>
      <c r="K3336" s="181"/>
      <c r="L3336" s="183"/>
      <c r="M3336" s="181"/>
      <c r="N3336" s="183"/>
      <c r="O3336" s="181"/>
      <c r="P3336" s="212">
        <v>2652.71</v>
      </c>
      <c r="GO3336" s="277"/>
      <c r="GP3336" s="277"/>
      <c r="GQ3336" s="277"/>
      <c r="GR3336" s="277"/>
      <c r="GS3336" s="277"/>
      <c r="GT3336" s="277"/>
      <c r="GU3336" s="277"/>
      <c r="GW3336" s="157"/>
      <c r="GX3336" s="157"/>
      <c r="GY3336" s="157"/>
      <c r="GZ3336" s="277"/>
      <c r="HA3336" s="157"/>
      <c r="HB3336" s="157"/>
      <c r="HC3336" s="277" t="s">
        <v>438</v>
      </c>
      <c r="HD3336" s="277"/>
      <c r="HF3336" s="277"/>
      <c r="HH3336" s="289"/>
    </row>
    <row r="3337" spans="1:216" ht="22.5" customHeight="1">
      <c r="A3337" s="178" t="s">
        <v>956</v>
      </c>
      <c r="B3337" s="179" t="s">
        <v>2422</v>
      </c>
      <c r="C3337" s="498" t="s">
        <v>2423</v>
      </c>
      <c r="D3337" s="498"/>
      <c r="E3337" s="498"/>
      <c r="F3337" s="498"/>
      <c r="G3337" s="498"/>
      <c r="H3337" s="180" t="s">
        <v>142</v>
      </c>
      <c r="I3337" s="181">
        <v>2</v>
      </c>
      <c r="J3337" s="182">
        <v>1</v>
      </c>
      <c r="K3337" s="182">
        <v>2</v>
      </c>
      <c r="L3337" s="183"/>
      <c r="M3337" s="181"/>
      <c r="N3337" s="221">
        <v>92.91</v>
      </c>
      <c r="O3337" s="217">
        <v>1.0367</v>
      </c>
      <c r="P3337" s="240">
        <v>192.64</v>
      </c>
      <c r="GO3337" s="277"/>
      <c r="GP3337" s="277"/>
      <c r="GQ3337" s="277" t="s">
        <v>2423</v>
      </c>
      <c r="GR3337" s="277"/>
      <c r="GS3337" s="277"/>
      <c r="GT3337" s="277"/>
      <c r="GU3337" s="277"/>
      <c r="GW3337" s="157"/>
      <c r="GX3337" s="157"/>
      <c r="GY3337" s="157"/>
      <c r="GZ3337" s="277"/>
      <c r="HA3337" s="157"/>
      <c r="HB3337" s="157"/>
      <c r="HC3337" s="277"/>
      <c r="HD3337" s="277"/>
      <c r="HF3337" s="277"/>
      <c r="HH3337" s="289"/>
    </row>
    <row r="3338" spans="1:216" ht="12.75" customHeight="1">
      <c r="A3338" s="186"/>
      <c r="B3338" s="187"/>
      <c r="C3338" s="499" t="s">
        <v>2011</v>
      </c>
      <c r="D3338" s="499"/>
      <c r="E3338" s="499"/>
      <c r="F3338" s="499"/>
      <c r="G3338" s="499"/>
      <c r="H3338" s="499"/>
      <c r="I3338" s="499"/>
      <c r="J3338" s="499"/>
      <c r="K3338" s="499"/>
      <c r="L3338" s="499"/>
      <c r="M3338" s="499"/>
      <c r="N3338" s="499"/>
      <c r="O3338" s="499"/>
      <c r="P3338" s="499"/>
      <c r="GO3338" s="277"/>
      <c r="GP3338" s="277"/>
      <c r="GQ3338" s="277"/>
      <c r="GR3338" s="277"/>
      <c r="GS3338" s="277"/>
      <c r="GT3338" s="277"/>
      <c r="GU3338" s="277"/>
      <c r="GV3338" s="140" t="s">
        <v>2011</v>
      </c>
      <c r="GW3338" s="157"/>
      <c r="GX3338" s="157"/>
      <c r="GY3338" s="157"/>
      <c r="GZ3338" s="277"/>
      <c r="HA3338" s="157"/>
      <c r="HB3338" s="157"/>
      <c r="HC3338" s="277"/>
      <c r="HD3338" s="277"/>
      <c r="HF3338" s="277"/>
      <c r="HH3338" s="289"/>
    </row>
    <row r="3339" spans="1:216" ht="12.75" customHeight="1">
      <c r="A3339" s="213"/>
      <c r="B3339" s="214"/>
      <c r="C3339" s="500" t="s">
        <v>438</v>
      </c>
      <c r="D3339" s="500"/>
      <c r="E3339" s="500"/>
      <c r="F3339" s="500"/>
      <c r="G3339" s="500"/>
      <c r="H3339" s="180"/>
      <c r="I3339" s="181"/>
      <c r="J3339" s="181"/>
      <c r="K3339" s="181"/>
      <c r="L3339" s="183"/>
      <c r="M3339" s="181"/>
      <c r="N3339" s="183"/>
      <c r="O3339" s="181"/>
      <c r="P3339" s="240">
        <v>192.64</v>
      </c>
      <c r="GO3339" s="277"/>
      <c r="GP3339" s="277"/>
      <c r="GQ3339" s="277"/>
      <c r="GR3339" s="277"/>
      <c r="GS3339" s="277"/>
      <c r="GT3339" s="277"/>
      <c r="GU3339" s="277"/>
      <c r="GW3339" s="157"/>
      <c r="GX3339" s="157"/>
      <c r="GY3339" s="157"/>
      <c r="GZ3339" s="277"/>
      <c r="HA3339" s="157"/>
      <c r="HB3339" s="157"/>
      <c r="HC3339" s="277" t="s">
        <v>438</v>
      </c>
      <c r="HD3339" s="277"/>
      <c r="HF3339" s="277"/>
      <c r="HH3339" s="289"/>
    </row>
    <row r="3340" spans="1:216" ht="22.5" customHeight="1">
      <c r="A3340" s="178" t="s">
        <v>959</v>
      </c>
      <c r="B3340" s="179" t="s">
        <v>2424</v>
      </c>
      <c r="C3340" s="498" t="s">
        <v>2425</v>
      </c>
      <c r="D3340" s="498"/>
      <c r="E3340" s="498"/>
      <c r="F3340" s="498"/>
      <c r="G3340" s="498"/>
      <c r="H3340" s="180" t="s">
        <v>142</v>
      </c>
      <c r="I3340" s="181">
        <v>70</v>
      </c>
      <c r="J3340" s="182">
        <v>1</v>
      </c>
      <c r="K3340" s="182">
        <v>70</v>
      </c>
      <c r="L3340" s="183"/>
      <c r="M3340" s="181"/>
      <c r="N3340" s="221">
        <v>114.5</v>
      </c>
      <c r="O3340" s="217">
        <v>1.0367</v>
      </c>
      <c r="P3340" s="212">
        <v>8309.15</v>
      </c>
      <c r="GO3340" s="277"/>
      <c r="GP3340" s="277"/>
      <c r="GQ3340" s="277" t="s">
        <v>2425</v>
      </c>
      <c r="GR3340" s="277"/>
      <c r="GS3340" s="277"/>
      <c r="GT3340" s="277"/>
      <c r="GU3340" s="277"/>
      <c r="GW3340" s="157"/>
      <c r="GX3340" s="157"/>
      <c r="GY3340" s="157"/>
      <c r="GZ3340" s="277"/>
      <c r="HA3340" s="157"/>
      <c r="HB3340" s="157"/>
      <c r="HC3340" s="277"/>
      <c r="HD3340" s="277"/>
      <c r="HF3340" s="277"/>
      <c r="HH3340" s="289"/>
    </row>
    <row r="3341" spans="1:216" ht="12.75" customHeight="1">
      <c r="A3341" s="186"/>
      <c r="B3341" s="187"/>
      <c r="C3341" s="499" t="s">
        <v>2011</v>
      </c>
      <c r="D3341" s="499"/>
      <c r="E3341" s="499"/>
      <c r="F3341" s="499"/>
      <c r="G3341" s="499"/>
      <c r="H3341" s="499"/>
      <c r="I3341" s="499"/>
      <c r="J3341" s="499"/>
      <c r="K3341" s="499"/>
      <c r="L3341" s="499"/>
      <c r="M3341" s="499"/>
      <c r="N3341" s="499"/>
      <c r="O3341" s="499"/>
      <c r="P3341" s="499"/>
      <c r="GO3341" s="277"/>
      <c r="GP3341" s="277"/>
      <c r="GQ3341" s="277"/>
      <c r="GR3341" s="277"/>
      <c r="GS3341" s="277"/>
      <c r="GT3341" s="277"/>
      <c r="GU3341" s="277"/>
      <c r="GV3341" s="140" t="s">
        <v>2011</v>
      </c>
      <c r="GW3341" s="157"/>
      <c r="GX3341" s="157"/>
      <c r="GY3341" s="157"/>
      <c r="GZ3341" s="277"/>
      <c r="HA3341" s="157"/>
      <c r="HB3341" s="157"/>
      <c r="HC3341" s="277"/>
      <c r="HD3341" s="277"/>
      <c r="HF3341" s="277"/>
      <c r="HH3341" s="289"/>
    </row>
    <row r="3342" spans="1:216" ht="12.75" customHeight="1">
      <c r="A3342" s="213"/>
      <c r="B3342" s="214"/>
      <c r="C3342" s="500" t="s">
        <v>438</v>
      </c>
      <c r="D3342" s="500"/>
      <c r="E3342" s="500"/>
      <c r="F3342" s="500"/>
      <c r="G3342" s="500"/>
      <c r="H3342" s="180"/>
      <c r="I3342" s="181"/>
      <c r="J3342" s="181"/>
      <c r="K3342" s="181"/>
      <c r="L3342" s="183"/>
      <c r="M3342" s="181"/>
      <c r="N3342" s="183"/>
      <c r="O3342" s="181"/>
      <c r="P3342" s="212">
        <v>8309.15</v>
      </c>
      <c r="GO3342" s="277"/>
      <c r="GP3342" s="277"/>
      <c r="GQ3342" s="277"/>
      <c r="GR3342" s="277"/>
      <c r="GS3342" s="277"/>
      <c r="GT3342" s="277"/>
      <c r="GU3342" s="277"/>
      <c r="GW3342" s="157"/>
      <c r="GX3342" s="157"/>
      <c r="GY3342" s="157"/>
      <c r="GZ3342" s="277"/>
      <c r="HA3342" s="157"/>
      <c r="HB3342" s="157"/>
      <c r="HC3342" s="277" t="s">
        <v>438</v>
      </c>
      <c r="HD3342" s="277"/>
      <c r="HF3342" s="277"/>
      <c r="HH3342" s="289"/>
    </row>
    <row r="3343" spans="1:216" ht="22.5" customHeight="1">
      <c r="A3343" s="178" t="s">
        <v>964</v>
      </c>
      <c r="B3343" s="179" t="s">
        <v>2426</v>
      </c>
      <c r="C3343" s="498" t="s">
        <v>2427</v>
      </c>
      <c r="D3343" s="498"/>
      <c r="E3343" s="498"/>
      <c r="F3343" s="498"/>
      <c r="G3343" s="498"/>
      <c r="H3343" s="180" t="s">
        <v>142</v>
      </c>
      <c r="I3343" s="181">
        <v>34</v>
      </c>
      <c r="J3343" s="182">
        <v>1</v>
      </c>
      <c r="K3343" s="182">
        <v>34</v>
      </c>
      <c r="L3343" s="183"/>
      <c r="M3343" s="181"/>
      <c r="N3343" s="221">
        <v>644.79999999999995</v>
      </c>
      <c r="O3343" s="217">
        <v>1.0367</v>
      </c>
      <c r="P3343" s="212">
        <v>22727.78</v>
      </c>
      <c r="GO3343" s="277"/>
      <c r="GP3343" s="277"/>
      <c r="GQ3343" s="277" t="s">
        <v>2427</v>
      </c>
      <c r="GR3343" s="277"/>
      <c r="GS3343" s="277"/>
      <c r="GT3343" s="277"/>
      <c r="GU3343" s="277"/>
      <c r="GW3343" s="157"/>
      <c r="GX3343" s="157"/>
      <c r="GY3343" s="157"/>
      <c r="GZ3343" s="277"/>
      <c r="HA3343" s="157"/>
      <c r="HB3343" s="157"/>
      <c r="HC3343" s="277"/>
      <c r="HD3343" s="277"/>
      <c r="HF3343" s="277"/>
      <c r="HH3343" s="289"/>
    </row>
    <row r="3344" spans="1:216" ht="12.75" customHeight="1">
      <c r="A3344" s="186"/>
      <c r="B3344" s="187"/>
      <c r="C3344" s="499" t="s">
        <v>2011</v>
      </c>
      <c r="D3344" s="499"/>
      <c r="E3344" s="499"/>
      <c r="F3344" s="499"/>
      <c r="G3344" s="499"/>
      <c r="H3344" s="499"/>
      <c r="I3344" s="499"/>
      <c r="J3344" s="499"/>
      <c r="K3344" s="499"/>
      <c r="L3344" s="499"/>
      <c r="M3344" s="499"/>
      <c r="N3344" s="499"/>
      <c r="O3344" s="499"/>
      <c r="P3344" s="499"/>
      <c r="GO3344" s="277"/>
      <c r="GP3344" s="277"/>
      <c r="GQ3344" s="277"/>
      <c r="GR3344" s="277"/>
      <c r="GS3344" s="277"/>
      <c r="GT3344" s="277"/>
      <c r="GU3344" s="277"/>
      <c r="GV3344" s="140" t="s">
        <v>2011</v>
      </c>
      <c r="GW3344" s="157"/>
      <c r="GX3344" s="157"/>
      <c r="GY3344" s="157"/>
      <c r="GZ3344" s="277"/>
      <c r="HA3344" s="157"/>
      <c r="HB3344" s="157"/>
      <c r="HC3344" s="277"/>
      <c r="HD3344" s="277"/>
      <c r="HF3344" s="277"/>
      <c r="HH3344" s="289"/>
    </row>
    <row r="3345" spans="1:216" ht="12.75" customHeight="1">
      <c r="A3345" s="213"/>
      <c r="B3345" s="214"/>
      <c r="C3345" s="500" t="s">
        <v>438</v>
      </c>
      <c r="D3345" s="500"/>
      <c r="E3345" s="500"/>
      <c r="F3345" s="500"/>
      <c r="G3345" s="500"/>
      <c r="H3345" s="180"/>
      <c r="I3345" s="181"/>
      <c r="J3345" s="181"/>
      <c r="K3345" s="181"/>
      <c r="L3345" s="183"/>
      <c r="M3345" s="181"/>
      <c r="N3345" s="183"/>
      <c r="O3345" s="181"/>
      <c r="P3345" s="212">
        <v>22727.78</v>
      </c>
      <c r="GO3345" s="277"/>
      <c r="GP3345" s="277"/>
      <c r="GQ3345" s="277"/>
      <c r="GR3345" s="277"/>
      <c r="GS3345" s="277"/>
      <c r="GT3345" s="277"/>
      <c r="GU3345" s="277"/>
      <c r="GW3345" s="157"/>
      <c r="GX3345" s="157"/>
      <c r="GY3345" s="157"/>
      <c r="GZ3345" s="277"/>
      <c r="HA3345" s="157"/>
      <c r="HB3345" s="157"/>
      <c r="HC3345" s="277" t="s">
        <v>438</v>
      </c>
      <c r="HD3345" s="277"/>
      <c r="HF3345" s="277"/>
      <c r="HH3345" s="289"/>
    </row>
    <row r="3346" spans="1:216" ht="22.5" customHeight="1">
      <c r="A3346" s="178" t="s">
        <v>965</v>
      </c>
      <c r="B3346" s="179" t="s">
        <v>2428</v>
      </c>
      <c r="C3346" s="498" t="s">
        <v>2429</v>
      </c>
      <c r="D3346" s="498"/>
      <c r="E3346" s="498"/>
      <c r="F3346" s="498"/>
      <c r="G3346" s="498"/>
      <c r="H3346" s="180" t="s">
        <v>142</v>
      </c>
      <c r="I3346" s="181">
        <v>4</v>
      </c>
      <c r="J3346" s="182">
        <v>1</v>
      </c>
      <c r="K3346" s="182">
        <v>4</v>
      </c>
      <c r="L3346" s="183"/>
      <c r="M3346" s="181"/>
      <c r="N3346" s="221">
        <v>645.84</v>
      </c>
      <c r="O3346" s="217">
        <v>1.0367</v>
      </c>
      <c r="P3346" s="212">
        <v>2678.17</v>
      </c>
      <c r="GO3346" s="277"/>
      <c r="GP3346" s="277"/>
      <c r="GQ3346" s="277" t="s">
        <v>2429</v>
      </c>
      <c r="GR3346" s="277"/>
      <c r="GS3346" s="277"/>
      <c r="GT3346" s="277"/>
      <c r="GU3346" s="277"/>
      <c r="GW3346" s="157"/>
      <c r="GX3346" s="157"/>
      <c r="GY3346" s="157"/>
      <c r="GZ3346" s="277"/>
      <c r="HA3346" s="157"/>
      <c r="HB3346" s="157"/>
      <c r="HC3346" s="277"/>
      <c r="HD3346" s="277"/>
      <c r="HF3346" s="277"/>
      <c r="HH3346" s="289"/>
    </row>
    <row r="3347" spans="1:216" ht="12.75" customHeight="1">
      <c r="A3347" s="186"/>
      <c r="B3347" s="187"/>
      <c r="C3347" s="499" t="s">
        <v>2011</v>
      </c>
      <c r="D3347" s="499"/>
      <c r="E3347" s="499"/>
      <c r="F3347" s="499"/>
      <c r="G3347" s="499"/>
      <c r="H3347" s="499"/>
      <c r="I3347" s="499"/>
      <c r="J3347" s="499"/>
      <c r="K3347" s="499"/>
      <c r="L3347" s="499"/>
      <c r="M3347" s="499"/>
      <c r="N3347" s="499"/>
      <c r="O3347" s="499"/>
      <c r="P3347" s="499"/>
      <c r="GO3347" s="277"/>
      <c r="GP3347" s="277"/>
      <c r="GQ3347" s="277"/>
      <c r="GR3347" s="277"/>
      <c r="GS3347" s="277"/>
      <c r="GT3347" s="277"/>
      <c r="GU3347" s="277"/>
      <c r="GV3347" s="140" t="s">
        <v>2011</v>
      </c>
      <c r="GW3347" s="157"/>
      <c r="GX3347" s="157"/>
      <c r="GY3347" s="157"/>
      <c r="GZ3347" s="277"/>
      <c r="HA3347" s="157"/>
      <c r="HB3347" s="157"/>
      <c r="HC3347" s="277"/>
      <c r="HD3347" s="277"/>
      <c r="HF3347" s="277"/>
      <c r="HH3347" s="289"/>
    </row>
    <row r="3348" spans="1:216" ht="12.75" customHeight="1">
      <c r="A3348" s="213"/>
      <c r="B3348" s="214"/>
      <c r="C3348" s="500" t="s">
        <v>438</v>
      </c>
      <c r="D3348" s="500"/>
      <c r="E3348" s="500"/>
      <c r="F3348" s="500"/>
      <c r="G3348" s="500"/>
      <c r="H3348" s="180"/>
      <c r="I3348" s="181"/>
      <c r="J3348" s="181"/>
      <c r="K3348" s="181"/>
      <c r="L3348" s="183"/>
      <c r="M3348" s="181"/>
      <c r="N3348" s="183"/>
      <c r="O3348" s="181"/>
      <c r="P3348" s="212">
        <v>2678.17</v>
      </c>
      <c r="GO3348" s="277"/>
      <c r="GP3348" s="277"/>
      <c r="GQ3348" s="277"/>
      <c r="GR3348" s="277"/>
      <c r="GS3348" s="277"/>
      <c r="GT3348" s="277"/>
      <c r="GU3348" s="277"/>
      <c r="GW3348" s="157"/>
      <c r="GX3348" s="157"/>
      <c r="GY3348" s="157"/>
      <c r="GZ3348" s="277"/>
      <c r="HA3348" s="157"/>
      <c r="HB3348" s="157"/>
      <c r="HC3348" s="277" t="s">
        <v>438</v>
      </c>
      <c r="HD3348" s="277"/>
      <c r="HF3348" s="277"/>
      <c r="HH3348" s="289"/>
    </row>
    <row r="3349" spans="1:216" ht="22.5" customHeight="1">
      <c r="A3349" s="178" t="s">
        <v>969</v>
      </c>
      <c r="B3349" s="179" t="s">
        <v>2430</v>
      </c>
      <c r="C3349" s="498" t="s">
        <v>2431</v>
      </c>
      <c r="D3349" s="498"/>
      <c r="E3349" s="498"/>
      <c r="F3349" s="498"/>
      <c r="G3349" s="498"/>
      <c r="H3349" s="180" t="s">
        <v>142</v>
      </c>
      <c r="I3349" s="181">
        <v>2</v>
      </c>
      <c r="J3349" s="182">
        <v>1</v>
      </c>
      <c r="K3349" s="182">
        <v>2</v>
      </c>
      <c r="L3349" s="183"/>
      <c r="M3349" s="181"/>
      <c r="N3349" s="221">
        <v>647.4</v>
      </c>
      <c r="O3349" s="217">
        <v>1.0367</v>
      </c>
      <c r="P3349" s="212">
        <v>1342.32</v>
      </c>
      <c r="GO3349" s="277"/>
      <c r="GP3349" s="277"/>
      <c r="GQ3349" s="277" t="s">
        <v>2431</v>
      </c>
      <c r="GR3349" s="277"/>
      <c r="GS3349" s="277"/>
      <c r="GT3349" s="277"/>
      <c r="GU3349" s="277"/>
      <c r="GW3349" s="157"/>
      <c r="GX3349" s="157"/>
      <c r="GY3349" s="157"/>
      <c r="GZ3349" s="277"/>
      <c r="HA3349" s="157"/>
      <c r="HB3349" s="157"/>
      <c r="HC3349" s="277"/>
      <c r="HD3349" s="277"/>
      <c r="HF3349" s="277"/>
      <c r="HH3349" s="289"/>
    </row>
    <row r="3350" spans="1:216" ht="12.75" customHeight="1">
      <c r="A3350" s="186"/>
      <c r="B3350" s="187"/>
      <c r="C3350" s="499" t="s">
        <v>2011</v>
      </c>
      <c r="D3350" s="499"/>
      <c r="E3350" s="499"/>
      <c r="F3350" s="499"/>
      <c r="G3350" s="499"/>
      <c r="H3350" s="499"/>
      <c r="I3350" s="499"/>
      <c r="J3350" s="499"/>
      <c r="K3350" s="499"/>
      <c r="L3350" s="499"/>
      <c r="M3350" s="499"/>
      <c r="N3350" s="499"/>
      <c r="O3350" s="499"/>
      <c r="P3350" s="499"/>
      <c r="GO3350" s="277"/>
      <c r="GP3350" s="277"/>
      <c r="GQ3350" s="277"/>
      <c r="GR3350" s="277"/>
      <c r="GS3350" s="277"/>
      <c r="GT3350" s="277"/>
      <c r="GU3350" s="277"/>
      <c r="GV3350" s="140" t="s">
        <v>2011</v>
      </c>
      <c r="GW3350" s="157"/>
      <c r="GX3350" s="157"/>
      <c r="GY3350" s="157"/>
      <c r="GZ3350" s="277"/>
      <c r="HA3350" s="157"/>
      <c r="HB3350" s="157"/>
      <c r="HC3350" s="277"/>
      <c r="HD3350" s="277"/>
      <c r="HF3350" s="277"/>
      <c r="HH3350" s="289"/>
    </row>
    <row r="3351" spans="1:216" ht="12.75" customHeight="1">
      <c r="A3351" s="213"/>
      <c r="B3351" s="214"/>
      <c r="C3351" s="500" t="s">
        <v>438</v>
      </c>
      <c r="D3351" s="500"/>
      <c r="E3351" s="500"/>
      <c r="F3351" s="500"/>
      <c r="G3351" s="500"/>
      <c r="H3351" s="180"/>
      <c r="I3351" s="181"/>
      <c r="J3351" s="181"/>
      <c r="K3351" s="181"/>
      <c r="L3351" s="183"/>
      <c r="M3351" s="181"/>
      <c r="N3351" s="183"/>
      <c r="O3351" s="181"/>
      <c r="P3351" s="212">
        <v>1342.32</v>
      </c>
      <c r="GO3351" s="277"/>
      <c r="GP3351" s="277"/>
      <c r="GQ3351" s="277"/>
      <c r="GR3351" s="277"/>
      <c r="GS3351" s="277"/>
      <c r="GT3351" s="277"/>
      <c r="GU3351" s="277"/>
      <c r="GW3351" s="157"/>
      <c r="GX3351" s="157"/>
      <c r="GY3351" s="157"/>
      <c r="GZ3351" s="277"/>
      <c r="HA3351" s="157"/>
      <c r="HB3351" s="157"/>
      <c r="HC3351" s="277" t="s">
        <v>438</v>
      </c>
      <c r="HD3351" s="277"/>
      <c r="HF3351" s="277"/>
      <c r="HH3351" s="289"/>
    </row>
    <row r="3352" spans="1:216" ht="22.5" customHeight="1">
      <c r="A3352" s="178" t="s">
        <v>971</v>
      </c>
      <c r="B3352" s="179" t="s">
        <v>2432</v>
      </c>
      <c r="C3352" s="498" t="s">
        <v>2433</v>
      </c>
      <c r="D3352" s="498"/>
      <c r="E3352" s="498"/>
      <c r="F3352" s="498"/>
      <c r="G3352" s="498"/>
      <c r="H3352" s="180" t="s">
        <v>142</v>
      </c>
      <c r="I3352" s="181">
        <v>1</v>
      </c>
      <c r="J3352" s="182">
        <v>1</v>
      </c>
      <c r="K3352" s="182">
        <v>1</v>
      </c>
      <c r="L3352" s="183"/>
      <c r="M3352" s="181"/>
      <c r="N3352" s="221">
        <v>165.66</v>
      </c>
      <c r="O3352" s="217">
        <v>1.0367</v>
      </c>
      <c r="P3352" s="240">
        <v>171.74</v>
      </c>
      <c r="GO3352" s="277"/>
      <c r="GP3352" s="277"/>
      <c r="GQ3352" s="277" t="s">
        <v>2433</v>
      </c>
      <c r="GR3352" s="277"/>
      <c r="GS3352" s="277"/>
      <c r="GT3352" s="277"/>
      <c r="GU3352" s="277"/>
      <c r="GW3352" s="157"/>
      <c r="GX3352" s="157"/>
      <c r="GY3352" s="157"/>
      <c r="GZ3352" s="277"/>
      <c r="HA3352" s="157"/>
      <c r="HB3352" s="157"/>
      <c r="HC3352" s="277"/>
      <c r="HD3352" s="277"/>
      <c r="HF3352" s="277"/>
      <c r="HH3352" s="289"/>
    </row>
    <row r="3353" spans="1:216" ht="12.75" customHeight="1">
      <c r="A3353" s="186"/>
      <c r="B3353" s="187"/>
      <c r="C3353" s="499" t="s">
        <v>2011</v>
      </c>
      <c r="D3353" s="499"/>
      <c r="E3353" s="499"/>
      <c r="F3353" s="499"/>
      <c r="G3353" s="499"/>
      <c r="H3353" s="499"/>
      <c r="I3353" s="499"/>
      <c r="J3353" s="499"/>
      <c r="K3353" s="499"/>
      <c r="L3353" s="499"/>
      <c r="M3353" s="499"/>
      <c r="N3353" s="499"/>
      <c r="O3353" s="499"/>
      <c r="P3353" s="499"/>
      <c r="GO3353" s="277"/>
      <c r="GP3353" s="277"/>
      <c r="GQ3353" s="277"/>
      <c r="GR3353" s="277"/>
      <c r="GS3353" s="277"/>
      <c r="GT3353" s="277"/>
      <c r="GU3353" s="277"/>
      <c r="GV3353" s="140" t="s">
        <v>2011</v>
      </c>
      <c r="GW3353" s="157"/>
      <c r="GX3353" s="157"/>
      <c r="GY3353" s="157"/>
      <c r="GZ3353" s="277"/>
      <c r="HA3353" s="157"/>
      <c r="HB3353" s="157"/>
      <c r="HC3353" s="277"/>
      <c r="HD3353" s="277"/>
      <c r="HF3353" s="277"/>
      <c r="HH3353" s="289"/>
    </row>
    <row r="3354" spans="1:216" ht="12.75" customHeight="1">
      <c r="A3354" s="213"/>
      <c r="B3354" s="214"/>
      <c r="C3354" s="500" t="s">
        <v>438</v>
      </c>
      <c r="D3354" s="500"/>
      <c r="E3354" s="500"/>
      <c r="F3354" s="500"/>
      <c r="G3354" s="500"/>
      <c r="H3354" s="180"/>
      <c r="I3354" s="181"/>
      <c r="J3354" s="181"/>
      <c r="K3354" s="181"/>
      <c r="L3354" s="183"/>
      <c r="M3354" s="181"/>
      <c r="N3354" s="183"/>
      <c r="O3354" s="181"/>
      <c r="P3354" s="240">
        <v>171.74</v>
      </c>
      <c r="GO3354" s="277"/>
      <c r="GP3354" s="277"/>
      <c r="GQ3354" s="277"/>
      <c r="GR3354" s="277"/>
      <c r="GS3354" s="277"/>
      <c r="GT3354" s="277"/>
      <c r="GU3354" s="277"/>
      <c r="GW3354" s="157"/>
      <c r="GX3354" s="157"/>
      <c r="GY3354" s="157"/>
      <c r="GZ3354" s="277"/>
      <c r="HA3354" s="157"/>
      <c r="HB3354" s="157"/>
      <c r="HC3354" s="277" t="s">
        <v>438</v>
      </c>
      <c r="HD3354" s="277"/>
      <c r="HF3354" s="277"/>
      <c r="HH3354" s="289"/>
    </row>
    <row r="3355" spans="1:216" ht="1.5" customHeight="1">
      <c r="A3355" s="223"/>
      <c r="B3355" s="224"/>
      <c r="C3355" s="224"/>
      <c r="D3355" s="224"/>
      <c r="E3355" s="224"/>
      <c r="F3355" s="225"/>
      <c r="G3355" s="225"/>
      <c r="H3355" s="225"/>
      <c r="I3355" s="225"/>
      <c r="J3355" s="226"/>
      <c r="K3355" s="225"/>
      <c r="L3355" s="226"/>
      <c r="M3355" s="227"/>
      <c r="N3355" s="226"/>
      <c r="O3355" s="228"/>
      <c r="P3355" s="229"/>
      <c r="Q3355" s="279"/>
      <c r="R3355" s="280"/>
      <c r="GO3355" s="277"/>
      <c r="GP3355" s="277"/>
      <c r="GQ3355" s="277"/>
      <c r="GR3355" s="277"/>
      <c r="GS3355" s="277"/>
      <c r="GT3355" s="277"/>
      <c r="GU3355" s="277"/>
      <c r="GW3355" s="157"/>
      <c r="GX3355" s="157"/>
      <c r="GY3355" s="157"/>
      <c r="GZ3355" s="277"/>
      <c r="HA3355" s="157"/>
      <c r="HB3355" s="157"/>
      <c r="HC3355" s="277"/>
      <c r="HD3355" s="277"/>
      <c r="HF3355" s="277"/>
      <c r="HH3355" s="289"/>
    </row>
    <row r="3356" spans="1:216" ht="12.75" customHeight="1">
      <c r="A3356" s="210"/>
      <c r="B3356" s="230"/>
      <c r="C3356" s="496" t="s">
        <v>2434</v>
      </c>
      <c r="D3356" s="496"/>
      <c r="E3356" s="496"/>
      <c r="F3356" s="496"/>
      <c r="G3356" s="496"/>
      <c r="H3356" s="496"/>
      <c r="I3356" s="496"/>
      <c r="J3356" s="496"/>
      <c r="K3356" s="496"/>
      <c r="L3356" s="496"/>
      <c r="M3356" s="496"/>
      <c r="N3356" s="496"/>
      <c r="O3356" s="496"/>
      <c r="P3356" s="232"/>
      <c r="Q3356" s="279"/>
      <c r="R3356" s="280"/>
      <c r="GO3356" s="277"/>
      <c r="GP3356" s="277"/>
      <c r="GQ3356" s="277"/>
      <c r="GR3356" s="277"/>
      <c r="GS3356" s="277"/>
      <c r="GT3356" s="277"/>
      <c r="GU3356" s="277"/>
      <c r="GW3356" s="157"/>
      <c r="GX3356" s="157"/>
      <c r="GY3356" s="157"/>
      <c r="GZ3356" s="277"/>
      <c r="HA3356" s="157"/>
      <c r="HB3356" s="157"/>
      <c r="HC3356" s="277"/>
      <c r="HD3356" s="277" t="s">
        <v>2434</v>
      </c>
      <c r="HF3356" s="277"/>
      <c r="HH3356" s="289"/>
    </row>
    <row r="3357" spans="1:216" ht="12.75" customHeight="1">
      <c r="A3357" s="210"/>
      <c r="B3357" s="187"/>
      <c r="C3357" s="495" t="s">
        <v>675</v>
      </c>
      <c r="D3357" s="495"/>
      <c r="E3357" s="495"/>
      <c r="F3357" s="495"/>
      <c r="G3357" s="495"/>
      <c r="H3357" s="495"/>
      <c r="I3357" s="495"/>
      <c r="J3357" s="495"/>
      <c r="K3357" s="495"/>
      <c r="L3357" s="495"/>
      <c r="M3357" s="495"/>
      <c r="N3357" s="495"/>
      <c r="O3357" s="495"/>
      <c r="P3357" s="234">
        <v>101186.32</v>
      </c>
      <c r="Q3357" s="279"/>
      <c r="R3357" s="280"/>
      <c r="GO3357" s="277"/>
      <c r="GP3357" s="277"/>
      <c r="GQ3357" s="277"/>
      <c r="GR3357" s="277"/>
      <c r="GS3357" s="277"/>
      <c r="GT3357" s="277"/>
      <c r="GU3357" s="277"/>
      <c r="GW3357" s="157"/>
      <c r="GX3357" s="157"/>
      <c r="GY3357" s="157"/>
      <c r="GZ3357" s="277"/>
      <c r="HA3357" s="157"/>
      <c r="HB3357" s="157"/>
      <c r="HC3357" s="277"/>
      <c r="HD3357" s="277"/>
      <c r="HE3357" s="140" t="s">
        <v>675</v>
      </c>
      <c r="HF3357" s="277"/>
      <c r="HH3357" s="289"/>
    </row>
    <row r="3358" spans="1:216" ht="12.75" customHeight="1">
      <c r="A3358" s="210"/>
      <c r="B3358" s="187"/>
      <c r="C3358" s="495" t="s">
        <v>676</v>
      </c>
      <c r="D3358" s="495"/>
      <c r="E3358" s="495"/>
      <c r="F3358" s="495"/>
      <c r="G3358" s="495"/>
      <c r="H3358" s="495"/>
      <c r="I3358" s="495"/>
      <c r="J3358" s="495"/>
      <c r="K3358" s="495"/>
      <c r="L3358" s="495"/>
      <c r="M3358" s="495"/>
      <c r="N3358" s="495"/>
      <c r="O3358" s="495"/>
      <c r="P3358" s="235"/>
      <c r="Q3358" s="279"/>
      <c r="R3358" s="280"/>
      <c r="GO3358" s="277"/>
      <c r="GP3358" s="277"/>
      <c r="GQ3358" s="277"/>
      <c r="GR3358" s="277"/>
      <c r="GS3358" s="277"/>
      <c r="GT3358" s="277"/>
      <c r="GU3358" s="277"/>
      <c r="GW3358" s="157"/>
      <c r="GX3358" s="157"/>
      <c r="GY3358" s="157"/>
      <c r="GZ3358" s="277"/>
      <c r="HA3358" s="157"/>
      <c r="HB3358" s="157"/>
      <c r="HC3358" s="277"/>
      <c r="HD3358" s="277"/>
      <c r="HE3358" s="140" t="s">
        <v>676</v>
      </c>
      <c r="HF3358" s="277"/>
      <c r="HH3358" s="289"/>
    </row>
    <row r="3359" spans="1:216" ht="12.75" customHeight="1">
      <c r="A3359" s="210"/>
      <c r="B3359" s="187"/>
      <c r="C3359" s="495" t="s">
        <v>680</v>
      </c>
      <c r="D3359" s="495"/>
      <c r="E3359" s="495"/>
      <c r="F3359" s="495"/>
      <c r="G3359" s="495"/>
      <c r="H3359" s="495"/>
      <c r="I3359" s="495"/>
      <c r="J3359" s="495"/>
      <c r="K3359" s="495"/>
      <c r="L3359" s="495"/>
      <c r="M3359" s="495"/>
      <c r="N3359" s="495"/>
      <c r="O3359" s="495"/>
      <c r="P3359" s="234">
        <v>101186.32</v>
      </c>
      <c r="Q3359" s="279"/>
      <c r="R3359" s="280"/>
      <c r="GO3359" s="277"/>
      <c r="GP3359" s="277"/>
      <c r="GQ3359" s="277"/>
      <c r="GR3359" s="277"/>
      <c r="GS3359" s="277"/>
      <c r="GT3359" s="277"/>
      <c r="GU3359" s="277"/>
      <c r="GW3359" s="157"/>
      <c r="GX3359" s="157"/>
      <c r="GY3359" s="157"/>
      <c r="GZ3359" s="277"/>
      <c r="HA3359" s="157"/>
      <c r="HB3359" s="157"/>
      <c r="HC3359" s="277"/>
      <c r="HD3359" s="277"/>
      <c r="HE3359" s="140" t="s">
        <v>680</v>
      </c>
      <c r="HF3359" s="277"/>
      <c r="HH3359" s="289"/>
    </row>
    <row r="3360" spans="1:216" ht="12.75" customHeight="1">
      <c r="A3360" s="210"/>
      <c r="B3360" s="187"/>
      <c r="C3360" s="495" t="s">
        <v>1097</v>
      </c>
      <c r="D3360" s="495"/>
      <c r="E3360" s="495"/>
      <c r="F3360" s="495"/>
      <c r="G3360" s="495"/>
      <c r="H3360" s="495"/>
      <c r="I3360" s="495"/>
      <c r="J3360" s="495"/>
      <c r="K3360" s="495"/>
      <c r="L3360" s="495"/>
      <c r="M3360" s="495"/>
      <c r="N3360" s="495"/>
      <c r="O3360" s="495"/>
      <c r="P3360" s="234">
        <v>101186.32</v>
      </c>
      <c r="Q3360" s="279"/>
      <c r="R3360" s="280"/>
      <c r="GO3360" s="277"/>
      <c r="GP3360" s="277"/>
      <c r="GQ3360" s="277"/>
      <c r="GR3360" s="277"/>
      <c r="GS3360" s="277"/>
      <c r="GT3360" s="277"/>
      <c r="GU3360" s="277"/>
      <c r="GW3360" s="157"/>
      <c r="GX3360" s="157"/>
      <c r="GY3360" s="157"/>
      <c r="GZ3360" s="277"/>
      <c r="HA3360" s="157"/>
      <c r="HB3360" s="157"/>
      <c r="HC3360" s="277"/>
      <c r="HD3360" s="277"/>
      <c r="HE3360" s="140" t="s">
        <v>1097</v>
      </c>
      <c r="HF3360" s="277"/>
      <c r="HH3360" s="289"/>
    </row>
    <row r="3361" spans="1:216" ht="12.75" customHeight="1">
      <c r="A3361" s="210"/>
      <c r="B3361" s="187"/>
      <c r="C3361" s="495" t="s">
        <v>676</v>
      </c>
      <c r="D3361" s="495"/>
      <c r="E3361" s="495"/>
      <c r="F3361" s="495"/>
      <c r="G3361" s="495"/>
      <c r="H3361" s="495"/>
      <c r="I3361" s="495"/>
      <c r="J3361" s="495"/>
      <c r="K3361" s="495"/>
      <c r="L3361" s="495"/>
      <c r="M3361" s="495"/>
      <c r="N3361" s="495"/>
      <c r="O3361" s="495"/>
      <c r="P3361" s="235"/>
      <c r="Q3361" s="279"/>
      <c r="R3361" s="280"/>
      <c r="GO3361" s="277"/>
      <c r="GP3361" s="277"/>
      <c r="GQ3361" s="277"/>
      <c r="GR3361" s="277"/>
      <c r="GS3361" s="277"/>
      <c r="GT3361" s="277"/>
      <c r="GU3361" s="277"/>
      <c r="GW3361" s="157"/>
      <c r="GX3361" s="157"/>
      <c r="GY3361" s="157"/>
      <c r="GZ3361" s="277"/>
      <c r="HA3361" s="157"/>
      <c r="HB3361" s="157"/>
      <c r="HC3361" s="277"/>
      <c r="HD3361" s="277"/>
      <c r="HE3361" s="140" t="s">
        <v>676</v>
      </c>
      <c r="HF3361" s="277"/>
      <c r="HH3361" s="289"/>
    </row>
    <row r="3362" spans="1:216" ht="12.75" customHeight="1">
      <c r="A3362" s="210"/>
      <c r="B3362" s="187"/>
      <c r="C3362" s="495" t="s">
        <v>685</v>
      </c>
      <c r="D3362" s="495"/>
      <c r="E3362" s="495"/>
      <c r="F3362" s="495"/>
      <c r="G3362" s="495"/>
      <c r="H3362" s="495"/>
      <c r="I3362" s="495"/>
      <c r="J3362" s="495"/>
      <c r="K3362" s="495"/>
      <c r="L3362" s="495"/>
      <c r="M3362" s="495"/>
      <c r="N3362" s="495"/>
      <c r="O3362" s="495"/>
      <c r="P3362" s="234">
        <v>101186.32</v>
      </c>
      <c r="Q3362" s="279"/>
      <c r="R3362" s="280"/>
      <c r="GO3362" s="277"/>
      <c r="GP3362" s="277"/>
      <c r="GQ3362" s="277"/>
      <c r="GR3362" s="277"/>
      <c r="GS3362" s="277"/>
      <c r="GT3362" s="277"/>
      <c r="GU3362" s="277"/>
      <c r="GW3362" s="157"/>
      <c r="GX3362" s="157"/>
      <c r="GY3362" s="157"/>
      <c r="GZ3362" s="277"/>
      <c r="HA3362" s="157"/>
      <c r="HB3362" s="157"/>
      <c r="HC3362" s="277"/>
      <c r="HD3362" s="277"/>
      <c r="HE3362" s="140" t="s">
        <v>685</v>
      </c>
      <c r="HF3362" s="277"/>
      <c r="HH3362" s="289"/>
    </row>
    <row r="3363" spans="1:216" ht="12.75" customHeight="1">
      <c r="A3363" s="210"/>
      <c r="B3363" s="230"/>
      <c r="C3363" s="496" t="s">
        <v>2435</v>
      </c>
      <c r="D3363" s="496"/>
      <c r="E3363" s="496"/>
      <c r="F3363" s="496"/>
      <c r="G3363" s="496"/>
      <c r="H3363" s="496"/>
      <c r="I3363" s="496"/>
      <c r="J3363" s="496"/>
      <c r="K3363" s="496"/>
      <c r="L3363" s="496"/>
      <c r="M3363" s="496"/>
      <c r="N3363" s="496"/>
      <c r="O3363" s="496"/>
      <c r="P3363" s="236">
        <v>101186.32</v>
      </c>
      <c r="Q3363" s="279"/>
      <c r="R3363" s="280"/>
      <c r="GO3363" s="277"/>
      <c r="GP3363" s="277"/>
      <c r="GQ3363" s="277"/>
      <c r="GR3363" s="277"/>
      <c r="GS3363" s="277"/>
      <c r="GT3363" s="277"/>
      <c r="GU3363" s="277"/>
      <c r="GW3363" s="157"/>
      <c r="GX3363" s="157"/>
      <c r="GY3363" s="157"/>
      <c r="GZ3363" s="277"/>
      <c r="HA3363" s="157"/>
      <c r="HB3363" s="157"/>
      <c r="HC3363" s="277"/>
      <c r="HD3363" s="277"/>
      <c r="HF3363" s="277" t="s">
        <v>2435</v>
      </c>
      <c r="HH3363" s="289"/>
    </row>
    <row r="3364" spans="1:216" ht="12.75" customHeight="1">
      <c r="A3364" s="210"/>
      <c r="B3364" s="187"/>
      <c r="C3364" s="495" t="s">
        <v>692</v>
      </c>
      <c r="D3364" s="495"/>
      <c r="E3364" s="495"/>
      <c r="F3364" s="495"/>
      <c r="G3364" s="495"/>
      <c r="H3364" s="495"/>
      <c r="I3364" s="495"/>
      <c r="J3364" s="495"/>
      <c r="K3364" s="495"/>
      <c r="L3364" s="495"/>
      <c r="M3364" s="495"/>
      <c r="N3364" s="495"/>
      <c r="O3364" s="495"/>
      <c r="P3364" s="235"/>
      <c r="Q3364" s="279"/>
      <c r="R3364" s="280"/>
      <c r="GO3364" s="277"/>
      <c r="GP3364" s="277"/>
      <c r="GQ3364" s="277"/>
      <c r="GR3364" s="277"/>
      <c r="GS3364" s="277"/>
      <c r="GT3364" s="277"/>
      <c r="GU3364" s="277"/>
      <c r="GW3364" s="157"/>
      <c r="GX3364" s="157"/>
      <c r="GY3364" s="157"/>
      <c r="GZ3364" s="277"/>
      <c r="HA3364" s="157"/>
      <c r="HB3364" s="157"/>
      <c r="HC3364" s="277"/>
      <c r="HD3364" s="277"/>
      <c r="HE3364" s="140" t="s">
        <v>692</v>
      </c>
      <c r="HF3364" s="277"/>
      <c r="HH3364" s="289"/>
    </row>
    <row r="3365" spans="1:216" ht="12.75" customHeight="1">
      <c r="A3365" s="210"/>
      <c r="B3365" s="187"/>
      <c r="C3365" s="495" t="s">
        <v>693</v>
      </c>
      <c r="D3365" s="495"/>
      <c r="E3365" s="495"/>
      <c r="F3365" s="495"/>
      <c r="G3365" s="495"/>
      <c r="H3365" s="495"/>
      <c r="I3365" s="495"/>
      <c r="J3365" s="495"/>
      <c r="K3365" s="495"/>
      <c r="L3365" s="495"/>
      <c r="M3365" s="495"/>
      <c r="N3365" s="495"/>
      <c r="O3365" s="495"/>
      <c r="P3365" s="234">
        <v>101186.32</v>
      </c>
      <c r="Q3365" s="279"/>
      <c r="R3365" s="280"/>
      <c r="GO3365" s="277"/>
      <c r="GP3365" s="277"/>
      <c r="GQ3365" s="277"/>
      <c r="GR3365" s="277"/>
      <c r="GS3365" s="277"/>
      <c r="GT3365" s="277"/>
      <c r="GU3365" s="277"/>
      <c r="GW3365" s="157"/>
      <c r="GX3365" s="157"/>
      <c r="GY3365" s="157"/>
      <c r="GZ3365" s="277"/>
      <c r="HA3365" s="157"/>
      <c r="HB3365" s="157"/>
      <c r="HC3365" s="277"/>
      <c r="HD3365" s="277"/>
      <c r="HE3365" s="140" t="s">
        <v>693</v>
      </c>
      <c r="HF3365" s="277"/>
      <c r="HH3365" s="289"/>
    </row>
    <row r="3366" spans="1:216" ht="12.75" customHeight="1">
      <c r="A3366" s="497" t="s">
        <v>2436</v>
      </c>
      <c r="B3366" s="497"/>
      <c r="C3366" s="497"/>
      <c r="D3366" s="497"/>
      <c r="E3366" s="497"/>
      <c r="F3366" s="497"/>
      <c r="G3366" s="497"/>
      <c r="H3366" s="497"/>
      <c r="I3366" s="497"/>
      <c r="J3366" s="497"/>
      <c r="K3366" s="497"/>
      <c r="L3366" s="497"/>
      <c r="M3366" s="497"/>
      <c r="N3366" s="497"/>
      <c r="O3366" s="497"/>
      <c r="P3366" s="497"/>
      <c r="GO3366" s="277" t="s">
        <v>2436</v>
      </c>
      <c r="GP3366" s="277"/>
      <c r="GQ3366" s="277"/>
      <c r="GR3366" s="277"/>
      <c r="GS3366" s="277"/>
      <c r="GT3366" s="277"/>
      <c r="GU3366" s="277"/>
      <c r="GW3366" s="157"/>
      <c r="GX3366" s="157"/>
      <c r="GY3366" s="157"/>
      <c r="GZ3366" s="277"/>
      <c r="HA3366" s="157"/>
      <c r="HB3366" s="157"/>
      <c r="HC3366" s="277"/>
      <c r="HD3366" s="277"/>
      <c r="HF3366" s="277"/>
      <c r="HH3366" s="289"/>
    </row>
    <row r="3367" spans="1:216" ht="22.5" customHeight="1">
      <c r="A3367" s="178" t="s">
        <v>974</v>
      </c>
      <c r="B3367" s="179" t="s">
        <v>2437</v>
      </c>
      <c r="C3367" s="498" t="s">
        <v>2438</v>
      </c>
      <c r="D3367" s="498"/>
      <c r="E3367" s="498"/>
      <c r="F3367" s="498"/>
      <c r="G3367" s="498"/>
      <c r="H3367" s="180" t="s">
        <v>142</v>
      </c>
      <c r="I3367" s="181">
        <v>1</v>
      </c>
      <c r="J3367" s="182">
        <v>1</v>
      </c>
      <c r="K3367" s="182">
        <v>1</v>
      </c>
      <c r="L3367" s="211">
        <v>1243.98</v>
      </c>
      <c r="M3367" s="219">
        <v>1.07</v>
      </c>
      <c r="N3367" s="239">
        <v>1331.06</v>
      </c>
      <c r="O3367" s="217">
        <v>1.0367</v>
      </c>
      <c r="P3367" s="212">
        <v>1379.91</v>
      </c>
      <c r="GO3367" s="277"/>
      <c r="GP3367" s="277"/>
      <c r="GQ3367" s="277" t="s">
        <v>2438</v>
      </c>
      <c r="GR3367" s="277"/>
      <c r="GS3367" s="277"/>
      <c r="GT3367" s="277"/>
      <c r="GU3367" s="277"/>
      <c r="GW3367" s="157"/>
      <c r="GX3367" s="157"/>
      <c r="GY3367" s="157"/>
      <c r="GZ3367" s="277"/>
      <c r="HA3367" s="157"/>
      <c r="HB3367" s="157"/>
      <c r="HC3367" s="277"/>
      <c r="HD3367" s="277"/>
      <c r="HF3367" s="277"/>
      <c r="HH3367" s="289"/>
    </row>
    <row r="3368" spans="1:216" ht="12.75" customHeight="1">
      <c r="A3368" s="186"/>
      <c r="B3368" s="187"/>
      <c r="C3368" s="499" t="s">
        <v>2011</v>
      </c>
      <c r="D3368" s="499"/>
      <c r="E3368" s="499"/>
      <c r="F3368" s="499"/>
      <c r="G3368" s="499"/>
      <c r="H3368" s="499"/>
      <c r="I3368" s="499"/>
      <c r="J3368" s="499"/>
      <c r="K3368" s="499"/>
      <c r="L3368" s="499"/>
      <c r="M3368" s="499"/>
      <c r="N3368" s="499"/>
      <c r="O3368" s="499"/>
      <c r="P3368" s="499"/>
      <c r="GO3368" s="277"/>
      <c r="GP3368" s="277"/>
      <c r="GQ3368" s="277"/>
      <c r="GR3368" s="277"/>
      <c r="GS3368" s="277"/>
      <c r="GT3368" s="277"/>
      <c r="GU3368" s="277"/>
      <c r="GV3368" s="140" t="s">
        <v>2011</v>
      </c>
      <c r="GW3368" s="157"/>
      <c r="GX3368" s="157"/>
      <c r="GY3368" s="157"/>
      <c r="GZ3368" s="277"/>
      <c r="HA3368" s="157"/>
      <c r="HB3368" s="157"/>
      <c r="HC3368" s="277"/>
      <c r="HD3368" s="277"/>
      <c r="HF3368" s="277"/>
      <c r="HH3368" s="289"/>
    </row>
    <row r="3369" spans="1:216" ht="12.75" customHeight="1">
      <c r="A3369" s="213"/>
      <c r="B3369" s="214"/>
      <c r="C3369" s="500" t="s">
        <v>438</v>
      </c>
      <c r="D3369" s="500"/>
      <c r="E3369" s="500"/>
      <c r="F3369" s="500"/>
      <c r="G3369" s="500"/>
      <c r="H3369" s="180"/>
      <c r="I3369" s="181"/>
      <c r="J3369" s="181"/>
      <c r="K3369" s="181"/>
      <c r="L3369" s="183"/>
      <c r="M3369" s="181"/>
      <c r="N3369" s="183"/>
      <c r="O3369" s="181"/>
      <c r="P3369" s="212">
        <v>1379.91</v>
      </c>
      <c r="GO3369" s="277"/>
      <c r="GP3369" s="277"/>
      <c r="GQ3369" s="277"/>
      <c r="GR3369" s="277"/>
      <c r="GS3369" s="277"/>
      <c r="GT3369" s="277"/>
      <c r="GU3369" s="277"/>
      <c r="GW3369" s="157"/>
      <c r="GX3369" s="157"/>
      <c r="GY3369" s="157"/>
      <c r="GZ3369" s="277"/>
      <c r="HA3369" s="157"/>
      <c r="HB3369" s="157"/>
      <c r="HC3369" s="277" t="s">
        <v>438</v>
      </c>
      <c r="HD3369" s="277"/>
      <c r="HF3369" s="277"/>
      <c r="HH3369" s="289"/>
    </row>
    <row r="3370" spans="1:216" ht="22.5" customHeight="1">
      <c r="A3370" s="178" t="s">
        <v>978</v>
      </c>
      <c r="B3370" s="179" t="s">
        <v>2439</v>
      </c>
      <c r="C3370" s="498" t="s">
        <v>2440</v>
      </c>
      <c r="D3370" s="498"/>
      <c r="E3370" s="498"/>
      <c r="F3370" s="498"/>
      <c r="G3370" s="498"/>
      <c r="H3370" s="180" t="s">
        <v>142</v>
      </c>
      <c r="I3370" s="181">
        <v>7</v>
      </c>
      <c r="J3370" s="182">
        <v>1</v>
      </c>
      <c r="K3370" s="182">
        <v>7</v>
      </c>
      <c r="L3370" s="183"/>
      <c r="M3370" s="181"/>
      <c r="N3370" s="239">
        <v>1353.69</v>
      </c>
      <c r="O3370" s="254">
        <v>1.0891569999999999</v>
      </c>
      <c r="P3370" s="212">
        <v>10320.67</v>
      </c>
      <c r="GO3370" s="277"/>
      <c r="GP3370" s="277"/>
      <c r="GQ3370" s="277" t="s">
        <v>2440</v>
      </c>
      <c r="GR3370" s="277"/>
      <c r="GS3370" s="277"/>
      <c r="GT3370" s="277"/>
      <c r="GU3370" s="277"/>
      <c r="GW3370" s="157"/>
      <c r="GX3370" s="157"/>
      <c r="GY3370" s="157"/>
      <c r="GZ3370" s="277"/>
      <c r="HA3370" s="157"/>
      <c r="HB3370" s="157"/>
      <c r="HC3370" s="277"/>
      <c r="HD3370" s="277"/>
      <c r="HF3370" s="277"/>
      <c r="HH3370" s="289"/>
    </row>
    <row r="3371" spans="1:216" ht="22.5" customHeight="1">
      <c r="A3371" s="186"/>
      <c r="B3371" s="187" t="s">
        <v>2374</v>
      </c>
      <c r="C3371" s="499" t="s">
        <v>2375</v>
      </c>
      <c r="D3371" s="499"/>
      <c r="E3371" s="499"/>
      <c r="F3371" s="499"/>
      <c r="G3371" s="499"/>
      <c r="H3371" s="499"/>
      <c r="I3371" s="499"/>
      <c r="J3371" s="499"/>
      <c r="K3371" s="499"/>
      <c r="L3371" s="499"/>
      <c r="M3371" s="499"/>
      <c r="N3371" s="499"/>
      <c r="O3371" s="499"/>
      <c r="P3371" s="499"/>
      <c r="GO3371" s="277"/>
      <c r="GP3371" s="277"/>
      <c r="GQ3371" s="277"/>
      <c r="GR3371" s="277"/>
      <c r="GS3371" s="277"/>
      <c r="GT3371" s="277"/>
      <c r="GU3371" s="277"/>
      <c r="GV3371" s="140" t="s">
        <v>2375</v>
      </c>
      <c r="GW3371" s="157"/>
      <c r="GX3371" s="157"/>
      <c r="GY3371" s="157"/>
      <c r="GZ3371" s="277"/>
      <c r="HA3371" s="157"/>
      <c r="HB3371" s="157"/>
      <c r="HC3371" s="277"/>
      <c r="HD3371" s="277"/>
      <c r="HF3371" s="277"/>
      <c r="HH3371" s="289"/>
    </row>
    <row r="3372" spans="1:216" ht="12.75" customHeight="1">
      <c r="A3372" s="186"/>
      <c r="B3372" s="187" t="s">
        <v>1938</v>
      </c>
      <c r="C3372" s="499" t="s">
        <v>1939</v>
      </c>
      <c r="D3372" s="499"/>
      <c r="E3372" s="499"/>
      <c r="F3372" s="499"/>
      <c r="G3372" s="499"/>
      <c r="H3372" s="499"/>
      <c r="I3372" s="499"/>
      <c r="J3372" s="499"/>
      <c r="K3372" s="499"/>
      <c r="L3372" s="499"/>
      <c r="M3372" s="499"/>
      <c r="N3372" s="499"/>
      <c r="O3372" s="499"/>
      <c r="P3372" s="499"/>
      <c r="GO3372" s="277"/>
      <c r="GP3372" s="277"/>
      <c r="GQ3372" s="277"/>
      <c r="GR3372" s="277"/>
      <c r="GS3372" s="277"/>
      <c r="GT3372" s="277"/>
      <c r="GU3372" s="277"/>
      <c r="GV3372" s="140" t="s">
        <v>1939</v>
      </c>
      <c r="GW3372" s="157"/>
      <c r="GX3372" s="157"/>
      <c r="GY3372" s="157"/>
      <c r="GZ3372" s="277"/>
      <c r="HA3372" s="157"/>
      <c r="HB3372" s="157"/>
      <c r="HC3372" s="277"/>
      <c r="HD3372" s="277"/>
      <c r="HF3372" s="277"/>
      <c r="HH3372" s="289"/>
    </row>
    <row r="3373" spans="1:216" ht="12.75" customHeight="1">
      <c r="A3373" s="186"/>
      <c r="B3373" s="187"/>
      <c r="C3373" s="499" t="s">
        <v>2011</v>
      </c>
      <c r="D3373" s="499"/>
      <c r="E3373" s="499"/>
      <c r="F3373" s="499"/>
      <c r="G3373" s="499"/>
      <c r="H3373" s="499"/>
      <c r="I3373" s="499"/>
      <c r="J3373" s="499"/>
      <c r="K3373" s="499"/>
      <c r="L3373" s="499"/>
      <c r="M3373" s="499"/>
      <c r="N3373" s="499"/>
      <c r="O3373" s="499"/>
      <c r="P3373" s="499"/>
      <c r="GO3373" s="277"/>
      <c r="GP3373" s="277"/>
      <c r="GQ3373" s="277"/>
      <c r="GR3373" s="277"/>
      <c r="GS3373" s="277"/>
      <c r="GT3373" s="277"/>
      <c r="GU3373" s="277"/>
      <c r="GV3373" s="140" t="s">
        <v>2011</v>
      </c>
      <c r="GW3373" s="157"/>
      <c r="GX3373" s="157"/>
      <c r="GY3373" s="157"/>
      <c r="GZ3373" s="277"/>
      <c r="HA3373" s="157"/>
      <c r="HB3373" s="157"/>
      <c r="HC3373" s="277"/>
      <c r="HD3373" s="277"/>
      <c r="HF3373" s="277"/>
      <c r="HH3373" s="289"/>
    </row>
    <row r="3374" spans="1:216" ht="12.75" customHeight="1">
      <c r="A3374" s="213"/>
      <c r="B3374" s="214"/>
      <c r="C3374" s="500" t="s">
        <v>438</v>
      </c>
      <c r="D3374" s="500"/>
      <c r="E3374" s="500"/>
      <c r="F3374" s="500"/>
      <c r="G3374" s="500"/>
      <c r="H3374" s="180"/>
      <c r="I3374" s="181"/>
      <c r="J3374" s="181"/>
      <c r="K3374" s="181"/>
      <c r="L3374" s="183"/>
      <c r="M3374" s="181"/>
      <c r="N3374" s="183"/>
      <c r="O3374" s="181"/>
      <c r="P3374" s="212">
        <v>10320.67</v>
      </c>
      <c r="GO3374" s="277"/>
      <c r="GP3374" s="277"/>
      <c r="GQ3374" s="277"/>
      <c r="GR3374" s="277"/>
      <c r="GS3374" s="277"/>
      <c r="GT3374" s="277"/>
      <c r="GU3374" s="277"/>
      <c r="GW3374" s="157"/>
      <c r="GX3374" s="157"/>
      <c r="GY3374" s="157"/>
      <c r="GZ3374" s="277"/>
      <c r="HA3374" s="157"/>
      <c r="HB3374" s="157"/>
      <c r="HC3374" s="277" t="s">
        <v>438</v>
      </c>
      <c r="HD3374" s="277"/>
      <c r="HF3374" s="277"/>
      <c r="HH3374" s="289"/>
    </row>
    <row r="3375" spans="1:216" ht="22.5" customHeight="1">
      <c r="A3375" s="178" t="s">
        <v>981</v>
      </c>
      <c r="B3375" s="179" t="s">
        <v>2441</v>
      </c>
      <c r="C3375" s="498" t="s">
        <v>2442</v>
      </c>
      <c r="D3375" s="498"/>
      <c r="E3375" s="498"/>
      <c r="F3375" s="498"/>
      <c r="G3375" s="498"/>
      <c r="H3375" s="180" t="s">
        <v>142</v>
      </c>
      <c r="I3375" s="181">
        <v>2</v>
      </c>
      <c r="J3375" s="182">
        <v>1</v>
      </c>
      <c r="K3375" s="182">
        <v>2</v>
      </c>
      <c r="L3375" s="183"/>
      <c r="M3375" s="181"/>
      <c r="N3375" s="221">
        <v>307.42</v>
      </c>
      <c r="O3375" s="254">
        <v>1.0891569999999999</v>
      </c>
      <c r="P3375" s="240">
        <v>669.66</v>
      </c>
      <c r="GO3375" s="277"/>
      <c r="GP3375" s="277"/>
      <c r="GQ3375" s="277" t="s">
        <v>2442</v>
      </c>
      <c r="GR3375" s="277"/>
      <c r="GS3375" s="277"/>
      <c r="GT3375" s="277"/>
      <c r="GU3375" s="277"/>
      <c r="GW3375" s="157"/>
      <c r="GX3375" s="157"/>
      <c r="GY3375" s="157"/>
      <c r="GZ3375" s="277"/>
      <c r="HA3375" s="157"/>
      <c r="HB3375" s="157"/>
      <c r="HC3375" s="277"/>
      <c r="HD3375" s="277"/>
      <c r="HF3375" s="277"/>
      <c r="HH3375" s="289"/>
    </row>
    <row r="3376" spans="1:216" ht="22.5" customHeight="1">
      <c r="A3376" s="186"/>
      <c r="B3376" s="187" t="s">
        <v>2374</v>
      </c>
      <c r="C3376" s="499" t="s">
        <v>2375</v>
      </c>
      <c r="D3376" s="499"/>
      <c r="E3376" s="499"/>
      <c r="F3376" s="499"/>
      <c r="G3376" s="499"/>
      <c r="H3376" s="499"/>
      <c r="I3376" s="499"/>
      <c r="J3376" s="499"/>
      <c r="K3376" s="499"/>
      <c r="L3376" s="499"/>
      <c r="M3376" s="499"/>
      <c r="N3376" s="499"/>
      <c r="O3376" s="499"/>
      <c r="P3376" s="499"/>
      <c r="GO3376" s="277"/>
      <c r="GP3376" s="277"/>
      <c r="GQ3376" s="277"/>
      <c r="GR3376" s="277"/>
      <c r="GS3376" s="277"/>
      <c r="GT3376" s="277"/>
      <c r="GU3376" s="277"/>
      <c r="GV3376" s="140" t="s">
        <v>2375</v>
      </c>
      <c r="GW3376" s="157"/>
      <c r="GX3376" s="157"/>
      <c r="GY3376" s="157"/>
      <c r="GZ3376" s="277"/>
      <c r="HA3376" s="157"/>
      <c r="HB3376" s="157"/>
      <c r="HC3376" s="277"/>
      <c r="HD3376" s="277"/>
      <c r="HF3376" s="277"/>
      <c r="HH3376" s="289"/>
    </row>
    <row r="3377" spans="1:216" ht="12.75" customHeight="1">
      <c r="A3377" s="186"/>
      <c r="B3377" s="187" t="s">
        <v>1938</v>
      </c>
      <c r="C3377" s="499" t="s">
        <v>1939</v>
      </c>
      <c r="D3377" s="499"/>
      <c r="E3377" s="499"/>
      <c r="F3377" s="499"/>
      <c r="G3377" s="499"/>
      <c r="H3377" s="499"/>
      <c r="I3377" s="499"/>
      <c r="J3377" s="499"/>
      <c r="K3377" s="499"/>
      <c r="L3377" s="499"/>
      <c r="M3377" s="499"/>
      <c r="N3377" s="499"/>
      <c r="O3377" s="499"/>
      <c r="P3377" s="499"/>
      <c r="GO3377" s="277"/>
      <c r="GP3377" s="277"/>
      <c r="GQ3377" s="277"/>
      <c r="GR3377" s="277"/>
      <c r="GS3377" s="277"/>
      <c r="GT3377" s="277"/>
      <c r="GU3377" s="277"/>
      <c r="GV3377" s="140" t="s">
        <v>1939</v>
      </c>
      <c r="GW3377" s="157"/>
      <c r="GX3377" s="157"/>
      <c r="GY3377" s="157"/>
      <c r="GZ3377" s="277"/>
      <c r="HA3377" s="157"/>
      <c r="HB3377" s="157"/>
      <c r="HC3377" s="277"/>
      <c r="HD3377" s="277"/>
      <c r="HF3377" s="277"/>
      <c r="HH3377" s="289"/>
    </row>
    <row r="3378" spans="1:216" ht="12.75" customHeight="1">
      <c r="A3378" s="186"/>
      <c r="B3378" s="187"/>
      <c r="C3378" s="499" t="s">
        <v>2011</v>
      </c>
      <c r="D3378" s="499"/>
      <c r="E3378" s="499"/>
      <c r="F3378" s="499"/>
      <c r="G3378" s="499"/>
      <c r="H3378" s="499"/>
      <c r="I3378" s="499"/>
      <c r="J3378" s="499"/>
      <c r="K3378" s="499"/>
      <c r="L3378" s="499"/>
      <c r="M3378" s="499"/>
      <c r="N3378" s="499"/>
      <c r="O3378" s="499"/>
      <c r="P3378" s="499"/>
      <c r="GO3378" s="277"/>
      <c r="GP3378" s="277"/>
      <c r="GQ3378" s="277"/>
      <c r="GR3378" s="277"/>
      <c r="GS3378" s="277"/>
      <c r="GT3378" s="277"/>
      <c r="GU3378" s="277"/>
      <c r="GV3378" s="140" t="s">
        <v>2011</v>
      </c>
      <c r="GW3378" s="157"/>
      <c r="GX3378" s="157"/>
      <c r="GY3378" s="157"/>
      <c r="GZ3378" s="277"/>
      <c r="HA3378" s="157"/>
      <c r="HB3378" s="157"/>
      <c r="HC3378" s="277"/>
      <c r="HD3378" s="277"/>
      <c r="HF3378" s="277"/>
      <c r="HH3378" s="289"/>
    </row>
    <row r="3379" spans="1:216" ht="12.75" customHeight="1">
      <c r="A3379" s="213"/>
      <c r="B3379" s="214"/>
      <c r="C3379" s="500" t="s">
        <v>438</v>
      </c>
      <c r="D3379" s="500"/>
      <c r="E3379" s="500"/>
      <c r="F3379" s="500"/>
      <c r="G3379" s="500"/>
      <c r="H3379" s="180"/>
      <c r="I3379" s="181"/>
      <c r="J3379" s="181"/>
      <c r="K3379" s="181"/>
      <c r="L3379" s="183"/>
      <c r="M3379" s="181"/>
      <c r="N3379" s="183"/>
      <c r="O3379" s="181"/>
      <c r="P3379" s="240">
        <v>669.66</v>
      </c>
      <c r="GO3379" s="277"/>
      <c r="GP3379" s="277"/>
      <c r="GQ3379" s="277"/>
      <c r="GR3379" s="277"/>
      <c r="GS3379" s="277"/>
      <c r="GT3379" s="277"/>
      <c r="GU3379" s="277"/>
      <c r="GW3379" s="157"/>
      <c r="GX3379" s="157"/>
      <c r="GY3379" s="157"/>
      <c r="GZ3379" s="277"/>
      <c r="HA3379" s="157"/>
      <c r="HB3379" s="157"/>
      <c r="HC3379" s="277" t="s">
        <v>438</v>
      </c>
      <c r="HD3379" s="277"/>
      <c r="HF3379" s="277"/>
      <c r="HH3379" s="289"/>
    </row>
    <row r="3380" spans="1:216" ht="22.5" customHeight="1">
      <c r="A3380" s="178" t="s">
        <v>983</v>
      </c>
      <c r="B3380" s="179" t="s">
        <v>2443</v>
      </c>
      <c r="C3380" s="498" t="s">
        <v>2444</v>
      </c>
      <c r="D3380" s="498"/>
      <c r="E3380" s="498"/>
      <c r="F3380" s="498"/>
      <c r="G3380" s="498"/>
      <c r="H3380" s="180" t="s">
        <v>142</v>
      </c>
      <c r="I3380" s="181">
        <v>6</v>
      </c>
      <c r="J3380" s="182">
        <v>1</v>
      </c>
      <c r="K3380" s="182">
        <v>6</v>
      </c>
      <c r="L3380" s="183"/>
      <c r="M3380" s="181"/>
      <c r="N3380" s="239">
        <v>1470.77</v>
      </c>
      <c r="O3380" s="254">
        <v>1.0891569999999999</v>
      </c>
      <c r="P3380" s="212">
        <v>9611.4</v>
      </c>
      <c r="GO3380" s="277"/>
      <c r="GP3380" s="277"/>
      <c r="GQ3380" s="277" t="s">
        <v>2444</v>
      </c>
      <c r="GR3380" s="277"/>
      <c r="GS3380" s="277"/>
      <c r="GT3380" s="277"/>
      <c r="GU3380" s="277"/>
      <c r="GW3380" s="157"/>
      <c r="GX3380" s="157"/>
      <c r="GY3380" s="157"/>
      <c r="GZ3380" s="277"/>
      <c r="HA3380" s="157"/>
      <c r="HB3380" s="157"/>
      <c r="HC3380" s="277"/>
      <c r="HD3380" s="277"/>
      <c r="HF3380" s="277"/>
      <c r="HH3380" s="289"/>
    </row>
    <row r="3381" spans="1:216" ht="22.5" customHeight="1">
      <c r="A3381" s="186"/>
      <c r="B3381" s="187" t="s">
        <v>2374</v>
      </c>
      <c r="C3381" s="499" t="s">
        <v>2375</v>
      </c>
      <c r="D3381" s="499"/>
      <c r="E3381" s="499"/>
      <c r="F3381" s="499"/>
      <c r="G3381" s="499"/>
      <c r="H3381" s="499"/>
      <c r="I3381" s="499"/>
      <c r="J3381" s="499"/>
      <c r="K3381" s="499"/>
      <c r="L3381" s="499"/>
      <c r="M3381" s="499"/>
      <c r="N3381" s="499"/>
      <c r="O3381" s="499"/>
      <c r="P3381" s="499"/>
      <c r="GO3381" s="277"/>
      <c r="GP3381" s="277"/>
      <c r="GQ3381" s="277"/>
      <c r="GR3381" s="277"/>
      <c r="GS3381" s="277"/>
      <c r="GT3381" s="277"/>
      <c r="GU3381" s="277"/>
      <c r="GV3381" s="140" t="s">
        <v>2375</v>
      </c>
      <c r="GW3381" s="157"/>
      <c r="GX3381" s="157"/>
      <c r="GY3381" s="157"/>
      <c r="GZ3381" s="277"/>
      <c r="HA3381" s="157"/>
      <c r="HB3381" s="157"/>
      <c r="HC3381" s="277"/>
      <c r="HD3381" s="277"/>
      <c r="HF3381" s="277"/>
      <c r="HH3381" s="289"/>
    </row>
    <row r="3382" spans="1:216" ht="12.75" customHeight="1">
      <c r="A3382" s="186"/>
      <c r="B3382" s="187" t="s">
        <v>1938</v>
      </c>
      <c r="C3382" s="499" t="s">
        <v>1939</v>
      </c>
      <c r="D3382" s="499"/>
      <c r="E3382" s="499"/>
      <c r="F3382" s="499"/>
      <c r="G3382" s="499"/>
      <c r="H3382" s="499"/>
      <c r="I3382" s="499"/>
      <c r="J3382" s="499"/>
      <c r="K3382" s="499"/>
      <c r="L3382" s="499"/>
      <c r="M3382" s="499"/>
      <c r="N3382" s="499"/>
      <c r="O3382" s="499"/>
      <c r="P3382" s="499"/>
      <c r="GO3382" s="277"/>
      <c r="GP3382" s="277"/>
      <c r="GQ3382" s="277"/>
      <c r="GR3382" s="277"/>
      <c r="GS3382" s="277"/>
      <c r="GT3382" s="277"/>
      <c r="GU3382" s="277"/>
      <c r="GV3382" s="140" t="s">
        <v>1939</v>
      </c>
      <c r="GW3382" s="157"/>
      <c r="GX3382" s="157"/>
      <c r="GY3382" s="157"/>
      <c r="GZ3382" s="277"/>
      <c r="HA3382" s="157"/>
      <c r="HB3382" s="157"/>
      <c r="HC3382" s="277"/>
      <c r="HD3382" s="277"/>
      <c r="HF3382" s="277"/>
      <c r="HH3382" s="289"/>
    </row>
    <row r="3383" spans="1:216" ht="12.75" customHeight="1">
      <c r="A3383" s="186"/>
      <c r="B3383" s="187"/>
      <c r="C3383" s="499" t="s">
        <v>2011</v>
      </c>
      <c r="D3383" s="499"/>
      <c r="E3383" s="499"/>
      <c r="F3383" s="499"/>
      <c r="G3383" s="499"/>
      <c r="H3383" s="499"/>
      <c r="I3383" s="499"/>
      <c r="J3383" s="499"/>
      <c r="K3383" s="499"/>
      <c r="L3383" s="499"/>
      <c r="M3383" s="499"/>
      <c r="N3383" s="499"/>
      <c r="O3383" s="499"/>
      <c r="P3383" s="499"/>
      <c r="GO3383" s="277"/>
      <c r="GP3383" s="277"/>
      <c r="GQ3383" s="277"/>
      <c r="GR3383" s="277"/>
      <c r="GS3383" s="277"/>
      <c r="GT3383" s="277"/>
      <c r="GU3383" s="277"/>
      <c r="GV3383" s="140" t="s">
        <v>2011</v>
      </c>
      <c r="GW3383" s="157"/>
      <c r="GX3383" s="157"/>
      <c r="GY3383" s="157"/>
      <c r="GZ3383" s="277"/>
      <c r="HA3383" s="157"/>
      <c r="HB3383" s="157"/>
      <c r="HC3383" s="277"/>
      <c r="HD3383" s="277"/>
      <c r="HF3383" s="277"/>
      <c r="HH3383" s="289"/>
    </row>
    <row r="3384" spans="1:216" ht="12.75" customHeight="1">
      <c r="A3384" s="213"/>
      <c r="B3384" s="214"/>
      <c r="C3384" s="500" t="s">
        <v>438</v>
      </c>
      <c r="D3384" s="500"/>
      <c r="E3384" s="500"/>
      <c r="F3384" s="500"/>
      <c r="G3384" s="500"/>
      <c r="H3384" s="180"/>
      <c r="I3384" s="181"/>
      <c r="J3384" s="181"/>
      <c r="K3384" s="181"/>
      <c r="L3384" s="183"/>
      <c r="M3384" s="181"/>
      <c r="N3384" s="183"/>
      <c r="O3384" s="181"/>
      <c r="P3384" s="212">
        <v>9611.4</v>
      </c>
      <c r="GO3384" s="277"/>
      <c r="GP3384" s="277"/>
      <c r="GQ3384" s="277"/>
      <c r="GR3384" s="277"/>
      <c r="GS3384" s="277"/>
      <c r="GT3384" s="277"/>
      <c r="GU3384" s="277"/>
      <c r="GW3384" s="157"/>
      <c r="GX3384" s="157"/>
      <c r="GY3384" s="157"/>
      <c r="GZ3384" s="277"/>
      <c r="HA3384" s="157"/>
      <c r="HB3384" s="157"/>
      <c r="HC3384" s="277" t="s">
        <v>438</v>
      </c>
      <c r="HD3384" s="277"/>
      <c r="HF3384" s="277"/>
      <c r="HH3384" s="289"/>
    </row>
    <row r="3385" spans="1:216" ht="22.5" customHeight="1">
      <c r="A3385" s="178" t="s">
        <v>984</v>
      </c>
      <c r="B3385" s="179" t="s">
        <v>2445</v>
      </c>
      <c r="C3385" s="498" t="s">
        <v>2446</v>
      </c>
      <c r="D3385" s="498"/>
      <c r="E3385" s="498"/>
      <c r="F3385" s="498"/>
      <c r="G3385" s="498"/>
      <c r="H3385" s="180" t="s">
        <v>142</v>
      </c>
      <c r="I3385" s="181">
        <v>8</v>
      </c>
      <c r="J3385" s="182">
        <v>1</v>
      </c>
      <c r="K3385" s="182">
        <v>8</v>
      </c>
      <c r="L3385" s="183"/>
      <c r="M3385" s="181"/>
      <c r="N3385" s="221">
        <v>301.95999999999998</v>
      </c>
      <c r="O3385" s="254">
        <v>1.0891569999999999</v>
      </c>
      <c r="P3385" s="212">
        <v>2631.05</v>
      </c>
      <c r="GO3385" s="277"/>
      <c r="GP3385" s="277"/>
      <c r="GQ3385" s="277" t="s">
        <v>2446</v>
      </c>
      <c r="GR3385" s="277"/>
      <c r="GS3385" s="277"/>
      <c r="GT3385" s="277"/>
      <c r="GU3385" s="277"/>
      <c r="GW3385" s="157"/>
      <c r="GX3385" s="157"/>
      <c r="GY3385" s="157"/>
      <c r="GZ3385" s="277"/>
      <c r="HA3385" s="157"/>
      <c r="HB3385" s="157"/>
      <c r="HC3385" s="277"/>
      <c r="HD3385" s="277"/>
      <c r="HF3385" s="277"/>
      <c r="HH3385" s="289"/>
    </row>
    <row r="3386" spans="1:216" ht="22.5" customHeight="1">
      <c r="A3386" s="186"/>
      <c r="B3386" s="187" t="s">
        <v>2374</v>
      </c>
      <c r="C3386" s="499" t="s">
        <v>2375</v>
      </c>
      <c r="D3386" s="499"/>
      <c r="E3386" s="499"/>
      <c r="F3386" s="499"/>
      <c r="G3386" s="499"/>
      <c r="H3386" s="499"/>
      <c r="I3386" s="499"/>
      <c r="J3386" s="499"/>
      <c r="K3386" s="499"/>
      <c r="L3386" s="499"/>
      <c r="M3386" s="499"/>
      <c r="N3386" s="499"/>
      <c r="O3386" s="499"/>
      <c r="P3386" s="499"/>
      <c r="GO3386" s="277"/>
      <c r="GP3386" s="277"/>
      <c r="GQ3386" s="277"/>
      <c r="GR3386" s="277"/>
      <c r="GS3386" s="277"/>
      <c r="GT3386" s="277"/>
      <c r="GU3386" s="277"/>
      <c r="GV3386" s="140" t="s">
        <v>2375</v>
      </c>
      <c r="GW3386" s="157"/>
      <c r="GX3386" s="157"/>
      <c r="GY3386" s="157"/>
      <c r="GZ3386" s="277"/>
      <c r="HA3386" s="157"/>
      <c r="HB3386" s="157"/>
      <c r="HC3386" s="277"/>
      <c r="HD3386" s="277"/>
      <c r="HF3386" s="277"/>
      <c r="HH3386" s="289"/>
    </row>
    <row r="3387" spans="1:216" ht="12.75" customHeight="1">
      <c r="A3387" s="186"/>
      <c r="B3387" s="187" t="s">
        <v>1938</v>
      </c>
      <c r="C3387" s="499" t="s">
        <v>1939</v>
      </c>
      <c r="D3387" s="499"/>
      <c r="E3387" s="499"/>
      <c r="F3387" s="499"/>
      <c r="G3387" s="499"/>
      <c r="H3387" s="499"/>
      <c r="I3387" s="499"/>
      <c r="J3387" s="499"/>
      <c r="K3387" s="499"/>
      <c r="L3387" s="499"/>
      <c r="M3387" s="499"/>
      <c r="N3387" s="499"/>
      <c r="O3387" s="499"/>
      <c r="P3387" s="499"/>
      <c r="GO3387" s="277"/>
      <c r="GP3387" s="277"/>
      <c r="GQ3387" s="277"/>
      <c r="GR3387" s="277"/>
      <c r="GS3387" s="277"/>
      <c r="GT3387" s="277"/>
      <c r="GU3387" s="277"/>
      <c r="GV3387" s="140" t="s">
        <v>1939</v>
      </c>
      <c r="GW3387" s="157"/>
      <c r="GX3387" s="157"/>
      <c r="GY3387" s="157"/>
      <c r="GZ3387" s="277"/>
      <c r="HA3387" s="157"/>
      <c r="HB3387" s="157"/>
      <c r="HC3387" s="277"/>
      <c r="HD3387" s="277"/>
      <c r="HF3387" s="277"/>
      <c r="HH3387" s="289"/>
    </row>
    <row r="3388" spans="1:216" ht="12.75" customHeight="1">
      <c r="A3388" s="186"/>
      <c r="B3388" s="187"/>
      <c r="C3388" s="499" t="s">
        <v>2011</v>
      </c>
      <c r="D3388" s="499"/>
      <c r="E3388" s="499"/>
      <c r="F3388" s="499"/>
      <c r="G3388" s="499"/>
      <c r="H3388" s="499"/>
      <c r="I3388" s="499"/>
      <c r="J3388" s="499"/>
      <c r="K3388" s="499"/>
      <c r="L3388" s="499"/>
      <c r="M3388" s="499"/>
      <c r="N3388" s="499"/>
      <c r="O3388" s="499"/>
      <c r="P3388" s="499"/>
      <c r="GO3388" s="277"/>
      <c r="GP3388" s="277"/>
      <c r="GQ3388" s="277"/>
      <c r="GR3388" s="277"/>
      <c r="GS3388" s="277"/>
      <c r="GT3388" s="277"/>
      <c r="GU3388" s="277"/>
      <c r="GV3388" s="140" t="s">
        <v>2011</v>
      </c>
      <c r="GW3388" s="157"/>
      <c r="GX3388" s="157"/>
      <c r="GY3388" s="157"/>
      <c r="GZ3388" s="277"/>
      <c r="HA3388" s="157"/>
      <c r="HB3388" s="157"/>
      <c r="HC3388" s="277"/>
      <c r="HD3388" s="277"/>
      <c r="HF3388" s="277"/>
      <c r="HH3388" s="289"/>
    </row>
    <row r="3389" spans="1:216" ht="12.75" customHeight="1">
      <c r="A3389" s="213"/>
      <c r="B3389" s="214"/>
      <c r="C3389" s="500" t="s">
        <v>438</v>
      </c>
      <c r="D3389" s="500"/>
      <c r="E3389" s="500"/>
      <c r="F3389" s="500"/>
      <c r="G3389" s="500"/>
      <c r="H3389" s="180"/>
      <c r="I3389" s="181"/>
      <c r="J3389" s="181"/>
      <c r="K3389" s="181"/>
      <c r="L3389" s="183"/>
      <c r="M3389" s="181"/>
      <c r="N3389" s="183"/>
      <c r="O3389" s="181"/>
      <c r="P3389" s="212">
        <v>2631.05</v>
      </c>
      <c r="GO3389" s="277"/>
      <c r="GP3389" s="277"/>
      <c r="GQ3389" s="277"/>
      <c r="GR3389" s="277"/>
      <c r="GS3389" s="277"/>
      <c r="GT3389" s="277"/>
      <c r="GU3389" s="277"/>
      <c r="GW3389" s="157"/>
      <c r="GX3389" s="157"/>
      <c r="GY3389" s="157"/>
      <c r="GZ3389" s="277"/>
      <c r="HA3389" s="157"/>
      <c r="HB3389" s="157"/>
      <c r="HC3389" s="277" t="s">
        <v>438</v>
      </c>
      <c r="HD3389" s="277"/>
      <c r="HF3389" s="277"/>
      <c r="HH3389" s="289"/>
    </row>
    <row r="3390" spans="1:216" ht="22.5" customHeight="1">
      <c r="A3390" s="178" t="s">
        <v>985</v>
      </c>
      <c r="B3390" s="179" t="s">
        <v>2447</v>
      </c>
      <c r="C3390" s="498" t="s">
        <v>2448</v>
      </c>
      <c r="D3390" s="498"/>
      <c r="E3390" s="498"/>
      <c r="F3390" s="498"/>
      <c r="G3390" s="498"/>
      <c r="H3390" s="180" t="s">
        <v>142</v>
      </c>
      <c r="I3390" s="181">
        <v>3</v>
      </c>
      <c r="J3390" s="182">
        <v>1</v>
      </c>
      <c r="K3390" s="182">
        <v>3</v>
      </c>
      <c r="L3390" s="183"/>
      <c r="M3390" s="181"/>
      <c r="N3390" s="221">
        <v>579.75</v>
      </c>
      <c r="O3390" s="254">
        <v>1.0891569999999999</v>
      </c>
      <c r="P3390" s="212">
        <v>1894.32</v>
      </c>
      <c r="GO3390" s="277"/>
      <c r="GP3390" s="277"/>
      <c r="GQ3390" s="277" t="s">
        <v>2448</v>
      </c>
      <c r="GR3390" s="277"/>
      <c r="GS3390" s="277"/>
      <c r="GT3390" s="277"/>
      <c r="GU3390" s="277"/>
      <c r="GW3390" s="157"/>
      <c r="GX3390" s="157"/>
      <c r="GY3390" s="157"/>
      <c r="GZ3390" s="277"/>
      <c r="HA3390" s="157"/>
      <c r="HB3390" s="157"/>
      <c r="HC3390" s="277"/>
      <c r="HD3390" s="277"/>
      <c r="HF3390" s="277"/>
      <c r="HH3390" s="289"/>
    </row>
    <row r="3391" spans="1:216" ht="22.5" customHeight="1">
      <c r="A3391" s="186"/>
      <c r="B3391" s="187" t="s">
        <v>2374</v>
      </c>
      <c r="C3391" s="499" t="s">
        <v>2375</v>
      </c>
      <c r="D3391" s="499"/>
      <c r="E3391" s="499"/>
      <c r="F3391" s="499"/>
      <c r="G3391" s="499"/>
      <c r="H3391" s="499"/>
      <c r="I3391" s="499"/>
      <c r="J3391" s="499"/>
      <c r="K3391" s="499"/>
      <c r="L3391" s="499"/>
      <c r="M3391" s="499"/>
      <c r="N3391" s="499"/>
      <c r="O3391" s="499"/>
      <c r="P3391" s="499"/>
      <c r="GO3391" s="277"/>
      <c r="GP3391" s="277"/>
      <c r="GQ3391" s="277"/>
      <c r="GR3391" s="277"/>
      <c r="GS3391" s="277"/>
      <c r="GT3391" s="277"/>
      <c r="GU3391" s="277"/>
      <c r="GV3391" s="140" t="s">
        <v>2375</v>
      </c>
      <c r="GW3391" s="157"/>
      <c r="GX3391" s="157"/>
      <c r="GY3391" s="157"/>
      <c r="GZ3391" s="277"/>
      <c r="HA3391" s="157"/>
      <c r="HB3391" s="157"/>
      <c r="HC3391" s="277"/>
      <c r="HD3391" s="277"/>
      <c r="HF3391" s="277"/>
      <c r="HH3391" s="289"/>
    </row>
    <row r="3392" spans="1:216" ht="12.75" customHeight="1">
      <c r="A3392" s="186"/>
      <c r="B3392" s="187" t="s">
        <v>1938</v>
      </c>
      <c r="C3392" s="499" t="s">
        <v>1939</v>
      </c>
      <c r="D3392" s="499"/>
      <c r="E3392" s="499"/>
      <c r="F3392" s="499"/>
      <c r="G3392" s="499"/>
      <c r="H3392" s="499"/>
      <c r="I3392" s="499"/>
      <c r="J3392" s="499"/>
      <c r="K3392" s="499"/>
      <c r="L3392" s="499"/>
      <c r="M3392" s="499"/>
      <c r="N3392" s="499"/>
      <c r="O3392" s="499"/>
      <c r="P3392" s="499"/>
      <c r="GO3392" s="277"/>
      <c r="GP3392" s="277"/>
      <c r="GQ3392" s="277"/>
      <c r="GR3392" s="277"/>
      <c r="GS3392" s="277"/>
      <c r="GT3392" s="277"/>
      <c r="GU3392" s="277"/>
      <c r="GV3392" s="140" t="s">
        <v>1939</v>
      </c>
      <c r="GW3392" s="157"/>
      <c r="GX3392" s="157"/>
      <c r="GY3392" s="157"/>
      <c r="GZ3392" s="277"/>
      <c r="HA3392" s="157"/>
      <c r="HB3392" s="157"/>
      <c r="HC3392" s="277"/>
      <c r="HD3392" s="277"/>
      <c r="HF3392" s="277"/>
      <c r="HH3392" s="289"/>
    </row>
    <row r="3393" spans="1:216" ht="12.75" customHeight="1">
      <c r="A3393" s="186"/>
      <c r="B3393" s="187"/>
      <c r="C3393" s="499" t="s">
        <v>2011</v>
      </c>
      <c r="D3393" s="499"/>
      <c r="E3393" s="499"/>
      <c r="F3393" s="499"/>
      <c r="G3393" s="499"/>
      <c r="H3393" s="499"/>
      <c r="I3393" s="499"/>
      <c r="J3393" s="499"/>
      <c r="K3393" s="499"/>
      <c r="L3393" s="499"/>
      <c r="M3393" s="499"/>
      <c r="N3393" s="499"/>
      <c r="O3393" s="499"/>
      <c r="P3393" s="499"/>
      <c r="GO3393" s="277"/>
      <c r="GP3393" s="277"/>
      <c r="GQ3393" s="277"/>
      <c r="GR3393" s="277"/>
      <c r="GS3393" s="277"/>
      <c r="GT3393" s="277"/>
      <c r="GU3393" s="277"/>
      <c r="GV3393" s="140" t="s">
        <v>2011</v>
      </c>
      <c r="GW3393" s="157"/>
      <c r="GX3393" s="157"/>
      <c r="GY3393" s="157"/>
      <c r="GZ3393" s="277"/>
      <c r="HA3393" s="157"/>
      <c r="HB3393" s="157"/>
      <c r="HC3393" s="277"/>
      <c r="HD3393" s="277"/>
      <c r="HF3393" s="277"/>
      <c r="HH3393" s="289"/>
    </row>
    <row r="3394" spans="1:216" ht="12.75" customHeight="1">
      <c r="A3394" s="213"/>
      <c r="B3394" s="214"/>
      <c r="C3394" s="500" t="s">
        <v>438</v>
      </c>
      <c r="D3394" s="500"/>
      <c r="E3394" s="500"/>
      <c r="F3394" s="500"/>
      <c r="G3394" s="500"/>
      <c r="H3394" s="180"/>
      <c r="I3394" s="181"/>
      <c r="J3394" s="181"/>
      <c r="K3394" s="181"/>
      <c r="L3394" s="183"/>
      <c r="M3394" s="181"/>
      <c r="N3394" s="183"/>
      <c r="O3394" s="181"/>
      <c r="P3394" s="212">
        <v>1894.32</v>
      </c>
      <c r="GO3394" s="277"/>
      <c r="GP3394" s="277"/>
      <c r="GQ3394" s="277"/>
      <c r="GR3394" s="277"/>
      <c r="GS3394" s="277"/>
      <c r="GT3394" s="277"/>
      <c r="GU3394" s="277"/>
      <c r="GW3394" s="157"/>
      <c r="GX3394" s="157"/>
      <c r="GY3394" s="157"/>
      <c r="GZ3394" s="277"/>
      <c r="HA3394" s="157"/>
      <c r="HB3394" s="157"/>
      <c r="HC3394" s="277" t="s">
        <v>438</v>
      </c>
      <c r="HD3394" s="277"/>
      <c r="HF3394" s="277"/>
      <c r="HH3394" s="289"/>
    </row>
    <row r="3395" spans="1:216" ht="22.5" customHeight="1">
      <c r="A3395" s="178" t="s">
        <v>988</v>
      </c>
      <c r="B3395" s="179" t="s">
        <v>2449</v>
      </c>
      <c r="C3395" s="498" t="s">
        <v>2450</v>
      </c>
      <c r="D3395" s="498"/>
      <c r="E3395" s="498"/>
      <c r="F3395" s="498"/>
      <c r="G3395" s="498"/>
      <c r="H3395" s="180" t="s">
        <v>142</v>
      </c>
      <c r="I3395" s="181">
        <v>12</v>
      </c>
      <c r="J3395" s="182">
        <v>1</v>
      </c>
      <c r="K3395" s="182">
        <v>12</v>
      </c>
      <c r="L3395" s="183"/>
      <c r="M3395" s="181"/>
      <c r="N3395" s="221">
        <v>671.4</v>
      </c>
      <c r="O3395" s="254">
        <v>1.0891569999999999</v>
      </c>
      <c r="P3395" s="212">
        <v>8775.1200000000008</v>
      </c>
      <c r="GO3395" s="277"/>
      <c r="GP3395" s="277"/>
      <c r="GQ3395" s="277" t="s">
        <v>2450</v>
      </c>
      <c r="GR3395" s="277"/>
      <c r="GS3395" s="277"/>
      <c r="GT3395" s="277"/>
      <c r="GU3395" s="277"/>
      <c r="GW3395" s="157"/>
      <c r="GX3395" s="157"/>
      <c r="GY3395" s="157"/>
      <c r="GZ3395" s="277"/>
      <c r="HA3395" s="157"/>
      <c r="HB3395" s="157"/>
      <c r="HC3395" s="277"/>
      <c r="HD3395" s="277"/>
      <c r="HF3395" s="277"/>
      <c r="HH3395" s="289"/>
    </row>
    <row r="3396" spans="1:216" ht="22.5" customHeight="1">
      <c r="A3396" s="186"/>
      <c r="B3396" s="187" t="s">
        <v>2374</v>
      </c>
      <c r="C3396" s="499" t="s">
        <v>2375</v>
      </c>
      <c r="D3396" s="499"/>
      <c r="E3396" s="499"/>
      <c r="F3396" s="499"/>
      <c r="G3396" s="499"/>
      <c r="H3396" s="499"/>
      <c r="I3396" s="499"/>
      <c r="J3396" s="499"/>
      <c r="K3396" s="499"/>
      <c r="L3396" s="499"/>
      <c r="M3396" s="499"/>
      <c r="N3396" s="499"/>
      <c r="O3396" s="499"/>
      <c r="P3396" s="499"/>
      <c r="GO3396" s="277"/>
      <c r="GP3396" s="277"/>
      <c r="GQ3396" s="277"/>
      <c r="GR3396" s="277"/>
      <c r="GS3396" s="277"/>
      <c r="GT3396" s="277"/>
      <c r="GU3396" s="277"/>
      <c r="GV3396" s="140" t="s">
        <v>2375</v>
      </c>
      <c r="GW3396" s="157"/>
      <c r="GX3396" s="157"/>
      <c r="GY3396" s="157"/>
      <c r="GZ3396" s="277"/>
      <c r="HA3396" s="157"/>
      <c r="HB3396" s="157"/>
      <c r="HC3396" s="277"/>
      <c r="HD3396" s="277"/>
      <c r="HF3396" s="277"/>
      <c r="HH3396" s="289"/>
    </row>
    <row r="3397" spans="1:216" ht="12.75" customHeight="1">
      <c r="A3397" s="186"/>
      <c r="B3397" s="187" t="s">
        <v>1938</v>
      </c>
      <c r="C3397" s="499" t="s">
        <v>1939</v>
      </c>
      <c r="D3397" s="499"/>
      <c r="E3397" s="499"/>
      <c r="F3397" s="499"/>
      <c r="G3397" s="499"/>
      <c r="H3397" s="499"/>
      <c r="I3397" s="499"/>
      <c r="J3397" s="499"/>
      <c r="K3397" s="499"/>
      <c r="L3397" s="499"/>
      <c r="M3397" s="499"/>
      <c r="N3397" s="499"/>
      <c r="O3397" s="499"/>
      <c r="P3397" s="499"/>
      <c r="GO3397" s="277"/>
      <c r="GP3397" s="277"/>
      <c r="GQ3397" s="277"/>
      <c r="GR3397" s="277"/>
      <c r="GS3397" s="277"/>
      <c r="GT3397" s="277"/>
      <c r="GU3397" s="277"/>
      <c r="GV3397" s="140" t="s">
        <v>1939</v>
      </c>
      <c r="GW3397" s="157"/>
      <c r="GX3397" s="157"/>
      <c r="GY3397" s="157"/>
      <c r="GZ3397" s="277"/>
      <c r="HA3397" s="157"/>
      <c r="HB3397" s="157"/>
      <c r="HC3397" s="277"/>
      <c r="HD3397" s="277"/>
      <c r="HF3397" s="277"/>
      <c r="HH3397" s="289"/>
    </row>
    <row r="3398" spans="1:216" ht="12.75" customHeight="1">
      <c r="A3398" s="186"/>
      <c r="B3398" s="187"/>
      <c r="C3398" s="499" t="s">
        <v>2011</v>
      </c>
      <c r="D3398" s="499"/>
      <c r="E3398" s="499"/>
      <c r="F3398" s="499"/>
      <c r="G3398" s="499"/>
      <c r="H3398" s="499"/>
      <c r="I3398" s="499"/>
      <c r="J3398" s="499"/>
      <c r="K3398" s="499"/>
      <c r="L3398" s="499"/>
      <c r="M3398" s="499"/>
      <c r="N3398" s="499"/>
      <c r="O3398" s="499"/>
      <c r="P3398" s="499"/>
      <c r="GO3398" s="277"/>
      <c r="GP3398" s="277"/>
      <c r="GQ3398" s="277"/>
      <c r="GR3398" s="277"/>
      <c r="GS3398" s="277"/>
      <c r="GT3398" s="277"/>
      <c r="GU3398" s="277"/>
      <c r="GV3398" s="140" t="s">
        <v>2011</v>
      </c>
      <c r="GW3398" s="157"/>
      <c r="GX3398" s="157"/>
      <c r="GY3398" s="157"/>
      <c r="GZ3398" s="277"/>
      <c r="HA3398" s="157"/>
      <c r="HB3398" s="157"/>
      <c r="HC3398" s="277"/>
      <c r="HD3398" s="277"/>
      <c r="HF3398" s="277"/>
      <c r="HH3398" s="289"/>
    </row>
    <row r="3399" spans="1:216" ht="12.75" customHeight="1">
      <c r="A3399" s="213"/>
      <c r="B3399" s="214"/>
      <c r="C3399" s="500" t="s">
        <v>438</v>
      </c>
      <c r="D3399" s="500"/>
      <c r="E3399" s="500"/>
      <c r="F3399" s="500"/>
      <c r="G3399" s="500"/>
      <c r="H3399" s="180"/>
      <c r="I3399" s="181"/>
      <c r="J3399" s="181"/>
      <c r="K3399" s="181"/>
      <c r="L3399" s="183"/>
      <c r="M3399" s="181"/>
      <c r="N3399" s="183"/>
      <c r="O3399" s="181"/>
      <c r="P3399" s="212">
        <v>8775.1200000000008</v>
      </c>
      <c r="GO3399" s="277"/>
      <c r="GP3399" s="277"/>
      <c r="GQ3399" s="277"/>
      <c r="GR3399" s="277"/>
      <c r="GS3399" s="277"/>
      <c r="GT3399" s="277"/>
      <c r="GU3399" s="277"/>
      <c r="GW3399" s="157"/>
      <c r="GX3399" s="157"/>
      <c r="GY3399" s="157"/>
      <c r="GZ3399" s="277"/>
      <c r="HA3399" s="157"/>
      <c r="HB3399" s="157"/>
      <c r="HC3399" s="277" t="s">
        <v>438</v>
      </c>
      <c r="HD3399" s="277"/>
      <c r="HF3399" s="277"/>
      <c r="HH3399" s="289"/>
    </row>
    <row r="3400" spans="1:216" ht="22.5" customHeight="1">
      <c r="A3400" s="178" t="s">
        <v>991</v>
      </c>
      <c r="B3400" s="179" t="s">
        <v>2451</v>
      </c>
      <c r="C3400" s="498" t="s">
        <v>2452</v>
      </c>
      <c r="D3400" s="498"/>
      <c r="E3400" s="498"/>
      <c r="F3400" s="498"/>
      <c r="G3400" s="498"/>
      <c r="H3400" s="180" t="s">
        <v>142</v>
      </c>
      <c r="I3400" s="181">
        <v>1</v>
      </c>
      <c r="J3400" s="182">
        <v>1</v>
      </c>
      <c r="K3400" s="182">
        <v>1</v>
      </c>
      <c r="L3400" s="183"/>
      <c r="M3400" s="181"/>
      <c r="N3400" s="239">
        <v>1217.1300000000001</v>
      </c>
      <c r="O3400" s="254">
        <v>1.0891569999999999</v>
      </c>
      <c r="P3400" s="212">
        <v>1325.65</v>
      </c>
      <c r="GO3400" s="277"/>
      <c r="GP3400" s="277"/>
      <c r="GQ3400" s="277" t="s">
        <v>2452</v>
      </c>
      <c r="GR3400" s="277"/>
      <c r="GS3400" s="277"/>
      <c r="GT3400" s="277"/>
      <c r="GU3400" s="277"/>
      <c r="GW3400" s="157"/>
      <c r="GX3400" s="157"/>
      <c r="GY3400" s="157"/>
      <c r="GZ3400" s="277"/>
      <c r="HA3400" s="157"/>
      <c r="HB3400" s="157"/>
      <c r="HC3400" s="277"/>
      <c r="HD3400" s="277"/>
      <c r="HF3400" s="277"/>
      <c r="HH3400" s="289"/>
    </row>
    <row r="3401" spans="1:216" ht="22.5" customHeight="1">
      <c r="A3401" s="186"/>
      <c r="B3401" s="187" t="s">
        <v>2374</v>
      </c>
      <c r="C3401" s="499" t="s">
        <v>2375</v>
      </c>
      <c r="D3401" s="499"/>
      <c r="E3401" s="499"/>
      <c r="F3401" s="499"/>
      <c r="G3401" s="499"/>
      <c r="H3401" s="499"/>
      <c r="I3401" s="499"/>
      <c r="J3401" s="499"/>
      <c r="K3401" s="499"/>
      <c r="L3401" s="499"/>
      <c r="M3401" s="499"/>
      <c r="N3401" s="499"/>
      <c r="O3401" s="499"/>
      <c r="P3401" s="499"/>
      <c r="GO3401" s="277"/>
      <c r="GP3401" s="277"/>
      <c r="GQ3401" s="277"/>
      <c r="GR3401" s="277"/>
      <c r="GS3401" s="277"/>
      <c r="GT3401" s="277"/>
      <c r="GU3401" s="277"/>
      <c r="GV3401" s="140" t="s">
        <v>2375</v>
      </c>
      <c r="GW3401" s="157"/>
      <c r="GX3401" s="157"/>
      <c r="GY3401" s="157"/>
      <c r="GZ3401" s="277"/>
      <c r="HA3401" s="157"/>
      <c r="HB3401" s="157"/>
      <c r="HC3401" s="277"/>
      <c r="HD3401" s="277"/>
      <c r="HF3401" s="277"/>
      <c r="HH3401" s="289"/>
    </row>
    <row r="3402" spans="1:216" ht="12.75" customHeight="1">
      <c r="A3402" s="186"/>
      <c r="B3402" s="187" t="s">
        <v>1938</v>
      </c>
      <c r="C3402" s="499" t="s">
        <v>1939</v>
      </c>
      <c r="D3402" s="499"/>
      <c r="E3402" s="499"/>
      <c r="F3402" s="499"/>
      <c r="G3402" s="499"/>
      <c r="H3402" s="499"/>
      <c r="I3402" s="499"/>
      <c r="J3402" s="499"/>
      <c r="K3402" s="499"/>
      <c r="L3402" s="499"/>
      <c r="M3402" s="499"/>
      <c r="N3402" s="499"/>
      <c r="O3402" s="499"/>
      <c r="P3402" s="499"/>
      <c r="GO3402" s="277"/>
      <c r="GP3402" s="277"/>
      <c r="GQ3402" s="277"/>
      <c r="GR3402" s="277"/>
      <c r="GS3402" s="277"/>
      <c r="GT3402" s="277"/>
      <c r="GU3402" s="277"/>
      <c r="GV3402" s="140" t="s">
        <v>1939</v>
      </c>
      <c r="GW3402" s="157"/>
      <c r="GX3402" s="157"/>
      <c r="GY3402" s="157"/>
      <c r="GZ3402" s="277"/>
      <c r="HA3402" s="157"/>
      <c r="HB3402" s="157"/>
      <c r="HC3402" s="277"/>
      <c r="HD3402" s="277"/>
      <c r="HF3402" s="277"/>
      <c r="HH3402" s="289"/>
    </row>
    <row r="3403" spans="1:216" ht="12.75" customHeight="1">
      <c r="A3403" s="186"/>
      <c r="B3403" s="187"/>
      <c r="C3403" s="499" t="s">
        <v>2011</v>
      </c>
      <c r="D3403" s="499"/>
      <c r="E3403" s="499"/>
      <c r="F3403" s="499"/>
      <c r="G3403" s="499"/>
      <c r="H3403" s="499"/>
      <c r="I3403" s="499"/>
      <c r="J3403" s="499"/>
      <c r="K3403" s="499"/>
      <c r="L3403" s="499"/>
      <c r="M3403" s="499"/>
      <c r="N3403" s="499"/>
      <c r="O3403" s="499"/>
      <c r="P3403" s="499"/>
      <c r="GO3403" s="277"/>
      <c r="GP3403" s="277"/>
      <c r="GQ3403" s="277"/>
      <c r="GR3403" s="277"/>
      <c r="GS3403" s="277"/>
      <c r="GT3403" s="277"/>
      <c r="GU3403" s="277"/>
      <c r="GV3403" s="140" t="s">
        <v>2011</v>
      </c>
      <c r="GW3403" s="157"/>
      <c r="GX3403" s="157"/>
      <c r="GY3403" s="157"/>
      <c r="GZ3403" s="277"/>
      <c r="HA3403" s="157"/>
      <c r="HB3403" s="157"/>
      <c r="HC3403" s="277"/>
      <c r="HD3403" s="277"/>
      <c r="HF3403" s="277"/>
      <c r="HH3403" s="289"/>
    </row>
    <row r="3404" spans="1:216" ht="12.75" customHeight="1">
      <c r="A3404" s="213"/>
      <c r="B3404" s="214"/>
      <c r="C3404" s="500" t="s">
        <v>438</v>
      </c>
      <c r="D3404" s="500"/>
      <c r="E3404" s="500"/>
      <c r="F3404" s="500"/>
      <c r="G3404" s="500"/>
      <c r="H3404" s="180"/>
      <c r="I3404" s="181"/>
      <c r="J3404" s="181"/>
      <c r="K3404" s="181"/>
      <c r="L3404" s="183"/>
      <c r="M3404" s="181"/>
      <c r="N3404" s="183"/>
      <c r="O3404" s="181"/>
      <c r="P3404" s="212">
        <v>1325.65</v>
      </c>
      <c r="GO3404" s="277"/>
      <c r="GP3404" s="277"/>
      <c r="GQ3404" s="277"/>
      <c r="GR3404" s="277"/>
      <c r="GS3404" s="277"/>
      <c r="GT3404" s="277"/>
      <c r="GU3404" s="277"/>
      <c r="GW3404" s="157"/>
      <c r="GX3404" s="157"/>
      <c r="GY3404" s="157"/>
      <c r="GZ3404" s="277"/>
      <c r="HA3404" s="157"/>
      <c r="HB3404" s="157"/>
      <c r="HC3404" s="277" t="s">
        <v>438</v>
      </c>
      <c r="HD3404" s="277"/>
      <c r="HF3404" s="277"/>
      <c r="HH3404" s="289"/>
    </row>
    <row r="3405" spans="1:216" ht="22.5" customHeight="1">
      <c r="A3405" s="178" t="s">
        <v>994</v>
      </c>
      <c r="B3405" s="179" t="s">
        <v>2453</v>
      </c>
      <c r="C3405" s="498" t="s">
        <v>2454</v>
      </c>
      <c r="D3405" s="498"/>
      <c r="E3405" s="498"/>
      <c r="F3405" s="498"/>
      <c r="G3405" s="498"/>
      <c r="H3405" s="180" t="s">
        <v>142</v>
      </c>
      <c r="I3405" s="181">
        <v>1</v>
      </c>
      <c r="J3405" s="182">
        <v>1</v>
      </c>
      <c r="K3405" s="182">
        <v>1</v>
      </c>
      <c r="L3405" s="183"/>
      <c r="M3405" s="181"/>
      <c r="N3405" s="221">
        <v>252.72</v>
      </c>
      <c r="O3405" s="254">
        <v>1.0891569999999999</v>
      </c>
      <c r="P3405" s="240">
        <v>275.25</v>
      </c>
      <c r="GO3405" s="277"/>
      <c r="GP3405" s="277"/>
      <c r="GQ3405" s="277" t="s">
        <v>2454</v>
      </c>
      <c r="GR3405" s="277"/>
      <c r="GS3405" s="277"/>
      <c r="GT3405" s="277"/>
      <c r="GU3405" s="277"/>
      <c r="GW3405" s="157"/>
      <c r="GX3405" s="157"/>
      <c r="GY3405" s="157"/>
      <c r="GZ3405" s="277"/>
      <c r="HA3405" s="157"/>
      <c r="HB3405" s="157"/>
      <c r="HC3405" s="277"/>
      <c r="HD3405" s="277"/>
      <c r="HF3405" s="277"/>
      <c r="HH3405" s="289"/>
    </row>
    <row r="3406" spans="1:216" ht="22.5" customHeight="1">
      <c r="A3406" s="186"/>
      <c r="B3406" s="187" t="s">
        <v>2374</v>
      </c>
      <c r="C3406" s="499" t="s">
        <v>2375</v>
      </c>
      <c r="D3406" s="499"/>
      <c r="E3406" s="499"/>
      <c r="F3406" s="499"/>
      <c r="G3406" s="499"/>
      <c r="H3406" s="499"/>
      <c r="I3406" s="499"/>
      <c r="J3406" s="499"/>
      <c r="K3406" s="499"/>
      <c r="L3406" s="499"/>
      <c r="M3406" s="499"/>
      <c r="N3406" s="499"/>
      <c r="O3406" s="499"/>
      <c r="P3406" s="499"/>
      <c r="GO3406" s="277"/>
      <c r="GP3406" s="277"/>
      <c r="GQ3406" s="277"/>
      <c r="GR3406" s="277"/>
      <c r="GS3406" s="277"/>
      <c r="GT3406" s="277"/>
      <c r="GU3406" s="277"/>
      <c r="GV3406" s="140" t="s">
        <v>2375</v>
      </c>
      <c r="GW3406" s="157"/>
      <c r="GX3406" s="157"/>
      <c r="GY3406" s="157"/>
      <c r="GZ3406" s="277"/>
      <c r="HA3406" s="157"/>
      <c r="HB3406" s="157"/>
      <c r="HC3406" s="277"/>
      <c r="HD3406" s="277"/>
      <c r="HF3406" s="277"/>
      <c r="HH3406" s="289"/>
    </row>
    <row r="3407" spans="1:216" ht="12.75" customHeight="1">
      <c r="A3407" s="186"/>
      <c r="B3407" s="187" t="s">
        <v>1938</v>
      </c>
      <c r="C3407" s="499" t="s">
        <v>1939</v>
      </c>
      <c r="D3407" s="499"/>
      <c r="E3407" s="499"/>
      <c r="F3407" s="499"/>
      <c r="G3407" s="499"/>
      <c r="H3407" s="499"/>
      <c r="I3407" s="499"/>
      <c r="J3407" s="499"/>
      <c r="K3407" s="499"/>
      <c r="L3407" s="499"/>
      <c r="M3407" s="499"/>
      <c r="N3407" s="499"/>
      <c r="O3407" s="499"/>
      <c r="P3407" s="499"/>
      <c r="GO3407" s="277"/>
      <c r="GP3407" s="277"/>
      <c r="GQ3407" s="277"/>
      <c r="GR3407" s="277"/>
      <c r="GS3407" s="277"/>
      <c r="GT3407" s="277"/>
      <c r="GU3407" s="277"/>
      <c r="GV3407" s="140" t="s">
        <v>1939</v>
      </c>
      <c r="GW3407" s="157"/>
      <c r="GX3407" s="157"/>
      <c r="GY3407" s="157"/>
      <c r="GZ3407" s="277"/>
      <c r="HA3407" s="157"/>
      <c r="HB3407" s="157"/>
      <c r="HC3407" s="277"/>
      <c r="HD3407" s="277"/>
      <c r="HF3407" s="277"/>
      <c r="HH3407" s="289"/>
    </row>
    <row r="3408" spans="1:216" ht="12.75" customHeight="1">
      <c r="A3408" s="186"/>
      <c r="B3408" s="187"/>
      <c r="C3408" s="499" t="s">
        <v>2011</v>
      </c>
      <c r="D3408" s="499"/>
      <c r="E3408" s="499"/>
      <c r="F3408" s="499"/>
      <c r="G3408" s="499"/>
      <c r="H3408" s="499"/>
      <c r="I3408" s="499"/>
      <c r="J3408" s="499"/>
      <c r="K3408" s="499"/>
      <c r="L3408" s="499"/>
      <c r="M3408" s="499"/>
      <c r="N3408" s="499"/>
      <c r="O3408" s="499"/>
      <c r="P3408" s="499"/>
      <c r="GO3408" s="277"/>
      <c r="GP3408" s="277"/>
      <c r="GQ3408" s="277"/>
      <c r="GR3408" s="277"/>
      <c r="GS3408" s="277"/>
      <c r="GT3408" s="277"/>
      <c r="GU3408" s="277"/>
      <c r="GV3408" s="140" t="s">
        <v>2011</v>
      </c>
      <c r="GW3408" s="157"/>
      <c r="GX3408" s="157"/>
      <c r="GY3408" s="157"/>
      <c r="GZ3408" s="277"/>
      <c r="HA3408" s="157"/>
      <c r="HB3408" s="157"/>
      <c r="HC3408" s="277"/>
      <c r="HD3408" s="277"/>
      <c r="HF3408" s="277"/>
      <c r="HH3408" s="289"/>
    </row>
    <row r="3409" spans="1:216" ht="12.75" customHeight="1">
      <c r="A3409" s="213"/>
      <c r="B3409" s="214"/>
      <c r="C3409" s="500" t="s">
        <v>438</v>
      </c>
      <c r="D3409" s="500"/>
      <c r="E3409" s="500"/>
      <c r="F3409" s="500"/>
      <c r="G3409" s="500"/>
      <c r="H3409" s="180"/>
      <c r="I3409" s="181"/>
      <c r="J3409" s="181"/>
      <c r="K3409" s="181"/>
      <c r="L3409" s="183"/>
      <c r="M3409" s="181"/>
      <c r="N3409" s="183"/>
      <c r="O3409" s="181"/>
      <c r="P3409" s="240">
        <v>275.25</v>
      </c>
      <c r="GO3409" s="277"/>
      <c r="GP3409" s="277"/>
      <c r="GQ3409" s="277"/>
      <c r="GR3409" s="277"/>
      <c r="GS3409" s="277"/>
      <c r="GT3409" s="277"/>
      <c r="GU3409" s="277"/>
      <c r="GW3409" s="157"/>
      <c r="GX3409" s="157"/>
      <c r="GY3409" s="157"/>
      <c r="GZ3409" s="277"/>
      <c r="HA3409" s="157"/>
      <c r="HB3409" s="157"/>
      <c r="HC3409" s="277" t="s">
        <v>438</v>
      </c>
      <c r="HD3409" s="277"/>
      <c r="HF3409" s="277"/>
      <c r="HH3409" s="289"/>
    </row>
    <row r="3410" spans="1:216" ht="22.5" customHeight="1">
      <c r="A3410" s="178" t="s">
        <v>995</v>
      </c>
      <c r="B3410" s="179" t="s">
        <v>2455</v>
      </c>
      <c r="C3410" s="498" t="s">
        <v>2456</v>
      </c>
      <c r="D3410" s="498"/>
      <c r="E3410" s="498"/>
      <c r="F3410" s="498"/>
      <c r="G3410" s="498"/>
      <c r="H3410" s="180" t="s">
        <v>142</v>
      </c>
      <c r="I3410" s="181">
        <v>7</v>
      </c>
      <c r="J3410" s="182">
        <v>1</v>
      </c>
      <c r="K3410" s="182">
        <v>7</v>
      </c>
      <c r="L3410" s="183"/>
      <c r="M3410" s="181"/>
      <c r="N3410" s="221">
        <v>252.72</v>
      </c>
      <c r="O3410" s="254">
        <v>1.0891569999999999</v>
      </c>
      <c r="P3410" s="212">
        <v>1926.76</v>
      </c>
      <c r="GO3410" s="277"/>
      <c r="GP3410" s="277"/>
      <c r="GQ3410" s="277" t="s">
        <v>2456</v>
      </c>
      <c r="GR3410" s="277"/>
      <c r="GS3410" s="277"/>
      <c r="GT3410" s="277"/>
      <c r="GU3410" s="277"/>
      <c r="GW3410" s="157"/>
      <c r="GX3410" s="157"/>
      <c r="GY3410" s="157"/>
      <c r="GZ3410" s="277"/>
      <c r="HA3410" s="157"/>
      <c r="HB3410" s="157"/>
      <c r="HC3410" s="277"/>
      <c r="HD3410" s="277"/>
      <c r="HF3410" s="277"/>
      <c r="HH3410" s="289"/>
    </row>
    <row r="3411" spans="1:216" ht="22.5" customHeight="1">
      <c r="A3411" s="186"/>
      <c r="B3411" s="187" t="s">
        <v>2374</v>
      </c>
      <c r="C3411" s="499" t="s">
        <v>2375</v>
      </c>
      <c r="D3411" s="499"/>
      <c r="E3411" s="499"/>
      <c r="F3411" s="499"/>
      <c r="G3411" s="499"/>
      <c r="H3411" s="499"/>
      <c r="I3411" s="499"/>
      <c r="J3411" s="499"/>
      <c r="K3411" s="499"/>
      <c r="L3411" s="499"/>
      <c r="M3411" s="499"/>
      <c r="N3411" s="499"/>
      <c r="O3411" s="499"/>
      <c r="P3411" s="499"/>
      <c r="GO3411" s="277"/>
      <c r="GP3411" s="277"/>
      <c r="GQ3411" s="277"/>
      <c r="GR3411" s="277"/>
      <c r="GS3411" s="277"/>
      <c r="GT3411" s="277"/>
      <c r="GU3411" s="277"/>
      <c r="GV3411" s="140" t="s">
        <v>2375</v>
      </c>
      <c r="GW3411" s="157"/>
      <c r="GX3411" s="157"/>
      <c r="GY3411" s="157"/>
      <c r="GZ3411" s="277"/>
      <c r="HA3411" s="157"/>
      <c r="HB3411" s="157"/>
      <c r="HC3411" s="277"/>
      <c r="HD3411" s="277"/>
      <c r="HF3411" s="277"/>
      <c r="HH3411" s="289"/>
    </row>
    <row r="3412" spans="1:216" ht="12.75" customHeight="1">
      <c r="A3412" s="186"/>
      <c r="B3412" s="187" t="s">
        <v>1938</v>
      </c>
      <c r="C3412" s="499" t="s">
        <v>1939</v>
      </c>
      <c r="D3412" s="499"/>
      <c r="E3412" s="499"/>
      <c r="F3412" s="499"/>
      <c r="G3412" s="499"/>
      <c r="H3412" s="499"/>
      <c r="I3412" s="499"/>
      <c r="J3412" s="499"/>
      <c r="K3412" s="499"/>
      <c r="L3412" s="499"/>
      <c r="M3412" s="499"/>
      <c r="N3412" s="499"/>
      <c r="O3412" s="499"/>
      <c r="P3412" s="499"/>
      <c r="GO3412" s="277"/>
      <c r="GP3412" s="277"/>
      <c r="GQ3412" s="277"/>
      <c r="GR3412" s="277"/>
      <c r="GS3412" s="277"/>
      <c r="GT3412" s="277"/>
      <c r="GU3412" s="277"/>
      <c r="GV3412" s="140" t="s">
        <v>1939</v>
      </c>
      <c r="GW3412" s="157"/>
      <c r="GX3412" s="157"/>
      <c r="GY3412" s="157"/>
      <c r="GZ3412" s="277"/>
      <c r="HA3412" s="157"/>
      <c r="HB3412" s="157"/>
      <c r="HC3412" s="277"/>
      <c r="HD3412" s="277"/>
      <c r="HF3412" s="277"/>
      <c r="HH3412" s="289"/>
    </row>
    <row r="3413" spans="1:216" ht="12.75" customHeight="1">
      <c r="A3413" s="186"/>
      <c r="B3413" s="187"/>
      <c r="C3413" s="499" t="s">
        <v>2011</v>
      </c>
      <c r="D3413" s="499"/>
      <c r="E3413" s="499"/>
      <c r="F3413" s="499"/>
      <c r="G3413" s="499"/>
      <c r="H3413" s="499"/>
      <c r="I3413" s="499"/>
      <c r="J3413" s="499"/>
      <c r="K3413" s="499"/>
      <c r="L3413" s="499"/>
      <c r="M3413" s="499"/>
      <c r="N3413" s="499"/>
      <c r="O3413" s="499"/>
      <c r="P3413" s="499"/>
      <c r="GO3413" s="277"/>
      <c r="GP3413" s="277"/>
      <c r="GQ3413" s="277"/>
      <c r="GR3413" s="277"/>
      <c r="GS3413" s="277"/>
      <c r="GT3413" s="277"/>
      <c r="GU3413" s="277"/>
      <c r="GV3413" s="140" t="s">
        <v>2011</v>
      </c>
      <c r="GW3413" s="157"/>
      <c r="GX3413" s="157"/>
      <c r="GY3413" s="157"/>
      <c r="GZ3413" s="277"/>
      <c r="HA3413" s="157"/>
      <c r="HB3413" s="157"/>
      <c r="HC3413" s="277"/>
      <c r="HD3413" s="277"/>
      <c r="HF3413" s="277"/>
      <c r="HH3413" s="289"/>
    </row>
    <row r="3414" spans="1:216" ht="12.75" customHeight="1">
      <c r="A3414" s="213"/>
      <c r="B3414" s="214"/>
      <c r="C3414" s="500" t="s">
        <v>438</v>
      </c>
      <c r="D3414" s="500"/>
      <c r="E3414" s="500"/>
      <c r="F3414" s="500"/>
      <c r="G3414" s="500"/>
      <c r="H3414" s="180"/>
      <c r="I3414" s="181"/>
      <c r="J3414" s="181"/>
      <c r="K3414" s="181"/>
      <c r="L3414" s="183"/>
      <c r="M3414" s="181"/>
      <c r="N3414" s="183"/>
      <c r="O3414" s="181"/>
      <c r="P3414" s="212">
        <v>1926.76</v>
      </c>
      <c r="GO3414" s="277"/>
      <c r="GP3414" s="277"/>
      <c r="GQ3414" s="277"/>
      <c r="GR3414" s="277"/>
      <c r="GS3414" s="277"/>
      <c r="GT3414" s="277"/>
      <c r="GU3414" s="277"/>
      <c r="GW3414" s="157"/>
      <c r="GX3414" s="157"/>
      <c r="GY3414" s="157"/>
      <c r="GZ3414" s="277"/>
      <c r="HA3414" s="157"/>
      <c r="HB3414" s="157"/>
      <c r="HC3414" s="277" t="s">
        <v>438</v>
      </c>
      <c r="HD3414" s="277"/>
      <c r="HF3414" s="277"/>
      <c r="HH3414" s="289"/>
    </row>
    <row r="3415" spans="1:216" ht="22.5" customHeight="1">
      <c r="A3415" s="178" t="s">
        <v>996</v>
      </c>
      <c r="B3415" s="179" t="s">
        <v>2457</v>
      </c>
      <c r="C3415" s="498" t="s">
        <v>2458</v>
      </c>
      <c r="D3415" s="498"/>
      <c r="E3415" s="498"/>
      <c r="F3415" s="498"/>
      <c r="G3415" s="498"/>
      <c r="H3415" s="180" t="s">
        <v>142</v>
      </c>
      <c r="I3415" s="181">
        <v>4</v>
      </c>
      <c r="J3415" s="182">
        <v>1</v>
      </c>
      <c r="K3415" s="182">
        <v>4</v>
      </c>
      <c r="L3415" s="183"/>
      <c r="M3415" s="181"/>
      <c r="N3415" s="239">
        <v>1067.1300000000001</v>
      </c>
      <c r="O3415" s="254">
        <v>1.0891569999999999</v>
      </c>
      <c r="P3415" s="212">
        <v>4649.09</v>
      </c>
      <c r="GO3415" s="277"/>
      <c r="GP3415" s="277"/>
      <c r="GQ3415" s="277" t="s">
        <v>2458</v>
      </c>
      <c r="GR3415" s="277"/>
      <c r="GS3415" s="277"/>
      <c r="GT3415" s="277"/>
      <c r="GU3415" s="277"/>
      <c r="GW3415" s="157"/>
      <c r="GX3415" s="157"/>
      <c r="GY3415" s="157"/>
      <c r="GZ3415" s="277"/>
      <c r="HA3415" s="157"/>
      <c r="HB3415" s="157"/>
      <c r="HC3415" s="277"/>
      <c r="HD3415" s="277"/>
      <c r="HF3415" s="277"/>
      <c r="HH3415" s="289"/>
    </row>
    <row r="3416" spans="1:216" ht="22.5" customHeight="1">
      <c r="A3416" s="186"/>
      <c r="B3416" s="187" t="s">
        <v>2374</v>
      </c>
      <c r="C3416" s="499" t="s">
        <v>2375</v>
      </c>
      <c r="D3416" s="499"/>
      <c r="E3416" s="499"/>
      <c r="F3416" s="499"/>
      <c r="G3416" s="499"/>
      <c r="H3416" s="499"/>
      <c r="I3416" s="499"/>
      <c r="J3416" s="499"/>
      <c r="K3416" s="499"/>
      <c r="L3416" s="499"/>
      <c r="M3416" s="499"/>
      <c r="N3416" s="499"/>
      <c r="O3416" s="499"/>
      <c r="P3416" s="499"/>
      <c r="GO3416" s="277"/>
      <c r="GP3416" s="277"/>
      <c r="GQ3416" s="277"/>
      <c r="GR3416" s="277"/>
      <c r="GS3416" s="277"/>
      <c r="GT3416" s="277"/>
      <c r="GU3416" s="277"/>
      <c r="GV3416" s="140" t="s">
        <v>2375</v>
      </c>
      <c r="GW3416" s="157"/>
      <c r="GX3416" s="157"/>
      <c r="GY3416" s="157"/>
      <c r="GZ3416" s="277"/>
      <c r="HA3416" s="157"/>
      <c r="HB3416" s="157"/>
      <c r="HC3416" s="277"/>
      <c r="HD3416" s="277"/>
      <c r="HF3416" s="277"/>
      <c r="HH3416" s="289"/>
    </row>
    <row r="3417" spans="1:216" ht="12.75" customHeight="1">
      <c r="A3417" s="186"/>
      <c r="B3417" s="187" t="s">
        <v>1938</v>
      </c>
      <c r="C3417" s="499" t="s">
        <v>1939</v>
      </c>
      <c r="D3417" s="499"/>
      <c r="E3417" s="499"/>
      <c r="F3417" s="499"/>
      <c r="G3417" s="499"/>
      <c r="H3417" s="499"/>
      <c r="I3417" s="499"/>
      <c r="J3417" s="499"/>
      <c r="K3417" s="499"/>
      <c r="L3417" s="499"/>
      <c r="M3417" s="499"/>
      <c r="N3417" s="499"/>
      <c r="O3417" s="499"/>
      <c r="P3417" s="499"/>
      <c r="GO3417" s="277"/>
      <c r="GP3417" s="277"/>
      <c r="GQ3417" s="277"/>
      <c r="GR3417" s="277"/>
      <c r="GS3417" s="277"/>
      <c r="GT3417" s="277"/>
      <c r="GU3417" s="277"/>
      <c r="GV3417" s="140" t="s">
        <v>1939</v>
      </c>
      <c r="GW3417" s="157"/>
      <c r="GX3417" s="157"/>
      <c r="GY3417" s="157"/>
      <c r="GZ3417" s="277"/>
      <c r="HA3417" s="157"/>
      <c r="HB3417" s="157"/>
      <c r="HC3417" s="277"/>
      <c r="HD3417" s="277"/>
      <c r="HF3417" s="277"/>
      <c r="HH3417" s="289"/>
    </row>
    <row r="3418" spans="1:216" ht="12.75" customHeight="1">
      <c r="A3418" s="186"/>
      <c r="B3418" s="187"/>
      <c r="C3418" s="499" t="s">
        <v>2011</v>
      </c>
      <c r="D3418" s="499"/>
      <c r="E3418" s="499"/>
      <c r="F3418" s="499"/>
      <c r="G3418" s="499"/>
      <c r="H3418" s="499"/>
      <c r="I3418" s="499"/>
      <c r="J3418" s="499"/>
      <c r="K3418" s="499"/>
      <c r="L3418" s="499"/>
      <c r="M3418" s="499"/>
      <c r="N3418" s="499"/>
      <c r="O3418" s="499"/>
      <c r="P3418" s="499"/>
      <c r="GO3418" s="277"/>
      <c r="GP3418" s="277"/>
      <c r="GQ3418" s="277"/>
      <c r="GR3418" s="277"/>
      <c r="GS3418" s="277"/>
      <c r="GT3418" s="277"/>
      <c r="GU3418" s="277"/>
      <c r="GV3418" s="140" t="s">
        <v>2011</v>
      </c>
      <c r="GW3418" s="157"/>
      <c r="GX3418" s="157"/>
      <c r="GY3418" s="157"/>
      <c r="GZ3418" s="277"/>
      <c r="HA3418" s="157"/>
      <c r="HB3418" s="157"/>
      <c r="HC3418" s="277"/>
      <c r="HD3418" s="277"/>
      <c r="HF3418" s="277"/>
      <c r="HH3418" s="289"/>
    </row>
    <row r="3419" spans="1:216" ht="12.75" customHeight="1">
      <c r="A3419" s="213"/>
      <c r="B3419" s="214"/>
      <c r="C3419" s="500" t="s">
        <v>438</v>
      </c>
      <c r="D3419" s="500"/>
      <c r="E3419" s="500"/>
      <c r="F3419" s="500"/>
      <c r="G3419" s="500"/>
      <c r="H3419" s="180"/>
      <c r="I3419" s="181"/>
      <c r="J3419" s="181"/>
      <c r="K3419" s="181"/>
      <c r="L3419" s="183"/>
      <c r="M3419" s="181"/>
      <c r="N3419" s="183"/>
      <c r="O3419" s="181"/>
      <c r="P3419" s="212">
        <v>4649.09</v>
      </c>
      <c r="GO3419" s="277"/>
      <c r="GP3419" s="277"/>
      <c r="GQ3419" s="277"/>
      <c r="GR3419" s="277"/>
      <c r="GS3419" s="277"/>
      <c r="GT3419" s="277"/>
      <c r="GU3419" s="277"/>
      <c r="GW3419" s="157"/>
      <c r="GX3419" s="157"/>
      <c r="GY3419" s="157"/>
      <c r="GZ3419" s="277"/>
      <c r="HA3419" s="157"/>
      <c r="HB3419" s="157"/>
      <c r="HC3419" s="277" t="s">
        <v>438</v>
      </c>
      <c r="HD3419" s="277"/>
      <c r="HF3419" s="277"/>
      <c r="HH3419" s="289"/>
    </row>
    <row r="3420" spans="1:216" ht="22.5" customHeight="1">
      <c r="A3420" s="178" t="s">
        <v>999</v>
      </c>
      <c r="B3420" s="179" t="s">
        <v>2459</v>
      </c>
      <c r="C3420" s="498" t="s">
        <v>2460</v>
      </c>
      <c r="D3420" s="498"/>
      <c r="E3420" s="498"/>
      <c r="F3420" s="498"/>
      <c r="G3420" s="498"/>
      <c r="H3420" s="180" t="s">
        <v>142</v>
      </c>
      <c r="I3420" s="181">
        <v>1</v>
      </c>
      <c r="J3420" s="182">
        <v>1</v>
      </c>
      <c r="K3420" s="182">
        <v>1</v>
      </c>
      <c r="L3420" s="183"/>
      <c r="M3420" s="181"/>
      <c r="N3420" s="239">
        <v>2217.41</v>
      </c>
      <c r="O3420" s="254">
        <v>1.0891569999999999</v>
      </c>
      <c r="P3420" s="212">
        <v>2415.11</v>
      </c>
      <c r="GO3420" s="277"/>
      <c r="GP3420" s="277"/>
      <c r="GQ3420" s="277" t="s">
        <v>2460</v>
      </c>
      <c r="GR3420" s="277"/>
      <c r="GS3420" s="277"/>
      <c r="GT3420" s="277"/>
      <c r="GU3420" s="277"/>
      <c r="GW3420" s="157"/>
      <c r="GX3420" s="157"/>
      <c r="GY3420" s="157"/>
      <c r="GZ3420" s="277"/>
      <c r="HA3420" s="157"/>
      <c r="HB3420" s="157"/>
      <c r="HC3420" s="277"/>
      <c r="HD3420" s="277"/>
      <c r="HF3420" s="277"/>
      <c r="HH3420" s="289"/>
    </row>
    <row r="3421" spans="1:216" ht="22.5" customHeight="1">
      <c r="A3421" s="186"/>
      <c r="B3421" s="187" t="s">
        <v>2374</v>
      </c>
      <c r="C3421" s="499" t="s">
        <v>2375</v>
      </c>
      <c r="D3421" s="499"/>
      <c r="E3421" s="499"/>
      <c r="F3421" s="499"/>
      <c r="G3421" s="499"/>
      <c r="H3421" s="499"/>
      <c r="I3421" s="499"/>
      <c r="J3421" s="499"/>
      <c r="K3421" s="499"/>
      <c r="L3421" s="499"/>
      <c r="M3421" s="499"/>
      <c r="N3421" s="499"/>
      <c r="O3421" s="499"/>
      <c r="P3421" s="499"/>
      <c r="GO3421" s="277"/>
      <c r="GP3421" s="277"/>
      <c r="GQ3421" s="277"/>
      <c r="GR3421" s="277"/>
      <c r="GS3421" s="277"/>
      <c r="GT3421" s="277"/>
      <c r="GU3421" s="277"/>
      <c r="GV3421" s="140" t="s">
        <v>2375</v>
      </c>
      <c r="GW3421" s="157"/>
      <c r="GX3421" s="157"/>
      <c r="GY3421" s="157"/>
      <c r="GZ3421" s="277"/>
      <c r="HA3421" s="157"/>
      <c r="HB3421" s="157"/>
      <c r="HC3421" s="277"/>
      <c r="HD3421" s="277"/>
      <c r="HF3421" s="277"/>
      <c r="HH3421" s="289"/>
    </row>
    <row r="3422" spans="1:216" ht="12.75" customHeight="1">
      <c r="A3422" s="186"/>
      <c r="B3422" s="187" t="s">
        <v>1938</v>
      </c>
      <c r="C3422" s="499" t="s">
        <v>1939</v>
      </c>
      <c r="D3422" s="499"/>
      <c r="E3422" s="499"/>
      <c r="F3422" s="499"/>
      <c r="G3422" s="499"/>
      <c r="H3422" s="499"/>
      <c r="I3422" s="499"/>
      <c r="J3422" s="499"/>
      <c r="K3422" s="499"/>
      <c r="L3422" s="499"/>
      <c r="M3422" s="499"/>
      <c r="N3422" s="499"/>
      <c r="O3422" s="499"/>
      <c r="P3422" s="499"/>
      <c r="GO3422" s="277"/>
      <c r="GP3422" s="277"/>
      <c r="GQ3422" s="277"/>
      <c r="GR3422" s="277"/>
      <c r="GS3422" s="277"/>
      <c r="GT3422" s="277"/>
      <c r="GU3422" s="277"/>
      <c r="GV3422" s="140" t="s">
        <v>1939</v>
      </c>
      <c r="GW3422" s="157"/>
      <c r="GX3422" s="157"/>
      <c r="GY3422" s="157"/>
      <c r="GZ3422" s="277"/>
      <c r="HA3422" s="157"/>
      <c r="HB3422" s="157"/>
      <c r="HC3422" s="277"/>
      <c r="HD3422" s="277"/>
      <c r="HF3422" s="277"/>
      <c r="HH3422" s="289"/>
    </row>
    <row r="3423" spans="1:216" ht="12.75" customHeight="1">
      <c r="A3423" s="186"/>
      <c r="B3423" s="187"/>
      <c r="C3423" s="499" t="s">
        <v>2011</v>
      </c>
      <c r="D3423" s="499"/>
      <c r="E3423" s="499"/>
      <c r="F3423" s="499"/>
      <c r="G3423" s="499"/>
      <c r="H3423" s="499"/>
      <c r="I3423" s="499"/>
      <c r="J3423" s="499"/>
      <c r="K3423" s="499"/>
      <c r="L3423" s="499"/>
      <c r="M3423" s="499"/>
      <c r="N3423" s="499"/>
      <c r="O3423" s="499"/>
      <c r="P3423" s="499"/>
      <c r="GO3423" s="277"/>
      <c r="GP3423" s="277"/>
      <c r="GQ3423" s="277"/>
      <c r="GR3423" s="277"/>
      <c r="GS3423" s="277"/>
      <c r="GT3423" s="277"/>
      <c r="GU3423" s="277"/>
      <c r="GV3423" s="140" t="s">
        <v>2011</v>
      </c>
      <c r="GW3423" s="157"/>
      <c r="GX3423" s="157"/>
      <c r="GY3423" s="157"/>
      <c r="GZ3423" s="277"/>
      <c r="HA3423" s="157"/>
      <c r="HB3423" s="157"/>
      <c r="HC3423" s="277"/>
      <c r="HD3423" s="277"/>
      <c r="HF3423" s="277"/>
      <c r="HH3423" s="289"/>
    </row>
    <row r="3424" spans="1:216" ht="12.75" customHeight="1">
      <c r="A3424" s="213"/>
      <c r="B3424" s="214"/>
      <c r="C3424" s="500" t="s">
        <v>438</v>
      </c>
      <c r="D3424" s="500"/>
      <c r="E3424" s="500"/>
      <c r="F3424" s="500"/>
      <c r="G3424" s="500"/>
      <c r="H3424" s="180"/>
      <c r="I3424" s="181"/>
      <c r="J3424" s="181"/>
      <c r="K3424" s="181"/>
      <c r="L3424" s="183"/>
      <c r="M3424" s="181"/>
      <c r="N3424" s="183"/>
      <c r="O3424" s="181"/>
      <c r="P3424" s="212">
        <v>2415.11</v>
      </c>
      <c r="GO3424" s="277"/>
      <c r="GP3424" s="277"/>
      <c r="GQ3424" s="277"/>
      <c r="GR3424" s="277"/>
      <c r="GS3424" s="277"/>
      <c r="GT3424" s="277"/>
      <c r="GU3424" s="277"/>
      <c r="GW3424" s="157"/>
      <c r="GX3424" s="157"/>
      <c r="GY3424" s="157"/>
      <c r="GZ3424" s="277"/>
      <c r="HA3424" s="157"/>
      <c r="HB3424" s="157"/>
      <c r="HC3424" s="277" t="s">
        <v>438</v>
      </c>
      <c r="HD3424" s="277"/>
      <c r="HF3424" s="277"/>
      <c r="HH3424" s="289"/>
    </row>
    <row r="3425" spans="1:216" ht="45" customHeight="1">
      <c r="A3425" s="178" t="s">
        <v>1001</v>
      </c>
      <c r="B3425" s="179" t="s">
        <v>2461</v>
      </c>
      <c r="C3425" s="498" t="s">
        <v>2462</v>
      </c>
      <c r="D3425" s="498"/>
      <c r="E3425" s="498"/>
      <c r="F3425" s="498"/>
      <c r="G3425" s="498"/>
      <c r="H3425" s="180" t="s">
        <v>142</v>
      </c>
      <c r="I3425" s="181">
        <v>2</v>
      </c>
      <c r="J3425" s="182">
        <v>1</v>
      </c>
      <c r="K3425" s="182">
        <v>2</v>
      </c>
      <c r="L3425" s="183"/>
      <c r="M3425" s="181"/>
      <c r="N3425" s="239">
        <v>9654.0499999999993</v>
      </c>
      <c r="O3425" s="254">
        <v>1.0891569999999999</v>
      </c>
      <c r="P3425" s="212">
        <v>21029.55</v>
      </c>
      <c r="GO3425" s="277"/>
      <c r="GP3425" s="277"/>
      <c r="GQ3425" s="277" t="s">
        <v>2462</v>
      </c>
      <c r="GR3425" s="277"/>
      <c r="GS3425" s="277"/>
      <c r="GT3425" s="277"/>
      <c r="GU3425" s="277"/>
      <c r="GW3425" s="157"/>
      <c r="GX3425" s="157"/>
      <c r="GY3425" s="157"/>
      <c r="GZ3425" s="277"/>
      <c r="HA3425" s="157"/>
      <c r="HB3425" s="157"/>
      <c r="HC3425" s="277"/>
      <c r="HD3425" s="277"/>
      <c r="HF3425" s="277"/>
      <c r="HH3425" s="289"/>
    </row>
    <row r="3426" spans="1:216" ht="22.5" customHeight="1">
      <c r="A3426" s="186"/>
      <c r="B3426" s="187" t="s">
        <v>2374</v>
      </c>
      <c r="C3426" s="499" t="s">
        <v>2375</v>
      </c>
      <c r="D3426" s="499"/>
      <c r="E3426" s="499"/>
      <c r="F3426" s="499"/>
      <c r="G3426" s="499"/>
      <c r="H3426" s="499"/>
      <c r="I3426" s="499"/>
      <c r="J3426" s="499"/>
      <c r="K3426" s="499"/>
      <c r="L3426" s="499"/>
      <c r="M3426" s="499"/>
      <c r="N3426" s="499"/>
      <c r="O3426" s="499"/>
      <c r="P3426" s="499"/>
      <c r="GO3426" s="277"/>
      <c r="GP3426" s="277"/>
      <c r="GQ3426" s="277"/>
      <c r="GR3426" s="277"/>
      <c r="GS3426" s="277"/>
      <c r="GT3426" s="277"/>
      <c r="GU3426" s="277"/>
      <c r="GV3426" s="140" t="s">
        <v>2375</v>
      </c>
      <c r="GW3426" s="157"/>
      <c r="GX3426" s="157"/>
      <c r="GY3426" s="157"/>
      <c r="GZ3426" s="277"/>
      <c r="HA3426" s="157"/>
      <c r="HB3426" s="157"/>
      <c r="HC3426" s="277"/>
      <c r="HD3426" s="277"/>
      <c r="HF3426" s="277"/>
      <c r="HH3426" s="289"/>
    </row>
    <row r="3427" spans="1:216" ht="12.75" customHeight="1">
      <c r="A3427" s="186"/>
      <c r="B3427" s="187" t="s">
        <v>1938</v>
      </c>
      <c r="C3427" s="499" t="s">
        <v>1939</v>
      </c>
      <c r="D3427" s="499"/>
      <c r="E3427" s="499"/>
      <c r="F3427" s="499"/>
      <c r="G3427" s="499"/>
      <c r="H3427" s="499"/>
      <c r="I3427" s="499"/>
      <c r="J3427" s="499"/>
      <c r="K3427" s="499"/>
      <c r="L3427" s="499"/>
      <c r="M3427" s="499"/>
      <c r="N3427" s="499"/>
      <c r="O3427" s="499"/>
      <c r="P3427" s="499"/>
      <c r="GO3427" s="277"/>
      <c r="GP3427" s="277"/>
      <c r="GQ3427" s="277"/>
      <c r="GR3427" s="277"/>
      <c r="GS3427" s="277"/>
      <c r="GT3427" s="277"/>
      <c r="GU3427" s="277"/>
      <c r="GV3427" s="140" t="s">
        <v>1939</v>
      </c>
      <c r="GW3427" s="157"/>
      <c r="GX3427" s="157"/>
      <c r="GY3427" s="157"/>
      <c r="GZ3427" s="277"/>
      <c r="HA3427" s="157"/>
      <c r="HB3427" s="157"/>
      <c r="HC3427" s="277"/>
      <c r="HD3427" s="277"/>
      <c r="HF3427" s="277"/>
      <c r="HH3427" s="289"/>
    </row>
    <row r="3428" spans="1:216" ht="12.75" customHeight="1">
      <c r="A3428" s="186"/>
      <c r="B3428" s="187"/>
      <c r="C3428" s="499" t="s">
        <v>2011</v>
      </c>
      <c r="D3428" s="499"/>
      <c r="E3428" s="499"/>
      <c r="F3428" s="499"/>
      <c r="G3428" s="499"/>
      <c r="H3428" s="499"/>
      <c r="I3428" s="499"/>
      <c r="J3428" s="499"/>
      <c r="K3428" s="499"/>
      <c r="L3428" s="499"/>
      <c r="M3428" s="499"/>
      <c r="N3428" s="499"/>
      <c r="O3428" s="499"/>
      <c r="P3428" s="499"/>
      <c r="GO3428" s="277"/>
      <c r="GP3428" s="277"/>
      <c r="GQ3428" s="277"/>
      <c r="GR3428" s="277"/>
      <c r="GS3428" s="277"/>
      <c r="GT3428" s="277"/>
      <c r="GU3428" s="277"/>
      <c r="GV3428" s="140" t="s">
        <v>2011</v>
      </c>
      <c r="GW3428" s="157"/>
      <c r="GX3428" s="157"/>
      <c r="GY3428" s="157"/>
      <c r="GZ3428" s="277"/>
      <c r="HA3428" s="157"/>
      <c r="HB3428" s="157"/>
      <c r="HC3428" s="277"/>
      <c r="HD3428" s="277"/>
      <c r="HF3428" s="277"/>
      <c r="HH3428" s="289"/>
    </row>
    <row r="3429" spans="1:216" ht="12.75" customHeight="1">
      <c r="A3429" s="213"/>
      <c r="B3429" s="214"/>
      <c r="C3429" s="500" t="s">
        <v>438</v>
      </c>
      <c r="D3429" s="500"/>
      <c r="E3429" s="500"/>
      <c r="F3429" s="500"/>
      <c r="G3429" s="500"/>
      <c r="H3429" s="180"/>
      <c r="I3429" s="181"/>
      <c r="J3429" s="181"/>
      <c r="K3429" s="181"/>
      <c r="L3429" s="183"/>
      <c r="M3429" s="181"/>
      <c r="N3429" s="183"/>
      <c r="O3429" s="181"/>
      <c r="P3429" s="212">
        <v>21029.55</v>
      </c>
      <c r="GO3429" s="277"/>
      <c r="GP3429" s="277"/>
      <c r="GQ3429" s="277"/>
      <c r="GR3429" s="277"/>
      <c r="GS3429" s="277"/>
      <c r="GT3429" s="277"/>
      <c r="GU3429" s="277"/>
      <c r="GW3429" s="157"/>
      <c r="GX3429" s="157"/>
      <c r="GY3429" s="157"/>
      <c r="GZ3429" s="277"/>
      <c r="HA3429" s="157"/>
      <c r="HB3429" s="157"/>
      <c r="HC3429" s="277" t="s">
        <v>438</v>
      </c>
      <c r="HD3429" s="277"/>
      <c r="HF3429" s="277"/>
      <c r="HH3429" s="289"/>
    </row>
    <row r="3430" spans="1:216" ht="22.5" customHeight="1">
      <c r="A3430" s="178" t="s">
        <v>1005</v>
      </c>
      <c r="B3430" s="179" t="s">
        <v>2463</v>
      </c>
      <c r="C3430" s="498" t="s">
        <v>2464</v>
      </c>
      <c r="D3430" s="498"/>
      <c r="E3430" s="498"/>
      <c r="F3430" s="498"/>
      <c r="G3430" s="498"/>
      <c r="H3430" s="180" t="s">
        <v>142</v>
      </c>
      <c r="I3430" s="181">
        <v>4</v>
      </c>
      <c r="J3430" s="182">
        <v>1</v>
      </c>
      <c r="K3430" s="182">
        <v>4</v>
      </c>
      <c r="L3430" s="183"/>
      <c r="M3430" s="181"/>
      <c r="N3430" s="221">
        <v>116.52</v>
      </c>
      <c r="O3430" s="254">
        <v>1.0891569999999999</v>
      </c>
      <c r="P3430" s="240">
        <v>507.63</v>
      </c>
      <c r="GO3430" s="277"/>
      <c r="GP3430" s="277"/>
      <c r="GQ3430" s="277" t="s">
        <v>2464</v>
      </c>
      <c r="GR3430" s="277"/>
      <c r="GS3430" s="277"/>
      <c r="GT3430" s="277"/>
      <c r="GU3430" s="277"/>
      <c r="GW3430" s="157"/>
      <c r="GX3430" s="157"/>
      <c r="GY3430" s="157"/>
      <c r="GZ3430" s="277"/>
      <c r="HA3430" s="157"/>
      <c r="HB3430" s="157"/>
      <c r="HC3430" s="277"/>
      <c r="HD3430" s="277"/>
      <c r="HF3430" s="277"/>
      <c r="HH3430" s="289"/>
    </row>
    <row r="3431" spans="1:216" ht="22.5" customHeight="1">
      <c r="A3431" s="186"/>
      <c r="B3431" s="187" t="s">
        <v>2374</v>
      </c>
      <c r="C3431" s="499" t="s">
        <v>2375</v>
      </c>
      <c r="D3431" s="499"/>
      <c r="E3431" s="499"/>
      <c r="F3431" s="499"/>
      <c r="G3431" s="499"/>
      <c r="H3431" s="499"/>
      <c r="I3431" s="499"/>
      <c r="J3431" s="499"/>
      <c r="K3431" s="499"/>
      <c r="L3431" s="499"/>
      <c r="M3431" s="499"/>
      <c r="N3431" s="499"/>
      <c r="O3431" s="499"/>
      <c r="P3431" s="499"/>
      <c r="GO3431" s="277"/>
      <c r="GP3431" s="277"/>
      <c r="GQ3431" s="277"/>
      <c r="GR3431" s="277"/>
      <c r="GS3431" s="277"/>
      <c r="GT3431" s="277"/>
      <c r="GU3431" s="277"/>
      <c r="GV3431" s="140" t="s">
        <v>2375</v>
      </c>
      <c r="GW3431" s="157"/>
      <c r="GX3431" s="157"/>
      <c r="GY3431" s="157"/>
      <c r="GZ3431" s="277"/>
      <c r="HA3431" s="157"/>
      <c r="HB3431" s="157"/>
      <c r="HC3431" s="277"/>
      <c r="HD3431" s="277"/>
      <c r="HF3431" s="277"/>
      <c r="HH3431" s="289"/>
    </row>
    <row r="3432" spans="1:216" ht="12.75" customHeight="1">
      <c r="A3432" s="186"/>
      <c r="B3432" s="187" t="s">
        <v>1938</v>
      </c>
      <c r="C3432" s="499" t="s">
        <v>1939</v>
      </c>
      <c r="D3432" s="499"/>
      <c r="E3432" s="499"/>
      <c r="F3432" s="499"/>
      <c r="G3432" s="499"/>
      <c r="H3432" s="499"/>
      <c r="I3432" s="499"/>
      <c r="J3432" s="499"/>
      <c r="K3432" s="499"/>
      <c r="L3432" s="499"/>
      <c r="M3432" s="499"/>
      <c r="N3432" s="499"/>
      <c r="O3432" s="499"/>
      <c r="P3432" s="499"/>
      <c r="GO3432" s="277"/>
      <c r="GP3432" s="277"/>
      <c r="GQ3432" s="277"/>
      <c r="GR3432" s="277"/>
      <c r="GS3432" s="277"/>
      <c r="GT3432" s="277"/>
      <c r="GU3432" s="277"/>
      <c r="GV3432" s="140" t="s">
        <v>1939</v>
      </c>
      <c r="GW3432" s="157"/>
      <c r="GX3432" s="157"/>
      <c r="GY3432" s="157"/>
      <c r="GZ3432" s="277"/>
      <c r="HA3432" s="157"/>
      <c r="HB3432" s="157"/>
      <c r="HC3432" s="277"/>
      <c r="HD3432" s="277"/>
      <c r="HF3432" s="277"/>
      <c r="HH3432" s="289"/>
    </row>
    <row r="3433" spans="1:216" ht="12.75" customHeight="1">
      <c r="A3433" s="186"/>
      <c r="B3433" s="187"/>
      <c r="C3433" s="499" t="s">
        <v>2011</v>
      </c>
      <c r="D3433" s="499"/>
      <c r="E3433" s="499"/>
      <c r="F3433" s="499"/>
      <c r="G3433" s="499"/>
      <c r="H3433" s="499"/>
      <c r="I3433" s="499"/>
      <c r="J3433" s="499"/>
      <c r="K3433" s="499"/>
      <c r="L3433" s="499"/>
      <c r="M3433" s="499"/>
      <c r="N3433" s="499"/>
      <c r="O3433" s="499"/>
      <c r="P3433" s="499"/>
      <c r="GO3433" s="277"/>
      <c r="GP3433" s="277"/>
      <c r="GQ3433" s="277"/>
      <c r="GR3433" s="277"/>
      <c r="GS3433" s="277"/>
      <c r="GT3433" s="277"/>
      <c r="GU3433" s="277"/>
      <c r="GV3433" s="140" t="s">
        <v>2011</v>
      </c>
      <c r="GW3433" s="157"/>
      <c r="GX3433" s="157"/>
      <c r="GY3433" s="157"/>
      <c r="GZ3433" s="277"/>
      <c r="HA3433" s="157"/>
      <c r="HB3433" s="157"/>
      <c r="HC3433" s="277"/>
      <c r="HD3433" s="277"/>
      <c r="HF3433" s="277"/>
      <c r="HH3433" s="289"/>
    </row>
    <row r="3434" spans="1:216" ht="12.75" customHeight="1">
      <c r="A3434" s="213"/>
      <c r="B3434" s="214"/>
      <c r="C3434" s="500" t="s">
        <v>438</v>
      </c>
      <c r="D3434" s="500"/>
      <c r="E3434" s="500"/>
      <c r="F3434" s="500"/>
      <c r="G3434" s="500"/>
      <c r="H3434" s="180"/>
      <c r="I3434" s="181"/>
      <c r="J3434" s="181"/>
      <c r="K3434" s="181"/>
      <c r="L3434" s="183"/>
      <c r="M3434" s="181"/>
      <c r="N3434" s="183"/>
      <c r="O3434" s="181"/>
      <c r="P3434" s="240">
        <v>507.63</v>
      </c>
      <c r="GO3434" s="277"/>
      <c r="GP3434" s="277"/>
      <c r="GQ3434" s="277"/>
      <c r="GR3434" s="277"/>
      <c r="GS3434" s="277"/>
      <c r="GT3434" s="277"/>
      <c r="GU3434" s="277"/>
      <c r="GW3434" s="157"/>
      <c r="GX3434" s="157"/>
      <c r="GY3434" s="157"/>
      <c r="GZ3434" s="277"/>
      <c r="HA3434" s="157"/>
      <c r="HB3434" s="157"/>
      <c r="HC3434" s="277" t="s">
        <v>438</v>
      </c>
      <c r="HD3434" s="277"/>
      <c r="HF3434" s="277"/>
      <c r="HH3434" s="289"/>
    </row>
    <row r="3435" spans="1:216" ht="22.5" customHeight="1">
      <c r="A3435" s="178" t="s">
        <v>1007</v>
      </c>
      <c r="B3435" s="179" t="s">
        <v>2465</v>
      </c>
      <c r="C3435" s="498" t="s">
        <v>2466</v>
      </c>
      <c r="D3435" s="498"/>
      <c r="E3435" s="498"/>
      <c r="F3435" s="498"/>
      <c r="G3435" s="498"/>
      <c r="H3435" s="180" t="s">
        <v>142</v>
      </c>
      <c r="I3435" s="181">
        <v>8</v>
      </c>
      <c r="J3435" s="182">
        <v>1</v>
      </c>
      <c r="K3435" s="182">
        <v>8</v>
      </c>
      <c r="L3435" s="218">
        <v>179.35</v>
      </c>
      <c r="M3435" s="219">
        <v>1.38</v>
      </c>
      <c r="N3435" s="221">
        <v>247.5</v>
      </c>
      <c r="O3435" s="217">
        <v>1.0367</v>
      </c>
      <c r="P3435" s="212">
        <v>2052.67</v>
      </c>
      <c r="GO3435" s="277"/>
      <c r="GP3435" s="277"/>
      <c r="GQ3435" s="277" t="s">
        <v>2466</v>
      </c>
      <c r="GR3435" s="277"/>
      <c r="GS3435" s="277"/>
      <c r="GT3435" s="277"/>
      <c r="GU3435" s="277"/>
      <c r="GW3435" s="157"/>
      <c r="GX3435" s="157"/>
      <c r="GY3435" s="157"/>
      <c r="GZ3435" s="277"/>
      <c r="HA3435" s="157"/>
      <c r="HB3435" s="157"/>
      <c r="HC3435" s="277"/>
      <c r="HD3435" s="277"/>
      <c r="HF3435" s="277"/>
      <c r="HH3435" s="289"/>
    </row>
    <row r="3436" spans="1:216" ht="12.75" customHeight="1">
      <c r="A3436" s="186"/>
      <c r="B3436" s="187"/>
      <c r="C3436" s="499" t="s">
        <v>2011</v>
      </c>
      <c r="D3436" s="499"/>
      <c r="E3436" s="499"/>
      <c r="F3436" s="499"/>
      <c r="G3436" s="499"/>
      <c r="H3436" s="499"/>
      <c r="I3436" s="499"/>
      <c r="J3436" s="499"/>
      <c r="K3436" s="499"/>
      <c r="L3436" s="499"/>
      <c r="M3436" s="499"/>
      <c r="N3436" s="499"/>
      <c r="O3436" s="499"/>
      <c r="P3436" s="499"/>
      <c r="GO3436" s="277"/>
      <c r="GP3436" s="277"/>
      <c r="GQ3436" s="277"/>
      <c r="GR3436" s="277"/>
      <c r="GS3436" s="277"/>
      <c r="GT3436" s="277"/>
      <c r="GU3436" s="277"/>
      <c r="GV3436" s="140" t="s">
        <v>2011</v>
      </c>
      <c r="GW3436" s="157"/>
      <c r="GX3436" s="157"/>
      <c r="GY3436" s="157"/>
      <c r="GZ3436" s="277"/>
      <c r="HA3436" s="157"/>
      <c r="HB3436" s="157"/>
      <c r="HC3436" s="277"/>
      <c r="HD3436" s="277"/>
      <c r="HF3436" s="277"/>
      <c r="HH3436" s="289"/>
    </row>
    <row r="3437" spans="1:216" ht="12.75" customHeight="1">
      <c r="A3437" s="213"/>
      <c r="B3437" s="214"/>
      <c r="C3437" s="500" t="s">
        <v>438</v>
      </c>
      <c r="D3437" s="500"/>
      <c r="E3437" s="500"/>
      <c r="F3437" s="500"/>
      <c r="G3437" s="500"/>
      <c r="H3437" s="180"/>
      <c r="I3437" s="181"/>
      <c r="J3437" s="181"/>
      <c r="K3437" s="181"/>
      <c r="L3437" s="183"/>
      <c r="M3437" s="181"/>
      <c r="N3437" s="183"/>
      <c r="O3437" s="181"/>
      <c r="P3437" s="212">
        <v>2052.67</v>
      </c>
      <c r="GO3437" s="277"/>
      <c r="GP3437" s="277"/>
      <c r="GQ3437" s="277"/>
      <c r="GR3437" s="277"/>
      <c r="GS3437" s="277"/>
      <c r="GT3437" s="277"/>
      <c r="GU3437" s="277"/>
      <c r="GW3437" s="157"/>
      <c r="GX3437" s="157"/>
      <c r="GY3437" s="157"/>
      <c r="GZ3437" s="277"/>
      <c r="HA3437" s="157"/>
      <c r="HB3437" s="157"/>
      <c r="HC3437" s="277" t="s">
        <v>438</v>
      </c>
      <c r="HD3437" s="277"/>
      <c r="HF3437" s="277"/>
      <c r="HH3437" s="289"/>
    </row>
    <row r="3438" spans="1:216" ht="22.5" customHeight="1">
      <c r="A3438" s="178" t="s">
        <v>1009</v>
      </c>
      <c r="B3438" s="179" t="s">
        <v>2467</v>
      </c>
      <c r="C3438" s="498" t="s">
        <v>2468</v>
      </c>
      <c r="D3438" s="498"/>
      <c r="E3438" s="498"/>
      <c r="F3438" s="498"/>
      <c r="G3438" s="498"/>
      <c r="H3438" s="180" t="s">
        <v>142</v>
      </c>
      <c r="I3438" s="181">
        <v>4</v>
      </c>
      <c r="J3438" s="182">
        <v>1</v>
      </c>
      <c r="K3438" s="182">
        <v>4</v>
      </c>
      <c r="L3438" s="183"/>
      <c r="M3438" s="181"/>
      <c r="N3438" s="239">
        <v>2393.5</v>
      </c>
      <c r="O3438" s="254">
        <v>1.0891569999999999</v>
      </c>
      <c r="P3438" s="212">
        <v>10427.59</v>
      </c>
      <c r="GO3438" s="277"/>
      <c r="GP3438" s="277"/>
      <c r="GQ3438" s="277" t="s">
        <v>2468</v>
      </c>
      <c r="GR3438" s="277"/>
      <c r="GS3438" s="277"/>
      <c r="GT3438" s="277"/>
      <c r="GU3438" s="277"/>
      <c r="GW3438" s="157"/>
      <c r="GX3438" s="157"/>
      <c r="GY3438" s="157"/>
      <c r="GZ3438" s="277"/>
      <c r="HA3438" s="157"/>
      <c r="HB3438" s="157"/>
      <c r="HC3438" s="277"/>
      <c r="HD3438" s="277"/>
      <c r="HF3438" s="277"/>
      <c r="HH3438" s="289"/>
    </row>
    <row r="3439" spans="1:216" ht="22.5" customHeight="1">
      <c r="A3439" s="186"/>
      <c r="B3439" s="187" t="s">
        <v>2374</v>
      </c>
      <c r="C3439" s="499" t="s">
        <v>2375</v>
      </c>
      <c r="D3439" s="499"/>
      <c r="E3439" s="499"/>
      <c r="F3439" s="499"/>
      <c r="G3439" s="499"/>
      <c r="H3439" s="499"/>
      <c r="I3439" s="499"/>
      <c r="J3439" s="499"/>
      <c r="K3439" s="499"/>
      <c r="L3439" s="499"/>
      <c r="M3439" s="499"/>
      <c r="N3439" s="499"/>
      <c r="O3439" s="499"/>
      <c r="P3439" s="499"/>
      <c r="GO3439" s="277"/>
      <c r="GP3439" s="277"/>
      <c r="GQ3439" s="277"/>
      <c r="GR3439" s="277"/>
      <c r="GS3439" s="277"/>
      <c r="GT3439" s="277"/>
      <c r="GU3439" s="277"/>
      <c r="GV3439" s="140" t="s">
        <v>2375</v>
      </c>
      <c r="GW3439" s="157"/>
      <c r="GX3439" s="157"/>
      <c r="GY3439" s="157"/>
      <c r="GZ3439" s="277"/>
      <c r="HA3439" s="157"/>
      <c r="HB3439" s="157"/>
      <c r="HC3439" s="277"/>
      <c r="HD3439" s="277"/>
      <c r="HF3439" s="277"/>
      <c r="HH3439" s="289"/>
    </row>
    <row r="3440" spans="1:216" ht="12.75" customHeight="1">
      <c r="A3440" s="186"/>
      <c r="B3440" s="187" t="s">
        <v>1938</v>
      </c>
      <c r="C3440" s="499" t="s">
        <v>1939</v>
      </c>
      <c r="D3440" s="499"/>
      <c r="E3440" s="499"/>
      <c r="F3440" s="499"/>
      <c r="G3440" s="499"/>
      <c r="H3440" s="499"/>
      <c r="I3440" s="499"/>
      <c r="J3440" s="499"/>
      <c r="K3440" s="499"/>
      <c r="L3440" s="499"/>
      <c r="M3440" s="499"/>
      <c r="N3440" s="499"/>
      <c r="O3440" s="499"/>
      <c r="P3440" s="499"/>
      <c r="GO3440" s="277"/>
      <c r="GP3440" s="277"/>
      <c r="GQ3440" s="277"/>
      <c r="GR3440" s="277"/>
      <c r="GS3440" s="277"/>
      <c r="GT3440" s="277"/>
      <c r="GU3440" s="277"/>
      <c r="GV3440" s="140" t="s">
        <v>1939</v>
      </c>
      <c r="GW3440" s="157"/>
      <c r="GX3440" s="157"/>
      <c r="GY3440" s="157"/>
      <c r="GZ3440" s="277"/>
      <c r="HA3440" s="157"/>
      <c r="HB3440" s="157"/>
      <c r="HC3440" s="277"/>
      <c r="HD3440" s="277"/>
      <c r="HF3440" s="277"/>
      <c r="HH3440" s="289"/>
    </row>
    <row r="3441" spans="1:216" ht="12.75" customHeight="1">
      <c r="A3441" s="186"/>
      <c r="B3441" s="187"/>
      <c r="C3441" s="499" t="s">
        <v>2011</v>
      </c>
      <c r="D3441" s="499"/>
      <c r="E3441" s="499"/>
      <c r="F3441" s="499"/>
      <c r="G3441" s="499"/>
      <c r="H3441" s="499"/>
      <c r="I3441" s="499"/>
      <c r="J3441" s="499"/>
      <c r="K3441" s="499"/>
      <c r="L3441" s="499"/>
      <c r="M3441" s="499"/>
      <c r="N3441" s="499"/>
      <c r="O3441" s="499"/>
      <c r="P3441" s="499"/>
      <c r="GO3441" s="277"/>
      <c r="GP3441" s="277"/>
      <c r="GQ3441" s="277"/>
      <c r="GR3441" s="277"/>
      <c r="GS3441" s="277"/>
      <c r="GT3441" s="277"/>
      <c r="GU3441" s="277"/>
      <c r="GV3441" s="140" t="s">
        <v>2011</v>
      </c>
      <c r="GW3441" s="157"/>
      <c r="GX3441" s="157"/>
      <c r="GY3441" s="157"/>
      <c r="GZ3441" s="277"/>
      <c r="HA3441" s="157"/>
      <c r="HB3441" s="157"/>
      <c r="HC3441" s="277"/>
      <c r="HD3441" s="277"/>
      <c r="HF3441" s="277"/>
      <c r="HH3441" s="289"/>
    </row>
    <row r="3442" spans="1:216" ht="12.75" customHeight="1">
      <c r="A3442" s="213"/>
      <c r="B3442" s="214"/>
      <c r="C3442" s="500" t="s">
        <v>438</v>
      </c>
      <c r="D3442" s="500"/>
      <c r="E3442" s="500"/>
      <c r="F3442" s="500"/>
      <c r="G3442" s="500"/>
      <c r="H3442" s="180"/>
      <c r="I3442" s="181"/>
      <c r="J3442" s="181"/>
      <c r="K3442" s="181"/>
      <c r="L3442" s="183"/>
      <c r="M3442" s="181"/>
      <c r="N3442" s="183"/>
      <c r="O3442" s="181"/>
      <c r="P3442" s="212">
        <v>10427.59</v>
      </c>
      <c r="GO3442" s="277"/>
      <c r="GP3442" s="277"/>
      <c r="GQ3442" s="277"/>
      <c r="GR3442" s="277"/>
      <c r="GS3442" s="277"/>
      <c r="GT3442" s="277"/>
      <c r="GU3442" s="277"/>
      <c r="GW3442" s="157"/>
      <c r="GX3442" s="157"/>
      <c r="GY3442" s="157"/>
      <c r="GZ3442" s="277"/>
      <c r="HA3442" s="157"/>
      <c r="HB3442" s="157"/>
      <c r="HC3442" s="277" t="s">
        <v>438</v>
      </c>
      <c r="HD3442" s="277"/>
      <c r="HF3442" s="277"/>
      <c r="HH3442" s="289"/>
    </row>
    <row r="3443" spans="1:216" ht="33.75" customHeight="1">
      <c r="A3443" s="178" t="s">
        <v>1011</v>
      </c>
      <c r="B3443" s="179" t="s">
        <v>2469</v>
      </c>
      <c r="C3443" s="498" t="s">
        <v>2470</v>
      </c>
      <c r="D3443" s="498"/>
      <c r="E3443" s="498"/>
      <c r="F3443" s="498"/>
      <c r="G3443" s="498"/>
      <c r="H3443" s="180" t="s">
        <v>587</v>
      </c>
      <c r="I3443" s="181">
        <v>0.5</v>
      </c>
      <c r="J3443" s="182">
        <v>1</v>
      </c>
      <c r="K3443" s="222">
        <v>0.5</v>
      </c>
      <c r="L3443" s="218">
        <v>432.43</v>
      </c>
      <c r="M3443" s="219">
        <v>1.07</v>
      </c>
      <c r="N3443" s="221">
        <v>462.7</v>
      </c>
      <c r="O3443" s="217">
        <v>1.0367</v>
      </c>
      <c r="P3443" s="240">
        <v>239.84</v>
      </c>
      <c r="GO3443" s="277"/>
      <c r="GP3443" s="277"/>
      <c r="GQ3443" s="277" t="s">
        <v>2470</v>
      </c>
      <c r="GR3443" s="277"/>
      <c r="GS3443" s="277"/>
      <c r="GT3443" s="277"/>
      <c r="GU3443" s="277"/>
      <c r="GW3443" s="157"/>
      <c r="GX3443" s="157"/>
      <c r="GY3443" s="157"/>
      <c r="GZ3443" s="277"/>
      <c r="HA3443" s="157"/>
      <c r="HB3443" s="157"/>
      <c r="HC3443" s="277"/>
      <c r="HD3443" s="277"/>
      <c r="HF3443" s="277"/>
      <c r="HH3443" s="289"/>
    </row>
    <row r="3444" spans="1:216" ht="12.75" customHeight="1">
      <c r="A3444" s="186"/>
      <c r="B3444" s="187"/>
      <c r="C3444" s="499" t="s">
        <v>2011</v>
      </c>
      <c r="D3444" s="499"/>
      <c r="E3444" s="499"/>
      <c r="F3444" s="499"/>
      <c r="G3444" s="499"/>
      <c r="H3444" s="499"/>
      <c r="I3444" s="499"/>
      <c r="J3444" s="499"/>
      <c r="K3444" s="499"/>
      <c r="L3444" s="499"/>
      <c r="M3444" s="499"/>
      <c r="N3444" s="499"/>
      <c r="O3444" s="499"/>
      <c r="P3444" s="499"/>
      <c r="GO3444" s="277"/>
      <c r="GP3444" s="277"/>
      <c r="GQ3444" s="277"/>
      <c r="GR3444" s="277"/>
      <c r="GS3444" s="277"/>
      <c r="GT3444" s="277"/>
      <c r="GU3444" s="277"/>
      <c r="GV3444" s="140" t="s">
        <v>2011</v>
      </c>
      <c r="GW3444" s="157"/>
      <c r="GX3444" s="157"/>
      <c r="GY3444" s="157"/>
      <c r="GZ3444" s="277"/>
      <c r="HA3444" s="157"/>
      <c r="HB3444" s="157"/>
      <c r="HC3444" s="277"/>
      <c r="HD3444" s="277"/>
      <c r="HF3444" s="277"/>
      <c r="HH3444" s="289"/>
    </row>
    <row r="3445" spans="1:216" ht="12.75" customHeight="1">
      <c r="A3445" s="213"/>
      <c r="B3445" s="214"/>
      <c r="C3445" s="500" t="s">
        <v>438</v>
      </c>
      <c r="D3445" s="500"/>
      <c r="E3445" s="500"/>
      <c r="F3445" s="500"/>
      <c r="G3445" s="500"/>
      <c r="H3445" s="180"/>
      <c r="I3445" s="181"/>
      <c r="J3445" s="181"/>
      <c r="K3445" s="181"/>
      <c r="L3445" s="183"/>
      <c r="M3445" s="181"/>
      <c r="N3445" s="183"/>
      <c r="O3445" s="181"/>
      <c r="P3445" s="240">
        <v>239.84</v>
      </c>
      <c r="GO3445" s="277"/>
      <c r="GP3445" s="277"/>
      <c r="GQ3445" s="277"/>
      <c r="GR3445" s="277"/>
      <c r="GS3445" s="277"/>
      <c r="GT3445" s="277"/>
      <c r="GU3445" s="277"/>
      <c r="GW3445" s="157"/>
      <c r="GX3445" s="157"/>
      <c r="GY3445" s="157"/>
      <c r="GZ3445" s="277"/>
      <c r="HA3445" s="157"/>
      <c r="HB3445" s="157"/>
      <c r="HC3445" s="277" t="s">
        <v>438</v>
      </c>
      <c r="HD3445" s="277"/>
      <c r="HF3445" s="277"/>
      <c r="HH3445" s="289"/>
    </row>
    <row r="3446" spans="1:216" ht="33.75" customHeight="1">
      <c r="A3446" s="178" t="s">
        <v>1014</v>
      </c>
      <c r="B3446" s="179" t="s">
        <v>2471</v>
      </c>
      <c r="C3446" s="498" t="s">
        <v>2472</v>
      </c>
      <c r="D3446" s="498"/>
      <c r="E3446" s="498"/>
      <c r="F3446" s="498"/>
      <c r="G3446" s="498"/>
      <c r="H3446" s="180" t="s">
        <v>587</v>
      </c>
      <c r="I3446" s="181">
        <v>0.2</v>
      </c>
      <c r="J3446" s="182">
        <v>1</v>
      </c>
      <c r="K3446" s="222">
        <v>0.2</v>
      </c>
      <c r="L3446" s="218">
        <v>940.25</v>
      </c>
      <c r="M3446" s="219">
        <v>1.07</v>
      </c>
      <c r="N3446" s="239">
        <v>1006.07</v>
      </c>
      <c r="O3446" s="217">
        <v>1.0367</v>
      </c>
      <c r="P3446" s="240">
        <v>208.6</v>
      </c>
      <c r="GO3446" s="277"/>
      <c r="GP3446" s="277"/>
      <c r="GQ3446" s="277" t="s">
        <v>2472</v>
      </c>
      <c r="GR3446" s="277"/>
      <c r="GS3446" s="277"/>
      <c r="GT3446" s="277"/>
      <c r="GU3446" s="277"/>
      <c r="GW3446" s="157"/>
      <c r="GX3446" s="157"/>
      <c r="GY3446" s="157"/>
      <c r="GZ3446" s="277"/>
      <c r="HA3446" s="157"/>
      <c r="HB3446" s="157"/>
      <c r="HC3446" s="277"/>
      <c r="HD3446" s="277"/>
      <c r="HF3446" s="277"/>
      <c r="HH3446" s="289"/>
    </row>
    <row r="3447" spans="1:216" ht="12.75" customHeight="1">
      <c r="A3447" s="186"/>
      <c r="B3447" s="187"/>
      <c r="C3447" s="499" t="s">
        <v>2011</v>
      </c>
      <c r="D3447" s="499"/>
      <c r="E3447" s="499"/>
      <c r="F3447" s="499"/>
      <c r="G3447" s="499"/>
      <c r="H3447" s="499"/>
      <c r="I3447" s="499"/>
      <c r="J3447" s="499"/>
      <c r="K3447" s="499"/>
      <c r="L3447" s="499"/>
      <c r="M3447" s="499"/>
      <c r="N3447" s="499"/>
      <c r="O3447" s="499"/>
      <c r="P3447" s="499"/>
      <c r="GO3447" s="277"/>
      <c r="GP3447" s="277"/>
      <c r="GQ3447" s="277"/>
      <c r="GR3447" s="277"/>
      <c r="GS3447" s="277"/>
      <c r="GT3447" s="277"/>
      <c r="GU3447" s="277"/>
      <c r="GV3447" s="140" t="s">
        <v>2011</v>
      </c>
      <c r="GW3447" s="157"/>
      <c r="GX3447" s="157"/>
      <c r="GY3447" s="157"/>
      <c r="GZ3447" s="277"/>
      <c r="HA3447" s="157"/>
      <c r="HB3447" s="157"/>
      <c r="HC3447" s="277"/>
      <c r="HD3447" s="277"/>
      <c r="HF3447" s="277"/>
      <c r="HH3447" s="289"/>
    </row>
    <row r="3448" spans="1:216" ht="12.75" customHeight="1">
      <c r="A3448" s="213"/>
      <c r="B3448" s="214"/>
      <c r="C3448" s="500" t="s">
        <v>438</v>
      </c>
      <c r="D3448" s="500"/>
      <c r="E3448" s="500"/>
      <c r="F3448" s="500"/>
      <c r="G3448" s="500"/>
      <c r="H3448" s="180"/>
      <c r="I3448" s="181"/>
      <c r="J3448" s="181"/>
      <c r="K3448" s="181"/>
      <c r="L3448" s="183"/>
      <c r="M3448" s="181"/>
      <c r="N3448" s="183"/>
      <c r="O3448" s="181"/>
      <c r="P3448" s="240">
        <v>208.6</v>
      </c>
      <c r="GO3448" s="277"/>
      <c r="GP3448" s="277"/>
      <c r="GQ3448" s="277"/>
      <c r="GR3448" s="277"/>
      <c r="GS3448" s="277"/>
      <c r="GT3448" s="277"/>
      <c r="GU3448" s="277"/>
      <c r="GW3448" s="157"/>
      <c r="GX3448" s="157"/>
      <c r="GY3448" s="157"/>
      <c r="GZ3448" s="277"/>
      <c r="HA3448" s="157"/>
      <c r="HB3448" s="157"/>
      <c r="HC3448" s="277" t="s">
        <v>438</v>
      </c>
      <c r="HD3448" s="277"/>
      <c r="HF3448" s="277"/>
      <c r="HH3448" s="289"/>
    </row>
    <row r="3449" spans="1:216" ht="33.75" customHeight="1">
      <c r="A3449" s="178" t="s">
        <v>1016</v>
      </c>
      <c r="B3449" s="179" t="s">
        <v>2473</v>
      </c>
      <c r="C3449" s="498" t="s">
        <v>2474</v>
      </c>
      <c r="D3449" s="498"/>
      <c r="E3449" s="498"/>
      <c r="F3449" s="498"/>
      <c r="G3449" s="498"/>
      <c r="H3449" s="180" t="s">
        <v>2020</v>
      </c>
      <c r="I3449" s="181">
        <v>2</v>
      </c>
      <c r="J3449" s="182">
        <v>1</v>
      </c>
      <c r="K3449" s="182">
        <v>2</v>
      </c>
      <c r="L3449" s="218">
        <v>857.03</v>
      </c>
      <c r="M3449" s="219">
        <v>1.25</v>
      </c>
      <c r="N3449" s="239">
        <v>1071.29</v>
      </c>
      <c r="O3449" s="217">
        <v>1.0367</v>
      </c>
      <c r="P3449" s="212">
        <v>2221.21</v>
      </c>
      <c r="GO3449" s="277"/>
      <c r="GP3449" s="277"/>
      <c r="GQ3449" s="277" t="s">
        <v>2474</v>
      </c>
      <c r="GR3449" s="277"/>
      <c r="GS3449" s="277"/>
      <c r="GT3449" s="277"/>
      <c r="GU3449" s="277"/>
      <c r="GW3449" s="157"/>
      <c r="GX3449" s="157"/>
      <c r="GY3449" s="157"/>
      <c r="GZ3449" s="277"/>
      <c r="HA3449" s="157"/>
      <c r="HB3449" s="157"/>
      <c r="HC3449" s="277"/>
      <c r="HD3449" s="277"/>
      <c r="HF3449" s="277"/>
      <c r="HH3449" s="289"/>
    </row>
    <row r="3450" spans="1:216" ht="12.75" customHeight="1">
      <c r="A3450" s="186"/>
      <c r="B3450" s="187"/>
      <c r="C3450" s="499" t="s">
        <v>2011</v>
      </c>
      <c r="D3450" s="499"/>
      <c r="E3450" s="499"/>
      <c r="F3450" s="499"/>
      <c r="G3450" s="499"/>
      <c r="H3450" s="499"/>
      <c r="I3450" s="499"/>
      <c r="J3450" s="499"/>
      <c r="K3450" s="499"/>
      <c r="L3450" s="499"/>
      <c r="M3450" s="499"/>
      <c r="N3450" s="499"/>
      <c r="O3450" s="499"/>
      <c r="P3450" s="499"/>
      <c r="GO3450" s="277"/>
      <c r="GP3450" s="277"/>
      <c r="GQ3450" s="277"/>
      <c r="GR3450" s="277"/>
      <c r="GS3450" s="277"/>
      <c r="GT3450" s="277"/>
      <c r="GU3450" s="277"/>
      <c r="GV3450" s="140" t="s">
        <v>2011</v>
      </c>
      <c r="GW3450" s="157"/>
      <c r="GX3450" s="157"/>
      <c r="GY3450" s="157"/>
      <c r="GZ3450" s="277"/>
      <c r="HA3450" s="157"/>
      <c r="HB3450" s="157"/>
      <c r="HC3450" s="277"/>
      <c r="HD3450" s="277"/>
      <c r="HF3450" s="277"/>
      <c r="HH3450" s="289"/>
    </row>
    <row r="3451" spans="1:216" ht="12.75" customHeight="1">
      <c r="A3451" s="213"/>
      <c r="B3451" s="214"/>
      <c r="C3451" s="500" t="s">
        <v>438</v>
      </c>
      <c r="D3451" s="500"/>
      <c r="E3451" s="500"/>
      <c r="F3451" s="500"/>
      <c r="G3451" s="500"/>
      <c r="H3451" s="180"/>
      <c r="I3451" s="181"/>
      <c r="J3451" s="181"/>
      <c r="K3451" s="181"/>
      <c r="L3451" s="183"/>
      <c r="M3451" s="181"/>
      <c r="N3451" s="183"/>
      <c r="O3451" s="181"/>
      <c r="P3451" s="212">
        <v>2221.21</v>
      </c>
      <c r="GO3451" s="277"/>
      <c r="GP3451" s="277"/>
      <c r="GQ3451" s="277"/>
      <c r="GR3451" s="277"/>
      <c r="GS3451" s="277"/>
      <c r="GT3451" s="277"/>
      <c r="GU3451" s="277"/>
      <c r="GW3451" s="157"/>
      <c r="GX3451" s="157"/>
      <c r="GY3451" s="157"/>
      <c r="GZ3451" s="277"/>
      <c r="HA3451" s="157"/>
      <c r="HB3451" s="157"/>
      <c r="HC3451" s="277" t="s">
        <v>438</v>
      </c>
      <c r="HD3451" s="277"/>
      <c r="HF3451" s="277"/>
      <c r="HH3451" s="289"/>
    </row>
    <row r="3452" spans="1:216" ht="45" customHeight="1">
      <c r="A3452" s="178" t="s">
        <v>1018</v>
      </c>
      <c r="B3452" s="179" t="s">
        <v>2475</v>
      </c>
      <c r="C3452" s="498" t="s">
        <v>2476</v>
      </c>
      <c r="D3452" s="498"/>
      <c r="E3452" s="498"/>
      <c r="F3452" s="498"/>
      <c r="G3452" s="498"/>
      <c r="H3452" s="180" t="s">
        <v>413</v>
      </c>
      <c r="I3452" s="181">
        <v>1.35</v>
      </c>
      <c r="J3452" s="182">
        <v>1</v>
      </c>
      <c r="K3452" s="219">
        <v>1.35</v>
      </c>
      <c r="L3452" s="218">
        <v>140.25</v>
      </c>
      <c r="M3452" s="219">
        <v>1.07</v>
      </c>
      <c r="N3452" s="221">
        <v>150.07</v>
      </c>
      <c r="O3452" s="217">
        <v>1.0367</v>
      </c>
      <c r="P3452" s="240">
        <v>210.03</v>
      </c>
      <c r="GO3452" s="277"/>
      <c r="GP3452" s="277"/>
      <c r="GQ3452" s="277" t="s">
        <v>2476</v>
      </c>
      <c r="GR3452" s="277"/>
      <c r="GS3452" s="277"/>
      <c r="GT3452" s="277"/>
      <c r="GU3452" s="277"/>
      <c r="GW3452" s="157"/>
      <c r="GX3452" s="157"/>
      <c r="GY3452" s="157"/>
      <c r="GZ3452" s="277"/>
      <c r="HA3452" s="157"/>
      <c r="HB3452" s="157"/>
      <c r="HC3452" s="277"/>
      <c r="HD3452" s="277"/>
      <c r="HF3452" s="277"/>
      <c r="HH3452" s="289"/>
    </row>
    <row r="3453" spans="1:216" ht="12.75" customHeight="1">
      <c r="A3453" s="186"/>
      <c r="B3453" s="187"/>
      <c r="C3453" s="499" t="s">
        <v>2011</v>
      </c>
      <c r="D3453" s="499"/>
      <c r="E3453" s="499"/>
      <c r="F3453" s="499"/>
      <c r="G3453" s="499"/>
      <c r="H3453" s="499"/>
      <c r="I3453" s="499"/>
      <c r="J3453" s="499"/>
      <c r="K3453" s="499"/>
      <c r="L3453" s="499"/>
      <c r="M3453" s="499"/>
      <c r="N3453" s="499"/>
      <c r="O3453" s="499"/>
      <c r="P3453" s="499"/>
      <c r="GO3453" s="277"/>
      <c r="GP3453" s="277"/>
      <c r="GQ3453" s="277"/>
      <c r="GR3453" s="277"/>
      <c r="GS3453" s="277"/>
      <c r="GT3453" s="277"/>
      <c r="GU3453" s="277"/>
      <c r="GV3453" s="140" t="s">
        <v>2011</v>
      </c>
      <c r="GW3453" s="157"/>
      <c r="GX3453" s="157"/>
      <c r="GY3453" s="157"/>
      <c r="GZ3453" s="277"/>
      <c r="HA3453" s="157"/>
      <c r="HB3453" s="157"/>
      <c r="HC3453" s="277"/>
      <c r="HD3453" s="277"/>
      <c r="HF3453" s="277"/>
      <c r="HH3453" s="289"/>
    </row>
    <row r="3454" spans="1:216" ht="12.75" customHeight="1">
      <c r="A3454" s="213"/>
      <c r="B3454" s="214"/>
      <c r="C3454" s="500" t="s">
        <v>438</v>
      </c>
      <c r="D3454" s="500"/>
      <c r="E3454" s="500"/>
      <c r="F3454" s="500"/>
      <c r="G3454" s="500"/>
      <c r="H3454" s="180"/>
      <c r="I3454" s="181"/>
      <c r="J3454" s="181"/>
      <c r="K3454" s="181"/>
      <c r="L3454" s="183"/>
      <c r="M3454" s="181"/>
      <c r="N3454" s="183"/>
      <c r="O3454" s="181"/>
      <c r="P3454" s="240">
        <v>210.03</v>
      </c>
      <c r="GO3454" s="277"/>
      <c r="GP3454" s="277"/>
      <c r="GQ3454" s="277"/>
      <c r="GR3454" s="277"/>
      <c r="GS3454" s="277"/>
      <c r="GT3454" s="277"/>
      <c r="GU3454" s="277"/>
      <c r="GW3454" s="157"/>
      <c r="GX3454" s="157"/>
      <c r="GY3454" s="157"/>
      <c r="GZ3454" s="277"/>
      <c r="HA3454" s="157"/>
      <c r="HB3454" s="157"/>
      <c r="HC3454" s="277" t="s">
        <v>438</v>
      </c>
      <c r="HD3454" s="277"/>
      <c r="HF3454" s="277"/>
      <c r="HH3454" s="289"/>
    </row>
    <row r="3455" spans="1:216" ht="45" customHeight="1">
      <c r="A3455" s="178" t="s">
        <v>1020</v>
      </c>
      <c r="B3455" s="179" t="s">
        <v>2475</v>
      </c>
      <c r="C3455" s="498" t="s">
        <v>2477</v>
      </c>
      <c r="D3455" s="498"/>
      <c r="E3455" s="498"/>
      <c r="F3455" s="498"/>
      <c r="G3455" s="498"/>
      <c r="H3455" s="180" t="s">
        <v>413</v>
      </c>
      <c r="I3455" s="181">
        <v>1.24</v>
      </c>
      <c r="J3455" s="182">
        <v>1</v>
      </c>
      <c r="K3455" s="219">
        <v>1.24</v>
      </c>
      <c r="L3455" s="218">
        <v>140.25</v>
      </c>
      <c r="M3455" s="219">
        <v>1.07</v>
      </c>
      <c r="N3455" s="221">
        <v>150.07</v>
      </c>
      <c r="O3455" s="217">
        <v>1.0367</v>
      </c>
      <c r="P3455" s="240">
        <v>192.92</v>
      </c>
      <c r="GO3455" s="277"/>
      <c r="GP3455" s="277"/>
      <c r="GQ3455" s="277" t="s">
        <v>2477</v>
      </c>
      <c r="GR3455" s="277"/>
      <c r="GS3455" s="277"/>
      <c r="GT3455" s="277"/>
      <c r="GU3455" s="277"/>
      <c r="GW3455" s="157"/>
      <c r="GX3455" s="157"/>
      <c r="GY3455" s="157"/>
      <c r="GZ3455" s="277"/>
      <c r="HA3455" s="157"/>
      <c r="HB3455" s="157"/>
      <c r="HC3455" s="277"/>
      <c r="HD3455" s="277"/>
      <c r="HF3455" s="277"/>
      <c r="HH3455" s="289"/>
    </row>
    <row r="3456" spans="1:216" ht="12.75" customHeight="1">
      <c r="A3456" s="186"/>
      <c r="B3456" s="187"/>
      <c r="C3456" s="499" t="s">
        <v>2011</v>
      </c>
      <c r="D3456" s="499"/>
      <c r="E3456" s="499"/>
      <c r="F3456" s="499"/>
      <c r="G3456" s="499"/>
      <c r="H3456" s="499"/>
      <c r="I3456" s="499"/>
      <c r="J3456" s="499"/>
      <c r="K3456" s="499"/>
      <c r="L3456" s="499"/>
      <c r="M3456" s="499"/>
      <c r="N3456" s="499"/>
      <c r="O3456" s="499"/>
      <c r="P3456" s="499"/>
      <c r="GO3456" s="277"/>
      <c r="GP3456" s="277"/>
      <c r="GQ3456" s="277"/>
      <c r="GR3456" s="277"/>
      <c r="GS3456" s="277"/>
      <c r="GT3456" s="277"/>
      <c r="GU3456" s="277"/>
      <c r="GV3456" s="140" t="s">
        <v>2011</v>
      </c>
      <c r="GW3456" s="157"/>
      <c r="GX3456" s="157"/>
      <c r="GY3456" s="157"/>
      <c r="GZ3456" s="277"/>
      <c r="HA3456" s="157"/>
      <c r="HB3456" s="157"/>
      <c r="HC3456" s="277"/>
      <c r="HD3456" s="277"/>
      <c r="HF3456" s="277"/>
      <c r="HH3456" s="289"/>
    </row>
    <row r="3457" spans="1:216" ht="12.75" customHeight="1">
      <c r="A3457" s="213"/>
      <c r="B3457" s="214"/>
      <c r="C3457" s="500" t="s">
        <v>438</v>
      </c>
      <c r="D3457" s="500"/>
      <c r="E3457" s="500"/>
      <c r="F3457" s="500"/>
      <c r="G3457" s="500"/>
      <c r="H3457" s="180"/>
      <c r="I3457" s="181"/>
      <c r="J3457" s="181"/>
      <c r="K3457" s="181"/>
      <c r="L3457" s="183"/>
      <c r="M3457" s="181"/>
      <c r="N3457" s="183"/>
      <c r="O3457" s="181"/>
      <c r="P3457" s="240">
        <v>192.92</v>
      </c>
      <c r="GO3457" s="277"/>
      <c r="GP3457" s="277"/>
      <c r="GQ3457" s="277"/>
      <c r="GR3457" s="277"/>
      <c r="GS3457" s="277"/>
      <c r="GT3457" s="277"/>
      <c r="GU3457" s="277"/>
      <c r="GW3457" s="157"/>
      <c r="GX3457" s="157"/>
      <c r="GY3457" s="157"/>
      <c r="GZ3457" s="277"/>
      <c r="HA3457" s="157"/>
      <c r="HB3457" s="157"/>
      <c r="HC3457" s="277" t="s">
        <v>438</v>
      </c>
      <c r="HD3457" s="277"/>
      <c r="HF3457" s="277"/>
      <c r="HH3457" s="289"/>
    </row>
    <row r="3458" spans="1:216" ht="22.5" customHeight="1">
      <c r="A3458" s="178" t="s">
        <v>1022</v>
      </c>
      <c r="B3458" s="179" t="s">
        <v>2478</v>
      </c>
      <c r="C3458" s="498" t="s">
        <v>2479</v>
      </c>
      <c r="D3458" s="498"/>
      <c r="E3458" s="498"/>
      <c r="F3458" s="498"/>
      <c r="G3458" s="498"/>
      <c r="H3458" s="180" t="s">
        <v>418</v>
      </c>
      <c r="I3458" s="181">
        <v>6.1999999999999998E-3</v>
      </c>
      <c r="J3458" s="182">
        <v>1</v>
      </c>
      <c r="K3458" s="217">
        <v>6.1999999999999998E-3</v>
      </c>
      <c r="L3458" s="211">
        <v>136157.6</v>
      </c>
      <c r="M3458" s="222">
        <v>1.3</v>
      </c>
      <c r="N3458" s="239">
        <v>177004.88</v>
      </c>
      <c r="O3458" s="217">
        <v>1.0367</v>
      </c>
      <c r="P3458" s="212">
        <v>1137.71</v>
      </c>
      <c r="GO3458" s="277"/>
      <c r="GP3458" s="277"/>
      <c r="GQ3458" s="277" t="s">
        <v>2479</v>
      </c>
      <c r="GR3458" s="277"/>
      <c r="GS3458" s="277"/>
      <c r="GT3458" s="277"/>
      <c r="GU3458" s="277"/>
      <c r="GW3458" s="157"/>
      <c r="GX3458" s="157"/>
      <c r="GY3458" s="157"/>
      <c r="GZ3458" s="277"/>
      <c r="HA3458" s="157"/>
      <c r="HB3458" s="157"/>
      <c r="HC3458" s="277"/>
      <c r="HD3458" s="277"/>
      <c r="HF3458" s="277"/>
      <c r="HH3458" s="289"/>
    </row>
    <row r="3459" spans="1:216" ht="12.75" customHeight="1">
      <c r="A3459" s="186"/>
      <c r="B3459" s="187"/>
      <c r="C3459" s="499" t="s">
        <v>2011</v>
      </c>
      <c r="D3459" s="499"/>
      <c r="E3459" s="499"/>
      <c r="F3459" s="499"/>
      <c r="G3459" s="499"/>
      <c r="H3459" s="499"/>
      <c r="I3459" s="499"/>
      <c r="J3459" s="499"/>
      <c r="K3459" s="499"/>
      <c r="L3459" s="499"/>
      <c r="M3459" s="499"/>
      <c r="N3459" s="499"/>
      <c r="O3459" s="499"/>
      <c r="P3459" s="499"/>
      <c r="GO3459" s="277"/>
      <c r="GP3459" s="277"/>
      <c r="GQ3459" s="277"/>
      <c r="GR3459" s="277"/>
      <c r="GS3459" s="277"/>
      <c r="GT3459" s="277"/>
      <c r="GU3459" s="277"/>
      <c r="GV3459" s="140" t="s">
        <v>2011</v>
      </c>
      <c r="GW3459" s="157"/>
      <c r="GX3459" s="157"/>
      <c r="GY3459" s="157"/>
      <c r="GZ3459" s="277"/>
      <c r="HA3459" s="157"/>
      <c r="HB3459" s="157"/>
      <c r="HC3459" s="277"/>
      <c r="HD3459" s="277"/>
      <c r="HF3459" s="277"/>
      <c r="HH3459" s="289"/>
    </row>
    <row r="3460" spans="1:216" ht="12.75" customHeight="1">
      <c r="A3460" s="213"/>
      <c r="B3460" s="214"/>
      <c r="C3460" s="500" t="s">
        <v>438</v>
      </c>
      <c r="D3460" s="500"/>
      <c r="E3460" s="500"/>
      <c r="F3460" s="500"/>
      <c r="G3460" s="500"/>
      <c r="H3460" s="180"/>
      <c r="I3460" s="181"/>
      <c r="J3460" s="181"/>
      <c r="K3460" s="181"/>
      <c r="L3460" s="183"/>
      <c r="M3460" s="181"/>
      <c r="N3460" s="183"/>
      <c r="O3460" s="181"/>
      <c r="P3460" s="212">
        <v>1137.71</v>
      </c>
      <c r="GO3460" s="277"/>
      <c r="GP3460" s="277"/>
      <c r="GQ3460" s="277"/>
      <c r="GR3460" s="277"/>
      <c r="GS3460" s="277"/>
      <c r="GT3460" s="277"/>
      <c r="GU3460" s="277"/>
      <c r="GW3460" s="157"/>
      <c r="GX3460" s="157"/>
      <c r="GY3460" s="157"/>
      <c r="GZ3460" s="277"/>
      <c r="HA3460" s="157"/>
      <c r="HB3460" s="157"/>
      <c r="HC3460" s="277" t="s">
        <v>438</v>
      </c>
      <c r="HD3460" s="277"/>
      <c r="HF3460" s="277"/>
      <c r="HH3460" s="289"/>
    </row>
    <row r="3461" spans="1:216" ht="33.75" customHeight="1">
      <c r="A3461" s="178" t="s">
        <v>1024</v>
      </c>
      <c r="B3461" s="179" t="s">
        <v>2480</v>
      </c>
      <c r="C3461" s="498" t="s">
        <v>2481</v>
      </c>
      <c r="D3461" s="498"/>
      <c r="E3461" s="498"/>
      <c r="F3461" s="498"/>
      <c r="G3461" s="498"/>
      <c r="H3461" s="180" t="s">
        <v>587</v>
      </c>
      <c r="I3461" s="181">
        <v>2</v>
      </c>
      <c r="J3461" s="182">
        <v>1</v>
      </c>
      <c r="K3461" s="182">
        <v>2</v>
      </c>
      <c r="L3461" s="211">
        <v>3948.31</v>
      </c>
      <c r="M3461" s="222">
        <v>1.3</v>
      </c>
      <c r="N3461" s="239">
        <v>5132.8</v>
      </c>
      <c r="O3461" s="217">
        <v>1.0367</v>
      </c>
      <c r="P3461" s="212">
        <v>10642.35</v>
      </c>
      <c r="GO3461" s="277"/>
      <c r="GP3461" s="277"/>
      <c r="GQ3461" s="277" t="s">
        <v>2481</v>
      </c>
      <c r="GR3461" s="277"/>
      <c r="GS3461" s="277"/>
      <c r="GT3461" s="277"/>
      <c r="GU3461" s="277"/>
      <c r="GW3461" s="157"/>
      <c r="GX3461" s="157"/>
      <c r="GY3461" s="157"/>
      <c r="GZ3461" s="277"/>
      <c r="HA3461" s="157"/>
      <c r="HB3461" s="157"/>
      <c r="HC3461" s="277"/>
      <c r="HD3461" s="277"/>
      <c r="HF3461" s="277"/>
      <c r="HH3461" s="289"/>
    </row>
    <row r="3462" spans="1:216" ht="12.75" customHeight="1">
      <c r="A3462" s="186"/>
      <c r="B3462" s="187"/>
      <c r="C3462" s="499" t="s">
        <v>2011</v>
      </c>
      <c r="D3462" s="499"/>
      <c r="E3462" s="499"/>
      <c r="F3462" s="499"/>
      <c r="G3462" s="499"/>
      <c r="H3462" s="499"/>
      <c r="I3462" s="499"/>
      <c r="J3462" s="499"/>
      <c r="K3462" s="499"/>
      <c r="L3462" s="499"/>
      <c r="M3462" s="499"/>
      <c r="N3462" s="499"/>
      <c r="O3462" s="499"/>
      <c r="P3462" s="499"/>
      <c r="GO3462" s="277"/>
      <c r="GP3462" s="277"/>
      <c r="GQ3462" s="277"/>
      <c r="GR3462" s="277"/>
      <c r="GS3462" s="277"/>
      <c r="GT3462" s="277"/>
      <c r="GU3462" s="277"/>
      <c r="GV3462" s="140" t="s">
        <v>2011</v>
      </c>
      <c r="GW3462" s="157"/>
      <c r="GX3462" s="157"/>
      <c r="GY3462" s="157"/>
      <c r="GZ3462" s="277"/>
      <c r="HA3462" s="157"/>
      <c r="HB3462" s="157"/>
      <c r="HC3462" s="277"/>
      <c r="HD3462" s="277"/>
      <c r="HF3462" s="277"/>
      <c r="HH3462" s="289"/>
    </row>
    <row r="3463" spans="1:216" ht="12.75" customHeight="1">
      <c r="A3463" s="213"/>
      <c r="B3463" s="214"/>
      <c r="C3463" s="500" t="s">
        <v>438</v>
      </c>
      <c r="D3463" s="500"/>
      <c r="E3463" s="500"/>
      <c r="F3463" s="500"/>
      <c r="G3463" s="500"/>
      <c r="H3463" s="180"/>
      <c r="I3463" s="181"/>
      <c r="J3463" s="181"/>
      <c r="K3463" s="181"/>
      <c r="L3463" s="183"/>
      <c r="M3463" s="181"/>
      <c r="N3463" s="183"/>
      <c r="O3463" s="181"/>
      <c r="P3463" s="212">
        <v>10642.35</v>
      </c>
      <c r="GO3463" s="277"/>
      <c r="GP3463" s="277"/>
      <c r="GQ3463" s="277"/>
      <c r="GR3463" s="277"/>
      <c r="GS3463" s="277"/>
      <c r="GT3463" s="277"/>
      <c r="GU3463" s="277"/>
      <c r="GW3463" s="157"/>
      <c r="GX3463" s="157"/>
      <c r="GY3463" s="157"/>
      <c r="GZ3463" s="277"/>
      <c r="HA3463" s="157"/>
      <c r="HB3463" s="157"/>
      <c r="HC3463" s="277" t="s">
        <v>438</v>
      </c>
      <c r="HD3463" s="277"/>
      <c r="HF3463" s="277"/>
      <c r="HH3463" s="289"/>
    </row>
    <row r="3464" spans="1:216" ht="12.75" customHeight="1">
      <c r="A3464" s="178" t="s">
        <v>1026</v>
      </c>
      <c r="B3464" s="179" t="s">
        <v>2482</v>
      </c>
      <c r="C3464" s="498" t="s">
        <v>2483</v>
      </c>
      <c r="D3464" s="498"/>
      <c r="E3464" s="498"/>
      <c r="F3464" s="498"/>
      <c r="G3464" s="498"/>
      <c r="H3464" s="180" t="s">
        <v>418</v>
      </c>
      <c r="I3464" s="181">
        <v>2.9999999999999997E-4</v>
      </c>
      <c r="J3464" s="182">
        <v>1</v>
      </c>
      <c r="K3464" s="217">
        <v>2.9999999999999997E-4</v>
      </c>
      <c r="L3464" s="211">
        <v>115839.2</v>
      </c>
      <c r="M3464" s="222">
        <v>1.3</v>
      </c>
      <c r="N3464" s="239">
        <v>150590.96</v>
      </c>
      <c r="O3464" s="217">
        <v>1.0367</v>
      </c>
      <c r="P3464" s="240">
        <v>46.84</v>
      </c>
      <c r="GO3464" s="277"/>
      <c r="GP3464" s="277"/>
      <c r="GQ3464" s="277" t="s">
        <v>2483</v>
      </c>
      <c r="GR3464" s="277"/>
      <c r="GS3464" s="277"/>
      <c r="GT3464" s="277"/>
      <c r="GU3464" s="277"/>
      <c r="GW3464" s="157"/>
      <c r="GX3464" s="157"/>
      <c r="GY3464" s="157"/>
      <c r="GZ3464" s="277"/>
      <c r="HA3464" s="157"/>
      <c r="HB3464" s="157"/>
      <c r="HC3464" s="277"/>
      <c r="HD3464" s="277"/>
      <c r="HF3464" s="277"/>
      <c r="HH3464" s="289"/>
    </row>
    <row r="3465" spans="1:216" ht="12.75" customHeight="1">
      <c r="A3465" s="186"/>
      <c r="B3465" s="187"/>
      <c r="C3465" s="499" t="s">
        <v>2011</v>
      </c>
      <c r="D3465" s="499"/>
      <c r="E3465" s="499"/>
      <c r="F3465" s="499"/>
      <c r="G3465" s="499"/>
      <c r="H3465" s="499"/>
      <c r="I3465" s="499"/>
      <c r="J3465" s="499"/>
      <c r="K3465" s="499"/>
      <c r="L3465" s="499"/>
      <c r="M3465" s="499"/>
      <c r="N3465" s="499"/>
      <c r="O3465" s="499"/>
      <c r="P3465" s="499"/>
      <c r="GO3465" s="277"/>
      <c r="GP3465" s="277"/>
      <c r="GQ3465" s="277"/>
      <c r="GR3465" s="277"/>
      <c r="GS3465" s="277"/>
      <c r="GT3465" s="277"/>
      <c r="GU3465" s="277"/>
      <c r="GV3465" s="140" t="s">
        <v>2011</v>
      </c>
      <c r="GW3465" s="157"/>
      <c r="GX3465" s="157"/>
      <c r="GY3465" s="157"/>
      <c r="GZ3465" s="277"/>
      <c r="HA3465" s="157"/>
      <c r="HB3465" s="157"/>
      <c r="HC3465" s="277"/>
      <c r="HD3465" s="277"/>
      <c r="HF3465" s="277"/>
      <c r="HH3465" s="289"/>
    </row>
    <row r="3466" spans="1:216" ht="12.75" customHeight="1">
      <c r="A3466" s="213"/>
      <c r="B3466" s="214"/>
      <c r="C3466" s="500" t="s">
        <v>438</v>
      </c>
      <c r="D3466" s="500"/>
      <c r="E3466" s="500"/>
      <c r="F3466" s="500"/>
      <c r="G3466" s="500"/>
      <c r="H3466" s="180"/>
      <c r="I3466" s="181"/>
      <c r="J3466" s="181"/>
      <c r="K3466" s="181"/>
      <c r="L3466" s="183"/>
      <c r="M3466" s="181"/>
      <c r="N3466" s="183"/>
      <c r="O3466" s="181"/>
      <c r="P3466" s="240">
        <v>46.84</v>
      </c>
      <c r="GO3466" s="277"/>
      <c r="GP3466" s="277"/>
      <c r="GQ3466" s="277"/>
      <c r="GR3466" s="277"/>
      <c r="GS3466" s="277"/>
      <c r="GT3466" s="277"/>
      <c r="GU3466" s="277"/>
      <c r="GW3466" s="157"/>
      <c r="GX3466" s="157"/>
      <c r="GY3466" s="157"/>
      <c r="GZ3466" s="277"/>
      <c r="HA3466" s="157"/>
      <c r="HB3466" s="157"/>
      <c r="HC3466" s="277" t="s">
        <v>438</v>
      </c>
      <c r="HD3466" s="277"/>
      <c r="HF3466" s="277"/>
      <c r="HH3466" s="289"/>
    </row>
    <row r="3467" spans="1:216" ht="12.75" customHeight="1">
      <c r="A3467" s="178" t="s">
        <v>1029</v>
      </c>
      <c r="B3467" s="179" t="s">
        <v>2482</v>
      </c>
      <c r="C3467" s="498" t="s">
        <v>2484</v>
      </c>
      <c r="D3467" s="498"/>
      <c r="E3467" s="498"/>
      <c r="F3467" s="498"/>
      <c r="G3467" s="498"/>
      <c r="H3467" s="180" t="s">
        <v>418</v>
      </c>
      <c r="I3467" s="181">
        <v>5.9999999999999995E-4</v>
      </c>
      <c r="J3467" s="182">
        <v>1</v>
      </c>
      <c r="K3467" s="217">
        <v>5.9999999999999995E-4</v>
      </c>
      <c r="L3467" s="211">
        <v>115839.2</v>
      </c>
      <c r="M3467" s="222">
        <v>1.3</v>
      </c>
      <c r="N3467" s="239">
        <v>150590.96</v>
      </c>
      <c r="O3467" s="217">
        <v>1.0367</v>
      </c>
      <c r="P3467" s="240">
        <v>93.67</v>
      </c>
      <c r="GO3467" s="277"/>
      <c r="GP3467" s="277"/>
      <c r="GQ3467" s="277" t="s">
        <v>2484</v>
      </c>
      <c r="GR3467" s="277"/>
      <c r="GS3467" s="277"/>
      <c r="GT3467" s="277"/>
      <c r="GU3467" s="277"/>
      <c r="GW3467" s="157"/>
      <c r="GX3467" s="157"/>
      <c r="GY3467" s="157"/>
      <c r="GZ3467" s="277"/>
      <c r="HA3467" s="157"/>
      <c r="HB3467" s="157"/>
      <c r="HC3467" s="277"/>
      <c r="HD3467" s="277"/>
      <c r="HF3467" s="277"/>
      <c r="HH3467" s="289"/>
    </row>
    <row r="3468" spans="1:216" ht="12.75" customHeight="1">
      <c r="A3468" s="186"/>
      <c r="B3468" s="187"/>
      <c r="C3468" s="499" t="s">
        <v>2011</v>
      </c>
      <c r="D3468" s="499"/>
      <c r="E3468" s="499"/>
      <c r="F3468" s="499"/>
      <c r="G3468" s="499"/>
      <c r="H3468" s="499"/>
      <c r="I3468" s="499"/>
      <c r="J3468" s="499"/>
      <c r="K3468" s="499"/>
      <c r="L3468" s="499"/>
      <c r="M3468" s="499"/>
      <c r="N3468" s="499"/>
      <c r="O3468" s="499"/>
      <c r="P3468" s="499"/>
      <c r="GO3468" s="277"/>
      <c r="GP3468" s="277"/>
      <c r="GQ3468" s="277"/>
      <c r="GR3468" s="277"/>
      <c r="GS3468" s="277"/>
      <c r="GT3468" s="277"/>
      <c r="GU3468" s="277"/>
      <c r="GV3468" s="140" t="s">
        <v>2011</v>
      </c>
      <c r="GW3468" s="157"/>
      <c r="GX3468" s="157"/>
      <c r="GY3468" s="157"/>
      <c r="GZ3468" s="277"/>
      <c r="HA3468" s="157"/>
      <c r="HB3468" s="157"/>
      <c r="HC3468" s="277"/>
      <c r="HD3468" s="277"/>
      <c r="HF3468" s="277"/>
      <c r="HH3468" s="289"/>
    </row>
    <row r="3469" spans="1:216" ht="12.75" customHeight="1">
      <c r="A3469" s="213"/>
      <c r="B3469" s="214"/>
      <c r="C3469" s="500" t="s">
        <v>438</v>
      </c>
      <c r="D3469" s="500"/>
      <c r="E3469" s="500"/>
      <c r="F3469" s="500"/>
      <c r="G3469" s="500"/>
      <c r="H3469" s="180"/>
      <c r="I3469" s="181"/>
      <c r="J3469" s="181"/>
      <c r="K3469" s="181"/>
      <c r="L3469" s="183"/>
      <c r="M3469" s="181"/>
      <c r="N3469" s="183"/>
      <c r="O3469" s="181"/>
      <c r="P3469" s="240">
        <v>93.67</v>
      </c>
      <c r="GO3469" s="277"/>
      <c r="GP3469" s="277"/>
      <c r="GQ3469" s="277"/>
      <c r="GR3469" s="277"/>
      <c r="GS3469" s="277"/>
      <c r="GT3469" s="277"/>
      <c r="GU3469" s="277"/>
      <c r="GW3469" s="157"/>
      <c r="GX3469" s="157"/>
      <c r="GY3469" s="157"/>
      <c r="GZ3469" s="277"/>
      <c r="HA3469" s="157"/>
      <c r="HB3469" s="157"/>
      <c r="HC3469" s="277" t="s">
        <v>438</v>
      </c>
      <c r="HD3469" s="277"/>
      <c r="HF3469" s="277"/>
      <c r="HH3469" s="289"/>
    </row>
    <row r="3470" spans="1:216" ht="12.75" customHeight="1">
      <c r="A3470" s="178" t="s">
        <v>1031</v>
      </c>
      <c r="B3470" s="179" t="s">
        <v>2482</v>
      </c>
      <c r="C3470" s="498" t="s">
        <v>2483</v>
      </c>
      <c r="D3470" s="498"/>
      <c r="E3470" s="498"/>
      <c r="F3470" s="498"/>
      <c r="G3470" s="498"/>
      <c r="H3470" s="180" t="s">
        <v>418</v>
      </c>
      <c r="I3470" s="181">
        <v>8.0000000000000007E-5</v>
      </c>
      <c r="J3470" s="182">
        <v>1</v>
      </c>
      <c r="K3470" s="251">
        <v>8.0000000000000007E-5</v>
      </c>
      <c r="L3470" s="211">
        <v>115839.2</v>
      </c>
      <c r="M3470" s="222">
        <v>1.3</v>
      </c>
      <c r="N3470" s="239">
        <v>150590.96</v>
      </c>
      <c r="O3470" s="217">
        <v>1.0367</v>
      </c>
      <c r="P3470" s="240">
        <v>12.49</v>
      </c>
      <c r="GO3470" s="277"/>
      <c r="GP3470" s="277"/>
      <c r="GQ3470" s="277" t="s">
        <v>2483</v>
      </c>
      <c r="GR3470" s="277"/>
      <c r="GS3470" s="277"/>
      <c r="GT3470" s="277"/>
      <c r="GU3470" s="277"/>
      <c r="GW3470" s="157"/>
      <c r="GX3470" s="157"/>
      <c r="GY3470" s="157"/>
      <c r="GZ3470" s="277"/>
      <c r="HA3470" s="157"/>
      <c r="HB3470" s="157"/>
      <c r="HC3470" s="277"/>
      <c r="HD3470" s="277"/>
      <c r="HF3470" s="277"/>
      <c r="HH3470" s="289"/>
    </row>
    <row r="3471" spans="1:216" ht="12.75" customHeight="1">
      <c r="A3471" s="186"/>
      <c r="B3471" s="187"/>
      <c r="C3471" s="499" t="s">
        <v>2011</v>
      </c>
      <c r="D3471" s="499"/>
      <c r="E3471" s="499"/>
      <c r="F3471" s="499"/>
      <c r="G3471" s="499"/>
      <c r="H3471" s="499"/>
      <c r="I3471" s="499"/>
      <c r="J3471" s="499"/>
      <c r="K3471" s="499"/>
      <c r="L3471" s="499"/>
      <c r="M3471" s="499"/>
      <c r="N3471" s="499"/>
      <c r="O3471" s="499"/>
      <c r="P3471" s="499"/>
      <c r="GO3471" s="277"/>
      <c r="GP3471" s="277"/>
      <c r="GQ3471" s="277"/>
      <c r="GR3471" s="277"/>
      <c r="GS3471" s="277"/>
      <c r="GT3471" s="277"/>
      <c r="GU3471" s="277"/>
      <c r="GV3471" s="140" t="s">
        <v>2011</v>
      </c>
      <c r="GW3471" s="157"/>
      <c r="GX3471" s="157"/>
      <c r="GY3471" s="157"/>
      <c r="GZ3471" s="277"/>
      <c r="HA3471" s="157"/>
      <c r="HB3471" s="157"/>
      <c r="HC3471" s="277"/>
      <c r="HD3471" s="277"/>
      <c r="HF3471" s="277"/>
      <c r="HH3471" s="289"/>
    </row>
    <row r="3472" spans="1:216" ht="12.75" customHeight="1">
      <c r="A3472" s="213"/>
      <c r="B3472" s="214"/>
      <c r="C3472" s="500" t="s">
        <v>438</v>
      </c>
      <c r="D3472" s="500"/>
      <c r="E3472" s="500"/>
      <c r="F3472" s="500"/>
      <c r="G3472" s="500"/>
      <c r="H3472" s="180"/>
      <c r="I3472" s="181"/>
      <c r="J3472" s="181"/>
      <c r="K3472" s="181"/>
      <c r="L3472" s="183"/>
      <c r="M3472" s="181"/>
      <c r="N3472" s="183"/>
      <c r="O3472" s="181"/>
      <c r="P3472" s="240">
        <v>12.49</v>
      </c>
      <c r="GO3472" s="277"/>
      <c r="GP3472" s="277"/>
      <c r="GQ3472" s="277"/>
      <c r="GR3472" s="277"/>
      <c r="GS3472" s="277"/>
      <c r="GT3472" s="277"/>
      <c r="GU3472" s="277"/>
      <c r="GW3472" s="157"/>
      <c r="GX3472" s="157"/>
      <c r="GY3472" s="157"/>
      <c r="GZ3472" s="277"/>
      <c r="HA3472" s="157"/>
      <c r="HB3472" s="157"/>
      <c r="HC3472" s="277" t="s">
        <v>438</v>
      </c>
      <c r="HD3472" s="277"/>
      <c r="HF3472" s="277"/>
      <c r="HH3472" s="289"/>
    </row>
    <row r="3473" spans="1:216" ht="12.75" customHeight="1">
      <c r="A3473" s="178" t="s">
        <v>1033</v>
      </c>
      <c r="B3473" s="179" t="s">
        <v>2482</v>
      </c>
      <c r="C3473" s="498" t="s">
        <v>2484</v>
      </c>
      <c r="D3473" s="498"/>
      <c r="E3473" s="498"/>
      <c r="F3473" s="498"/>
      <c r="G3473" s="498"/>
      <c r="H3473" s="180" t="s">
        <v>418</v>
      </c>
      <c r="I3473" s="181">
        <v>8.0000000000000007E-5</v>
      </c>
      <c r="J3473" s="182">
        <v>1</v>
      </c>
      <c r="K3473" s="251">
        <v>8.0000000000000007E-5</v>
      </c>
      <c r="L3473" s="211">
        <v>115839.2</v>
      </c>
      <c r="M3473" s="222">
        <v>1.3</v>
      </c>
      <c r="N3473" s="239">
        <v>150590.96</v>
      </c>
      <c r="O3473" s="217">
        <v>1.0367</v>
      </c>
      <c r="P3473" s="240">
        <v>12.49</v>
      </c>
      <c r="GO3473" s="277"/>
      <c r="GP3473" s="277"/>
      <c r="GQ3473" s="277" t="s">
        <v>2484</v>
      </c>
      <c r="GR3473" s="277"/>
      <c r="GS3473" s="277"/>
      <c r="GT3473" s="277"/>
      <c r="GU3473" s="277"/>
      <c r="GW3473" s="157"/>
      <c r="GX3473" s="157"/>
      <c r="GY3473" s="157"/>
      <c r="GZ3473" s="277"/>
      <c r="HA3473" s="157"/>
      <c r="HB3473" s="157"/>
      <c r="HC3473" s="277"/>
      <c r="HD3473" s="277"/>
      <c r="HF3473" s="277"/>
      <c r="HH3473" s="289"/>
    </row>
    <row r="3474" spans="1:216" ht="12.75" customHeight="1">
      <c r="A3474" s="186"/>
      <c r="B3474" s="187"/>
      <c r="C3474" s="499" t="s">
        <v>2011</v>
      </c>
      <c r="D3474" s="499"/>
      <c r="E3474" s="499"/>
      <c r="F3474" s="499"/>
      <c r="G3474" s="499"/>
      <c r="H3474" s="499"/>
      <c r="I3474" s="499"/>
      <c r="J3474" s="499"/>
      <c r="K3474" s="499"/>
      <c r="L3474" s="499"/>
      <c r="M3474" s="499"/>
      <c r="N3474" s="499"/>
      <c r="O3474" s="499"/>
      <c r="P3474" s="499"/>
      <c r="GO3474" s="277"/>
      <c r="GP3474" s="277"/>
      <c r="GQ3474" s="277"/>
      <c r="GR3474" s="277"/>
      <c r="GS3474" s="277"/>
      <c r="GT3474" s="277"/>
      <c r="GU3474" s="277"/>
      <c r="GV3474" s="140" t="s">
        <v>2011</v>
      </c>
      <c r="GW3474" s="157"/>
      <c r="GX3474" s="157"/>
      <c r="GY3474" s="157"/>
      <c r="GZ3474" s="277"/>
      <c r="HA3474" s="157"/>
      <c r="HB3474" s="157"/>
      <c r="HC3474" s="277"/>
      <c r="HD3474" s="277"/>
      <c r="HF3474" s="277"/>
      <c r="HH3474" s="289"/>
    </row>
    <row r="3475" spans="1:216" ht="12.75" customHeight="1">
      <c r="A3475" s="213"/>
      <c r="B3475" s="214"/>
      <c r="C3475" s="500" t="s">
        <v>438</v>
      </c>
      <c r="D3475" s="500"/>
      <c r="E3475" s="500"/>
      <c r="F3475" s="500"/>
      <c r="G3475" s="500"/>
      <c r="H3475" s="180"/>
      <c r="I3475" s="181"/>
      <c r="J3475" s="181"/>
      <c r="K3475" s="181"/>
      <c r="L3475" s="183"/>
      <c r="M3475" s="181"/>
      <c r="N3475" s="183"/>
      <c r="O3475" s="181"/>
      <c r="P3475" s="240">
        <v>12.49</v>
      </c>
      <c r="GO3475" s="277"/>
      <c r="GP3475" s="277"/>
      <c r="GQ3475" s="277"/>
      <c r="GR3475" s="277"/>
      <c r="GS3475" s="277"/>
      <c r="GT3475" s="277"/>
      <c r="GU3475" s="277"/>
      <c r="GW3475" s="157"/>
      <c r="GX3475" s="157"/>
      <c r="GY3475" s="157"/>
      <c r="GZ3475" s="277"/>
      <c r="HA3475" s="157"/>
      <c r="HB3475" s="157"/>
      <c r="HC3475" s="277" t="s">
        <v>438</v>
      </c>
      <c r="HD3475" s="277"/>
      <c r="HF3475" s="277"/>
      <c r="HH3475" s="289"/>
    </row>
    <row r="3476" spans="1:216" ht="22.5" customHeight="1">
      <c r="A3476" s="178" t="s">
        <v>1035</v>
      </c>
      <c r="B3476" s="179" t="s">
        <v>2485</v>
      </c>
      <c r="C3476" s="498" t="s">
        <v>2486</v>
      </c>
      <c r="D3476" s="498"/>
      <c r="E3476" s="498"/>
      <c r="F3476" s="498"/>
      <c r="G3476" s="498"/>
      <c r="H3476" s="180" t="s">
        <v>418</v>
      </c>
      <c r="I3476" s="181">
        <v>1.0999999999999999E-2</v>
      </c>
      <c r="J3476" s="182">
        <v>1</v>
      </c>
      <c r="K3476" s="249">
        <v>1.0999999999999999E-2</v>
      </c>
      <c r="L3476" s="211">
        <v>55421.2</v>
      </c>
      <c r="M3476" s="219">
        <v>0.75</v>
      </c>
      <c r="N3476" s="239">
        <v>41565.9</v>
      </c>
      <c r="O3476" s="217">
        <v>1.0367</v>
      </c>
      <c r="P3476" s="240">
        <v>474.01</v>
      </c>
      <c r="GO3476" s="277"/>
      <c r="GP3476" s="277"/>
      <c r="GQ3476" s="277" t="s">
        <v>2486</v>
      </c>
      <c r="GR3476" s="277"/>
      <c r="GS3476" s="277"/>
      <c r="GT3476" s="277"/>
      <c r="GU3476" s="277"/>
      <c r="GW3476" s="157"/>
      <c r="GX3476" s="157"/>
      <c r="GY3476" s="157"/>
      <c r="GZ3476" s="277"/>
      <c r="HA3476" s="157"/>
      <c r="HB3476" s="157"/>
      <c r="HC3476" s="277"/>
      <c r="HD3476" s="277"/>
      <c r="HF3476" s="277"/>
      <c r="HH3476" s="289"/>
    </row>
    <row r="3477" spans="1:216" ht="12.75" customHeight="1">
      <c r="A3477" s="186"/>
      <c r="B3477" s="187"/>
      <c r="C3477" s="499" t="s">
        <v>2011</v>
      </c>
      <c r="D3477" s="499"/>
      <c r="E3477" s="499"/>
      <c r="F3477" s="499"/>
      <c r="G3477" s="499"/>
      <c r="H3477" s="499"/>
      <c r="I3477" s="499"/>
      <c r="J3477" s="499"/>
      <c r="K3477" s="499"/>
      <c r="L3477" s="499"/>
      <c r="M3477" s="499"/>
      <c r="N3477" s="499"/>
      <c r="O3477" s="499"/>
      <c r="P3477" s="499"/>
      <c r="GO3477" s="277"/>
      <c r="GP3477" s="277"/>
      <c r="GQ3477" s="277"/>
      <c r="GR3477" s="277"/>
      <c r="GS3477" s="277"/>
      <c r="GT3477" s="277"/>
      <c r="GU3477" s="277"/>
      <c r="GV3477" s="140" t="s">
        <v>2011</v>
      </c>
      <c r="GW3477" s="157"/>
      <c r="GX3477" s="157"/>
      <c r="GY3477" s="157"/>
      <c r="GZ3477" s="277"/>
      <c r="HA3477" s="157"/>
      <c r="HB3477" s="157"/>
      <c r="HC3477" s="277"/>
      <c r="HD3477" s="277"/>
      <c r="HF3477" s="277"/>
      <c r="HH3477" s="289"/>
    </row>
    <row r="3478" spans="1:216" ht="12.75" customHeight="1">
      <c r="A3478" s="213"/>
      <c r="B3478" s="214"/>
      <c r="C3478" s="500" t="s">
        <v>438</v>
      </c>
      <c r="D3478" s="500"/>
      <c r="E3478" s="500"/>
      <c r="F3478" s="500"/>
      <c r="G3478" s="500"/>
      <c r="H3478" s="180"/>
      <c r="I3478" s="181"/>
      <c r="J3478" s="181"/>
      <c r="K3478" s="181"/>
      <c r="L3478" s="183"/>
      <c r="M3478" s="181"/>
      <c r="N3478" s="183"/>
      <c r="O3478" s="181"/>
      <c r="P3478" s="240">
        <v>474.01</v>
      </c>
      <c r="GO3478" s="277"/>
      <c r="GP3478" s="277"/>
      <c r="GQ3478" s="277"/>
      <c r="GR3478" s="277"/>
      <c r="GS3478" s="277"/>
      <c r="GT3478" s="277"/>
      <c r="GU3478" s="277"/>
      <c r="GW3478" s="157"/>
      <c r="GX3478" s="157"/>
      <c r="GY3478" s="157"/>
      <c r="GZ3478" s="277"/>
      <c r="HA3478" s="157"/>
      <c r="HB3478" s="157"/>
      <c r="HC3478" s="277" t="s">
        <v>438</v>
      </c>
      <c r="HD3478" s="277"/>
      <c r="HF3478" s="277"/>
      <c r="HH3478" s="289"/>
    </row>
    <row r="3479" spans="1:216" ht="1.5" customHeight="1">
      <c r="A3479" s="223"/>
      <c r="B3479" s="224"/>
      <c r="C3479" s="224"/>
      <c r="D3479" s="224"/>
      <c r="E3479" s="224"/>
      <c r="F3479" s="225"/>
      <c r="G3479" s="225"/>
      <c r="H3479" s="225"/>
      <c r="I3479" s="225"/>
      <c r="J3479" s="226"/>
      <c r="K3479" s="225"/>
      <c r="L3479" s="226"/>
      <c r="M3479" s="227"/>
      <c r="N3479" s="226"/>
      <c r="O3479" s="228"/>
      <c r="P3479" s="229"/>
      <c r="Q3479" s="279"/>
      <c r="R3479" s="280"/>
      <c r="GO3479" s="277"/>
      <c r="GP3479" s="277"/>
      <c r="GQ3479" s="277"/>
      <c r="GR3479" s="277"/>
      <c r="GS3479" s="277"/>
      <c r="GT3479" s="277"/>
      <c r="GU3479" s="277"/>
      <c r="GW3479" s="157"/>
      <c r="GX3479" s="157"/>
      <c r="GY3479" s="157"/>
      <c r="GZ3479" s="277"/>
      <c r="HA3479" s="157"/>
      <c r="HB3479" s="157"/>
      <c r="HC3479" s="277"/>
      <c r="HD3479" s="277"/>
      <c r="HF3479" s="277"/>
      <c r="HH3479" s="289"/>
    </row>
    <row r="3480" spans="1:216" ht="12.75" customHeight="1">
      <c r="A3480" s="210"/>
      <c r="B3480" s="230"/>
      <c r="C3480" s="496" t="s">
        <v>2487</v>
      </c>
      <c r="D3480" s="496"/>
      <c r="E3480" s="496"/>
      <c r="F3480" s="496"/>
      <c r="G3480" s="496"/>
      <c r="H3480" s="496"/>
      <c r="I3480" s="496"/>
      <c r="J3480" s="496"/>
      <c r="K3480" s="496"/>
      <c r="L3480" s="496"/>
      <c r="M3480" s="496"/>
      <c r="N3480" s="496"/>
      <c r="O3480" s="496"/>
      <c r="P3480" s="232"/>
      <c r="Q3480" s="279"/>
      <c r="R3480" s="280"/>
      <c r="GO3480" s="277"/>
      <c r="GP3480" s="277"/>
      <c r="GQ3480" s="277"/>
      <c r="GR3480" s="277"/>
      <c r="GS3480" s="277"/>
      <c r="GT3480" s="277"/>
      <c r="GU3480" s="277"/>
      <c r="GW3480" s="157"/>
      <c r="GX3480" s="157"/>
      <c r="GY3480" s="157"/>
      <c r="GZ3480" s="277"/>
      <c r="HA3480" s="157"/>
      <c r="HB3480" s="157"/>
      <c r="HC3480" s="277"/>
      <c r="HD3480" s="277" t="s">
        <v>2487</v>
      </c>
      <c r="HF3480" s="277"/>
      <c r="HH3480" s="289"/>
    </row>
    <row r="3481" spans="1:216" ht="12.75" customHeight="1">
      <c r="A3481" s="210"/>
      <c r="B3481" s="187"/>
      <c r="C3481" s="495" t="s">
        <v>675</v>
      </c>
      <c r="D3481" s="495"/>
      <c r="E3481" s="495"/>
      <c r="F3481" s="495"/>
      <c r="G3481" s="495"/>
      <c r="H3481" s="495"/>
      <c r="I3481" s="495"/>
      <c r="J3481" s="495"/>
      <c r="K3481" s="495"/>
      <c r="L3481" s="495"/>
      <c r="M3481" s="495"/>
      <c r="N3481" s="495"/>
      <c r="O3481" s="495"/>
      <c r="P3481" s="234">
        <v>95383.59</v>
      </c>
      <c r="Q3481" s="279"/>
      <c r="R3481" s="280"/>
      <c r="GO3481" s="277"/>
      <c r="GP3481" s="277"/>
      <c r="GQ3481" s="277"/>
      <c r="GR3481" s="277"/>
      <c r="GS3481" s="277"/>
      <c r="GT3481" s="277"/>
      <c r="GU3481" s="277"/>
      <c r="GW3481" s="157"/>
      <c r="GX3481" s="157"/>
      <c r="GY3481" s="157"/>
      <c r="GZ3481" s="277"/>
      <c r="HA3481" s="157"/>
      <c r="HB3481" s="157"/>
      <c r="HC3481" s="277"/>
      <c r="HD3481" s="277"/>
      <c r="HE3481" s="140" t="s">
        <v>675</v>
      </c>
      <c r="HF3481" s="277"/>
      <c r="HH3481" s="289"/>
    </row>
    <row r="3482" spans="1:216" ht="12.75" customHeight="1">
      <c r="A3482" s="210"/>
      <c r="B3482" s="187"/>
      <c r="C3482" s="495" t="s">
        <v>676</v>
      </c>
      <c r="D3482" s="495"/>
      <c r="E3482" s="495"/>
      <c r="F3482" s="495"/>
      <c r="G3482" s="495"/>
      <c r="H3482" s="495"/>
      <c r="I3482" s="495"/>
      <c r="J3482" s="495"/>
      <c r="K3482" s="495"/>
      <c r="L3482" s="495"/>
      <c r="M3482" s="495"/>
      <c r="N3482" s="495"/>
      <c r="O3482" s="495"/>
      <c r="P3482" s="235"/>
      <c r="Q3482" s="279"/>
      <c r="R3482" s="280"/>
      <c r="GO3482" s="277"/>
      <c r="GP3482" s="277"/>
      <c r="GQ3482" s="277"/>
      <c r="GR3482" s="277"/>
      <c r="GS3482" s="277"/>
      <c r="GT3482" s="277"/>
      <c r="GU3482" s="277"/>
      <c r="GW3482" s="157"/>
      <c r="GX3482" s="157"/>
      <c r="GY3482" s="157"/>
      <c r="GZ3482" s="277"/>
      <c r="HA3482" s="157"/>
      <c r="HB3482" s="157"/>
      <c r="HC3482" s="277"/>
      <c r="HD3482" s="277"/>
      <c r="HE3482" s="140" t="s">
        <v>676</v>
      </c>
      <c r="HF3482" s="277"/>
      <c r="HH3482" s="289"/>
    </row>
    <row r="3483" spans="1:216" ht="12.75" customHeight="1">
      <c r="A3483" s="210"/>
      <c r="B3483" s="187"/>
      <c r="C3483" s="495" t="s">
        <v>680</v>
      </c>
      <c r="D3483" s="495"/>
      <c r="E3483" s="495"/>
      <c r="F3483" s="495"/>
      <c r="G3483" s="495"/>
      <c r="H3483" s="495"/>
      <c r="I3483" s="495"/>
      <c r="J3483" s="495"/>
      <c r="K3483" s="495"/>
      <c r="L3483" s="495"/>
      <c r="M3483" s="495"/>
      <c r="N3483" s="495"/>
      <c r="O3483" s="495"/>
      <c r="P3483" s="234">
        <v>95383.59</v>
      </c>
      <c r="Q3483" s="279"/>
      <c r="R3483" s="280"/>
      <c r="GO3483" s="277"/>
      <c r="GP3483" s="277"/>
      <c r="GQ3483" s="277"/>
      <c r="GR3483" s="277"/>
      <c r="GS3483" s="277"/>
      <c r="GT3483" s="277"/>
      <c r="GU3483" s="277"/>
      <c r="GW3483" s="157"/>
      <c r="GX3483" s="157"/>
      <c r="GY3483" s="157"/>
      <c r="GZ3483" s="277"/>
      <c r="HA3483" s="157"/>
      <c r="HB3483" s="157"/>
      <c r="HC3483" s="277"/>
      <c r="HD3483" s="277"/>
      <c r="HE3483" s="140" t="s">
        <v>680</v>
      </c>
      <c r="HF3483" s="277"/>
      <c r="HH3483" s="289"/>
    </row>
    <row r="3484" spans="1:216" ht="12.75" customHeight="1">
      <c r="A3484" s="210"/>
      <c r="B3484" s="187"/>
      <c r="C3484" s="495" t="s">
        <v>1097</v>
      </c>
      <c r="D3484" s="495"/>
      <c r="E3484" s="495"/>
      <c r="F3484" s="495"/>
      <c r="G3484" s="495"/>
      <c r="H3484" s="495"/>
      <c r="I3484" s="495"/>
      <c r="J3484" s="495"/>
      <c r="K3484" s="495"/>
      <c r="L3484" s="495"/>
      <c r="M3484" s="495"/>
      <c r="N3484" s="495"/>
      <c r="O3484" s="495"/>
      <c r="P3484" s="234">
        <v>18924.740000000002</v>
      </c>
      <c r="Q3484" s="279"/>
      <c r="R3484" s="280"/>
      <c r="GO3484" s="277"/>
      <c r="GP3484" s="277"/>
      <c r="GQ3484" s="277"/>
      <c r="GR3484" s="277"/>
      <c r="GS3484" s="277"/>
      <c r="GT3484" s="277"/>
      <c r="GU3484" s="277"/>
      <c r="GW3484" s="157"/>
      <c r="GX3484" s="157"/>
      <c r="GY3484" s="157"/>
      <c r="GZ3484" s="277"/>
      <c r="HA3484" s="157"/>
      <c r="HB3484" s="157"/>
      <c r="HC3484" s="277"/>
      <c r="HD3484" s="277"/>
      <c r="HE3484" s="140" t="s">
        <v>1097</v>
      </c>
      <c r="HF3484" s="277"/>
      <c r="HH3484" s="289"/>
    </row>
    <row r="3485" spans="1:216" ht="12.75" customHeight="1">
      <c r="A3485" s="210"/>
      <c r="B3485" s="187"/>
      <c r="C3485" s="495" t="s">
        <v>676</v>
      </c>
      <c r="D3485" s="495"/>
      <c r="E3485" s="495"/>
      <c r="F3485" s="495"/>
      <c r="G3485" s="495"/>
      <c r="H3485" s="495"/>
      <c r="I3485" s="495"/>
      <c r="J3485" s="495"/>
      <c r="K3485" s="495"/>
      <c r="L3485" s="495"/>
      <c r="M3485" s="495"/>
      <c r="N3485" s="495"/>
      <c r="O3485" s="495"/>
      <c r="P3485" s="235"/>
      <c r="Q3485" s="279"/>
      <c r="R3485" s="280"/>
      <c r="GO3485" s="277"/>
      <c r="GP3485" s="277"/>
      <c r="GQ3485" s="277"/>
      <c r="GR3485" s="277"/>
      <c r="GS3485" s="277"/>
      <c r="GT3485" s="277"/>
      <c r="GU3485" s="277"/>
      <c r="GW3485" s="157"/>
      <c r="GX3485" s="157"/>
      <c r="GY3485" s="157"/>
      <c r="GZ3485" s="277"/>
      <c r="HA3485" s="157"/>
      <c r="HB3485" s="157"/>
      <c r="HC3485" s="277"/>
      <c r="HD3485" s="277"/>
      <c r="HE3485" s="140" t="s">
        <v>676</v>
      </c>
      <c r="HF3485" s="277"/>
      <c r="HH3485" s="289"/>
    </row>
    <row r="3486" spans="1:216" ht="12.75" customHeight="1">
      <c r="A3486" s="210"/>
      <c r="B3486" s="187"/>
      <c r="C3486" s="495" t="s">
        <v>685</v>
      </c>
      <c r="D3486" s="495"/>
      <c r="E3486" s="495"/>
      <c r="F3486" s="495"/>
      <c r="G3486" s="495"/>
      <c r="H3486" s="495"/>
      <c r="I3486" s="495"/>
      <c r="J3486" s="495"/>
      <c r="K3486" s="495"/>
      <c r="L3486" s="495"/>
      <c r="M3486" s="495"/>
      <c r="N3486" s="495"/>
      <c r="O3486" s="495"/>
      <c r="P3486" s="234">
        <v>18924.740000000002</v>
      </c>
      <c r="Q3486" s="279"/>
      <c r="R3486" s="280"/>
      <c r="GO3486" s="277"/>
      <c r="GP3486" s="277"/>
      <c r="GQ3486" s="277"/>
      <c r="GR3486" s="277"/>
      <c r="GS3486" s="277"/>
      <c r="GT3486" s="277"/>
      <c r="GU3486" s="277"/>
      <c r="GW3486" s="157"/>
      <c r="GX3486" s="157"/>
      <c r="GY3486" s="157"/>
      <c r="GZ3486" s="277"/>
      <c r="HA3486" s="157"/>
      <c r="HB3486" s="157"/>
      <c r="HC3486" s="277"/>
      <c r="HD3486" s="277"/>
      <c r="HE3486" s="140" t="s">
        <v>685</v>
      </c>
      <c r="HF3486" s="277"/>
      <c r="HH3486" s="289"/>
    </row>
    <row r="3487" spans="1:216" ht="12.75" customHeight="1">
      <c r="A3487" s="210"/>
      <c r="B3487" s="187"/>
      <c r="C3487" s="495" t="s">
        <v>681</v>
      </c>
      <c r="D3487" s="495"/>
      <c r="E3487" s="495"/>
      <c r="F3487" s="495"/>
      <c r="G3487" s="495"/>
      <c r="H3487" s="495"/>
      <c r="I3487" s="495"/>
      <c r="J3487" s="495"/>
      <c r="K3487" s="495"/>
      <c r="L3487" s="495"/>
      <c r="M3487" s="495"/>
      <c r="N3487" s="495"/>
      <c r="O3487" s="495"/>
      <c r="P3487" s="234">
        <v>76458.850000000006</v>
      </c>
      <c r="Q3487" s="279"/>
      <c r="R3487" s="280"/>
      <c r="GO3487" s="277"/>
      <c r="GP3487" s="277"/>
      <c r="GQ3487" s="277"/>
      <c r="GR3487" s="277"/>
      <c r="GS3487" s="277"/>
      <c r="GT3487" s="277"/>
      <c r="GU3487" s="277"/>
      <c r="GW3487" s="157"/>
      <c r="GX3487" s="157"/>
      <c r="GY3487" s="157"/>
      <c r="GZ3487" s="277"/>
      <c r="HA3487" s="157"/>
      <c r="HB3487" s="157"/>
      <c r="HC3487" s="277"/>
      <c r="HD3487" s="277"/>
      <c r="HE3487" s="140" t="s">
        <v>681</v>
      </c>
      <c r="HF3487" s="277"/>
      <c r="HH3487" s="289"/>
    </row>
    <row r="3488" spans="1:216" ht="12.75" customHeight="1">
      <c r="A3488" s="210"/>
      <c r="B3488" s="187"/>
      <c r="C3488" s="495" t="s">
        <v>676</v>
      </c>
      <c r="D3488" s="495"/>
      <c r="E3488" s="495"/>
      <c r="F3488" s="495"/>
      <c r="G3488" s="495"/>
      <c r="H3488" s="495"/>
      <c r="I3488" s="495"/>
      <c r="J3488" s="495"/>
      <c r="K3488" s="495"/>
      <c r="L3488" s="495"/>
      <c r="M3488" s="495"/>
      <c r="N3488" s="495"/>
      <c r="O3488" s="495"/>
      <c r="P3488" s="235"/>
      <c r="Q3488" s="279"/>
      <c r="R3488" s="280"/>
      <c r="GO3488" s="277"/>
      <c r="GP3488" s="277"/>
      <c r="GQ3488" s="277"/>
      <c r="GR3488" s="277"/>
      <c r="GS3488" s="277"/>
      <c r="GT3488" s="277"/>
      <c r="GU3488" s="277"/>
      <c r="GW3488" s="157"/>
      <c r="GX3488" s="157"/>
      <c r="GY3488" s="157"/>
      <c r="GZ3488" s="277"/>
      <c r="HA3488" s="157"/>
      <c r="HB3488" s="157"/>
      <c r="HC3488" s="277"/>
      <c r="HD3488" s="277"/>
      <c r="HE3488" s="140" t="s">
        <v>676</v>
      </c>
      <c r="HF3488" s="277"/>
      <c r="HH3488" s="289"/>
    </row>
    <row r="3489" spans="1:216" ht="12.75" customHeight="1">
      <c r="A3489" s="210"/>
      <c r="B3489" s="187"/>
      <c r="C3489" s="495" t="s">
        <v>685</v>
      </c>
      <c r="D3489" s="495"/>
      <c r="E3489" s="495"/>
      <c r="F3489" s="495"/>
      <c r="G3489" s="495"/>
      <c r="H3489" s="495"/>
      <c r="I3489" s="495"/>
      <c r="J3489" s="495"/>
      <c r="K3489" s="495"/>
      <c r="L3489" s="495"/>
      <c r="M3489" s="495"/>
      <c r="N3489" s="495"/>
      <c r="O3489" s="495"/>
      <c r="P3489" s="234">
        <v>76458.850000000006</v>
      </c>
      <c r="Q3489" s="279"/>
      <c r="R3489" s="280"/>
      <c r="GO3489" s="277"/>
      <c r="GP3489" s="277"/>
      <c r="GQ3489" s="277"/>
      <c r="GR3489" s="277"/>
      <c r="GS3489" s="277"/>
      <c r="GT3489" s="277"/>
      <c r="GU3489" s="277"/>
      <c r="GW3489" s="157"/>
      <c r="GX3489" s="157"/>
      <c r="GY3489" s="157"/>
      <c r="GZ3489" s="277"/>
      <c r="HA3489" s="157"/>
      <c r="HB3489" s="157"/>
      <c r="HC3489" s="277"/>
      <c r="HD3489" s="277"/>
      <c r="HE3489" s="140" t="s">
        <v>685</v>
      </c>
      <c r="HF3489" s="277"/>
      <c r="HH3489" s="289"/>
    </row>
    <row r="3490" spans="1:216" ht="12.75" customHeight="1">
      <c r="A3490" s="210"/>
      <c r="B3490" s="230"/>
      <c r="C3490" s="496" t="s">
        <v>2488</v>
      </c>
      <c r="D3490" s="496"/>
      <c r="E3490" s="496"/>
      <c r="F3490" s="496"/>
      <c r="G3490" s="496"/>
      <c r="H3490" s="496"/>
      <c r="I3490" s="496"/>
      <c r="J3490" s="496"/>
      <c r="K3490" s="496"/>
      <c r="L3490" s="496"/>
      <c r="M3490" s="496"/>
      <c r="N3490" s="496"/>
      <c r="O3490" s="496"/>
      <c r="P3490" s="236">
        <v>95383.59</v>
      </c>
      <c r="Q3490" s="279"/>
      <c r="R3490" s="280"/>
      <c r="GO3490" s="277"/>
      <c r="GP3490" s="277"/>
      <c r="GQ3490" s="277"/>
      <c r="GR3490" s="277"/>
      <c r="GS3490" s="277"/>
      <c r="GT3490" s="277"/>
      <c r="GU3490" s="277"/>
      <c r="GW3490" s="157"/>
      <c r="GX3490" s="157"/>
      <c r="GY3490" s="157"/>
      <c r="GZ3490" s="277"/>
      <c r="HA3490" s="157"/>
      <c r="HB3490" s="157"/>
      <c r="HC3490" s="277"/>
      <c r="HD3490" s="277"/>
      <c r="HF3490" s="277" t="s">
        <v>2488</v>
      </c>
      <c r="HH3490" s="289"/>
    </row>
    <row r="3491" spans="1:216" ht="12.75" customHeight="1">
      <c r="A3491" s="210"/>
      <c r="B3491" s="187"/>
      <c r="C3491" s="495" t="s">
        <v>692</v>
      </c>
      <c r="D3491" s="495"/>
      <c r="E3491" s="495"/>
      <c r="F3491" s="495"/>
      <c r="G3491" s="495"/>
      <c r="H3491" s="495"/>
      <c r="I3491" s="495"/>
      <c r="J3491" s="495"/>
      <c r="K3491" s="495"/>
      <c r="L3491" s="495"/>
      <c r="M3491" s="495"/>
      <c r="N3491" s="495"/>
      <c r="O3491" s="495"/>
      <c r="P3491" s="235"/>
      <c r="Q3491" s="279"/>
      <c r="R3491" s="280"/>
      <c r="GO3491" s="277"/>
      <c r="GP3491" s="277"/>
      <c r="GQ3491" s="277"/>
      <c r="GR3491" s="277"/>
      <c r="GS3491" s="277"/>
      <c r="GT3491" s="277"/>
      <c r="GU3491" s="277"/>
      <c r="GW3491" s="157"/>
      <c r="GX3491" s="157"/>
      <c r="GY3491" s="157"/>
      <c r="GZ3491" s="277"/>
      <c r="HA3491" s="157"/>
      <c r="HB3491" s="157"/>
      <c r="HC3491" s="277"/>
      <c r="HD3491" s="277"/>
      <c r="HE3491" s="140" t="s">
        <v>692</v>
      </c>
      <c r="HF3491" s="277"/>
      <c r="HH3491" s="289"/>
    </row>
    <row r="3492" spans="1:216" ht="12.75" customHeight="1">
      <c r="A3492" s="210"/>
      <c r="B3492" s="187"/>
      <c r="C3492" s="495" t="s">
        <v>693</v>
      </c>
      <c r="D3492" s="495"/>
      <c r="E3492" s="495"/>
      <c r="F3492" s="495"/>
      <c r="G3492" s="495"/>
      <c r="H3492" s="495"/>
      <c r="I3492" s="495"/>
      <c r="J3492" s="495"/>
      <c r="K3492" s="495"/>
      <c r="L3492" s="495"/>
      <c r="M3492" s="495"/>
      <c r="N3492" s="495"/>
      <c r="O3492" s="495"/>
      <c r="P3492" s="234">
        <v>76458.850000000006</v>
      </c>
      <c r="Q3492" s="279"/>
      <c r="R3492" s="280"/>
      <c r="GO3492" s="277"/>
      <c r="GP3492" s="277"/>
      <c r="GQ3492" s="277"/>
      <c r="GR3492" s="277"/>
      <c r="GS3492" s="277"/>
      <c r="GT3492" s="277"/>
      <c r="GU3492" s="277"/>
      <c r="GW3492" s="157"/>
      <c r="GX3492" s="157"/>
      <c r="GY3492" s="157"/>
      <c r="GZ3492" s="277"/>
      <c r="HA3492" s="157"/>
      <c r="HB3492" s="157"/>
      <c r="HC3492" s="277"/>
      <c r="HD3492" s="277"/>
      <c r="HE3492" s="140" t="s">
        <v>693</v>
      </c>
      <c r="HF3492" s="277"/>
      <c r="HH3492" s="289"/>
    </row>
    <row r="3493" spans="1:216" ht="12.75" customHeight="1">
      <c r="A3493" s="497" t="s">
        <v>2489</v>
      </c>
      <c r="B3493" s="497"/>
      <c r="C3493" s="497"/>
      <c r="D3493" s="497"/>
      <c r="E3493" s="497"/>
      <c r="F3493" s="497"/>
      <c r="G3493" s="497"/>
      <c r="H3493" s="497"/>
      <c r="I3493" s="497"/>
      <c r="J3493" s="497"/>
      <c r="K3493" s="497"/>
      <c r="L3493" s="497"/>
      <c r="M3493" s="497"/>
      <c r="N3493" s="497"/>
      <c r="O3493" s="497"/>
      <c r="P3493" s="497"/>
      <c r="GO3493" s="277" t="s">
        <v>2489</v>
      </c>
      <c r="GP3493" s="277"/>
      <c r="GQ3493" s="277"/>
      <c r="GR3493" s="277"/>
      <c r="GS3493" s="277"/>
      <c r="GT3493" s="277"/>
      <c r="GU3493" s="277"/>
      <c r="GW3493" s="157"/>
      <c r="GX3493" s="157"/>
      <c r="GY3493" s="157"/>
      <c r="GZ3493" s="277"/>
      <c r="HA3493" s="157"/>
      <c r="HB3493" s="157"/>
      <c r="HC3493" s="277"/>
      <c r="HD3493" s="277"/>
      <c r="HF3493" s="277"/>
      <c r="HH3493" s="289"/>
    </row>
    <row r="3494" spans="1:216" ht="22.5" customHeight="1">
      <c r="A3494" s="178" t="s">
        <v>2490</v>
      </c>
      <c r="B3494" s="179" t="s">
        <v>2491</v>
      </c>
      <c r="C3494" s="498" t="s">
        <v>2492</v>
      </c>
      <c r="D3494" s="498"/>
      <c r="E3494" s="498"/>
      <c r="F3494" s="498"/>
      <c r="G3494" s="498"/>
      <c r="H3494" s="180" t="s">
        <v>142</v>
      </c>
      <c r="I3494" s="181">
        <v>4</v>
      </c>
      <c r="J3494" s="182">
        <v>1</v>
      </c>
      <c r="K3494" s="182">
        <v>4</v>
      </c>
      <c r="L3494" s="183"/>
      <c r="M3494" s="181"/>
      <c r="N3494" s="221">
        <v>491.42</v>
      </c>
      <c r="O3494" s="217">
        <v>1.0367</v>
      </c>
      <c r="P3494" s="212">
        <v>2037.82</v>
      </c>
      <c r="GO3494" s="277"/>
      <c r="GP3494" s="277"/>
      <c r="GQ3494" s="277" t="s">
        <v>2492</v>
      </c>
      <c r="GR3494" s="277"/>
      <c r="GS3494" s="277"/>
      <c r="GT3494" s="277"/>
      <c r="GU3494" s="277"/>
      <c r="GW3494" s="157"/>
      <c r="GX3494" s="157"/>
      <c r="GY3494" s="157"/>
      <c r="GZ3494" s="277"/>
      <c r="HA3494" s="157"/>
      <c r="HB3494" s="157"/>
      <c r="HC3494" s="277"/>
      <c r="HD3494" s="277"/>
      <c r="HF3494" s="277"/>
      <c r="HH3494" s="289"/>
    </row>
    <row r="3495" spans="1:216" ht="12.75" customHeight="1">
      <c r="A3495" s="186"/>
      <c r="B3495" s="187"/>
      <c r="C3495" s="499" t="s">
        <v>2011</v>
      </c>
      <c r="D3495" s="499"/>
      <c r="E3495" s="499"/>
      <c r="F3495" s="499"/>
      <c r="G3495" s="499"/>
      <c r="H3495" s="499"/>
      <c r="I3495" s="499"/>
      <c r="J3495" s="499"/>
      <c r="K3495" s="499"/>
      <c r="L3495" s="499"/>
      <c r="M3495" s="499"/>
      <c r="N3495" s="499"/>
      <c r="O3495" s="499"/>
      <c r="P3495" s="499"/>
      <c r="GO3495" s="277"/>
      <c r="GP3495" s="277"/>
      <c r="GQ3495" s="277"/>
      <c r="GR3495" s="277"/>
      <c r="GS3495" s="277"/>
      <c r="GT3495" s="277"/>
      <c r="GU3495" s="277"/>
      <c r="GV3495" s="140" t="s">
        <v>2011</v>
      </c>
      <c r="GW3495" s="157"/>
      <c r="GX3495" s="157"/>
      <c r="GY3495" s="157"/>
      <c r="GZ3495" s="277"/>
      <c r="HA3495" s="157"/>
      <c r="HB3495" s="157"/>
      <c r="HC3495" s="277"/>
      <c r="HD3495" s="277"/>
      <c r="HF3495" s="277"/>
      <c r="HH3495" s="289"/>
    </row>
    <row r="3496" spans="1:216" ht="12.75" customHeight="1">
      <c r="A3496" s="213"/>
      <c r="B3496" s="214"/>
      <c r="C3496" s="500" t="s">
        <v>438</v>
      </c>
      <c r="D3496" s="500"/>
      <c r="E3496" s="500"/>
      <c r="F3496" s="500"/>
      <c r="G3496" s="500"/>
      <c r="H3496" s="180"/>
      <c r="I3496" s="181"/>
      <c r="J3496" s="181"/>
      <c r="K3496" s="181"/>
      <c r="L3496" s="183"/>
      <c r="M3496" s="181"/>
      <c r="N3496" s="183"/>
      <c r="O3496" s="181"/>
      <c r="P3496" s="212">
        <v>2037.82</v>
      </c>
      <c r="GO3496" s="277"/>
      <c r="GP3496" s="277"/>
      <c r="GQ3496" s="277"/>
      <c r="GR3496" s="277"/>
      <c r="GS3496" s="277"/>
      <c r="GT3496" s="277"/>
      <c r="GU3496" s="277"/>
      <c r="GW3496" s="157"/>
      <c r="GX3496" s="157"/>
      <c r="GY3496" s="157"/>
      <c r="GZ3496" s="277"/>
      <c r="HA3496" s="157"/>
      <c r="HB3496" s="157"/>
      <c r="HC3496" s="277" t="s">
        <v>438</v>
      </c>
      <c r="HD3496" s="277"/>
      <c r="HF3496" s="277"/>
      <c r="HH3496" s="289"/>
    </row>
    <row r="3497" spans="1:216" ht="22.5" customHeight="1">
      <c r="A3497" s="178" t="s">
        <v>2493</v>
      </c>
      <c r="B3497" s="179" t="s">
        <v>2494</v>
      </c>
      <c r="C3497" s="498" t="s">
        <v>2495</v>
      </c>
      <c r="D3497" s="498"/>
      <c r="E3497" s="498"/>
      <c r="F3497" s="498"/>
      <c r="G3497" s="498"/>
      <c r="H3497" s="180" t="s">
        <v>142</v>
      </c>
      <c r="I3497" s="181">
        <v>5</v>
      </c>
      <c r="J3497" s="182">
        <v>1</v>
      </c>
      <c r="K3497" s="182">
        <v>5</v>
      </c>
      <c r="L3497" s="211">
        <v>1717.2</v>
      </c>
      <c r="M3497" s="219">
        <v>1.1499999999999999</v>
      </c>
      <c r="N3497" s="239">
        <v>1974.78</v>
      </c>
      <c r="O3497" s="217">
        <v>1.0367</v>
      </c>
      <c r="P3497" s="212">
        <v>10236.27</v>
      </c>
      <c r="GO3497" s="277"/>
      <c r="GP3497" s="277"/>
      <c r="GQ3497" s="277" t="s">
        <v>2495</v>
      </c>
      <c r="GR3497" s="277"/>
      <c r="GS3497" s="277"/>
      <c r="GT3497" s="277"/>
      <c r="GU3497" s="277"/>
      <c r="GW3497" s="157"/>
      <c r="GX3497" s="157"/>
      <c r="GY3497" s="157"/>
      <c r="GZ3497" s="277"/>
      <c r="HA3497" s="157"/>
      <c r="HB3497" s="157"/>
      <c r="HC3497" s="277"/>
      <c r="HD3497" s="277"/>
      <c r="HF3497" s="277"/>
      <c r="HH3497" s="289"/>
    </row>
    <row r="3498" spans="1:216" ht="12.75" customHeight="1">
      <c r="A3498" s="186"/>
      <c r="B3498" s="187"/>
      <c r="C3498" s="499" t="s">
        <v>2011</v>
      </c>
      <c r="D3498" s="499"/>
      <c r="E3498" s="499"/>
      <c r="F3498" s="499"/>
      <c r="G3498" s="499"/>
      <c r="H3498" s="499"/>
      <c r="I3498" s="499"/>
      <c r="J3498" s="499"/>
      <c r="K3498" s="499"/>
      <c r="L3498" s="499"/>
      <c r="M3498" s="499"/>
      <c r="N3498" s="499"/>
      <c r="O3498" s="499"/>
      <c r="P3498" s="499"/>
      <c r="GO3498" s="277"/>
      <c r="GP3498" s="277"/>
      <c r="GQ3498" s="277"/>
      <c r="GR3498" s="277"/>
      <c r="GS3498" s="277"/>
      <c r="GT3498" s="277"/>
      <c r="GU3498" s="277"/>
      <c r="GV3498" s="140" t="s">
        <v>2011</v>
      </c>
      <c r="GW3498" s="157"/>
      <c r="GX3498" s="157"/>
      <c r="GY3498" s="157"/>
      <c r="GZ3498" s="277"/>
      <c r="HA3498" s="157"/>
      <c r="HB3498" s="157"/>
      <c r="HC3498" s="277"/>
      <c r="HD3498" s="277"/>
      <c r="HF3498" s="277"/>
      <c r="HH3498" s="289"/>
    </row>
    <row r="3499" spans="1:216" ht="12.75" customHeight="1">
      <c r="A3499" s="213"/>
      <c r="B3499" s="214"/>
      <c r="C3499" s="500" t="s">
        <v>438</v>
      </c>
      <c r="D3499" s="500"/>
      <c r="E3499" s="500"/>
      <c r="F3499" s="500"/>
      <c r="G3499" s="500"/>
      <c r="H3499" s="180"/>
      <c r="I3499" s="181"/>
      <c r="J3499" s="181"/>
      <c r="K3499" s="181"/>
      <c r="L3499" s="183"/>
      <c r="M3499" s="181"/>
      <c r="N3499" s="183"/>
      <c r="O3499" s="181"/>
      <c r="P3499" s="212">
        <v>10236.27</v>
      </c>
      <c r="GO3499" s="277"/>
      <c r="GP3499" s="277"/>
      <c r="GQ3499" s="277"/>
      <c r="GR3499" s="277"/>
      <c r="GS3499" s="277"/>
      <c r="GT3499" s="277"/>
      <c r="GU3499" s="277"/>
      <c r="GW3499" s="157"/>
      <c r="GX3499" s="157"/>
      <c r="GY3499" s="157"/>
      <c r="GZ3499" s="277"/>
      <c r="HA3499" s="157"/>
      <c r="HB3499" s="157"/>
      <c r="HC3499" s="277" t="s">
        <v>438</v>
      </c>
      <c r="HD3499" s="277"/>
      <c r="HF3499" s="277"/>
      <c r="HH3499" s="289"/>
    </row>
    <row r="3500" spans="1:216" ht="22.5" customHeight="1">
      <c r="A3500" s="178" t="s">
        <v>2496</v>
      </c>
      <c r="B3500" s="179" t="s">
        <v>1331</v>
      </c>
      <c r="C3500" s="498" t="s">
        <v>1332</v>
      </c>
      <c r="D3500" s="498"/>
      <c r="E3500" s="498"/>
      <c r="F3500" s="498"/>
      <c r="G3500" s="498"/>
      <c r="H3500" s="180" t="s">
        <v>142</v>
      </c>
      <c r="I3500" s="181">
        <v>2</v>
      </c>
      <c r="J3500" s="182">
        <v>1</v>
      </c>
      <c r="K3500" s="182">
        <v>2</v>
      </c>
      <c r="L3500" s="211">
        <v>1122.99</v>
      </c>
      <c r="M3500" s="219">
        <v>1.1499999999999999</v>
      </c>
      <c r="N3500" s="239">
        <v>1291.44</v>
      </c>
      <c r="O3500" s="217">
        <v>1.0367</v>
      </c>
      <c r="P3500" s="212">
        <v>2677.67</v>
      </c>
      <c r="GO3500" s="277"/>
      <c r="GP3500" s="277"/>
      <c r="GQ3500" s="277" t="s">
        <v>1332</v>
      </c>
      <c r="GR3500" s="277"/>
      <c r="GS3500" s="277"/>
      <c r="GT3500" s="277"/>
      <c r="GU3500" s="277"/>
      <c r="GW3500" s="157"/>
      <c r="GX3500" s="157"/>
      <c r="GY3500" s="157"/>
      <c r="GZ3500" s="277"/>
      <c r="HA3500" s="157"/>
      <c r="HB3500" s="157"/>
      <c r="HC3500" s="277"/>
      <c r="HD3500" s="277"/>
      <c r="HF3500" s="277"/>
      <c r="HH3500" s="289"/>
    </row>
    <row r="3501" spans="1:216" ht="12.75" customHeight="1">
      <c r="A3501" s="186"/>
      <c r="B3501" s="187"/>
      <c r="C3501" s="499" t="s">
        <v>2011</v>
      </c>
      <c r="D3501" s="499"/>
      <c r="E3501" s="499"/>
      <c r="F3501" s="499"/>
      <c r="G3501" s="499"/>
      <c r="H3501" s="499"/>
      <c r="I3501" s="499"/>
      <c r="J3501" s="499"/>
      <c r="K3501" s="499"/>
      <c r="L3501" s="499"/>
      <c r="M3501" s="499"/>
      <c r="N3501" s="499"/>
      <c r="O3501" s="499"/>
      <c r="P3501" s="499"/>
      <c r="GO3501" s="277"/>
      <c r="GP3501" s="277"/>
      <c r="GQ3501" s="277"/>
      <c r="GR3501" s="277"/>
      <c r="GS3501" s="277"/>
      <c r="GT3501" s="277"/>
      <c r="GU3501" s="277"/>
      <c r="GV3501" s="140" t="s">
        <v>2011</v>
      </c>
      <c r="GW3501" s="157"/>
      <c r="GX3501" s="157"/>
      <c r="GY3501" s="157"/>
      <c r="GZ3501" s="277"/>
      <c r="HA3501" s="157"/>
      <c r="HB3501" s="157"/>
      <c r="HC3501" s="277"/>
      <c r="HD3501" s="277"/>
      <c r="HF3501" s="277"/>
      <c r="HH3501" s="289"/>
    </row>
    <row r="3502" spans="1:216" ht="12.75" customHeight="1">
      <c r="A3502" s="213"/>
      <c r="B3502" s="214"/>
      <c r="C3502" s="500" t="s">
        <v>438</v>
      </c>
      <c r="D3502" s="500"/>
      <c r="E3502" s="500"/>
      <c r="F3502" s="500"/>
      <c r="G3502" s="500"/>
      <c r="H3502" s="180"/>
      <c r="I3502" s="181"/>
      <c r="J3502" s="181"/>
      <c r="K3502" s="181"/>
      <c r="L3502" s="183"/>
      <c r="M3502" s="181"/>
      <c r="N3502" s="183"/>
      <c r="O3502" s="181"/>
      <c r="P3502" s="212">
        <v>2677.67</v>
      </c>
      <c r="GO3502" s="277"/>
      <c r="GP3502" s="277"/>
      <c r="GQ3502" s="277"/>
      <c r="GR3502" s="277"/>
      <c r="GS3502" s="277"/>
      <c r="GT3502" s="277"/>
      <c r="GU3502" s="277"/>
      <c r="GW3502" s="157"/>
      <c r="GX3502" s="157"/>
      <c r="GY3502" s="157"/>
      <c r="GZ3502" s="277"/>
      <c r="HA3502" s="157"/>
      <c r="HB3502" s="157"/>
      <c r="HC3502" s="277" t="s">
        <v>438</v>
      </c>
      <c r="HD3502" s="277"/>
      <c r="HF3502" s="277"/>
      <c r="HH3502" s="289"/>
    </row>
    <row r="3503" spans="1:216" ht="22.5" customHeight="1">
      <c r="A3503" s="178" t="s">
        <v>2497</v>
      </c>
      <c r="B3503" s="179" t="s">
        <v>2498</v>
      </c>
      <c r="C3503" s="498" t="s">
        <v>2499</v>
      </c>
      <c r="D3503" s="498"/>
      <c r="E3503" s="498"/>
      <c r="F3503" s="498"/>
      <c r="G3503" s="498"/>
      <c r="H3503" s="180" t="s">
        <v>142</v>
      </c>
      <c r="I3503" s="181">
        <v>2</v>
      </c>
      <c r="J3503" s="182">
        <v>1</v>
      </c>
      <c r="K3503" s="182">
        <v>2</v>
      </c>
      <c r="L3503" s="211">
        <v>1122.99</v>
      </c>
      <c r="M3503" s="219">
        <v>1.1499999999999999</v>
      </c>
      <c r="N3503" s="239">
        <v>1291.44</v>
      </c>
      <c r="O3503" s="217">
        <v>1.0367</v>
      </c>
      <c r="P3503" s="212">
        <v>2677.67</v>
      </c>
      <c r="GO3503" s="277"/>
      <c r="GP3503" s="277"/>
      <c r="GQ3503" s="277" t="s">
        <v>2499</v>
      </c>
      <c r="GR3503" s="277"/>
      <c r="GS3503" s="277"/>
      <c r="GT3503" s="277"/>
      <c r="GU3503" s="277"/>
      <c r="GW3503" s="157"/>
      <c r="GX3503" s="157"/>
      <c r="GY3503" s="157"/>
      <c r="GZ3503" s="277"/>
      <c r="HA3503" s="157"/>
      <c r="HB3503" s="157"/>
      <c r="HC3503" s="277"/>
      <c r="HD3503" s="277"/>
      <c r="HF3503" s="277"/>
      <c r="HH3503" s="289"/>
    </row>
    <row r="3504" spans="1:216" ht="12.75" customHeight="1">
      <c r="A3504" s="186"/>
      <c r="B3504" s="187"/>
      <c r="C3504" s="499" t="s">
        <v>2011</v>
      </c>
      <c r="D3504" s="499"/>
      <c r="E3504" s="499"/>
      <c r="F3504" s="499"/>
      <c r="G3504" s="499"/>
      <c r="H3504" s="499"/>
      <c r="I3504" s="499"/>
      <c r="J3504" s="499"/>
      <c r="K3504" s="499"/>
      <c r="L3504" s="499"/>
      <c r="M3504" s="499"/>
      <c r="N3504" s="499"/>
      <c r="O3504" s="499"/>
      <c r="P3504" s="499"/>
      <c r="GO3504" s="277"/>
      <c r="GP3504" s="277"/>
      <c r="GQ3504" s="277"/>
      <c r="GR3504" s="277"/>
      <c r="GS3504" s="277"/>
      <c r="GT3504" s="277"/>
      <c r="GU3504" s="277"/>
      <c r="GV3504" s="140" t="s">
        <v>2011</v>
      </c>
      <c r="GW3504" s="157"/>
      <c r="GX3504" s="157"/>
      <c r="GY3504" s="157"/>
      <c r="GZ3504" s="277"/>
      <c r="HA3504" s="157"/>
      <c r="HB3504" s="157"/>
      <c r="HC3504" s="277"/>
      <c r="HD3504" s="277"/>
      <c r="HF3504" s="277"/>
      <c r="HH3504" s="289"/>
    </row>
    <row r="3505" spans="1:216" ht="12.75" customHeight="1">
      <c r="A3505" s="213"/>
      <c r="B3505" s="214"/>
      <c r="C3505" s="500" t="s">
        <v>438</v>
      </c>
      <c r="D3505" s="500"/>
      <c r="E3505" s="500"/>
      <c r="F3505" s="500"/>
      <c r="G3505" s="500"/>
      <c r="H3505" s="180"/>
      <c r="I3505" s="181"/>
      <c r="J3505" s="181"/>
      <c r="K3505" s="181"/>
      <c r="L3505" s="183"/>
      <c r="M3505" s="181"/>
      <c r="N3505" s="183"/>
      <c r="O3505" s="181"/>
      <c r="P3505" s="212">
        <v>2677.67</v>
      </c>
      <c r="GO3505" s="277"/>
      <c r="GP3505" s="277"/>
      <c r="GQ3505" s="277"/>
      <c r="GR3505" s="277"/>
      <c r="GS3505" s="277"/>
      <c r="GT3505" s="277"/>
      <c r="GU3505" s="277"/>
      <c r="GW3505" s="157"/>
      <c r="GX3505" s="157"/>
      <c r="GY3505" s="157"/>
      <c r="GZ3505" s="277"/>
      <c r="HA3505" s="157"/>
      <c r="HB3505" s="157"/>
      <c r="HC3505" s="277" t="s">
        <v>438</v>
      </c>
      <c r="HD3505" s="277"/>
      <c r="HF3505" s="277"/>
      <c r="HH3505" s="289"/>
    </row>
    <row r="3506" spans="1:216" ht="22.5" customHeight="1">
      <c r="A3506" s="178" t="s">
        <v>1044</v>
      </c>
      <c r="B3506" s="179" t="s">
        <v>2424</v>
      </c>
      <c r="C3506" s="498" t="s">
        <v>2425</v>
      </c>
      <c r="D3506" s="498"/>
      <c r="E3506" s="498"/>
      <c r="F3506" s="498"/>
      <c r="G3506" s="498"/>
      <c r="H3506" s="180" t="s">
        <v>142</v>
      </c>
      <c r="I3506" s="181">
        <v>10</v>
      </c>
      <c r="J3506" s="182">
        <v>1</v>
      </c>
      <c r="K3506" s="182">
        <v>10</v>
      </c>
      <c r="L3506" s="183"/>
      <c r="M3506" s="181"/>
      <c r="N3506" s="221">
        <v>114.5</v>
      </c>
      <c r="O3506" s="254">
        <v>1.0891569999999999</v>
      </c>
      <c r="P3506" s="212">
        <v>1247.08</v>
      </c>
      <c r="GO3506" s="277"/>
      <c r="GP3506" s="277"/>
      <c r="GQ3506" s="277" t="s">
        <v>2425</v>
      </c>
      <c r="GR3506" s="277"/>
      <c r="GS3506" s="277"/>
      <c r="GT3506" s="277"/>
      <c r="GU3506" s="277"/>
      <c r="GW3506" s="157"/>
      <c r="GX3506" s="157"/>
      <c r="GY3506" s="157"/>
      <c r="GZ3506" s="277"/>
      <c r="HA3506" s="157"/>
      <c r="HB3506" s="157"/>
      <c r="HC3506" s="277"/>
      <c r="HD3506" s="277"/>
      <c r="HF3506" s="277"/>
      <c r="HH3506" s="289"/>
    </row>
    <row r="3507" spans="1:216" ht="22.5" customHeight="1">
      <c r="A3507" s="186"/>
      <c r="B3507" s="187" t="s">
        <v>2374</v>
      </c>
      <c r="C3507" s="499" t="s">
        <v>2375</v>
      </c>
      <c r="D3507" s="499"/>
      <c r="E3507" s="499"/>
      <c r="F3507" s="499"/>
      <c r="G3507" s="499"/>
      <c r="H3507" s="499"/>
      <c r="I3507" s="499"/>
      <c r="J3507" s="499"/>
      <c r="K3507" s="499"/>
      <c r="L3507" s="499"/>
      <c r="M3507" s="499"/>
      <c r="N3507" s="499"/>
      <c r="O3507" s="499"/>
      <c r="P3507" s="499"/>
      <c r="GO3507" s="277"/>
      <c r="GP3507" s="277"/>
      <c r="GQ3507" s="277"/>
      <c r="GR3507" s="277"/>
      <c r="GS3507" s="277"/>
      <c r="GT3507" s="277"/>
      <c r="GU3507" s="277"/>
      <c r="GV3507" s="140" t="s">
        <v>2375</v>
      </c>
      <c r="GW3507" s="157"/>
      <c r="GX3507" s="157"/>
      <c r="GY3507" s="157"/>
      <c r="GZ3507" s="277"/>
      <c r="HA3507" s="157"/>
      <c r="HB3507" s="157"/>
      <c r="HC3507" s="277"/>
      <c r="HD3507" s="277"/>
      <c r="HF3507" s="277"/>
      <c r="HH3507" s="289"/>
    </row>
    <row r="3508" spans="1:216" ht="12.75" customHeight="1">
      <c r="A3508" s="186"/>
      <c r="B3508" s="187" t="s">
        <v>1938</v>
      </c>
      <c r="C3508" s="499" t="s">
        <v>1939</v>
      </c>
      <c r="D3508" s="499"/>
      <c r="E3508" s="499"/>
      <c r="F3508" s="499"/>
      <c r="G3508" s="499"/>
      <c r="H3508" s="499"/>
      <c r="I3508" s="499"/>
      <c r="J3508" s="499"/>
      <c r="K3508" s="499"/>
      <c r="L3508" s="499"/>
      <c r="M3508" s="499"/>
      <c r="N3508" s="499"/>
      <c r="O3508" s="499"/>
      <c r="P3508" s="499"/>
      <c r="GO3508" s="277"/>
      <c r="GP3508" s="277"/>
      <c r="GQ3508" s="277"/>
      <c r="GR3508" s="277"/>
      <c r="GS3508" s="277"/>
      <c r="GT3508" s="277"/>
      <c r="GU3508" s="277"/>
      <c r="GV3508" s="140" t="s">
        <v>1939</v>
      </c>
      <c r="GW3508" s="157"/>
      <c r="GX3508" s="157"/>
      <c r="GY3508" s="157"/>
      <c r="GZ3508" s="277"/>
      <c r="HA3508" s="157"/>
      <c r="HB3508" s="157"/>
      <c r="HC3508" s="277"/>
      <c r="HD3508" s="277"/>
      <c r="HF3508" s="277"/>
      <c r="HH3508" s="289"/>
    </row>
    <row r="3509" spans="1:216" ht="12.75" customHeight="1">
      <c r="A3509" s="186"/>
      <c r="B3509" s="187"/>
      <c r="C3509" s="499" t="s">
        <v>2011</v>
      </c>
      <c r="D3509" s="499"/>
      <c r="E3509" s="499"/>
      <c r="F3509" s="499"/>
      <c r="G3509" s="499"/>
      <c r="H3509" s="499"/>
      <c r="I3509" s="499"/>
      <c r="J3509" s="499"/>
      <c r="K3509" s="499"/>
      <c r="L3509" s="499"/>
      <c r="M3509" s="499"/>
      <c r="N3509" s="499"/>
      <c r="O3509" s="499"/>
      <c r="P3509" s="499"/>
      <c r="GO3509" s="277"/>
      <c r="GP3509" s="277"/>
      <c r="GQ3509" s="277"/>
      <c r="GR3509" s="277"/>
      <c r="GS3509" s="277"/>
      <c r="GT3509" s="277"/>
      <c r="GU3509" s="277"/>
      <c r="GV3509" s="140" t="s">
        <v>2011</v>
      </c>
      <c r="GW3509" s="157"/>
      <c r="GX3509" s="157"/>
      <c r="GY3509" s="157"/>
      <c r="GZ3509" s="277"/>
      <c r="HA3509" s="157"/>
      <c r="HB3509" s="157"/>
      <c r="HC3509" s="277"/>
      <c r="HD3509" s="277"/>
      <c r="HF3509" s="277"/>
      <c r="HH3509" s="289"/>
    </row>
    <row r="3510" spans="1:216" ht="12.75" customHeight="1">
      <c r="A3510" s="213"/>
      <c r="B3510" s="214"/>
      <c r="C3510" s="500" t="s">
        <v>438</v>
      </c>
      <c r="D3510" s="500"/>
      <c r="E3510" s="500"/>
      <c r="F3510" s="500"/>
      <c r="G3510" s="500"/>
      <c r="H3510" s="180"/>
      <c r="I3510" s="181"/>
      <c r="J3510" s="181"/>
      <c r="K3510" s="181"/>
      <c r="L3510" s="183"/>
      <c r="M3510" s="181"/>
      <c r="N3510" s="183"/>
      <c r="O3510" s="181"/>
      <c r="P3510" s="212">
        <v>1247.08</v>
      </c>
      <c r="GO3510" s="277"/>
      <c r="GP3510" s="277"/>
      <c r="GQ3510" s="277"/>
      <c r="GR3510" s="277"/>
      <c r="GS3510" s="277"/>
      <c r="GT3510" s="277"/>
      <c r="GU3510" s="277"/>
      <c r="GW3510" s="157"/>
      <c r="GX3510" s="157"/>
      <c r="GY3510" s="157"/>
      <c r="GZ3510" s="277"/>
      <c r="HA3510" s="157"/>
      <c r="HB3510" s="157"/>
      <c r="HC3510" s="277" t="s">
        <v>438</v>
      </c>
      <c r="HD3510" s="277"/>
      <c r="HF3510" s="277"/>
      <c r="HH3510" s="289"/>
    </row>
    <row r="3511" spans="1:216" ht="1.5" customHeight="1">
      <c r="A3511" s="223"/>
      <c r="B3511" s="224"/>
      <c r="C3511" s="224"/>
      <c r="D3511" s="224"/>
      <c r="E3511" s="224"/>
      <c r="F3511" s="225"/>
      <c r="G3511" s="225"/>
      <c r="H3511" s="225"/>
      <c r="I3511" s="225"/>
      <c r="J3511" s="226"/>
      <c r="K3511" s="225"/>
      <c r="L3511" s="226"/>
      <c r="M3511" s="227"/>
      <c r="N3511" s="226"/>
      <c r="O3511" s="228"/>
      <c r="P3511" s="229"/>
      <c r="Q3511" s="279"/>
      <c r="R3511" s="280"/>
      <c r="GO3511" s="277"/>
      <c r="GP3511" s="277"/>
      <c r="GQ3511" s="277"/>
      <c r="GR3511" s="277"/>
      <c r="GS3511" s="277"/>
      <c r="GT3511" s="277"/>
      <c r="GU3511" s="277"/>
      <c r="GW3511" s="157"/>
      <c r="GX3511" s="157"/>
      <c r="GY3511" s="157"/>
      <c r="GZ3511" s="277"/>
      <c r="HA3511" s="157"/>
      <c r="HB3511" s="157"/>
      <c r="HC3511" s="277"/>
      <c r="HD3511" s="277"/>
      <c r="HF3511" s="277"/>
      <c r="HH3511" s="289"/>
    </row>
    <row r="3512" spans="1:216" ht="12.75" customHeight="1">
      <c r="A3512" s="210"/>
      <c r="B3512" s="230"/>
      <c r="C3512" s="496" t="s">
        <v>2500</v>
      </c>
      <c r="D3512" s="496"/>
      <c r="E3512" s="496"/>
      <c r="F3512" s="496"/>
      <c r="G3512" s="496"/>
      <c r="H3512" s="496"/>
      <c r="I3512" s="496"/>
      <c r="J3512" s="496"/>
      <c r="K3512" s="496"/>
      <c r="L3512" s="496"/>
      <c r="M3512" s="496"/>
      <c r="N3512" s="496"/>
      <c r="O3512" s="496"/>
      <c r="P3512" s="232"/>
      <c r="Q3512" s="279"/>
      <c r="R3512" s="280"/>
      <c r="GO3512" s="277"/>
      <c r="GP3512" s="277"/>
      <c r="GQ3512" s="277"/>
      <c r="GR3512" s="277"/>
      <c r="GS3512" s="277"/>
      <c r="GT3512" s="277"/>
      <c r="GU3512" s="277"/>
      <c r="GW3512" s="157"/>
      <c r="GX3512" s="157"/>
      <c r="GY3512" s="157"/>
      <c r="GZ3512" s="277"/>
      <c r="HA3512" s="157"/>
      <c r="HB3512" s="157"/>
      <c r="HC3512" s="277"/>
      <c r="HD3512" s="277" t="s">
        <v>2500</v>
      </c>
      <c r="HF3512" s="277"/>
      <c r="HH3512" s="289"/>
    </row>
    <row r="3513" spans="1:216" ht="12.75" customHeight="1">
      <c r="A3513" s="210"/>
      <c r="B3513" s="187"/>
      <c r="C3513" s="495" t="s">
        <v>675</v>
      </c>
      <c r="D3513" s="495"/>
      <c r="E3513" s="495"/>
      <c r="F3513" s="495"/>
      <c r="G3513" s="495"/>
      <c r="H3513" s="495"/>
      <c r="I3513" s="495"/>
      <c r="J3513" s="495"/>
      <c r="K3513" s="495"/>
      <c r="L3513" s="495"/>
      <c r="M3513" s="495"/>
      <c r="N3513" s="495"/>
      <c r="O3513" s="495"/>
      <c r="P3513" s="234">
        <v>1247.08</v>
      </c>
      <c r="Q3513" s="279"/>
      <c r="R3513" s="280"/>
      <c r="GO3513" s="277"/>
      <c r="GP3513" s="277"/>
      <c r="GQ3513" s="277"/>
      <c r="GR3513" s="277"/>
      <c r="GS3513" s="277"/>
      <c r="GT3513" s="277"/>
      <c r="GU3513" s="277"/>
      <c r="GW3513" s="157"/>
      <c r="GX3513" s="157"/>
      <c r="GY3513" s="157"/>
      <c r="GZ3513" s="277"/>
      <c r="HA3513" s="157"/>
      <c r="HB3513" s="157"/>
      <c r="HC3513" s="277"/>
      <c r="HD3513" s="277"/>
      <c r="HE3513" s="140" t="s">
        <v>675</v>
      </c>
      <c r="HF3513" s="277"/>
      <c r="HH3513" s="289"/>
    </row>
    <row r="3514" spans="1:216" ht="12.75" customHeight="1">
      <c r="A3514" s="210"/>
      <c r="B3514" s="187"/>
      <c r="C3514" s="495" t="s">
        <v>676</v>
      </c>
      <c r="D3514" s="495"/>
      <c r="E3514" s="495"/>
      <c r="F3514" s="495"/>
      <c r="G3514" s="495"/>
      <c r="H3514" s="495"/>
      <c r="I3514" s="495"/>
      <c r="J3514" s="495"/>
      <c r="K3514" s="495"/>
      <c r="L3514" s="495"/>
      <c r="M3514" s="495"/>
      <c r="N3514" s="495"/>
      <c r="O3514" s="495"/>
      <c r="P3514" s="235"/>
      <c r="Q3514" s="279"/>
      <c r="R3514" s="280"/>
      <c r="GO3514" s="277"/>
      <c r="GP3514" s="277"/>
      <c r="GQ3514" s="277"/>
      <c r="GR3514" s="277"/>
      <c r="GS3514" s="277"/>
      <c r="GT3514" s="277"/>
      <c r="GU3514" s="277"/>
      <c r="GW3514" s="157"/>
      <c r="GX3514" s="157"/>
      <c r="GY3514" s="157"/>
      <c r="GZ3514" s="277"/>
      <c r="HA3514" s="157"/>
      <c r="HB3514" s="157"/>
      <c r="HC3514" s="277"/>
      <c r="HD3514" s="277"/>
      <c r="HE3514" s="140" t="s">
        <v>676</v>
      </c>
      <c r="HF3514" s="277"/>
      <c r="HH3514" s="289"/>
    </row>
    <row r="3515" spans="1:216" ht="12.75" customHeight="1">
      <c r="A3515" s="210"/>
      <c r="B3515" s="187"/>
      <c r="C3515" s="495" t="s">
        <v>680</v>
      </c>
      <c r="D3515" s="495"/>
      <c r="E3515" s="495"/>
      <c r="F3515" s="495"/>
      <c r="G3515" s="495"/>
      <c r="H3515" s="495"/>
      <c r="I3515" s="495"/>
      <c r="J3515" s="495"/>
      <c r="K3515" s="495"/>
      <c r="L3515" s="495"/>
      <c r="M3515" s="495"/>
      <c r="N3515" s="495"/>
      <c r="O3515" s="495"/>
      <c r="P3515" s="234">
        <v>1247.08</v>
      </c>
      <c r="Q3515" s="279"/>
      <c r="R3515" s="280"/>
      <c r="GO3515" s="277"/>
      <c r="GP3515" s="277"/>
      <c r="GQ3515" s="277"/>
      <c r="GR3515" s="277"/>
      <c r="GS3515" s="277"/>
      <c r="GT3515" s="277"/>
      <c r="GU3515" s="277"/>
      <c r="GW3515" s="157"/>
      <c r="GX3515" s="157"/>
      <c r="GY3515" s="157"/>
      <c r="GZ3515" s="277"/>
      <c r="HA3515" s="157"/>
      <c r="HB3515" s="157"/>
      <c r="HC3515" s="277"/>
      <c r="HD3515" s="277"/>
      <c r="HE3515" s="140" t="s">
        <v>680</v>
      </c>
      <c r="HF3515" s="277"/>
      <c r="HH3515" s="289"/>
    </row>
    <row r="3516" spans="1:216" ht="12.75" customHeight="1">
      <c r="A3516" s="210"/>
      <c r="B3516" s="187"/>
      <c r="C3516" s="495" t="s">
        <v>681</v>
      </c>
      <c r="D3516" s="495"/>
      <c r="E3516" s="495"/>
      <c r="F3516" s="495"/>
      <c r="G3516" s="495"/>
      <c r="H3516" s="495"/>
      <c r="I3516" s="495"/>
      <c r="J3516" s="495"/>
      <c r="K3516" s="495"/>
      <c r="L3516" s="495"/>
      <c r="M3516" s="495"/>
      <c r="N3516" s="495"/>
      <c r="O3516" s="495"/>
      <c r="P3516" s="234">
        <v>1247.08</v>
      </c>
      <c r="Q3516" s="279"/>
      <c r="R3516" s="280"/>
      <c r="GO3516" s="277"/>
      <c r="GP3516" s="277"/>
      <c r="GQ3516" s="277"/>
      <c r="GR3516" s="277"/>
      <c r="GS3516" s="277"/>
      <c r="GT3516" s="277"/>
      <c r="GU3516" s="277"/>
      <c r="GW3516" s="157"/>
      <c r="GX3516" s="157"/>
      <c r="GY3516" s="157"/>
      <c r="GZ3516" s="277"/>
      <c r="HA3516" s="157"/>
      <c r="HB3516" s="157"/>
      <c r="HC3516" s="277"/>
      <c r="HD3516" s="277"/>
      <c r="HE3516" s="140" t="s">
        <v>681</v>
      </c>
      <c r="HF3516" s="277"/>
      <c r="HH3516" s="289"/>
    </row>
    <row r="3517" spans="1:216" ht="12.75" customHeight="1">
      <c r="A3517" s="210"/>
      <c r="B3517" s="187"/>
      <c r="C3517" s="495" t="s">
        <v>676</v>
      </c>
      <c r="D3517" s="495"/>
      <c r="E3517" s="495"/>
      <c r="F3517" s="495"/>
      <c r="G3517" s="495"/>
      <c r="H3517" s="495"/>
      <c r="I3517" s="495"/>
      <c r="J3517" s="495"/>
      <c r="K3517" s="495"/>
      <c r="L3517" s="495"/>
      <c r="M3517" s="495"/>
      <c r="N3517" s="495"/>
      <c r="O3517" s="495"/>
      <c r="P3517" s="235"/>
      <c r="Q3517" s="279"/>
      <c r="R3517" s="280"/>
      <c r="GO3517" s="277"/>
      <c r="GP3517" s="277"/>
      <c r="GQ3517" s="277"/>
      <c r="GR3517" s="277"/>
      <c r="GS3517" s="277"/>
      <c r="GT3517" s="277"/>
      <c r="GU3517" s="277"/>
      <c r="GW3517" s="157"/>
      <c r="GX3517" s="157"/>
      <c r="GY3517" s="157"/>
      <c r="GZ3517" s="277"/>
      <c r="HA3517" s="157"/>
      <c r="HB3517" s="157"/>
      <c r="HC3517" s="277"/>
      <c r="HD3517" s="277"/>
      <c r="HE3517" s="140" t="s">
        <v>676</v>
      </c>
      <c r="HF3517" s="277"/>
      <c r="HH3517" s="289"/>
    </row>
    <row r="3518" spans="1:216" ht="12.75" customHeight="1">
      <c r="A3518" s="210"/>
      <c r="B3518" s="187"/>
      <c r="C3518" s="495" t="s">
        <v>685</v>
      </c>
      <c r="D3518" s="495"/>
      <c r="E3518" s="495"/>
      <c r="F3518" s="495"/>
      <c r="G3518" s="495"/>
      <c r="H3518" s="495"/>
      <c r="I3518" s="495"/>
      <c r="J3518" s="495"/>
      <c r="K3518" s="495"/>
      <c r="L3518" s="495"/>
      <c r="M3518" s="495"/>
      <c r="N3518" s="495"/>
      <c r="O3518" s="495"/>
      <c r="P3518" s="234">
        <v>1247.08</v>
      </c>
      <c r="Q3518" s="279"/>
      <c r="R3518" s="280"/>
      <c r="GO3518" s="277"/>
      <c r="GP3518" s="277"/>
      <c r="GQ3518" s="277"/>
      <c r="GR3518" s="277"/>
      <c r="GS3518" s="277"/>
      <c r="GT3518" s="277"/>
      <c r="GU3518" s="277"/>
      <c r="GW3518" s="157"/>
      <c r="GX3518" s="157"/>
      <c r="GY3518" s="157"/>
      <c r="GZ3518" s="277"/>
      <c r="HA3518" s="157"/>
      <c r="HB3518" s="157"/>
      <c r="HC3518" s="277"/>
      <c r="HD3518" s="277"/>
      <c r="HE3518" s="140" t="s">
        <v>685</v>
      </c>
      <c r="HF3518" s="277"/>
      <c r="HH3518" s="289"/>
    </row>
    <row r="3519" spans="1:216" ht="12.75" customHeight="1">
      <c r="A3519" s="210"/>
      <c r="B3519" s="187"/>
      <c r="C3519" s="495" t="s">
        <v>1392</v>
      </c>
      <c r="D3519" s="495"/>
      <c r="E3519" s="495"/>
      <c r="F3519" s="495"/>
      <c r="G3519" s="495"/>
      <c r="H3519" s="495"/>
      <c r="I3519" s="495"/>
      <c r="J3519" s="495"/>
      <c r="K3519" s="495"/>
      <c r="L3519" s="495"/>
      <c r="M3519" s="495"/>
      <c r="N3519" s="495"/>
      <c r="O3519" s="495"/>
      <c r="P3519" s="234">
        <v>17629.43</v>
      </c>
      <c r="Q3519" s="279"/>
      <c r="R3519" s="280"/>
      <c r="GO3519" s="277"/>
      <c r="GP3519" s="277"/>
      <c r="GQ3519" s="277"/>
      <c r="GR3519" s="277"/>
      <c r="GS3519" s="277"/>
      <c r="GT3519" s="277"/>
      <c r="GU3519" s="277"/>
      <c r="GW3519" s="157"/>
      <c r="GX3519" s="157"/>
      <c r="GY3519" s="157"/>
      <c r="GZ3519" s="277"/>
      <c r="HA3519" s="157"/>
      <c r="HB3519" s="157"/>
      <c r="HC3519" s="277"/>
      <c r="HD3519" s="277"/>
      <c r="HE3519" s="140" t="s">
        <v>1392</v>
      </c>
      <c r="HF3519" s="277"/>
      <c r="HH3519" s="289"/>
    </row>
    <row r="3520" spans="1:216" ht="12.75" customHeight="1">
      <c r="A3520" s="210"/>
      <c r="B3520" s="187"/>
      <c r="C3520" s="495" t="s">
        <v>1393</v>
      </c>
      <c r="D3520" s="495"/>
      <c r="E3520" s="495"/>
      <c r="F3520" s="495"/>
      <c r="G3520" s="495"/>
      <c r="H3520" s="495"/>
      <c r="I3520" s="495"/>
      <c r="J3520" s="495"/>
      <c r="K3520" s="495"/>
      <c r="L3520" s="495"/>
      <c r="M3520" s="495"/>
      <c r="N3520" s="495"/>
      <c r="O3520" s="495"/>
      <c r="P3520" s="234">
        <v>17629.43</v>
      </c>
      <c r="Q3520" s="279"/>
      <c r="R3520" s="280"/>
      <c r="GO3520" s="277"/>
      <c r="GP3520" s="277"/>
      <c r="GQ3520" s="277"/>
      <c r="GR3520" s="277"/>
      <c r="GS3520" s="277"/>
      <c r="GT3520" s="277"/>
      <c r="GU3520" s="277"/>
      <c r="GW3520" s="157"/>
      <c r="GX3520" s="157"/>
      <c r="GY3520" s="157"/>
      <c r="GZ3520" s="277"/>
      <c r="HA3520" s="157"/>
      <c r="HB3520" s="157"/>
      <c r="HC3520" s="277"/>
      <c r="HD3520" s="277"/>
      <c r="HE3520" s="140" t="s">
        <v>1393</v>
      </c>
      <c r="HF3520" s="277"/>
      <c r="HH3520" s="289"/>
    </row>
    <row r="3521" spans="1:216" ht="12.75" customHeight="1">
      <c r="A3521" s="210"/>
      <c r="B3521" s="230"/>
      <c r="C3521" s="496" t="s">
        <v>2501</v>
      </c>
      <c r="D3521" s="496"/>
      <c r="E3521" s="496"/>
      <c r="F3521" s="496"/>
      <c r="G3521" s="496"/>
      <c r="H3521" s="496"/>
      <c r="I3521" s="496"/>
      <c r="J3521" s="496"/>
      <c r="K3521" s="496"/>
      <c r="L3521" s="496"/>
      <c r="M3521" s="496"/>
      <c r="N3521" s="496"/>
      <c r="O3521" s="496"/>
      <c r="P3521" s="236">
        <v>18876.509999999998</v>
      </c>
      <c r="Q3521" s="279"/>
      <c r="R3521" s="280"/>
      <c r="GO3521" s="277"/>
      <c r="GP3521" s="277"/>
      <c r="GQ3521" s="277"/>
      <c r="GR3521" s="277"/>
      <c r="GS3521" s="277"/>
      <c r="GT3521" s="277"/>
      <c r="GU3521" s="277"/>
      <c r="GW3521" s="157"/>
      <c r="GX3521" s="157"/>
      <c r="GY3521" s="157"/>
      <c r="GZ3521" s="277"/>
      <c r="HA3521" s="157"/>
      <c r="HB3521" s="157"/>
      <c r="HC3521" s="277"/>
      <c r="HD3521" s="277"/>
      <c r="HF3521" s="277" t="s">
        <v>2501</v>
      </c>
      <c r="HH3521" s="289"/>
    </row>
    <row r="3522" spans="1:216" ht="12.75" customHeight="1">
      <c r="A3522" s="210"/>
      <c r="B3522" s="187"/>
      <c r="C3522" s="495" t="s">
        <v>692</v>
      </c>
      <c r="D3522" s="495"/>
      <c r="E3522" s="495"/>
      <c r="F3522" s="495"/>
      <c r="G3522" s="495"/>
      <c r="H3522" s="495"/>
      <c r="I3522" s="495"/>
      <c r="J3522" s="495"/>
      <c r="K3522" s="495"/>
      <c r="L3522" s="495"/>
      <c r="M3522" s="495"/>
      <c r="N3522" s="495"/>
      <c r="O3522" s="495"/>
      <c r="P3522" s="235"/>
      <c r="Q3522" s="279"/>
      <c r="R3522" s="280"/>
      <c r="GO3522" s="277"/>
      <c r="GP3522" s="277"/>
      <c r="GQ3522" s="277"/>
      <c r="GR3522" s="277"/>
      <c r="GS3522" s="277"/>
      <c r="GT3522" s="277"/>
      <c r="GU3522" s="277"/>
      <c r="GW3522" s="157"/>
      <c r="GX3522" s="157"/>
      <c r="GY3522" s="157"/>
      <c r="GZ3522" s="277"/>
      <c r="HA3522" s="157"/>
      <c r="HB3522" s="157"/>
      <c r="HC3522" s="277"/>
      <c r="HD3522" s="277"/>
      <c r="HE3522" s="140" t="s">
        <v>692</v>
      </c>
      <c r="HF3522" s="277"/>
      <c r="HH3522" s="289"/>
    </row>
    <row r="3523" spans="1:216" ht="12.75" customHeight="1">
      <c r="A3523" s="210"/>
      <c r="B3523" s="187"/>
      <c r="C3523" s="495" t="s">
        <v>693</v>
      </c>
      <c r="D3523" s="495"/>
      <c r="E3523" s="495"/>
      <c r="F3523" s="495"/>
      <c r="G3523" s="495"/>
      <c r="H3523" s="495"/>
      <c r="I3523" s="495"/>
      <c r="J3523" s="495"/>
      <c r="K3523" s="495"/>
      <c r="L3523" s="495"/>
      <c r="M3523" s="495"/>
      <c r="N3523" s="495"/>
      <c r="O3523" s="495"/>
      <c r="P3523" s="234">
        <v>1247.08</v>
      </c>
      <c r="Q3523" s="279"/>
      <c r="R3523" s="280"/>
      <c r="GO3523" s="277"/>
      <c r="GP3523" s="277"/>
      <c r="GQ3523" s="277"/>
      <c r="GR3523" s="277"/>
      <c r="GS3523" s="277"/>
      <c r="GT3523" s="277"/>
      <c r="GU3523" s="277"/>
      <c r="GW3523" s="157"/>
      <c r="GX3523" s="157"/>
      <c r="GY3523" s="157"/>
      <c r="GZ3523" s="277"/>
      <c r="HA3523" s="157"/>
      <c r="HB3523" s="157"/>
      <c r="HC3523" s="277"/>
      <c r="HD3523" s="277"/>
      <c r="HE3523" s="140" t="s">
        <v>693</v>
      </c>
      <c r="HF3523" s="277"/>
      <c r="HH3523" s="289"/>
    </row>
    <row r="3524" spans="1:216" ht="12.75" customHeight="1">
      <c r="A3524" s="497" t="s">
        <v>2502</v>
      </c>
      <c r="B3524" s="497"/>
      <c r="C3524" s="497"/>
      <c r="D3524" s="497"/>
      <c r="E3524" s="497"/>
      <c r="F3524" s="497"/>
      <c r="G3524" s="497"/>
      <c r="H3524" s="497"/>
      <c r="I3524" s="497"/>
      <c r="J3524" s="497"/>
      <c r="K3524" s="497"/>
      <c r="L3524" s="497"/>
      <c r="M3524" s="497"/>
      <c r="N3524" s="497"/>
      <c r="O3524" s="497"/>
      <c r="P3524" s="497"/>
      <c r="GO3524" s="277" t="s">
        <v>2502</v>
      </c>
      <c r="GP3524" s="277"/>
      <c r="GQ3524" s="277"/>
      <c r="GR3524" s="277"/>
      <c r="GS3524" s="277"/>
      <c r="GT3524" s="277"/>
      <c r="GU3524" s="277"/>
      <c r="GW3524" s="157"/>
      <c r="GX3524" s="157"/>
      <c r="GY3524" s="157"/>
      <c r="GZ3524" s="277"/>
      <c r="HA3524" s="157"/>
      <c r="HB3524" s="157"/>
      <c r="HC3524" s="277"/>
      <c r="HD3524" s="277"/>
      <c r="HF3524" s="277"/>
      <c r="HH3524" s="289"/>
    </row>
    <row r="3525" spans="1:216" ht="33.75" customHeight="1">
      <c r="A3525" s="178" t="s">
        <v>1046</v>
      </c>
      <c r="B3525" s="179" t="s">
        <v>2503</v>
      </c>
      <c r="C3525" s="498" t="s">
        <v>2504</v>
      </c>
      <c r="D3525" s="498"/>
      <c r="E3525" s="498"/>
      <c r="F3525" s="498"/>
      <c r="G3525" s="498"/>
      <c r="H3525" s="180" t="s">
        <v>587</v>
      </c>
      <c r="I3525" s="181">
        <v>0.3</v>
      </c>
      <c r="J3525" s="182">
        <v>1</v>
      </c>
      <c r="K3525" s="222">
        <v>0.3</v>
      </c>
      <c r="L3525" s="218">
        <v>983.54</v>
      </c>
      <c r="M3525" s="219">
        <v>1.25</v>
      </c>
      <c r="N3525" s="239">
        <v>1229.43</v>
      </c>
      <c r="O3525" s="217">
        <v>1.0367</v>
      </c>
      <c r="P3525" s="240">
        <v>382.37</v>
      </c>
      <c r="GO3525" s="277"/>
      <c r="GP3525" s="277"/>
      <c r="GQ3525" s="277" t="s">
        <v>2504</v>
      </c>
      <c r="GR3525" s="277"/>
      <c r="GS3525" s="277"/>
      <c r="GT3525" s="277"/>
      <c r="GU3525" s="277"/>
      <c r="GW3525" s="157"/>
      <c r="GX3525" s="157"/>
      <c r="GY3525" s="157"/>
      <c r="GZ3525" s="277"/>
      <c r="HA3525" s="157"/>
      <c r="HB3525" s="157"/>
      <c r="HC3525" s="277"/>
      <c r="HD3525" s="277"/>
      <c r="HF3525" s="277"/>
      <c r="HH3525" s="289"/>
    </row>
    <row r="3526" spans="1:216" ht="12.75" customHeight="1">
      <c r="A3526" s="186"/>
      <c r="B3526" s="187"/>
      <c r="C3526" s="499" t="s">
        <v>2011</v>
      </c>
      <c r="D3526" s="499"/>
      <c r="E3526" s="499"/>
      <c r="F3526" s="499"/>
      <c r="G3526" s="499"/>
      <c r="H3526" s="499"/>
      <c r="I3526" s="499"/>
      <c r="J3526" s="499"/>
      <c r="K3526" s="499"/>
      <c r="L3526" s="499"/>
      <c r="M3526" s="499"/>
      <c r="N3526" s="499"/>
      <c r="O3526" s="499"/>
      <c r="P3526" s="499"/>
      <c r="GO3526" s="277"/>
      <c r="GP3526" s="277"/>
      <c r="GQ3526" s="277"/>
      <c r="GR3526" s="277"/>
      <c r="GS3526" s="277"/>
      <c r="GT3526" s="277"/>
      <c r="GU3526" s="277"/>
      <c r="GV3526" s="140" t="s">
        <v>2011</v>
      </c>
      <c r="GW3526" s="157"/>
      <c r="GX3526" s="157"/>
      <c r="GY3526" s="157"/>
      <c r="GZ3526" s="277"/>
      <c r="HA3526" s="157"/>
      <c r="HB3526" s="157"/>
      <c r="HC3526" s="277"/>
      <c r="HD3526" s="277"/>
      <c r="HF3526" s="277"/>
      <c r="HH3526" s="289"/>
    </row>
    <row r="3527" spans="1:216" ht="12.75" customHeight="1">
      <c r="A3527" s="213"/>
      <c r="B3527" s="214"/>
      <c r="C3527" s="500" t="s">
        <v>438</v>
      </c>
      <c r="D3527" s="500"/>
      <c r="E3527" s="500"/>
      <c r="F3527" s="500"/>
      <c r="G3527" s="500"/>
      <c r="H3527" s="180"/>
      <c r="I3527" s="181"/>
      <c r="J3527" s="181"/>
      <c r="K3527" s="181"/>
      <c r="L3527" s="183"/>
      <c r="M3527" s="181"/>
      <c r="N3527" s="183"/>
      <c r="O3527" s="181"/>
      <c r="P3527" s="240">
        <v>382.37</v>
      </c>
      <c r="GO3527" s="277"/>
      <c r="GP3527" s="277"/>
      <c r="GQ3527" s="277"/>
      <c r="GR3527" s="277"/>
      <c r="GS3527" s="277"/>
      <c r="GT3527" s="277"/>
      <c r="GU3527" s="277"/>
      <c r="GW3527" s="157"/>
      <c r="GX3527" s="157"/>
      <c r="GY3527" s="157"/>
      <c r="GZ3527" s="277"/>
      <c r="HA3527" s="157"/>
      <c r="HB3527" s="157"/>
      <c r="HC3527" s="277" t="s">
        <v>438</v>
      </c>
      <c r="HD3527" s="277"/>
      <c r="HF3527" s="277"/>
      <c r="HH3527" s="289"/>
    </row>
    <row r="3528" spans="1:216" ht="33.75" customHeight="1">
      <c r="A3528" s="178" t="s">
        <v>1047</v>
      </c>
      <c r="B3528" s="179" t="s">
        <v>2505</v>
      </c>
      <c r="C3528" s="498" t="s">
        <v>2506</v>
      </c>
      <c r="D3528" s="498"/>
      <c r="E3528" s="498"/>
      <c r="F3528" s="498"/>
      <c r="G3528" s="498"/>
      <c r="H3528" s="180" t="s">
        <v>2020</v>
      </c>
      <c r="I3528" s="181">
        <v>7.2</v>
      </c>
      <c r="J3528" s="182">
        <v>1</v>
      </c>
      <c r="K3528" s="222">
        <v>7.2</v>
      </c>
      <c r="L3528" s="218">
        <v>714.2</v>
      </c>
      <c r="M3528" s="219">
        <v>1.25</v>
      </c>
      <c r="N3528" s="221">
        <v>892.75</v>
      </c>
      <c r="O3528" s="217">
        <v>1.0367</v>
      </c>
      <c r="P3528" s="212">
        <v>6663.7</v>
      </c>
      <c r="GO3528" s="277"/>
      <c r="GP3528" s="277"/>
      <c r="GQ3528" s="277" t="s">
        <v>2506</v>
      </c>
      <c r="GR3528" s="277"/>
      <c r="GS3528" s="277"/>
      <c r="GT3528" s="277"/>
      <c r="GU3528" s="277"/>
      <c r="GW3528" s="157"/>
      <c r="GX3528" s="157"/>
      <c r="GY3528" s="157"/>
      <c r="GZ3528" s="277"/>
      <c r="HA3528" s="157"/>
      <c r="HB3528" s="157"/>
      <c r="HC3528" s="277"/>
      <c r="HD3528" s="277"/>
      <c r="HF3528" s="277"/>
      <c r="HH3528" s="289"/>
    </row>
    <row r="3529" spans="1:216" ht="12.75" customHeight="1">
      <c r="A3529" s="186"/>
      <c r="B3529" s="187"/>
      <c r="C3529" s="499" t="s">
        <v>2011</v>
      </c>
      <c r="D3529" s="499"/>
      <c r="E3529" s="499"/>
      <c r="F3529" s="499"/>
      <c r="G3529" s="499"/>
      <c r="H3529" s="499"/>
      <c r="I3529" s="499"/>
      <c r="J3529" s="499"/>
      <c r="K3529" s="499"/>
      <c r="L3529" s="499"/>
      <c r="M3529" s="499"/>
      <c r="N3529" s="499"/>
      <c r="O3529" s="499"/>
      <c r="P3529" s="499"/>
      <c r="GO3529" s="277"/>
      <c r="GP3529" s="277"/>
      <c r="GQ3529" s="277"/>
      <c r="GR3529" s="277"/>
      <c r="GS3529" s="277"/>
      <c r="GT3529" s="277"/>
      <c r="GU3529" s="277"/>
      <c r="GV3529" s="140" t="s">
        <v>2011</v>
      </c>
      <c r="GW3529" s="157"/>
      <c r="GX3529" s="157"/>
      <c r="GY3529" s="157"/>
      <c r="GZ3529" s="277"/>
      <c r="HA3529" s="157"/>
      <c r="HB3529" s="157"/>
      <c r="HC3529" s="277"/>
      <c r="HD3529" s="277"/>
      <c r="HF3529" s="277"/>
      <c r="HH3529" s="289"/>
    </row>
    <row r="3530" spans="1:216" ht="12.75" customHeight="1">
      <c r="A3530" s="213"/>
      <c r="B3530" s="214"/>
      <c r="C3530" s="500" t="s">
        <v>438</v>
      </c>
      <c r="D3530" s="500"/>
      <c r="E3530" s="500"/>
      <c r="F3530" s="500"/>
      <c r="G3530" s="500"/>
      <c r="H3530" s="180"/>
      <c r="I3530" s="181"/>
      <c r="J3530" s="181"/>
      <c r="K3530" s="181"/>
      <c r="L3530" s="183"/>
      <c r="M3530" s="181"/>
      <c r="N3530" s="183"/>
      <c r="O3530" s="181"/>
      <c r="P3530" s="212">
        <v>6663.7</v>
      </c>
      <c r="GO3530" s="277"/>
      <c r="GP3530" s="277"/>
      <c r="GQ3530" s="277"/>
      <c r="GR3530" s="277"/>
      <c r="GS3530" s="277"/>
      <c r="GT3530" s="277"/>
      <c r="GU3530" s="277"/>
      <c r="GW3530" s="157"/>
      <c r="GX3530" s="157"/>
      <c r="GY3530" s="157"/>
      <c r="GZ3530" s="277"/>
      <c r="HA3530" s="157"/>
      <c r="HB3530" s="157"/>
      <c r="HC3530" s="277" t="s">
        <v>438</v>
      </c>
      <c r="HD3530" s="277"/>
      <c r="HF3530" s="277"/>
      <c r="HH3530" s="289"/>
    </row>
    <row r="3531" spans="1:216" ht="12.75" customHeight="1">
      <c r="A3531" s="178" t="s">
        <v>1050</v>
      </c>
      <c r="B3531" s="179" t="s">
        <v>2507</v>
      </c>
      <c r="C3531" s="498" t="s">
        <v>616</v>
      </c>
      <c r="D3531" s="498"/>
      <c r="E3531" s="498"/>
      <c r="F3531" s="498"/>
      <c r="G3531" s="498"/>
      <c r="H3531" s="180" t="s">
        <v>587</v>
      </c>
      <c r="I3531" s="181">
        <v>3</v>
      </c>
      <c r="J3531" s="182">
        <v>1</v>
      </c>
      <c r="K3531" s="182">
        <v>3</v>
      </c>
      <c r="L3531" s="218">
        <v>235.73</v>
      </c>
      <c r="M3531" s="219">
        <v>1.02</v>
      </c>
      <c r="N3531" s="221">
        <v>240.44</v>
      </c>
      <c r="O3531" s="217">
        <v>1.0367</v>
      </c>
      <c r="P3531" s="240">
        <v>747.79</v>
      </c>
      <c r="GO3531" s="277"/>
      <c r="GP3531" s="277"/>
      <c r="GQ3531" s="277" t="s">
        <v>616</v>
      </c>
      <c r="GR3531" s="277"/>
      <c r="GS3531" s="277"/>
      <c r="GT3531" s="277"/>
      <c r="GU3531" s="277"/>
      <c r="GW3531" s="157"/>
      <c r="GX3531" s="157"/>
      <c r="GY3531" s="157"/>
      <c r="GZ3531" s="277"/>
      <c r="HA3531" s="157"/>
      <c r="HB3531" s="157"/>
      <c r="HC3531" s="277"/>
      <c r="HD3531" s="277"/>
      <c r="HF3531" s="277"/>
      <c r="HH3531" s="289"/>
    </row>
    <row r="3532" spans="1:216" ht="12.75" customHeight="1">
      <c r="A3532" s="186"/>
      <c r="B3532" s="187"/>
      <c r="C3532" s="499" t="s">
        <v>2011</v>
      </c>
      <c r="D3532" s="499"/>
      <c r="E3532" s="499"/>
      <c r="F3532" s="499"/>
      <c r="G3532" s="499"/>
      <c r="H3532" s="499"/>
      <c r="I3532" s="499"/>
      <c r="J3532" s="499"/>
      <c r="K3532" s="499"/>
      <c r="L3532" s="499"/>
      <c r="M3532" s="499"/>
      <c r="N3532" s="499"/>
      <c r="O3532" s="499"/>
      <c r="P3532" s="499"/>
      <c r="GO3532" s="277"/>
      <c r="GP3532" s="277"/>
      <c r="GQ3532" s="277"/>
      <c r="GR3532" s="277"/>
      <c r="GS3532" s="277"/>
      <c r="GT3532" s="277"/>
      <c r="GU3532" s="277"/>
      <c r="GV3532" s="140" t="s">
        <v>2011</v>
      </c>
      <c r="GW3532" s="157"/>
      <c r="GX3532" s="157"/>
      <c r="GY3532" s="157"/>
      <c r="GZ3532" s="277"/>
      <c r="HA3532" s="157"/>
      <c r="HB3532" s="157"/>
      <c r="HC3532" s="277"/>
      <c r="HD3532" s="277"/>
      <c r="HF3532" s="277"/>
      <c r="HH3532" s="289"/>
    </row>
    <row r="3533" spans="1:216" ht="12.75" customHeight="1">
      <c r="A3533" s="213"/>
      <c r="B3533" s="214"/>
      <c r="C3533" s="500" t="s">
        <v>438</v>
      </c>
      <c r="D3533" s="500"/>
      <c r="E3533" s="500"/>
      <c r="F3533" s="500"/>
      <c r="G3533" s="500"/>
      <c r="H3533" s="180"/>
      <c r="I3533" s="181"/>
      <c r="J3533" s="181"/>
      <c r="K3533" s="181"/>
      <c r="L3533" s="183"/>
      <c r="M3533" s="181"/>
      <c r="N3533" s="183"/>
      <c r="O3533" s="181"/>
      <c r="P3533" s="240">
        <v>747.79</v>
      </c>
      <c r="GO3533" s="277"/>
      <c r="GP3533" s="277"/>
      <c r="GQ3533" s="277"/>
      <c r="GR3533" s="277"/>
      <c r="GS3533" s="277"/>
      <c r="GT3533" s="277"/>
      <c r="GU3533" s="277"/>
      <c r="GW3533" s="157"/>
      <c r="GX3533" s="157"/>
      <c r="GY3533" s="157"/>
      <c r="GZ3533" s="277"/>
      <c r="HA3533" s="157"/>
      <c r="HB3533" s="157"/>
      <c r="HC3533" s="277" t="s">
        <v>438</v>
      </c>
      <c r="HD3533" s="277"/>
      <c r="HF3533" s="277"/>
      <c r="HH3533" s="289"/>
    </row>
    <row r="3534" spans="1:216" ht="12.75" customHeight="1">
      <c r="A3534" s="178" t="s">
        <v>1051</v>
      </c>
      <c r="B3534" s="179" t="s">
        <v>2507</v>
      </c>
      <c r="C3534" s="498" t="s">
        <v>616</v>
      </c>
      <c r="D3534" s="498"/>
      <c r="E3534" s="498"/>
      <c r="F3534" s="498"/>
      <c r="G3534" s="498"/>
      <c r="H3534" s="180" t="s">
        <v>587</v>
      </c>
      <c r="I3534" s="181">
        <v>1</v>
      </c>
      <c r="J3534" s="182">
        <v>1</v>
      </c>
      <c r="K3534" s="182">
        <v>1</v>
      </c>
      <c r="L3534" s="218">
        <v>235.73</v>
      </c>
      <c r="M3534" s="219">
        <v>1.02</v>
      </c>
      <c r="N3534" s="221">
        <v>240.44</v>
      </c>
      <c r="O3534" s="217">
        <v>1.0367</v>
      </c>
      <c r="P3534" s="240">
        <v>249.26</v>
      </c>
      <c r="GO3534" s="277"/>
      <c r="GP3534" s="277"/>
      <c r="GQ3534" s="277" t="s">
        <v>616</v>
      </c>
      <c r="GR3534" s="277"/>
      <c r="GS3534" s="277"/>
      <c r="GT3534" s="277"/>
      <c r="GU3534" s="277"/>
      <c r="GW3534" s="157"/>
      <c r="GX3534" s="157"/>
      <c r="GY3534" s="157"/>
      <c r="GZ3534" s="277"/>
      <c r="HA3534" s="157"/>
      <c r="HB3534" s="157"/>
      <c r="HC3534" s="277"/>
      <c r="HD3534" s="277"/>
      <c r="HF3534" s="277"/>
      <c r="HH3534" s="289"/>
    </row>
    <row r="3535" spans="1:216" ht="12.75" customHeight="1">
      <c r="A3535" s="186"/>
      <c r="B3535" s="187"/>
      <c r="C3535" s="499" t="s">
        <v>2011</v>
      </c>
      <c r="D3535" s="499"/>
      <c r="E3535" s="499"/>
      <c r="F3535" s="499"/>
      <c r="G3535" s="499"/>
      <c r="H3535" s="499"/>
      <c r="I3535" s="499"/>
      <c r="J3535" s="499"/>
      <c r="K3535" s="499"/>
      <c r="L3535" s="499"/>
      <c r="M3535" s="499"/>
      <c r="N3535" s="499"/>
      <c r="O3535" s="499"/>
      <c r="P3535" s="499"/>
      <c r="GO3535" s="277"/>
      <c r="GP3535" s="277"/>
      <c r="GQ3535" s="277"/>
      <c r="GR3535" s="277"/>
      <c r="GS3535" s="277"/>
      <c r="GT3535" s="277"/>
      <c r="GU3535" s="277"/>
      <c r="GV3535" s="140" t="s">
        <v>2011</v>
      </c>
      <c r="GW3535" s="157"/>
      <c r="GX3535" s="157"/>
      <c r="GY3535" s="157"/>
      <c r="GZ3535" s="277"/>
      <c r="HA3535" s="157"/>
      <c r="HB3535" s="157"/>
      <c r="HC3535" s="277"/>
      <c r="HD3535" s="277"/>
      <c r="HF3535" s="277"/>
      <c r="HH3535" s="289"/>
    </row>
    <row r="3536" spans="1:216" ht="12.75" customHeight="1">
      <c r="A3536" s="213"/>
      <c r="B3536" s="214"/>
      <c r="C3536" s="500" t="s">
        <v>438</v>
      </c>
      <c r="D3536" s="500"/>
      <c r="E3536" s="500"/>
      <c r="F3536" s="500"/>
      <c r="G3536" s="500"/>
      <c r="H3536" s="180"/>
      <c r="I3536" s="181"/>
      <c r="J3536" s="181"/>
      <c r="K3536" s="181"/>
      <c r="L3536" s="183"/>
      <c r="M3536" s="181"/>
      <c r="N3536" s="183"/>
      <c r="O3536" s="181"/>
      <c r="P3536" s="240">
        <v>249.26</v>
      </c>
      <c r="GO3536" s="277"/>
      <c r="GP3536" s="277"/>
      <c r="GQ3536" s="277"/>
      <c r="GR3536" s="277"/>
      <c r="GS3536" s="277"/>
      <c r="GT3536" s="277"/>
      <c r="GU3536" s="277"/>
      <c r="GW3536" s="157"/>
      <c r="GX3536" s="157"/>
      <c r="GY3536" s="157"/>
      <c r="GZ3536" s="277"/>
      <c r="HA3536" s="157"/>
      <c r="HB3536" s="157"/>
      <c r="HC3536" s="277" t="s">
        <v>438</v>
      </c>
      <c r="HD3536" s="277"/>
      <c r="HF3536" s="277"/>
      <c r="HH3536" s="289"/>
    </row>
    <row r="3537" spans="1:216" ht="33.75" customHeight="1">
      <c r="A3537" s="178" t="s">
        <v>1054</v>
      </c>
      <c r="B3537" s="179" t="s">
        <v>2508</v>
      </c>
      <c r="C3537" s="498" t="s">
        <v>2509</v>
      </c>
      <c r="D3537" s="498"/>
      <c r="E3537" s="498"/>
      <c r="F3537" s="498"/>
      <c r="G3537" s="498"/>
      <c r="H3537" s="180" t="s">
        <v>595</v>
      </c>
      <c r="I3537" s="181">
        <v>200</v>
      </c>
      <c r="J3537" s="182">
        <v>1</v>
      </c>
      <c r="K3537" s="182">
        <v>200</v>
      </c>
      <c r="L3537" s="218">
        <v>2.27</v>
      </c>
      <c r="M3537" s="219">
        <v>1.54</v>
      </c>
      <c r="N3537" s="221">
        <v>3.5</v>
      </c>
      <c r="O3537" s="217">
        <v>1.0367</v>
      </c>
      <c r="P3537" s="240">
        <v>725.69</v>
      </c>
      <c r="GO3537" s="277"/>
      <c r="GP3537" s="277"/>
      <c r="GQ3537" s="277" t="s">
        <v>2509</v>
      </c>
      <c r="GR3537" s="277"/>
      <c r="GS3537" s="277"/>
      <c r="GT3537" s="277"/>
      <c r="GU3537" s="277"/>
      <c r="GW3537" s="157"/>
      <c r="GX3537" s="157"/>
      <c r="GY3537" s="157"/>
      <c r="GZ3537" s="277"/>
      <c r="HA3537" s="157"/>
      <c r="HB3537" s="157"/>
      <c r="HC3537" s="277"/>
      <c r="HD3537" s="277"/>
      <c r="HF3537" s="277"/>
      <c r="HH3537" s="289"/>
    </row>
    <row r="3538" spans="1:216" ht="12.75" customHeight="1">
      <c r="A3538" s="186"/>
      <c r="B3538" s="187"/>
      <c r="C3538" s="499" t="s">
        <v>2011</v>
      </c>
      <c r="D3538" s="499"/>
      <c r="E3538" s="499"/>
      <c r="F3538" s="499"/>
      <c r="G3538" s="499"/>
      <c r="H3538" s="499"/>
      <c r="I3538" s="499"/>
      <c r="J3538" s="499"/>
      <c r="K3538" s="499"/>
      <c r="L3538" s="499"/>
      <c r="M3538" s="499"/>
      <c r="N3538" s="499"/>
      <c r="O3538" s="499"/>
      <c r="P3538" s="499"/>
      <c r="GO3538" s="277"/>
      <c r="GP3538" s="277"/>
      <c r="GQ3538" s="277"/>
      <c r="GR3538" s="277"/>
      <c r="GS3538" s="277"/>
      <c r="GT3538" s="277"/>
      <c r="GU3538" s="277"/>
      <c r="GV3538" s="140" t="s">
        <v>2011</v>
      </c>
      <c r="GW3538" s="157"/>
      <c r="GX3538" s="157"/>
      <c r="GY3538" s="157"/>
      <c r="GZ3538" s="277"/>
      <c r="HA3538" s="157"/>
      <c r="HB3538" s="157"/>
      <c r="HC3538" s="277"/>
      <c r="HD3538" s="277"/>
      <c r="HF3538" s="277"/>
      <c r="HH3538" s="289"/>
    </row>
    <row r="3539" spans="1:216" ht="12.75" customHeight="1">
      <c r="A3539" s="213"/>
      <c r="B3539" s="214"/>
      <c r="C3539" s="500" t="s">
        <v>438</v>
      </c>
      <c r="D3539" s="500"/>
      <c r="E3539" s="500"/>
      <c r="F3539" s="500"/>
      <c r="G3539" s="500"/>
      <c r="H3539" s="180"/>
      <c r="I3539" s="181"/>
      <c r="J3539" s="181"/>
      <c r="K3539" s="181"/>
      <c r="L3539" s="183"/>
      <c r="M3539" s="181"/>
      <c r="N3539" s="183"/>
      <c r="O3539" s="181"/>
      <c r="P3539" s="240">
        <v>725.69</v>
      </c>
      <c r="GO3539" s="277"/>
      <c r="GP3539" s="277"/>
      <c r="GQ3539" s="277"/>
      <c r="GR3539" s="277"/>
      <c r="GS3539" s="277"/>
      <c r="GT3539" s="277"/>
      <c r="GU3539" s="277"/>
      <c r="GW3539" s="157"/>
      <c r="GX3539" s="157"/>
      <c r="GY3539" s="157"/>
      <c r="GZ3539" s="277"/>
      <c r="HA3539" s="157"/>
      <c r="HB3539" s="157"/>
      <c r="HC3539" s="277" t="s">
        <v>438</v>
      </c>
      <c r="HD3539" s="277"/>
      <c r="HF3539" s="277"/>
      <c r="HH3539" s="289"/>
    </row>
    <row r="3540" spans="1:216" ht="33.75" customHeight="1">
      <c r="A3540" s="178" t="s">
        <v>1055</v>
      </c>
      <c r="B3540" s="179" t="s">
        <v>2508</v>
      </c>
      <c r="C3540" s="498" t="s">
        <v>2214</v>
      </c>
      <c r="D3540" s="498"/>
      <c r="E3540" s="498"/>
      <c r="F3540" s="498"/>
      <c r="G3540" s="498"/>
      <c r="H3540" s="180" t="s">
        <v>595</v>
      </c>
      <c r="I3540" s="181">
        <v>200</v>
      </c>
      <c r="J3540" s="182">
        <v>1</v>
      </c>
      <c r="K3540" s="182">
        <v>200</v>
      </c>
      <c r="L3540" s="218">
        <v>2.27</v>
      </c>
      <c r="M3540" s="219">
        <v>1.54</v>
      </c>
      <c r="N3540" s="221">
        <v>3.5</v>
      </c>
      <c r="O3540" s="217">
        <v>1.0367</v>
      </c>
      <c r="P3540" s="240">
        <v>725.69</v>
      </c>
      <c r="GO3540" s="277"/>
      <c r="GP3540" s="277"/>
      <c r="GQ3540" s="277" t="s">
        <v>2214</v>
      </c>
      <c r="GR3540" s="277"/>
      <c r="GS3540" s="277"/>
      <c r="GT3540" s="277"/>
      <c r="GU3540" s="277"/>
      <c r="GW3540" s="157"/>
      <c r="GX3540" s="157"/>
      <c r="GY3540" s="157"/>
      <c r="GZ3540" s="277"/>
      <c r="HA3540" s="157"/>
      <c r="HB3540" s="157"/>
      <c r="HC3540" s="277"/>
      <c r="HD3540" s="277"/>
      <c r="HF3540" s="277"/>
      <c r="HH3540" s="289"/>
    </row>
    <row r="3541" spans="1:216" ht="12.75" customHeight="1">
      <c r="A3541" s="186"/>
      <c r="B3541" s="187"/>
      <c r="C3541" s="499" t="s">
        <v>2011</v>
      </c>
      <c r="D3541" s="499"/>
      <c r="E3541" s="499"/>
      <c r="F3541" s="499"/>
      <c r="G3541" s="499"/>
      <c r="H3541" s="499"/>
      <c r="I3541" s="499"/>
      <c r="J3541" s="499"/>
      <c r="K3541" s="499"/>
      <c r="L3541" s="499"/>
      <c r="M3541" s="499"/>
      <c r="N3541" s="499"/>
      <c r="O3541" s="499"/>
      <c r="P3541" s="499"/>
      <c r="GO3541" s="277"/>
      <c r="GP3541" s="277"/>
      <c r="GQ3541" s="277"/>
      <c r="GR3541" s="277"/>
      <c r="GS3541" s="277"/>
      <c r="GT3541" s="277"/>
      <c r="GU3541" s="277"/>
      <c r="GV3541" s="140" t="s">
        <v>2011</v>
      </c>
      <c r="GW3541" s="157"/>
      <c r="GX3541" s="157"/>
      <c r="GY3541" s="157"/>
      <c r="GZ3541" s="277"/>
      <c r="HA3541" s="157"/>
      <c r="HB3541" s="157"/>
      <c r="HC3541" s="277"/>
      <c r="HD3541" s="277"/>
      <c r="HF3541" s="277"/>
      <c r="HH3541" s="289"/>
    </row>
    <row r="3542" spans="1:216" ht="12.75" customHeight="1">
      <c r="A3542" s="213"/>
      <c r="B3542" s="214"/>
      <c r="C3542" s="500" t="s">
        <v>438</v>
      </c>
      <c r="D3542" s="500"/>
      <c r="E3542" s="500"/>
      <c r="F3542" s="500"/>
      <c r="G3542" s="500"/>
      <c r="H3542" s="180"/>
      <c r="I3542" s="181"/>
      <c r="J3542" s="181"/>
      <c r="K3542" s="181"/>
      <c r="L3542" s="183"/>
      <c r="M3542" s="181"/>
      <c r="N3542" s="183"/>
      <c r="O3542" s="181"/>
      <c r="P3542" s="240">
        <v>725.69</v>
      </c>
      <c r="GO3542" s="277"/>
      <c r="GP3542" s="277"/>
      <c r="GQ3542" s="277"/>
      <c r="GR3542" s="277"/>
      <c r="GS3542" s="277"/>
      <c r="GT3542" s="277"/>
      <c r="GU3542" s="277"/>
      <c r="GW3542" s="157"/>
      <c r="GX3542" s="157"/>
      <c r="GY3542" s="157"/>
      <c r="GZ3542" s="277"/>
      <c r="HA3542" s="157"/>
      <c r="HB3542" s="157"/>
      <c r="HC3542" s="277" t="s">
        <v>438</v>
      </c>
      <c r="HD3542" s="277"/>
      <c r="HF3542" s="277"/>
      <c r="HH3542" s="289"/>
    </row>
    <row r="3543" spans="1:216" ht="22.5" customHeight="1">
      <c r="A3543" s="178" t="s">
        <v>1058</v>
      </c>
      <c r="B3543" s="179" t="s">
        <v>2510</v>
      </c>
      <c r="C3543" s="498" t="s">
        <v>2511</v>
      </c>
      <c r="D3543" s="498"/>
      <c r="E3543" s="498"/>
      <c r="F3543" s="498"/>
      <c r="G3543" s="498"/>
      <c r="H3543" s="180" t="s">
        <v>142</v>
      </c>
      <c r="I3543" s="181">
        <v>100</v>
      </c>
      <c r="J3543" s="182">
        <v>1</v>
      </c>
      <c r="K3543" s="182">
        <v>100</v>
      </c>
      <c r="L3543" s="183"/>
      <c r="M3543" s="181"/>
      <c r="N3543" s="221">
        <v>14.4</v>
      </c>
      <c r="O3543" s="254">
        <v>1.0891569999999999</v>
      </c>
      <c r="P3543" s="212">
        <v>1568.39</v>
      </c>
      <c r="GO3543" s="277"/>
      <c r="GP3543" s="277"/>
      <c r="GQ3543" s="277" t="s">
        <v>2511</v>
      </c>
      <c r="GR3543" s="277"/>
      <c r="GS3543" s="277"/>
      <c r="GT3543" s="277"/>
      <c r="GU3543" s="277"/>
      <c r="GW3543" s="157"/>
      <c r="GX3543" s="157"/>
      <c r="GY3543" s="157"/>
      <c r="GZ3543" s="277"/>
      <c r="HA3543" s="157"/>
      <c r="HB3543" s="157"/>
      <c r="HC3543" s="277"/>
      <c r="HD3543" s="277"/>
      <c r="HF3543" s="277"/>
      <c r="HH3543" s="289"/>
    </row>
    <row r="3544" spans="1:216" ht="22.5" customHeight="1">
      <c r="A3544" s="186"/>
      <c r="B3544" s="187" t="s">
        <v>2374</v>
      </c>
      <c r="C3544" s="499" t="s">
        <v>2375</v>
      </c>
      <c r="D3544" s="499"/>
      <c r="E3544" s="499"/>
      <c r="F3544" s="499"/>
      <c r="G3544" s="499"/>
      <c r="H3544" s="499"/>
      <c r="I3544" s="499"/>
      <c r="J3544" s="499"/>
      <c r="K3544" s="499"/>
      <c r="L3544" s="499"/>
      <c r="M3544" s="499"/>
      <c r="N3544" s="499"/>
      <c r="O3544" s="499"/>
      <c r="P3544" s="499"/>
      <c r="GO3544" s="277"/>
      <c r="GP3544" s="277"/>
      <c r="GQ3544" s="277"/>
      <c r="GR3544" s="277"/>
      <c r="GS3544" s="277"/>
      <c r="GT3544" s="277"/>
      <c r="GU3544" s="277"/>
      <c r="GV3544" s="140" t="s">
        <v>2375</v>
      </c>
      <c r="GW3544" s="157"/>
      <c r="GX3544" s="157"/>
      <c r="GY3544" s="157"/>
      <c r="GZ3544" s="277"/>
      <c r="HA3544" s="157"/>
      <c r="HB3544" s="157"/>
      <c r="HC3544" s="277"/>
      <c r="HD3544" s="277"/>
      <c r="HF3544" s="277"/>
      <c r="HH3544" s="289"/>
    </row>
    <row r="3545" spans="1:216" ht="12.75" customHeight="1">
      <c r="A3545" s="186"/>
      <c r="B3545" s="187" t="s">
        <v>1938</v>
      </c>
      <c r="C3545" s="499" t="s">
        <v>1939</v>
      </c>
      <c r="D3545" s="499"/>
      <c r="E3545" s="499"/>
      <c r="F3545" s="499"/>
      <c r="G3545" s="499"/>
      <c r="H3545" s="499"/>
      <c r="I3545" s="499"/>
      <c r="J3545" s="499"/>
      <c r="K3545" s="499"/>
      <c r="L3545" s="499"/>
      <c r="M3545" s="499"/>
      <c r="N3545" s="499"/>
      <c r="O3545" s="499"/>
      <c r="P3545" s="499"/>
      <c r="GO3545" s="277"/>
      <c r="GP3545" s="277"/>
      <c r="GQ3545" s="277"/>
      <c r="GR3545" s="277"/>
      <c r="GS3545" s="277"/>
      <c r="GT3545" s="277"/>
      <c r="GU3545" s="277"/>
      <c r="GV3545" s="140" t="s">
        <v>1939</v>
      </c>
      <c r="GW3545" s="157"/>
      <c r="GX3545" s="157"/>
      <c r="GY3545" s="157"/>
      <c r="GZ3545" s="277"/>
      <c r="HA3545" s="157"/>
      <c r="HB3545" s="157"/>
      <c r="HC3545" s="277"/>
      <c r="HD3545" s="277"/>
      <c r="HF3545" s="277"/>
      <c r="HH3545" s="289"/>
    </row>
    <row r="3546" spans="1:216" ht="12.75" customHeight="1">
      <c r="A3546" s="186"/>
      <c r="B3546" s="187"/>
      <c r="C3546" s="499" t="s">
        <v>2011</v>
      </c>
      <c r="D3546" s="499"/>
      <c r="E3546" s="499"/>
      <c r="F3546" s="499"/>
      <c r="G3546" s="499"/>
      <c r="H3546" s="499"/>
      <c r="I3546" s="499"/>
      <c r="J3546" s="499"/>
      <c r="K3546" s="499"/>
      <c r="L3546" s="499"/>
      <c r="M3546" s="499"/>
      <c r="N3546" s="499"/>
      <c r="O3546" s="499"/>
      <c r="P3546" s="499"/>
      <c r="GO3546" s="277"/>
      <c r="GP3546" s="277"/>
      <c r="GQ3546" s="277"/>
      <c r="GR3546" s="277"/>
      <c r="GS3546" s="277"/>
      <c r="GT3546" s="277"/>
      <c r="GU3546" s="277"/>
      <c r="GV3546" s="140" t="s">
        <v>2011</v>
      </c>
      <c r="GW3546" s="157"/>
      <c r="GX3546" s="157"/>
      <c r="GY3546" s="157"/>
      <c r="GZ3546" s="277"/>
      <c r="HA3546" s="157"/>
      <c r="HB3546" s="157"/>
      <c r="HC3546" s="277"/>
      <c r="HD3546" s="277"/>
      <c r="HF3546" s="277"/>
      <c r="HH3546" s="289"/>
    </row>
    <row r="3547" spans="1:216" ht="12.75" customHeight="1">
      <c r="A3547" s="213"/>
      <c r="B3547" s="214"/>
      <c r="C3547" s="500" t="s">
        <v>438</v>
      </c>
      <c r="D3547" s="500"/>
      <c r="E3547" s="500"/>
      <c r="F3547" s="500"/>
      <c r="G3547" s="500"/>
      <c r="H3547" s="180"/>
      <c r="I3547" s="181"/>
      <c r="J3547" s="181"/>
      <c r="K3547" s="181"/>
      <c r="L3547" s="183"/>
      <c r="M3547" s="181"/>
      <c r="N3547" s="183"/>
      <c r="O3547" s="181"/>
      <c r="P3547" s="212">
        <v>1568.39</v>
      </c>
      <c r="GO3547" s="277"/>
      <c r="GP3547" s="277"/>
      <c r="GQ3547" s="277"/>
      <c r="GR3547" s="277"/>
      <c r="GS3547" s="277"/>
      <c r="GT3547" s="277"/>
      <c r="GU3547" s="277"/>
      <c r="GW3547" s="157"/>
      <c r="GX3547" s="157"/>
      <c r="GY3547" s="157"/>
      <c r="GZ3547" s="277"/>
      <c r="HA3547" s="157"/>
      <c r="HB3547" s="157"/>
      <c r="HC3547" s="277" t="s">
        <v>438</v>
      </c>
      <c r="HD3547" s="277"/>
      <c r="HF3547" s="277"/>
      <c r="HH3547" s="289"/>
    </row>
    <row r="3548" spans="1:216" ht="22.5" customHeight="1">
      <c r="A3548" s="178" t="s">
        <v>1060</v>
      </c>
      <c r="B3548" s="179" t="s">
        <v>2512</v>
      </c>
      <c r="C3548" s="498" t="s">
        <v>2513</v>
      </c>
      <c r="D3548" s="498"/>
      <c r="E3548" s="498"/>
      <c r="F3548" s="498"/>
      <c r="G3548" s="498"/>
      <c r="H3548" s="180" t="s">
        <v>142</v>
      </c>
      <c r="I3548" s="181">
        <v>150</v>
      </c>
      <c r="J3548" s="182">
        <v>1</v>
      </c>
      <c r="K3548" s="182">
        <v>150</v>
      </c>
      <c r="L3548" s="183"/>
      <c r="M3548" s="181"/>
      <c r="N3548" s="221">
        <v>18.11</v>
      </c>
      <c r="O3548" s="254">
        <v>1.0891569999999999</v>
      </c>
      <c r="P3548" s="212">
        <v>2958.69</v>
      </c>
      <c r="GO3548" s="277"/>
      <c r="GP3548" s="277"/>
      <c r="GQ3548" s="277" t="s">
        <v>2513</v>
      </c>
      <c r="GR3548" s="277"/>
      <c r="GS3548" s="277"/>
      <c r="GT3548" s="277"/>
      <c r="GU3548" s="277"/>
      <c r="GW3548" s="157"/>
      <c r="GX3548" s="157"/>
      <c r="GY3548" s="157"/>
      <c r="GZ3548" s="277"/>
      <c r="HA3548" s="157"/>
      <c r="HB3548" s="157"/>
      <c r="HC3548" s="277"/>
      <c r="HD3548" s="277"/>
      <c r="HF3548" s="277"/>
      <c r="HH3548" s="289"/>
    </row>
    <row r="3549" spans="1:216" ht="22.5" customHeight="1">
      <c r="A3549" s="186"/>
      <c r="B3549" s="187" t="s">
        <v>2374</v>
      </c>
      <c r="C3549" s="499" t="s">
        <v>2375</v>
      </c>
      <c r="D3549" s="499"/>
      <c r="E3549" s="499"/>
      <c r="F3549" s="499"/>
      <c r="G3549" s="499"/>
      <c r="H3549" s="499"/>
      <c r="I3549" s="499"/>
      <c r="J3549" s="499"/>
      <c r="K3549" s="499"/>
      <c r="L3549" s="499"/>
      <c r="M3549" s="499"/>
      <c r="N3549" s="499"/>
      <c r="O3549" s="499"/>
      <c r="P3549" s="499"/>
      <c r="GO3549" s="277"/>
      <c r="GP3549" s="277"/>
      <c r="GQ3549" s="277"/>
      <c r="GR3549" s="277"/>
      <c r="GS3549" s="277"/>
      <c r="GT3549" s="277"/>
      <c r="GU3549" s="277"/>
      <c r="GV3549" s="140" t="s">
        <v>2375</v>
      </c>
      <c r="GW3549" s="157"/>
      <c r="GX3549" s="157"/>
      <c r="GY3549" s="157"/>
      <c r="GZ3549" s="277"/>
      <c r="HA3549" s="157"/>
      <c r="HB3549" s="157"/>
      <c r="HC3549" s="277"/>
      <c r="HD3549" s="277"/>
      <c r="HF3549" s="277"/>
      <c r="HH3549" s="289"/>
    </row>
    <row r="3550" spans="1:216" ht="12.75" customHeight="1">
      <c r="A3550" s="186"/>
      <c r="B3550" s="187" t="s">
        <v>1938</v>
      </c>
      <c r="C3550" s="499" t="s">
        <v>1939</v>
      </c>
      <c r="D3550" s="499"/>
      <c r="E3550" s="499"/>
      <c r="F3550" s="499"/>
      <c r="G3550" s="499"/>
      <c r="H3550" s="499"/>
      <c r="I3550" s="499"/>
      <c r="J3550" s="499"/>
      <c r="K3550" s="499"/>
      <c r="L3550" s="499"/>
      <c r="M3550" s="499"/>
      <c r="N3550" s="499"/>
      <c r="O3550" s="499"/>
      <c r="P3550" s="499"/>
      <c r="GO3550" s="277"/>
      <c r="GP3550" s="277"/>
      <c r="GQ3550" s="277"/>
      <c r="GR3550" s="277"/>
      <c r="GS3550" s="277"/>
      <c r="GT3550" s="277"/>
      <c r="GU3550" s="277"/>
      <c r="GV3550" s="140" t="s">
        <v>1939</v>
      </c>
      <c r="GW3550" s="157"/>
      <c r="GX3550" s="157"/>
      <c r="GY3550" s="157"/>
      <c r="GZ3550" s="277"/>
      <c r="HA3550" s="157"/>
      <c r="HB3550" s="157"/>
      <c r="HC3550" s="277"/>
      <c r="HD3550" s="277"/>
      <c r="HF3550" s="277"/>
      <c r="HH3550" s="289"/>
    </row>
    <row r="3551" spans="1:216" ht="12.75" customHeight="1">
      <c r="A3551" s="186"/>
      <c r="B3551" s="187"/>
      <c r="C3551" s="499" t="s">
        <v>2011</v>
      </c>
      <c r="D3551" s="499"/>
      <c r="E3551" s="499"/>
      <c r="F3551" s="499"/>
      <c r="G3551" s="499"/>
      <c r="H3551" s="499"/>
      <c r="I3551" s="499"/>
      <c r="J3551" s="499"/>
      <c r="K3551" s="499"/>
      <c r="L3551" s="499"/>
      <c r="M3551" s="499"/>
      <c r="N3551" s="499"/>
      <c r="O3551" s="499"/>
      <c r="P3551" s="499"/>
      <c r="GO3551" s="277"/>
      <c r="GP3551" s="277"/>
      <c r="GQ3551" s="277"/>
      <c r="GR3551" s="277"/>
      <c r="GS3551" s="277"/>
      <c r="GT3551" s="277"/>
      <c r="GU3551" s="277"/>
      <c r="GV3551" s="140" t="s">
        <v>2011</v>
      </c>
      <c r="GW3551" s="157"/>
      <c r="GX3551" s="157"/>
      <c r="GY3551" s="157"/>
      <c r="GZ3551" s="277"/>
      <c r="HA3551" s="157"/>
      <c r="HB3551" s="157"/>
      <c r="HC3551" s="277"/>
      <c r="HD3551" s="277"/>
      <c r="HF3551" s="277"/>
      <c r="HH3551" s="289"/>
    </row>
    <row r="3552" spans="1:216" ht="12.75" customHeight="1">
      <c r="A3552" s="213"/>
      <c r="B3552" s="214"/>
      <c r="C3552" s="500" t="s">
        <v>438</v>
      </c>
      <c r="D3552" s="500"/>
      <c r="E3552" s="500"/>
      <c r="F3552" s="500"/>
      <c r="G3552" s="500"/>
      <c r="H3552" s="180"/>
      <c r="I3552" s="181"/>
      <c r="J3552" s="181"/>
      <c r="K3552" s="181"/>
      <c r="L3552" s="183"/>
      <c r="M3552" s="181"/>
      <c r="N3552" s="183"/>
      <c r="O3552" s="181"/>
      <c r="P3552" s="212">
        <v>2958.69</v>
      </c>
      <c r="GO3552" s="277"/>
      <c r="GP3552" s="277"/>
      <c r="GQ3552" s="277"/>
      <c r="GR3552" s="277"/>
      <c r="GS3552" s="277"/>
      <c r="GT3552" s="277"/>
      <c r="GU3552" s="277"/>
      <c r="GW3552" s="157"/>
      <c r="GX3552" s="157"/>
      <c r="GY3552" s="157"/>
      <c r="GZ3552" s="277"/>
      <c r="HA3552" s="157"/>
      <c r="HB3552" s="157"/>
      <c r="HC3552" s="277" t="s">
        <v>438</v>
      </c>
      <c r="HD3552" s="277"/>
      <c r="HF3552" s="277"/>
      <c r="HH3552" s="289"/>
    </row>
    <row r="3553" spans="1:216" ht="22.5" customHeight="1">
      <c r="A3553" s="178" t="s">
        <v>1062</v>
      </c>
      <c r="B3553" s="179" t="s">
        <v>2514</v>
      </c>
      <c r="C3553" s="498" t="s">
        <v>2515</v>
      </c>
      <c r="D3553" s="498"/>
      <c r="E3553" s="498"/>
      <c r="F3553" s="498"/>
      <c r="G3553" s="498"/>
      <c r="H3553" s="180" t="s">
        <v>142</v>
      </c>
      <c r="I3553" s="181">
        <v>1</v>
      </c>
      <c r="J3553" s="182">
        <v>1</v>
      </c>
      <c r="K3553" s="182">
        <v>1</v>
      </c>
      <c r="L3553" s="183"/>
      <c r="M3553" s="181"/>
      <c r="N3553" s="239">
        <v>45916</v>
      </c>
      <c r="O3553" s="254">
        <v>1.0891569999999999</v>
      </c>
      <c r="P3553" s="212">
        <v>50009.73</v>
      </c>
      <c r="GO3553" s="277"/>
      <c r="GP3553" s="277"/>
      <c r="GQ3553" s="277" t="s">
        <v>2515</v>
      </c>
      <c r="GR3553" s="277"/>
      <c r="GS3553" s="277"/>
      <c r="GT3553" s="277"/>
      <c r="GU3553" s="277"/>
      <c r="GW3553" s="157"/>
      <c r="GX3553" s="157"/>
      <c r="GY3553" s="157"/>
      <c r="GZ3553" s="277"/>
      <c r="HA3553" s="157"/>
      <c r="HB3553" s="157"/>
      <c r="HC3553" s="277"/>
      <c r="HD3553" s="277"/>
      <c r="HF3553" s="277"/>
      <c r="HH3553" s="289"/>
    </row>
    <row r="3554" spans="1:216" ht="22.5" customHeight="1">
      <c r="A3554" s="186"/>
      <c r="B3554" s="187" t="s">
        <v>2374</v>
      </c>
      <c r="C3554" s="499" t="s">
        <v>2375</v>
      </c>
      <c r="D3554" s="499"/>
      <c r="E3554" s="499"/>
      <c r="F3554" s="499"/>
      <c r="G3554" s="499"/>
      <c r="H3554" s="499"/>
      <c r="I3554" s="499"/>
      <c r="J3554" s="499"/>
      <c r="K3554" s="499"/>
      <c r="L3554" s="499"/>
      <c r="M3554" s="499"/>
      <c r="N3554" s="499"/>
      <c r="O3554" s="499"/>
      <c r="P3554" s="499"/>
      <c r="GO3554" s="277"/>
      <c r="GP3554" s="277"/>
      <c r="GQ3554" s="277"/>
      <c r="GR3554" s="277"/>
      <c r="GS3554" s="277"/>
      <c r="GT3554" s="277"/>
      <c r="GU3554" s="277"/>
      <c r="GV3554" s="140" t="s">
        <v>2375</v>
      </c>
      <c r="GW3554" s="157"/>
      <c r="GX3554" s="157"/>
      <c r="GY3554" s="157"/>
      <c r="GZ3554" s="277"/>
      <c r="HA3554" s="157"/>
      <c r="HB3554" s="157"/>
      <c r="HC3554" s="277"/>
      <c r="HD3554" s="277"/>
      <c r="HF3554" s="277"/>
      <c r="HH3554" s="289"/>
    </row>
    <row r="3555" spans="1:216" ht="12.75" customHeight="1">
      <c r="A3555" s="186"/>
      <c r="B3555" s="187" t="s">
        <v>1938</v>
      </c>
      <c r="C3555" s="499" t="s">
        <v>1939</v>
      </c>
      <c r="D3555" s="499"/>
      <c r="E3555" s="499"/>
      <c r="F3555" s="499"/>
      <c r="G3555" s="499"/>
      <c r="H3555" s="499"/>
      <c r="I3555" s="499"/>
      <c r="J3555" s="499"/>
      <c r="K3555" s="499"/>
      <c r="L3555" s="499"/>
      <c r="M3555" s="499"/>
      <c r="N3555" s="499"/>
      <c r="O3555" s="499"/>
      <c r="P3555" s="499"/>
      <c r="GO3555" s="277"/>
      <c r="GP3555" s="277"/>
      <c r="GQ3555" s="277"/>
      <c r="GR3555" s="277"/>
      <c r="GS3555" s="277"/>
      <c r="GT3555" s="277"/>
      <c r="GU3555" s="277"/>
      <c r="GV3555" s="140" t="s">
        <v>1939</v>
      </c>
      <c r="GW3555" s="157"/>
      <c r="GX3555" s="157"/>
      <c r="GY3555" s="157"/>
      <c r="GZ3555" s="277"/>
      <c r="HA3555" s="157"/>
      <c r="HB3555" s="157"/>
      <c r="HC3555" s="277"/>
      <c r="HD3555" s="277"/>
      <c r="HF3555" s="277"/>
      <c r="HH3555" s="289"/>
    </row>
    <row r="3556" spans="1:216" ht="12.75" customHeight="1">
      <c r="A3556" s="186"/>
      <c r="B3556" s="187"/>
      <c r="C3556" s="499" t="s">
        <v>2011</v>
      </c>
      <c r="D3556" s="499"/>
      <c r="E3556" s="499"/>
      <c r="F3556" s="499"/>
      <c r="G3556" s="499"/>
      <c r="H3556" s="499"/>
      <c r="I3556" s="499"/>
      <c r="J3556" s="499"/>
      <c r="K3556" s="499"/>
      <c r="L3556" s="499"/>
      <c r="M3556" s="499"/>
      <c r="N3556" s="499"/>
      <c r="O3556" s="499"/>
      <c r="P3556" s="499"/>
      <c r="GO3556" s="277"/>
      <c r="GP3556" s="277"/>
      <c r="GQ3556" s="277"/>
      <c r="GR3556" s="277"/>
      <c r="GS3556" s="277"/>
      <c r="GT3556" s="277"/>
      <c r="GU3556" s="277"/>
      <c r="GV3556" s="140" t="s">
        <v>2011</v>
      </c>
      <c r="GW3556" s="157"/>
      <c r="GX3556" s="157"/>
      <c r="GY3556" s="157"/>
      <c r="GZ3556" s="277"/>
      <c r="HA3556" s="157"/>
      <c r="HB3556" s="157"/>
      <c r="HC3556" s="277"/>
      <c r="HD3556" s="277"/>
      <c r="HF3556" s="277"/>
      <c r="HH3556" s="289"/>
    </row>
    <row r="3557" spans="1:216" ht="12.75" customHeight="1">
      <c r="A3557" s="213"/>
      <c r="B3557" s="214"/>
      <c r="C3557" s="500" t="s">
        <v>438</v>
      </c>
      <c r="D3557" s="500"/>
      <c r="E3557" s="500"/>
      <c r="F3557" s="500"/>
      <c r="G3557" s="500"/>
      <c r="H3557" s="180"/>
      <c r="I3557" s="181"/>
      <c r="J3557" s="181"/>
      <c r="K3557" s="181"/>
      <c r="L3557" s="183"/>
      <c r="M3557" s="181"/>
      <c r="N3557" s="183"/>
      <c r="O3557" s="181"/>
      <c r="P3557" s="212">
        <v>50009.73</v>
      </c>
      <c r="GO3557" s="277"/>
      <c r="GP3557" s="277"/>
      <c r="GQ3557" s="277"/>
      <c r="GR3557" s="277"/>
      <c r="GS3557" s="277"/>
      <c r="GT3557" s="277"/>
      <c r="GU3557" s="277"/>
      <c r="GW3557" s="157"/>
      <c r="GX3557" s="157"/>
      <c r="GY3557" s="157"/>
      <c r="GZ3557" s="277"/>
      <c r="HA3557" s="157"/>
      <c r="HB3557" s="157"/>
      <c r="HC3557" s="277" t="s">
        <v>438</v>
      </c>
      <c r="HD3557" s="277"/>
      <c r="HF3557" s="277"/>
      <c r="HH3557" s="289"/>
    </row>
    <row r="3558" spans="1:216" ht="45" customHeight="1">
      <c r="A3558" s="178" t="s">
        <v>1065</v>
      </c>
      <c r="B3558" s="179" t="s">
        <v>2516</v>
      </c>
      <c r="C3558" s="498" t="s">
        <v>2517</v>
      </c>
      <c r="D3558" s="498"/>
      <c r="E3558" s="498"/>
      <c r="F3558" s="498"/>
      <c r="G3558" s="498"/>
      <c r="H3558" s="180" t="s">
        <v>595</v>
      </c>
      <c r="I3558" s="181">
        <v>1600</v>
      </c>
      <c r="J3558" s="182">
        <v>1</v>
      </c>
      <c r="K3558" s="182">
        <v>1600</v>
      </c>
      <c r="L3558" s="183"/>
      <c r="M3558" s="181"/>
      <c r="N3558" s="221">
        <v>132.03</v>
      </c>
      <c r="O3558" s="254">
        <v>1.0891569999999999</v>
      </c>
      <c r="P3558" s="212">
        <v>230082.24</v>
      </c>
      <c r="GO3558" s="277"/>
      <c r="GP3558" s="277"/>
      <c r="GQ3558" s="277" t="s">
        <v>2517</v>
      </c>
      <c r="GR3558" s="277"/>
      <c r="GS3558" s="277"/>
      <c r="GT3558" s="277"/>
      <c r="GU3558" s="277"/>
      <c r="GW3558" s="157"/>
      <c r="GX3558" s="157"/>
      <c r="GY3558" s="157"/>
      <c r="GZ3558" s="277"/>
      <c r="HA3558" s="157"/>
      <c r="HB3558" s="157"/>
      <c r="HC3558" s="277"/>
      <c r="HD3558" s="277"/>
      <c r="HF3558" s="277"/>
      <c r="HH3558" s="289"/>
    </row>
    <row r="3559" spans="1:216" ht="22.5" customHeight="1">
      <c r="A3559" s="186"/>
      <c r="B3559" s="187" t="s">
        <v>2374</v>
      </c>
      <c r="C3559" s="499" t="s">
        <v>2375</v>
      </c>
      <c r="D3559" s="499"/>
      <c r="E3559" s="499"/>
      <c r="F3559" s="499"/>
      <c r="G3559" s="499"/>
      <c r="H3559" s="499"/>
      <c r="I3559" s="499"/>
      <c r="J3559" s="499"/>
      <c r="K3559" s="499"/>
      <c r="L3559" s="499"/>
      <c r="M3559" s="499"/>
      <c r="N3559" s="499"/>
      <c r="O3559" s="499"/>
      <c r="P3559" s="499"/>
      <c r="GO3559" s="277"/>
      <c r="GP3559" s="277"/>
      <c r="GQ3559" s="277"/>
      <c r="GR3559" s="277"/>
      <c r="GS3559" s="277"/>
      <c r="GT3559" s="277"/>
      <c r="GU3559" s="277"/>
      <c r="GV3559" s="140" t="s">
        <v>2375</v>
      </c>
      <c r="GW3559" s="157"/>
      <c r="GX3559" s="157"/>
      <c r="GY3559" s="157"/>
      <c r="GZ3559" s="277"/>
      <c r="HA3559" s="157"/>
      <c r="HB3559" s="157"/>
      <c r="HC3559" s="277"/>
      <c r="HD3559" s="277"/>
      <c r="HF3559" s="277"/>
      <c r="HH3559" s="289"/>
    </row>
    <row r="3560" spans="1:216" ht="12.75" customHeight="1">
      <c r="A3560" s="186"/>
      <c r="B3560" s="187" t="s">
        <v>1938</v>
      </c>
      <c r="C3560" s="499" t="s">
        <v>1939</v>
      </c>
      <c r="D3560" s="499"/>
      <c r="E3560" s="499"/>
      <c r="F3560" s="499"/>
      <c r="G3560" s="499"/>
      <c r="H3560" s="499"/>
      <c r="I3560" s="499"/>
      <c r="J3560" s="499"/>
      <c r="K3560" s="499"/>
      <c r="L3560" s="499"/>
      <c r="M3560" s="499"/>
      <c r="N3560" s="499"/>
      <c r="O3560" s="499"/>
      <c r="P3560" s="499"/>
      <c r="GO3560" s="277"/>
      <c r="GP3560" s="277"/>
      <c r="GQ3560" s="277"/>
      <c r="GR3560" s="277"/>
      <c r="GS3560" s="277"/>
      <c r="GT3560" s="277"/>
      <c r="GU3560" s="277"/>
      <c r="GV3560" s="140" t="s">
        <v>1939</v>
      </c>
      <c r="GW3560" s="157"/>
      <c r="GX3560" s="157"/>
      <c r="GY3560" s="157"/>
      <c r="GZ3560" s="277"/>
      <c r="HA3560" s="157"/>
      <c r="HB3560" s="157"/>
      <c r="HC3560" s="277"/>
      <c r="HD3560" s="277"/>
      <c r="HF3560" s="277"/>
      <c r="HH3560" s="289"/>
    </row>
    <row r="3561" spans="1:216" ht="12.75" customHeight="1">
      <c r="A3561" s="186"/>
      <c r="B3561" s="187"/>
      <c r="C3561" s="499" t="s">
        <v>2011</v>
      </c>
      <c r="D3561" s="499"/>
      <c r="E3561" s="499"/>
      <c r="F3561" s="499"/>
      <c r="G3561" s="499"/>
      <c r="H3561" s="499"/>
      <c r="I3561" s="499"/>
      <c r="J3561" s="499"/>
      <c r="K3561" s="499"/>
      <c r="L3561" s="499"/>
      <c r="M3561" s="499"/>
      <c r="N3561" s="499"/>
      <c r="O3561" s="499"/>
      <c r="P3561" s="499"/>
      <c r="GO3561" s="277"/>
      <c r="GP3561" s="277"/>
      <c r="GQ3561" s="277"/>
      <c r="GR3561" s="277"/>
      <c r="GS3561" s="277"/>
      <c r="GT3561" s="277"/>
      <c r="GU3561" s="277"/>
      <c r="GV3561" s="140" t="s">
        <v>2011</v>
      </c>
      <c r="GW3561" s="157"/>
      <c r="GX3561" s="157"/>
      <c r="GY3561" s="157"/>
      <c r="GZ3561" s="277"/>
      <c r="HA3561" s="157"/>
      <c r="HB3561" s="157"/>
      <c r="HC3561" s="277"/>
      <c r="HD3561" s="277"/>
      <c r="HF3561" s="277"/>
      <c r="HH3561" s="289"/>
    </row>
    <row r="3562" spans="1:216" ht="12.75" customHeight="1">
      <c r="A3562" s="213"/>
      <c r="B3562" s="214"/>
      <c r="C3562" s="500" t="s">
        <v>438</v>
      </c>
      <c r="D3562" s="500"/>
      <c r="E3562" s="500"/>
      <c r="F3562" s="500"/>
      <c r="G3562" s="500"/>
      <c r="H3562" s="180"/>
      <c r="I3562" s="181"/>
      <c r="J3562" s="181"/>
      <c r="K3562" s="181"/>
      <c r="L3562" s="183"/>
      <c r="M3562" s="181"/>
      <c r="N3562" s="183"/>
      <c r="O3562" s="181"/>
      <c r="P3562" s="212">
        <v>230082.24</v>
      </c>
      <c r="GO3562" s="277"/>
      <c r="GP3562" s="277"/>
      <c r="GQ3562" s="277"/>
      <c r="GR3562" s="277"/>
      <c r="GS3562" s="277"/>
      <c r="GT3562" s="277"/>
      <c r="GU3562" s="277"/>
      <c r="GW3562" s="157"/>
      <c r="GX3562" s="157"/>
      <c r="GY3562" s="157"/>
      <c r="GZ3562" s="277"/>
      <c r="HA3562" s="157"/>
      <c r="HB3562" s="157"/>
      <c r="HC3562" s="277" t="s">
        <v>438</v>
      </c>
      <c r="HD3562" s="277"/>
      <c r="HF3562" s="277"/>
      <c r="HH3562" s="289"/>
    </row>
    <row r="3563" spans="1:216" ht="45" customHeight="1">
      <c r="A3563" s="178" t="s">
        <v>1068</v>
      </c>
      <c r="B3563" s="179" t="s">
        <v>2518</v>
      </c>
      <c r="C3563" s="498" t="s">
        <v>2519</v>
      </c>
      <c r="D3563" s="498"/>
      <c r="E3563" s="498"/>
      <c r="F3563" s="498"/>
      <c r="G3563" s="498"/>
      <c r="H3563" s="180" t="s">
        <v>595</v>
      </c>
      <c r="I3563" s="181">
        <v>800</v>
      </c>
      <c r="J3563" s="182">
        <v>1</v>
      </c>
      <c r="K3563" s="182">
        <v>800</v>
      </c>
      <c r="L3563" s="183"/>
      <c r="M3563" s="181"/>
      <c r="N3563" s="221">
        <v>160.6</v>
      </c>
      <c r="O3563" s="254">
        <v>1.0891569999999999</v>
      </c>
      <c r="P3563" s="212">
        <v>139934.89000000001</v>
      </c>
      <c r="GO3563" s="277"/>
      <c r="GP3563" s="277"/>
      <c r="GQ3563" s="277" t="s">
        <v>2519</v>
      </c>
      <c r="GR3563" s="277"/>
      <c r="GS3563" s="277"/>
      <c r="GT3563" s="277"/>
      <c r="GU3563" s="277"/>
      <c r="GW3563" s="157"/>
      <c r="GX3563" s="157"/>
      <c r="GY3563" s="157"/>
      <c r="GZ3563" s="277"/>
      <c r="HA3563" s="157"/>
      <c r="HB3563" s="157"/>
      <c r="HC3563" s="277"/>
      <c r="HD3563" s="277"/>
      <c r="HF3563" s="277"/>
      <c r="HH3563" s="289"/>
    </row>
    <row r="3564" spans="1:216" ht="22.5" customHeight="1">
      <c r="A3564" s="186"/>
      <c r="B3564" s="187" t="s">
        <v>2374</v>
      </c>
      <c r="C3564" s="499" t="s">
        <v>2375</v>
      </c>
      <c r="D3564" s="499"/>
      <c r="E3564" s="499"/>
      <c r="F3564" s="499"/>
      <c r="G3564" s="499"/>
      <c r="H3564" s="499"/>
      <c r="I3564" s="499"/>
      <c r="J3564" s="499"/>
      <c r="K3564" s="499"/>
      <c r="L3564" s="499"/>
      <c r="M3564" s="499"/>
      <c r="N3564" s="499"/>
      <c r="O3564" s="499"/>
      <c r="P3564" s="499"/>
      <c r="GO3564" s="277"/>
      <c r="GP3564" s="277"/>
      <c r="GQ3564" s="277"/>
      <c r="GR3564" s="277"/>
      <c r="GS3564" s="277"/>
      <c r="GT3564" s="277"/>
      <c r="GU3564" s="277"/>
      <c r="GV3564" s="140" t="s">
        <v>2375</v>
      </c>
      <c r="GW3564" s="157"/>
      <c r="GX3564" s="157"/>
      <c r="GY3564" s="157"/>
      <c r="GZ3564" s="277"/>
      <c r="HA3564" s="157"/>
      <c r="HB3564" s="157"/>
      <c r="HC3564" s="277"/>
      <c r="HD3564" s="277"/>
      <c r="HF3564" s="277"/>
      <c r="HH3564" s="289"/>
    </row>
    <row r="3565" spans="1:216" ht="12.75" customHeight="1">
      <c r="A3565" s="186"/>
      <c r="B3565" s="187" t="s">
        <v>1938</v>
      </c>
      <c r="C3565" s="499" t="s">
        <v>1939</v>
      </c>
      <c r="D3565" s="499"/>
      <c r="E3565" s="499"/>
      <c r="F3565" s="499"/>
      <c r="G3565" s="499"/>
      <c r="H3565" s="499"/>
      <c r="I3565" s="499"/>
      <c r="J3565" s="499"/>
      <c r="K3565" s="499"/>
      <c r="L3565" s="499"/>
      <c r="M3565" s="499"/>
      <c r="N3565" s="499"/>
      <c r="O3565" s="499"/>
      <c r="P3565" s="499"/>
      <c r="GO3565" s="277"/>
      <c r="GP3565" s="277"/>
      <c r="GQ3565" s="277"/>
      <c r="GR3565" s="277"/>
      <c r="GS3565" s="277"/>
      <c r="GT3565" s="277"/>
      <c r="GU3565" s="277"/>
      <c r="GV3565" s="140" t="s">
        <v>1939</v>
      </c>
      <c r="GW3565" s="157"/>
      <c r="GX3565" s="157"/>
      <c r="GY3565" s="157"/>
      <c r="GZ3565" s="277"/>
      <c r="HA3565" s="157"/>
      <c r="HB3565" s="157"/>
      <c r="HC3565" s="277"/>
      <c r="HD3565" s="277"/>
      <c r="HF3565" s="277"/>
      <c r="HH3565" s="289"/>
    </row>
    <row r="3566" spans="1:216" ht="12.75" customHeight="1">
      <c r="A3566" s="186"/>
      <c r="B3566" s="187"/>
      <c r="C3566" s="499" t="s">
        <v>2011</v>
      </c>
      <c r="D3566" s="499"/>
      <c r="E3566" s="499"/>
      <c r="F3566" s="499"/>
      <c r="G3566" s="499"/>
      <c r="H3566" s="499"/>
      <c r="I3566" s="499"/>
      <c r="J3566" s="499"/>
      <c r="K3566" s="499"/>
      <c r="L3566" s="499"/>
      <c r="M3566" s="499"/>
      <c r="N3566" s="499"/>
      <c r="O3566" s="499"/>
      <c r="P3566" s="499"/>
      <c r="GO3566" s="277"/>
      <c r="GP3566" s="277"/>
      <c r="GQ3566" s="277"/>
      <c r="GR3566" s="277"/>
      <c r="GS3566" s="277"/>
      <c r="GT3566" s="277"/>
      <c r="GU3566" s="277"/>
      <c r="GV3566" s="140" t="s">
        <v>2011</v>
      </c>
      <c r="GW3566" s="157"/>
      <c r="GX3566" s="157"/>
      <c r="GY3566" s="157"/>
      <c r="GZ3566" s="277"/>
      <c r="HA3566" s="157"/>
      <c r="HB3566" s="157"/>
      <c r="HC3566" s="277"/>
      <c r="HD3566" s="277"/>
      <c r="HF3566" s="277"/>
      <c r="HH3566" s="289"/>
    </row>
    <row r="3567" spans="1:216" ht="12.75" customHeight="1">
      <c r="A3567" s="213"/>
      <c r="B3567" s="214"/>
      <c r="C3567" s="500" t="s">
        <v>438</v>
      </c>
      <c r="D3567" s="500"/>
      <c r="E3567" s="500"/>
      <c r="F3567" s="500"/>
      <c r="G3567" s="500"/>
      <c r="H3567" s="180"/>
      <c r="I3567" s="181"/>
      <c r="J3567" s="181"/>
      <c r="K3567" s="181"/>
      <c r="L3567" s="183"/>
      <c r="M3567" s="181"/>
      <c r="N3567" s="183"/>
      <c r="O3567" s="181"/>
      <c r="P3567" s="212">
        <v>139934.89000000001</v>
      </c>
      <c r="GO3567" s="277"/>
      <c r="GP3567" s="277"/>
      <c r="GQ3567" s="277"/>
      <c r="GR3567" s="277"/>
      <c r="GS3567" s="277"/>
      <c r="GT3567" s="277"/>
      <c r="GU3567" s="277"/>
      <c r="GW3567" s="157"/>
      <c r="GX3567" s="157"/>
      <c r="GY3567" s="157"/>
      <c r="GZ3567" s="277"/>
      <c r="HA3567" s="157"/>
      <c r="HB3567" s="157"/>
      <c r="HC3567" s="277" t="s">
        <v>438</v>
      </c>
      <c r="HD3567" s="277"/>
      <c r="HF3567" s="277"/>
      <c r="HH3567" s="289"/>
    </row>
    <row r="3568" spans="1:216" ht="45" customHeight="1">
      <c r="A3568" s="178" t="s">
        <v>1071</v>
      </c>
      <c r="B3568" s="179" t="s">
        <v>2520</v>
      </c>
      <c r="C3568" s="498" t="s">
        <v>2521</v>
      </c>
      <c r="D3568" s="498"/>
      <c r="E3568" s="498"/>
      <c r="F3568" s="498"/>
      <c r="G3568" s="498"/>
      <c r="H3568" s="180" t="s">
        <v>595</v>
      </c>
      <c r="I3568" s="181">
        <v>150</v>
      </c>
      <c r="J3568" s="182">
        <v>1</v>
      </c>
      <c r="K3568" s="182">
        <v>150</v>
      </c>
      <c r="L3568" s="183"/>
      <c r="M3568" s="181"/>
      <c r="N3568" s="221">
        <v>202.67</v>
      </c>
      <c r="O3568" s="254">
        <v>1.0891569999999999</v>
      </c>
      <c r="P3568" s="212">
        <v>33110.92</v>
      </c>
      <c r="GO3568" s="277"/>
      <c r="GP3568" s="277"/>
      <c r="GQ3568" s="277" t="s">
        <v>2521</v>
      </c>
      <c r="GR3568" s="277"/>
      <c r="GS3568" s="277"/>
      <c r="GT3568" s="277"/>
      <c r="GU3568" s="277"/>
      <c r="GW3568" s="157"/>
      <c r="GX3568" s="157"/>
      <c r="GY3568" s="157"/>
      <c r="GZ3568" s="277"/>
      <c r="HA3568" s="157"/>
      <c r="HB3568" s="157"/>
      <c r="HC3568" s="277"/>
      <c r="HD3568" s="277"/>
      <c r="HF3568" s="277"/>
      <c r="HH3568" s="289"/>
    </row>
    <row r="3569" spans="1:216" ht="22.5" customHeight="1">
      <c r="A3569" s="186"/>
      <c r="B3569" s="187" t="s">
        <v>2374</v>
      </c>
      <c r="C3569" s="499" t="s">
        <v>2375</v>
      </c>
      <c r="D3569" s="499"/>
      <c r="E3569" s="499"/>
      <c r="F3569" s="499"/>
      <c r="G3569" s="499"/>
      <c r="H3569" s="499"/>
      <c r="I3569" s="499"/>
      <c r="J3569" s="499"/>
      <c r="K3569" s="499"/>
      <c r="L3569" s="499"/>
      <c r="M3569" s="499"/>
      <c r="N3569" s="499"/>
      <c r="O3569" s="499"/>
      <c r="P3569" s="499"/>
      <c r="GO3569" s="277"/>
      <c r="GP3569" s="277"/>
      <c r="GQ3569" s="277"/>
      <c r="GR3569" s="277"/>
      <c r="GS3569" s="277"/>
      <c r="GT3569" s="277"/>
      <c r="GU3569" s="277"/>
      <c r="GV3569" s="140" t="s">
        <v>2375</v>
      </c>
      <c r="GW3569" s="157"/>
      <c r="GX3569" s="157"/>
      <c r="GY3569" s="157"/>
      <c r="GZ3569" s="277"/>
      <c r="HA3569" s="157"/>
      <c r="HB3569" s="157"/>
      <c r="HC3569" s="277"/>
      <c r="HD3569" s="277"/>
      <c r="HF3569" s="277"/>
      <c r="HH3569" s="289"/>
    </row>
    <row r="3570" spans="1:216" ht="12.75" customHeight="1">
      <c r="A3570" s="186"/>
      <c r="B3570" s="187" t="s">
        <v>1938</v>
      </c>
      <c r="C3570" s="499" t="s">
        <v>1939</v>
      </c>
      <c r="D3570" s="499"/>
      <c r="E3570" s="499"/>
      <c r="F3570" s="499"/>
      <c r="G3570" s="499"/>
      <c r="H3570" s="499"/>
      <c r="I3570" s="499"/>
      <c r="J3570" s="499"/>
      <c r="K3570" s="499"/>
      <c r="L3570" s="499"/>
      <c r="M3570" s="499"/>
      <c r="N3570" s="499"/>
      <c r="O3570" s="499"/>
      <c r="P3570" s="499"/>
      <c r="GO3570" s="277"/>
      <c r="GP3570" s="277"/>
      <c r="GQ3570" s="277"/>
      <c r="GR3570" s="277"/>
      <c r="GS3570" s="277"/>
      <c r="GT3570" s="277"/>
      <c r="GU3570" s="277"/>
      <c r="GV3570" s="140" t="s">
        <v>1939</v>
      </c>
      <c r="GW3570" s="157"/>
      <c r="GX3570" s="157"/>
      <c r="GY3570" s="157"/>
      <c r="GZ3570" s="277"/>
      <c r="HA3570" s="157"/>
      <c r="HB3570" s="157"/>
      <c r="HC3570" s="277"/>
      <c r="HD3570" s="277"/>
      <c r="HF3570" s="277"/>
      <c r="HH3570" s="289"/>
    </row>
    <row r="3571" spans="1:216" ht="12.75" customHeight="1">
      <c r="A3571" s="186"/>
      <c r="B3571" s="187"/>
      <c r="C3571" s="499" t="s">
        <v>2011</v>
      </c>
      <c r="D3571" s="499"/>
      <c r="E3571" s="499"/>
      <c r="F3571" s="499"/>
      <c r="G3571" s="499"/>
      <c r="H3571" s="499"/>
      <c r="I3571" s="499"/>
      <c r="J3571" s="499"/>
      <c r="K3571" s="499"/>
      <c r="L3571" s="499"/>
      <c r="M3571" s="499"/>
      <c r="N3571" s="499"/>
      <c r="O3571" s="499"/>
      <c r="P3571" s="499"/>
      <c r="GO3571" s="277"/>
      <c r="GP3571" s="277"/>
      <c r="GQ3571" s="277"/>
      <c r="GR3571" s="277"/>
      <c r="GS3571" s="277"/>
      <c r="GT3571" s="277"/>
      <c r="GU3571" s="277"/>
      <c r="GV3571" s="140" t="s">
        <v>2011</v>
      </c>
      <c r="GW3571" s="157"/>
      <c r="GX3571" s="157"/>
      <c r="GY3571" s="157"/>
      <c r="GZ3571" s="277"/>
      <c r="HA3571" s="157"/>
      <c r="HB3571" s="157"/>
      <c r="HC3571" s="277"/>
      <c r="HD3571" s="277"/>
      <c r="HF3571" s="277"/>
      <c r="HH3571" s="289"/>
    </row>
    <row r="3572" spans="1:216" ht="12.75" customHeight="1">
      <c r="A3572" s="213"/>
      <c r="B3572" s="214"/>
      <c r="C3572" s="500" t="s">
        <v>438</v>
      </c>
      <c r="D3572" s="500"/>
      <c r="E3572" s="500"/>
      <c r="F3572" s="500"/>
      <c r="G3572" s="500"/>
      <c r="H3572" s="180"/>
      <c r="I3572" s="181"/>
      <c r="J3572" s="181"/>
      <c r="K3572" s="181"/>
      <c r="L3572" s="183"/>
      <c r="M3572" s="181"/>
      <c r="N3572" s="183"/>
      <c r="O3572" s="181"/>
      <c r="P3572" s="212">
        <v>33110.92</v>
      </c>
      <c r="GO3572" s="277"/>
      <c r="GP3572" s="277"/>
      <c r="GQ3572" s="277"/>
      <c r="GR3572" s="277"/>
      <c r="GS3572" s="277"/>
      <c r="GT3572" s="277"/>
      <c r="GU3572" s="277"/>
      <c r="GW3572" s="157"/>
      <c r="GX3572" s="157"/>
      <c r="GY3572" s="157"/>
      <c r="GZ3572" s="277"/>
      <c r="HA3572" s="157"/>
      <c r="HB3572" s="157"/>
      <c r="HC3572" s="277" t="s">
        <v>438</v>
      </c>
      <c r="HD3572" s="277"/>
      <c r="HF3572" s="277"/>
      <c r="HH3572" s="289"/>
    </row>
    <row r="3573" spans="1:216" ht="33.75" customHeight="1">
      <c r="A3573" s="178" t="s">
        <v>1073</v>
      </c>
      <c r="B3573" s="179" t="s">
        <v>2522</v>
      </c>
      <c r="C3573" s="498" t="s">
        <v>2523</v>
      </c>
      <c r="D3573" s="498"/>
      <c r="E3573" s="498"/>
      <c r="F3573" s="498"/>
      <c r="G3573" s="498"/>
      <c r="H3573" s="180" t="s">
        <v>142</v>
      </c>
      <c r="I3573" s="181">
        <v>40</v>
      </c>
      <c r="J3573" s="182">
        <v>1</v>
      </c>
      <c r="K3573" s="182">
        <v>40</v>
      </c>
      <c r="L3573" s="183"/>
      <c r="M3573" s="181"/>
      <c r="N3573" s="221">
        <v>161.9</v>
      </c>
      <c r="O3573" s="254">
        <v>1.0891569999999999</v>
      </c>
      <c r="P3573" s="212">
        <v>7053.38</v>
      </c>
      <c r="GO3573" s="277"/>
      <c r="GP3573" s="277"/>
      <c r="GQ3573" s="277" t="s">
        <v>2523</v>
      </c>
      <c r="GR3573" s="277"/>
      <c r="GS3573" s="277"/>
      <c r="GT3573" s="277"/>
      <c r="GU3573" s="277"/>
      <c r="GW3573" s="157"/>
      <c r="GX3573" s="157"/>
      <c r="GY3573" s="157"/>
      <c r="GZ3573" s="277"/>
      <c r="HA3573" s="157"/>
      <c r="HB3573" s="157"/>
      <c r="HC3573" s="277"/>
      <c r="HD3573" s="277"/>
      <c r="HF3573" s="277"/>
      <c r="HH3573" s="289"/>
    </row>
    <row r="3574" spans="1:216" ht="22.5" customHeight="1">
      <c r="A3574" s="186"/>
      <c r="B3574" s="187" t="s">
        <v>2374</v>
      </c>
      <c r="C3574" s="499" t="s">
        <v>2375</v>
      </c>
      <c r="D3574" s="499"/>
      <c r="E3574" s="499"/>
      <c r="F3574" s="499"/>
      <c r="G3574" s="499"/>
      <c r="H3574" s="499"/>
      <c r="I3574" s="499"/>
      <c r="J3574" s="499"/>
      <c r="K3574" s="499"/>
      <c r="L3574" s="499"/>
      <c r="M3574" s="499"/>
      <c r="N3574" s="499"/>
      <c r="O3574" s="499"/>
      <c r="P3574" s="499"/>
      <c r="GO3574" s="277"/>
      <c r="GP3574" s="277"/>
      <c r="GQ3574" s="277"/>
      <c r="GR3574" s="277"/>
      <c r="GS3574" s="277"/>
      <c r="GT3574" s="277"/>
      <c r="GU3574" s="277"/>
      <c r="GV3574" s="140" t="s">
        <v>2375</v>
      </c>
      <c r="GW3574" s="157"/>
      <c r="GX3574" s="157"/>
      <c r="GY3574" s="157"/>
      <c r="GZ3574" s="277"/>
      <c r="HA3574" s="157"/>
      <c r="HB3574" s="157"/>
      <c r="HC3574" s="277"/>
      <c r="HD3574" s="277"/>
      <c r="HF3574" s="277"/>
      <c r="HH3574" s="289"/>
    </row>
    <row r="3575" spans="1:216" ht="12.75" customHeight="1">
      <c r="A3575" s="186"/>
      <c r="B3575" s="187" t="s">
        <v>1938</v>
      </c>
      <c r="C3575" s="499" t="s">
        <v>1939</v>
      </c>
      <c r="D3575" s="499"/>
      <c r="E3575" s="499"/>
      <c r="F3575" s="499"/>
      <c r="G3575" s="499"/>
      <c r="H3575" s="499"/>
      <c r="I3575" s="499"/>
      <c r="J3575" s="499"/>
      <c r="K3575" s="499"/>
      <c r="L3575" s="499"/>
      <c r="M3575" s="499"/>
      <c r="N3575" s="499"/>
      <c r="O3575" s="499"/>
      <c r="P3575" s="499"/>
      <c r="GO3575" s="277"/>
      <c r="GP3575" s="277"/>
      <c r="GQ3575" s="277"/>
      <c r="GR3575" s="277"/>
      <c r="GS3575" s="277"/>
      <c r="GT3575" s="277"/>
      <c r="GU3575" s="277"/>
      <c r="GV3575" s="140" t="s">
        <v>1939</v>
      </c>
      <c r="GW3575" s="157"/>
      <c r="GX3575" s="157"/>
      <c r="GY3575" s="157"/>
      <c r="GZ3575" s="277"/>
      <c r="HA3575" s="157"/>
      <c r="HB3575" s="157"/>
      <c r="HC3575" s="277"/>
      <c r="HD3575" s="277"/>
      <c r="HF3575" s="277"/>
      <c r="HH3575" s="289"/>
    </row>
    <row r="3576" spans="1:216" ht="12.75" customHeight="1">
      <c r="A3576" s="186"/>
      <c r="B3576" s="187"/>
      <c r="C3576" s="499" t="s">
        <v>2011</v>
      </c>
      <c r="D3576" s="499"/>
      <c r="E3576" s="499"/>
      <c r="F3576" s="499"/>
      <c r="G3576" s="499"/>
      <c r="H3576" s="499"/>
      <c r="I3576" s="499"/>
      <c r="J3576" s="499"/>
      <c r="K3576" s="499"/>
      <c r="L3576" s="499"/>
      <c r="M3576" s="499"/>
      <c r="N3576" s="499"/>
      <c r="O3576" s="499"/>
      <c r="P3576" s="499"/>
      <c r="GO3576" s="277"/>
      <c r="GP3576" s="277"/>
      <c r="GQ3576" s="277"/>
      <c r="GR3576" s="277"/>
      <c r="GS3576" s="277"/>
      <c r="GT3576" s="277"/>
      <c r="GU3576" s="277"/>
      <c r="GV3576" s="140" t="s">
        <v>2011</v>
      </c>
      <c r="GW3576" s="157"/>
      <c r="GX3576" s="157"/>
      <c r="GY3576" s="157"/>
      <c r="GZ3576" s="277"/>
      <c r="HA3576" s="157"/>
      <c r="HB3576" s="157"/>
      <c r="HC3576" s="277"/>
      <c r="HD3576" s="277"/>
      <c r="HF3576" s="277"/>
      <c r="HH3576" s="289"/>
    </row>
    <row r="3577" spans="1:216" ht="12.75" customHeight="1">
      <c r="A3577" s="213"/>
      <c r="B3577" s="214"/>
      <c r="C3577" s="500" t="s">
        <v>438</v>
      </c>
      <c r="D3577" s="500"/>
      <c r="E3577" s="500"/>
      <c r="F3577" s="500"/>
      <c r="G3577" s="500"/>
      <c r="H3577" s="180"/>
      <c r="I3577" s="181"/>
      <c r="J3577" s="181"/>
      <c r="K3577" s="181"/>
      <c r="L3577" s="183"/>
      <c r="M3577" s="181"/>
      <c r="N3577" s="183"/>
      <c r="O3577" s="181"/>
      <c r="P3577" s="212">
        <v>7053.38</v>
      </c>
      <c r="GO3577" s="277"/>
      <c r="GP3577" s="277"/>
      <c r="GQ3577" s="277"/>
      <c r="GR3577" s="277"/>
      <c r="GS3577" s="277"/>
      <c r="GT3577" s="277"/>
      <c r="GU3577" s="277"/>
      <c r="GW3577" s="157"/>
      <c r="GX3577" s="157"/>
      <c r="GY3577" s="157"/>
      <c r="GZ3577" s="277"/>
      <c r="HA3577" s="157"/>
      <c r="HB3577" s="157"/>
      <c r="HC3577" s="277" t="s">
        <v>438</v>
      </c>
      <c r="HD3577" s="277"/>
      <c r="HF3577" s="277"/>
      <c r="HH3577" s="289"/>
    </row>
    <row r="3578" spans="1:216" ht="33.75" customHeight="1">
      <c r="A3578" s="178" t="s">
        <v>1075</v>
      </c>
      <c r="B3578" s="179" t="s">
        <v>2524</v>
      </c>
      <c r="C3578" s="498" t="s">
        <v>2525</v>
      </c>
      <c r="D3578" s="498"/>
      <c r="E3578" s="498"/>
      <c r="F3578" s="498"/>
      <c r="G3578" s="498"/>
      <c r="H3578" s="180" t="s">
        <v>142</v>
      </c>
      <c r="I3578" s="181">
        <v>20</v>
      </c>
      <c r="J3578" s="182">
        <v>1</v>
      </c>
      <c r="K3578" s="182">
        <v>20</v>
      </c>
      <c r="L3578" s="183"/>
      <c r="M3578" s="181"/>
      <c r="N3578" s="221">
        <v>223.91</v>
      </c>
      <c r="O3578" s="254">
        <v>1.0891569999999999</v>
      </c>
      <c r="P3578" s="212">
        <v>4877.46</v>
      </c>
      <c r="GO3578" s="277"/>
      <c r="GP3578" s="277"/>
      <c r="GQ3578" s="277" t="s">
        <v>2525</v>
      </c>
      <c r="GR3578" s="277"/>
      <c r="GS3578" s="277"/>
      <c r="GT3578" s="277"/>
      <c r="GU3578" s="277"/>
      <c r="GW3578" s="157"/>
      <c r="GX3578" s="157"/>
      <c r="GY3578" s="157"/>
      <c r="GZ3578" s="277"/>
      <c r="HA3578" s="157"/>
      <c r="HB3578" s="157"/>
      <c r="HC3578" s="277"/>
      <c r="HD3578" s="277"/>
      <c r="HF3578" s="277"/>
      <c r="HH3578" s="289"/>
    </row>
    <row r="3579" spans="1:216" ht="22.5" customHeight="1">
      <c r="A3579" s="186"/>
      <c r="B3579" s="187" t="s">
        <v>2374</v>
      </c>
      <c r="C3579" s="499" t="s">
        <v>2375</v>
      </c>
      <c r="D3579" s="499"/>
      <c r="E3579" s="499"/>
      <c r="F3579" s="499"/>
      <c r="G3579" s="499"/>
      <c r="H3579" s="499"/>
      <c r="I3579" s="499"/>
      <c r="J3579" s="499"/>
      <c r="K3579" s="499"/>
      <c r="L3579" s="499"/>
      <c r="M3579" s="499"/>
      <c r="N3579" s="499"/>
      <c r="O3579" s="499"/>
      <c r="P3579" s="499"/>
      <c r="GO3579" s="277"/>
      <c r="GP3579" s="277"/>
      <c r="GQ3579" s="277"/>
      <c r="GR3579" s="277"/>
      <c r="GS3579" s="277"/>
      <c r="GT3579" s="277"/>
      <c r="GU3579" s="277"/>
      <c r="GV3579" s="140" t="s">
        <v>2375</v>
      </c>
      <c r="GW3579" s="157"/>
      <c r="GX3579" s="157"/>
      <c r="GY3579" s="157"/>
      <c r="GZ3579" s="277"/>
      <c r="HA3579" s="157"/>
      <c r="HB3579" s="157"/>
      <c r="HC3579" s="277"/>
      <c r="HD3579" s="277"/>
      <c r="HF3579" s="277"/>
      <c r="HH3579" s="289"/>
    </row>
    <row r="3580" spans="1:216" ht="12.75" customHeight="1">
      <c r="A3580" s="186"/>
      <c r="B3580" s="187" t="s">
        <v>1938</v>
      </c>
      <c r="C3580" s="499" t="s">
        <v>1939</v>
      </c>
      <c r="D3580" s="499"/>
      <c r="E3580" s="499"/>
      <c r="F3580" s="499"/>
      <c r="G3580" s="499"/>
      <c r="H3580" s="499"/>
      <c r="I3580" s="499"/>
      <c r="J3580" s="499"/>
      <c r="K3580" s="499"/>
      <c r="L3580" s="499"/>
      <c r="M3580" s="499"/>
      <c r="N3580" s="499"/>
      <c r="O3580" s="499"/>
      <c r="P3580" s="499"/>
      <c r="GO3580" s="277"/>
      <c r="GP3580" s="277"/>
      <c r="GQ3580" s="277"/>
      <c r="GR3580" s="277"/>
      <c r="GS3580" s="277"/>
      <c r="GT3580" s="277"/>
      <c r="GU3580" s="277"/>
      <c r="GV3580" s="140" t="s">
        <v>1939</v>
      </c>
      <c r="GW3580" s="157"/>
      <c r="GX3580" s="157"/>
      <c r="GY3580" s="157"/>
      <c r="GZ3580" s="277"/>
      <c r="HA3580" s="157"/>
      <c r="HB3580" s="157"/>
      <c r="HC3580" s="277"/>
      <c r="HD3580" s="277"/>
      <c r="HF3580" s="277"/>
      <c r="HH3580" s="289"/>
    </row>
    <row r="3581" spans="1:216" ht="12.75" customHeight="1">
      <c r="A3581" s="186"/>
      <c r="B3581" s="187"/>
      <c r="C3581" s="499" t="s">
        <v>2011</v>
      </c>
      <c r="D3581" s="499"/>
      <c r="E3581" s="499"/>
      <c r="F3581" s="499"/>
      <c r="G3581" s="499"/>
      <c r="H3581" s="499"/>
      <c r="I3581" s="499"/>
      <c r="J3581" s="499"/>
      <c r="K3581" s="499"/>
      <c r="L3581" s="499"/>
      <c r="M3581" s="499"/>
      <c r="N3581" s="499"/>
      <c r="O3581" s="499"/>
      <c r="P3581" s="499"/>
      <c r="GO3581" s="277"/>
      <c r="GP3581" s="277"/>
      <c r="GQ3581" s="277"/>
      <c r="GR3581" s="277"/>
      <c r="GS3581" s="277"/>
      <c r="GT3581" s="277"/>
      <c r="GU3581" s="277"/>
      <c r="GV3581" s="140" t="s">
        <v>2011</v>
      </c>
      <c r="GW3581" s="157"/>
      <c r="GX3581" s="157"/>
      <c r="GY3581" s="157"/>
      <c r="GZ3581" s="277"/>
      <c r="HA3581" s="157"/>
      <c r="HB3581" s="157"/>
      <c r="HC3581" s="277"/>
      <c r="HD3581" s="277"/>
      <c r="HF3581" s="277"/>
      <c r="HH3581" s="289"/>
    </row>
    <row r="3582" spans="1:216" ht="12.75" customHeight="1">
      <c r="A3582" s="213"/>
      <c r="B3582" s="214"/>
      <c r="C3582" s="500" t="s">
        <v>438</v>
      </c>
      <c r="D3582" s="500"/>
      <c r="E3582" s="500"/>
      <c r="F3582" s="500"/>
      <c r="G3582" s="500"/>
      <c r="H3582" s="180"/>
      <c r="I3582" s="181"/>
      <c r="J3582" s="181"/>
      <c r="K3582" s="181"/>
      <c r="L3582" s="183"/>
      <c r="M3582" s="181"/>
      <c r="N3582" s="183"/>
      <c r="O3582" s="181"/>
      <c r="P3582" s="212">
        <v>4877.46</v>
      </c>
      <c r="GO3582" s="277"/>
      <c r="GP3582" s="277"/>
      <c r="GQ3582" s="277"/>
      <c r="GR3582" s="277"/>
      <c r="GS3582" s="277"/>
      <c r="GT3582" s="277"/>
      <c r="GU3582" s="277"/>
      <c r="GW3582" s="157"/>
      <c r="GX3582" s="157"/>
      <c r="GY3582" s="157"/>
      <c r="GZ3582" s="277"/>
      <c r="HA3582" s="157"/>
      <c r="HB3582" s="157"/>
      <c r="HC3582" s="277" t="s">
        <v>438</v>
      </c>
      <c r="HD3582" s="277"/>
      <c r="HF3582" s="277"/>
      <c r="HH3582" s="289"/>
    </row>
    <row r="3583" spans="1:216" ht="33.75" customHeight="1">
      <c r="A3583" s="178" t="s">
        <v>1077</v>
      </c>
      <c r="B3583" s="179" t="s">
        <v>2526</v>
      </c>
      <c r="C3583" s="498" t="s">
        <v>2527</v>
      </c>
      <c r="D3583" s="498"/>
      <c r="E3583" s="498"/>
      <c r="F3583" s="498"/>
      <c r="G3583" s="498"/>
      <c r="H3583" s="180" t="s">
        <v>142</v>
      </c>
      <c r="I3583" s="181">
        <v>1500</v>
      </c>
      <c r="J3583" s="182">
        <v>1</v>
      </c>
      <c r="K3583" s="182">
        <v>1500</v>
      </c>
      <c r="L3583" s="183"/>
      <c r="M3583" s="181"/>
      <c r="N3583" s="221">
        <v>3.85</v>
      </c>
      <c r="O3583" s="254">
        <v>1.0891569999999999</v>
      </c>
      <c r="P3583" s="212">
        <v>6289.88</v>
      </c>
      <c r="GO3583" s="277"/>
      <c r="GP3583" s="277"/>
      <c r="GQ3583" s="277" t="s">
        <v>2527</v>
      </c>
      <c r="GR3583" s="277"/>
      <c r="GS3583" s="277"/>
      <c r="GT3583" s="277"/>
      <c r="GU3583" s="277"/>
      <c r="GW3583" s="157"/>
      <c r="GX3583" s="157"/>
      <c r="GY3583" s="157"/>
      <c r="GZ3583" s="277"/>
      <c r="HA3583" s="157"/>
      <c r="HB3583" s="157"/>
      <c r="HC3583" s="277"/>
      <c r="HD3583" s="277"/>
      <c r="HF3583" s="277"/>
      <c r="HH3583" s="289"/>
    </row>
    <row r="3584" spans="1:216" ht="22.5" customHeight="1">
      <c r="A3584" s="186"/>
      <c r="B3584" s="187" t="s">
        <v>2374</v>
      </c>
      <c r="C3584" s="499" t="s">
        <v>2375</v>
      </c>
      <c r="D3584" s="499"/>
      <c r="E3584" s="499"/>
      <c r="F3584" s="499"/>
      <c r="G3584" s="499"/>
      <c r="H3584" s="499"/>
      <c r="I3584" s="499"/>
      <c r="J3584" s="499"/>
      <c r="K3584" s="499"/>
      <c r="L3584" s="499"/>
      <c r="M3584" s="499"/>
      <c r="N3584" s="499"/>
      <c r="O3584" s="499"/>
      <c r="P3584" s="499"/>
      <c r="GO3584" s="277"/>
      <c r="GP3584" s="277"/>
      <c r="GQ3584" s="277"/>
      <c r="GR3584" s="277"/>
      <c r="GS3584" s="277"/>
      <c r="GT3584" s="277"/>
      <c r="GU3584" s="277"/>
      <c r="GV3584" s="140" t="s">
        <v>2375</v>
      </c>
      <c r="GW3584" s="157"/>
      <c r="GX3584" s="157"/>
      <c r="GY3584" s="157"/>
      <c r="GZ3584" s="277"/>
      <c r="HA3584" s="157"/>
      <c r="HB3584" s="157"/>
      <c r="HC3584" s="277"/>
      <c r="HD3584" s="277"/>
      <c r="HF3584" s="277"/>
      <c r="HH3584" s="289"/>
    </row>
    <row r="3585" spans="1:216" ht="12.75" customHeight="1">
      <c r="A3585" s="186"/>
      <c r="B3585" s="187" t="s">
        <v>1938</v>
      </c>
      <c r="C3585" s="499" t="s">
        <v>1939</v>
      </c>
      <c r="D3585" s="499"/>
      <c r="E3585" s="499"/>
      <c r="F3585" s="499"/>
      <c r="G3585" s="499"/>
      <c r="H3585" s="499"/>
      <c r="I3585" s="499"/>
      <c r="J3585" s="499"/>
      <c r="K3585" s="499"/>
      <c r="L3585" s="499"/>
      <c r="M3585" s="499"/>
      <c r="N3585" s="499"/>
      <c r="O3585" s="499"/>
      <c r="P3585" s="499"/>
      <c r="GO3585" s="277"/>
      <c r="GP3585" s="277"/>
      <c r="GQ3585" s="277"/>
      <c r="GR3585" s="277"/>
      <c r="GS3585" s="277"/>
      <c r="GT3585" s="277"/>
      <c r="GU3585" s="277"/>
      <c r="GV3585" s="140" t="s">
        <v>1939</v>
      </c>
      <c r="GW3585" s="157"/>
      <c r="GX3585" s="157"/>
      <c r="GY3585" s="157"/>
      <c r="GZ3585" s="277"/>
      <c r="HA3585" s="157"/>
      <c r="HB3585" s="157"/>
      <c r="HC3585" s="277"/>
      <c r="HD3585" s="277"/>
      <c r="HF3585" s="277"/>
      <c r="HH3585" s="289"/>
    </row>
    <row r="3586" spans="1:216" ht="12.75" customHeight="1">
      <c r="A3586" s="186"/>
      <c r="B3586" s="187"/>
      <c r="C3586" s="499" t="s">
        <v>2011</v>
      </c>
      <c r="D3586" s="499"/>
      <c r="E3586" s="499"/>
      <c r="F3586" s="499"/>
      <c r="G3586" s="499"/>
      <c r="H3586" s="499"/>
      <c r="I3586" s="499"/>
      <c r="J3586" s="499"/>
      <c r="K3586" s="499"/>
      <c r="L3586" s="499"/>
      <c r="M3586" s="499"/>
      <c r="N3586" s="499"/>
      <c r="O3586" s="499"/>
      <c r="P3586" s="499"/>
      <c r="GO3586" s="277"/>
      <c r="GP3586" s="277"/>
      <c r="GQ3586" s="277"/>
      <c r="GR3586" s="277"/>
      <c r="GS3586" s="277"/>
      <c r="GT3586" s="277"/>
      <c r="GU3586" s="277"/>
      <c r="GV3586" s="140" t="s">
        <v>2011</v>
      </c>
      <c r="GW3586" s="157"/>
      <c r="GX3586" s="157"/>
      <c r="GY3586" s="157"/>
      <c r="GZ3586" s="277"/>
      <c r="HA3586" s="157"/>
      <c r="HB3586" s="157"/>
      <c r="HC3586" s="277"/>
      <c r="HD3586" s="277"/>
      <c r="HF3586" s="277"/>
      <c r="HH3586" s="289"/>
    </row>
    <row r="3587" spans="1:216" ht="12.75" customHeight="1">
      <c r="A3587" s="213"/>
      <c r="B3587" s="214"/>
      <c r="C3587" s="500" t="s">
        <v>438</v>
      </c>
      <c r="D3587" s="500"/>
      <c r="E3587" s="500"/>
      <c r="F3587" s="500"/>
      <c r="G3587" s="500"/>
      <c r="H3587" s="180"/>
      <c r="I3587" s="181"/>
      <c r="J3587" s="181"/>
      <c r="K3587" s="181"/>
      <c r="L3587" s="183"/>
      <c r="M3587" s="181"/>
      <c r="N3587" s="183"/>
      <c r="O3587" s="181"/>
      <c r="P3587" s="212">
        <v>6289.88</v>
      </c>
      <c r="GO3587" s="277"/>
      <c r="GP3587" s="277"/>
      <c r="GQ3587" s="277"/>
      <c r="GR3587" s="277"/>
      <c r="GS3587" s="277"/>
      <c r="GT3587" s="277"/>
      <c r="GU3587" s="277"/>
      <c r="GW3587" s="157"/>
      <c r="GX3587" s="157"/>
      <c r="GY3587" s="157"/>
      <c r="GZ3587" s="277"/>
      <c r="HA3587" s="157"/>
      <c r="HB3587" s="157"/>
      <c r="HC3587" s="277" t="s">
        <v>438</v>
      </c>
      <c r="HD3587" s="277"/>
      <c r="HF3587" s="277"/>
      <c r="HH3587" s="289"/>
    </row>
    <row r="3588" spans="1:216" ht="33.75" customHeight="1">
      <c r="A3588" s="178" t="s">
        <v>1079</v>
      </c>
      <c r="B3588" s="179" t="s">
        <v>2528</v>
      </c>
      <c r="C3588" s="498" t="s">
        <v>2529</v>
      </c>
      <c r="D3588" s="498"/>
      <c r="E3588" s="498"/>
      <c r="F3588" s="498"/>
      <c r="G3588" s="498"/>
      <c r="H3588" s="180" t="s">
        <v>142</v>
      </c>
      <c r="I3588" s="181">
        <v>300</v>
      </c>
      <c r="J3588" s="182">
        <v>1</v>
      </c>
      <c r="K3588" s="182">
        <v>300</v>
      </c>
      <c r="L3588" s="183"/>
      <c r="M3588" s="181"/>
      <c r="N3588" s="221">
        <v>1.85</v>
      </c>
      <c r="O3588" s="254">
        <v>1.0891569999999999</v>
      </c>
      <c r="P3588" s="240">
        <v>604.48</v>
      </c>
      <c r="GO3588" s="277"/>
      <c r="GP3588" s="277"/>
      <c r="GQ3588" s="277" t="s">
        <v>2529</v>
      </c>
      <c r="GR3588" s="277"/>
      <c r="GS3588" s="277"/>
      <c r="GT3588" s="277"/>
      <c r="GU3588" s="277"/>
      <c r="GW3588" s="157"/>
      <c r="GX3588" s="157"/>
      <c r="GY3588" s="157"/>
      <c r="GZ3588" s="277"/>
      <c r="HA3588" s="157"/>
      <c r="HB3588" s="157"/>
      <c r="HC3588" s="277"/>
      <c r="HD3588" s="277"/>
      <c r="HF3588" s="277"/>
      <c r="HH3588" s="289"/>
    </row>
    <row r="3589" spans="1:216" ht="22.5" customHeight="1">
      <c r="A3589" s="186"/>
      <c r="B3589" s="187" t="s">
        <v>2374</v>
      </c>
      <c r="C3589" s="499" t="s">
        <v>2375</v>
      </c>
      <c r="D3589" s="499"/>
      <c r="E3589" s="499"/>
      <c r="F3589" s="499"/>
      <c r="G3589" s="499"/>
      <c r="H3589" s="499"/>
      <c r="I3589" s="499"/>
      <c r="J3589" s="499"/>
      <c r="K3589" s="499"/>
      <c r="L3589" s="499"/>
      <c r="M3589" s="499"/>
      <c r="N3589" s="499"/>
      <c r="O3589" s="499"/>
      <c r="P3589" s="499"/>
      <c r="GO3589" s="277"/>
      <c r="GP3589" s="277"/>
      <c r="GQ3589" s="277"/>
      <c r="GR3589" s="277"/>
      <c r="GS3589" s="277"/>
      <c r="GT3589" s="277"/>
      <c r="GU3589" s="277"/>
      <c r="GV3589" s="140" t="s">
        <v>2375</v>
      </c>
      <c r="GW3589" s="157"/>
      <c r="GX3589" s="157"/>
      <c r="GY3589" s="157"/>
      <c r="GZ3589" s="277"/>
      <c r="HA3589" s="157"/>
      <c r="HB3589" s="157"/>
      <c r="HC3589" s="277"/>
      <c r="HD3589" s="277"/>
      <c r="HF3589" s="277"/>
      <c r="HH3589" s="289"/>
    </row>
    <row r="3590" spans="1:216" ht="12.75" customHeight="1">
      <c r="A3590" s="186"/>
      <c r="B3590" s="187" t="s">
        <v>1938</v>
      </c>
      <c r="C3590" s="499" t="s">
        <v>1939</v>
      </c>
      <c r="D3590" s="499"/>
      <c r="E3590" s="499"/>
      <c r="F3590" s="499"/>
      <c r="G3590" s="499"/>
      <c r="H3590" s="499"/>
      <c r="I3590" s="499"/>
      <c r="J3590" s="499"/>
      <c r="K3590" s="499"/>
      <c r="L3590" s="499"/>
      <c r="M3590" s="499"/>
      <c r="N3590" s="499"/>
      <c r="O3590" s="499"/>
      <c r="P3590" s="499"/>
      <c r="GO3590" s="277"/>
      <c r="GP3590" s="277"/>
      <c r="GQ3590" s="277"/>
      <c r="GR3590" s="277"/>
      <c r="GS3590" s="277"/>
      <c r="GT3590" s="277"/>
      <c r="GU3590" s="277"/>
      <c r="GV3590" s="140" t="s">
        <v>1939</v>
      </c>
      <c r="GW3590" s="157"/>
      <c r="GX3590" s="157"/>
      <c r="GY3590" s="157"/>
      <c r="GZ3590" s="277"/>
      <c r="HA3590" s="157"/>
      <c r="HB3590" s="157"/>
      <c r="HC3590" s="277"/>
      <c r="HD3590" s="277"/>
      <c r="HF3590" s="277"/>
      <c r="HH3590" s="289"/>
    </row>
    <row r="3591" spans="1:216" ht="12.75" customHeight="1">
      <c r="A3591" s="186"/>
      <c r="B3591" s="187"/>
      <c r="C3591" s="499" t="s">
        <v>2011</v>
      </c>
      <c r="D3591" s="499"/>
      <c r="E3591" s="499"/>
      <c r="F3591" s="499"/>
      <c r="G3591" s="499"/>
      <c r="H3591" s="499"/>
      <c r="I3591" s="499"/>
      <c r="J3591" s="499"/>
      <c r="K3591" s="499"/>
      <c r="L3591" s="499"/>
      <c r="M3591" s="499"/>
      <c r="N3591" s="499"/>
      <c r="O3591" s="499"/>
      <c r="P3591" s="499"/>
      <c r="GO3591" s="277"/>
      <c r="GP3591" s="277"/>
      <c r="GQ3591" s="277"/>
      <c r="GR3591" s="277"/>
      <c r="GS3591" s="277"/>
      <c r="GT3591" s="277"/>
      <c r="GU3591" s="277"/>
      <c r="GV3591" s="140" t="s">
        <v>2011</v>
      </c>
      <c r="GW3591" s="157"/>
      <c r="GX3591" s="157"/>
      <c r="GY3591" s="157"/>
      <c r="GZ3591" s="277"/>
      <c r="HA3591" s="157"/>
      <c r="HB3591" s="157"/>
      <c r="HC3591" s="277"/>
      <c r="HD3591" s="277"/>
      <c r="HF3591" s="277"/>
      <c r="HH3591" s="289"/>
    </row>
    <row r="3592" spans="1:216" ht="12.75" customHeight="1">
      <c r="A3592" s="213"/>
      <c r="B3592" s="214"/>
      <c r="C3592" s="500" t="s">
        <v>438</v>
      </c>
      <c r="D3592" s="500"/>
      <c r="E3592" s="500"/>
      <c r="F3592" s="500"/>
      <c r="G3592" s="500"/>
      <c r="H3592" s="180"/>
      <c r="I3592" s="181"/>
      <c r="J3592" s="181"/>
      <c r="K3592" s="181"/>
      <c r="L3592" s="183"/>
      <c r="M3592" s="181"/>
      <c r="N3592" s="183"/>
      <c r="O3592" s="181"/>
      <c r="P3592" s="240">
        <v>604.48</v>
      </c>
      <c r="GO3592" s="277"/>
      <c r="GP3592" s="277"/>
      <c r="GQ3592" s="277"/>
      <c r="GR3592" s="277"/>
      <c r="GS3592" s="277"/>
      <c r="GT3592" s="277"/>
      <c r="GU3592" s="277"/>
      <c r="GW3592" s="157"/>
      <c r="GX3592" s="157"/>
      <c r="GY3592" s="157"/>
      <c r="GZ3592" s="277"/>
      <c r="HA3592" s="157"/>
      <c r="HB3592" s="157"/>
      <c r="HC3592" s="277" t="s">
        <v>438</v>
      </c>
      <c r="HD3592" s="277"/>
      <c r="HF3592" s="277"/>
      <c r="HH3592" s="289"/>
    </row>
    <row r="3593" spans="1:216" ht="33.75" customHeight="1">
      <c r="A3593" s="178" t="s">
        <v>1081</v>
      </c>
      <c r="B3593" s="179" t="s">
        <v>2530</v>
      </c>
      <c r="C3593" s="498" t="s">
        <v>2531</v>
      </c>
      <c r="D3593" s="498"/>
      <c r="E3593" s="498"/>
      <c r="F3593" s="498"/>
      <c r="G3593" s="498"/>
      <c r="H3593" s="180" t="s">
        <v>142</v>
      </c>
      <c r="I3593" s="181">
        <v>2000</v>
      </c>
      <c r="J3593" s="182">
        <v>1</v>
      </c>
      <c r="K3593" s="182">
        <v>2000</v>
      </c>
      <c r="L3593" s="183"/>
      <c r="M3593" s="181"/>
      <c r="N3593" s="221">
        <v>1.17</v>
      </c>
      <c r="O3593" s="254">
        <v>1.0891569999999999</v>
      </c>
      <c r="P3593" s="212">
        <v>2548.63</v>
      </c>
      <c r="GO3593" s="277"/>
      <c r="GP3593" s="277"/>
      <c r="GQ3593" s="277" t="s">
        <v>2531</v>
      </c>
      <c r="GR3593" s="277"/>
      <c r="GS3593" s="277"/>
      <c r="GT3593" s="277"/>
      <c r="GU3593" s="277"/>
      <c r="GW3593" s="157"/>
      <c r="GX3593" s="157"/>
      <c r="GY3593" s="157"/>
      <c r="GZ3593" s="277"/>
      <c r="HA3593" s="157"/>
      <c r="HB3593" s="157"/>
      <c r="HC3593" s="277"/>
      <c r="HD3593" s="277"/>
      <c r="HF3593" s="277"/>
      <c r="HH3593" s="289"/>
    </row>
    <row r="3594" spans="1:216" ht="22.5" customHeight="1">
      <c r="A3594" s="186"/>
      <c r="B3594" s="187" t="s">
        <v>2374</v>
      </c>
      <c r="C3594" s="499" t="s">
        <v>2375</v>
      </c>
      <c r="D3594" s="499"/>
      <c r="E3594" s="499"/>
      <c r="F3594" s="499"/>
      <c r="G3594" s="499"/>
      <c r="H3594" s="499"/>
      <c r="I3594" s="499"/>
      <c r="J3594" s="499"/>
      <c r="K3594" s="499"/>
      <c r="L3594" s="499"/>
      <c r="M3594" s="499"/>
      <c r="N3594" s="499"/>
      <c r="O3594" s="499"/>
      <c r="P3594" s="499"/>
      <c r="GO3594" s="277"/>
      <c r="GP3594" s="277"/>
      <c r="GQ3594" s="277"/>
      <c r="GR3594" s="277"/>
      <c r="GS3594" s="277"/>
      <c r="GT3594" s="277"/>
      <c r="GU3594" s="277"/>
      <c r="GV3594" s="140" t="s">
        <v>2375</v>
      </c>
      <c r="GW3594" s="157"/>
      <c r="GX3594" s="157"/>
      <c r="GY3594" s="157"/>
      <c r="GZ3594" s="277"/>
      <c r="HA3594" s="157"/>
      <c r="HB3594" s="157"/>
      <c r="HC3594" s="277"/>
      <c r="HD3594" s="277"/>
      <c r="HF3594" s="277"/>
      <c r="HH3594" s="289"/>
    </row>
    <row r="3595" spans="1:216" ht="12.75" customHeight="1">
      <c r="A3595" s="186"/>
      <c r="B3595" s="187" t="s">
        <v>1938</v>
      </c>
      <c r="C3595" s="499" t="s">
        <v>1939</v>
      </c>
      <c r="D3595" s="499"/>
      <c r="E3595" s="499"/>
      <c r="F3595" s="499"/>
      <c r="G3595" s="499"/>
      <c r="H3595" s="499"/>
      <c r="I3595" s="499"/>
      <c r="J3595" s="499"/>
      <c r="K3595" s="499"/>
      <c r="L3595" s="499"/>
      <c r="M3595" s="499"/>
      <c r="N3595" s="499"/>
      <c r="O3595" s="499"/>
      <c r="P3595" s="499"/>
      <c r="GO3595" s="277"/>
      <c r="GP3595" s="277"/>
      <c r="GQ3595" s="277"/>
      <c r="GR3595" s="277"/>
      <c r="GS3595" s="277"/>
      <c r="GT3595" s="277"/>
      <c r="GU3595" s="277"/>
      <c r="GV3595" s="140" t="s">
        <v>1939</v>
      </c>
      <c r="GW3595" s="157"/>
      <c r="GX3595" s="157"/>
      <c r="GY3595" s="157"/>
      <c r="GZ3595" s="277"/>
      <c r="HA3595" s="157"/>
      <c r="HB3595" s="157"/>
      <c r="HC3595" s="277"/>
      <c r="HD3595" s="277"/>
      <c r="HF3595" s="277"/>
      <c r="HH3595" s="289"/>
    </row>
    <row r="3596" spans="1:216" ht="12.75" customHeight="1">
      <c r="A3596" s="186"/>
      <c r="B3596" s="187"/>
      <c r="C3596" s="499" t="s">
        <v>2011</v>
      </c>
      <c r="D3596" s="499"/>
      <c r="E3596" s="499"/>
      <c r="F3596" s="499"/>
      <c r="G3596" s="499"/>
      <c r="H3596" s="499"/>
      <c r="I3596" s="499"/>
      <c r="J3596" s="499"/>
      <c r="K3596" s="499"/>
      <c r="L3596" s="499"/>
      <c r="M3596" s="499"/>
      <c r="N3596" s="499"/>
      <c r="O3596" s="499"/>
      <c r="P3596" s="499"/>
      <c r="GO3596" s="277"/>
      <c r="GP3596" s="277"/>
      <c r="GQ3596" s="277"/>
      <c r="GR3596" s="277"/>
      <c r="GS3596" s="277"/>
      <c r="GT3596" s="277"/>
      <c r="GU3596" s="277"/>
      <c r="GV3596" s="140" t="s">
        <v>2011</v>
      </c>
      <c r="GW3596" s="157"/>
      <c r="GX3596" s="157"/>
      <c r="GY3596" s="157"/>
      <c r="GZ3596" s="277"/>
      <c r="HA3596" s="157"/>
      <c r="HB3596" s="157"/>
      <c r="HC3596" s="277"/>
      <c r="HD3596" s="277"/>
      <c r="HF3596" s="277"/>
      <c r="HH3596" s="289"/>
    </row>
    <row r="3597" spans="1:216" ht="12.75" customHeight="1">
      <c r="A3597" s="213"/>
      <c r="B3597" s="214"/>
      <c r="C3597" s="500" t="s">
        <v>438</v>
      </c>
      <c r="D3597" s="500"/>
      <c r="E3597" s="500"/>
      <c r="F3597" s="500"/>
      <c r="G3597" s="500"/>
      <c r="H3597" s="180"/>
      <c r="I3597" s="181"/>
      <c r="J3597" s="181"/>
      <c r="K3597" s="181"/>
      <c r="L3597" s="183"/>
      <c r="M3597" s="181"/>
      <c r="N3597" s="183"/>
      <c r="O3597" s="181"/>
      <c r="P3597" s="212">
        <v>2548.63</v>
      </c>
      <c r="GO3597" s="277"/>
      <c r="GP3597" s="277"/>
      <c r="GQ3597" s="277"/>
      <c r="GR3597" s="277"/>
      <c r="GS3597" s="277"/>
      <c r="GT3597" s="277"/>
      <c r="GU3597" s="277"/>
      <c r="GW3597" s="157"/>
      <c r="GX3597" s="157"/>
      <c r="GY3597" s="157"/>
      <c r="GZ3597" s="277"/>
      <c r="HA3597" s="157"/>
      <c r="HB3597" s="157"/>
      <c r="HC3597" s="277" t="s">
        <v>438</v>
      </c>
      <c r="HD3597" s="277"/>
      <c r="HF3597" s="277"/>
      <c r="HH3597" s="289"/>
    </row>
    <row r="3598" spans="1:216" ht="33.75" customHeight="1">
      <c r="A3598" s="178" t="s">
        <v>1082</v>
      </c>
      <c r="B3598" s="179" t="s">
        <v>2532</v>
      </c>
      <c r="C3598" s="498" t="s">
        <v>2533</v>
      </c>
      <c r="D3598" s="498"/>
      <c r="E3598" s="498"/>
      <c r="F3598" s="498"/>
      <c r="G3598" s="498"/>
      <c r="H3598" s="180" t="s">
        <v>142</v>
      </c>
      <c r="I3598" s="181">
        <v>500</v>
      </c>
      <c r="J3598" s="182">
        <v>1</v>
      </c>
      <c r="K3598" s="182">
        <v>500</v>
      </c>
      <c r="L3598" s="183"/>
      <c r="M3598" s="181"/>
      <c r="N3598" s="221">
        <v>2.11</v>
      </c>
      <c r="O3598" s="254">
        <v>1.0891569999999999</v>
      </c>
      <c r="P3598" s="212">
        <v>1149.06</v>
      </c>
      <c r="GO3598" s="277"/>
      <c r="GP3598" s="277"/>
      <c r="GQ3598" s="277" t="s">
        <v>2533</v>
      </c>
      <c r="GR3598" s="277"/>
      <c r="GS3598" s="277"/>
      <c r="GT3598" s="277"/>
      <c r="GU3598" s="277"/>
      <c r="GW3598" s="157"/>
      <c r="GX3598" s="157"/>
      <c r="GY3598" s="157"/>
      <c r="GZ3598" s="277"/>
      <c r="HA3598" s="157"/>
      <c r="HB3598" s="157"/>
      <c r="HC3598" s="277"/>
      <c r="HD3598" s="277"/>
      <c r="HF3598" s="277"/>
      <c r="HH3598" s="289"/>
    </row>
    <row r="3599" spans="1:216" ht="22.5" customHeight="1">
      <c r="A3599" s="186"/>
      <c r="B3599" s="187" t="s">
        <v>2374</v>
      </c>
      <c r="C3599" s="499" t="s">
        <v>2375</v>
      </c>
      <c r="D3599" s="499"/>
      <c r="E3599" s="499"/>
      <c r="F3599" s="499"/>
      <c r="G3599" s="499"/>
      <c r="H3599" s="499"/>
      <c r="I3599" s="499"/>
      <c r="J3599" s="499"/>
      <c r="K3599" s="499"/>
      <c r="L3599" s="499"/>
      <c r="M3599" s="499"/>
      <c r="N3599" s="499"/>
      <c r="O3599" s="499"/>
      <c r="P3599" s="499"/>
      <c r="GO3599" s="277"/>
      <c r="GP3599" s="277"/>
      <c r="GQ3599" s="277"/>
      <c r="GR3599" s="277"/>
      <c r="GS3599" s="277"/>
      <c r="GT3599" s="277"/>
      <c r="GU3599" s="277"/>
      <c r="GV3599" s="140" t="s">
        <v>2375</v>
      </c>
      <c r="GW3599" s="157"/>
      <c r="GX3599" s="157"/>
      <c r="GY3599" s="157"/>
      <c r="GZ3599" s="277"/>
      <c r="HA3599" s="157"/>
      <c r="HB3599" s="157"/>
      <c r="HC3599" s="277"/>
      <c r="HD3599" s="277"/>
      <c r="HF3599" s="277"/>
      <c r="HH3599" s="289"/>
    </row>
    <row r="3600" spans="1:216" ht="12.75" customHeight="1">
      <c r="A3600" s="186"/>
      <c r="B3600" s="187" t="s">
        <v>1938</v>
      </c>
      <c r="C3600" s="499" t="s">
        <v>1939</v>
      </c>
      <c r="D3600" s="499"/>
      <c r="E3600" s="499"/>
      <c r="F3600" s="499"/>
      <c r="G3600" s="499"/>
      <c r="H3600" s="499"/>
      <c r="I3600" s="499"/>
      <c r="J3600" s="499"/>
      <c r="K3600" s="499"/>
      <c r="L3600" s="499"/>
      <c r="M3600" s="499"/>
      <c r="N3600" s="499"/>
      <c r="O3600" s="499"/>
      <c r="P3600" s="499"/>
      <c r="GO3600" s="277"/>
      <c r="GP3600" s="277"/>
      <c r="GQ3600" s="277"/>
      <c r="GR3600" s="277"/>
      <c r="GS3600" s="277"/>
      <c r="GT3600" s="277"/>
      <c r="GU3600" s="277"/>
      <c r="GV3600" s="140" t="s">
        <v>1939</v>
      </c>
      <c r="GW3600" s="157"/>
      <c r="GX3600" s="157"/>
      <c r="GY3600" s="157"/>
      <c r="GZ3600" s="277"/>
      <c r="HA3600" s="157"/>
      <c r="HB3600" s="157"/>
      <c r="HC3600" s="277"/>
      <c r="HD3600" s="277"/>
      <c r="HF3600" s="277"/>
      <c r="HH3600" s="289"/>
    </row>
    <row r="3601" spans="1:216" ht="12.75" customHeight="1">
      <c r="A3601" s="186"/>
      <c r="B3601" s="187"/>
      <c r="C3601" s="499" t="s">
        <v>2011</v>
      </c>
      <c r="D3601" s="499"/>
      <c r="E3601" s="499"/>
      <c r="F3601" s="499"/>
      <c r="G3601" s="499"/>
      <c r="H3601" s="499"/>
      <c r="I3601" s="499"/>
      <c r="J3601" s="499"/>
      <c r="K3601" s="499"/>
      <c r="L3601" s="499"/>
      <c r="M3601" s="499"/>
      <c r="N3601" s="499"/>
      <c r="O3601" s="499"/>
      <c r="P3601" s="499"/>
      <c r="GO3601" s="277"/>
      <c r="GP3601" s="277"/>
      <c r="GQ3601" s="277"/>
      <c r="GR3601" s="277"/>
      <c r="GS3601" s="277"/>
      <c r="GT3601" s="277"/>
      <c r="GU3601" s="277"/>
      <c r="GV3601" s="140" t="s">
        <v>2011</v>
      </c>
      <c r="GW3601" s="157"/>
      <c r="GX3601" s="157"/>
      <c r="GY3601" s="157"/>
      <c r="GZ3601" s="277"/>
      <c r="HA3601" s="157"/>
      <c r="HB3601" s="157"/>
      <c r="HC3601" s="277"/>
      <c r="HD3601" s="277"/>
      <c r="HF3601" s="277"/>
      <c r="HH3601" s="289"/>
    </row>
    <row r="3602" spans="1:216" ht="12.75" customHeight="1">
      <c r="A3602" s="213"/>
      <c r="B3602" s="214"/>
      <c r="C3602" s="500" t="s">
        <v>438</v>
      </c>
      <c r="D3602" s="500"/>
      <c r="E3602" s="500"/>
      <c r="F3602" s="500"/>
      <c r="G3602" s="500"/>
      <c r="H3602" s="180"/>
      <c r="I3602" s="181"/>
      <c r="J3602" s="181"/>
      <c r="K3602" s="181"/>
      <c r="L3602" s="183"/>
      <c r="M3602" s="181"/>
      <c r="N3602" s="183"/>
      <c r="O3602" s="181"/>
      <c r="P3602" s="212">
        <v>1149.06</v>
      </c>
      <c r="GO3602" s="277"/>
      <c r="GP3602" s="277"/>
      <c r="GQ3602" s="277"/>
      <c r="GR3602" s="277"/>
      <c r="GS3602" s="277"/>
      <c r="GT3602" s="277"/>
      <c r="GU3602" s="277"/>
      <c r="GW3602" s="157"/>
      <c r="GX3602" s="157"/>
      <c r="GY3602" s="157"/>
      <c r="GZ3602" s="277"/>
      <c r="HA3602" s="157"/>
      <c r="HB3602" s="157"/>
      <c r="HC3602" s="277" t="s">
        <v>438</v>
      </c>
      <c r="HD3602" s="277"/>
      <c r="HF3602" s="277"/>
      <c r="HH3602" s="289"/>
    </row>
    <row r="3603" spans="1:216" ht="33.75" customHeight="1">
      <c r="A3603" s="178" t="s">
        <v>1083</v>
      </c>
      <c r="B3603" s="179" t="s">
        <v>2534</v>
      </c>
      <c r="C3603" s="498" t="s">
        <v>2535</v>
      </c>
      <c r="D3603" s="498"/>
      <c r="E3603" s="498"/>
      <c r="F3603" s="498"/>
      <c r="G3603" s="498"/>
      <c r="H3603" s="180" t="s">
        <v>142</v>
      </c>
      <c r="I3603" s="181">
        <v>200</v>
      </c>
      <c r="J3603" s="182">
        <v>1</v>
      </c>
      <c r="K3603" s="182">
        <v>200</v>
      </c>
      <c r="L3603" s="183"/>
      <c r="M3603" s="181"/>
      <c r="N3603" s="221">
        <v>1.44</v>
      </c>
      <c r="O3603" s="254">
        <v>1.0891569999999999</v>
      </c>
      <c r="P3603" s="240">
        <v>313.68</v>
      </c>
      <c r="GO3603" s="277"/>
      <c r="GP3603" s="277"/>
      <c r="GQ3603" s="277" t="s">
        <v>2535</v>
      </c>
      <c r="GR3603" s="277"/>
      <c r="GS3603" s="277"/>
      <c r="GT3603" s="277"/>
      <c r="GU3603" s="277"/>
      <c r="GW3603" s="157"/>
      <c r="GX3603" s="157"/>
      <c r="GY3603" s="157"/>
      <c r="GZ3603" s="277"/>
      <c r="HA3603" s="157"/>
      <c r="HB3603" s="157"/>
      <c r="HC3603" s="277"/>
      <c r="HD3603" s="277"/>
      <c r="HF3603" s="277"/>
      <c r="HH3603" s="289"/>
    </row>
    <row r="3604" spans="1:216" ht="22.5" customHeight="1">
      <c r="A3604" s="186"/>
      <c r="B3604" s="187" t="s">
        <v>2374</v>
      </c>
      <c r="C3604" s="499" t="s">
        <v>2375</v>
      </c>
      <c r="D3604" s="499"/>
      <c r="E3604" s="499"/>
      <c r="F3604" s="499"/>
      <c r="G3604" s="499"/>
      <c r="H3604" s="499"/>
      <c r="I3604" s="499"/>
      <c r="J3604" s="499"/>
      <c r="K3604" s="499"/>
      <c r="L3604" s="499"/>
      <c r="M3604" s="499"/>
      <c r="N3604" s="499"/>
      <c r="O3604" s="499"/>
      <c r="P3604" s="499"/>
      <c r="GO3604" s="277"/>
      <c r="GP3604" s="277"/>
      <c r="GQ3604" s="277"/>
      <c r="GR3604" s="277"/>
      <c r="GS3604" s="277"/>
      <c r="GT3604" s="277"/>
      <c r="GU3604" s="277"/>
      <c r="GV3604" s="140" t="s">
        <v>2375</v>
      </c>
      <c r="GW3604" s="157"/>
      <c r="GX3604" s="157"/>
      <c r="GY3604" s="157"/>
      <c r="GZ3604" s="277"/>
      <c r="HA3604" s="157"/>
      <c r="HB3604" s="157"/>
      <c r="HC3604" s="277"/>
      <c r="HD3604" s="277"/>
      <c r="HF3604" s="277"/>
      <c r="HH3604" s="289"/>
    </row>
    <row r="3605" spans="1:216" ht="12.75" customHeight="1">
      <c r="A3605" s="186"/>
      <c r="B3605" s="187" t="s">
        <v>1938</v>
      </c>
      <c r="C3605" s="499" t="s">
        <v>1939</v>
      </c>
      <c r="D3605" s="499"/>
      <c r="E3605" s="499"/>
      <c r="F3605" s="499"/>
      <c r="G3605" s="499"/>
      <c r="H3605" s="499"/>
      <c r="I3605" s="499"/>
      <c r="J3605" s="499"/>
      <c r="K3605" s="499"/>
      <c r="L3605" s="499"/>
      <c r="M3605" s="499"/>
      <c r="N3605" s="499"/>
      <c r="O3605" s="499"/>
      <c r="P3605" s="499"/>
      <c r="GO3605" s="277"/>
      <c r="GP3605" s="277"/>
      <c r="GQ3605" s="277"/>
      <c r="GR3605" s="277"/>
      <c r="GS3605" s="277"/>
      <c r="GT3605" s="277"/>
      <c r="GU3605" s="277"/>
      <c r="GV3605" s="140" t="s">
        <v>1939</v>
      </c>
      <c r="GW3605" s="157"/>
      <c r="GX3605" s="157"/>
      <c r="GY3605" s="157"/>
      <c r="GZ3605" s="277"/>
      <c r="HA3605" s="157"/>
      <c r="HB3605" s="157"/>
      <c r="HC3605" s="277"/>
      <c r="HD3605" s="277"/>
      <c r="HF3605" s="277"/>
      <c r="HH3605" s="289"/>
    </row>
    <row r="3606" spans="1:216" ht="12.75" customHeight="1">
      <c r="A3606" s="186"/>
      <c r="B3606" s="187"/>
      <c r="C3606" s="499" t="s">
        <v>2011</v>
      </c>
      <c r="D3606" s="499"/>
      <c r="E3606" s="499"/>
      <c r="F3606" s="499"/>
      <c r="G3606" s="499"/>
      <c r="H3606" s="499"/>
      <c r="I3606" s="499"/>
      <c r="J3606" s="499"/>
      <c r="K3606" s="499"/>
      <c r="L3606" s="499"/>
      <c r="M3606" s="499"/>
      <c r="N3606" s="499"/>
      <c r="O3606" s="499"/>
      <c r="P3606" s="499"/>
      <c r="GO3606" s="277"/>
      <c r="GP3606" s="277"/>
      <c r="GQ3606" s="277"/>
      <c r="GR3606" s="277"/>
      <c r="GS3606" s="277"/>
      <c r="GT3606" s="277"/>
      <c r="GU3606" s="277"/>
      <c r="GV3606" s="140" t="s">
        <v>2011</v>
      </c>
      <c r="GW3606" s="157"/>
      <c r="GX3606" s="157"/>
      <c r="GY3606" s="157"/>
      <c r="GZ3606" s="277"/>
      <c r="HA3606" s="157"/>
      <c r="HB3606" s="157"/>
      <c r="HC3606" s="277"/>
      <c r="HD3606" s="277"/>
      <c r="HF3606" s="277"/>
      <c r="HH3606" s="289"/>
    </row>
    <row r="3607" spans="1:216" ht="12.75" customHeight="1">
      <c r="A3607" s="213"/>
      <c r="B3607" s="214"/>
      <c r="C3607" s="500" t="s">
        <v>438</v>
      </c>
      <c r="D3607" s="500"/>
      <c r="E3607" s="500"/>
      <c r="F3607" s="500"/>
      <c r="G3607" s="500"/>
      <c r="H3607" s="180"/>
      <c r="I3607" s="181"/>
      <c r="J3607" s="181"/>
      <c r="K3607" s="181"/>
      <c r="L3607" s="183"/>
      <c r="M3607" s="181"/>
      <c r="N3607" s="183"/>
      <c r="O3607" s="181"/>
      <c r="P3607" s="240">
        <v>313.68</v>
      </c>
      <c r="GO3607" s="277"/>
      <c r="GP3607" s="277"/>
      <c r="GQ3607" s="277"/>
      <c r="GR3607" s="277"/>
      <c r="GS3607" s="277"/>
      <c r="GT3607" s="277"/>
      <c r="GU3607" s="277"/>
      <c r="GW3607" s="157"/>
      <c r="GX3607" s="157"/>
      <c r="GY3607" s="157"/>
      <c r="GZ3607" s="277"/>
      <c r="HA3607" s="157"/>
      <c r="HB3607" s="157"/>
      <c r="HC3607" s="277" t="s">
        <v>438</v>
      </c>
      <c r="HD3607" s="277"/>
      <c r="HF3607" s="277"/>
      <c r="HH3607" s="289"/>
    </row>
    <row r="3608" spans="1:216" ht="33.75" customHeight="1">
      <c r="A3608" s="178" t="s">
        <v>1085</v>
      </c>
      <c r="B3608" s="179" t="s">
        <v>2536</v>
      </c>
      <c r="C3608" s="498" t="s">
        <v>2537</v>
      </c>
      <c r="D3608" s="498"/>
      <c r="E3608" s="498"/>
      <c r="F3608" s="498"/>
      <c r="G3608" s="498"/>
      <c r="H3608" s="180" t="s">
        <v>142</v>
      </c>
      <c r="I3608" s="181">
        <v>100</v>
      </c>
      <c r="J3608" s="182">
        <v>1</v>
      </c>
      <c r="K3608" s="182">
        <v>100</v>
      </c>
      <c r="L3608" s="183"/>
      <c r="M3608" s="181"/>
      <c r="N3608" s="221">
        <v>3.04</v>
      </c>
      <c r="O3608" s="254">
        <v>1.0891569999999999</v>
      </c>
      <c r="P3608" s="240">
        <v>331.1</v>
      </c>
      <c r="GO3608" s="277"/>
      <c r="GP3608" s="277"/>
      <c r="GQ3608" s="277" t="s">
        <v>2537</v>
      </c>
      <c r="GR3608" s="277"/>
      <c r="GS3608" s="277"/>
      <c r="GT3608" s="277"/>
      <c r="GU3608" s="277"/>
      <c r="GW3608" s="157"/>
      <c r="GX3608" s="157"/>
      <c r="GY3608" s="157"/>
      <c r="GZ3608" s="277"/>
      <c r="HA3608" s="157"/>
      <c r="HB3608" s="157"/>
      <c r="HC3608" s="277"/>
      <c r="HD3608" s="277"/>
      <c r="HF3608" s="277"/>
      <c r="HH3608" s="289"/>
    </row>
    <row r="3609" spans="1:216" ht="22.5" customHeight="1">
      <c r="A3609" s="186"/>
      <c r="B3609" s="187" t="s">
        <v>2374</v>
      </c>
      <c r="C3609" s="499" t="s">
        <v>2375</v>
      </c>
      <c r="D3609" s="499"/>
      <c r="E3609" s="499"/>
      <c r="F3609" s="499"/>
      <c r="G3609" s="499"/>
      <c r="H3609" s="499"/>
      <c r="I3609" s="499"/>
      <c r="J3609" s="499"/>
      <c r="K3609" s="499"/>
      <c r="L3609" s="499"/>
      <c r="M3609" s="499"/>
      <c r="N3609" s="499"/>
      <c r="O3609" s="499"/>
      <c r="P3609" s="499"/>
      <c r="GO3609" s="277"/>
      <c r="GP3609" s="277"/>
      <c r="GQ3609" s="277"/>
      <c r="GR3609" s="277"/>
      <c r="GS3609" s="277"/>
      <c r="GT3609" s="277"/>
      <c r="GU3609" s="277"/>
      <c r="GV3609" s="140" t="s">
        <v>2375</v>
      </c>
      <c r="GW3609" s="157"/>
      <c r="GX3609" s="157"/>
      <c r="GY3609" s="157"/>
      <c r="GZ3609" s="277"/>
      <c r="HA3609" s="157"/>
      <c r="HB3609" s="157"/>
      <c r="HC3609" s="277"/>
      <c r="HD3609" s="277"/>
      <c r="HF3609" s="277"/>
      <c r="HH3609" s="289"/>
    </row>
    <row r="3610" spans="1:216" ht="12.75" customHeight="1">
      <c r="A3610" s="186"/>
      <c r="B3610" s="187" t="s">
        <v>1938</v>
      </c>
      <c r="C3610" s="499" t="s">
        <v>1939</v>
      </c>
      <c r="D3610" s="499"/>
      <c r="E3610" s="499"/>
      <c r="F3610" s="499"/>
      <c r="G3610" s="499"/>
      <c r="H3610" s="499"/>
      <c r="I3610" s="499"/>
      <c r="J3610" s="499"/>
      <c r="K3610" s="499"/>
      <c r="L3610" s="499"/>
      <c r="M3610" s="499"/>
      <c r="N3610" s="499"/>
      <c r="O3610" s="499"/>
      <c r="P3610" s="499"/>
      <c r="GO3610" s="277"/>
      <c r="GP3610" s="277"/>
      <c r="GQ3610" s="277"/>
      <c r="GR3610" s="277"/>
      <c r="GS3610" s="277"/>
      <c r="GT3610" s="277"/>
      <c r="GU3610" s="277"/>
      <c r="GV3610" s="140" t="s">
        <v>1939</v>
      </c>
      <c r="GW3610" s="157"/>
      <c r="GX3610" s="157"/>
      <c r="GY3610" s="157"/>
      <c r="GZ3610" s="277"/>
      <c r="HA3610" s="157"/>
      <c r="HB3610" s="157"/>
      <c r="HC3610" s="277"/>
      <c r="HD3610" s="277"/>
      <c r="HF3610" s="277"/>
      <c r="HH3610" s="289"/>
    </row>
    <row r="3611" spans="1:216" ht="12.75" customHeight="1">
      <c r="A3611" s="186"/>
      <c r="B3611" s="187"/>
      <c r="C3611" s="499" t="s">
        <v>2011</v>
      </c>
      <c r="D3611" s="499"/>
      <c r="E3611" s="499"/>
      <c r="F3611" s="499"/>
      <c r="G3611" s="499"/>
      <c r="H3611" s="499"/>
      <c r="I3611" s="499"/>
      <c r="J3611" s="499"/>
      <c r="K3611" s="499"/>
      <c r="L3611" s="499"/>
      <c r="M3611" s="499"/>
      <c r="N3611" s="499"/>
      <c r="O3611" s="499"/>
      <c r="P3611" s="499"/>
      <c r="GO3611" s="277"/>
      <c r="GP3611" s="277"/>
      <c r="GQ3611" s="277"/>
      <c r="GR3611" s="277"/>
      <c r="GS3611" s="277"/>
      <c r="GT3611" s="277"/>
      <c r="GU3611" s="277"/>
      <c r="GV3611" s="140" t="s">
        <v>2011</v>
      </c>
      <c r="GW3611" s="157"/>
      <c r="GX3611" s="157"/>
      <c r="GY3611" s="157"/>
      <c r="GZ3611" s="277"/>
      <c r="HA3611" s="157"/>
      <c r="HB3611" s="157"/>
      <c r="HC3611" s="277"/>
      <c r="HD3611" s="277"/>
      <c r="HF3611" s="277"/>
      <c r="HH3611" s="289"/>
    </row>
    <row r="3612" spans="1:216" ht="12.75" customHeight="1">
      <c r="A3612" s="213"/>
      <c r="B3612" s="214"/>
      <c r="C3612" s="500" t="s">
        <v>438</v>
      </c>
      <c r="D3612" s="500"/>
      <c r="E3612" s="500"/>
      <c r="F3612" s="500"/>
      <c r="G3612" s="500"/>
      <c r="H3612" s="180"/>
      <c r="I3612" s="181"/>
      <c r="J3612" s="181"/>
      <c r="K3612" s="181"/>
      <c r="L3612" s="183"/>
      <c r="M3612" s="181"/>
      <c r="N3612" s="183"/>
      <c r="O3612" s="181"/>
      <c r="P3612" s="240">
        <v>331.1</v>
      </c>
      <c r="GO3612" s="277"/>
      <c r="GP3612" s="277"/>
      <c r="GQ3612" s="277"/>
      <c r="GR3612" s="277"/>
      <c r="GS3612" s="277"/>
      <c r="GT3612" s="277"/>
      <c r="GU3612" s="277"/>
      <c r="GW3612" s="157"/>
      <c r="GX3612" s="157"/>
      <c r="GY3612" s="157"/>
      <c r="GZ3612" s="277"/>
      <c r="HA3612" s="157"/>
      <c r="HB3612" s="157"/>
      <c r="HC3612" s="277" t="s">
        <v>438</v>
      </c>
      <c r="HD3612" s="277"/>
      <c r="HF3612" s="277"/>
      <c r="HH3612" s="289"/>
    </row>
    <row r="3613" spans="1:216" ht="33.75" customHeight="1">
      <c r="A3613" s="178" t="s">
        <v>1086</v>
      </c>
      <c r="B3613" s="179" t="s">
        <v>2538</v>
      </c>
      <c r="C3613" s="498" t="s">
        <v>2539</v>
      </c>
      <c r="D3613" s="498"/>
      <c r="E3613" s="498"/>
      <c r="F3613" s="498"/>
      <c r="G3613" s="498"/>
      <c r="H3613" s="180" t="s">
        <v>142</v>
      </c>
      <c r="I3613" s="181">
        <v>100</v>
      </c>
      <c r="J3613" s="182">
        <v>1</v>
      </c>
      <c r="K3613" s="182">
        <v>100</v>
      </c>
      <c r="L3613" s="183"/>
      <c r="M3613" s="181"/>
      <c r="N3613" s="221">
        <v>2.46</v>
      </c>
      <c r="O3613" s="254">
        <v>1.0891569999999999</v>
      </c>
      <c r="P3613" s="240">
        <v>267.93</v>
      </c>
      <c r="GO3613" s="277"/>
      <c r="GP3613" s="277"/>
      <c r="GQ3613" s="277" t="s">
        <v>2539</v>
      </c>
      <c r="GR3613" s="277"/>
      <c r="GS3613" s="277"/>
      <c r="GT3613" s="277"/>
      <c r="GU3613" s="277"/>
      <c r="GW3613" s="157"/>
      <c r="GX3613" s="157"/>
      <c r="GY3613" s="157"/>
      <c r="GZ3613" s="277"/>
      <c r="HA3613" s="157"/>
      <c r="HB3613" s="157"/>
      <c r="HC3613" s="277"/>
      <c r="HD3613" s="277"/>
      <c r="HF3613" s="277"/>
      <c r="HH3613" s="289"/>
    </row>
    <row r="3614" spans="1:216" ht="22.5" customHeight="1">
      <c r="A3614" s="186"/>
      <c r="B3614" s="187" t="s">
        <v>2374</v>
      </c>
      <c r="C3614" s="499" t="s">
        <v>2375</v>
      </c>
      <c r="D3614" s="499"/>
      <c r="E3614" s="499"/>
      <c r="F3614" s="499"/>
      <c r="G3614" s="499"/>
      <c r="H3614" s="499"/>
      <c r="I3614" s="499"/>
      <c r="J3614" s="499"/>
      <c r="K3614" s="499"/>
      <c r="L3614" s="499"/>
      <c r="M3614" s="499"/>
      <c r="N3614" s="499"/>
      <c r="O3614" s="499"/>
      <c r="P3614" s="499"/>
      <c r="GO3614" s="277"/>
      <c r="GP3614" s="277"/>
      <c r="GQ3614" s="277"/>
      <c r="GR3614" s="277"/>
      <c r="GS3614" s="277"/>
      <c r="GT3614" s="277"/>
      <c r="GU3614" s="277"/>
      <c r="GV3614" s="140" t="s">
        <v>2375</v>
      </c>
      <c r="GW3614" s="157"/>
      <c r="GX3614" s="157"/>
      <c r="GY3614" s="157"/>
      <c r="GZ3614" s="277"/>
      <c r="HA3614" s="157"/>
      <c r="HB3614" s="157"/>
      <c r="HC3614" s="277"/>
      <c r="HD3614" s="277"/>
      <c r="HF3614" s="277"/>
      <c r="HH3614" s="289"/>
    </row>
    <row r="3615" spans="1:216" ht="12.75" customHeight="1">
      <c r="A3615" s="186"/>
      <c r="B3615" s="187" t="s">
        <v>1938</v>
      </c>
      <c r="C3615" s="499" t="s">
        <v>1939</v>
      </c>
      <c r="D3615" s="499"/>
      <c r="E3615" s="499"/>
      <c r="F3615" s="499"/>
      <c r="G3615" s="499"/>
      <c r="H3615" s="499"/>
      <c r="I3615" s="499"/>
      <c r="J3615" s="499"/>
      <c r="K3615" s="499"/>
      <c r="L3615" s="499"/>
      <c r="M3615" s="499"/>
      <c r="N3615" s="499"/>
      <c r="O3615" s="499"/>
      <c r="P3615" s="499"/>
      <c r="GO3615" s="277"/>
      <c r="GP3615" s="277"/>
      <c r="GQ3615" s="277"/>
      <c r="GR3615" s="277"/>
      <c r="GS3615" s="277"/>
      <c r="GT3615" s="277"/>
      <c r="GU3615" s="277"/>
      <c r="GV3615" s="140" t="s">
        <v>1939</v>
      </c>
      <c r="GW3615" s="157"/>
      <c r="GX3615" s="157"/>
      <c r="GY3615" s="157"/>
      <c r="GZ3615" s="277"/>
      <c r="HA3615" s="157"/>
      <c r="HB3615" s="157"/>
      <c r="HC3615" s="277"/>
      <c r="HD3615" s="277"/>
      <c r="HF3615" s="277"/>
      <c r="HH3615" s="289"/>
    </row>
    <row r="3616" spans="1:216" ht="12.75" customHeight="1">
      <c r="A3616" s="186"/>
      <c r="B3616" s="187"/>
      <c r="C3616" s="499" t="s">
        <v>2011</v>
      </c>
      <c r="D3616" s="499"/>
      <c r="E3616" s="499"/>
      <c r="F3616" s="499"/>
      <c r="G3616" s="499"/>
      <c r="H3616" s="499"/>
      <c r="I3616" s="499"/>
      <c r="J3616" s="499"/>
      <c r="K3616" s="499"/>
      <c r="L3616" s="499"/>
      <c r="M3616" s="499"/>
      <c r="N3616" s="499"/>
      <c r="O3616" s="499"/>
      <c r="P3616" s="499"/>
      <c r="GO3616" s="277"/>
      <c r="GP3616" s="277"/>
      <c r="GQ3616" s="277"/>
      <c r="GR3616" s="277"/>
      <c r="GS3616" s="277"/>
      <c r="GT3616" s="277"/>
      <c r="GU3616" s="277"/>
      <c r="GV3616" s="140" t="s">
        <v>2011</v>
      </c>
      <c r="GW3616" s="157"/>
      <c r="GX3616" s="157"/>
      <c r="GY3616" s="157"/>
      <c r="GZ3616" s="277"/>
      <c r="HA3616" s="157"/>
      <c r="HB3616" s="157"/>
      <c r="HC3616" s="277"/>
      <c r="HD3616" s="277"/>
      <c r="HF3616" s="277"/>
      <c r="HH3616" s="289"/>
    </row>
    <row r="3617" spans="1:216" ht="12.75" customHeight="1">
      <c r="A3617" s="213"/>
      <c r="B3617" s="214"/>
      <c r="C3617" s="500" t="s">
        <v>438</v>
      </c>
      <c r="D3617" s="500"/>
      <c r="E3617" s="500"/>
      <c r="F3617" s="500"/>
      <c r="G3617" s="500"/>
      <c r="H3617" s="180"/>
      <c r="I3617" s="181"/>
      <c r="J3617" s="181"/>
      <c r="K3617" s="181"/>
      <c r="L3617" s="183"/>
      <c r="M3617" s="181"/>
      <c r="N3617" s="183"/>
      <c r="O3617" s="181"/>
      <c r="P3617" s="240">
        <v>267.93</v>
      </c>
      <c r="GO3617" s="277"/>
      <c r="GP3617" s="277"/>
      <c r="GQ3617" s="277"/>
      <c r="GR3617" s="277"/>
      <c r="GS3617" s="277"/>
      <c r="GT3617" s="277"/>
      <c r="GU3617" s="277"/>
      <c r="GW3617" s="157"/>
      <c r="GX3617" s="157"/>
      <c r="GY3617" s="157"/>
      <c r="GZ3617" s="277"/>
      <c r="HA3617" s="157"/>
      <c r="HB3617" s="157"/>
      <c r="HC3617" s="277" t="s">
        <v>438</v>
      </c>
      <c r="HD3617" s="277"/>
      <c r="HF3617" s="277"/>
      <c r="HH3617" s="289"/>
    </row>
    <row r="3618" spans="1:216" ht="22.5" customHeight="1">
      <c r="A3618" s="178" t="s">
        <v>1089</v>
      </c>
      <c r="B3618" s="179" t="s">
        <v>2540</v>
      </c>
      <c r="C3618" s="498" t="s">
        <v>2541</v>
      </c>
      <c r="D3618" s="498"/>
      <c r="E3618" s="498"/>
      <c r="F3618" s="498"/>
      <c r="G3618" s="498"/>
      <c r="H3618" s="180" t="s">
        <v>142</v>
      </c>
      <c r="I3618" s="181">
        <v>20</v>
      </c>
      <c r="J3618" s="182">
        <v>1</v>
      </c>
      <c r="K3618" s="182">
        <v>20</v>
      </c>
      <c r="L3618" s="183"/>
      <c r="M3618" s="181"/>
      <c r="N3618" s="221">
        <v>53.13</v>
      </c>
      <c r="O3618" s="254">
        <v>1.0891569999999999</v>
      </c>
      <c r="P3618" s="212">
        <v>1157.3399999999999</v>
      </c>
      <c r="GO3618" s="277"/>
      <c r="GP3618" s="277"/>
      <c r="GQ3618" s="277" t="s">
        <v>2541</v>
      </c>
      <c r="GR3618" s="277"/>
      <c r="GS3618" s="277"/>
      <c r="GT3618" s="277"/>
      <c r="GU3618" s="277"/>
      <c r="GW3618" s="157"/>
      <c r="GX3618" s="157"/>
      <c r="GY3618" s="157"/>
      <c r="GZ3618" s="277"/>
      <c r="HA3618" s="157"/>
      <c r="HB3618" s="157"/>
      <c r="HC3618" s="277"/>
      <c r="HD3618" s="277"/>
      <c r="HF3618" s="277"/>
      <c r="HH3618" s="289"/>
    </row>
    <row r="3619" spans="1:216" ht="22.5" customHeight="1">
      <c r="A3619" s="186"/>
      <c r="B3619" s="187" t="s">
        <v>2374</v>
      </c>
      <c r="C3619" s="499" t="s">
        <v>2375</v>
      </c>
      <c r="D3619" s="499"/>
      <c r="E3619" s="499"/>
      <c r="F3619" s="499"/>
      <c r="G3619" s="499"/>
      <c r="H3619" s="499"/>
      <c r="I3619" s="499"/>
      <c r="J3619" s="499"/>
      <c r="K3619" s="499"/>
      <c r="L3619" s="499"/>
      <c r="M3619" s="499"/>
      <c r="N3619" s="499"/>
      <c r="O3619" s="499"/>
      <c r="P3619" s="499"/>
      <c r="GO3619" s="277"/>
      <c r="GP3619" s="277"/>
      <c r="GQ3619" s="277"/>
      <c r="GR3619" s="277"/>
      <c r="GS3619" s="277"/>
      <c r="GT3619" s="277"/>
      <c r="GU3619" s="277"/>
      <c r="GV3619" s="140" t="s">
        <v>2375</v>
      </c>
      <c r="GW3619" s="157"/>
      <c r="GX3619" s="157"/>
      <c r="GY3619" s="157"/>
      <c r="GZ3619" s="277"/>
      <c r="HA3619" s="157"/>
      <c r="HB3619" s="157"/>
      <c r="HC3619" s="277"/>
      <c r="HD3619" s="277"/>
      <c r="HF3619" s="277"/>
      <c r="HH3619" s="289"/>
    </row>
    <row r="3620" spans="1:216" ht="12.75" customHeight="1">
      <c r="A3620" s="186"/>
      <c r="B3620" s="187" t="s">
        <v>1938</v>
      </c>
      <c r="C3620" s="499" t="s">
        <v>1939</v>
      </c>
      <c r="D3620" s="499"/>
      <c r="E3620" s="499"/>
      <c r="F3620" s="499"/>
      <c r="G3620" s="499"/>
      <c r="H3620" s="499"/>
      <c r="I3620" s="499"/>
      <c r="J3620" s="499"/>
      <c r="K3620" s="499"/>
      <c r="L3620" s="499"/>
      <c r="M3620" s="499"/>
      <c r="N3620" s="499"/>
      <c r="O3620" s="499"/>
      <c r="P3620" s="499"/>
      <c r="GO3620" s="277"/>
      <c r="GP3620" s="277"/>
      <c r="GQ3620" s="277"/>
      <c r="GR3620" s="277"/>
      <c r="GS3620" s="277"/>
      <c r="GT3620" s="277"/>
      <c r="GU3620" s="277"/>
      <c r="GV3620" s="140" t="s">
        <v>1939</v>
      </c>
      <c r="GW3620" s="157"/>
      <c r="GX3620" s="157"/>
      <c r="GY3620" s="157"/>
      <c r="GZ3620" s="277"/>
      <c r="HA3620" s="157"/>
      <c r="HB3620" s="157"/>
      <c r="HC3620" s="277"/>
      <c r="HD3620" s="277"/>
      <c r="HF3620" s="277"/>
      <c r="HH3620" s="289"/>
    </row>
    <row r="3621" spans="1:216" ht="12.75" customHeight="1">
      <c r="A3621" s="186"/>
      <c r="B3621" s="187"/>
      <c r="C3621" s="499" t="s">
        <v>2011</v>
      </c>
      <c r="D3621" s="499"/>
      <c r="E3621" s="499"/>
      <c r="F3621" s="499"/>
      <c r="G3621" s="499"/>
      <c r="H3621" s="499"/>
      <c r="I3621" s="499"/>
      <c r="J3621" s="499"/>
      <c r="K3621" s="499"/>
      <c r="L3621" s="499"/>
      <c r="M3621" s="499"/>
      <c r="N3621" s="499"/>
      <c r="O3621" s="499"/>
      <c r="P3621" s="499"/>
      <c r="GO3621" s="277"/>
      <c r="GP3621" s="277"/>
      <c r="GQ3621" s="277"/>
      <c r="GR3621" s="277"/>
      <c r="GS3621" s="277"/>
      <c r="GT3621" s="277"/>
      <c r="GU3621" s="277"/>
      <c r="GV3621" s="140" t="s">
        <v>2011</v>
      </c>
      <c r="GW3621" s="157"/>
      <c r="GX3621" s="157"/>
      <c r="GY3621" s="157"/>
      <c r="GZ3621" s="277"/>
      <c r="HA3621" s="157"/>
      <c r="HB3621" s="157"/>
      <c r="HC3621" s="277"/>
      <c r="HD3621" s="277"/>
      <c r="HF3621" s="277"/>
      <c r="HH3621" s="289"/>
    </row>
    <row r="3622" spans="1:216" ht="12.75" customHeight="1">
      <c r="A3622" s="213"/>
      <c r="B3622" s="214"/>
      <c r="C3622" s="500" t="s">
        <v>438</v>
      </c>
      <c r="D3622" s="500"/>
      <c r="E3622" s="500"/>
      <c r="F3622" s="500"/>
      <c r="G3622" s="500"/>
      <c r="H3622" s="180"/>
      <c r="I3622" s="181"/>
      <c r="J3622" s="181"/>
      <c r="K3622" s="181"/>
      <c r="L3622" s="183"/>
      <c r="M3622" s="181"/>
      <c r="N3622" s="183"/>
      <c r="O3622" s="181"/>
      <c r="P3622" s="212">
        <v>1157.3399999999999</v>
      </c>
      <c r="GO3622" s="277"/>
      <c r="GP3622" s="277"/>
      <c r="GQ3622" s="277"/>
      <c r="GR3622" s="277"/>
      <c r="GS3622" s="277"/>
      <c r="GT3622" s="277"/>
      <c r="GU3622" s="277"/>
      <c r="GW3622" s="157"/>
      <c r="GX3622" s="157"/>
      <c r="GY3622" s="157"/>
      <c r="GZ3622" s="277"/>
      <c r="HA3622" s="157"/>
      <c r="HB3622" s="157"/>
      <c r="HC3622" s="277" t="s">
        <v>438</v>
      </c>
      <c r="HD3622" s="277"/>
      <c r="HF3622" s="277"/>
      <c r="HH3622" s="289"/>
    </row>
    <row r="3623" spans="1:216" ht="33.75" customHeight="1">
      <c r="A3623" s="178" t="s">
        <v>1090</v>
      </c>
      <c r="B3623" s="179" t="s">
        <v>2542</v>
      </c>
      <c r="C3623" s="498" t="s">
        <v>2543</v>
      </c>
      <c r="D3623" s="498"/>
      <c r="E3623" s="498"/>
      <c r="F3623" s="498"/>
      <c r="G3623" s="498"/>
      <c r="H3623" s="180" t="s">
        <v>142</v>
      </c>
      <c r="I3623" s="181">
        <v>50</v>
      </c>
      <c r="J3623" s="182">
        <v>1</v>
      </c>
      <c r="K3623" s="182">
        <v>50</v>
      </c>
      <c r="L3623" s="183"/>
      <c r="M3623" s="181"/>
      <c r="N3623" s="221">
        <v>22.06</v>
      </c>
      <c r="O3623" s="254">
        <v>1.0891569999999999</v>
      </c>
      <c r="P3623" s="212">
        <v>1201.3399999999999</v>
      </c>
      <c r="GO3623" s="277"/>
      <c r="GP3623" s="277"/>
      <c r="GQ3623" s="277" t="s">
        <v>2543</v>
      </c>
      <c r="GR3623" s="277"/>
      <c r="GS3623" s="277"/>
      <c r="GT3623" s="277"/>
      <c r="GU3623" s="277"/>
      <c r="GW3623" s="157"/>
      <c r="GX3623" s="157"/>
      <c r="GY3623" s="157"/>
      <c r="GZ3623" s="277"/>
      <c r="HA3623" s="157"/>
      <c r="HB3623" s="157"/>
      <c r="HC3623" s="277"/>
      <c r="HD3623" s="277"/>
      <c r="HF3623" s="277"/>
      <c r="HH3623" s="289"/>
    </row>
    <row r="3624" spans="1:216" ht="22.5" customHeight="1">
      <c r="A3624" s="186"/>
      <c r="B3624" s="187" t="s">
        <v>2374</v>
      </c>
      <c r="C3624" s="499" t="s">
        <v>2375</v>
      </c>
      <c r="D3624" s="499"/>
      <c r="E3624" s="499"/>
      <c r="F3624" s="499"/>
      <c r="G3624" s="499"/>
      <c r="H3624" s="499"/>
      <c r="I3624" s="499"/>
      <c r="J3624" s="499"/>
      <c r="K3624" s="499"/>
      <c r="L3624" s="499"/>
      <c r="M3624" s="499"/>
      <c r="N3624" s="499"/>
      <c r="O3624" s="499"/>
      <c r="P3624" s="499"/>
      <c r="GO3624" s="277"/>
      <c r="GP3624" s="277"/>
      <c r="GQ3624" s="277"/>
      <c r="GR3624" s="277"/>
      <c r="GS3624" s="277"/>
      <c r="GT3624" s="277"/>
      <c r="GU3624" s="277"/>
      <c r="GV3624" s="140" t="s">
        <v>2375</v>
      </c>
      <c r="GW3624" s="157"/>
      <c r="GX3624" s="157"/>
      <c r="GY3624" s="157"/>
      <c r="GZ3624" s="277"/>
      <c r="HA3624" s="157"/>
      <c r="HB3624" s="157"/>
      <c r="HC3624" s="277"/>
      <c r="HD3624" s="277"/>
      <c r="HF3624" s="277"/>
      <c r="HH3624" s="289"/>
    </row>
    <row r="3625" spans="1:216" ht="12.75" customHeight="1">
      <c r="A3625" s="186"/>
      <c r="B3625" s="187" t="s">
        <v>1938</v>
      </c>
      <c r="C3625" s="499" t="s">
        <v>1939</v>
      </c>
      <c r="D3625" s="499"/>
      <c r="E3625" s="499"/>
      <c r="F3625" s="499"/>
      <c r="G3625" s="499"/>
      <c r="H3625" s="499"/>
      <c r="I3625" s="499"/>
      <c r="J3625" s="499"/>
      <c r="K3625" s="499"/>
      <c r="L3625" s="499"/>
      <c r="M3625" s="499"/>
      <c r="N3625" s="499"/>
      <c r="O3625" s="499"/>
      <c r="P3625" s="499"/>
      <c r="GO3625" s="277"/>
      <c r="GP3625" s="277"/>
      <c r="GQ3625" s="277"/>
      <c r="GR3625" s="277"/>
      <c r="GS3625" s="277"/>
      <c r="GT3625" s="277"/>
      <c r="GU3625" s="277"/>
      <c r="GV3625" s="140" t="s">
        <v>1939</v>
      </c>
      <c r="GW3625" s="157"/>
      <c r="GX3625" s="157"/>
      <c r="GY3625" s="157"/>
      <c r="GZ3625" s="277"/>
      <c r="HA3625" s="157"/>
      <c r="HB3625" s="157"/>
      <c r="HC3625" s="277"/>
      <c r="HD3625" s="277"/>
      <c r="HF3625" s="277"/>
      <c r="HH3625" s="289"/>
    </row>
    <row r="3626" spans="1:216" ht="12.75" customHeight="1">
      <c r="A3626" s="186"/>
      <c r="B3626" s="187"/>
      <c r="C3626" s="499" t="s">
        <v>2011</v>
      </c>
      <c r="D3626" s="499"/>
      <c r="E3626" s="499"/>
      <c r="F3626" s="499"/>
      <c r="G3626" s="499"/>
      <c r="H3626" s="499"/>
      <c r="I3626" s="499"/>
      <c r="J3626" s="499"/>
      <c r="K3626" s="499"/>
      <c r="L3626" s="499"/>
      <c r="M3626" s="499"/>
      <c r="N3626" s="499"/>
      <c r="O3626" s="499"/>
      <c r="P3626" s="499"/>
      <c r="GO3626" s="277"/>
      <c r="GP3626" s="277"/>
      <c r="GQ3626" s="277"/>
      <c r="GR3626" s="277"/>
      <c r="GS3626" s="277"/>
      <c r="GT3626" s="277"/>
      <c r="GU3626" s="277"/>
      <c r="GV3626" s="140" t="s">
        <v>2011</v>
      </c>
      <c r="GW3626" s="157"/>
      <c r="GX3626" s="157"/>
      <c r="GY3626" s="157"/>
      <c r="GZ3626" s="277"/>
      <c r="HA3626" s="157"/>
      <c r="HB3626" s="157"/>
      <c r="HC3626" s="277"/>
      <c r="HD3626" s="277"/>
      <c r="HF3626" s="277"/>
      <c r="HH3626" s="289"/>
    </row>
    <row r="3627" spans="1:216" ht="12.75" customHeight="1">
      <c r="A3627" s="213"/>
      <c r="B3627" s="214"/>
      <c r="C3627" s="500" t="s">
        <v>438</v>
      </c>
      <c r="D3627" s="500"/>
      <c r="E3627" s="500"/>
      <c r="F3627" s="500"/>
      <c r="G3627" s="500"/>
      <c r="H3627" s="180"/>
      <c r="I3627" s="181"/>
      <c r="J3627" s="181"/>
      <c r="K3627" s="181"/>
      <c r="L3627" s="183"/>
      <c r="M3627" s="181"/>
      <c r="N3627" s="183"/>
      <c r="O3627" s="181"/>
      <c r="P3627" s="212">
        <v>1201.3399999999999</v>
      </c>
      <c r="GO3627" s="277"/>
      <c r="GP3627" s="277"/>
      <c r="GQ3627" s="277"/>
      <c r="GR3627" s="277"/>
      <c r="GS3627" s="277"/>
      <c r="GT3627" s="277"/>
      <c r="GU3627" s="277"/>
      <c r="GW3627" s="157"/>
      <c r="GX3627" s="157"/>
      <c r="GY3627" s="157"/>
      <c r="GZ3627" s="277"/>
      <c r="HA3627" s="157"/>
      <c r="HB3627" s="157"/>
      <c r="HC3627" s="277" t="s">
        <v>438</v>
      </c>
      <c r="HD3627" s="277"/>
      <c r="HF3627" s="277"/>
      <c r="HH3627" s="289"/>
    </row>
    <row r="3628" spans="1:216" ht="22.5" customHeight="1">
      <c r="A3628" s="178" t="s">
        <v>1091</v>
      </c>
      <c r="B3628" s="179" t="s">
        <v>2544</v>
      </c>
      <c r="C3628" s="498" t="s">
        <v>2545</v>
      </c>
      <c r="D3628" s="498"/>
      <c r="E3628" s="498"/>
      <c r="F3628" s="498"/>
      <c r="G3628" s="498"/>
      <c r="H3628" s="180" t="s">
        <v>142</v>
      </c>
      <c r="I3628" s="181">
        <v>3</v>
      </c>
      <c r="J3628" s="182">
        <v>1</v>
      </c>
      <c r="K3628" s="182">
        <v>3</v>
      </c>
      <c r="L3628" s="183"/>
      <c r="M3628" s="181"/>
      <c r="N3628" s="221">
        <v>929.5</v>
      </c>
      <c r="O3628" s="254">
        <v>1.0891569999999999</v>
      </c>
      <c r="P3628" s="212">
        <v>3037.11</v>
      </c>
      <c r="GO3628" s="277"/>
      <c r="GP3628" s="277"/>
      <c r="GQ3628" s="277" t="s">
        <v>2545</v>
      </c>
      <c r="GR3628" s="277"/>
      <c r="GS3628" s="277"/>
      <c r="GT3628" s="277"/>
      <c r="GU3628" s="277"/>
      <c r="GW3628" s="157"/>
      <c r="GX3628" s="157"/>
      <c r="GY3628" s="157"/>
      <c r="GZ3628" s="277"/>
      <c r="HA3628" s="157"/>
      <c r="HB3628" s="157"/>
      <c r="HC3628" s="277"/>
      <c r="HD3628" s="277"/>
      <c r="HF3628" s="277"/>
      <c r="HH3628" s="289"/>
    </row>
    <row r="3629" spans="1:216" ht="22.5" customHeight="1">
      <c r="A3629" s="186"/>
      <c r="B3629" s="187" t="s">
        <v>2374</v>
      </c>
      <c r="C3629" s="499" t="s">
        <v>2375</v>
      </c>
      <c r="D3629" s="499"/>
      <c r="E3629" s="499"/>
      <c r="F3629" s="499"/>
      <c r="G3629" s="499"/>
      <c r="H3629" s="499"/>
      <c r="I3629" s="499"/>
      <c r="J3629" s="499"/>
      <c r="K3629" s="499"/>
      <c r="L3629" s="499"/>
      <c r="M3629" s="499"/>
      <c r="N3629" s="499"/>
      <c r="O3629" s="499"/>
      <c r="P3629" s="499"/>
      <c r="GO3629" s="277"/>
      <c r="GP3629" s="277"/>
      <c r="GQ3629" s="277"/>
      <c r="GR3629" s="277"/>
      <c r="GS3629" s="277"/>
      <c r="GT3629" s="277"/>
      <c r="GU3629" s="277"/>
      <c r="GV3629" s="140" t="s">
        <v>2375</v>
      </c>
      <c r="GW3629" s="157"/>
      <c r="GX3629" s="157"/>
      <c r="GY3629" s="157"/>
      <c r="GZ3629" s="277"/>
      <c r="HA3629" s="157"/>
      <c r="HB3629" s="157"/>
      <c r="HC3629" s="277"/>
      <c r="HD3629" s="277"/>
      <c r="HF3629" s="277"/>
      <c r="HH3629" s="289"/>
    </row>
    <row r="3630" spans="1:216" ht="12.75" customHeight="1">
      <c r="A3630" s="186"/>
      <c r="B3630" s="187" t="s">
        <v>1938</v>
      </c>
      <c r="C3630" s="499" t="s">
        <v>1939</v>
      </c>
      <c r="D3630" s="499"/>
      <c r="E3630" s="499"/>
      <c r="F3630" s="499"/>
      <c r="G3630" s="499"/>
      <c r="H3630" s="499"/>
      <c r="I3630" s="499"/>
      <c r="J3630" s="499"/>
      <c r="K3630" s="499"/>
      <c r="L3630" s="499"/>
      <c r="M3630" s="499"/>
      <c r="N3630" s="499"/>
      <c r="O3630" s="499"/>
      <c r="P3630" s="499"/>
      <c r="GO3630" s="277"/>
      <c r="GP3630" s="277"/>
      <c r="GQ3630" s="277"/>
      <c r="GR3630" s="277"/>
      <c r="GS3630" s="277"/>
      <c r="GT3630" s="277"/>
      <c r="GU3630" s="277"/>
      <c r="GV3630" s="140" t="s">
        <v>1939</v>
      </c>
      <c r="GW3630" s="157"/>
      <c r="GX3630" s="157"/>
      <c r="GY3630" s="157"/>
      <c r="GZ3630" s="277"/>
      <c r="HA3630" s="157"/>
      <c r="HB3630" s="157"/>
      <c r="HC3630" s="277"/>
      <c r="HD3630" s="277"/>
      <c r="HF3630" s="277"/>
      <c r="HH3630" s="289"/>
    </row>
    <row r="3631" spans="1:216" ht="12.75" customHeight="1">
      <c r="A3631" s="186"/>
      <c r="B3631" s="187"/>
      <c r="C3631" s="499" t="s">
        <v>2011</v>
      </c>
      <c r="D3631" s="499"/>
      <c r="E3631" s="499"/>
      <c r="F3631" s="499"/>
      <c r="G3631" s="499"/>
      <c r="H3631" s="499"/>
      <c r="I3631" s="499"/>
      <c r="J3631" s="499"/>
      <c r="K3631" s="499"/>
      <c r="L3631" s="499"/>
      <c r="M3631" s="499"/>
      <c r="N3631" s="499"/>
      <c r="O3631" s="499"/>
      <c r="P3631" s="499"/>
      <c r="GO3631" s="277"/>
      <c r="GP3631" s="277"/>
      <c r="GQ3631" s="277"/>
      <c r="GR3631" s="277"/>
      <c r="GS3631" s="277"/>
      <c r="GT3631" s="277"/>
      <c r="GU3631" s="277"/>
      <c r="GV3631" s="140" t="s">
        <v>2011</v>
      </c>
      <c r="GW3631" s="157"/>
      <c r="GX3631" s="157"/>
      <c r="GY3631" s="157"/>
      <c r="GZ3631" s="277"/>
      <c r="HA3631" s="157"/>
      <c r="HB3631" s="157"/>
      <c r="HC3631" s="277"/>
      <c r="HD3631" s="277"/>
      <c r="HF3631" s="277"/>
      <c r="HH3631" s="289"/>
    </row>
    <row r="3632" spans="1:216" ht="12.75" customHeight="1">
      <c r="A3632" s="213"/>
      <c r="B3632" s="214"/>
      <c r="C3632" s="500" t="s">
        <v>438</v>
      </c>
      <c r="D3632" s="500"/>
      <c r="E3632" s="500"/>
      <c r="F3632" s="500"/>
      <c r="G3632" s="500"/>
      <c r="H3632" s="180"/>
      <c r="I3632" s="181"/>
      <c r="J3632" s="181"/>
      <c r="K3632" s="181"/>
      <c r="L3632" s="183"/>
      <c r="M3632" s="181"/>
      <c r="N3632" s="183"/>
      <c r="O3632" s="181"/>
      <c r="P3632" s="212">
        <v>3037.11</v>
      </c>
      <c r="GO3632" s="277"/>
      <c r="GP3632" s="277"/>
      <c r="GQ3632" s="277"/>
      <c r="GR3632" s="277"/>
      <c r="GS3632" s="277"/>
      <c r="GT3632" s="277"/>
      <c r="GU3632" s="277"/>
      <c r="GW3632" s="157"/>
      <c r="GX3632" s="157"/>
      <c r="GY3632" s="157"/>
      <c r="GZ3632" s="277"/>
      <c r="HA3632" s="157"/>
      <c r="HB3632" s="157"/>
      <c r="HC3632" s="277" t="s">
        <v>438</v>
      </c>
      <c r="HD3632" s="277"/>
      <c r="HF3632" s="277"/>
      <c r="HH3632" s="289"/>
    </row>
    <row r="3633" spans="1:216" ht="22.5" customHeight="1">
      <c r="A3633" s="178" t="s">
        <v>2546</v>
      </c>
      <c r="B3633" s="179" t="s">
        <v>2547</v>
      </c>
      <c r="C3633" s="498" t="s">
        <v>2548</v>
      </c>
      <c r="D3633" s="498"/>
      <c r="E3633" s="498"/>
      <c r="F3633" s="498"/>
      <c r="G3633" s="498"/>
      <c r="H3633" s="180" t="s">
        <v>418</v>
      </c>
      <c r="I3633" s="181">
        <v>5.0239999999999998E-3</v>
      </c>
      <c r="J3633" s="182">
        <v>1</v>
      </c>
      <c r="K3633" s="254">
        <v>5.0239999999999998E-3</v>
      </c>
      <c r="L3633" s="211">
        <v>67961.14</v>
      </c>
      <c r="M3633" s="222">
        <v>0.7</v>
      </c>
      <c r="N3633" s="239">
        <v>47572.800000000003</v>
      </c>
      <c r="O3633" s="217">
        <v>1.0367</v>
      </c>
      <c r="P3633" s="240">
        <v>247.78</v>
      </c>
      <c r="GO3633" s="277"/>
      <c r="GP3633" s="277"/>
      <c r="GQ3633" s="277" t="s">
        <v>2548</v>
      </c>
      <c r="GR3633" s="277"/>
      <c r="GS3633" s="277"/>
      <c r="GT3633" s="277"/>
      <c r="GU3633" s="277"/>
      <c r="GW3633" s="157"/>
      <c r="GX3633" s="157"/>
      <c r="GY3633" s="157"/>
      <c r="GZ3633" s="277"/>
      <c r="HA3633" s="157"/>
      <c r="HB3633" s="157"/>
      <c r="HC3633" s="277"/>
      <c r="HD3633" s="277"/>
      <c r="HF3633" s="277"/>
      <c r="HH3633" s="289"/>
    </row>
    <row r="3634" spans="1:216" ht="12.75" customHeight="1">
      <c r="A3634" s="186"/>
      <c r="B3634" s="187"/>
      <c r="C3634" s="499" t="s">
        <v>2011</v>
      </c>
      <c r="D3634" s="499"/>
      <c r="E3634" s="499"/>
      <c r="F3634" s="499"/>
      <c r="G3634" s="499"/>
      <c r="H3634" s="499"/>
      <c r="I3634" s="499"/>
      <c r="J3634" s="499"/>
      <c r="K3634" s="499"/>
      <c r="L3634" s="499"/>
      <c r="M3634" s="499"/>
      <c r="N3634" s="499"/>
      <c r="O3634" s="499"/>
      <c r="P3634" s="499"/>
      <c r="GO3634" s="277"/>
      <c r="GP3634" s="277"/>
      <c r="GQ3634" s="277"/>
      <c r="GR3634" s="277"/>
      <c r="GS3634" s="277"/>
      <c r="GT3634" s="277"/>
      <c r="GU3634" s="277"/>
      <c r="GV3634" s="140" t="s">
        <v>2011</v>
      </c>
      <c r="GW3634" s="157"/>
      <c r="GX3634" s="157"/>
      <c r="GY3634" s="157"/>
      <c r="GZ3634" s="277"/>
      <c r="HA3634" s="157"/>
      <c r="HB3634" s="157"/>
      <c r="HC3634" s="277"/>
      <c r="HD3634" s="277"/>
      <c r="HF3634" s="277"/>
      <c r="HH3634" s="289"/>
    </row>
    <row r="3635" spans="1:216" ht="12.75" customHeight="1">
      <c r="A3635" s="213"/>
      <c r="B3635" s="214"/>
      <c r="C3635" s="500" t="s">
        <v>438</v>
      </c>
      <c r="D3635" s="500"/>
      <c r="E3635" s="500"/>
      <c r="F3635" s="500"/>
      <c r="G3635" s="500"/>
      <c r="H3635" s="180"/>
      <c r="I3635" s="181"/>
      <c r="J3635" s="181"/>
      <c r="K3635" s="181"/>
      <c r="L3635" s="183"/>
      <c r="M3635" s="181"/>
      <c r="N3635" s="183"/>
      <c r="O3635" s="181"/>
      <c r="P3635" s="240">
        <v>247.78</v>
      </c>
      <c r="GO3635" s="277"/>
      <c r="GP3635" s="277"/>
      <c r="GQ3635" s="277"/>
      <c r="GR3635" s="277"/>
      <c r="GS3635" s="277"/>
      <c r="GT3635" s="277"/>
      <c r="GU3635" s="277"/>
      <c r="GW3635" s="157"/>
      <c r="GX3635" s="157"/>
      <c r="GY3635" s="157"/>
      <c r="GZ3635" s="277"/>
      <c r="HA3635" s="157"/>
      <c r="HB3635" s="157"/>
      <c r="HC3635" s="277" t="s">
        <v>438</v>
      </c>
      <c r="HD3635" s="277"/>
      <c r="HF3635" s="277"/>
      <c r="HH3635" s="289"/>
    </row>
    <row r="3636" spans="1:216" ht="33.75" customHeight="1">
      <c r="A3636" s="178" t="s">
        <v>1093</v>
      </c>
      <c r="B3636" s="179" t="s">
        <v>2549</v>
      </c>
      <c r="C3636" s="498" t="s">
        <v>2550</v>
      </c>
      <c r="D3636" s="498"/>
      <c r="E3636" s="498"/>
      <c r="F3636" s="498"/>
      <c r="G3636" s="498"/>
      <c r="H3636" s="180" t="s">
        <v>2020</v>
      </c>
      <c r="I3636" s="181">
        <v>20</v>
      </c>
      <c r="J3636" s="182">
        <v>1</v>
      </c>
      <c r="K3636" s="182">
        <v>20</v>
      </c>
      <c r="L3636" s="218">
        <v>714.1</v>
      </c>
      <c r="M3636" s="219">
        <v>1.25</v>
      </c>
      <c r="N3636" s="221">
        <v>892.63</v>
      </c>
      <c r="O3636" s="217">
        <v>1.0367</v>
      </c>
      <c r="P3636" s="212">
        <v>18507.79</v>
      </c>
      <c r="GO3636" s="277"/>
      <c r="GP3636" s="277"/>
      <c r="GQ3636" s="277" t="s">
        <v>2550</v>
      </c>
      <c r="GR3636" s="277"/>
      <c r="GS3636" s="277"/>
      <c r="GT3636" s="277"/>
      <c r="GU3636" s="277"/>
      <c r="GW3636" s="157"/>
      <c r="GX3636" s="157"/>
      <c r="GY3636" s="157"/>
      <c r="GZ3636" s="277"/>
      <c r="HA3636" s="157"/>
      <c r="HB3636" s="157"/>
      <c r="HC3636" s="277"/>
      <c r="HD3636" s="277"/>
      <c r="HF3636" s="277"/>
      <c r="HH3636" s="289"/>
    </row>
    <row r="3637" spans="1:216" ht="12.75" customHeight="1">
      <c r="A3637" s="186"/>
      <c r="B3637" s="187"/>
      <c r="C3637" s="499" t="s">
        <v>2011</v>
      </c>
      <c r="D3637" s="499"/>
      <c r="E3637" s="499"/>
      <c r="F3637" s="499"/>
      <c r="G3637" s="499"/>
      <c r="H3637" s="499"/>
      <c r="I3637" s="499"/>
      <c r="J3637" s="499"/>
      <c r="K3637" s="499"/>
      <c r="L3637" s="499"/>
      <c r="M3637" s="499"/>
      <c r="N3637" s="499"/>
      <c r="O3637" s="499"/>
      <c r="P3637" s="499"/>
      <c r="GO3637" s="277"/>
      <c r="GP3637" s="277"/>
      <c r="GQ3637" s="277"/>
      <c r="GR3637" s="277"/>
      <c r="GS3637" s="277"/>
      <c r="GT3637" s="277"/>
      <c r="GU3637" s="277"/>
      <c r="GV3637" s="140" t="s">
        <v>2011</v>
      </c>
      <c r="GW3637" s="157"/>
      <c r="GX3637" s="157"/>
      <c r="GY3637" s="157"/>
      <c r="GZ3637" s="277"/>
      <c r="HA3637" s="157"/>
      <c r="HB3637" s="157"/>
      <c r="HC3637" s="277"/>
      <c r="HD3637" s="277"/>
      <c r="HF3637" s="277"/>
      <c r="HH3637" s="289"/>
    </row>
    <row r="3638" spans="1:216" ht="12.75" customHeight="1">
      <c r="A3638" s="213"/>
      <c r="B3638" s="214"/>
      <c r="C3638" s="500" t="s">
        <v>438</v>
      </c>
      <c r="D3638" s="500"/>
      <c r="E3638" s="500"/>
      <c r="F3638" s="500"/>
      <c r="G3638" s="500"/>
      <c r="H3638" s="180"/>
      <c r="I3638" s="181"/>
      <c r="J3638" s="181"/>
      <c r="K3638" s="181"/>
      <c r="L3638" s="183"/>
      <c r="M3638" s="181"/>
      <c r="N3638" s="183"/>
      <c r="O3638" s="181"/>
      <c r="P3638" s="212">
        <v>18507.79</v>
      </c>
      <c r="GO3638" s="277"/>
      <c r="GP3638" s="277"/>
      <c r="GQ3638" s="277"/>
      <c r="GR3638" s="277"/>
      <c r="GS3638" s="277"/>
      <c r="GT3638" s="277"/>
      <c r="GU3638" s="277"/>
      <c r="GW3638" s="157"/>
      <c r="GX3638" s="157"/>
      <c r="GY3638" s="157"/>
      <c r="GZ3638" s="277"/>
      <c r="HA3638" s="157"/>
      <c r="HB3638" s="157"/>
      <c r="HC3638" s="277" t="s">
        <v>438</v>
      </c>
      <c r="HD3638" s="277"/>
      <c r="HF3638" s="277"/>
      <c r="HH3638" s="289"/>
    </row>
    <row r="3639" spans="1:216" ht="33.75" customHeight="1">
      <c r="A3639" s="178" t="s">
        <v>1095</v>
      </c>
      <c r="B3639" s="179" t="s">
        <v>2551</v>
      </c>
      <c r="C3639" s="498" t="s">
        <v>2552</v>
      </c>
      <c r="D3639" s="498"/>
      <c r="E3639" s="498"/>
      <c r="F3639" s="498"/>
      <c r="G3639" s="498"/>
      <c r="H3639" s="180" t="s">
        <v>595</v>
      </c>
      <c r="I3639" s="181">
        <v>3</v>
      </c>
      <c r="J3639" s="182">
        <v>1</v>
      </c>
      <c r="K3639" s="182">
        <v>3</v>
      </c>
      <c r="L3639" s="218">
        <v>338.19</v>
      </c>
      <c r="M3639" s="219">
        <v>0.74</v>
      </c>
      <c r="N3639" s="221">
        <v>250.26</v>
      </c>
      <c r="O3639" s="217">
        <v>1.0367</v>
      </c>
      <c r="P3639" s="240">
        <v>778.33</v>
      </c>
      <c r="GO3639" s="277"/>
      <c r="GP3639" s="277"/>
      <c r="GQ3639" s="277" t="s">
        <v>2552</v>
      </c>
      <c r="GR3639" s="277"/>
      <c r="GS3639" s="277"/>
      <c r="GT3639" s="277"/>
      <c r="GU3639" s="277"/>
      <c r="GW3639" s="157"/>
      <c r="GX3639" s="157"/>
      <c r="GY3639" s="157"/>
      <c r="GZ3639" s="277"/>
      <c r="HA3639" s="157"/>
      <c r="HB3639" s="157"/>
      <c r="HC3639" s="277"/>
      <c r="HD3639" s="277"/>
      <c r="HF3639" s="277"/>
      <c r="HH3639" s="289"/>
    </row>
    <row r="3640" spans="1:216" ht="12.75" customHeight="1">
      <c r="A3640" s="186"/>
      <c r="B3640" s="187"/>
      <c r="C3640" s="499" t="s">
        <v>2011</v>
      </c>
      <c r="D3640" s="499"/>
      <c r="E3640" s="499"/>
      <c r="F3640" s="499"/>
      <c r="G3640" s="499"/>
      <c r="H3640" s="499"/>
      <c r="I3640" s="499"/>
      <c r="J3640" s="499"/>
      <c r="K3640" s="499"/>
      <c r="L3640" s="499"/>
      <c r="M3640" s="499"/>
      <c r="N3640" s="499"/>
      <c r="O3640" s="499"/>
      <c r="P3640" s="499"/>
      <c r="GO3640" s="277"/>
      <c r="GP3640" s="277"/>
      <c r="GQ3640" s="277"/>
      <c r="GR3640" s="277"/>
      <c r="GS3640" s="277"/>
      <c r="GT3640" s="277"/>
      <c r="GU3640" s="277"/>
      <c r="GV3640" s="140" t="s">
        <v>2011</v>
      </c>
      <c r="GW3640" s="157"/>
      <c r="GX3640" s="157"/>
      <c r="GY3640" s="157"/>
      <c r="GZ3640" s="277"/>
      <c r="HA3640" s="157"/>
      <c r="HB3640" s="157"/>
      <c r="HC3640" s="277"/>
      <c r="HD3640" s="277"/>
      <c r="HF3640" s="277"/>
      <c r="HH3640" s="289"/>
    </row>
    <row r="3641" spans="1:216" ht="12.75" customHeight="1">
      <c r="A3641" s="213"/>
      <c r="B3641" s="214"/>
      <c r="C3641" s="500" t="s">
        <v>438</v>
      </c>
      <c r="D3641" s="500"/>
      <c r="E3641" s="500"/>
      <c r="F3641" s="500"/>
      <c r="G3641" s="500"/>
      <c r="H3641" s="180"/>
      <c r="I3641" s="181"/>
      <c r="J3641" s="181"/>
      <c r="K3641" s="181"/>
      <c r="L3641" s="183"/>
      <c r="M3641" s="181"/>
      <c r="N3641" s="183"/>
      <c r="O3641" s="181"/>
      <c r="P3641" s="240">
        <v>778.33</v>
      </c>
      <c r="GO3641" s="277"/>
      <c r="GP3641" s="277"/>
      <c r="GQ3641" s="277"/>
      <c r="GR3641" s="277"/>
      <c r="GS3641" s="277"/>
      <c r="GT3641" s="277"/>
      <c r="GU3641" s="277"/>
      <c r="GW3641" s="157"/>
      <c r="GX3641" s="157"/>
      <c r="GY3641" s="157"/>
      <c r="GZ3641" s="277"/>
      <c r="HA3641" s="157"/>
      <c r="HB3641" s="157"/>
      <c r="HC3641" s="277" t="s">
        <v>438</v>
      </c>
      <c r="HD3641" s="277"/>
      <c r="HF3641" s="277"/>
      <c r="HH3641" s="289"/>
    </row>
    <row r="3642" spans="1:216" ht="22.5" customHeight="1">
      <c r="A3642" s="178" t="s">
        <v>1103</v>
      </c>
      <c r="B3642" s="179" t="s">
        <v>2553</v>
      </c>
      <c r="C3642" s="498" t="s">
        <v>2554</v>
      </c>
      <c r="D3642" s="498"/>
      <c r="E3642" s="498"/>
      <c r="F3642" s="498"/>
      <c r="G3642" s="498"/>
      <c r="H3642" s="180" t="s">
        <v>595</v>
      </c>
      <c r="I3642" s="181">
        <v>12.2</v>
      </c>
      <c r="J3642" s="182">
        <v>1</v>
      </c>
      <c r="K3642" s="222">
        <v>12.2</v>
      </c>
      <c r="L3642" s="218">
        <v>25.72</v>
      </c>
      <c r="M3642" s="219">
        <v>1.37</v>
      </c>
      <c r="N3642" s="221">
        <v>35.24</v>
      </c>
      <c r="O3642" s="217">
        <v>1.0367</v>
      </c>
      <c r="P3642" s="240">
        <v>445.71</v>
      </c>
      <c r="GO3642" s="277"/>
      <c r="GP3642" s="277"/>
      <c r="GQ3642" s="277" t="s">
        <v>2554</v>
      </c>
      <c r="GR3642" s="277"/>
      <c r="GS3642" s="277"/>
      <c r="GT3642" s="277"/>
      <c r="GU3642" s="277"/>
      <c r="GW3642" s="157"/>
      <c r="GX3642" s="157"/>
      <c r="GY3642" s="157"/>
      <c r="GZ3642" s="277"/>
      <c r="HA3642" s="157"/>
      <c r="HB3642" s="157"/>
      <c r="HC3642" s="277"/>
      <c r="HD3642" s="277"/>
      <c r="HF3642" s="277"/>
      <c r="HH3642" s="289"/>
    </row>
    <row r="3643" spans="1:216" ht="12.75" customHeight="1">
      <c r="A3643" s="186"/>
      <c r="B3643" s="187"/>
      <c r="C3643" s="499" t="s">
        <v>2011</v>
      </c>
      <c r="D3643" s="499"/>
      <c r="E3643" s="499"/>
      <c r="F3643" s="499"/>
      <c r="G3643" s="499"/>
      <c r="H3643" s="499"/>
      <c r="I3643" s="499"/>
      <c r="J3643" s="499"/>
      <c r="K3643" s="499"/>
      <c r="L3643" s="499"/>
      <c r="M3643" s="499"/>
      <c r="N3643" s="499"/>
      <c r="O3643" s="499"/>
      <c r="P3643" s="499"/>
      <c r="GO3643" s="277"/>
      <c r="GP3643" s="277"/>
      <c r="GQ3643" s="277"/>
      <c r="GR3643" s="277"/>
      <c r="GS3643" s="277"/>
      <c r="GT3643" s="277"/>
      <c r="GU3643" s="277"/>
      <c r="GV3643" s="140" t="s">
        <v>2011</v>
      </c>
      <c r="GW3643" s="157"/>
      <c r="GX3643" s="157"/>
      <c r="GY3643" s="157"/>
      <c r="GZ3643" s="277"/>
      <c r="HA3643" s="157"/>
      <c r="HB3643" s="157"/>
      <c r="HC3643" s="277"/>
      <c r="HD3643" s="277"/>
      <c r="HF3643" s="277"/>
      <c r="HH3643" s="289"/>
    </row>
    <row r="3644" spans="1:216" ht="12.75" customHeight="1">
      <c r="A3644" s="213"/>
      <c r="B3644" s="214"/>
      <c r="C3644" s="500" t="s">
        <v>438</v>
      </c>
      <c r="D3644" s="500"/>
      <c r="E3644" s="500"/>
      <c r="F3644" s="500"/>
      <c r="G3644" s="500"/>
      <c r="H3644" s="180"/>
      <c r="I3644" s="181"/>
      <c r="J3644" s="181"/>
      <c r="K3644" s="181"/>
      <c r="L3644" s="183"/>
      <c r="M3644" s="181"/>
      <c r="N3644" s="183"/>
      <c r="O3644" s="181"/>
      <c r="P3644" s="240">
        <v>445.71</v>
      </c>
      <c r="GO3644" s="277"/>
      <c r="GP3644" s="277"/>
      <c r="GQ3644" s="277"/>
      <c r="GR3644" s="277"/>
      <c r="GS3644" s="277"/>
      <c r="GT3644" s="277"/>
      <c r="GU3644" s="277"/>
      <c r="GW3644" s="157"/>
      <c r="GX3644" s="157"/>
      <c r="GY3644" s="157"/>
      <c r="GZ3644" s="277"/>
      <c r="HA3644" s="157"/>
      <c r="HB3644" s="157"/>
      <c r="HC3644" s="277" t="s">
        <v>438</v>
      </c>
      <c r="HD3644" s="277"/>
      <c r="HF3644" s="277"/>
      <c r="HH3644" s="289"/>
    </row>
    <row r="3645" spans="1:216" ht="33.75" customHeight="1">
      <c r="A3645" s="178" t="s">
        <v>1106</v>
      </c>
      <c r="B3645" s="179" t="s">
        <v>2555</v>
      </c>
      <c r="C3645" s="498" t="s">
        <v>2556</v>
      </c>
      <c r="D3645" s="498"/>
      <c r="E3645" s="498"/>
      <c r="F3645" s="498"/>
      <c r="G3645" s="498"/>
      <c r="H3645" s="180" t="s">
        <v>595</v>
      </c>
      <c r="I3645" s="181">
        <v>10</v>
      </c>
      <c r="J3645" s="182">
        <v>1</v>
      </c>
      <c r="K3645" s="182">
        <v>10</v>
      </c>
      <c r="L3645" s="218">
        <v>34.049999999999997</v>
      </c>
      <c r="M3645" s="219">
        <v>1.37</v>
      </c>
      <c r="N3645" s="221">
        <v>46.65</v>
      </c>
      <c r="O3645" s="217">
        <v>1.0367</v>
      </c>
      <c r="P3645" s="240">
        <v>483.62</v>
      </c>
      <c r="GO3645" s="277"/>
      <c r="GP3645" s="277"/>
      <c r="GQ3645" s="277" t="s">
        <v>2556</v>
      </c>
      <c r="GR3645" s="277"/>
      <c r="GS3645" s="277"/>
      <c r="GT3645" s="277"/>
      <c r="GU3645" s="277"/>
      <c r="GW3645" s="157"/>
      <c r="GX3645" s="157"/>
      <c r="GY3645" s="157"/>
      <c r="GZ3645" s="277"/>
      <c r="HA3645" s="157"/>
      <c r="HB3645" s="157"/>
      <c r="HC3645" s="277"/>
      <c r="HD3645" s="277"/>
      <c r="HF3645" s="277"/>
      <c r="HH3645" s="289"/>
    </row>
    <row r="3646" spans="1:216" ht="12.75" customHeight="1">
      <c r="A3646" s="186"/>
      <c r="B3646" s="187"/>
      <c r="C3646" s="499" t="s">
        <v>2011</v>
      </c>
      <c r="D3646" s="499"/>
      <c r="E3646" s="499"/>
      <c r="F3646" s="499"/>
      <c r="G3646" s="499"/>
      <c r="H3646" s="499"/>
      <c r="I3646" s="499"/>
      <c r="J3646" s="499"/>
      <c r="K3646" s="499"/>
      <c r="L3646" s="499"/>
      <c r="M3646" s="499"/>
      <c r="N3646" s="499"/>
      <c r="O3646" s="499"/>
      <c r="P3646" s="499"/>
      <c r="GO3646" s="277"/>
      <c r="GP3646" s="277"/>
      <c r="GQ3646" s="277"/>
      <c r="GR3646" s="277"/>
      <c r="GS3646" s="277"/>
      <c r="GT3646" s="277"/>
      <c r="GU3646" s="277"/>
      <c r="GV3646" s="140" t="s">
        <v>2011</v>
      </c>
      <c r="GW3646" s="157"/>
      <c r="GX3646" s="157"/>
      <c r="GY3646" s="157"/>
      <c r="GZ3646" s="277"/>
      <c r="HA3646" s="157"/>
      <c r="HB3646" s="157"/>
      <c r="HC3646" s="277"/>
      <c r="HD3646" s="277"/>
      <c r="HF3646" s="277"/>
      <c r="HH3646" s="289"/>
    </row>
    <row r="3647" spans="1:216" ht="12.75" customHeight="1">
      <c r="A3647" s="213"/>
      <c r="B3647" s="214"/>
      <c r="C3647" s="500" t="s">
        <v>438</v>
      </c>
      <c r="D3647" s="500"/>
      <c r="E3647" s="500"/>
      <c r="F3647" s="500"/>
      <c r="G3647" s="500"/>
      <c r="H3647" s="180"/>
      <c r="I3647" s="181"/>
      <c r="J3647" s="181"/>
      <c r="K3647" s="181"/>
      <c r="L3647" s="183"/>
      <c r="M3647" s="181"/>
      <c r="N3647" s="183"/>
      <c r="O3647" s="181"/>
      <c r="P3647" s="240">
        <v>483.62</v>
      </c>
      <c r="GO3647" s="277"/>
      <c r="GP3647" s="277"/>
      <c r="GQ3647" s="277"/>
      <c r="GR3647" s="277"/>
      <c r="GS3647" s="277"/>
      <c r="GT3647" s="277"/>
      <c r="GU3647" s="277"/>
      <c r="GW3647" s="157"/>
      <c r="GX3647" s="157"/>
      <c r="GY3647" s="157"/>
      <c r="GZ3647" s="277"/>
      <c r="HA3647" s="157"/>
      <c r="HB3647" s="157"/>
      <c r="HC3647" s="277" t="s">
        <v>438</v>
      </c>
      <c r="HD3647" s="277"/>
      <c r="HF3647" s="277"/>
      <c r="HH3647" s="289"/>
    </row>
    <row r="3648" spans="1:216" ht="33.75" customHeight="1">
      <c r="A3648" s="178" t="s">
        <v>1109</v>
      </c>
      <c r="B3648" s="179" t="s">
        <v>2557</v>
      </c>
      <c r="C3648" s="498" t="s">
        <v>2558</v>
      </c>
      <c r="D3648" s="498"/>
      <c r="E3648" s="498"/>
      <c r="F3648" s="498"/>
      <c r="G3648" s="498"/>
      <c r="H3648" s="180" t="s">
        <v>595</v>
      </c>
      <c r="I3648" s="181">
        <v>10</v>
      </c>
      <c r="J3648" s="182">
        <v>1</v>
      </c>
      <c r="K3648" s="182">
        <v>10</v>
      </c>
      <c r="L3648" s="218">
        <v>68.819999999999993</v>
      </c>
      <c r="M3648" s="219">
        <v>1.37</v>
      </c>
      <c r="N3648" s="221">
        <v>94.28</v>
      </c>
      <c r="O3648" s="217">
        <v>1.0367</v>
      </c>
      <c r="P3648" s="240">
        <v>977.4</v>
      </c>
      <c r="GO3648" s="277"/>
      <c r="GP3648" s="277"/>
      <c r="GQ3648" s="277" t="s">
        <v>2558</v>
      </c>
      <c r="GR3648" s="277"/>
      <c r="GS3648" s="277"/>
      <c r="GT3648" s="277"/>
      <c r="GU3648" s="277"/>
      <c r="GW3648" s="157"/>
      <c r="GX3648" s="157"/>
      <c r="GY3648" s="157"/>
      <c r="GZ3648" s="277"/>
      <c r="HA3648" s="157"/>
      <c r="HB3648" s="157"/>
      <c r="HC3648" s="277"/>
      <c r="HD3648" s="277"/>
      <c r="HF3648" s="277"/>
      <c r="HH3648" s="289"/>
    </row>
    <row r="3649" spans="1:216" ht="12.75" customHeight="1">
      <c r="A3649" s="186"/>
      <c r="B3649" s="187"/>
      <c r="C3649" s="499" t="s">
        <v>2011</v>
      </c>
      <c r="D3649" s="499"/>
      <c r="E3649" s="499"/>
      <c r="F3649" s="499"/>
      <c r="G3649" s="499"/>
      <c r="H3649" s="499"/>
      <c r="I3649" s="499"/>
      <c r="J3649" s="499"/>
      <c r="K3649" s="499"/>
      <c r="L3649" s="499"/>
      <c r="M3649" s="499"/>
      <c r="N3649" s="499"/>
      <c r="O3649" s="499"/>
      <c r="P3649" s="499"/>
      <c r="GO3649" s="277"/>
      <c r="GP3649" s="277"/>
      <c r="GQ3649" s="277"/>
      <c r="GR3649" s="277"/>
      <c r="GS3649" s="277"/>
      <c r="GT3649" s="277"/>
      <c r="GU3649" s="277"/>
      <c r="GV3649" s="140" t="s">
        <v>2011</v>
      </c>
      <c r="GW3649" s="157"/>
      <c r="GX3649" s="157"/>
      <c r="GY3649" s="157"/>
      <c r="GZ3649" s="277"/>
      <c r="HA3649" s="157"/>
      <c r="HB3649" s="157"/>
      <c r="HC3649" s="277"/>
      <c r="HD3649" s="277"/>
      <c r="HF3649" s="277"/>
      <c r="HH3649" s="289"/>
    </row>
    <row r="3650" spans="1:216" ht="12.75" customHeight="1">
      <c r="A3650" s="213"/>
      <c r="B3650" s="214"/>
      <c r="C3650" s="500" t="s">
        <v>438</v>
      </c>
      <c r="D3650" s="500"/>
      <c r="E3650" s="500"/>
      <c r="F3650" s="500"/>
      <c r="G3650" s="500"/>
      <c r="H3650" s="180"/>
      <c r="I3650" s="181"/>
      <c r="J3650" s="181"/>
      <c r="K3650" s="181"/>
      <c r="L3650" s="183"/>
      <c r="M3650" s="181"/>
      <c r="N3650" s="183"/>
      <c r="O3650" s="181"/>
      <c r="P3650" s="240">
        <v>977.4</v>
      </c>
      <c r="GO3650" s="277"/>
      <c r="GP3650" s="277"/>
      <c r="GQ3650" s="277"/>
      <c r="GR3650" s="277"/>
      <c r="GS3650" s="277"/>
      <c r="GT3650" s="277"/>
      <c r="GU3650" s="277"/>
      <c r="GW3650" s="157"/>
      <c r="GX3650" s="157"/>
      <c r="GY3650" s="157"/>
      <c r="GZ3650" s="277"/>
      <c r="HA3650" s="157"/>
      <c r="HB3650" s="157"/>
      <c r="HC3650" s="277" t="s">
        <v>438</v>
      </c>
      <c r="HD3650" s="277"/>
      <c r="HF3650" s="277"/>
      <c r="HH3650" s="289"/>
    </row>
    <row r="3651" spans="1:216" ht="33.75" customHeight="1">
      <c r="A3651" s="178" t="s">
        <v>1112</v>
      </c>
      <c r="B3651" s="179" t="s">
        <v>2557</v>
      </c>
      <c r="C3651" s="498" t="s">
        <v>2558</v>
      </c>
      <c r="D3651" s="498"/>
      <c r="E3651" s="498"/>
      <c r="F3651" s="498"/>
      <c r="G3651" s="498"/>
      <c r="H3651" s="180" t="s">
        <v>595</v>
      </c>
      <c r="I3651" s="181">
        <v>10</v>
      </c>
      <c r="J3651" s="182">
        <v>1</v>
      </c>
      <c r="K3651" s="182">
        <v>10</v>
      </c>
      <c r="L3651" s="218">
        <v>68.819999999999993</v>
      </c>
      <c r="M3651" s="219">
        <v>1.37</v>
      </c>
      <c r="N3651" s="221">
        <v>94.28</v>
      </c>
      <c r="O3651" s="217">
        <v>1.0367</v>
      </c>
      <c r="P3651" s="240">
        <v>977.4</v>
      </c>
      <c r="GO3651" s="277"/>
      <c r="GP3651" s="277"/>
      <c r="GQ3651" s="277" t="s">
        <v>2558</v>
      </c>
      <c r="GR3651" s="277"/>
      <c r="GS3651" s="277"/>
      <c r="GT3651" s="277"/>
      <c r="GU3651" s="277"/>
      <c r="GW3651" s="157"/>
      <c r="GX3651" s="157"/>
      <c r="GY3651" s="157"/>
      <c r="GZ3651" s="277"/>
      <c r="HA3651" s="157"/>
      <c r="HB3651" s="157"/>
      <c r="HC3651" s="277"/>
      <c r="HD3651" s="277"/>
      <c r="HF3651" s="277"/>
      <c r="HH3651" s="289"/>
    </row>
    <row r="3652" spans="1:216" ht="12.75" customHeight="1">
      <c r="A3652" s="186"/>
      <c r="B3652" s="187"/>
      <c r="C3652" s="499" t="s">
        <v>2011</v>
      </c>
      <c r="D3652" s="499"/>
      <c r="E3652" s="499"/>
      <c r="F3652" s="499"/>
      <c r="G3652" s="499"/>
      <c r="H3652" s="499"/>
      <c r="I3652" s="499"/>
      <c r="J3652" s="499"/>
      <c r="K3652" s="499"/>
      <c r="L3652" s="499"/>
      <c r="M3652" s="499"/>
      <c r="N3652" s="499"/>
      <c r="O3652" s="499"/>
      <c r="P3652" s="499"/>
      <c r="GO3652" s="277"/>
      <c r="GP3652" s="277"/>
      <c r="GQ3652" s="277"/>
      <c r="GR3652" s="277"/>
      <c r="GS3652" s="277"/>
      <c r="GT3652" s="277"/>
      <c r="GU3652" s="277"/>
      <c r="GV3652" s="140" t="s">
        <v>2011</v>
      </c>
      <c r="GW3652" s="157"/>
      <c r="GX3652" s="157"/>
      <c r="GY3652" s="157"/>
      <c r="GZ3652" s="277"/>
      <c r="HA3652" s="157"/>
      <c r="HB3652" s="157"/>
      <c r="HC3652" s="277"/>
      <c r="HD3652" s="277"/>
      <c r="HF3652" s="277"/>
      <c r="HH3652" s="289"/>
    </row>
    <row r="3653" spans="1:216" ht="12.75" customHeight="1">
      <c r="A3653" s="213"/>
      <c r="B3653" s="214"/>
      <c r="C3653" s="500" t="s">
        <v>438</v>
      </c>
      <c r="D3653" s="500"/>
      <c r="E3653" s="500"/>
      <c r="F3653" s="500"/>
      <c r="G3653" s="500"/>
      <c r="H3653" s="180"/>
      <c r="I3653" s="181"/>
      <c r="J3653" s="181"/>
      <c r="K3653" s="181"/>
      <c r="L3653" s="183"/>
      <c r="M3653" s="181"/>
      <c r="N3653" s="183"/>
      <c r="O3653" s="181"/>
      <c r="P3653" s="240">
        <v>977.4</v>
      </c>
      <c r="GO3653" s="277"/>
      <c r="GP3653" s="277"/>
      <c r="GQ3653" s="277"/>
      <c r="GR3653" s="277"/>
      <c r="GS3653" s="277"/>
      <c r="GT3653" s="277"/>
      <c r="GU3653" s="277"/>
      <c r="GW3653" s="157"/>
      <c r="GX3653" s="157"/>
      <c r="GY3653" s="157"/>
      <c r="GZ3653" s="277"/>
      <c r="HA3653" s="157"/>
      <c r="HB3653" s="157"/>
      <c r="HC3653" s="277" t="s">
        <v>438</v>
      </c>
      <c r="HD3653" s="277"/>
      <c r="HF3653" s="277"/>
      <c r="HH3653" s="289"/>
    </row>
    <row r="3654" spans="1:216" ht="22.5" customHeight="1">
      <c r="A3654" s="178" t="s">
        <v>1115</v>
      </c>
      <c r="B3654" s="179" t="s">
        <v>2559</v>
      </c>
      <c r="C3654" s="498" t="s">
        <v>2560</v>
      </c>
      <c r="D3654" s="498"/>
      <c r="E3654" s="498"/>
      <c r="F3654" s="498"/>
      <c r="G3654" s="498"/>
      <c r="H3654" s="180" t="s">
        <v>610</v>
      </c>
      <c r="I3654" s="181">
        <v>2</v>
      </c>
      <c r="J3654" s="182">
        <v>1</v>
      </c>
      <c r="K3654" s="182">
        <v>2</v>
      </c>
      <c r="L3654" s="218">
        <v>829.04</v>
      </c>
      <c r="M3654" s="219">
        <v>1.37</v>
      </c>
      <c r="N3654" s="239">
        <v>1135.78</v>
      </c>
      <c r="O3654" s="217">
        <v>1.0367</v>
      </c>
      <c r="P3654" s="212">
        <v>2354.9299999999998</v>
      </c>
      <c r="GO3654" s="277"/>
      <c r="GP3654" s="277"/>
      <c r="GQ3654" s="277" t="s">
        <v>2560</v>
      </c>
      <c r="GR3654" s="277"/>
      <c r="GS3654" s="277"/>
      <c r="GT3654" s="277"/>
      <c r="GU3654" s="277"/>
      <c r="GW3654" s="157"/>
      <c r="GX3654" s="157"/>
      <c r="GY3654" s="157"/>
      <c r="GZ3654" s="277"/>
      <c r="HA3654" s="157"/>
      <c r="HB3654" s="157"/>
      <c r="HC3654" s="277"/>
      <c r="HD3654" s="277"/>
      <c r="HF3654" s="277"/>
      <c r="HH3654" s="289"/>
    </row>
    <row r="3655" spans="1:216" ht="12.75" customHeight="1">
      <c r="A3655" s="186"/>
      <c r="B3655" s="187"/>
      <c r="C3655" s="499" t="s">
        <v>2011</v>
      </c>
      <c r="D3655" s="499"/>
      <c r="E3655" s="499"/>
      <c r="F3655" s="499"/>
      <c r="G3655" s="499"/>
      <c r="H3655" s="499"/>
      <c r="I3655" s="499"/>
      <c r="J3655" s="499"/>
      <c r="K3655" s="499"/>
      <c r="L3655" s="499"/>
      <c r="M3655" s="499"/>
      <c r="N3655" s="499"/>
      <c r="O3655" s="499"/>
      <c r="P3655" s="499"/>
      <c r="GO3655" s="277"/>
      <c r="GP3655" s="277"/>
      <c r="GQ3655" s="277"/>
      <c r="GR3655" s="277"/>
      <c r="GS3655" s="277"/>
      <c r="GT3655" s="277"/>
      <c r="GU3655" s="277"/>
      <c r="GV3655" s="140" t="s">
        <v>2011</v>
      </c>
      <c r="GW3655" s="157"/>
      <c r="GX3655" s="157"/>
      <c r="GY3655" s="157"/>
      <c r="GZ3655" s="277"/>
      <c r="HA3655" s="157"/>
      <c r="HB3655" s="157"/>
      <c r="HC3655" s="277"/>
      <c r="HD3655" s="277"/>
      <c r="HF3655" s="277"/>
      <c r="HH3655" s="289"/>
    </row>
    <row r="3656" spans="1:216" ht="12.75" customHeight="1">
      <c r="A3656" s="213"/>
      <c r="B3656" s="214"/>
      <c r="C3656" s="500" t="s">
        <v>438</v>
      </c>
      <c r="D3656" s="500"/>
      <c r="E3656" s="500"/>
      <c r="F3656" s="500"/>
      <c r="G3656" s="500"/>
      <c r="H3656" s="180"/>
      <c r="I3656" s="181"/>
      <c r="J3656" s="181"/>
      <c r="K3656" s="181"/>
      <c r="L3656" s="183"/>
      <c r="M3656" s="181"/>
      <c r="N3656" s="183"/>
      <c r="O3656" s="181"/>
      <c r="P3656" s="212">
        <v>2354.9299999999998</v>
      </c>
      <c r="GO3656" s="277"/>
      <c r="GP3656" s="277"/>
      <c r="GQ3656" s="277"/>
      <c r="GR3656" s="277"/>
      <c r="GS3656" s="277"/>
      <c r="GT3656" s="277"/>
      <c r="GU3656" s="277"/>
      <c r="GW3656" s="157"/>
      <c r="GX3656" s="157"/>
      <c r="GY3656" s="157"/>
      <c r="GZ3656" s="277"/>
      <c r="HA3656" s="157"/>
      <c r="HB3656" s="157"/>
      <c r="HC3656" s="277" t="s">
        <v>438</v>
      </c>
      <c r="HD3656" s="277"/>
      <c r="HF3656" s="277"/>
      <c r="HH3656" s="289"/>
    </row>
    <row r="3657" spans="1:216" ht="22.5" customHeight="1">
      <c r="A3657" s="178" t="s">
        <v>1118</v>
      </c>
      <c r="B3657" s="179" t="s">
        <v>2561</v>
      </c>
      <c r="C3657" s="498" t="s">
        <v>2562</v>
      </c>
      <c r="D3657" s="498"/>
      <c r="E3657" s="498"/>
      <c r="F3657" s="498"/>
      <c r="G3657" s="498"/>
      <c r="H3657" s="180" t="s">
        <v>610</v>
      </c>
      <c r="I3657" s="181">
        <v>2</v>
      </c>
      <c r="J3657" s="182">
        <v>1</v>
      </c>
      <c r="K3657" s="182">
        <v>2</v>
      </c>
      <c r="L3657" s="218">
        <v>994.87</v>
      </c>
      <c r="M3657" s="219">
        <v>1.37</v>
      </c>
      <c r="N3657" s="239">
        <v>1362.97</v>
      </c>
      <c r="O3657" s="217">
        <v>1.0367</v>
      </c>
      <c r="P3657" s="212">
        <v>2825.98</v>
      </c>
      <c r="GO3657" s="277"/>
      <c r="GP3657" s="277"/>
      <c r="GQ3657" s="277" t="s">
        <v>2562</v>
      </c>
      <c r="GR3657" s="277"/>
      <c r="GS3657" s="277"/>
      <c r="GT3657" s="277"/>
      <c r="GU3657" s="277"/>
      <c r="GW3657" s="157"/>
      <c r="GX3657" s="157"/>
      <c r="GY3657" s="157"/>
      <c r="GZ3657" s="277"/>
      <c r="HA3657" s="157"/>
      <c r="HB3657" s="157"/>
      <c r="HC3657" s="277"/>
      <c r="HD3657" s="277"/>
      <c r="HF3657" s="277"/>
      <c r="HH3657" s="289"/>
    </row>
    <row r="3658" spans="1:216" ht="12.75" customHeight="1">
      <c r="A3658" s="186"/>
      <c r="B3658" s="187"/>
      <c r="C3658" s="499" t="s">
        <v>2011</v>
      </c>
      <c r="D3658" s="499"/>
      <c r="E3658" s="499"/>
      <c r="F3658" s="499"/>
      <c r="G3658" s="499"/>
      <c r="H3658" s="499"/>
      <c r="I3658" s="499"/>
      <c r="J3658" s="499"/>
      <c r="K3658" s="499"/>
      <c r="L3658" s="499"/>
      <c r="M3658" s="499"/>
      <c r="N3658" s="499"/>
      <c r="O3658" s="499"/>
      <c r="P3658" s="499"/>
      <c r="GO3658" s="277"/>
      <c r="GP3658" s="277"/>
      <c r="GQ3658" s="277"/>
      <c r="GR3658" s="277"/>
      <c r="GS3658" s="277"/>
      <c r="GT3658" s="277"/>
      <c r="GU3658" s="277"/>
      <c r="GV3658" s="140" t="s">
        <v>2011</v>
      </c>
      <c r="GW3658" s="157"/>
      <c r="GX3658" s="157"/>
      <c r="GY3658" s="157"/>
      <c r="GZ3658" s="277"/>
      <c r="HA3658" s="157"/>
      <c r="HB3658" s="157"/>
      <c r="HC3658" s="277"/>
      <c r="HD3658" s="277"/>
      <c r="HF3658" s="277"/>
      <c r="HH3658" s="289"/>
    </row>
    <row r="3659" spans="1:216" ht="12.75" customHeight="1">
      <c r="A3659" s="213"/>
      <c r="B3659" s="214"/>
      <c r="C3659" s="500" t="s">
        <v>438</v>
      </c>
      <c r="D3659" s="500"/>
      <c r="E3659" s="500"/>
      <c r="F3659" s="500"/>
      <c r="G3659" s="500"/>
      <c r="H3659" s="180"/>
      <c r="I3659" s="181"/>
      <c r="J3659" s="181"/>
      <c r="K3659" s="181"/>
      <c r="L3659" s="183"/>
      <c r="M3659" s="181"/>
      <c r="N3659" s="183"/>
      <c r="O3659" s="181"/>
      <c r="P3659" s="212">
        <v>2825.98</v>
      </c>
      <c r="GO3659" s="277"/>
      <c r="GP3659" s="277"/>
      <c r="GQ3659" s="277"/>
      <c r="GR3659" s="277"/>
      <c r="GS3659" s="277"/>
      <c r="GT3659" s="277"/>
      <c r="GU3659" s="277"/>
      <c r="GW3659" s="157"/>
      <c r="GX3659" s="157"/>
      <c r="GY3659" s="157"/>
      <c r="GZ3659" s="277"/>
      <c r="HA3659" s="157"/>
      <c r="HB3659" s="157"/>
      <c r="HC3659" s="277" t="s">
        <v>438</v>
      </c>
      <c r="HD3659" s="277"/>
      <c r="HF3659" s="277"/>
      <c r="HH3659" s="289"/>
    </row>
    <row r="3660" spans="1:216" ht="22.5" customHeight="1">
      <c r="A3660" s="178" t="s">
        <v>1121</v>
      </c>
      <c r="B3660" s="179" t="s">
        <v>2563</v>
      </c>
      <c r="C3660" s="498" t="s">
        <v>2564</v>
      </c>
      <c r="D3660" s="498"/>
      <c r="E3660" s="498"/>
      <c r="F3660" s="498"/>
      <c r="G3660" s="498"/>
      <c r="H3660" s="180" t="s">
        <v>610</v>
      </c>
      <c r="I3660" s="181">
        <v>0.5</v>
      </c>
      <c r="J3660" s="182">
        <v>1</v>
      </c>
      <c r="K3660" s="222">
        <v>0.5</v>
      </c>
      <c r="L3660" s="211">
        <v>1384.39</v>
      </c>
      <c r="M3660" s="219">
        <v>1.37</v>
      </c>
      <c r="N3660" s="239">
        <v>1896.61</v>
      </c>
      <c r="O3660" s="217">
        <v>1.0367</v>
      </c>
      <c r="P3660" s="240">
        <v>983.11</v>
      </c>
      <c r="GO3660" s="277"/>
      <c r="GP3660" s="277"/>
      <c r="GQ3660" s="277" t="s">
        <v>2564</v>
      </c>
      <c r="GR3660" s="277"/>
      <c r="GS3660" s="277"/>
      <c r="GT3660" s="277"/>
      <c r="GU3660" s="277"/>
      <c r="GW3660" s="157"/>
      <c r="GX3660" s="157"/>
      <c r="GY3660" s="157"/>
      <c r="GZ3660" s="277"/>
      <c r="HA3660" s="157"/>
      <c r="HB3660" s="157"/>
      <c r="HC3660" s="277"/>
      <c r="HD3660" s="277"/>
      <c r="HF3660" s="277"/>
      <c r="HH3660" s="289"/>
    </row>
    <row r="3661" spans="1:216" ht="12.75" customHeight="1">
      <c r="A3661" s="186"/>
      <c r="B3661" s="187"/>
      <c r="C3661" s="499" t="s">
        <v>2011</v>
      </c>
      <c r="D3661" s="499"/>
      <c r="E3661" s="499"/>
      <c r="F3661" s="499"/>
      <c r="G3661" s="499"/>
      <c r="H3661" s="499"/>
      <c r="I3661" s="499"/>
      <c r="J3661" s="499"/>
      <c r="K3661" s="499"/>
      <c r="L3661" s="499"/>
      <c r="M3661" s="499"/>
      <c r="N3661" s="499"/>
      <c r="O3661" s="499"/>
      <c r="P3661" s="499"/>
      <c r="GO3661" s="277"/>
      <c r="GP3661" s="277"/>
      <c r="GQ3661" s="277"/>
      <c r="GR3661" s="277"/>
      <c r="GS3661" s="277"/>
      <c r="GT3661" s="277"/>
      <c r="GU3661" s="277"/>
      <c r="GV3661" s="140" t="s">
        <v>2011</v>
      </c>
      <c r="GW3661" s="157"/>
      <c r="GX3661" s="157"/>
      <c r="GY3661" s="157"/>
      <c r="GZ3661" s="277"/>
      <c r="HA3661" s="157"/>
      <c r="HB3661" s="157"/>
      <c r="HC3661" s="277"/>
      <c r="HD3661" s="277"/>
      <c r="HF3661" s="277"/>
      <c r="HH3661" s="289"/>
    </row>
    <row r="3662" spans="1:216" ht="12.75" customHeight="1">
      <c r="A3662" s="213"/>
      <c r="B3662" s="214"/>
      <c r="C3662" s="500" t="s">
        <v>438</v>
      </c>
      <c r="D3662" s="500"/>
      <c r="E3662" s="500"/>
      <c r="F3662" s="500"/>
      <c r="G3662" s="500"/>
      <c r="H3662" s="180"/>
      <c r="I3662" s="181"/>
      <c r="J3662" s="181"/>
      <c r="K3662" s="181"/>
      <c r="L3662" s="183"/>
      <c r="M3662" s="181"/>
      <c r="N3662" s="183"/>
      <c r="O3662" s="181"/>
      <c r="P3662" s="240">
        <v>983.11</v>
      </c>
      <c r="GO3662" s="277"/>
      <c r="GP3662" s="277"/>
      <c r="GQ3662" s="277"/>
      <c r="GR3662" s="277"/>
      <c r="GS3662" s="277"/>
      <c r="GT3662" s="277"/>
      <c r="GU3662" s="277"/>
      <c r="GW3662" s="157"/>
      <c r="GX3662" s="157"/>
      <c r="GY3662" s="157"/>
      <c r="GZ3662" s="277"/>
      <c r="HA3662" s="157"/>
      <c r="HB3662" s="157"/>
      <c r="HC3662" s="277" t="s">
        <v>438</v>
      </c>
      <c r="HD3662" s="277"/>
      <c r="HF3662" s="277"/>
      <c r="HH3662" s="289"/>
    </row>
    <row r="3663" spans="1:216" ht="12.75" customHeight="1">
      <c r="A3663" s="178" t="s">
        <v>1125</v>
      </c>
      <c r="B3663" s="179" t="s">
        <v>2565</v>
      </c>
      <c r="C3663" s="498" t="s">
        <v>2566</v>
      </c>
      <c r="D3663" s="498"/>
      <c r="E3663" s="498"/>
      <c r="F3663" s="498"/>
      <c r="G3663" s="498"/>
      <c r="H3663" s="180" t="s">
        <v>587</v>
      </c>
      <c r="I3663" s="181">
        <v>30</v>
      </c>
      <c r="J3663" s="182">
        <v>1</v>
      </c>
      <c r="K3663" s="182">
        <v>30</v>
      </c>
      <c r="L3663" s="218">
        <v>96.92</v>
      </c>
      <c r="M3663" s="219">
        <v>1.24</v>
      </c>
      <c r="N3663" s="221">
        <v>120.18</v>
      </c>
      <c r="O3663" s="217">
        <v>1.0367</v>
      </c>
      <c r="P3663" s="212">
        <v>3737.72</v>
      </c>
      <c r="GO3663" s="277"/>
      <c r="GP3663" s="277"/>
      <c r="GQ3663" s="277" t="s">
        <v>2566</v>
      </c>
      <c r="GR3663" s="277"/>
      <c r="GS3663" s="277"/>
      <c r="GT3663" s="277"/>
      <c r="GU3663" s="277"/>
      <c r="GW3663" s="157"/>
      <c r="GX3663" s="157"/>
      <c r="GY3663" s="157"/>
      <c r="GZ3663" s="277"/>
      <c r="HA3663" s="157"/>
      <c r="HB3663" s="157"/>
      <c r="HC3663" s="277"/>
      <c r="HD3663" s="277"/>
      <c r="HF3663" s="277"/>
      <c r="HH3663" s="289"/>
    </row>
    <row r="3664" spans="1:216" ht="12.75" customHeight="1">
      <c r="A3664" s="186"/>
      <c r="B3664" s="187"/>
      <c r="C3664" s="499" t="s">
        <v>2011</v>
      </c>
      <c r="D3664" s="499"/>
      <c r="E3664" s="499"/>
      <c r="F3664" s="499"/>
      <c r="G3664" s="499"/>
      <c r="H3664" s="499"/>
      <c r="I3664" s="499"/>
      <c r="J3664" s="499"/>
      <c r="K3664" s="499"/>
      <c r="L3664" s="499"/>
      <c r="M3664" s="499"/>
      <c r="N3664" s="499"/>
      <c r="O3664" s="499"/>
      <c r="P3664" s="499"/>
      <c r="GO3664" s="277"/>
      <c r="GP3664" s="277"/>
      <c r="GQ3664" s="277"/>
      <c r="GR3664" s="277"/>
      <c r="GS3664" s="277"/>
      <c r="GT3664" s="277"/>
      <c r="GU3664" s="277"/>
      <c r="GV3664" s="140" t="s">
        <v>2011</v>
      </c>
      <c r="GW3664" s="157"/>
      <c r="GX3664" s="157"/>
      <c r="GY3664" s="157"/>
      <c r="GZ3664" s="277"/>
      <c r="HA3664" s="157"/>
      <c r="HB3664" s="157"/>
      <c r="HC3664" s="277"/>
      <c r="HD3664" s="277"/>
      <c r="HF3664" s="277"/>
      <c r="HH3664" s="289"/>
    </row>
    <row r="3665" spans="1:216" ht="12.75" customHeight="1">
      <c r="A3665" s="213"/>
      <c r="B3665" s="214"/>
      <c r="C3665" s="500" t="s">
        <v>438</v>
      </c>
      <c r="D3665" s="500"/>
      <c r="E3665" s="500"/>
      <c r="F3665" s="500"/>
      <c r="G3665" s="500"/>
      <c r="H3665" s="180"/>
      <c r="I3665" s="181"/>
      <c r="J3665" s="181"/>
      <c r="K3665" s="181"/>
      <c r="L3665" s="183"/>
      <c r="M3665" s="181"/>
      <c r="N3665" s="183"/>
      <c r="O3665" s="181"/>
      <c r="P3665" s="212">
        <v>3737.72</v>
      </c>
      <c r="GO3665" s="277"/>
      <c r="GP3665" s="277"/>
      <c r="GQ3665" s="277"/>
      <c r="GR3665" s="277"/>
      <c r="GS3665" s="277"/>
      <c r="GT3665" s="277"/>
      <c r="GU3665" s="277"/>
      <c r="GW3665" s="157"/>
      <c r="GX3665" s="157"/>
      <c r="GY3665" s="157"/>
      <c r="GZ3665" s="277"/>
      <c r="HA3665" s="157"/>
      <c r="HB3665" s="157"/>
      <c r="HC3665" s="277" t="s">
        <v>438</v>
      </c>
      <c r="HD3665" s="277"/>
      <c r="HF3665" s="277"/>
      <c r="HH3665" s="289"/>
    </row>
    <row r="3666" spans="1:216" ht="22.5" customHeight="1">
      <c r="A3666" s="178" t="s">
        <v>1129</v>
      </c>
      <c r="B3666" s="179" t="s">
        <v>2567</v>
      </c>
      <c r="C3666" s="498" t="s">
        <v>2568</v>
      </c>
      <c r="D3666" s="498"/>
      <c r="E3666" s="498"/>
      <c r="F3666" s="498"/>
      <c r="G3666" s="498"/>
      <c r="H3666" s="180" t="s">
        <v>587</v>
      </c>
      <c r="I3666" s="181">
        <v>30</v>
      </c>
      <c r="J3666" s="182">
        <v>1</v>
      </c>
      <c r="K3666" s="182">
        <v>30</v>
      </c>
      <c r="L3666" s="218">
        <v>142.36000000000001</v>
      </c>
      <c r="M3666" s="219">
        <v>1.24</v>
      </c>
      <c r="N3666" s="221">
        <v>176.53</v>
      </c>
      <c r="O3666" s="217">
        <v>1.0367</v>
      </c>
      <c r="P3666" s="212">
        <v>5490.26</v>
      </c>
      <c r="GO3666" s="277"/>
      <c r="GP3666" s="277"/>
      <c r="GQ3666" s="277" t="s">
        <v>2568</v>
      </c>
      <c r="GR3666" s="277"/>
      <c r="GS3666" s="277"/>
      <c r="GT3666" s="277"/>
      <c r="GU3666" s="277"/>
      <c r="GW3666" s="157"/>
      <c r="GX3666" s="157"/>
      <c r="GY3666" s="157"/>
      <c r="GZ3666" s="277"/>
      <c r="HA3666" s="157"/>
      <c r="HB3666" s="157"/>
      <c r="HC3666" s="277"/>
      <c r="HD3666" s="277"/>
      <c r="HF3666" s="277"/>
      <c r="HH3666" s="289"/>
    </row>
    <row r="3667" spans="1:216" ht="12.75" customHeight="1">
      <c r="A3667" s="186"/>
      <c r="B3667" s="187"/>
      <c r="C3667" s="499" t="s">
        <v>2011</v>
      </c>
      <c r="D3667" s="499"/>
      <c r="E3667" s="499"/>
      <c r="F3667" s="499"/>
      <c r="G3667" s="499"/>
      <c r="H3667" s="499"/>
      <c r="I3667" s="499"/>
      <c r="J3667" s="499"/>
      <c r="K3667" s="499"/>
      <c r="L3667" s="499"/>
      <c r="M3667" s="499"/>
      <c r="N3667" s="499"/>
      <c r="O3667" s="499"/>
      <c r="P3667" s="499"/>
      <c r="GO3667" s="277"/>
      <c r="GP3667" s="277"/>
      <c r="GQ3667" s="277"/>
      <c r="GR3667" s="277"/>
      <c r="GS3667" s="277"/>
      <c r="GT3667" s="277"/>
      <c r="GU3667" s="277"/>
      <c r="GV3667" s="140" t="s">
        <v>2011</v>
      </c>
      <c r="GW3667" s="157"/>
      <c r="GX3667" s="157"/>
      <c r="GY3667" s="157"/>
      <c r="GZ3667" s="277"/>
      <c r="HA3667" s="157"/>
      <c r="HB3667" s="157"/>
      <c r="HC3667" s="277"/>
      <c r="HD3667" s="277"/>
      <c r="HF3667" s="277"/>
      <c r="HH3667" s="289"/>
    </row>
    <row r="3668" spans="1:216" ht="12.75" customHeight="1">
      <c r="A3668" s="213"/>
      <c r="B3668" s="214"/>
      <c r="C3668" s="500" t="s">
        <v>438</v>
      </c>
      <c r="D3668" s="500"/>
      <c r="E3668" s="500"/>
      <c r="F3668" s="500"/>
      <c r="G3668" s="500"/>
      <c r="H3668" s="180"/>
      <c r="I3668" s="181"/>
      <c r="J3668" s="181"/>
      <c r="K3668" s="181"/>
      <c r="L3668" s="183"/>
      <c r="M3668" s="181"/>
      <c r="N3668" s="183"/>
      <c r="O3668" s="181"/>
      <c r="P3668" s="212">
        <v>5490.26</v>
      </c>
      <c r="GO3668" s="277"/>
      <c r="GP3668" s="277"/>
      <c r="GQ3668" s="277"/>
      <c r="GR3668" s="277"/>
      <c r="GS3668" s="277"/>
      <c r="GT3668" s="277"/>
      <c r="GU3668" s="277"/>
      <c r="GW3668" s="157"/>
      <c r="GX3668" s="157"/>
      <c r="GY3668" s="157"/>
      <c r="GZ3668" s="277"/>
      <c r="HA3668" s="157"/>
      <c r="HB3668" s="157"/>
      <c r="HC3668" s="277" t="s">
        <v>438</v>
      </c>
      <c r="HD3668" s="277"/>
      <c r="HF3668" s="277"/>
      <c r="HH3668" s="289"/>
    </row>
    <row r="3669" spans="1:216" ht="12.75" customHeight="1">
      <c r="A3669" s="178" t="s">
        <v>1132</v>
      </c>
      <c r="B3669" s="179" t="s">
        <v>2569</v>
      </c>
      <c r="C3669" s="498" t="s">
        <v>2570</v>
      </c>
      <c r="D3669" s="498"/>
      <c r="E3669" s="498"/>
      <c r="F3669" s="498"/>
      <c r="G3669" s="498"/>
      <c r="H3669" s="180" t="s">
        <v>587</v>
      </c>
      <c r="I3669" s="181">
        <v>30</v>
      </c>
      <c r="J3669" s="182">
        <v>1</v>
      </c>
      <c r="K3669" s="182">
        <v>30</v>
      </c>
      <c r="L3669" s="218">
        <v>85.97</v>
      </c>
      <c r="M3669" s="219">
        <v>1.24</v>
      </c>
      <c r="N3669" s="221">
        <v>106.6</v>
      </c>
      <c r="O3669" s="217">
        <v>1.0367</v>
      </c>
      <c r="P3669" s="212">
        <v>3315.37</v>
      </c>
      <c r="GO3669" s="277"/>
      <c r="GP3669" s="277"/>
      <c r="GQ3669" s="277" t="s">
        <v>2570</v>
      </c>
      <c r="GR3669" s="277"/>
      <c r="GS3669" s="277"/>
      <c r="GT3669" s="277"/>
      <c r="GU3669" s="277"/>
      <c r="GW3669" s="157"/>
      <c r="GX3669" s="157"/>
      <c r="GY3669" s="157"/>
      <c r="GZ3669" s="277"/>
      <c r="HA3669" s="157"/>
      <c r="HB3669" s="157"/>
      <c r="HC3669" s="277"/>
      <c r="HD3669" s="277"/>
      <c r="HF3669" s="277"/>
      <c r="HH3669" s="289"/>
    </row>
    <row r="3670" spans="1:216" ht="12.75" customHeight="1">
      <c r="A3670" s="186"/>
      <c r="B3670" s="187"/>
      <c r="C3670" s="499" t="s">
        <v>2011</v>
      </c>
      <c r="D3670" s="499"/>
      <c r="E3670" s="499"/>
      <c r="F3670" s="499"/>
      <c r="G3670" s="499"/>
      <c r="H3670" s="499"/>
      <c r="I3670" s="499"/>
      <c r="J3670" s="499"/>
      <c r="K3670" s="499"/>
      <c r="L3670" s="499"/>
      <c r="M3670" s="499"/>
      <c r="N3670" s="499"/>
      <c r="O3670" s="499"/>
      <c r="P3670" s="499"/>
      <c r="GO3670" s="277"/>
      <c r="GP3670" s="277"/>
      <c r="GQ3670" s="277"/>
      <c r="GR3670" s="277"/>
      <c r="GS3670" s="277"/>
      <c r="GT3670" s="277"/>
      <c r="GU3670" s="277"/>
      <c r="GV3670" s="140" t="s">
        <v>2011</v>
      </c>
      <c r="GW3670" s="157"/>
      <c r="GX3670" s="157"/>
      <c r="GY3670" s="157"/>
      <c r="GZ3670" s="277"/>
      <c r="HA3670" s="157"/>
      <c r="HB3670" s="157"/>
      <c r="HC3670" s="277"/>
      <c r="HD3670" s="277"/>
      <c r="HF3670" s="277"/>
      <c r="HH3670" s="289"/>
    </row>
    <row r="3671" spans="1:216" ht="12.75" customHeight="1">
      <c r="A3671" s="213"/>
      <c r="B3671" s="214"/>
      <c r="C3671" s="500" t="s">
        <v>438</v>
      </c>
      <c r="D3671" s="500"/>
      <c r="E3671" s="500"/>
      <c r="F3671" s="500"/>
      <c r="G3671" s="500"/>
      <c r="H3671" s="180"/>
      <c r="I3671" s="181"/>
      <c r="J3671" s="181"/>
      <c r="K3671" s="181"/>
      <c r="L3671" s="183"/>
      <c r="M3671" s="181"/>
      <c r="N3671" s="183"/>
      <c r="O3671" s="181"/>
      <c r="P3671" s="212">
        <v>3315.37</v>
      </c>
      <c r="GO3671" s="277"/>
      <c r="GP3671" s="277"/>
      <c r="GQ3671" s="277"/>
      <c r="GR3671" s="277"/>
      <c r="GS3671" s="277"/>
      <c r="GT3671" s="277"/>
      <c r="GU3671" s="277"/>
      <c r="GW3671" s="157"/>
      <c r="GX3671" s="157"/>
      <c r="GY3671" s="157"/>
      <c r="GZ3671" s="277"/>
      <c r="HA3671" s="157"/>
      <c r="HB3671" s="157"/>
      <c r="HC3671" s="277" t="s">
        <v>438</v>
      </c>
      <c r="HD3671" s="277"/>
      <c r="HF3671" s="277"/>
      <c r="HH3671" s="289"/>
    </row>
    <row r="3672" spans="1:216" ht="12.75" customHeight="1">
      <c r="A3672" s="178" t="s">
        <v>1135</v>
      </c>
      <c r="B3672" s="179" t="s">
        <v>2482</v>
      </c>
      <c r="C3672" s="498" t="s">
        <v>2484</v>
      </c>
      <c r="D3672" s="498"/>
      <c r="E3672" s="498"/>
      <c r="F3672" s="498"/>
      <c r="G3672" s="498"/>
      <c r="H3672" s="180" t="s">
        <v>418</v>
      </c>
      <c r="I3672" s="181">
        <v>7.9999999999999996E-6</v>
      </c>
      <c r="J3672" s="182">
        <v>1</v>
      </c>
      <c r="K3672" s="254">
        <v>7.9999999999999996E-6</v>
      </c>
      <c r="L3672" s="211">
        <v>115839.2</v>
      </c>
      <c r="M3672" s="222">
        <v>1.3</v>
      </c>
      <c r="N3672" s="239">
        <v>150590.96</v>
      </c>
      <c r="O3672" s="217">
        <v>1.0367</v>
      </c>
      <c r="P3672" s="240">
        <v>1.25</v>
      </c>
      <c r="GO3672" s="277"/>
      <c r="GP3672" s="277"/>
      <c r="GQ3672" s="277" t="s">
        <v>2484</v>
      </c>
      <c r="GR3672" s="277"/>
      <c r="GS3672" s="277"/>
      <c r="GT3672" s="277"/>
      <c r="GU3672" s="277"/>
      <c r="GW3672" s="157"/>
      <c r="GX3672" s="157"/>
      <c r="GY3672" s="157"/>
      <c r="GZ3672" s="277"/>
      <c r="HA3672" s="157"/>
      <c r="HB3672" s="157"/>
      <c r="HC3672" s="277"/>
      <c r="HD3672" s="277"/>
      <c r="HF3672" s="277"/>
      <c r="HH3672" s="289"/>
    </row>
    <row r="3673" spans="1:216" ht="12.75" customHeight="1">
      <c r="A3673" s="186"/>
      <c r="B3673" s="187"/>
      <c r="C3673" s="499" t="s">
        <v>2011</v>
      </c>
      <c r="D3673" s="499"/>
      <c r="E3673" s="499"/>
      <c r="F3673" s="499"/>
      <c r="G3673" s="499"/>
      <c r="H3673" s="499"/>
      <c r="I3673" s="499"/>
      <c r="J3673" s="499"/>
      <c r="K3673" s="499"/>
      <c r="L3673" s="499"/>
      <c r="M3673" s="499"/>
      <c r="N3673" s="499"/>
      <c r="O3673" s="499"/>
      <c r="P3673" s="499"/>
      <c r="GO3673" s="277"/>
      <c r="GP3673" s="277"/>
      <c r="GQ3673" s="277"/>
      <c r="GR3673" s="277"/>
      <c r="GS3673" s="277"/>
      <c r="GT3673" s="277"/>
      <c r="GU3673" s="277"/>
      <c r="GV3673" s="140" t="s">
        <v>2011</v>
      </c>
      <c r="GW3673" s="157"/>
      <c r="GX3673" s="157"/>
      <c r="GY3673" s="157"/>
      <c r="GZ3673" s="277"/>
      <c r="HA3673" s="157"/>
      <c r="HB3673" s="157"/>
      <c r="HC3673" s="277"/>
      <c r="HD3673" s="277"/>
      <c r="HF3673" s="277"/>
      <c r="HH3673" s="289"/>
    </row>
    <row r="3674" spans="1:216" ht="12.75" customHeight="1">
      <c r="A3674" s="213"/>
      <c r="B3674" s="214"/>
      <c r="C3674" s="500" t="s">
        <v>438</v>
      </c>
      <c r="D3674" s="500"/>
      <c r="E3674" s="500"/>
      <c r="F3674" s="500"/>
      <c r="G3674" s="500"/>
      <c r="H3674" s="180"/>
      <c r="I3674" s="181"/>
      <c r="J3674" s="181"/>
      <c r="K3674" s="181"/>
      <c r="L3674" s="183"/>
      <c r="M3674" s="181"/>
      <c r="N3674" s="183"/>
      <c r="O3674" s="181"/>
      <c r="P3674" s="240">
        <v>1.25</v>
      </c>
      <c r="GO3674" s="277"/>
      <c r="GP3674" s="277"/>
      <c r="GQ3674" s="277"/>
      <c r="GR3674" s="277"/>
      <c r="GS3674" s="277"/>
      <c r="GT3674" s="277"/>
      <c r="GU3674" s="277"/>
      <c r="GW3674" s="157"/>
      <c r="GX3674" s="157"/>
      <c r="GY3674" s="157"/>
      <c r="GZ3674" s="277"/>
      <c r="HA3674" s="157"/>
      <c r="HB3674" s="157"/>
      <c r="HC3674" s="277" t="s">
        <v>438</v>
      </c>
      <c r="HD3674" s="277"/>
      <c r="HF3674" s="277"/>
      <c r="HH3674" s="289"/>
    </row>
    <row r="3675" spans="1:216" ht="22.5" customHeight="1">
      <c r="A3675" s="178" t="s">
        <v>1137</v>
      </c>
      <c r="B3675" s="179" t="s">
        <v>2571</v>
      </c>
      <c r="C3675" s="498" t="s">
        <v>2572</v>
      </c>
      <c r="D3675" s="498"/>
      <c r="E3675" s="498"/>
      <c r="F3675" s="498"/>
      <c r="G3675" s="498"/>
      <c r="H3675" s="180" t="s">
        <v>413</v>
      </c>
      <c r="I3675" s="181">
        <v>0.06</v>
      </c>
      <c r="J3675" s="182">
        <v>1</v>
      </c>
      <c r="K3675" s="219">
        <v>0.06</v>
      </c>
      <c r="L3675" s="218">
        <v>194.48</v>
      </c>
      <c r="M3675" s="222">
        <v>1.3</v>
      </c>
      <c r="N3675" s="221">
        <v>252.82</v>
      </c>
      <c r="O3675" s="217">
        <v>1.0367</v>
      </c>
      <c r="P3675" s="240">
        <v>15.73</v>
      </c>
      <c r="GO3675" s="277"/>
      <c r="GP3675" s="277"/>
      <c r="GQ3675" s="277" t="s">
        <v>2572</v>
      </c>
      <c r="GR3675" s="277"/>
      <c r="GS3675" s="277"/>
      <c r="GT3675" s="277"/>
      <c r="GU3675" s="277"/>
      <c r="GW3675" s="157"/>
      <c r="GX3675" s="157"/>
      <c r="GY3675" s="157"/>
      <c r="GZ3675" s="277"/>
      <c r="HA3675" s="157"/>
      <c r="HB3675" s="157"/>
      <c r="HC3675" s="277"/>
      <c r="HD3675" s="277"/>
      <c r="HF3675" s="277"/>
      <c r="HH3675" s="289"/>
    </row>
    <row r="3676" spans="1:216" ht="12.75" customHeight="1">
      <c r="A3676" s="186"/>
      <c r="B3676" s="187"/>
      <c r="C3676" s="499" t="s">
        <v>2011</v>
      </c>
      <c r="D3676" s="499"/>
      <c r="E3676" s="499"/>
      <c r="F3676" s="499"/>
      <c r="G3676" s="499"/>
      <c r="H3676" s="499"/>
      <c r="I3676" s="499"/>
      <c r="J3676" s="499"/>
      <c r="K3676" s="499"/>
      <c r="L3676" s="499"/>
      <c r="M3676" s="499"/>
      <c r="N3676" s="499"/>
      <c r="O3676" s="499"/>
      <c r="P3676" s="499"/>
      <c r="GO3676" s="277"/>
      <c r="GP3676" s="277"/>
      <c r="GQ3676" s="277"/>
      <c r="GR3676" s="277"/>
      <c r="GS3676" s="277"/>
      <c r="GT3676" s="277"/>
      <c r="GU3676" s="277"/>
      <c r="GV3676" s="140" t="s">
        <v>2011</v>
      </c>
      <c r="GW3676" s="157"/>
      <c r="GX3676" s="157"/>
      <c r="GY3676" s="157"/>
      <c r="GZ3676" s="277"/>
      <c r="HA3676" s="157"/>
      <c r="HB3676" s="157"/>
      <c r="HC3676" s="277"/>
      <c r="HD3676" s="277"/>
      <c r="HF3676" s="277"/>
      <c r="HH3676" s="289"/>
    </row>
    <row r="3677" spans="1:216" ht="12.75" customHeight="1">
      <c r="A3677" s="213"/>
      <c r="B3677" s="214"/>
      <c r="C3677" s="500" t="s">
        <v>438</v>
      </c>
      <c r="D3677" s="500"/>
      <c r="E3677" s="500"/>
      <c r="F3677" s="500"/>
      <c r="G3677" s="500"/>
      <c r="H3677" s="180"/>
      <c r="I3677" s="181"/>
      <c r="J3677" s="181"/>
      <c r="K3677" s="181"/>
      <c r="L3677" s="183"/>
      <c r="M3677" s="181"/>
      <c r="N3677" s="183"/>
      <c r="O3677" s="181"/>
      <c r="P3677" s="240">
        <v>15.73</v>
      </c>
      <c r="GO3677" s="277"/>
      <c r="GP3677" s="277"/>
      <c r="GQ3677" s="277"/>
      <c r="GR3677" s="277"/>
      <c r="GS3677" s="277"/>
      <c r="GT3677" s="277"/>
      <c r="GU3677" s="277"/>
      <c r="GW3677" s="157"/>
      <c r="GX3677" s="157"/>
      <c r="GY3677" s="157"/>
      <c r="GZ3677" s="277"/>
      <c r="HA3677" s="157"/>
      <c r="HB3677" s="157"/>
      <c r="HC3677" s="277" t="s">
        <v>438</v>
      </c>
      <c r="HD3677" s="277"/>
      <c r="HF3677" s="277"/>
      <c r="HH3677" s="289"/>
    </row>
    <row r="3678" spans="1:216" ht="22.5" customHeight="1">
      <c r="A3678" s="178" t="s">
        <v>1139</v>
      </c>
      <c r="B3678" s="179" t="s">
        <v>2571</v>
      </c>
      <c r="C3678" s="498" t="s">
        <v>2573</v>
      </c>
      <c r="D3678" s="498"/>
      <c r="E3678" s="498"/>
      <c r="F3678" s="498"/>
      <c r="G3678" s="498"/>
      <c r="H3678" s="180" t="s">
        <v>413</v>
      </c>
      <c r="I3678" s="181">
        <v>0.06</v>
      </c>
      <c r="J3678" s="182">
        <v>1</v>
      </c>
      <c r="K3678" s="219">
        <v>0.06</v>
      </c>
      <c r="L3678" s="218">
        <v>194.48</v>
      </c>
      <c r="M3678" s="222">
        <v>1.3</v>
      </c>
      <c r="N3678" s="221">
        <v>252.82</v>
      </c>
      <c r="O3678" s="217">
        <v>1.0367</v>
      </c>
      <c r="P3678" s="240">
        <v>15.73</v>
      </c>
      <c r="GO3678" s="277"/>
      <c r="GP3678" s="277"/>
      <c r="GQ3678" s="277" t="s">
        <v>2573</v>
      </c>
      <c r="GR3678" s="277"/>
      <c r="GS3678" s="277"/>
      <c r="GT3678" s="277"/>
      <c r="GU3678" s="277"/>
      <c r="GW3678" s="157"/>
      <c r="GX3678" s="157"/>
      <c r="GY3678" s="157"/>
      <c r="GZ3678" s="277"/>
      <c r="HA3678" s="157"/>
      <c r="HB3678" s="157"/>
      <c r="HC3678" s="277"/>
      <c r="HD3678" s="277"/>
      <c r="HF3678" s="277"/>
      <c r="HH3678" s="289"/>
    </row>
    <row r="3679" spans="1:216" ht="12.75" customHeight="1">
      <c r="A3679" s="186"/>
      <c r="B3679" s="187"/>
      <c r="C3679" s="499" t="s">
        <v>2011</v>
      </c>
      <c r="D3679" s="499"/>
      <c r="E3679" s="499"/>
      <c r="F3679" s="499"/>
      <c r="G3679" s="499"/>
      <c r="H3679" s="499"/>
      <c r="I3679" s="499"/>
      <c r="J3679" s="499"/>
      <c r="K3679" s="499"/>
      <c r="L3679" s="499"/>
      <c r="M3679" s="499"/>
      <c r="N3679" s="499"/>
      <c r="O3679" s="499"/>
      <c r="P3679" s="499"/>
      <c r="GO3679" s="277"/>
      <c r="GP3679" s="277"/>
      <c r="GQ3679" s="277"/>
      <c r="GR3679" s="277"/>
      <c r="GS3679" s="277"/>
      <c r="GT3679" s="277"/>
      <c r="GU3679" s="277"/>
      <c r="GV3679" s="140" t="s">
        <v>2011</v>
      </c>
      <c r="GW3679" s="157"/>
      <c r="GX3679" s="157"/>
      <c r="GY3679" s="157"/>
      <c r="GZ3679" s="277"/>
      <c r="HA3679" s="157"/>
      <c r="HB3679" s="157"/>
      <c r="HC3679" s="277"/>
      <c r="HD3679" s="277"/>
      <c r="HF3679" s="277"/>
      <c r="HH3679" s="289"/>
    </row>
    <row r="3680" spans="1:216" ht="12.75" customHeight="1">
      <c r="A3680" s="213"/>
      <c r="B3680" s="214"/>
      <c r="C3680" s="500" t="s">
        <v>438</v>
      </c>
      <c r="D3680" s="500"/>
      <c r="E3680" s="500"/>
      <c r="F3680" s="500"/>
      <c r="G3680" s="500"/>
      <c r="H3680" s="180"/>
      <c r="I3680" s="181"/>
      <c r="J3680" s="181"/>
      <c r="K3680" s="181"/>
      <c r="L3680" s="183"/>
      <c r="M3680" s="181"/>
      <c r="N3680" s="183"/>
      <c r="O3680" s="181"/>
      <c r="P3680" s="240">
        <v>15.73</v>
      </c>
      <c r="GO3680" s="277"/>
      <c r="GP3680" s="277"/>
      <c r="GQ3680" s="277"/>
      <c r="GR3680" s="277"/>
      <c r="GS3680" s="277"/>
      <c r="GT3680" s="277"/>
      <c r="GU3680" s="277"/>
      <c r="GW3680" s="157"/>
      <c r="GX3680" s="157"/>
      <c r="GY3680" s="157"/>
      <c r="GZ3680" s="277"/>
      <c r="HA3680" s="157"/>
      <c r="HB3680" s="157"/>
      <c r="HC3680" s="277" t="s">
        <v>438</v>
      </c>
      <c r="HD3680" s="277"/>
      <c r="HF3680" s="277"/>
      <c r="HH3680" s="289"/>
    </row>
    <row r="3681" spans="1:216" ht="22.5" customHeight="1">
      <c r="A3681" s="178" t="s">
        <v>1141</v>
      </c>
      <c r="B3681" s="179" t="s">
        <v>2485</v>
      </c>
      <c r="C3681" s="498" t="s">
        <v>2486</v>
      </c>
      <c r="D3681" s="498"/>
      <c r="E3681" s="498"/>
      <c r="F3681" s="498"/>
      <c r="G3681" s="498"/>
      <c r="H3681" s="180" t="s">
        <v>418</v>
      </c>
      <c r="I3681" s="181">
        <v>8.8000000000000003E-4</v>
      </c>
      <c r="J3681" s="182">
        <v>1</v>
      </c>
      <c r="K3681" s="251">
        <v>8.8000000000000003E-4</v>
      </c>
      <c r="L3681" s="211">
        <v>55421.2</v>
      </c>
      <c r="M3681" s="219">
        <v>0.75</v>
      </c>
      <c r="N3681" s="239">
        <v>41565.9</v>
      </c>
      <c r="O3681" s="217">
        <v>1.0367</v>
      </c>
      <c r="P3681" s="240">
        <v>37.92</v>
      </c>
      <c r="GO3681" s="277"/>
      <c r="GP3681" s="277"/>
      <c r="GQ3681" s="277" t="s">
        <v>2486</v>
      </c>
      <c r="GR3681" s="277"/>
      <c r="GS3681" s="277"/>
      <c r="GT3681" s="277"/>
      <c r="GU3681" s="277"/>
      <c r="GW3681" s="157"/>
      <c r="GX3681" s="157"/>
      <c r="GY3681" s="157"/>
      <c r="GZ3681" s="277"/>
      <c r="HA3681" s="157"/>
      <c r="HB3681" s="157"/>
      <c r="HC3681" s="277"/>
      <c r="HD3681" s="277"/>
      <c r="HF3681" s="277"/>
      <c r="HH3681" s="289"/>
    </row>
    <row r="3682" spans="1:216" ht="12.75" customHeight="1">
      <c r="A3682" s="186"/>
      <c r="B3682" s="187"/>
      <c r="C3682" s="499" t="s">
        <v>2011</v>
      </c>
      <c r="D3682" s="499"/>
      <c r="E3682" s="499"/>
      <c r="F3682" s="499"/>
      <c r="G3682" s="499"/>
      <c r="H3682" s="499"/>
      <c r="I3682" s="499"/>
      <c r="J3682" s="499"/>
      <c r="K3682" s="499"/>
      <c r="L3682" s="499"/>
      <c r="M3682" s="499"/>
      <c r="N3682" s="499"/>
      <c r="O3682" s="499"/>
      <c r="P3682" s="499"/>
      <c r="GO3682" s="277"/>
      <c r="GP3682" s="277"/>
      <c r="GQ3682" s="277"/>
      <c r="GR3682" s="277"/>
      <c r="GS3682" s="277"/>
      <c r="GT3682" s="277"/>
      <c r="GU3682" s="277"/>
      <c r="GV3682" s="140" t="s">
        <v>2011</v>
      </c>
      <c r="GW3682" s="157"/>
      <c r="GX3682" s="157"/>
      <c r="GY3682" s="157"/>
      <c r="GZ3682" s="277"/>
      <c r="HA3682" s="157"/>
      <c r="HB3682" s="157"/>
      <c r="HC3682" s="277"/>
      <c r="HD3682" s="277"/>
      <c r="HF3682" s="277"/>
      <c r="HH3682" s="289"/>
    </row>
    <row r="3683" spans="1:216" ht="12.75" customHeight="1">
      <c r="A3683" s="213"/>
      <c r="B3683" s="214"/>
      <c r="C3683" s="500" t="s">
        <v>438</v>
      </c>
      <c r="D3683" s="500"/>
      <c r="E3683" s="500"/>
      <c r="F3683" s="500"/>
      <c r="G3683" s="500"/>
      <c r="H3683" s="180"/>
      <c r="I3683" s="181"/>
      <c r="J3683" s="181"/>
      <c r="K3683" s="181"/>
      <c r="L3683" s="183"/>
      <c r="M3683" s="181"/>
      <c r="N3683" s="183"/>
      <c r="O3683" s="181"/>
      <c r="P3683" s="240">
        <v>37.92</v>
      </c>
      <c r="GO3683" s="277"/>
      <c r="GP3683" s="277"/>
      <c r="GQ3683" s="277"/>
      <c r="GR3683" s="277"/>
      <c r="GS3683" s="277"/>
      <c r="GT3683" s="277"/>
      <c r="GU3683" s="277"/>
      <c r="GW3683" s="157"/>
      <c r="GX3683" s="157"/>
      <c r="GY3683" s="157"/>
      <c r="GZ3683" s="277"/>
      <c r="HA3683" s="157"/>
      <c r="HB3683" s="157"/>
      <c r="HC3683" s="277" t="s">
        <v>438</v>
      </c>
      <c r="HD3683" s="277"/>
      <c r="HF3683" s="277"/>
      <c r="HH3683" s="289"/>
    </row>
    <row r="3684" spans="1:216" ht="1.5" customHeight="1">
      <c r="A3684" s="223"/>
      <c r="B3684" s="224"/>
      <c r="C3684" s="224"/>
      <c r="D3684" s="224"/>
      <c r="E3684" s="224"/>
      <c r="F3684" s="225"/>
      <c r="G3684" s="225"/>
      <c r="H3684" s="225"/>
      <c r="I3684" s="225"/>
      <c r="J3684" s="226"/>
      <c r="K3684" s="225"/>
      <c r="L3684" s="226"/>
      <c r="M3684" s="227"/>
      <c r="N3684" s="226"/>
      <c r="O3684" s="228"/>
      <c r="P3684" s="229"/>
      <c r="Q3684" s="279"/>
      <c r="R3684" s="280"/>
      <c r="GO3684" s="277"/>
      <c r="GP3684" s="277"/>
      <c r="GQ3684" s="277"/>
      <c r="GR3684" s="277"/>
      <c r="GS3684" s="277"/>
      <c r="GT3684" s="277"/>
      <c r="GU3684" s="277"/>
      <c r="GW3684" s="157"/>
      <c r="GX3684" s="157"/>
      <c r="GY3684" s="157"/>
      <c r="GZ3684" s="277"/>
      <c r="HA3684" s="157"/>
      <c r="HB3684" s="157"/>
      <c r="HC3684" s="277"/>
      <c r="HD3684" s="277"/>
      <c r="HF3684" s="277"/>
      <c r="HH3684" s="289"/>
    </row>
    <row r="3685" spans="1:216" ht="12.75" customHeight="1">
      <c r="A3685" s="210"/>
      <c r="B3685" s="230"/>
      <c r="C3685" s="496" t="s">
        <v>2574</v>
      </c>
      <c r="D3685" s="496"/>
      <c r="E3685" s="496"/>
      <c r="F3685" s="496"/>
      <c r="G3685" s="496"/>
      <c r="H3685" s="496"/>
      <c r="I3685" s="496"/>
      <c r="J3685" s="496"/>
      <c r="K3685" s="496"/>
      <c r="L3685" s="496"/>
      <c r="M3685" s="496"/>
      <c r="N3685" s="496"/>
      <c r="O3685" s="496"/>
      <c r="P3685" s="232"/>
      <c r="Q3685" s="279"/>
      <c r="R3685" s="280"/>
      <c r="GO3685" s="277"/>
      <c r="GP3685" s="277"/>
      <c r="GQ3685" s="277"/>
      <c r="GR3685" s="277"/>
      <c r="GS3685" s="277"/>
      <c r="GT3685" s="277"/>
      <c r="GU3685" s="277"/>
      <c r="GW3685" s="157"/>
      <c r="GX3685" s="157"/>
      <c r="GY3685" s="157"/>
      <c r="GZ3685" s="277"/>
      <c r="HA3685" s="157"/>
      <c r="HB3685" s="157"/>
      <c r="HC3685" s="277"/>
      <c r="HD3685" s="277" t="s">
        <v>2574</v>
      </c>
      <c r="HF3685" s="277"/>
      <c r="HH3685" s="289"/>
    </row>
    <row r="3686" spans="1:216" ht="12.75" customHeight="1">
      <c r="A3686" s="210"/>
      <c r="B3686" s="187"/>
      <c r="C3686" s="495" t="s">
        <v>675</v>
      </c>
      <c r="D3686" s="495"/>
      <c r="E3686" s="495"/>
      <c r="F3686" s="495"/>
      <c r="G3686" s="495"/>
      <c r="H3686" s="495"/>
      <c r="I3686" s="495"/>
      <c r="J3686" s="495"/>
      <c r="K3686" s="495"/>
      <c r="L3686" s="495"/>
      <c r="M3686" s="495"/>
      <c r="N3686" s="495"/>
      <c r="O3686" s="495"/>
      <c r="P3686" s="234">
        <v>537186.78</v>
      </c>
      <c r="Q3686" s="279"/>
      <c r="R3686" s="280"/>
      <c r="GO3686" s="277"/>
      <c r="GP3686" s="277"/>
      <c r="GQ3686" s="277"/>
      <c r="GR3686" s="277"/>
      <c r="GS3686" s="277"/>
      <c r="GT3686" s="277"/>
      <c r="GU3686" s="277"/>
      <c r="GW3686" s="157"/>
      <c r="GX3686" s="157"/>
      <c r="GY3686" s="157"/>
      <c r="GZ3686" s="277"/>
      <c r="HA3686" s="157"/>
      <c r="HB3686" s="157"/>
      <c r="HC3686" s="277"/>
      <c r="HD3686" s="277"/>
      <c r="HE3686" s="140" t="s">
        <v>675</v>
      </c>
      <c r="HF3686" s="277"/>
      <c r="HH3686" s="289"/>
    </row>
    <row r="3687" spans="1:216" ht="12.75" customHeight="1">
      <c r="A3687" s="210"/>
      <c r="B3687" s="187"/>
      <c r="C3687" s="495" t="s">
        <v>676</v>
      </c>
      <c r="D3687" s="495"/>
      <c r="E3687" s="495"/>
      <c r="F3687" s="495"/>
      <c r="G3687" s="495"/>
      <c r="H3687" s="495"/>
      <c r="I3687" s="495"/>
      <c r="J3687" s="495"/>
      <c r="K3687" s="495"/>
      <c r="L3687" s="495"/>
      <c r="M3687" s="495"/>
      <c r="N3687" s="495"/>
      <c r="O3687" s="495"/>
      <c r="P3687" s="235"/>
      <c r="Q3687" s="279"/>
      <c r="R3687" s="280"/>
      <c r="GO3687" s="277"/>
      <c r="GP3687" s="277"/>
      <c r="GQ3687" s="277"/>
      <c r="GR3687" s="277"/>
      <c r="GS3687" s="277"/>
      <c r="GT3687" s="277"/>
      <c r="GU3687" s="277"/>
      <c r="GW3687" s="157"/>
      <c r="GX3687" s="157"/>
      <c r="GY3687" s="157"/>
      <c r="GZ3687" s="277"/>
      <c r="HA3687" s="157"/>
      <c r="HB3687" s="157"/>
      <c r="HC3687" s="277"/>
      <c r="HD3687" s="277"/>
      <c r="HE3687" s="140" t="s">
        <v>676</v>
      </c>
      <c r="HF3687" s="277"/>
      <c r="HH3687" s="289"/>
    </row>
    <row r="3688" spans="1:216" ht="12.75" customHeight="1">
      <c r="A3688" s="210"/>
      <c r="B3688" s="187"/>
      <c r="C3688" s="495" t="s">
        <v>680</v>
      </c>
      <c r="D3688" s="495"/>
      <c r="E3688" s="495"/>
      <c r="F3688" s="495"/>
      <c r="G3688" s="495"/>
      <c r="H3688" s="495"/>
      <c r="I3688" s="495"/>
      <c r="J3688" s="495"/>
      <c r="K3688" s="495"/>
      <c r="L3688" s="495"/>
      <c r="M3688" s="495"/>
      <c r="N3688" s="495"/>
      <c r="O3688" s="495"/>
      <c r="P3688" s="234">
        <v>537186.78</v>
      </c>
      <c r="Q3688" s="279"/>
      <c r="R3688" s="280"/>
      <c r="GO3688" s="277"/>
      <c r="GP3688" s="277"/>
      <c r="GQ3688" s="277"/>
      <c r="GR3688" s="277"/>
      <c r="GS3688" s="277"/>
      <c r="GT3688" s="277"/>
      <c r="GU3688" s="277"/>
      <c r="GW3688" s="157"/>
      <c r="GX3688" s="157"/>
      <c r="GY3688" s="157"/>
      <c r="GZ3688" s="277"/>
      <c r="HA3688" s="157"/>
      <c r="HB3688" s="157"/>
      <c r="HC3688" s="277"/>
      <c r="HD3688" s="277"/>
      <c r="HE3688" s="140" t="s">
        <v>680</v>
      </c>
      <c r="HF3688" s="277"/>
      <c r="HH3688" s="289"/>
    </row>
    <row r="3689" spans="1:216" ht="12.75" customHeight="1">
      <c r="A3689" s="210"/>
      <c r="B3689" s="187"/>
      <c r="C3689" s="495" t="s">
        <v>1097</v>
      </c>
      <c r="D3689" s="495"/>
      <c r="E3689" s="495"/>
      <c r="F3689" s="495"/>
      <c r="G3689" s="495"/>
      <c r="H3689" s="495"/>
      <c r="I3689" s="495"/>
      <c r="J3689" s="495"/>
      <c r="K3689" s="495"/>
      <c r="L3689" s="495"/>
      <c r="M3689" s="495"/>
      <c r="N3689" s="495"/>
      <c r="O3689" s="495"/>
      <c r="P3689" s="234">
        <v>50690.53</v>
      </c>
      <c r="Q3689" s="279"/>
      <c r="R3689" s="280"/>
      <c r="GO3689" s="277"/>
      <c r="GP3689" s="277"/>
      <c r="GQ3689" s="277"/>
      <c r="GR3689" s="277"/>
      <c r="GS3689" s="277"/>
      <c r="GT3689" s="277"/>
      <c r="GU3689" s="277"/>
      <c r="GW3689" s="157"/>
      <c r="GX3689" s="157"/>
      <c r="GY3689" s="157"/>
      <c r="GZ3689" s="277"/>
      <c r="HA3689" s="157"/>
      <c r="HB3689" s="157"/>
      <c r="HC3689" s="277"/>
      <c r="HD3689" s="277"/>
      <c r="HE3689" s="140" t="s">
        <v>1097</v>
      </c>
      <c r="HF3689" s="277"/>
      <c r="HH3689" s="289"/>
    </row>
    <row r="3690" spans="1:216" ht="12.75" customHeight="1">
      <c r="A3690" s="210"/>
      <c r="B3690" s="187"/>
      <c r="C3690" s="495" t="s">
        <v>676</v>
      </c>
      <c r="D3690" s="495"/>
      <c r="E3690" s="495"/>
      <c r="F3690" s="495"/>
      <c r="G3690" s="495"/>
      <c r="H3690" s="495"/>
      <c r="I3690" s="495"/>
      <c r="J3690" s="495"/>
      <c r="K3690" s="495"/>
      <c r="L3690" s="495"/>
      <c r="M3690" s="495"/>
      <c r="N3690" s="495"/>
      <c r="O3690" s="495"/>
      <c r="P3690" s="235"/>
      <c r="Q3690" s="279"/>
      <c r="R3690" s="280"/>
      <c r="GO3690" s="277"/>
      <c r="GP3690" s="277"/>
      <c r="GQ3690" s="277"/>
      <c r="GR3690" s="277"/>
      <c r="GS3690" s="277"/>
      <c r="GT3690" s="277"/>
      <c r="GU3690" s="277"/>
      <c r="GW3690" s="157"/>
      <c r="GX3690" s="157"/>
      <c r="GY3690" s="157"/>
      <c r="GZ3690" s="277"/>
      <c r="HA3690" s="157"/>
      <c r="HB3690" s="157"/>
      <c r="HC3690" s="277"/>
      <c r="HD3690" s="277"/>
      <c r="HE3690" s="140" t="s">
        <v>676</v>
      </c>
      <c r="HF3690" s="277"/>
      <c r="HH3690" s="289"/>
    </row>
    <row r="3691" spans="1:216" ht="12.75" customHeight="1">
      <c r="A3691" s="210"/>
      <c r="B3691" s="187"/>
      <c r="C3691" s="495" t="s">
        <v>685</v>
      </c>
      <c r="D3691" s="495"/>
      <c r="E3691" s="495"/>
      <c r="F3691" s="495"/>
      <c r="G3691" s="495"/>
      <c r="H3691" s="495"/>
      <c r="I3691" s="495"/>
      <c r="J3691" s="495"/>
      <c r="K3691" s="495"/>
      <c r="L3691" s="495"/>
      <c r="M3691" s="495"/>
      <c r="N3691" s="495"/>
      <c r="O3691" s="495"/>
      <c r="P3691" s="234">
        <v>50690.53</v>
      </c>
      <c r="Q3691" s="279"/>
      <c r="R3691" s="280"/>
      <c r="GO3691" s="277"/>
      <c r="GP3691" s="277"/>
      <c r="GQ3691" s="277"/>
      <c r="GR3691" s="277"/>
      <c r="GS3691" s="277"/>
      <c r="GT3691" s="277"/>
      <c r="GU3691" s="277"/>
      <c r="GW3691" s="157"/>
      <c r="GX3691" s="157"/>
      <c r="GY3691" s="157"/>
      <c r="GZ3691" s="277"/>
      <c r="HA3691" s="157"/>
      <c r="HB3691" s="157"/>
      <c r="HC3691" s="277"/>
      <c r="HD3691" s="277"/>
      <c r="HE3691" s="140" t="s">
        <v>685</v>
      </c>
      <c r="HF3691" s="277"/>
      <c r="HH3691" s="289"/>
    </row>
    <row r="3692" spans="1:216" ht="12.75" customHeight="1">
      <c r="A3692" s="210"/>
      <c r="B3692" s="187"/>
      <c r="C3692" s="495" t="s">
        <v>681</v>
      </c>
      <c r="D3692" s="495"/>
      <c r="E3692" s="495"/>
      <c r="F3692" s="495"/>
      <c r="G3692" s="495"/>
      <c r="H3692" s="495"/>
      <c r="I3692" s="495"/>
      <c r="J3692" s="495"/>
      <c r="K3692" s="495"/>
      <c r="L3692" s="495"/>
      <c r="M3692" s="495"/>
      <c r="N3692" s="495"/>
      <c r="O3692" s="495"/>
      <c r="P3692" s="234">
        <v>486496.25</v>
      </c>
      <c r="Q3692" s="279"/>
      <c r="R3692" s="280"/>
      <c r="GO3692" s="277"/>
      <c r="GP3692" s="277"/>
      <c r="GQ3692" s="277"/>
      <c r="GR3692" s="277"/>
      <c r="GS3692" s="277"/>
      <c r="GT3692" s="277"/>
      <c r="GU3692" s="277"/>
      <c r="GW3692" s="157"/>
      <c r="GX3692" s="157"/>
      <c r="GY3692" s="157"/>
      <c r="GZ3692" s="277"/>
      <c r="HA3692" s="157"/>
      <c r="HB3692" s="157"/>
      <c r="HC3692" s="277"/>
      <c r="HD3692" s="277"/>
      <c r="HE3692" s="140" t="s">
        <v>681</v>
      </c>
      <c r="HF3692" s="277"/>
      <c r="HH3692" s="289"/>
    </row>
    <row r="3693" spans="1:216" ht="12.75" customHeight="1">
      <c r="A3693" s="210"/>
      <c r="B3693" s="187"/>
      <c r="C3693" s="495" t="s">
        <v>676</v>
      </c>
      <c r="D3693" s="495"/>
      <c r="E3693" s="495"/>
      <c r="F3693" s="495"/>
      <c r="G3693" s="495"/>
      <c r="H3693" s="495"/>
      <c r="I3693" s="495"/>
      <c r="J3693" s="495"/>
      <c r="K3693" s="495"/>
      <c r="L3693" s="495"/>
      <c r="M3693" s="495"/>
      <c r="N3693" s="495"/>
      <c r="O3693" s="495"/>
      <c r="P3693" s="235"/>
      <c r="Q3693" s="279"/>
      <c r="R3693" s="280"/>
      <c r="GO3693" s="277"/>
      <c r="GP3693" s="277"/>
      <c r="GQ3693" s="277"/>
      <c r="GR3693" s="277"/>
      <c r="GS3693" s="277"/>
      <c r="GT3693" s="277"/>
      <c r="GU3693" s="277"/>
      <c r="GW3693" s="157"/>
      <c r="GX3693" s="157"/>
      <c r="GY3693" s="157"/>
      <c r="GZ3693" s="277"/>
      <c r="HA3693" s="157"/>
      <c r="HB3693" s="157"/>
      <c r="HC3693" s="277"/>
      <c r="HD3693" s="277"/>
      <c r="HE3693" s="140" t="s">
        <v>676</v>
      </c>
      <c r="HF3693" s="277"/>
      <c r="HH3693" s="289"/>
    </row>
    <row r="3694" spans="1:216" ht="12.75" customHeight="1">
      <c r="A3694" s="210"/>
      <c r="B3694" s="187"/>
      <c r="C3694" s="495" t="s">
        <v>685</v>
      </c>
      <c r="D3694" s="495"/>
      <c r="E3694" s="495"/>
      <c r="F3694" s="495"/>
      <c r="G3694" s="495"/>
      <c r="H3694" s="495"/>
      <c r="I3694" s="495"/>
      <c r="J3694" s="495"/>
      <c r="K3694" s="495"/>
      <c r="L3694" s="495"/>
      <c r="M3694" s="495"/>
      <c r="N3694" s="495"/>
      <c r="O3694" s="495"/>
      <c r="P3694" s="234">
        <v>486496.25</v>
      </c>
      <c r="Q3694" s="279"/>
      <c r="R3694" s="280"/>
      <c r="GO3694" s="277"/>
      <c r="GP3694" s="277"/>
      <c r="GQ3694" s="277"/>
      <c r="GR3694" s="277"/>
      <c r="GS3694" s="277"/>
      <c r="GT3694" s="277"/>
      <c r="GU3694" s="277"/>
      <c r="GW3694" s="157"/>
      <c r="GX3694" s="157"/>
      <c r="GY3694" s="157"/>
      <c r="GZ3694" s="277"/>
      <c r="HA3694" s="157"/>
      <c r="HB3694" s="157"/>
      <c r="HC3694" s="277"/>
      <c r="HD3694" s="277"/>
      <c r="HE3694" s="140" t="s">
        <v>685</v>
      </c>
      <c r="HF3694" s="277"/>
      <c r="HH3694" s="289"/>
    </row>
    <row r="3695" spans="1:216" ht="12.75" customHeight="1">
      <c r="A3695" s="210"/>
      <c r="B3695" s="230"/>
      <c r="C3695" s="496" t="s">
        <v>2575</v>
      </c>
      <c r="D3695" s="496"/>
      <c r="E3695" s="496"/>
      <c r="F3695" s="496"/>
      <c r="G3695" s="496"/>
      <c r="H3695" s="496"/>
      <c r="I3695" s="496"/>
      <c r="J3695" s="496"/>
      <c r="K3695" s="496"/>
      <c r="L3695" s="496"/>
      <c r="M3695" s="496"/>
      <c r="N3695" s="496"/>
      <c r="O3695" s="496"/>
      <c r="P3695" s="236">
        <v>537186.78</v>
      </c>
      <c r="Q3695" s="279"/>
      <c r="R3695" s="280"/>
      <c r="GO3695" s="277"/>
      <c r="GP3695" s="277"/>
      <c r="GQ3695" s="277"/>
      <c r="GR3695" s="277"/>
      <c r="GS3695" s="277"/>
      <c r="GT3695" s="277"/>
      <c r="GU3695" s="277"/>
      <c r="GW3695" s="157"/>
      <c r="GX3695" s="157"/>
      <c r="GY3695" s="157"/>
      <c r="GZ3695" s="277"/>
      <c r="HA3695" s="157"/>
      <c r="HB3695" s="157"/>
      <c r="HC3695" s="277"/>
      <c r="HD3695" s="277"/>
      <c r="HF3695" s="277" t="s">
        <v>2575</v>
      </c>
      <c r="HH3695" s="289"/>
    </row>
    <row r="3696" spans="1:216" ht="12.75" customHeight="1">
      <c r="A3696" s="210"/>
      <c r="B3696" s="187"/>
      <c r="C3696" s="495" t="s">
        <v>692</v>
      </c>
      <c r="D3696" s="495"/>
      <c r="E3696" s="495"/>
      <c r="F3696" s="495"/>
      <c r="G3696" s="495"/>
      <c r="H3696" s="495"/>
      <c r="I3696" s="495"/>
      <c r="J3696" s="495"/>
      <c r="K3696" s="495"/>
      <c r="L3696" s="495"/>
      <c r="M3696" s="495"/>
      <c r="N3696" s="495"/>
      <c r="O3696" s="495"/>
      <c r="P3696" s="235"/>
      <c r="Q3696" s="279"/>
      <c r="R3696" s="280"/>
      <c r="GO3696" s="277"/>
      <c r="GP3696" s="277"/>
      <c r="GQ3696" s="277"/>
      <c r="GR3696" s="277"/>
      <c r="GS3696" s="277"/>
      <c r="GT3696" s="277"/>
      <c r="GU3696" s="277"/>
      <c r="GW3696" s="157"/>
      <c r="GX3696" s="157"/>
      <c r="GY3696" s="157"/>
      <c r="GZ3696" s="277"/>
      <c r="HA3696" s="157"/>
      <c r="HB3696" s="157"/>
      <c r="HC3696" s="277"/>
      <c r="HD3696" s="277"/>
      <c r="HE3696" s="140" t="s">
        <v>692</v>
      </c>
      <c r="HF3696" s="277"/>
      <c r="HH3696" s="289"/>
    </row>
    <row r="3697" spans="1:218" ht="12.75" customHeight="1">
      <c r="A3697" s="210"/>
      <c r="B3697" s="187"/>
      <c r="C3697" s="495" t="s">
        <v>693</v>
      </c>
      <c r="D3697" s="495"/>
      <c r="E3697" s="495"/>
      <c r="F3697" s="495"/>
      <c r="G3697" s="495"/>
      <c r="H3697" s="495"/>
      <c r="I3697" s="495"/>
      <c r="J3697" s="495"/>
      <c r="K3697" s="495"/>
      <c r="L3697" s="495"/>
      <c r="M3697" s="495"/>
      <c r="N3697" s="495"/>
      <c r="O3697" s="495"/>
      <c r="P3697" s="234">
        <v>486496.25</v>
      </c>
      <c r="Q3697" s="279"/>
      <c r="R3697" s="280"/>
      <c r="GO3697" s="277"/>
      <c r="GP3697" s="277"/>
      <c r="GQ3697" s="277"/>
      <c r="GR3697" s="277"/>
      <c r="GS3697" s="277"/>
      <c r="GT3697" s="277"/>
      <c r="GU3697" s="277"/>
      <c r="GW3697" s="157"/>
      <c r="GX3697" s="157"/>
      <c r="GY3697" s="157"/>
      <c r="GZ3697" s="277"/>
      <c r="HA3697" s="157"/>
      <c r="HB3697" s="157"/>
      <c r="HC3697" s="277"/>
      <c r="HD3697" s="277"/>
      <c r="HE3697" s="140" t="s">
        <v>693</v>
      </c>
      <c r="HF3697" s="277"/>
      <c r="HH3697" s="289"/>
    </row>
    <row r="3698" spans="1:218" ht="1.5" customHeight="1">
      <c r="A3698" s="255"/>
      <c r="B3698" s="256"/>
      <c r="C3698" s="256"/>
      <c r="D3698" s="256"/>
      <c r="E3698" s="256"/>
      <c r="F3698" s="256"/>
      <c r="G3698" s="256"/>
      <c r="H3698" s="256"/>
      <c r="I3698" s="256"/>
      <c r="J3698" s="256"/>
      <c r="K3698" s="256"/>
      <c r="L3698" s="256"/>
      <c r="M3698" s="256"/>
      <c r="N3698" s="161"/>
      <c r="O3698" s="257"/>
      <c r="P3698" s="258"/>
      <c r="Q3698" s="279"/>
      <c r="R3698" s="280"/>
    </row>
    <row r="3699" spans="1:218" ht="12.75" customHeight="1">
      <c r="A3699" s="210"/>
      <c r="B3699" s="230"/>
      <c r="C3699" s="496" t="s">
        <v>1773</v>
      </c>
      <c r="D3699" s="496"/>
      <c r="E3699" s="496"/>
      <c r="F3699" s="496"/>
      <c r="G3699" s="496"/>
      <c r="H3699" s="496"/>
      <c r="I3699" s="496"/>
      <c r="J3699" s="496"/>
      <c r="K3699" s="496"/>
      <c r="L3699" s="496"/>
      <c r="M3699" s="496"/>
      <c r="N3699" s="496"/>
      <c r="O3699" s="496"/>
      <c r="P3699" s="232"/>
      <c r="Q3699" s="279"/>
      <c r="R3699" s="280"/>
      <c r="HI3699" s="277" t="s">
        <v>1773</v>
      </c>
    </row>
    <row r="3700" spans="1:218" ht="12.75" customHeight="1">
      <c r="A3700" s="210"/>
      <c r="B3700" s="187"/>
      <c r="C3700" s="495" t="s">
        <v>675</v>
      </c>
      <c r="D3700" s="495"/>
      <c r="E3700" s="495"/>
      <c r="F3700" s="495"/>
      <c r="G3700" s="495"/>
      <c r="H3700" s="495"/>
      <c r="I3700" s="495"/>
      <c r="J3700" s="495"/>
      <c r="K3700" s="495"/>
      <c r="L3700" s="495"/>
      <c r="M3700" s="495"/>
      <c r="N3700" s="495"/>
      <c r="O3700" s="495"/>
      <c r="P3700" s="234">
        <v>10310234.92</v>
      </c>
      <c r="Q3700" s="282"/>
      <c r="R3700" s="283"/>
      <c r="HI3700" s="277"/>
      <c r="HJ3700" s="140" t="s">
        <v>675</v>
      </c>
    </row>
    <row r="3701" spans="1:218" ht="12.75" customHeight="1">
      <c r="A3701" s="210"/>
      <c r="B3701" s="187"/>
      <c r="C3701" s="495" t="s">
        <v>676</v>
      </c>
      <c r="D3701" s="495"/>
      <c r="E3701" s="495"/>
      <c r="F3701" s="495"/>
      <c r="G3701" s="495"/>
      <c r="H3701" s="495"/>
      <c r="I3701" s="495"/>
      <c r="J3701" s="495"/>
      <c r="K3701" s="495"/>
      <c r="L3701" s="495"/>
      <c r="M3701" s="495"/>
      <c r="N3701" s="495"/>
      <c r="O3701" s="495"/>
      <c r="P3701" s="235"/>
      <c r="Q3701" s="282"/>
      <c r="R3701" s="283"/>
      <c r="HI3701" s="277"/>
      <c r="HJ3701" s="140" t="s">
        <v>676</v>
      </c>
    </row>
    <row r="3702" spans="1:218" ht="12.75" customHeight="1">
      <c r="A3702" s="210"/>
      <c r="B3702" s="187"/>
      <c r="C3702" s="495" t="s">
        <v>677</v>
      </c>
      <c r="D3702" s="495"/>
      <c r="E3702" s="495"/>
      <c r="F3702" s="495"/>
      <c r="G3702" s="495"/>
      <c r="H3702" s="495"/>
      <c r="I3702" s="495"/>
      <c r="J3702" s="495"/>
      <c r="K3702" s="495"/>
      <c r="L3702" s="495"/>
      <c r="M3702" s="495"/>
      <c r="N3702" s="495"/>
      <c r="O3702" s="495"/>
      <c r="P3702" s="234">
        <v>3176870.32</v>
      </c>
      <c r="Q3702" s="282"/>
      <c r="R3702" s="283"/>
      <c r="HI3702" s="277"/>
      <c r="HJ3702" s="140" t="s">
        <v>677</v>
      </c>
    </row>
    <row r="3703" spans="1:218" ht="12.75" customHeight="1">
      <c r="A3703" s="210"/>
      <c r="B3703" s="187"/>
      <c r="C3703" s="495" t="s">
        <v>678</v>
      </c>
      <c r="D3703" s="495"/>
      <c r="E3703" s="495"/>
      <c r="F3703" s="495"/>
      <c r="G3703" s="495"/>
      <c r="H3703" s="495"/>
      <c r="I3703" s="495"/>
      <c r="J3703" s="495"/>
      <c r="K3703" s="495"/>
      <c r="L3703" s="495"/>
      <c r="M3703" s="495"/>
      <c r="N3703" s="495"/>
      <c r="O3703" s="495"/>
      <c r="P3703" s="234">
        <v>241105.51</v>
      </c>
      <c r="Q3703" s="282"/>
      <c r="R3703" s="283"/>
      <c r="HI3703" s="277"/>
      <c r="HJ3703" s="140" t="s">
        <v>678</v>
      </c>
    </row>
    <row r="3704" spans="1:218" ht="12.75" customHeight="1">
      <c r="A3704" s="210"/>
      <c r="B3704" s="187"/>
      <c r="C3704" s="495" t="s">
        <v>679</v>
      </c>
      <c r="D3704" s="495"/>
      <c r="E3704" s="495"/>
      <c r="F3704" s="495"/>
      <c r="G3704" s="495"/>
      <c r="H3704" s="495"/>
      <c r="I3704" s="495"/>
      <c r="J3704" s="495"/>
      <c r="K3704" s="495"/>
      <c r="L3704" s="495"/>
      <c r="M3704" s="495"/>
      <c r="N3704" s="495"/>
      <c r="O3704" s="495"/>
      <c r="P3704" s="234">
        <v>108410.9</v>
      </c>
      <c r="Q3704" s="282"/>
      <c r="R3704" s="283"/>
      <c r="HI3704" s="277"/>
      <c r="HJ3704" s="140" t="s">
        <v>679</v>
      </c>
    </row>
    <row r="3705" spans="1:218" ht="12.75" customHeight="1">
      <c r="A3705" s="210"/>
      <c r="B3705" s="187"/>
      <c r="C3705" s="495" t="s">
        <v>680</v>
      </c>
      <c r="D3705" s="495"/>
      <c r="E3705" s="495"/>
      <c r="F3705" s="495"/>
      <c r="G3705" s="495"/>
      <c r="H3705" s="495"/>
      <c r="I3705" s="495"/>
      <c r="J3705" s="495"/>
      <c r="K3705" s="495"/>
      <c r="L3705" s="495"/>
      <c r="M3705" s="495"/>
      <c r="N3705" s="495"/>
      <c r="O3705" s="495"/>
      <c r="P3705" s="234">
        <v>6783848.1900000004</v>
      </c>
      <c r="Q3705" s="282"/>
      <c r="R3705" s="283"/>
      <c r="HI3705" s="277"/>
      <c r="HJ3705" s="140" t="s">
        <v>680</v>
      </c>
    </row>
    <row r="3706" spans="1:218" ht="12.75" customHeight="1">
      <c r="A3706" s="210"/>
      <c r="B3706" s="187"/>
      <c r="C3706" s="495" t="s">
        <v>1097</v>
      </c>
      <c r="D3706" s="495"/>
      <c r="E3706" s="495"/>
      <c r="F3706" s="495"/>
      <c r="G3706" s="495"/>
      <c r="H3706" s="495"/>
      <c r="I3706" s="495"/>
      <c r="J3706" s="495"/>
      <c r="K3706" s="495"/>
      <c r="L3706" s="495"/>
      <c r="M3706" s="495"/>
      <c r="N3706" s="495"/>
      <c r="O3706" s="495"/>
      <c r="P3706" s="234">
        <v>5026930.01</v>
      </c>
      <c r="Q3706" s="282"/>
      <c r="R3706" s="283"/>
      <c r="HI3706" s="277"/>
      <c r="HJ3706" s="140" t="s">
        <v>1097</v>
      </c>
    </row>
    <row r="3707" spans="1:218" ht="12.75" customHeight="1">
      <c r="A3707" s="210"/>
      <c r="B3707" s="187"/>
      <c r="C3707" s="495" t="s">
        <v>676</v>
      </c>
      <c r="D3707" s="495"/>
      <c r="E3707" s="495"/>
      <c r="F3707" s="495"/>
      <c r="G3707" s="495"/>
      <c r="H3707" s="495"/>
      <c r="I3707" s="495"/>
      <c r="J3707" s="495"/>
      <c r="K3707" s="495"/>
      <c r="L3707" s="495"/>
      <c r="M3707" s="495"/>
      <c r="N3707" s="495"/>
      <c r="O3707" s="495"/>
      <c r="P3707" s="235"/>
      <c r="Q3707" s="282"/>
      <c r="R3707" s="283"/>
      <c r="HI3707" s="277"/>
      <c r="HJ3707" s="140" t="s">
        <v>676</v>
      </c>
    </row>
    <row r="3708" spans="1:218" ht="12.75" customHeight="1">
      <c r="A3708" s="210"/>
      <c r="B3708" s="187"/>
      <c r="C3708" s="495" t="s">
        <v>682</v>
      </c>
      <c r="D3708" s="495"/>
      <c r="E3708" s="495"/>
      <c r="F3708" s="495"/>
      <c r="G3708" s="495"/>
      <c r="H3708" s="495"/>
      <c r="I3708" s="495"/>
      <c r="J3708" s="495"/>
      <c r="K3708" s="495"/>
      <c r="L3708" s="495"/>
      <c r="M3708" s="495"/>
      <c r="N3708" s="495"/>
      <c r="O3708" s="495"/>
      <c r="P3708" s="234">
        <v>35260.629999999997</v>
      </c>
      <c r="Q3708" s="282"/>
      <c r="R3708" s="283"/>
      <c r="HI3708" s="277"/>
      <c r="HJ3708" s="140" t="s">
        <v>682</v>
      </c>
    </row>
    <row r="3709" spans="1:218" ht="12.75" customHeight="1">
      <c r="A3709" s="210"/>
      <c r="B3709" s="187"/>
      <c r="C3709" s="495" t="s">
        <v>683</v>
      </c>
      <c r="D3709" s="495"/>
      <c r="E3709" s="495"/>
      <c r="F3709" s="495"/>
      <c r="G3709" s="495"/>
      <c r="H3709" s="495"/>
      <c r="I3709" s="495"/>
      <c r="J3709" s="495"/>
      <c r="K3709" s="495"/>
      <c r="L3709" s="495"/>
      <c r="M3709" s="495"/>
      <c r="N3709" s="495"/>
      <c r="O3709" s="495"/>
      <c r="P3709" s="252">
        <v>582.07000000000005</v>
      </c>
      <c r="Q3709" s="282"/>
      <c r="R3709" s="283"/>
      <c r="HI3709" s="277"/>
      <c r="HJ3709" s="140" t="s">
        <v>683</v>
      </c>
    </row>
    <row r="3710" spans="1:218" ht="12.75" customHeight="1">
      <c r="A3710" s="210"/>
      <c r="B3710" s="187"/>
      <c r="C3710" s="495" t="s">
        <v>684</v>
      </c>
      <c r="D3710" s="495"/>
      <c r="E3710" s="495"/>
      <c r="F3710" s="495"/>
      <c r="G3710" s="495"/>
      <c r="H3710" s="495"/>
      <c r="I3710" s="495"/>
      <c r="J3710" s="495"/>
      <c r="K3710" s="495"/>
      <c r="L3710" s="495"/>
      <c r="M3710" s="495"/>
      <c r="N3710" s="495"/>
      <c r="O3710" s="495"/>
      <c r="P3710" s="252">
        <v>189.17</v>
      </c>
      <c r="Q3710" s="282"/>
      <c r="R3710" s="283"/>
      <c r="HI3710" s="277"/>
      <c r="HJ3710" s="140" t="s">
        <v>684</v>
      </c>
    </row>
    <row r="3711" spans="1:218" ht="12.75" customHeight="1">
      <c r="A3711" s="210"/>
      <c r="B3711" s="187"/>
      <c r="C3711" s="495" t="s">
        <v>685</v>
      </c>
      <c r="D3711" s="495"/>
      <c r="E3711" s="495"/>
      <c r="F3711" s="495"/>
      <c r="G3711" s="495"/>
      <c r="H3711" s="495"/>
      <c r="I3711" s="495"/>
      <c r="J3711" s="495"/>
      <c r="K3711" s="495"/>
      <c r="L3711" s="495"/>
      <c r="M3711" s="495"/>
      <c r="N3711" s="495"/>
      <c r="O3711" s="495"/>
      <c r="P3711" s="234">
        <v>4936942.1500000004</v>
      </c>
      <c r="Q3711" s="282"/>
      <c r="R3711" s="283"/>
      <c r="HI3711" s="277"/>
      <c r="HJ3711" s="140" t="s">
        <v>685</v>
      </c>
    </row>
    <row r="3712" spans="1:218" ht="12.75" customHeight="1">
      <c r="A3712" s="210"/>
      <c r="B3712" s="187"/>
      <c r="C3712" s="495" t="s">
        <v>686</v>
      </c>
      <c r="D3712" s="495"/>
      <c r="E3712" s="495"/>
      <c r="F3712" s="495"/>
      <c r="G3712" s="495"/>
      <c r="H3712" s="495"/>
      <c r="I3712" s="495"/>
      <c r="J3712" s="495"/>
      <c r="K3712" s="495"/>
      <c r="L3712" s="495"/>
      <c r="M3712" s="495"/>
      <c r="N3712" s="495"/>
      <c r="O3712" s="495"/>
      <c r="P3712" s="234">
        <v>34429.68</v>
      </c>
      <c r="Q3712" s="282"/>
      <c r="R3712" s="283"/>
      <c r="HI3712" s="277"/>
      <c r="HJ3712" s="140" t="s">
        <v>686</v>
      </c>
    </row>
    <row r="3713" spans="1:219" ht="12.75" customHeight="1">
      <c r="A3713" s="210"/>
      <c r="B3713" s="187"/>
      <c r="C3713" s="495" t="s">
        <v>687</v>
      </c>
      <c r="D3713" s="495"/>
      <c r="E3713" s="495"/>
      <c r="F3713" s="495"/>
      <c r="G3713" s="495"/>
      <c r="H3713" s="495"/>
      <c r="I3713" s="495"/>
      <c r="J3713" s="495"/>
      <c r="K3713" s="495"/>
      <c r="L3713" s="495"/>
      <c r="M3713" s="495"/>
      <c r="N3713" s="495"/>
      <c r="O3713" s="495"/>
      <c r="P3713" s="234">
        <v>19526.310000000001</v>
      </c>
      <c r="Q3713" s="282"/>
      <c r="R3713" s="283"/>
      <c r="HI3713" s="277"/>
      <c r="HJ3713" s="140" t="s">
        <v>687</v>
      </c>
    </row>
    <row r="3714" spans="1:219" ht="12.75" customHeight="1">
      <c r="A3714" s="210"/>
      <c r="B3714" s="187"/>
      <c r="C3714" s="495" t="s">
        <v>681</v>
      </c>
      <c r="D3714" s="495"/>
      <c r="E3714" s="495"/>
      <c r="F3714" s="495"/>
      <c r="G3714" s="495"/>
      <c r="H3714" s="495"/>
      <c r="I3714" s="495"/>
      <c r="J3714" s="495"/>
      <c r="K3714" s="495"/>
      <c r="L3714" s="495"/>
      <c r="M3714" s="495"/>
      <c r="N3714" s="495"/>
      <c r="O3714" s="495"/>
      <c r="P3714" s="234">
        <v>10133362.98</v>
      </c>
      <c r="Q3714" s="282"/>
      <c r="R3714" s="283"/>
      <c r="HI3714" s="277"/>
      <c r="HJ3714" s="140" t="s">
        <v>681</v>
      </c>
    </row>
    <row r="3715" spans="1:219" ht="12.75" customHeight="1">
      <c r="A3715" s="210"/>
      <c r="B3715" s="187"/>
      <c r="C3715" s="495" t="s">
        <v>676</v>
      </c>
      <c r="D3715" s="495"/>
      <c r="E3715" s="495"/>
      <c r="F3715" s="495"/>
      <c r="G3715" s="495"/>
      <c r="H3715" s="495"/>
      <c r="I3715" s="495"/>
      <c r="J3715" s="495"/>
      <c r="K3715" s="495"/>
      <c r="L3715" s="495"/>
      <c r="M3715" s="495"/>
      <c r="N3715" s="495"/>
      <c r="O3715" s="495"/>
      <c r="P3715" s="235"/>
      <c r="Q3715" s="282"/>
      <c r="R3715" s="283"/>
      <c r="HI3715" s="277"/>
      <c r="HJ3715" s="140" t="s">
        <v>676</v>
      </c>
    </row>
    <row r="3716" spans="1:219" ht="12.75" customHeight="1">
      <c r="A3716" s="210"/>
      <c r="B3716" s="187"/>
      <c r="C3716" s="495" t="s">
        <v>682</v>
      </c>
      <c r="D3716" s="495"/>
      <c r="E3716" s="495"/>
      <c r="F3716" s="495"/>
      <c r="G3716" s="495"/>
      <c r="H3716" s="495"/>
      <c r="I3716" s="495"/>
      <c r="J3716" s="495"/>
      <c r="K3716" s="495"/>
      <c r="L3716" s="495"/>
      <c r="M3716" s="495"/>
      <c r="N3716" s="495"/>
      <c r="O3716" s="495"/>
      <c r="P3716" s="234">
        <v>3141609.69</v>
      </c>
      <c r="Q3716" s="282"/>
      <c r="R3716" s="283"/>
      <c r="HI3716" s="277"/>
      <c r="HJ3716" s="140" t="s">
        <v>682</v>
      </c>
    </row>
    <row r="3717" spans="1:219" ht="12.75" customHeight="1">
      <c r="A3717" s="210"/>
      <c r="B3717" s="187"/>
      <c r="C3717" s="495" t="s">
        <v>683</v>
      </c>
      <c r="D3717" s="495"/>
      <c r="E3717" s="495"/>
      <c r="F3717" s="495"/>
      <c r="G3717" s="495"/>
      <c r="H3717" s="495"/>
      <c r="I3717" s="495"/>
      <c r="J3717" s="495"/>
      <c r="K3717" s="495"/>
      <c r="L3717" s="495"/>
      <c r="M3717" s="495"/>
      <c r="N3717" s="495"/>
      <c r="O3717" s="495"/>
      <c r="P3717" s="234">
        <v>240523.44</v>
      </c>
      <c r="Q3717" s="282"/>
      <c r="R3717" s="283"/>
      <c r="HI3717" s="277"/>
      <c r="HJ3717" s="140" t="s">
        <v>683</v>
      </c>
    </row>
    <row r="3718" spans="1:219" ht="12.75" customHeight="1">
      <c r="A3718" s="210"/>
      <c r="B3718" s="187"/>
      <c r="C3718" s="495" t="s">
        <v>684</v>
      </c>
      <c r="D3718" s="495"/>
      <c r="E3718" s="495"/>
      <c r="F3718" s="495"/>
      <c r="G3718" s="495"/>
      <c r="H3718" s="495"/>
      <c r="I3718" s="495"/>
      <c r="J3718" s="495"/>
      <c r="K3718" s="495"/>
      <c r="L3718" s="495"/>
      <c r="M3718" s="495"/>
      <c r="N3718" s="495"/>
      <c r="O3718" s="495"/>
      <c r="P3718" s="234">
        <v>108221.73</v>
      </c>
      <c r="Q3718" s="282"/>
      <c r="R3718" s="283"/>
      <c r="HI3718" s="277"/>
      <c r="HJ3718" s="140" t="s">
        <v>684</v>
      </c>
    </row>
    <row r="3719" spans="1:219" ht="12.75" customHeight="1">
      <c r="A3719" s="210"/>
      <c r="B3719" s="187"/>
      <c r="C3719" s="495" t="s">
        <v>685</v>
      </c>
      <c r="D3719" s="495"/>
      <c r="E3719" s="495"/>
      <c r="F3719" s="495"/>
      <c r="G3719" s="495"/>
      <c r="H3719" s="495"/>
      <c r="I3719" s="495"/>
      <c r="J3719" s="495"/>
      <c r="K3719" s="495"/>
      <c r="L3719" s="495"/>
      <c r="M3719" s="495"/>
      <c r="N3719" s="495"/>
      <c r="O3719" s="495"/>
      <c r="P3719" s="234">
        <v>1846906.04</v>
      </c>
      <c r="Q3719" s="282"/>
      <c r="R3719" s="283"/>
      <c r="HI3719" s="277"/>
      <c r="HJ3719" s="140" t="s">
        <v>685</v>
      </c>
    </row>
    <row r="3720" spans="1:219" ht="12.75" customHeight="1">
      <c r="A3720" s="210"/>
      <c r="B3720" s="187"/>
      <c r="C3720" s="495" t="s">
        <v>686</v>
      </c>
      <c r="D3720" s="495"/>
      <c r="E3720" s="495"/>
      <c r="F3720" s="495"/>
      <c r="G3720" s="495"/>
      <c r="H3720" s="495"/>
      <c r="I3720" s="495"/>
      <c r="J3720" s="495"/>
      <c r="K3720" s="495"/>
      <c r="L3720" s="495"/>
      <c r="M3720" s="495"/>
      <c r="N3720" s="495"/>
      <c r="O3720" s="495"/>
      <c r="P3720" s="234">
        <v>3142885.97</v>
      </c>
      <c r="Q3720" s="282"/>
      <c r="R3720" s="283"/>
      <c r="HI3720" s="277"/>
      <c r="HJ3720" s="140" t="s">
        <v>686</v>
      </c>
    </row>
    <row r="3721" spans="1:219" ht="12.75" customHeight="1">
      <c r="A3721" s="210"/>
      <c r="B3721" s="187"/>
      <c r="C3721" s="495" t="s">
        <v>687</v>
      </c>
      <c r="D3721" s="495"/>
      <c r="E3721" s="495"/>
      <c r="F3721" s="495"/>
      <c r="G3721" s="495"/>
      <c r="H3721" s="495"/>
      <c r="I3721" s="495"/>
      <c r="J3721" s="495"/>
      <c r="K3721" s="495"/>
      <c r="L3721" s="495"/>
      <c r="M3721" s="495"/>
      <c r="N3721" s="495"/>
      <c r="O3721" s="495"/>
      <c r="P3721" s="234">
        <v>1653216.11</v>
      </c>
      <c r="Q3721" s="282"/>
      <c r="R3721" s="283"/>
      <c r="HI3721" s="277"/>
      <c r="HJ3721" s="140" t="s">
        <v>687</v>
      </c>
    </row>
    <row r="3722" spans="1:219" ht="12.75" customHeight="1">
      <c r="A3722" s="210"/>
      <c r="B3722" s="187"/>
      <c r="C3722" s="495" t="s">
        <v>1392</v>
      </c>
      <c r="D3722" s="495"/>
      <c r="E3722" s="495"/>
      <c r="F3722" s="495"/>
      <c r="G3722" s="495"/>
      <c r="H3722" s="495"/>
      <c r="I3722" s="495"/>
      <c r="J3722" s="495"/>
      <c r="K3722" s="495"/>
      <c r="L3722" s="495"/>
      <c r="M3722" s="495"/>
      <c r="N3722" s="495"/>
      <c r="O3722" s="495"/>
      <c r="P3722" s="234">
        <v>1099840.1000000001</v>
      </c>
      <c r="Q3722" s="282"/>
      <c r="R3722" s="283"/>
      <c r="HI3722" s="277"/>
      <c r="HJ3722" s="140" t="s">
        <v>1392</v>
      </c>
    </row>
    <row r="3723" spans="1:219" ht="12.75" customHeight="1">
      <c r="A3723" s="210"/>
      <c r="B3723" s="187"/>
      <c r="C3723" s="495" t="s">
        <v>2576</v>
      </c>
      <c r="D3723" s="495"/>
      <c r="E3723" s="495"/>
      <c r="F3723" s="495"/>
      <c r="G3723" s="495"/>
      <c r="H3723" s="495"/>
      <c r="I3723" s="495"/>
      <c r="J3723" s="495"/>
      <c r="K3723" s="495"/>
      <c r="L3723" s="495"/>
      <c r="M3723" s="495"/>
      <c r="N3723" s="495"/>
      <c r="O3723" s="495"/>
      <c r="P3723" s="234">
        <v>1082210.67</v>
      </c>
      <c r="Q3723" s="282"/>
      <c r="R3723" s="283"/>
      <c r="HI3723" s="277"/>
      <c r="HJ3723" s="140" t="s">
        <v>2576</v>
      </c>
    </row>
    <row r="3724" spans="1:219" ht="12.75" customHeight="1">
      <c r="A3724" s="210"/>
      <c r="B3724" s="187"/>
      <c r="C3724" s="495" t="s">
        <v>1393</v>
      </c>
      <c r="D3724" s="495"/>
      <c r="E3724" s="495"/>
      <c r="F3724" s="495"/>
      <c r="G3724" s="495"/>
      <c r="H3724" s="495"/>
      <c r="I3724" s="495"/>
      <c r="J3724" s="495"/>
      <c r="K3724" s="495"/>
      <c r="L3724" s="495"/>
      <c r="M3724" s="495"/>
      <c r="N3724" s="495"/>
      <c r="O3724" s="495"/>
      <c r="P3724" s="234">
        <v>17629.43</v>
      </c>
      <c r="Q3724" s="282"/>
      <c r="R3724" s="283"/>
      <c r="HI3724" s="277"/>
      <c r="HJ3724" s="140" t="s">
        <v>1393</v>
      </c>
    </row>
    <row r="3725" spans="1:219" ht="12.75" customHeight="1">
      <c r="A3725" s="210"/>
      <c r="B3725" s="187"/>
      <c r="C3725" s="495" t="s">
        <v>688</v>
      </c>
      <c r="D3725" s="495"/>
      <c r="E3725" s="495"/>
      <c r="F3725" s="495"/>
      <c r="G3725" s="495"/>
      <c r="H3725" s="495"/>
      <c r="I3725" s="495"/>
      <c r="J3725" s="495"/>
      <c r="K3725" s="495"/>
      <c r="L3725" s="495"/>
      <c r="M3725" s="495"/>
      <c r="N3725" s="495"/>
      <c r="O3725" s="495"/>
      <c r="P3725" s="234">
        <v>3285281.22</v>
      </c>
      <c r="Q3725" s="282"/>
      <c r="R3725" s="283"/>
      <c r="HI3725" s="277"/>
      <c r="HJ3725" s="140" t="s">
        <v>688</v>
      </c>
    </row>
    <row r="3726" spans="1:219" ht="12.75" customHeight="1">
      <c r="A3726" s="210"/>
      <c r="B3726" s="187"/>
      <c r="C3726" s="495" t="s">
        <v>689</v>
      </c>
      <c r="D3726" s="495"/>
      <c r="E3726" s="495"/>
      <c r="F3726" s="495"/>
      <c r="G3726" s="495"/>
      <c r="H3726" s="495"/>
      <c r="I3726" s="495"/>
      <c r="J3726" s="495"/>
      <c r="K3726" s="495"/>
      <c r="L3726" s="495"/>
      <c r="M3726" s="495"/>
      <c r="N3726" s="495"/>
      <c r="O3726" s="495"/>
      <c r="P3726" s="234">
        <v>3177315.65</v>
      </c>
      <c r="Q3726" s="282"/>
      <c r="R3726" s="283"/>
      <c r="HI3726" s="277"/>
      <c r="HJ3726" s="140" t="s">
        <v>689</v>
      </c>
    </row>
    <row r="3727" spans="1:219" ht="12.75" customHeight="1">
      <c r="A3727" s="210"/>
      <c r="B3727" s="187"/>
      <c r="C3727" s="495" t="s">
        <v>690</v>
      </c>
      <c r="D3727" s="495"/>
      <c r="E3727" s="495"/>
      <c r="F3727" s="495"/>
      <c r="G3727" s="495"/>
      <c r="H3727" s="495"/>
      <c r="I3727" s="495"/>
      <c r="J3727" s="495"/>
      <c r="K3727" s="495"/>
      <c r="L3727" s="495"/>
      <c r="M3727" s="495"/>
      <c r="N3727" s="495"/>
      <c r="O3727" s="495"/>
      <c r="P3727" s="234">
        <v>1672742.42</v>
      </c>
      <c r="Q3727" s="282"/>
      <c r="R3727" s="283"/>
      <c r="HI3727" s="277"/>
      <c r="HJ3727" s="140" t="s">
        <v>690</v>
      </c>
    </row>
    <row r="3728" spans="1:219" ht="12.75" customHeight="1">
      <c r="A3728" s="210"/>
      <c r="B3728" s="230"/>
      <c r="C3728" s="496" t="s">
        <v>1774</v>
      </c>
      <c r="D3728" s="496"/>
      <c r="E3728" s="496"/>
      <c r="F3728" s="496"/>
      <c r="G3728" s="496"/>
      <c r="H3728" s="496"/>
      <c r="I3728" s="496"/>
      <c r="J3728" s="496"/>
      <c r="K3728" s="496"/>
      <c r="L3728" s="496"/>
      <c r="M3728" s="496"/>
      <c r="N3728" s="496"/>
      <c r="O3728" s="496"/>
      <c r="P3728" s="236">
        <v>16260133.09</v>
      </c>
      <c r="Q3728" s="282"/>
      <c r="R3728" s="284"/>
      <c r="HI3728" s="277"/>
      <c r="HK3728" s="277" t="s">
        <v>1774</v>
      </c>
    </row>
    <row r="3729" spans="1:244" ht="12.75" customHeight="1">
      <c r="A3729" s="210"/>
      <c r="B3729" s="187"/>
      <c r="C3729" s="495" t="s">
        <v>692</v>
      </c>
      <c r="D3729" s="495"/>
      <c r="E3729" s="495"/>
      <c r="F3729" s="495"/>
      <c r="G3729" s="495"/>
      <c r="H3729" s="495"/>
      <c r="I3729" s="495"/>
      <c r="J3729" s="495"/>
      <c r="K3729" s="495"/>
      <c r="L3729" s="495"/>
      <c r="M3729" s="495"/>
      <c r="N3729" s="495"/>
      <c r="O3729" s="495"/>
      <c r="P3729" s="235"/>
      <c r="Q3729" s="282"/>
      <c r="R3729" s="283"/>
      <c r="HI3729" s="277"/>
      <c r="HJ3729" s="140" t="s">
        <v>692</v>
      </c>
      <c r="HK3729" s="277"/>
    </row>
    <row r="3730" spans="1:244" ht="12.75" customHeight="1">
      <c r="A3730" s="210"/>
      <c r="B3730" s="187"/>
      <c r="C3730" s="495" t="s">
        <v>693</v>
      </c>
      <c r="D3730" s="495"/>
      <c r="E3730" s="495"/>
      <c r="F3730" s="495"/>
      <c r="G3730" s="495"/>
      <c r="H3730" s="495"/>
      <c r="I3730" s="495"/>
      <c r="J3730" s="495"/>
      <c r="K3730" s="495"/>
      <c r="L3730" s="495"/>
      <c r="M3730" s="495"/>
      <c r="N3730" s="495"/>
      <c r="O3730" s="495"/>
      <c r="P3730" s="234">
        <v>1173036.8700000001</v>
      </c>
      <c r="Q3730" s="282"/>
      <c r="R3730" s="283"/>
      <c r="HI3730" s="277"/>
      <c r="HJ3730" s="140" t="s">
        <v>693</v>
      </c>
      <c r="HK3730" s="277"/>
    </row>
    <row r="3731" spans="1:244" ht="12.75" customHeight="1">
      <c r="A3731" s="210"/>
      <c r="B3731" s="187"/>
      <c r="C3731" s="495" t="s">
        <v>2406</v>
      </c>
      <c r="D3731" s="495"/>
      <c r="E3731" s="495"/>
      <c r="F3731" s="495"/>
      <c r="G3731" s="495"/>
      <c r="H3731" s="495"/>
      <c r="I3731" s="495"/>
      <c r="J3731" s="495"/>
      <c r="K3731" s="495"/>
      <c r="L3731" s="495"/>
      <c r="M3731" s="495"/>
      <c r="N3731" s="495"/>
      <c r="O3731" s="495"/>
      <c r="P3731" s="234">
        <v>1082210.67</v>
      </c>
      <c r="Q3731" s="282"/>
      <c r="R3731" s="283"/>
      <c r="HI3731" s="277"/>
      <c r="HJ3731" s="140" t="s">
        <v>2406</v>
      </c>
      <c r="HK3731" s="277"/>
    </row>
    <row r="3732" spans="1:244" ht="12.75" customHeight="1">
      <c r="A3732" s="210"/>
      <c r="B3732" s="187"/>
      <c r="C3732" s="495" t="s">
        <v>694</v>
      </c>
      <c r="D3732" s="495"/>
      <c r="E3732" s="495"/>
      <c r="F3732" s="495"/>
      <c r="G3732" s="495"/>
      <c r="H3732" s="495"/>
      <c r="I3732" s="495"/>
      <c r="J3732" s="495"/>
      <c r="K3732" s="237" t="s">
        <v>2577</v>
      </c>
      <c r="L3732" s="231"/>
      <c r="M3732" s="231"/>
      <c r="O3732" s="238"/>
      <c r="P3732" s="235"/>
      <c r="Q3732" s="282"/>
      <c r="R3732" s="284"/>
      <c r="HI3732" s="277"/>
      <c r="HK3732" s="277"/>
      <c r="HL3732" s="140" t="s">
        <v>694</v>
      </c>
    </row>
    <row r="3733" spans="1:244" ht="12.75" customHeight="1">
      <c r="A3733" s="210"/>
      <c r="B3733" s="187"/>
      <c r="C3733" s="495" t="s">
        <v>696</v>
      </c>
      <c r="D3733" s="495"/>
      <c r="E3733" s="495"/>
      <c r="F3733" s="495"/>
      <c r="G3733" s="495"/>
      <c r="H3733" s="495"/>
      <c r="I3733" s="495"/>
      <c r="J3733" s="495"/>
      <c r="K3733" s="237" t="s">
        <v>2578</v>
      </c>
      <c r="L3733" s="231"/>
      <c r="M3733" s="231"/>
      <c r="O3733" s="238"/>
      <c r="P3733" s="235"/>
      <c r="Q3733" s="282"/>
      <c r="R3733" s="284"/>
      <c r="HI3733" s="277"/>
      <c r="HK3733" s="277"/>
      <c r="HL3733" s="140" t="s">
        <v>696</v>
      </c>
    </row>
    <row r="3734" spans="1:244" s="286" customFormat="1" ht="1.5" customHeight="1">
      <c r="A3734" s="255"/>
      <c r="B3734" s="226"/>
      <c r="C3734" s="224"/>
      <c r="D3734" s="224"/>
      <c r="E3734" s="224"/>
      <c r="F3734" s="224"/>
      <c r="G3734" s="224"/>
      <c r="H3734" s="224"/>
      <c r="I3734" s="224"/>
      <c r="J3734" s="224"/>
      <c r="K3734" s="224"/>
      <c r="L3734" s="259"/>
      <c r="M3734" s="260"/>
      <c r="N3734" s="261"/>
      <c r="O3734" s="262"/>
      <c r="P3734" s="263"/>
      <c r="Q3734" s="285"/>
      <c r="R3734" s="285"/>
      <c r="AB3734" s="272"/>
      <c r="AC3734" s="272"/>
      <c r="AD3734" s="272"/>
      <c r="AE3734" s="272"/>
      <c r="AF3734" s="272"/>
      <c r="AG3734" s="272"/>
      <c r="AH3734" s="272"/>
      <c r="AI3734" s="272"/>
      <c r="AJ3734" s="272"/>
      <c r="AK3734" s="272"/>
      <c r="AL3734" s="272"/>
      <c r="AM3734" s="272"/>
      <c r="AN3734" s="272"/>
      <c r="AO3734" s="272"/>
      <c r="AP3734" s="272"/>
      <c r="AQ3734" s="272"/>
      <c r="AR3734" s="272"/>
      <c r="AS3734" s="272"/>
      <c r="AT3734" s="272"/>
      <c r="AU3734" s="272"/>
      <c r="AV3734" s="272"/>
      <c r="AW3734" s="272"/>
      <c r="AX3734" s="272"/>
      <c r="AY3734" s="272"/>
      <c r="AZ3734" s="272"/>
      <c r="BA3734" s="272"/>
      <c r="BB3734" s="272"/>
      <c r="BC3734" s="272"/>
      <c r="BD3734" s="272"/>
      <c r="BE3734" s="272"/>
      <c r="BF3734" s="272"/>
      <c r="BG3734" s="272"/>
      <c r="BH3734" s="272"/>
      <c r="BI3734" s="272"/>
      <c r="BJ3734" s="272"/>
      <c r="BK3734" s="272"/>
      <c r="BL3734" s="272"/>
      <c r="BM3734" s="272"/>
      <c r="BN3734" s="272"/>
      <c r="BO3734" s="272"/>
      <c r="BP3734" s="272"/>
      <c r="BQ3734" s="272"/>
      <c r="BR3734" s="272"/>
      <c r="BS3734" s="272"/>
      <c r="BT3734" s="272"/>
      <c r="BU3734" s="272"/>
      <c r="BV3734" s="272"/>
      <c r="BW3734" s="272"/>
      <c r="BX3734" s="272"/>
      <c r="BY3734" s="272"/>
      <c r="BZ3734" s="272"/>
      <c r="CA3734" s="272"/>
      <c r="CB3734" s="272"/>
      <c r="CC3734" s="272"/>
      <c r="CD3734" s="272"/>
      <c r="CE3734" s="272"/>
      <c r="CF3734" s="272"/>
      <c r="CG3734" s="272"/>
      <c r="CH3734" s="272"/>
      <c r="CI3734" s="272"/>
      <c r="CJ3734" s="272"/>
      <c r="CK3734" s="272"/>
      <c r="CL3734" s="272"/>
      <c r="CM3734" s="272"/>
      <c r="CN3734" s="272"/>
      <c r="CO3734" s="272"/>
      <c r="CP3734" s="272"/>
      <c r="CQ3734" s="272"/>
      <c r="CR3734" s="272"/>
      <c r="CS3734" s="272"/>
      <c r="CT3734" s="272"/>
      <c r="CU3734" s="272"/>
      <c r="CV3734" s="272"/>
      <c r="CW3734" s="272"/>
      <c r="CX3734" s="272"/>
      <c r="CY3734" s="272"/>
      <c r="CZ3734" s="272"/>
      <c r="DA3734" s="272"/>
      <c r="DB3734" s="272"/>
      <c r="DC3734" s="272"/>
      <c r="DD3734" s="272"/>
      <c r="DE3734" s="272"/>
      <c r="DF3734" s="272"/>
      <c r="DG3734" s="272"/>
      <c r="DH3734" s="272"/>
      <c r="DI3734" s="272"/>
      <c r="DJ3734" s="272"/>
      <c r="DK3734" s="272"/>
      <c r="DL3734" s="272"/>
      <c r="DM3734" s="272"/>
      <c r="DN3734" s="272"/>
      <c r="DO3734" s="272"/>
      <c r="DP3734" s="272"/>
      <c r="DQ3734" s="272"/>
      <c r="DR3734" s="272"/>
      <c r="DS3734" s="272"/>
      <c r="DT3734" s="272"/>
      <c r="DU3734" s="272"/>
      <c r="DV3734" s="272"/>
      <c r="DW3734" s="272"/>
      <c r="DX3734" s="272"/>
      <c r="DY3734" s="272"/>
      <c r="DZ3734" s="272"/>
      <c r="EA3734" s="272"/>
      <c r="EB3734" s="272"/>
      <c r="EC3734" s="272"/>
      <c r="ED3734" s="272"/>
      <c r="EE3734" s="272"/>
      <c r="EF3734" s="272"/>
      <c r="EG3734" s="272"/>
      <c r="EH3734" s="272"/>
      <c r="EI3734" s="272"/>
      <c r="EJ3734" s="272"/>
      <c r="EK3734" s="272"/>
      <c r="EL3734" s="272"/>
      <c r="EM3734" s="272"/>
      <c r="EN3734" s="272"/>
      <c r="EO3734" s="272"/>
      <c r="EP3734" s="272"/>
      <c r="EQ3734" s="272"/>
      <c r="ER3734" s="272"/>
      <c r="ES3734" s="272"/>
      <c r="ET3734" s="272"/>
      <c r="EU3734" s="272"/>
      <c r="EV3734" s="272"/>
      <c r="EW3734" s="272"/>
      <c r="EX3734" s="272"/>
      <c r="EY3734" s="272"/>
      <c r="EZ3734" s="272"/>
      <c r="FA3734" s="272"/>
      <c r="FB3734" s="272"/>
      <c r="FC3734" s="272"/>
      <c r="FD3734" s="272"/>
      <c r="FE3734" s="272"/>
      <c r="FF3734" s="272"/>
      <c r="FG3734" s="272"/>
      <c r="FH3734" s="272"/>
      <c r="FI3734" s="272"/>
      <c r="FJ3734" s="272"/>
      <c r="FK3734" s="272"/>
      <c r="FL3734" s="272"/>
      <c r="FM3734" s="272"/>
      <c r="FN3734" s="272"/>
      <c r="FO3734" s="272"/>
      <c r="FP3734" s="272"/>
      <c r="FQ3734" s="272"/>
      <c r="FR3734" s="272"/>
      <c r="FS3734" s="272"/>
      <c r="FT3734" s="272"/>
      <c r="FU3734" s="272"/>
      <c r="FV3734" s="272"/>
      <c r="FW3734" s="272"/>
      <c r="FX3734" s="272"/>
      <c r="FY3734" s="272"/>
      <c r="FZ3734" s="272"/>
      <c r="GA3734" s="272"/>
      <c r="GB3734" s="272"/>
      <c r="GC3734" s="272"/>
      <c r="GD3734" s="272"/>
      <c r="GE3734" s="272"/>
      <c r="GF3734" s="272"/>
      <c r="GG3734" s="272"/>
      <c r="GH3734" s="272"/>
      <c r="GI3734" s="272"/>
      <c r="GJ3734" s="272"/>
      <c r="GK3734" s="272"/>
      <c r="GL3734" s="272"/>
      <c r="GM3734" s="272"/>
      <c r="GN3734" s="272"/>
      <c r="GO3734" s="272"/>
      <c r="GP3734" s="272"/>
      <c r="GQ3734" s="272"/>
      <c r="GR3734" s="272"/>
      <c r="GS3734" s="272"/>
      <c r="GT3734" s="272"/>
      <c r="GU3734" s="272"/>
      <c r="GV3734" s="272"/>
      <c r="GW3734" s="272"/>
      <c r="GX3734" s="272"/>
      <c r="GY3734" s="272"/>
      <c r="GZ3734" s="272"/>
      <c r="HA3734" s="272"/>
      <c r="HB3734" s="272"/>
      <c r="HC3734" s="272"/>
      <c r="HD3734" s="272"/>
      <c r="HE3734" s="272"/>
      <c r="HF3734" s="272"/>
      <c r="HG3734" s="272"/>
      <c r="HH3734" s="272"/>
      <c r="HI3734" s="272"/>
      <c r="HJ3734" s="272"/>
      <c r="HK3734" s="272"/>
      <c r="HL3734" s="272"/>
      <c r="HM3734" s="272"/>
      <c r="HN3734" s="272"/>
      <c r="HO3734" s="272"/>
      <c r="HP3734" s="272"/>
      <c r="HQ3734" s="272"/>
      <c r="HR3734" s="272"/>
      <c r="HS3734" s="272"/>
      <c r="HT3734" s="272"/>
      <c r="HU3734" s="272"/>
      <c r="HV3734" s="272"/>
      <c r="HW3734" s="272"/>
      <c r="HX3734" s="272"/>
      <c r="HY3734" s="272"/>
      <c r="HZ3734" s="272"/>
      <c r="IA3734" s="272"/>
      <c r="IB3734" s="272"/>
      <c r="IC3734" s="272"/>
      <c r="ID3734" s="272"/>
      <c r="IE3734" s="272"/>
      <c r="IF3734" s="272"/>
      <c r="IG3734" s="272"/>
      <c r="IH3734" s="272"/>
      <c r="II3734" s="272"/>
      <c r="IJ3734" s="272"/>
    </row>
    <row r="3735" spans="1:244" s="286" customFormat="1" ht="14.25" customHeight="1">
      <c r="A3735" s="141"/>
      <c r="B3735" s="264"/>
      <c r="C3735" s="265"/>
      <c r="D3735" s="265"/>
      <c r="E3735" s="265"/>
      <c r="F3735" s="265"/>
      <c r="G3735" s="265"/>
      <c r="H3735" s="265"/>
      <c r="I3735" s="265"/>
      <c r="J3735" s="265"/>
      <c r="K3735" s="265"/>
      <c r="L3735" s="266"/>
      <c r="M3735" s="267"/>
      <c r="N3735" s="268"/>
      <c r="O3735" s="141"/>
      <c r="P3735" s="141"/>
      <c r="Q3735" s="285"/>
      <c r="R3735" s="285"/>
      <c r="AB3735" s="272"/>
      <c r="AC3735" s="272"/>
      <c r="AD3735" s="272"/>
      <c r="AE3735" s="272"/>
      <c r="AF3735" s="272"/>
      <c r="AG3735" s="272"/>
      <c r="AH3735" s="272"/>
      <c r="AI3735" s="272"/>
      <c r="AJ3735" s="272"/>
      <c r="AK3735" s="272"/>
      <c r="AL3735" s="272"/>
      <c r="AM3735" s="272"/>
      <c r="AN3735" s="272"/>
      <c r="AO3735" s="272"/>
      <c r="AP3735" s="272"/>
      <c r="AQ3735" s="272"/>
      <c r="AR3735" s="272"/>
      <c r="AS3735" s="272"/>
      <c r="AT3735" s="272"/>
      <c r="AU3735" s="272"/>
      <c r="AV3735" s="272"/>
      <c r="AW3735" s="272"/>
      <c r="AX3735" s="272"/>
      <c r="AY3735" s="272"/>
      <c r="AZ3735" s="272"/>
      <c r="BA3735" s="272"/>
      <c r="BB3735" s="272"/>
      <c r="BC3735" s="272"/>
      <c r="BD3735" s="272"/>
      <c r="BE3735" s="272"/>
      <c r="BF3735" s="272"/>
      <c r="BG3735" s="272"/>
      <c r="BH3735" s="272"/>
      <c r="BI3735" s="272"/>
      <c r="BJ3735" s="272"/>
      <c r="BK3735" s="272"/>
      <c r="BL3735" s="272"/>
      <c r="BM3735" s="272"/>
      <c r="BN3735" s="272"/>
      <c r="BO3735" s="272"/>
      <c r="BP3735" s="272"/>
      <c r="BQ3735" s="272"/>
      <c r="BR3735" s="272"/>
      <c r="BS3735" s="272"/>
      <c r="BT3735" s="272"/>
      <c r="BU3735" s="272"/>
      <c r="BV3735" s="272"/>
      <c r="BW3735" s="272"/>
      <c r="BX3735" s="272"/>
      <c r="BY3735" s="272"/>
      <c r="BZ3735" s="272"/>
      <c r="CA3735" s="272"/>
      <c r="CB3735" s="272"/>
      <c r="CC3735" s="272"/>
      <c r="CD3735" s="272"/>
      <c r="CE3735" s="272"/>
      <c r="CF3735" s="272"/>
      <c r="CG3735" s="272"/>
      <c r="CH3735" s="272"/>
      <c r="CI3735" s="272"/>
      <c r="CJ3735" s="272"/>
      <c r="CK3735" s="272"/>
      <c r="CL3735" s="272"/>
      <c r="CM3735" s="272"/>
      <c r="CN3735" s="272"/>
      <c r="CO3735" s="272"/>
      <c r="CP3735" s="272"/>
      <c r="CQ3735" s="272"/>
      <c r="CR3735" s="272"/>
      <c r="CS3735" s="272"/>
      <c r="CT3735" s="272"/>
      <c r="CU3735" s="272"/>
      <c r="CV3735" s="272"/>
      <c r="CW3735" s="272"/>
      <c r="CX3735" s="272"/>
      <c r="CY3735" s="272"/>
      <c r="CZ3735" s="272"/>
      <c r="DA3735" s="272"/>
      <c r="DB3735" s="272"/>
      <c r="DC3735" s="272"/>
      <c r="DD3735" s="272"/>
      <c r="DE3735" s="272"/>
      <c r="DF3735" s="272"/>
      <c r="DG3735" s="272"/>
      <c r="DH3735" s="272"/>
      <c r="DI3735" s="272"/>
      <c r="DJ3735" s="272"/>
      <c r="DK3735" s="272"/>
      <c r="DL3735" s="272"/>
      <c r="DM3735" s="272"/>
      <c r="DN3735" s="272"/>
      <c r="DO3735" s="272"/>
      <c r="DP3735" s="272"/>
      <c r="DQ3735" s="272"/>
      <c r="DR3735" s="272"/>
      <c r="DS3735" s="272"/>
      <c r="DT3735" s="272"/>
      <c r="DU3735" s="272"/>
      <c r="DV3735" s="272"/>
      <c r="DW3735" s="272"/>
      <c r="DX3735" s="272"/>
      <c r="DY3735" s="272"/>
      <c r="DZ3735" s="272"/>
      <c r="EA3735" s="272"/>
      <c r="EB3735" s="272"/>
      <c r="EC3735" s="272"/>
      <c r="ED3735" s="272"/>
      <c r="EE3735" s="272"/>
      <c r="EF3735" s="272"/>
      <c r="EG3735" s="272"/>
      <c r="EH3735" s="272"/>
      <c r="EI3735" s="272"/>
      <c r="EJ3735" s="272"/>
      <c r="EK3735" s="272"/>
      <c r="EL3735" s="272"/>
      <c r="EM3735" s="272"/>
      <c r="EN3735" s="272"/>
      <c r="EO3735" s="272"/>
      <c r="EP3735" s="272"/>
      <c r="EQ3735" s="272"/>
      <c r="ER3735" s="272"/>
      <c r="ES3735" s="272"/>
      <c r="ET3735" s="272"/>
      <c r="EU3735" s="272"/>
      <c r="EV3735" s="272"/>
      <c r="EW3735" s="272"/>
      <c r="EX3735" s="272"/>
      <c r="EY3735" s="272"/>
      <c r="EZ3735" s="272"/>
      <c r="FA3735" s="272"/>
      <c r="FB3735" s="272"/>
      <c r="FC3735" s="272"/>
      <c r="FD3735" s="272"/>
      <c r="FE3735" s="272"/>
      <c r="FF3735" s="272"/>
      <c r="FG3735" s="272"/>
      <c r="FH3735" s="272"/>
      <c r="FI3735" s="272"/>
      <c r="FJ3735" s="272"/>
      <c r="FK3735" s="272"/>
      <c r="FL3735" s="272"/>
      <c r="FM3735" s="272"/>
      <c r="FN3735" s="272"/>
      <c r="FO3735" s="272"/>
      <c r="FP3735" s="272"/>
      <c r="FQ3735" s="272"/>
      <c r="FR3735" s="272"/>
      <c r="FS3735" s="272"/>
      <c r="FT3735" s="272"/>
      <c r="FU3735" s="272"/>
      <c r="FV3735" s="272"/>
      <c r="FW3735" s="272"/>
      <c r="FX3735" s="272"/>
      <c r="FY3735" s="272"/>
      <c r="FZ3735" s="272"/>
      <c r="GA3735" s="272"/>
      <c r="GB3735" s="272"/>
      <c r="GC3735" s="272"/>
      <c r="GD3735" s="272"/>
      <c r="GE3735" s="272"/>
      <c r="GF3735" s="272"/>
      <c r="GG3735" s="272"/>
      <c r="GH3735" s="272"/>
      <c r="GI3735" s="272"/>
      <c r="GJ3735" s="272"/>
      <c r="GK3735" s="272"/>
      <c r="GL3735" s="272"/>
      <c r="GM3735" s="272"/>
      <c r="GN3735" s="272"/>
      <c r="GO3735" s="272"/>
      <c r="GP3735" s="272"/>
      <c r="GQ3735" s="272"/>
      <c r="GR3735" s="272"/>
      <c r="GS3735" s="272"/>
      <c r="GT3735" s="272"/>
      <c r="GU3735" s="272"/>
      <c r="GV3735" s="272"/>
      <c r="GW3735" s="272"/>
      <c r="GX3735" s="272"/>
      <c r="GY3735" s="272"/>
      <c r="GZ3735" s="272"/>
      <c r="HA3735" s="272"/>
      <c r="HB3735" s="272"/>
      <c r="HC3735" s="272"/>
      <c r="HD3735" s="272"/>
      <c r="HE3735" s="272"/>
      <c r="HF3735" s="272"/>
      <c r="HG3735" s="272"/>
      <c r="HH3735" s="272"/>
      <c r="HI3735" s="272"/>
      <c r="HJ3735" s="272"/>
      <c r="HK3735" s="272"/>
      <c r="HL3735" s="272"/>
      <c r="HM3735" s="272"/>
      <c r="HN3735" s="272"/>
      <c r="HO3735" s="272"/>
      <c r="HP3735" s="272"/>
      <c r="HQ3735" s="272"/>
      <c r="HR3735" s="272"/>
      <c r="HS3735" s="272"/>
      <c r="HT3735" s="272"/>
      <c r="HU3735" s="272"/>
      <c r="HV3735" s="272"/>
      <c r="HW3735" s="272"/>
      <c r="HX3735" s="272"/>
      <c r="HY3735" s="272"/>
      <c r="HZ3735" s="272"/>
      <c r="IA3735" s="272"/>
      <c r="IB3735" s="272"/>
      <c r="IC3735" s="272"/>
      <c r="ID3735" s="272"/>
      <c r="IE3735" s="272"/>
      <c r="IF3735" s="272"/>
      <c r="IG3735" s="272"/>
      <c r="IH3735" s="272"/>
      <c r="II3735" s="272"/>
      <c r="IJ3735" s="272"/>
    </row>
    <row r="3736" spans="1:244" s="156" customFormat="1">
      <c r="A3736" s="144"/>
      <c r="B3736" s="269" t="s">
        <v>1777</v>
      </c>
      <c r="C3736" s="491"/>
      <c r="D3736" s="491"/>
      <c r="E3736" s="491"/>
      <c r="F3736" s="491"/>
      <c r="G3736" s="491"/>
      <c r="H3736" s="491"/>
      <c r="I3736" s="492"/>
      <c r="J3736" s="492"/>
      <c r="K3736" s="492"/>
      <c r="L3736" s="492"/>
      <c r="M3736" s="492"/>
      <c r="N3736" s="492"/>
      <c r="Q3736" s="274"/>
      <c r="R3736" s="274"/>
      <c r="AB3736" s="157"/>
      <c r="AC3736" s="157"/>
      <c r="AD3736" s="157"/>
      <c r="AE3736" s="157"/>
      <c r="AF3736" s="157"/>
      <c r="AG3736" s="157"/>
      <c r="AH3736" s="157"/>
      <c r="AI3736" s="157"/>
      <c r="AJ3736" s="157"/>
      <c r="AK3736" s="157"/>
      <c r="AL3736" s="157"/>
      <c r="AM3736" s="157"/>
      <c r="AN3736" s="157"/>
      <c r="AO3736" s="157"/>
      <c r="AP3736" s="157"/>
      <c r="AQ3736" s="157"/>
      <c r="AR3736" s="157"/>
      <c r="AS3736" s="157"/>
      <c r="AT3736" s="157"/>
      <c r="AU3736" s="157"/>
      <c r="AV3736" s="157"/>
      <c r="AW3736" s="157"/>
      <c r="AX3736" s="157"/>
      <c r="AY3736" s="157"/>
      <c r="AZ3736" s="157"/>
      <c r="BA3736" s="157"/>
      <c r="BB3736" s="157"/>
      <c r="BC3736" s="157"/>
      <c r="BD3736" s="157"/>
      <c r="BE3736" s="157"/>
      <c r="BF3736" s="157"/>
      <c r="BG3736" s="157"/>
      <c r="BH3736" s="157"/>
      <c r="BI3736" s="157"/>
      <c r="BJ3736" s="157"/>
      <c r="BK3736" s="157"/>
      <c r="BL3736" s="157"/>
      <c r="BM3736" s="157"/>
      <c r="BN3736" s="157"/>
      <c r="BO3736" s="157"/>
      <c r="BP3736" s="157"/>
      <c r="BQ3736" s="157"/>
      <c r="BR3736" s="157"/>
      <c r="BS3736" s="157"/>
      <c r="BT3736" s="157"/>
      <c r="BU3736" s="157"/>
      <c r="BV3736" s="157"/>
      <c r="BW3736" s="157"/>
      <c r="BX3736" s="157"/>
      <c r="BY3736" s="157"/>
      <c r="BZ3736" s="157"/>
      <c r="CA3736" s="157"/>
      <c r="CB3736" s="157"/>
      <c r="CC3736" s="157"/>
      <c r="CD3736" s="157"/>
      <c r="CE3736" s="157"/>
      <c r="CF3736" s="157"/>
      <c r="CG3736" s="157"/>
      <c r="CH3736" s="157"/>
      <c r="CI3736" s="157"/>
      <c r="CJ3736" s="157"/>
      <c r="CK3736" s="157"/>
      <c r="CL3736" s="157"/>
      <c r="CM3736" s="157"/>
      <c r="CN3736" s="157"/>
      <c r="CO3736" s="157"/>
      <c r="CP3736" s="157"/>
      <c r="CQ3736" s="157"/>
      <c r="CR3736" s="157"/>
      <c r="CS3736" s="157"/>
      <c r="CT3736" s="157"/>
      <c r="CU3736" s="157"/>
      <c r="CV3736" s="157"/>
      <c r="CW3736" s="157"/>
      <c r="CX3736" s="157"/>
      <c r="CY3736" s="157"/>
      <c r="CZ3736" s="157"/>
      <c r="DA3736" s="157"/>
      <c r="DB3736" s="157"/>
      <c r="DC3736" s="157"/>
      <c r="DD3736" s="157"/>
      <c r="DE3736" s="157"/>
      <c r="DF3736" s="157"/>
      <c r="DG3736" s="157"/>
      <c r="DH3736" s="157"/>
      <c r="DI3736" s="157"/>
      <c r="DJ3736" s="157"/>
      <c r="DK3736" s="157"/>
      <c r="DL3736" s="157"/>
      <c r="DM3736" s="157"/>
      <c r="DN3736" s="157"/>
      <c r="DO3736" s="157"/>
      <c r="DP3736" s="157"/>
      <c r="DQ3736" s="157"/>
      <c r="DR3736" s="157"/>
      <c r="DS3736" s="157"/>
      <c r="DT3736" s="157"/>
      <c r="DU3736" s="157"/>
      <c r="DV3736" s="157"/>
      <c r="DW3736" s="157"/>
      <c r="DX3736" s="157"/>
      <c r="DY3736" s="157"/>
      <c r="DZ3736" s="157"/>
      <c r="EA3736" s="157"/>
      <c r="EB3736" s="157"/>
      <c r="EC3736" s="157"/>
      <c r="ED3736" s="157"/>
      <c r="EE3736" s="157"/>
      <c r="EF3736" s="157"/>
      <c r="EG3736" s="157"/>
      <c r="EH3736" s="157"/>
      <c r="EI3736" s="157"/>
      <c r="EJ3736" s="157"/>
      <c r="EK3736" s="157"/>
      <c r="EL3736" s="157"/>
      <c r="EM3736" s="157"/>
      <c r="EN3736" s="157"/>
      <c r="EO3736" s="157"/>
      <c r="EP3736" s="157"/>
      <c r="EQ3736" s="157"/>
      <c r="ER3736" s="157"/>
      <c r="ES3736" s="157"/>
      <c r="ET3736" s="157"/>
      <c r="EU3736" s="157"/>
      <c r="EV3736" s="157"/>
      <c r="EW3736" s="157"/>
      <c r="EX3736" s="157"/>
      <c r="EY3736" s="157"/>
      <c r="EZ3736" s="157"/>
      <c r="FA3736" s="157"/>
      <c r="FB3736" s="157"/>
      <c r="FC3736" s="157"/>
      <c r="FD3736" s="157"/>
      <c r="FE3736" s="157"/>
      <c r="FF3736" s="157"/>
      <c r="FG3736" s="157"/>
      <c r="FH3736" s="157"/>
      <c r="FI3736" s="157"/>
      <c r="FJ3736" s="157"/>
      <c r="FK3736" s="157"/>
      <c r="FL3736" s="157"/>
      <c r="FM3736" s="157"/>
      <c r="FN3736" s="157"/>
      <c r="FO3736" s="157"/>
      <c r="FP3736" s="157"/>
      <c r="FQ3736" s="157"/>
      <c r="FR3736" s="157"/>
      <c r="FS3736" s="157"/>
      <c r="FT3736" s="157"/>
      <c r="FU3736" s="157"/>
      <c r="FV3736" s="157"/>
      <c r="FW3736" s="157"/>
      <c r="FX3736" s="157"/>
      <c r="FY3736" s="157"/>
      <c r="FZ3736" s="157"/>
      <c r="GA3736" s="157"/>
      <c r="GB3736" s="157"/>
      <c r="GC3736" s="157"/>
      <c r="GD3736" s="157"/>
      <c r="GE3736" s="157"/>
      <c r="GF3736" s="157"/>
      <c r="GG3736" s="157"/>
      <c r="GH3736" s="157"/>
      <c r="GI3736" s="157"/>
      <c r="GJ3736" s="157"/>
      <c r="GK3736" s="157"/>
      <c r="GL3736" s="157"/>
      <c r="GM3736" s="157"/>
      <c r="GN3736" s="157"/>
      <c r="GO3736" s="157"/>
      <c r="GP3736" s="157"/>
      <c r="GQ3736" s="157"/>
      <c r="GR3736" s="157"/>
      <c r="GS3736" s="157"/>
      <c r="GT3736" s="157"/>
      <c r="GU3736" s="157"/>
      <c r="GV3736" s="157"/>
      <c r="GW3736" s="157"/>
      <c r="GX3736" s="157"/>
      <c r="GY3736" s="157"/>
      <c r="GZ3736" s="157"/>
      <c r="HA3736" s="157"/>
      <c r="HB3736" s="157"/>
      <c r="HC3736" s="157"/>
      <c r="HD3736" s="157"/>
      <c r="HE3736" s="157"/>
      <c r="HF3736" s="157"/>
      <c r="HG3736" s="157"/>
      <c r="HH3736" s="157"/>
      <c r="HI3736" s="157"/>
      <c r="HJ3736" s="157"/>
      <c r="HK3736" s="157"/>
      <c r="HL3736" s="157"/>
      <c r="HM3736" s="157"/>
      <c r="HN3736" s="157"/>
      <c r="HO3736" s="157"/>
      <c r="HP3736" s="157"/>
      <c r="HQ3736" s="157"/>
      <c r="HR3736" s="157"/>
      <c r="HS3736" s="157"/>
      <c r="HT3736" s="157"/>
      <c r="HU3736" s="157"/>
      <c r="HV3736" s="157"/>
      <c r="HW3736" s="157"/>
      <c r="HX3736" s="157"/>
      <c r="HY3736" s="157"/>
      <c r="HZ3736" s="157"/>
      <c r="IA3736" s="157"/>
      <c r="IB3736" s="157"/>
      <c r="IC3736" s="157"/>
      <c r="ID3736" s="157"/>
      <c r="IE3736" s="157"/>
      <c r="IF3736" s="157"/>
      <c r="IG3736" s="157"/>
      <c r="IH3736" s="157"/>
      <c r="II3736" s="157"/>
      <c r="IJ3736" s="157"/>
    </row>
    <row r="3737" spans="1:244" s="270" customFormat="1" ht="16.5" customHeight="1">
      <c r="A3737" s="146"/>
      <c r="B3737" s="269"/>
      <c r="C3737" s="493" t="s">
        <v>1778</v>
      </c>
      <c r="D3737" s="493"/>
      <c r="E3737" s="493"/>
      <c r="F3737" s="493"/>
      <c r="G3737" s="493"/>
      <c r="H3737" s="493"/>
      <c r="I3737" s="493"/>
      <c r="J3737" s="493"/>
      <c r="K3737" s="493"/>
      <c r="L3737" s="493"/>
      <c r="M3737" s="493"/>
      <c r="N3737" s="493"/>
      <c r="Q3737" s="287"/>
      <c r="R3737" s="287"/>
      <c r="AB3737" s="273"/>
      <c r="AC3737" s="273"/>
      <c r="AD3737" s="273"/>
      <c r="AE3737" s="273"/>
      <c r="AF3737" s="273"/>
      <c r="AG3737" s="273"/>
      <c r="AH3737" s="273"/>
      <c r="AI3737" s="273"/>
      <c r="AJ3737" s="273"/>
      <c r="AK3737" s="273"/>
      <c r="AL3737" s="273"/>
      <c r="AM3737" s="273"/>
      <c r="AN3737" s="273"/>
      <c r="AO3737" s="273"/>
      <c r="AP3737" s="273"/>
      <c r="AQ3737" s="273"/>
      <c r="AR3737" s="273"/>
      <c r="AS3737" s="273"/>
      <c r="AT3737" s="273"/>
      <c r="AU3737" s="273"/>
      <c r="AV3737" s="273"/>
      <c r="AW3737" s="273"/>
      <c r="AX3737" s="273"/>
      <c r="AY3737" s="273"/>
      <c r="AZ3737" s="273"/>
      <c r="BA3737" s="273"/>
      <c r="BB3737" s="273"/>
      <c r="BC3737" s="273"/>
      <c r="BD3737" s="273"/>
      <c r="BE3737" s="273"/>
      <c r="BF3737" s="273"/>
      <c r="BG3737" s="273"/>
      <c r="BH3737" s="273"/>
      <c r="BI3737" s="273"/>
      <c r="BJ3737" s="273"/>
      <c r="BK3737" s="273"/>
      <c r="BL3737" s="273"/>
      <c r="BM3737" s="273"/>
      <c r="BN3737" s="273"/>
      <c r="BO3737" s="273"/>
      <c r="BP3737" s="273"/>
      <c r="BQ3737" s="273"/>
      <c r="BR3737" s="273"/>
      <c r="BS3737" s="273"/>
      <c r="BT3737" s="273"/>
      <c r="BU3737" s="273"/>
      <c r="BV3737" s="273"/>
      <c r="BW3737" s="273"/>
      <c r="BX3737" s="273"/>
      <c r="BY3737" s="273"/>
      <c r="BZ3737" s="273"/>
      <c r="CA3737" s="273"/>
      <c r="CB3737" s="273"/>
      <c r="CC3737" s="273"/>
      <c r="CD3737" s="273"/>
      <c r="CE3737" s="273"/>
      <c r="CF3737" s="273"/>
      <c r="CG3737" s="273"/>
      <c r="CH3737" s="273"/>
      <c r="CI3737" s="273"/>
      <c r="CJ3737" s="273"/>
      <c r="CK3737" s="273"/>
      <c r="CL3737" s="273"/>
      <c r="CM3737" s="273"/>
      <c r="CN3737" s="273"/>
      <c r="CO3737" s="273"/>
      <c r="CP3737" s="273"/>
      <c r="CQ3737" s="273"/>
      <c r="CR3737" s="273"/>
      <c r="CS3737" s="273"/>
      <c r="CT3737" s="273"/>
      <c r="CU3737" s="273"/>
      <c r="CV3737" s="273"/>
      <c r="CW3737" s="273"/>
      <c r="CX3737" s="273"/>
      <c r="CY3737" s="273"/>
      <c r="CZ3737" s="273"/>
      <c r="DA3737" s="273"/>
      <c r="DB3737" s="273"/>
      <c r="DC3737" s="273"/>
      <c r="DD3737" s="273"/>
      <c r="DE3737" s="273"/>
      <c r="DF3737" s="273"/>
      <c r="DG3737" s="273"/>
      <c r="DH3737" s="273"/>
      <c r="DI3737" s="273"/>
      <c r="DJ3737" s="273"/>
      <c r="DK3737" s="273"/>
      <c r="DL3737" s="273"/>
      <c r="DM3737" s="273"/>
      <c r="DN3737" s="273"/>
      <c r="DO3737" s="273"/>
      <c r="DP3737" s="273"/>
      <c r="DQ3737" s="273"/>
      <c r="DR3737" s="273"/>
      <c r="DS3737" s="273"/>
      <c r="DT3737" s="273"/>
      <c r="DU3737" s="273"/>
      <c r="DV3737" s="273"/>
      <c r="DW3737" s="273"/>
      <c r="DX3737" s="273"/>
      <c r="DY3737" s="273"/>
      <c r="DZ3737" s="273"/>
      <c r="EA3737" s="273"/>
      <c r="EB3737" s="273"/>
      <c r="EC3737" s="273"/>
      <c r="ED3737" s="273"/>
      <c r="EE3737" s="273"/>
      <c r="EF3737" s="273"/>
      <c r="EG3737" s="273"/>
      <c r="EH3737" s="273"/>
      <c r="EI3737" s="273"/>
      <c r="EJ3737" s="273"/>
      <c r="EK3737" s="273"/>
      <c r="EL3737" s="273"/>
      <c r="EM3737" s="273"/>
      <c r="EN3737" s="273"/>
      <c r="EO3737" s="273"/>
      <c r="EP3737" s="273"/>
      <c r="EQ3737" s="273"/>
      <c r="ER3737" s="273"/>
      <c r="ES3737" s="273"/>
      <c r="ET3737" s="273"/>
      <c r="EU3737" s="273"/>
      <c r="EV3737" s="273"/>
      <c r="EW3737" s="273"/>
      <c r="EX3737" s="273"/>
      <c r="EY3737" s="273"/>
      <c r="EZ3737" s="273"/>
      <c r="FA3737" s="273"/>
      <c r="FB3737" s="273"/>
      <c r="FC3737" s="273"/>
      <c r="FD3737" s="273"/>
      <c r="FE3737" s="273"/>
      <c r="FF3737" s="273"/>
      <c r="FG3737" s="273"/>
      <c r="FH3737" s="273"/>
      <c r="FI3737" s="273"/>
      <c r="FJ3737" s="273"/>
      <c r="FK3737" s="273"/>
      <c r="FL3737" s="273"/>
      <c r="FM3737" s="273"/>
      <c r="FN3737" s="273"/>
      <c r="FO3737" s="273"/>
      <c r="FP3737" s="273"/>
      <c r="FQ3737" s="273"/>
      <c r="FR3737" s="273"/>
      <c r="FS3737" s="273"/>
      <c r="FT3737" s="273"/>
      <c r="FU3737" s="273"/>
      <c r="FV3737" s="273"/>
      <c r="FW3737" s="273"/>
      <c r="FX3737" s="273"/>
      <c r="FY3737" s="273"/>
      <c r="FZ3737" s="273"/>
      <c r="GA3737" s="273"/>
      <c r="GB3737" s="273"/>
      <c r="GC3737" s="273"/>
      <c r="GD3737" s="273"/>
      <c r="GE3737" s="273"/>
      <c r="GF3737" s="273"/>
      <c r="GG3737" s="273"/>
      <c r="GH3737" s="273"/>
      <c r="GI3737" s="273"/>
      <c r="GJ3737" s="273"/>
      <c r="GK3737" s="273"/>
      <c r="GL3737" s="273"/>
      <c r="GM3737" s="273"/>
      <c r="GN3737" s="273"/>
      <c r="GO3737" s="273"/>
      <c r="GP3737" s="273"/>
      <c r="GQ3737" s="273"/>
      <c r="GR3737" s="273"/>
      <c r="GS3737" s="273"/>
      <c r="GT3737" s="273"/>
      <c r="GU3737" s="273"/>
      <c r="GV3737" s="273"/>
      <c r="GW3737" s="273"/>
      <c r="GX3737" s="273"/>
      <c r="GY3737" s="273"/>
      <c r="GZ3737" s="273"/>
      <c r="HA3737" s="273"/>
      <c r="HB3737" s="273"/>
      <c r="HC3737" s="273"/>
      <c r="HD3737" s="273"/>
      <c r="HE3737" s="273"/>
      <c r="HF3737" s="273"/>
      <c r="HG3737" s="273"/>
      <c r="HH3737" s="273"/>
      <c r="HI3737" s="273"/>
      <c r="HJ3737" s="273"/>
      <c r="HK3737" s="273"/>
      <c r="HL3737" s="273"/>
      <c r="HM3737" s="273"/>
      <c r="HN3737" s="273"/>
      <c r="HO3737" s="273"/>
      <c r="HP3737" s="273"/>
      <c r="HQ3737" s="273"/>
      <c r="HR3737" s="273"/>
      <c r="HS3737" s="273"/>
      <c r="HT3737" s="273"/>
      <c r="HU3737" s="273"/>
      <c r="HV3737" s="273"/>
      <c r="HW3737" s="273"/>
      <c r="HX3737" s="273"/>
      <c r="HY3737" s="273"/>
      <c r="HZ3737" s="273"/>
      <c r="IA3737" s="273"/>
      <c r="IB3737" s="273"/>
      <c r="IC3737" s="273"/>
      <c r="ID3737" s="273"/>
      <c r="IE3737" s="273"/>
      <c r="IF3737" s="273"/>
      <c r="IG3737" s="273"/>
      <c r="IH3737" s="273"/>
      <c r="II3737" s="273"/>
      <c r="IJ3737" s="273"/>
    </row>
    <row r="3738" spans="1:244" s="156" customFormat="1">
      <c r="A3738" s="144"/>
      <c r="B3738" s="269" t="s">
        <v>1779</v>
      </c>
      <c r="C3738" s="491"/>
      <c r="D3738" s="491"/>
      <c r="E3738" s="491"/>
      <c r="F3738" s="491"/>
      <c r="G3738" s="491"/>
      <c r="H3738" s="491"/>
      <c r="I3738" s="492"/>
      <c r="J3738" s="492"/>
      <c r="K3738" s="492"/>
      <c r="L3738" s="492"/>
      <c r="M3738" s="492"/>
      <c r="N3738" s="492"/>
      <c r="Q3738" s="274"/>
      <c r="R3738" s="274"/>
      <c r="AB3738" s="157"/>
      <c r="AC3738" s="157"/>
      <c r="AD3738" s="157"/>
      <c r="AE3738" s="157"/>
      <c r="AF3738" s="157"/>
      <c r="AG3738" s="157"/>
      <c r="AH3738" s="157"/>
      <c r="AI3738" s="157"/>
      <c r="AJ3738" s="157"/>
      <c r="AK3738" s="157"/>
      <c r="AL3738" s="157"/>
      <c r="AM3738" s="157"/>
      <c r="AN3738" s="157"/>
      <c r="AO3738" s="157"/>
      <c r="AP3738" s="157"/>
      <c r="AQ3738" s="157"/>
      <c r="AR3738" s="157"/>
      <c r="AS3738" s="157"/>
      <c r="AT3738" s="157"/>
      <c r="AU3738" s="157"/>
      <c r="AV3738" s="157"/>
      <c r="AW3738" s="157"/>
      <c r="AX3738" s="157"/>
      <c r="AY3738" s="157"/>
      <c r="AZ3738" s="157"/>
      <c r="BA3738" s="157"/>
      <c r="BB3738" s="157"/>
      <c r="BC3738" s="157"/>
      <c r="BD3738" s="157"/>
      <c r="BE3738" s="157"/>
      <c r="BF3738" s="157"/>
      <c r="BG3738" s="157"/>
      <c r="BH3738" s="157"/>
      <c r="BI3738" s="157"/>
      <c r="BJ3738" s="157"/>
      <c r="BK3738" s="157"/>
      <c r="BL3738" s="157"/>
      <c r="BM3738" s="157"/>
      <c r="BN3738" s="157"/>
      <c r="BO3738" s="157"/>
      <c r="BP3738" s="157"/>
      <c r="BQ3738" s="157"/>
      <c r="BR3738" s="157"/>
      <c r="BS3738" s="157"/>
      <c r="BT3738" s="157"/>
      <c r="BU3738" s="157"/>
      <c r="BV3738" s="157"/>
      <c r="BW3738" s="157"/>
      <c r="BX3738" s="157"/>
      <c r="BY3738" s="157"/>
      <c r="BZ3738" s="157"/>
      <c r="CA3738" s="157"/>
      <c r="CB3738" s="157"/>
      <c r="CC3738" s="157"/>
      <c r="CD3738" s="157"/>
      <c r="CE3738" s="157"/>
      <c r="CF3738" s="157"/>
      <c r="CG3738" s="157"/>
      <c r="CH3738" s="157"/>
      <c r="CI3738" s="157"/>
      <c r="CJ3738" s="157"/>
      <c r="CK3738" s="157"/>
      <c r="CL3738" s="157"/>
      <c r="CM3738" s="157"/>
      <c r="CN3738" s="157"/>
      <c r="CO3738" s="157"/>
      <c r="CP3738" s="157"/>
      <c r="CQ3738" s="157"/>
      <c r="CR3738" s="157"/>
      <c r="CS3738" s="157"/>
      <c r="CT3738" s="157"/>
      <c r="CU3738" s="157"/>
      <c r="CV3738" s="157"/>
      <c r="CW3738" s="157"/>
      <c r="CX3738" s="157"/>
      <c r="CY3738" s="157"/>
      <c r="CZ3738" s="157"/>
      <c r="DA3738" s="157"/>
      <c r="DB3738" s="157"/>
      <c r="DC3738" s="157"/>
      <c r="DD3738" s="157"/>
      <c r="DE3738" s="157"/>
      <c r="DF3738" s="157"/>
      <c r="DG3738" s="157"/>
      <c r="DH3738" s="157"/>
      <c r="DI3738" s="157"/>
      <c r="DJ3738" s="157"/>
      <c r="DK3738" s="157"/>
      <c r="DL3738" s="157"/>
      <c r="DM3738" s="157"/>
      <c r="DN3738" s="157"/>
      <c r="DO3738" s="157"/>
      <c r="DP3738" s="157"/>
      <c r="DQ3738" s="157"/>
      <c r="DR3738" s="157"/>
      <c r="DS3738" s="157"/>
      <c r="DT3738" s="157"/>
      <c r="DU3738" s="157"/>
      <c r="DV3738" s="157"/>
      <c r="DW3738" s="157"/>
      <c r="DX3738" s="157"/>
      <c r="DY3738" s="157"/>
      <c r="DZ3738" s="157"/>
      <c r="EA3738" s="157"/>
      <c r="EB3738" s="157"/>
      <c r="EC3738" s="157"/>
      <c r="ED3738" s="157"/>
      <c r="EE3738" s="157"/>
      <c r="EF3738" s="157"/>
      <c r="EG3738" s="157"/>
      <c r="EH3738" s="157"/>
      <c r="EI3738" s="157"/>
      <c r="EJ3738" s="157"/>
      <c r="EK3738" s="157"/>
      <c r="EL3738" s="157"/>
      <c r="EM3738" s="157"/>
      <c r="EN3738" s="157"/>
      <c r="EO3738" s="157"/>
      <c r="EP3738" s="157"/>
      <c r="EQ3738" s="157"/>
      <c r="ER3738" s="157"/>
      <c r="ES3738" s="157"/>
      <c r="ET3738" s="157"/>
      <c r="EU3738" s="157"/>
      <c r="EV3738" s="157"/>
      <c r="EW3738" s="157"/>
      <c r="EX3738" s="157"/>
      <c r="EY3738" s="157"/>
      <c r="EZ3738" s="157"/>
      <c r="FA3738" s="157"/>
      <c r="FB3738" s="157"/>
      <c r="FC3738" s="157"/>
      <c r="FD3738" s="157"/>
      <c r="FE3738" s="157"/>
      <c r="FF3738" s="157"/>
      <c r="FG3738" s="157"/>
      <c r="FH3738" s="157"/>
      <c r="FI3738" s="157"/>
      <c r="FJ3738" s="157"/>
      <c r="FK3738" s="157"/>
      <c r="FL3738" s="157"/>
      <c r="FM3738" s="157"/>
      <c r="FN3738" s="157"/>
      <c r="FO3738" s="157"/>
      <c r="FP3738" s="157"/>
      <c r="FQ3738" s="157"/>
      <c r="FR3738" s="157"/>
      <c r="FS3738" s="157"/>
      <c r="FT3738" s="157"/>
      <c r="FU3738" s="157"/>
      <c r="FV3738" s="157"/>
      <c r="FW3738" s="157"/>
      <c r="FX3738" s="157"/>
      <c r="FY3738" s="157"/>
      <c r="FZ3738" s="157"/>
      <c r="GA3738" s="157"/>
      <c r="GB3738" s="157"/>
      <c r="GC3738" s="157"/>
      <c r="GD3738" s="157"/>
      <c r="GE3738" s="157"/>
      <c r="GF3738" s="157"/>
      <c r="GG3738" s="157"/>
      <c r="GH3738" s="157"/>
      <c r="GI3738" s="157"/>
      <c r="GJ3738" s="157"/>
      <c r="GK3738" s="157"/>
      <c r="GL3738" s="157"/>
      <c r="GM3738" s="157"/>
      <c r="GN3738" s="157"/>
      <c r="GO3738" s="157"/>
      <c r="GP3738" s="157"/>
      <c r="GQ3738" s="157"/>
      <c r="GR3738" s="157"/>
      <c r="GS3738" s="157"/>
      <c r="GT3738" s="157"/>
      <c r="GU3738" s="157"/>
      <c r="GV3738" s="157"/>
      <c r="GW3738" s="157"/>
      <c r="GX3738" s="157"/>
      <c r="GY3738" s="157"/>
      <c r="GZ3738" s="157"/>
      <c r="HA3738" s="157"/>
      <c r="HB3738" s="157"/>
      <c r="HC3738" s="157"/>
      <c r="HD3738" s="157"/>
      <c r="HE3738" s="157"/>
      <c r="HF3738" s="157"/>
      <c r="HG3738" s="157"/>
      <c r="HH3738" s="157"/>
      <c r="HI3738" s="157"/>
      <c r="HJ3738" s="157"/>
      <c r="HK3738" s="157"/>
      <c r="HL3738" s="157"/>
      <c r="HM3738" s="157"/>
      <c r="HN3738" s="157"/>
      <c r="HO3738" s="157"/>
      <c r="HP3738" s="157"/>
      <c r="HQ3738" s="157"/>
      <c r="HR3738" s="157"/>
      <c r="HS3738" s="157"/>
      <c r="HT3738" s="157"/>
      <c r="HU3738" s="157"/>
      <c r="HV3738" s="157"/>
      <c r="HW3738" s="157"/>
      <c r="HX3738" s="157"/>
      <c r="HY3738" s="157"/>
      <c r="HZ3738" s="157"/>
      <c r="IA3738" s="157"/>
      <c r="IB3738" s="157"/>
      <c r="IC3738" s="157"/>
      <c r="ID3738" s="157"/>
      <c r="IE3738" s="157"/>
      <c r="IF3738" s="157"/>
      <c r="IG3738" s="157"/>
      <c r="IH3738" s="157"/>
      <c r="II3738" s="157"/>
      <c r="IJ3738" s="157"/>
    </row>
    <row r="3739" spans="1:244" s="270" customFormat="1" ht="16.5" customHeight="1">
      <c r="A3739" s="146"/>
      <c r="C3739" s="493" t="s">
        <v>1778</v>
      </c>
      <c r="D3739" s="493"/>
      <c r="E3739" s="493"/>
      <c r="F3739" s="493"/>
      <c r="G3739" s="493"/>
      <c r="H3739" s="493"/>
      <c r="I3739" s="493"/>
      <c r="J3739" s="493"/>
      <c r="K3739" s="493"/>
      <c r="L3739" s="493"/>
      <c r="M3739" s="493"/>
      <c r="N3739" s="493"/>
      <c r="Q3739" s="287"/>
      <c r="R3739" s="287"/>
      <c r="AB3739" s="273"/>
      <c r="AC3739" s="273"/>
      <c r="AD3739" s="273"/>
      <c r="AE3739" s="273"/>
      <c r="AF3739" s="273"/>
      <c r="AG3739" s="273"/>
      <c r="AH3739" s="273"/>
      <c r="AI3739" s="273"/>
      <c r="AJ3739" s="273"/>
      <c r="AK3739" s="273"/>
      <c r="AL3739" s="273"/>
      <c r="AM3739" s="273"/>
      <c r="AN3739" s="273"/>
      <c r="AO3739" s="273"/>
      <c r="AP3739" s="273"/>
      <c r="AQ3739" s="273"/>
      <c r="AR3739" s="273"/>
      <c r="AS3739" s="273"/>
      <c r="AT3739" s="273"/>
      <c r="AU3739" s="273"/>
      <c r="AV3739" s="273"/>
      <c r="AW3739" s="273"/>
      <c r="AX3739" s="273"/>
      <c r="AY3739" s="273"/>
      <c r="AZ3739" s="273"/>
      <c r="BA3739" s="273"/>
      <c r="BB3739" s="273"/>
      <c r="BC3739" s="273"/>
      <c r="BD3739" s="273"/>
      <c r="BE3739" s="273"/>
      <c r="BF3739" s="273"/>
      <c r="BG3739" s="273"/>
      <c r="BH3739" s="273"/>
      <c r="BI3739" s="273"/>
      <c r="BJ3739" s="273"/>
      <c r="BK3739" s="273"/>
      <c r="BL3739" s="273"/>
      <c r="BM3739" s="273"/>
      <c r="BN3739" s="273"/>
      <c r="BO3739" s="273"/>
      <c r="BP3739" s="273"/>
      <c r="BQ3739" s="273"/>
      <c r="BR3739" s="273"/>
      <c r="BS3739" s="273"/>
      <c r="BT3739" s="273"/>
      <c r="BU3739" s="273"/>
      <c r="BV3739" s="273"/>
      <c r="BW3739" s="273"/>
      <c r="BX3739" s="273"/>
      <c r="BY3739" s="273"/>
      <c r="BZ3739" s="273"/>
      <c r="CA3739" s="273"/>
      <c r="CB3739" s="273"/>
      <c r="CC3739" s="273"/>
      <c r="CD3739" s="273"/>
      <c r="CE3739" s="273"/>
      <c r="CF3739" s="273"/>
      <c r="CG3739" s="273"/>
      <c r="CH3739" s="273"/>
      <c r="CI3739" s="273"/>
      <c r="CJ3739" s="273"/>
      <c r="CK3739" s="273"/>
      <c r="CL3739" s="273"/>
      <c r="CM3739" s="273"/>
      <c r="CN3739" s="273"/>
      <c r="CO3739" s="273"/>
      <c r="CP3739" s="273"/>
      <c r="CQ3739" s="273"/>
      <c r="CR3739" s="273"/>
      <c r="CS3739" s="273"/>
      <c r="CT3739" s="273"/>
      <c r="CU3739" s="273"/>
      <c r="CV3739" s="273"/>
      <c r="CW3739" s="273"/>
      <c r="CX3739" s="273"/>
      <c r="CY3739" s="273"/>
      <c r="CZ3739" s="273"/>
      <c r="DA3739" s="273"/>
      <c r="DB3739" s="273"/>
      <c r="DC3739" s="273"/>
      <c r="DD3739" s="273"/>
      <c r="DE3739" s="273"/>
      <c r="DF3739" s="273"/>
      <c r="DG3739" s="273"/>
      <c r="DH3739" s="273"/>
      <c r="DI3739" s="273"/>
      <c r="DJ3739" s="273"/>
      <c r="DK3739" s="273"/>
      <c r="DL3739" s="273"/>
      <c r="DM3739" s="273"/>
      <c r="DN3739" s="273"/>
      <c r="DO3739" s="273"/>
      <c r="DP3739" s="273"/>
      <c r="DQ3739" s="273"/>
      <c r="DR3739" s="273"/>
      <c r="DS3739" s="273"/>
      <c r="DT3739" s="273"/>
      <c r="DU3739" s="273"/>
      <c r="DV3739" s="273"/>
      <c r="DW3739" s="273"/>
      <c r="DX3739" s="273"/>
      <c r="DY3739" s="273"/>
      <c r="DZ3739" s="273"/>
      <c r="EA3739" s="273"/>
      <c r="EB3739" s="273"/>
      <c r="EC3739" s="273"/>
      <c r="ED3739" s="273"/>
      <c r="EE3739" s="273"/>
      <c r="EF3739" s="273"/>
      <c r="EG3739" s="273"/>
      <c r="EH3739" s="273"/>
      <c r="EI3739" s="273"/>
      <c r="EJ3739" s="273"/>
      <c r="EK3739" s="273"/>
      <c r="EL3739" s="273"/>
      <c r="EM3739" s="273"/>
      <c r="EN3739" s="273"/>
      <c r="EO3739" s="273"/>
      <c r="EP3739" s="273"/>
      <c r="EQ3739" s="273"/>
      <c r="ER3739" s="273"/>
      <c r="ES3739" s="273"/>
      <c r="ET3739" s="273"/>
      <c r="EU3739" s="273"/>
      <c r="EV3739" s="273"/>
      <c r="EW3739" s="273"/>
      <c r="EX3739" s="273"/>
      <c r="EY3739" s="273"/>
      <c r="EZ3739" s="273"/>
      <c r="FA3739" s="273"/>
      <c r="FB3739" s="273"/>
      <c r="FC3739" s="273"/>
      <c r="FD3739" s="273"/>
      <c r="FE3739" s="273"/>
      <c r="FF3739" s="273"/>
      <c r="FG3739" s="273"/>
      <c r="FH3739" s="273"/>
      <c r="FI3739" s="273"/>
      <c r="FJ3739" s="273"/>
      <c r="FK3739" s="273"/>
      <c r="FL3739" s="273"/>
      <c r="FM3739" s="273"/>
      <c r="FN3739" s="273"/>
      <c r="FO3739" s="273"/>
      <c r="FP3739" s="273"/>
      <c r="FQ3739" s="273"/>
      <c r="FR3739" s="273"/>
      <c r="FS3739" s="273"/>
      <c r="FT3739" s="273"/>
      <c r="FU3739" s="273"/>
      <c r="FV3739" s="273"/>
      <c r="FW3739" s="273"/>
      <c r="FX3739" s="273"/>
      <c r="FY3739" s="273"/>
      <c r="FZ3739" s="273"/>
      <c r="GA3739" s="273"/>
      <c r="GB3739" s="273"/>
      <c r="GC3739" s="273"/>
      <c r="GD3739" s="273"/>
      <c r="GE3739" s="273"/>
      <c r="GF3739" s="273"/>
      <c r="GG3739" s="273"/>
      <c r="GH3739" s="273"/>
      <c r="GI3739" s="273"/>
      <c r="GJ3739" s="273"/>
      <c r="GK3739" s="273"/>
      <c r="GL3739" s="273"/>
      <c r="GM3739" s="273"/>
      <c r="GN3739" s="273"/>
      <c r="GO3739" s="273"/>
      <c r="GP3739" s="273"/>
      <c r="GQ3739" s="273"/>
      <c r="GR3739" s="273"/>
      <c r="GS3739" s="273"/>
      <c r="GT3739" s="273"/>
      <c r="GU3739" s="273"/>
      <c r="GV3739" s="273"/>
      <c r="GW3739" s="273"/>
      <c r="GX3739" s="273"/>
      <c r="GY3739" s="273"/>
      <c r="GZ3739" s="273"/>
      <c r="HA3739" s="273"/>
      <c r="HB3739" s="273"/>
      <c r="HC3739" s="273"/>
      <c r="HD3739" s="273"/>
      <c r="HE3739" s="273"/>
      <c r="HF3739" s="273"/>
      <c r="HG3739" s="273"/>
      <c r="HH3739" s="273"/>
      <c r="HI3739" s="273"/>
      <c r="HJ3739" s="273"/>
      <c r="HK3739" s="273"/>
      <c r="HL3739" s="273"/>
      <c r="HM3739" s="273"/>
      <c r="HN3739" s="273"/>
      <c r="HO3739" s="273"/>
      <c r="HP3739" s="273"/>
      <c r="HQ3739" s="273"/>
      <c r="HR3739" s="273"/>
      <c r="HS3739" s="273"/>
      <c r="HT3739" s="273"/>
      <c r="HU3739" s="273"/>
      <c r="HV3739" s="273"/>
      <c r="HW3739" s="273"/>
      <c r="HX3739" s="273"/>
      <c r="HY3739" s="273"/>
      <c r="HZ3739" s="273"/>
      <c r="IA3739" s="273"/>
      <c r="IB3739" s="273"/>
      <c r="IC3739" s="273"/>
      <c r="ID3739" s="273"/>
      <c r="IE3739" s="273"/>
      <c r="IF3739" s="273"/>
      <c r="IG3739" s="273"/>
      <c r="IH3739" s="273"/>
      <c r="II3739" s="273"/>
      <c r="IJ3739" s="273"/>
    </row>
    <row r="3740" spans="1:244" ht="13.5" customHeight="1">
      <c r="A3740" s="141"/>
      <c r="B3740" s="141"/>
      <c r="C3740" s="141"/>
      <c r="D3740" s="141"/>
      <c r="E3740" s="141"/>
      <c r="F3740" s="141"/>
      <c r="G3740" s="141"/>
      <c r="H3740" s="141"/>
      <c r="I3740" s="141"/>
      <c r="J3740" s="141"/>
      <c r="K3740" s="141"/>
      <c r="L3740" s="141"/>
      <c r="M3740" s="141"/>
      <c r="N3740" s="141"/>
      <c r="O3740" s="141"/>
      <c r="P3740" s="141"/>
    </row>
    <row r="3741" spans="1:244" ht="27" customHeight="1">
      <c r="A3741" s="494" t="s">
        <v>1780</v>
      </c>
      <c r="B3741" s="494"/>
      <c r="C3741" s="494"/>
      <c r="D3741" s="494"/>
      <c r="E3741" s="494"/>
      <c r="F3741" s="494"/>
      <c r="G3741" s="494"/>
      <c r="H3741" s="494"/>
      <c r="I3741" s="494"/>
      <c r="J3741" s="494"/>
      <c r="K3741" s="494"/>
      <c r="L3741" s="494"/>
      <c r="M3741" s="494"/>
      <c r="N3741" s="494"/>
      <c r="O3741" s="494"/>
      <c r="P3741" s="494"/>
    </row>
    <row r="3742" spans="1:244" ht="16.5" customHeight="1">
      <c r="A3742" s="494" t="s">
        <v>1781</v>
      </c>
      <c r="B3742" s="494"/>
      <c r="C3742" s="494"/>
      <c r="D3742" s="494"/>
      <c r="E3742" s="494"/>
      <c r="F3742" s="494"/>
      <c r="G3742" s="494"/>
      <c r="H3742" s="494"/>
      <c r="I3742" s="494"/>
      <c r="J3742" s="494"/>
      <c r="K3742" s="494"/>
      <c r="L3742" s="494"/>
      <c r="M3742" s="494"/>
      <c r="N3742" s="494"/>
      <c r="O3742" s="494"/>
      <c r="P3742" s="494"/>
    </row>
    <row r="3743" spans="1:244" ht="14.25" customHeight="1">
      <c r="A3743" s="494" t="s">
        <v>1782</v>
      </c>
      <c r="B3743" s="494"/>
      <c r="C3743" s="494"/>
      <c r="D3743" s="494"/>
      <c r="E3743" s="494"/>
      <c r="F3743" s="494"/>
      <c r="G3743" s="494"/>
      <c r="H3743" s="494"/>
      <c r="I3743" s="494"/>
      <c r="J3743" s="494"/>
      <c r="K3743" s="494"/>
      <c r="L3743" s="494"/>
      <c r="M3743" s="494"/>
      <c r="N3743" s="494"/>
      <c r="O3743" s="494"/>
      <c r="P3743" s="494"/>
    </row>
    <row r="3744" spans="1:244" ht="11.25" customHeight="1"/>
    <row r="3745" spans="1:1">
      <c r="A3745" s="141"/>
    </row>
    <row r="3746" spans="1:1">
      <c r="A3746" s="141"/>
    </row>
    <row r="3747" spans="1:1">
      <c r="A3747" s="141"/>
    </row>
    <row r="3748" spans="1:1">
      <c r="A3748" s="141"/>
    </row>
    <row r="3749" spans="1:1">
      <c r="A3749" s="141"/>
    </row>
    <row r="3750" spans="1:1">
      <c r="A3750" s="141"/>
    </row>
    <row r="3751" spans="1:1">
      <c r="A3751" s="141"/>
    </row>
    <row r="3752" spans="1:1">
      <c r="A3752" s="141"/>
    </row>
    <row r="3753" spans="1:1">
      <c r="A3753" s="141"/>
    </row>
    <row r="3754" spans="1:1">
      <c r="A3754" s="141"/>
    </row>
    <row r="3755" spans="1:1">
      <c r="A3755" s="141"/>
    </row>
    <row r="3756" spans="1:1">
      <c r="A3756" s="141"/>
    </row>
    <row r="3757" spans="1:1">
      <c r="A3757" s="141"/>
    </row>
    <row r="3758" spans="1:1">
      <c r="A3758" s="141"/>
    </row>
    <row r="3759" spans="1:1">
      <c r="A3759" s="141"/>
    </row>
    <row r="3760" spans="1:1">
      <c r="A3760" s="141"/>
    </row>
    <row r="3761" spans="1:1">
      <c r="A3761" s="141"/>
    </row>
    <row r="3762" spans="1:1">
      <c r="A3762" s="141"/>
    </row>
    <row r="3763" spans="1:1">
      <c r="A3763" s="141"/>
    </row>
    <row r="3764" spans="1:1">
      <c r="A3764" s="141"/>
    </row>
    <row r="3765" spans="1:1">
      <c r="A3765" s="141"/>
    </row>
    <row r="3766" spans="1:1">
      <c r="A3766" s="141"/>
    </row>
    <row r="3767" spans="1:1">
      <c r="A3767" s="141"/>
    </row>
    <row r="3768" spans="1:1">
      <c r="A3768" s="141"/>
    </row>
    <row r="3769" spans="1:1">
      <c r="A3769" s="141"/>
    </row>
    <row r="3770" spans="1:1">
      <c r="A3770" s="141"/>
    </row>
    <row r="3771" spans="1:1">
      <c r="A3771" s="141"/>
    </row>
    <row r="3772" spans="1:1">
      <c r="A3772" s="141"/>
    </row>
    <row r="3773" spans="1:1">
      <c r="A3773" s="141"/>
    </row>
    <row r="3774" spans="1:1">
      <c r="A3774" s="141"/>
    </row>
    <row r="3775" spans="1:1">
      <c r="A3775" s="141"/>
    </row>
    <row r="3776" spans="1:1">
      <c r="A3776" s="141"/>
    </row>
    <row r="3777" spans="1:1">
      <c r="A3777" s="141"/>
    </row>
    <row r="3778" spans="1:1" ht="11.25" customHeight="1"/>
    <row r="3779" spans="1:1" ht="11.25" customHeight="1"/>
    <row r="3780" spans="1:1" ht="11.25" customHeight="1"/>
    <row r="3781" spans="1:1" ht="11.25" customHeight="1"/>
    <row r="3782" spans="1:1" ht="11.25" customHeight="1"/>
  </sheetData>
  <mergeCells count="3716">
    <mergeCell ref="A4:F4"/>
    <mergeCell ref="G4:P4"/>
    <mergeCell ref="A5:F5"/>
    <mergeCell ref="G5:P5"/>
    <mergeCell ref="A6:F6"/>
    <mergeCell ref="G6:P6"/>
    <mergeCell ref="A7:F7"/>
    <mergeCell ref="G7:P7"/>
    <mergeCell ref="A8:F8"/>
    <mergeCell ref="G8:P8"/>
    <mergeCell ref="A9:F9"/>
    <mergeCell ref="G9:P9"/>
    <mergeCell ref="A10:F10"/>
    <mergeCell ref="G10:P10"/>
    <mergeCell ref="A11:F11"/>
    <mergeCell ref="G11:P11"/>
    <mergeCell ref="A13:P13"/>
    <mergeCell ref="A14:P14"/>
    <mergeCell ref="A16:P16"/>
    <mergeCell ref="A17:P17"/>
    <mergeCell ref="A18:P18"/>
    <mergeCell ref="A20:P20"/>
    <mergeCell ref="A21:P21"/>
    <mergeCell ref="B23:F23"/>
    <mergeCell ref="B24:F24"/>
    <mergeCell ref="C26:F26"/>
    <mergeCell ref="A35:A37"/>
    <mergeCell ref="B35:B37"/>
    <mergeCell ref="C35:G37"/>
    <mergeCell ref="H35:H37"/>
    <mergeCell ref="I35:K36"/>
    <mergeCell ref="L35:P36"/>
    <mergeCell ref="C38:G38"/>
    <mergeCell ref="A39:P39"/>
    <mergeCell ref="A40:P40"/>
    <mergeCell ref="A41:P41"/>
    <mergeCell ref="C42:G42"/>
    <mergeCell ref="C43:P43"/>
    <mergeCell ref="C44:P44"/>
    <mergeCell ref="C45:P45"/>
    <mergeCell ref="C46:G46"/>
    <mergeCell ref="C47:G47"/>
    <mergeCell ref="C48:G48"/>
    <mergeCell ref="C49:G49"/>
    <mergeCell ref="C50:G50"/>
    <mergeCell ref="C51:G51"/>
    <mergeCell ref="C52:G52"/>
    <mergeCell ref="C53:G53"/>
    <mergeCell ref="C54:G54"/>
    <mergeCell ref="C55:G55"/>
    <mergeCell ref="C56:G56"/>
    <mergeCell ref="C57:G57"/>
    <mergeCell ref="C58:G58"/>
    <mergeCell ref="C59:G59"/>
    <mergeCell ref="C60:G60"/>
    <mergeCell ref="C61:G61"/>
    <mergeCell ref="C62:G62"/>
    <mergeCell ref="C63:G63"/>
    <mergeCell ref="C64:G64"/>
    <mergeCell ref="C65:G65"/>
    <mergeCell ref="C66:G66"/>
    <mergeCell ref="C67:G67"/>
    <mergeCell ref="C68:G68"/>
    <mergeCell ref="C69:G69"/>
    <mergeCell ref="C70:G70"/>
    <mergeCell ref="C71:G71"/>
    <mergeCell ref="C73:O73"/>
    <mergeCell ref="C74:O74"/>
    <mergeCell ref="C75:O75"/>
    <mergeCell ref="C76:O76"/>
    <mergeCell ref="C77:O77"/>
    <mergeCell ref="C78:O78"/>
    <mergeCell ref="C79:O79"/>
    <mergeCell ref="C80:O80"/>
    <mergeCell ref="C81:O81"/>
    <mergeCell ref="C82:O82"/>
    <mergeCell ref="C83:O83"/>
    <mergeCell ref="C84:O84"/>
    <mergeCell ref="C85:O85"/>
    <mergeCell ref="C86:O86"/>
    <mergeCell ref="C87:O87"/>
    <mergeCell ref="C88:O88"/>
    <mergeCell ref="C89:O89"/>
    <mergeCell ref="C90:O90"/>
    <mergeCell ref="C91:O91"/>
    <mergeCell ref="C92:O92"/>
    <mergeCell ref="C93:J93"/>
    <mergeCell ref="C94:J94"/>
    <mergeCell ref="A95:P95"/>
    <mergeCell ref="C96:G96"/>
    <mergeCell ref="C97:P97"/>
    <mergeCell ref="C98:P98"/>
    <mergeCell ref="C99:P99"/>
    <mergeCell ref="C100:G100"/>
    <mergeCell ref="C101:G101"/>
    <mergeCell ref="C102:G102"/>
    <mergeCell ref="C103:G103"/>
    <mergeCell ref="C104:G104"/>
    <mergeCell ref="C105:G105"/>
    <mergeCell ref="C106:G106"/>
    <mergeCell ref="C107:G107"/>
    <mergeCell ref="C108:G108"/>
    <mergeCell ref="C109:G109"/>
    <mergeCell ref="C110:G110"/>
    <mergeCell ref="C111:G111"/>
    <mergeCell ref="C112:G112"/>
    <mergeCell ref="C113:G113"/>
    <mergeCell ref="C114:G114"/>
    <mergeCell ref="C115:G115"/>
    <mergeCell ref="C116:G116"/>
    <mergeCell ref="C117:G117"/>
    <mergeCell ref="C118:G118"/>
    <mergeCell ref="C119:G119"/>
    <mergeCell ref="C120:G120"/>
    <mergeCell ref="C121:G121"/>
    <mergeCell ref="C122:G122"/>
    <mergeCell ref="C123:G123"/>
    <mergeCell ref="C124:G124"/>
    <mergeCell ref="C125:G125"/>
    <mergeCell ref="C127:O127"/>
    <mergeCell ref="C128:O128"/>
    <mergeCell ref="C129:O129"/>
    <mergeCell ref="C130:O130"/>
    <mergeCell ref="C131:O131"/>
    <mergeCell ref="C132:O132"/>
    <mergeCell ref="C133:O133"/>
    <mergeCell ref="C134:O134"/>
    <mergeCell ref="C135:O135"/>
    <mergeCell ref="C136:O136"/>
    <mergeCell ref="C137:O137"/>
    <mergeCell ref="C138:O138"/>
    <mergeCell ref="C139:O139"/>
    <mergeCell ref="C140:O140"/>
    <mergeCell ref="C141:O141"/>
    <mergeCell ref="C142:O142"/>
    <mergeCell ref="C143:O143"/>
    <mergeCell ref="C144:O144"/>
    <mergeCell ref="C145:O145"/>
    <mergeCell ref="C146:O146"/>
    <mergeCell ref="C147:J147"/>
    <mergeCell ref="C148:J148"/>
    <mergeCell ref="A149:P149"/>
    <mergeCell ref="C150:G150"/>
    <mergeCell ref="C151:P151"/>
    <mergeCell ref="C152:P152"/>
    <mergeCell ref="C153:P153"/>
    <mergeCell ref="C154:G154"/>
    <mergeCell ref="C155:G155"/>
    <mergeCell ref="C156:G156"/>
    <mergeCell ref="C157:G157"/>
    <mergeCell ref="C158:G158"/>
    <mergeCell ref="C159:G159"/>
    <mergeCell ref="C160:G160"/>
    <mergeCell ref="C161:G161"/>
    <mergeCell ref="C162:G162"/>
    <mergeCell ref="C163:G163"/>
    <mergeCell ref="C164:G164"/>
    <mergeCell ref="C165:G165"/>
    <mergeCell ref="C166:G166"/>
    <mergeCell ref="C167:G167"/>
    <mergeCell ref="C168:G168"/>
    <mergeCell ref="C169:G169"/>
    <mergeCell ref="C170:G170"/>
    <mergeCell ref="C171:G171"/>
    <mergeCell ref="C172:G172"/>
    <mergeCell ref="C173:G173"/>
    <mergeCell ref="C174:G174"/>
    <mergeCell ref="C175:G175"/>
    <mergeCell ref="C176:G176"/>
    <mergeCell ref="C177:G177"/>
    <mergeCell ref="C178:G178"/>
    <mergeCell ref="C179:G179"/>
    <mergeCell ref="C181:O181"/>
    <mergeCell ref="C182:O182"/>
    <mergeCell ref="C183:O183"/>
    <mergeCell ref="C184:O184"/>
    <mergeCell ref="C185:O185"/>
    <mergeCell ref="C186:O186"/>
    <mergeCell ref="C187:O187"/>
    <mergeCell ref="C188:O188"/>
    <mergeCell ref="C189:O189"/>
    <mergeCell ref="C190:O190"/>
    <mergeCell ref="C191:O191"/>
    <mergeCell ref="C192:O192"/>
    <mergeCell ref="C193:O193"/>
    <mergeCell ref="C194:O194"/>
    <mergeCell ref="C195:O195"/>
    <mergeCell ref="C196:O196"/>
    <mergeCell ref="C197:O197"/>
    <mergeCell ref="C198:O198"/>
    <mergeCell ref="C199:O199"/>
    <mergeCell ref="C200:O200"/>
    <mergeCell ref="C201:J201"/>
    <mergeCell ref="C202:J202"/>
    <mergeCell ref="A203:P203"/>
    <mergeCell ref="A204:P204"/>
    <mergeCell ref="C205:G205"/>
    <mergeCell ref="C206:P206"/>
    <mergeCell ref="C207:P207"/>
    <mergeCell ref="C208:P208"/>
    <mergeCell ref="C209:G209"/>
    <mergeCell ref="C210:G210"/>
    <mergeCell ref="C211:G211"/>
    <mergeCell ref="C212:G212"/>
    <mergeCell ref="C213:G213"/>
    <mergeCell ref="C214:G214"/>
    <mergeCell ref="C215:G215"/>
    <mergeCell ref="C216:G216"/>
    <mergeCell ref="C217:G217"/>
    <mergeCell ref="C218:G218"/>
    <mergeCell ref="C219:G219"/>
    <mergeCell ref="C220:G220"/>
    <mergeCell ref="C221:G221"/>
    <mergeCell ref="C222:G222"/>
    <mergeCell ref="C223:G223"/>
    <mergeCell ref="C224:G224"/>
    <mergeCell ref="C225:G225"/>
    <mergeCell ref="C226:G226"/>
    <mergeCell ref="C227:G227"/>
    <mergeCell ref="C228:G228"/>
    <mergeCell ref="C229:G229"/>
    <mergeCell ref="C230:G230"/>
    <mergeCell ref="C231:G231"/>
    <mergeCell ref="C232:G232"/>
    <mergeCell ref="C233:P233"/>
    <mergeCell ref="C234:P234"/>
    <mergeCell ref="C235:P235"/>
    <mergeCell ref="C236:G236"/>
    <mergeCell ref="C237:G237"/>
    <mergeCell ref="C238:G238"/>
    <mergeCell ref="C239:G239"/>
    <mergeCell ref="C240:G240"/>
    <mergeCell ref="C241:G241"/>
    <mergeCell ref="C242:G242"/>
    <mergeCell ref="C243:G243"/>
    <mergeCell ref="C244:G244"/>
    <mergeCell ref="C245:G245"/>
    <mergeCell ref="C246:G246"/>
    <mergeCell ref="C247:G247"/>
    <mergeCell ref="C248:G248"/>
    <mergeCell ref="C249:G249"/>
    <mergeCell ref="C250:G250"/>
    <mergeCell ref="C251:G251"/>
    <mergeCell ref="C252:G252"/>
    <mergeCell ref="C253:G253"/>
    <mergeCell ref="C254:G254"/>
    <mergeCell ref="C255:G255"/>
    <mergeCell ref="C256:G256"/>
    <mergeCell ref="C257:G257"/>
    <mergeCell ref="C258:G258"/>
    <mergeCell ref="C259:G259"/>
    <mergeCell ref="C260:G260"/>
    <mergeCell ref="C261:G261"/>
    <mergeCell ref="C262:G262"/>
    <mergeCell ref="C263:G263"/>
    <mergeCell ref="C264:G264"/>
    <mergeCell ref="C266:O266"/>
    <mergeCell ref="C267:O267"/>
    <mergeCell ref="C268:O268"/>
    <mergeCell ref="C269:O269"/>
    <mergeCell ref="C270:O270"/>
    <mergeCell ref="C271:O271"/>
    <mergeCell ref="C272:O272"/>
    <mergeCell ref="C273:O273"/>
    <mergeCell ref="C274:O274"/>
    <mergeCell ref="C275:O275"/>
    <mergeCell ref="C276:O276"/>
    <mergeCell ref="C277:O277"/>
    <mergeCell ref="C278:O278"/>
    <mergeCell ref="C279:O279"/>
    <mergeCell ref="C280:O280"/>
    <mergeCell ref="C281:O281"/>
    <mergeCell ref="C282:O282"/>
    <mergeCell ref="C283:O283"/>
    <mergeCell ref="C284:O284"/>
    <mergeCell ref="C285:O285"/>
    <mergeCell ref="C286:J286"/>
    <mergeCell ref="C287:J287"/>
    <mergeCell ref="A288:P288"/>
    <mergeCell ref="A289:P289"/>
    <mergeCell ref="C290:G290"/>
    <mergeCell ref="C291:P291"/>
    <mergeCell ref="C292:P292"/>
    <mergeCell ref="C293:P293"/>
    <mergeCell ref="C294:G294"/>
    <mergeCell ref="C295:G295"/>
    <mergeCell ref="C296:G296"/>
    <mergeCell ref="C297:G297"/>
    <mergeCell ref="C298:G298"/>
    <mergeCell ref="C299:G299"/>
    <mergeCell ref="C300:G300"/>
    <mergeCell ref="C301:G301"/>
    <mergeCell ref="C302:G302"/>
    <mergeCell ref="C303:G303"/>
    <mergeCell ref="C304:G304"/>
    <mergeCell ref="C305:G305"/>
    <mergeCell ref="C306:G306"/>
    <mergeCell ref="C307:G307"/>
    <mergeCell ref="C308:G308"/>
    <mergeCell ref="C309:G309"/>
    <mergeCell ref="C310:G310"/>
    <mergeCell ref="C311:G311"/>
    <mergeCell ref="C312:G312"/>
    <mergeCell ref="C313:G313"/>
    <mergeCell ref="C314:G314"/>
    <mergeCell ref="C315:G315"/>
    <mergeCell ref="C316:G316"/>
    <mergeCell ref="C317:G317"/>
    <mergeCell ref="C318:G318"/>
    <mergeCell ref="A319:P319"/>
    <mergeCell ref="C320:G320"/>
    <mergeCell ref="C321:P321"/>
    <mergeCell ref="C322:P322"/>
    <mergeCell ref="C323:P323"/>
    <mergeCell ref="C324:G324"/>
    <mergeCell ref="C325:G325"/>
    <mergeCell ref="C326:G326"/>
    <mergeCell ref="C327:G327"/>
    <mergeCell ref="C328:G328"/>
    <mergeCell ref="C329:G329"/>
    <mergeCell ref="C330:G330"/>
    <mergeCell ref="C331:G331"/>
    <mergeCell ref="C332:G332"/>
    <mergeCell ref="C333:G333"/>
    <mergeCell ref="C334:G334"/>
    <mergeCell ref="C335:G335"/>
    <mergeCell ref="C336:G336"/>
    <mergeCell ref="C337:G337"/>
    <mergeCell ref="C338:G338"/>
    <mergeCell ref="C339:G339"/>
    <mergeCell ref="C340:G340"/>
    <mergeCell ref="C341:G341"/>
    <mergeCell ref="C342:G342"/>
    <mergeCell ref="C343:G343"/>
    <mergeCell ref="C344:P344"/>
    <mergeCell ref="C345:G345"/>
    <mergeCell ref="A346:P346"/>
    <mergeCell ref="C347:G347"/>
    <mergeCell ref="C348:P348"/>
    <mergeCell ref="C349:P349"/>
    <mergeCell ref="C350:P350"/>
    <mergeCell ref="C351:G351"/>
    <mergeCell ref="C352:G352"/>
    <mergeCell ref="C353:G353"/>
    <mergeCell ref="C354:G354"/>
    <mergeCell ref="C355:G355"/>
    <mergeCell ref="C356:G356"/>
    <mergeCell ref="C357:G357"/>
    <mergeCell ref="C358:G358"/>
    <mergeCell ref="C359:G359"/>
    <mergeCell ref="C360:G360"/>
    <mergeCell ref="C361:G361"/>
    <mergeCell ref="C362:G362"/>
    <mergeCell ref="C363:P363"/>
    <mergeCell ref="C364:G364"/>
    <mergeCell ref="A365:P365"/>
    <mergeCell ref="C366:G366"/>
    <mergeCell ref="C367:P367"/>
    <mergeCell ref="C368:P368"/>
    <mergeCell ref="C369:P369"/>
    <mergeCell ref="C370:G370"/>
    <mergeCell ref="C371:G371"/>
    <mergeCell ref="C372:G372"/>
    <mergeCell ref="C373:G373"/>
    <mergeCell ref="C374:G374"/>
    <mergeCell ref="C375:G375"/>
    <mergeCell ref="C376:G376"/>
    <mergeCell ref="C377:G377"/>
    <mergeCell ref="C378:G378"/>
    <mergeCell ref="C379:G379"/>
    <mergeCell ref="C380:G380"/>
    <mergeCell ref="C381:G381"/>
    <mergeCell ref="C382:G382"/>
    <mergeCell ref="C383:G383"/>
    <mergeCell ref="C384:G384"/>
    <mergeCell ref="C385:G385"/>
    <mergeCell ref="C386:G386"/>
    <mergeCell ref="C387:G387"/>
    <mergeCell ref="C388:G388"/>
    <mergeCell ref="C389:G389"/>
    <mergeCell ref="C390:G390"/>
    <mergeCell ref="C391:G391"/>
    <mergeCell ref="C392:G392"/>
    <mergeCell ref="C393:G393"/>
    <mergeCell ref="C394:P394"/>
    <mergeCell ref="C395:P395"/>
    <mergeCell ref="C396:P396"/>
    <mergeCell ref="C397:G397"/>
    <mergeCell ref="C398:G398"/>
    <mergeCell ref="C399:G399"/>
    <mergeCell ref="C400:G400"/>
    <mergeCell ref="C401:G401"/>
    <mergeCell ref="C402:G402"/>
    <mergeCell ref="C403:G403"/>
    <mergeCell ref="C404:G404"/>
    <mergeCell ref="C405:G405"/>
    <mergeCell ref="C406:G406"/>
    <mergeCell ref="C407:G407"/>
    <mergeCell ref="C408:G408"/>
    <mergeCell ref="C409:G409"/>
    <mergeCell ref="C410:G410"/>
    <mergeCell ref="C411:G411"/>
    <mergeCell ref="C412:G412"/>
    <mergeCell ref="C413:G413"/>
    <mergeCell ref="C414:G414"/>
    <mergeCell ref="C415:G415"/>
    <mergeCell ref="C416:P416"/>
    <mergeCell ref="C417:G417"/>
    <mergeCell ref="C419:O419"/>
    <mergeCell ref="C420:O420"/>
    <mergeCell ref="C421:O421"/>
    <mergeCell ref="C422:O422"/>
    <mergeCell ref="C423:O423"/>
    <mergeCell ref="C424:O424"/>
    <mergeCell ref="C425:O425"/>
    <mergeCell ref="C426:O426"/>
    <mergeCell ref="C427:O427"/>
    <mergeCell ref="C428:O428"/>
    <mergeCell ref="C429:O429"/>
    <mergeCell ref="C430:O430"/>
    <mergeCell ref="C431:O431"/>
    <mergeCell ref="C432:O432"/>
    <mergeCell ref="C433:O433"/>
    <mergeCell ref="C434:O434"/>
    <mergeCell ref="C435:O435"/>
    <mergeCell ref="C436:O436"/>
    <mergeCell ref="C437:O437"/>
    <mergeCell ref="C438:O438"/>
    <mergeCell ref="C439:O439"/>
    <mergeCell ref="C440:O440"/>
    <mergeCell ref="C441:O441"/>
    <mergeCell ref="C442:J442"/>
    <mergeCell ref="C443:J443"/>
    <mergeCell ref="A444:P444"/>
    <mergeCell ref="A445:P445"/>
    <mergeCell ref="C446:G446"/>
    <mergeCell ref="C447:P447"/>
    <mergeCell ref="C448:P448"/>
    <mergeCell ref="C449:P449"/>
    <mergeCell ref="C450:G450"/>
    <mergeCell ref="C451:G451"/>
    <mergeCell ref="C452:G452"/>
    <mergeCell ref="C453:G453"/>
    <mergeCell ref="C454:G454"/>
    <mergeCell ref="C455:G455"/>
    <mergeCell ref="C456:G456"/>
    <mergeCell ref="C457:G457"/>
    <mergeCell ref="C458:G458"/>
    <mergeCell ref="C459:G459"/>
    <mergeCell ref="C460:G460"/>
    <mergeCell ref="C461:G461"/>
    <mergeCell ref="C462:G462"/>
    <mergeCell ref="C463:G463"/>
    <mergeCell ref="C464:G464"/>
    <mergeCell ref="C465:G465"/>
    <mergeCell ref="C466:G466"/>
    <mergeCell ref="C467:G467"/>
    <mergeCell ref="C468:G468"/>
    <mergeCell ref="C469:P469"/>
    <mergeCell ref="C470:P470"/>
    <mergeCell ref="C471:P471"/>
    <mergeCell ref="C472:G472"/>
    <mergeCell ref="C473:G473"/>
    <mergeCell ref="C474:G474"/>
    <mergeCell ref="C475:G475"/>
    <mergeCell ref="C476:G476"/>
    <mergeCell ref="C477:G477"/>
    <mergeCell ref="C478:G478"/>
    <mergeCell ref="C479:G479"/>
    <mergeCell ref="C480:G480"/>
    <mergeCell ref="C481:G481"/>
    <mergeCell ref="C482:G482"/>
    <mergeCell ref="C483:G483"/>
    <mergeCell ref="C484:G484"/>
    <mergeCell ref="C485:G485"/>
    <mergeCell ref="C486:G486"/>
    <mergeCell ref="C487:G487"/>
    <mergeCell ref="C488:G488"/>
    <mergeCell ref="C489:G489"/>
    <mergeCell ref="C490:G490"/>
    <mergeCell ref="C491:G491"/>
    <mergeCell ref="A492:P492"/>
    <mergeCell ref="C493:G493"/>
    <mergeCell ref="C494:P494"/>
    <mergeCell ref="C495:P495"/>
    <mergeCell ref="C496:P496"/>
    <mergeCell ref="C497:G497"/>
    <mergeCell ref="C498:G498"/>
    <mergeCell ref="C499:G499"/>
    <mergeCell ref="C500:G500"/>
    <mergeCell ref="C501:G501"/>
    <mergeCell ref="C502:G502"/>
    <mergeCell ref="C503:G503"/>
    <mergeCell ref="C504:G504"/>
    <mergeCell ref="C505:G505"/>
    <mergeCell ref="C506:G506"/>
    <mergeCell ref="C507:G507"/>
    <mergeCell ref="C508:G508"/>
    <mergeCell ref="C509:G509"/>
    <mergeCell ref="C510:G510"/>
    <mergeCell ref="C511:G511"/>
    <mergeCell ref="C512:G512"/>
    <mergeCell ref="C513:G513"/>
    <mergeCell ref="C514:G514"/>
    <mergeCell ref="C515:G515"/>
    <mergeCell ref="C516:P516"/>
    <mergeCell ref="C517:P517"/>
    <mergeCell ref="C518:P518"/>
    <mergeCell ref="C519:G519"/>
    <mergeCell ref="C520:G520"/>
    <mergeCell ref="C521:G521"/>
    <mergeCell ref="C522:G522"/>
    <mergeCell ref="C523:G523"/>
    <mergeCell ref="C524:G524"/>
    <mergeCell ref="C525:G525"/>
    <mergeCell ref="C526:G526"/>
    <mergeCell ref="C527:G527"/>
    <mergeCell ref="C528:G528"/>
    <mergeCell ref="C529:G529"/>
    <mergeCell ref="C530:G530"/>
    <mergeCell ref="C531:G531"/>
    <mergeCell ref="C532:G532"/>
    <mergeCell ref="C533:G533"/>
    <mergeCell ref="C534:G534"/>
    <mergeCell ref="C535:G535"/>
    <mergeCell ref="C536:G536"/>
    <mergeCell ref="C537:G537"/>
    <mergeCell ref="C538:G538"/>
    <mergeCell ref="A539:P539"/>
    <mergeCell ref="C540:G540"/>
    <mergeCell ref="C541:P541"/>
    <mergeCell ref="C542:P542"/>
    <mergeCell ref="C543:P543"/>
    <mergeCell ref="C544:G544"/>
    <mergeCell ref="C545:G545"/>
    <mergeCell ref="C546:G546"/>
    <mergeCell ref="C547:G547"/>
    <mergeCell ref="C548:G548"/>
    <mergeCell ref="C549:G549"/>
    <mergeCell ref="C550:G550"/>
    <mergeCell ref="C551:G551"/>
    <mergeCell ref="C552:G552"/>
    <mergeCell ref="C553:G553"/>
    <mergeCell ref="C554:G554"/>
    <mergeCell ref="C555:G555"/>
    <mergeCell ref="C556:G556"/>
    <mergeCell ref="C557:G557"/>
    <mergeCell ref="C558:G558"/>
    <mergeCell ref="C559:G559"/>
    <mergeCell ref="C560:G560"/>
    <mergeCell ref="C561:G561"/>
    <mergeCell ref="C562:G562"/>
    <mergeCell ref="C563:P563"/>
    <mergeCell ref="C564:P564"/>
    <mergeCell ref="C565:P565"/>
    <mergeCell ref="C566:G566"/>
    <mergeCell ref="C567:G567"/>
    <mergeCell ref="C568:G568"/>
    <mergeCell ref="C569:G569"/>
    <mergeCell ref="C570:G570"/>
    <mergeCell ref="C571:G571"/>
    <mergeCell ref="C572:G572"/>
    <mergeCell ref="C573:G573"/>
    <mergeCell ref="C574:G574"/>
    <mergeCell ref="C575:G575"/>
    <mergeCell ref="C576:G576"/>
    <mergeCell ref="C577:G577"/>
    <mergeCell ref="C578:G578"/>
    <mergeCell ref="C579:G579"/>
    <mergeCell ref="C580:G580"/>
    <mergeCell ref="C581:G581"/>
    <mergeCell ref="C582:G582"/>
    <mergeCell ref="C583:G583"/>
    <mergeCell ref="C584:G584"/>
    <mergeCell ref="C585:G585"/>
    <mergeCell ref="A586:P586"/>
    <mergeCell ref="C587:G587"/>
    <mergeCell ref="C588:P588"/>
    <mergeCell ref="C589:P589"/>
    <mergeCell ref="C590:P590"/>
    <mergeCell ref="C591:G591"/>
    <mergeCell ref="C592:G592"/>
    <mergeCell ref="C593:G593"/>
    <mergeCell ref="C594:G594"/>
    <mergeCell ref="C595:G595"/>
    <mergeCell ref="C596:G596"/>
    <mergeCell ref="C597:G597"/>
    <mergeCell ref="C598:G598"/>
    <mergeCell ref="C599:G599"/>
    <mergeCell ref="C600:G600"/>
    <mergeCell ref="C601:G601"/>
    <mergeCell ref="C602:G602"/>
    <mergeCell ref="C603:G603"/>
    <mergeCell ref="C604:G604"/>
    <mergeCell ref="C605:G605"/>
    <mergeCell ref="C606:G606"/>
    <mergeCell ref="C607:G607"/>
    <mergeCell ref="C608:G608"/>
    <mergeCell ref="C609:G609"/>
    <mergeCell ref="C610:P610"/>
    <mergeCell ref="C611:P611"/>
    <mergeCell ref="C612:P612"/>
    <mergeCell ref="C613:G613"/>
    <mergeCell ref="C614:G614"/>
    <mergeCell ref="C615:G615"/>
    <mergeCell ref="C616:G616"/>
    <mergeCell ref="C617:G617"/>
    <mergeCell ref="C618:G618"/>
    <mergeCell ref="C619:G619"/>
    <mergeCell ref="C620:G620"/>
    <mergeCell ref="C621:G621"/>
    <mergeCell ref="C622:G622"/>
    <mergeCell ref="C623:G623"/>
    <mergeCell ref="C624:G624"/>
    <mergeCell ref="C625:G625"/>
    <mergeCell ref="C626:G626"/>
    <mergeCell ref="C627:G627"/>
    <mergeCell ref="C628:G628"/>
    <mergeCell ref="C629:G629"/>
    <mergeCell ref="C630:G630"/>
    <mergeCell ref="C631:G631"/>
    <mergeCell ref="C632:G632"/>
    <mergeCell ref="A633:P633"/>
    <mergeCell ref="C634:G634"/>
    <mergeCell ref="C635:P635"/>
    <mergeCell ref="C636:P636"/>
    <mergeCell ref="C637:P637"/>
    <mergeCell ref="C638:G638"/>
    <mergeCell ref="C639:G639"/>
    <mergeCell ref="C640:G640"/>
    <mergeCell ref="C641:G641"/>
    <mergeCell ref="C642:G642"/>
    <mergeCell ref="C643:G643"/>
    <mergeCell ref="C644:G644"/>
    <mergeCell ref="C645:G645"/>
    <mergeCell ref="C646:G646"/>
    <mergeCell ref="C647:G647"/>
    <mergeCell ref="C648:G648"/>
    <mergeCell ref="C649:G649"/>
    <mergeCell ref="C650:G650"/>
    <mergeCell ref="C651:G651"/>
    <mergeCell ref="C652:G652"/>
    <mergeCell ref="C653:G653"/>
    <mergeCell ref="C654:G654"/>
    <mergeCell ref="C655:G655"/>
    <mergeCell ref="C656:G656"/>
    <mergeCell ref="C657:P657"/>
    <mergeCell ref="C658:P658"/>
    <mergeCell ref="C659:P659"/>
    <mergeCell ref="C660:G660"/>
    <mergeCell ref="C661:G661"/>
    <mergeCell ref="C662:G662"/>
    <mergeCell ref="C663:G663"/>
    <mergeCell ref="C664:G664"/>
    <mergeCell ref="C665:G665"/>
    <mergeCell ref="C666:G666"/>
    <mergeCell ref="C667:G667"/>
    <mergeCell ref="C668:G668"/>
    <mergeCell ref="C669:G669"/>
    <mergeCell ref="C670:G670"/>
    <mergeCell ref="C671:G671"/>
    <mergeCell ref="C672:G672"/>
    <mergeCell ref="C673:G673"/>
    <mergeCell ref="C674:G674"/>
    <mergeCell ref="C675:G675"/>
    <mergeCell ref="C676:G676"/>
    <mergeCell ref="C677:G677"/>
    <mergeCell ref="C678:G678"/>
    <mergeCell ref="C679:G679"/>
    <mergeCell ref="A680:P680"/>
    <mergeCell ref="C681:G681"/>
    <mergeCell ref="C682:P682"/>
    <mergeCell ref="C683:P683"/>
    <mergeCell ref="C684:P684"/>
    <mergeCell ref="C685:G685"/>
    <mergeCell ref="C686:G686"/>
    <mergeCell ref="C687:G687"/>
    <mergeCell ref="C688:G688"/>
    <mergeCell ref="C689:G689"/>
    <mergeCell ref="C690:G690"/>
    <mergeCell ref="C691:G691"/>
    <mergeCell ref="C692:G692"/>
    <mergeCell ref="C693:G693"/>
    <mergeCell ref="C694:G694"/>
    <mergeCell ref="C695:G695"/>
    <mergeCell ref="C696:G696"/>
    <mergeCell ref="C697:G697"/>
    <mergeCell ref="C698:G698"/>
    <mergeCell ref="C699:G699"/>
    <mergeCell ref="C700:G700"/>
    <mergeCell ref="C701:G701"/>
    <mergeCell ref="C702:G702"/>
    <mergeCell ref="C703:G703"/>
    <mergeCell ref="C704:P704"/>
    <mergeCell ref="C705:P705"/>
    <mergeCell ref="C706:P706"/>
    <mergeCell ref="C707:G707"/>
    <mergeCell ref="C708:G708"/>
    <mergeCell ref="C709:G709"/>
    <mergeCell ref="C710:G710"/>
    <mergeCell ref="C711:G711"/>
    <mergeCell ref="C712:G712"/>
    <mergeCell ref="C713:G713"/>
    <mergeCell ref="C714:G714"/>
    <mergeCell ref="C715:G715"/>
    <mergeCell ref="C716:G716"/>
    <mergeCell ref="C717:G717"/>
    <mergeCell ref="C718:G718"/>
    <mergeCell ref="C719:G719"/>
    <mergeCell ref="C720:G720"/>
    <mergeCell ref="C721:G721"/>
    <mergeCell ref="C722:G722"/>
    <mergeCell ref="C723:G723"/>
    <mergeCell ref="C724:G724"/>
    <mergeCell ref="C725:G725"/>
    <mergeCell ref="C726:G726"/>
    <mergeCell ref="A727:P727"/>
    <mergeCell ref="C728:G728"/>
    <mergeCell ref="C729:P729"/>
    <mergeCell ref="C730:P730"/>
    <mergeCell ref="C731:P731"/>
    <mergeCell ref="C732:G732"/>
    <mergeCell ref="C733:G733"/>
    <mergeCell ref="C734:G734"/>
    <mergeCell ref="C735:G735"/>
    <mergeCell ref="C736:G736"/>
    <mergeCell ref="C737:G737"/>
    <mergeCell ref="C738:G738"/>
    <mergeCell ref="C739:G739"/>
    <mergeCell ref="C740:G740"/>
    <mergeCell ref="C741:G741"/>
    <mergeCell ref="C742:G742"/>
    <mergeCell ref="C743:G743"/>
    <mergeCell ref="C744:G744"/>
    <mergeCell ref="C745:G745"/>
    <mergeCell ref="C746:G746"/>
    <mergeCell ref="C747:G747"/>
    <mergeCell ref="C748:G748"/>
    <mergeCell ref="C749:G749"/>
    <mergeCell ref="C750:G750"/>
    <mergeCell ref="C751:P751"/>
    <mergeCell ref="C752:P752"/>
    <mergeCell ref="C753:P753"/>
    <mergeCell ref="C754:G754"/>
    <mergeCell ref="C755:G755"/>
    <mergeCell ref="C756:G756"/>
    <mergeCell ref="C757:G757"/>
    <mergeCell ref="C758:G758"/>
    <mergeCell ref="C759:G759"/>
    <mergeCell ref="C760:G760"/>
    <mergeCell ref="C761:G761"/>
    <mergeCell ref="C762:G762"/>
    <mergeCell ref="C763:G763"/>
    <mergeCell ref="C764:G764"/>
    <mergeCell ref="C765:G765"/>
    <mergeCell ref="C766:G766"/>
    <mergeCell ref="C767:G767"/>
    <mergeCell ref="C768:G768"/>
    <mergeCell ref="C769:G769"/>
    <mergeCell ref="C770:G770"/>
    <mergeCell ref="C771:G771"/>
    <mergeCell ref="C772:G772"/>
    <mergeCell ref="C773:G773"/>
    <mergeCell ref="A774:P774"/>
    <mergeCell ref="C775:G775"/>
    <mergeCell ref="C776:P776"/>
    <mergeCell ref="C777:P777"/>
    <mergeCell ref="C778:P778"/>
    <mergeCell ref="C779:G779"/>
    <mergeCell ref="C780:G780"/>
    <mergeCell ref="C781:G781"/>
    <mergeCell ref="C782:G782"/>
    <mergeCell ref="C783:G783"/>
    <mergeCell ref="C784:G784"/>
    <mergeCell ref="C785:G785"/>
    <mergeCell ref="C786:G786"/>
    <mergeCell ref="C787:G787"/>
    <mergeCell ref="C788:G788"/>
    <mergeCell ref="C789:G789"/>
    <mergeCell ref="C790:G790"/>
    <mergeCell ref="C791:G791"/>
    <mergeCell ref="C792:G792"/>
    <mergeCell ref="C793:G793"/>
    <mergeCell ref="C794:G794"/>
    <mergeCell ref="C795:G795"/>
    <mergeCell ref="C796:G796"/>
    <mergeCell ref="C797:G797"/>
    <mergeCell ref="C798:P798"/>
    <mergeCell ref="C799:P799"/>
    <mergeCell ref="C800:P800"/>
    <mergeCell ref="C801:G801"/>
    <mergeCell ref="C802:G802"/>
    <mergeCell ref="C803:G803"/>
    <mergeCell ref="C804:G804"/>
    <mergeCell ref="C805:G805"/>
    <mergeCell ref="C806:G806"/>
    <mergeCell ref="C807:G807"/>
    <mergeCell ref="C808:G808"/>
    <mergeCell ref="C809:G809"/>
    <mergeCell ref="C810:G810"/>
    <mergeCell ref="C811:G811"/>
    <mergeCell ref="C812:G812"/>
    <mergeCell ref="C813:G813"/>
    <mergeCell ref="C814:G814"/>
    <mergeCell ref="C815:G815"/>
    <mergeCell ref="C816:G816"/>
    <mergeCell ref="C817:G817"/>
    <mergeCell ref="C818:G818"/>
    <mergeCell ref="C819:G819"/>
    <mergeCell ref="C820:G820"/>
    <mergeCell ref="A821:P821"/>
    <mergeCell ref="C822:G822"/>
    <mergeCell ref="C823:P823"/>
    <mergeCell ref="C824:P824"/>
    <mergeCell ref="C825:P825"/>
    <mergeCell ref="C826:G826"/>
    <mergeCell ref="C827:G827"/>
    <mergeCell ref="C828:G828"/>
    <mergeCell ref="C829:G829"/>
    <mergeCell ref="C830:G830"/>
    <mergeCell ref="C831:G831"/>
    <mergeCell ref="C832:G832"/>
    <mergeCell ref="C833:G833"/>
    <mergeCell ref="C834:G834"/>
    <mergeCell ref="C835:G835"/>
    <mergeCell ref="C836:G836"/>
    <mergeCell ref="C837:G837"/>
    <mergeCell ref="C838:G838"/>
    <mergeCell ref="C839:G839"/>
    <mergeCell ref="C840:G840"/>
    <mergeCell ref="C841:G841"/>
    <mergeCell ref="C842:G842"/>
    <mergeCell ref="C843:G843"/>
    <mergeCell ref="C844:G844"/>
    <mergeCell ref="C845:P845"/>
    <mergeCell ref="C846:P846"/>
    <mergeCell ref="C847:P847"/>
    <mergeCell ref="C848:G848"/>
    <mergeCell ref="C849:G849"/>
    <mergeCell ref="C850:G850"/>
    <mergeCell ref="C851:G851"/>
    <mergeCell ref="C852:G852"/>
    <mergeCell ref="C853:G853"/>
    <mergeCell ref="C854:G854"/>
    <mergeCell ref="C855:G855"/>
    <mergeCell ref="C856:G856"/>
    <mergeCell ref="C857:G857"/>
    <mergeCell ref="C858:G858"/>
    <mergeCell ref="C859:G859"/>
    <mergeCell ref="C860:G860"/>
    <mergeCell ref="C861:G861"/>
    <mergeCell ref="C862:G862"/>
    <mergeCell ref="C863:G863"/>
    <mergeCell ref="C864:G864"/>
    <mergeCell ref="C865:G865"/>
    <mergeCell ref="C866:G866"/>
    <mergeCell ref="C867:G867"/>
    <mergeCell ref="A868:P868"/>
    <mergeCell ref="C869:G869"/>
    <mergeCell ref="C870:P870"/>
    <mergeCell ref="C871:P871"/>
    <mergeCell ref="C872:P872"/>
    <mergeCell ref="C873:G873"/>
    <mergeCell ref="C874:G874"/>
    <mergeCell ref="C875:G875"/>
    <mergeCell ref="C876:G876"/>
    <mergeCell ref="C877:G877"/>
    <mergeCell ref="C878:G878"/>
    <mergeCell ref="C879:G879"/>
    <mergeCell ref="C880:G880"/>
    <mergeCell ref="C881:G881"/>
    <mergeCell ref="C882:G882"/>
    <mergeCell ref="C883:G883"/>
    <mergeCell ref="C884:G884"/>
    <mergeCell ref="C885:G885"/>
    <mergeCell ref="C886:G886"/>
    <mergeCell ref="C887:G887"/>
    <mergeCell ref="C888:G888"/>
    <mergeCell ref="C889:G889"/>
    <mergeCell ref="C890:G890"/>
    <mergeCell ref="C891:G891"/>
    <mergeCell ref="C892:P892"/>
    <mergeCell ref="C893:P893"/>
    <mergeCell ref="C894:P894"/>
    <mergeCell ref="C895:G895"/>
    <mergeCell ref="C896:G896"/>
    <mergeCell ref="C897:G897"/>
    <mergeCell ref="C898:G898"/>
    <mergeCell ref="C899:G899"/>
    <mergeCell ref="C900:G900"/>
    <mergeCell ref="C901:G901"/>
    <mergeCell ref="C902:G902"/>
    <mergeCell ref="C903:G903"/>
    <mergeCell ref="C904:G904"/>
    <mergeCell ref="C905:G905"/>
    <mergeCell ref="C906:G906"/>
    <mergeCell ref="C907:G907"/>
    <mergeCell ref="C908:G908"/>
    <mergeCell ref="C909:G909"/>
    <mergeCell ref="C910:G910"/>
    <mergeCell ref="C911:G911"/>
    <mergeCell ref="C912:G912"/>
    <mergeCell ref="C913:G913"/>
    <mergeCell ref="C914:G914"/>
    <mergeCell ref="A915:P915"/>
    <mergeCell ref="C916:G916"/>
    <mergeCell ref="C917:P917"/>
    <mergeCell ref="C918:P918"/>
    <mergeCell ref="C919:P919"/>
    <mergeCell ref="C920:G920"/>
    <mergeCell ref="C921:G921"/>
    <mergeCell ref="C922:G922"/>
    <mergeCell ref="C923:G923"/>
    <mergeCell ref="C924:G924"/>
    <mergeCell ref="C925:G925"/>
    <mergeCell ref="C926:G926"/>
    <mergeCell ref="C927:G927"/>
    <mergeCell ref="C928:G928"/>
    <mergeCell ref="C929:G929"/>
    <mergeCell ref="C930:G930"/>
    <mergeCell ref="C931:G931"/>
    <mergeCell ref="C932:G932"/>
    <mergeCell ref="C933:G933"/>
    <mergeCell ref="C934:G934"/>
    <mergeCell ref="C935:G935"/>
    <mergeCell ref="C936:G936"/>
    <mergeCell ref="C937:G937"/>
    <mergeCell ref="C938:G938"/>
    <mergeCell ref="C939:P939"/>
    <mergeCell ref="C940:P940"/>
    <mergeCell ref="C941:P941"/>
    <mergeCell ref="C942:G942"/>
    <mergeCell ref="C943:G943"/>
    <mergeCell ref="C944:G944"/>
    <mergeCell ref="C945:G945"/>
    <mergeCell ref="C946:G946"/>
    <mergeCell ref="C947:G947"/>
    <mergeCell ref="C948:G948"/>
    <mergeCell ref="C949:G949"/>
    <mergeCell ref="C950:G950"/>
    <mergeCell ref="C951:G951"/>
    <mergeCell ref="C952:G952"/>
    <mergeCell ref="C953:G953"/>
    <mergeCell ref="C954:G954"/>
    <mergeCell ref="C955:G955"/>
    <mergeCell ref="C956:G956"/>
    <mergeCell ref="C957:G957"/>
    <mergeCell ref="C958:G958"/>
    <mergeCell ref="C959:G959"/>
    <mergeCell ref="C960:G960"/>
    <mergeCell ref="C961:G961"/>
    <mergeCell ref="A962:P962"/>
    <mergeCell ref="C963:G963"/>
    <mergeCell ref="C964:P964"/>
    <mergeCell ref="C965:P965"/>
    <mergeCell ref="C966:P966"/>
    <mergeCell ref="C967:G967"/>
    <mergeCell ref="C968:G968"/>
    <mergeCell ref="C969:G969"/>
    <mergeCell ref="C970:G970"/>
    <mergeCell ref="C971:G971"/>
    <mergeCell ref="C972:G972"/>
    <mergeCell ref="C973:G973"/>
    <mergeCell ref="C974:G974"/>
    <mergeCell ref="C975:G975"/>
    <mergeCell ref="C976:G976"/>
    <mergeCell ref="C977:G977"/>
    <mergeCell ref="C978:G978"/>
    <mergeCell ref="C979:G979"/>
    <mergeCell ref="C980:G980"/>
    <mergeCell ref="C981:G981"/>
    <mergeCell ref="C982:G982"/>
    <mergeCell ref="C983:G983"/>
    <mergeCell ref="C984:G984"/>
    <mergeCell ref="C985:G985"/>
    <mergeCell ref="C986:P986"/>
    <mergeCell ref="C987:P987"/>
    <mergeCell ref="C988:P988"/>
    <mergeCell ref="C989:G989"/>
    <mergeCell ref="C990:G990"/>
    <mergeCell ref="C991:G991"/>
    <mergeCell ref="C992:G992"/>
    <mergeCell ref="C993:G993"/>
    <mergeCell ref="C994:G994"/>
    <mergeCell ref="C995:G995"/>
    <mergeCell ref="C996:G996"/>
    <mergeCell ref="C997:G997"/>
    <mergeCell ref="C998:G998"/>
    <mergeCell ref="C999:G999"/>
    <mergeCell ref="C1000:P1000"/>
    <mergeCell ref="C1001:P1001"/>
    <mergeCell ref="C1002:P1002"/>
    <mergeCell ref="C1003:G1003"/>
    <mergeCell ref="C1004:G1004"/>
    <mergeCell ref="C1005:G1005"/>
    <mergeCell ref="C1006:G1006"/>
    <mergeCell ref="C1007:G1007"/>
    <mergeCell ref="C1008:G1008"/>
    <mergeCell ref="C1009:G1009"/>
    <mergeCell ref="C1010:G1010"/>
    <mergeCell ref="C1011:G1011"/>
    <mergeCell ref="C1012:G1012"/>
    <mergeCell ref="C1013:G1013"/>
    <mergeCell ref="C1014:G1014"/>
    <mergeCell ref="C1015:P1015"/>
    <mergeCell ref="C1016:P1016"/>
    <mergeCell ref="C1017:P1017"/>
    <mergeCell ref="C1018:G1018"/>
    <mergeCell ref="C1019:G1019"/>
    <mergeCell ref="C1020:G1020"/>
    <mergeCell ref="C1021:G1021"/>
    <mergeCell ref="C1022:G1022"/>
    <mergeCell ref="C1023:G1023"/>
    <mergeCell ref="C1024:G1024"/>
    <mergeCell ref="C1025:G1025"/>
    <mergeCell ref="C1026:G1026"/>
    <mergeCell ref="C1027:G1027"/>
    <mergeCell ref="C1028:G1028"/>
    <mergeCell ref="C1029:G1029"/>
    <mergeCell ref="C1030:G1030"/>
    <mergeCell ref="C1031:G1031"/>
    <mergeCell ref="C1032:G1032"/>
    <mergeCell ref="C1033:G1033"/>
    <mergeCell ref="C1034:P1034"/>
    <mergeCell ref="C1035:P1035"/>
    <mergeCell ref="C1036:P1036"/>
    <mergeCell ref="C1037:G1037"/>
    <mergeCell ref="C1038:G1038"/>
    <mergeCell ref="C1039:G1039"/>
    <mergeCell ref="C1040:G1040"/>
    <mergeCell ref="C1041:G1041"/>
    <mergeCell ref="C1042:G1042"/>
    <mergeCell ref="C1043:G1043"/>
    <mergeCell ref="C1044:G1044"/>
    <mergeCell ref="C1045:G1045"/>
    <mergeCell ref="C1046:G1046"/>
    <mergeCell ref="C1047:G1047"/>
    <mergeCell ref="C1048:G1048"/>
    <mergeCell ref="C1049:G1049"/>
    <mergeCell ref="C1050:G1050"/>
    <mergeCell ref="C1051:G1051"/>
    <mergeCell ref="C1052:G1052"/>
    <mergeCell ref="A1053:P1053"/>
    <mergeCell ref="C1054:G1054"/>
    <mergeCell ref="C1055:P1055"/>
    <mergeCell ref="C1056:P1056"/>
    <mergeCell ref="C1057:P1057"/>
    <mergeCell ref="C1058:G1058"/>
    <mergeCell ref="C1059:G1059"/>
    <mergeCell ref="C1060:G1060"/>
    <mergeCell ref="C1061:G1061"/>
    <mergeCell ref="C1062:G1062"/>
    <mergeCell ref="C1063:G1063"/>
    <mergeCell ref="C1064:G1064"/>
    <mergeCell ref="C1065:G1065"/>
    <mergeCell ref="C1066:G1066"/>
    <mergeCell ref="C1067:G1067"/>
    <mergeCell ref="C1068:G1068"/>
    <mergeCell ref="C1069:G1069"/>
    <mergeCell ref="C1070:G1070"/>
    <mergeCell ref="C1071:G1071"/>
    <mergeCell ref="C1072:G1072"/>
    <mergeCell ref="C1073:G1073"/>
    <mergeCell ref="C1074:G1074"/>
    <mergeCell ref="C1075:G1075"/>
    <mergeCell ref="C1076:G1076"/>
    <mergeCell ref="C1077:G1077"/>
    <mergeCell ref="C1078:G1078"/>
    <mergeCell ref="C1079:G1079"/>
    <mergeCell ref="C1080:G1080"/>
    <mergeCell ref="C1081:G1081"/>
    <mergeCell ref="C1082:P1082"/>
    <mergeCell ref="C1083:P1083"/>
    <mergeCell ref="C1084:P1084"/>
    <mergeCell ref="C1085:G1085"/>
    <mergeCell ref="C1086:G1086"/>
    <mergeCell ref="C1087:G1087"/>
    <mergeCell ref="C1088:G1088"/>
    <mergeCell ref="C1089:G1089"/>
    <mergeCell ref="C1090:G1090"/>
    <mergeCell ref="C1091:G1091"/>
    <mergeCell ref="C1092:G1092"/>
    <mergeCell ref="C1093:G1093"/>
    <mergeCell ref="C1094:G1094"/>
    <mergeCell ref="C1095:G1095"/>
    <mergeCell ref="C1096:G1096"/>
    <mergeCell ref="C1097:G1097"/>
    <mergeCell ref="C1098:G1098"/>
    <mergeCell ref="C1099:G1099"/>
    <mergeCell ref="C1100:G1100"/>
    <mergeCell ref="C1101:G1101"/>
    <mergeCell ref="C1102:G1102"/>
    <mergeCell ref="C1103:G1103"/>
    <mergeCell ref="C1104:G1104"/>
    <mergeCell ref="C1105:G1105"/>
    <mergeCell ref="C1106:G1106"/>
    <mergeCell ref="C1107:G1107"/>
    <mergeCell ref="C1108:G1108"/>
    <mergeCell ref="C1109:G1109"/>
    <mergeCell ref="C1110:P1110"/>
    <mergeCell ref="C1111:P1111"/>
    <mergeCell ref="C1112:P1112"/>
    <mergeCell ref="C1113:G1113"/>
    <mergeCell ref="C1114:G1114"/>
    <mergeCell ref="C1115:G1115"/>
    <mergeCell ref="C1116:G1116"/>
    <mergeCell ref="C1117:G1117"/>
    <mergeCell ref="C1118:G1118"/>
    <mergeCell ref="C1119:G1119"/>
    <mergeCell ref="C1120:G1120"/>
    <mergeCell ref="C1121:G1121"/>
    <mergeCell ref="C1122:G1122"/>
    <mergeCell ref="C1123:G1123"/>
    <mergeCell ref="C1124:G1124"/>
    <mergeCell ref="C1125:G1125"/>
    <mergeCell ref="C1126:G1126"/>
    <mergeCell ref="C1127:G1127"/>
    <mergeCell ref="C1128:G1128"/>
    <mergeCell ref="C1129:G1129"/>
    <mergeCell ref="C1130:G1130"/>
    <mergeCell ref="C1131:G1131"/>
    <mergeCell ref="C1132:G1132"/>
    <mergeCell ref="C1133:G1133"/>
    <mergeCell ref="C1134:G1134"/>
    <mergeCell ref="C1135:G1135"/>
    <mergeCell ref="C1136:G1136"/>
    <mergeCell ref="C1137:G1137"/>
    <mergeCell ref="C1138:P1138"/>
    <mergeCell ref="C1139:P1139"/>
    <mergeCell ref="C1140:P1140"/>
    <mergeCell ref="C1141:G1141"/>
    <mergeCell ref="C1142:G1142"/>
    <mergeCell ref="C1143:G1143"/>
    <mergeCell ref="C1144:G1144"/>
    <mergeCell ref="C1145:G1145"/>
    <mergeCell ref="C1146:G1146"/>
    <mergeCell ref="C1147:G1147"/>
    <mergeCell ref="C1148:G1148"/>
    <mergeCell ref="C1149:G1149"/>
    <mergeCell ref="C1150:G1150"/>
    <mergeCell ref="C1151:G1151"/>
    <mergeCell ref="C1152:G1152"/>
    <mergeCell ref="C1153:G1153"/>
    <mergeCell ref="C1154:G1154"/>
    <mergeCell ref="C1155:G1155"/>
    <mergeCell ref="C1156:G1156"/>
    <mergeCell ref="C1157:G1157"/>
    <mergeCell ref="C1158:G1158"/>
    <mergeCell ref="C1159:G1159"/>
    <mergeCell ref="C1160:G1160"/>
    <mergeCell ref="C1161:G1161"/>
    <mergeCell ref="C1162:G1162"/>
    <mergeCell ref="C1163:G1163"/>
    <mergeCell ref="C1164:G1164"/>
    <mergeCell ref="A1165:P1165"/>
    <mergeCell ref="C1166:G1166"/>
    <mergeCell ref="C1167:P1167"/>
    <mergeCell ref="C1168:P1168"/>
    <mergeCell ref="C1169:P1169"/>
    <mergeCell ref="C1170:G1170"/>
    <mergeCell ref="C1171:G1171"/>
    <mergeCell ref="C1172:G1172"/>
    <mergeCell ref="C1173:G1173"/>
    <mergeCell ref="C1174:G1174"/>
    <mergeCell ref="C1175:G1175"/>
    <mergeCell ref="C1176:G1176"/>
    <mergeCell ref="C1177:G1177"/>
    <mergeCell ref="C1178:G1178"/>
    <mergeCell ref="C1179:G1179"/>
    <mergeCell ref="C1180:G1180"/>
    <mergeCell ref="C1181:G1181"/>
    <mergeCell ref="C1182:G1182"/>
    <mergeCell ref="C1183:G1183"/>
    <mergeCell ref="C1184:G1184"/>
    <mergeCell ref="C1185:G1185"/>
    <mergeCell ref="C1186:G1186"/>
    <mergeCell ref="C1187:G1187"/>
    <mergeCell ref="C1188:G1188"/>
    <mergeCell ref="C1189:G1189"/>
    <mergeCell ref="C1190:G1190"/>
    <mergeCell ref="C1191:G1191"/>
    <mergeCell ref="C1192:G1192"/>
    <mergeCell ref="A1193:P1193"/>
    <mergeCell ref="C1194:G1194"/>
    <mergeCell ref="C1195:P1195"/>
    <mergeCell ref="C1196:P1196"/>
    <mergeCell ref="C1197:P1197"/>
    <mergeCell ref="C1198:G1198"/>
    <mergeCell ref="C1199:G1199"/>
    <mergeCell ref="C1200:G1200"/>
    <mergeCell ref="C1201:G1201"/>
    <mergeCell ref="C1202:G1202"/>
    <mergeCell ref="C1203:G1203"/>
    <mergeCell ref="C1204:G1204"/>
    <mergeCell ref="C1205:G1205"/>
    <mergeCell ref="C1206:G1206"/>
    <mergeCell ref="C1207:G1207"/>
    <mergeCell ref="C1208:G1208"/>
    <mergeCell ref="C1209:G1209"/>
    <mergeCell ref="C1210:G1210"/>
    <mergeCell ref="C1211:G1211"/>
    <mergeCell ref="C1212:P1212"/>
    <mergeCell ref="C1213:P1213"/>
    <mergeCell ref="C1214:P1214"/>
    <mergeCell ref="C1215:G1215"/>
    <mergeCell ref="C1216:G1216"/>
    <mergeCell ref="C1217:G1217"/>
    <mergeCell ref="C1218:G1218"/>
    <mergeCell ref="C1219:G1219"/>
    <mergeCell ref="C1220:G1220"/>
    <mergeCell ref="C1221:G1221"/>
    <mergeCell ref="C1222:G1222"/>
    <mergeCell ref="C1223:G1223"/>
    <mergeCell ref="C1224:G1224"/>
    <mergeCell ref="C1225:G1225"/>
    <mergeCell ref="C1226:G1226"/>
    <mergeCell ref="C1227:G1227"/>
    <mergeCell ref="C1228:G1228"/>
    <mergeCell ref="C1229:G1229"/>
    <mergeCell ref="C1230:P1230"/>
    <mergeCell ref="C1231:P1231"/>
    <mergeCell ref="C1232:P1232"/>
    <mergeCell ref="C1233:G1233"/>
    <mergeCell ref="C1234:G1234"/>
    <mergeCell ref="C1235:G1235"/>
    <mergeCell ref="C1236:G1236"/>
    <mergeCell ref="C1237:G1237"/>
    <mergeCell ref="C1238:G1238"/>
    <mergeCell ref="C1239:G1239"/>
    <mergeCell ref="C1240:G1240"/>
    <mergeCell ref="C1241:G1241"/>
    <mergeCell ref="C1242:G1242"/>
    <mergeCell ref="C1243:G1243"/>
    <mergeCell ref="C1244:G1244"/>
    <mergeCell ref="C1245:G1245"/>
    <mergeCell ref="C1246:G1246"/>
    <mergeCell ref="C1247:G1247"/>
    <mergeCell ref="C1248:P1248"/>
    <mergeCell ref="C1249:P1249"/>
    <mergeCell ref="C1250:P1250"/>
    <mergeCell ref="C1251:G1251"/>
    <mergeCell ref="C1252:G1252"/>
    <mergeCell ref="C1253:G1253"/>
    <mergeCell ref="C1254:G1254"/>
    <mergeCell ref="C1255:G1255"/>
    <mergeCell ref="C1256:G1256"/>
    <mergeCell ref="C1257:G1257"/>
    <mergeCell ref="C1258:G1258"/>
    <mergeCell ref="C1259:G1259"/>
    <mergeCell ref="C1260:G1260"/>
    <mergeCell ref="C1261:G1261"/>
    <mergeCell ref="C1262:G1262"/>
    <mergeCell ref="C1263:G1263"/>
    <mergeCell ref="C1264:G1264"/>
    <mergeCell ref="C1265:G1265"/>
    <mergeCell ref="C1266:P1266"/>
    <mergeCell ref="C1267:P1267"/>
    <mergeCell ref="C1268:P1268"/>
    <mergeCell ref="C1269:G1269"/>
    <mergeCell ref="C1270:G1270"/>
    <mergeCell ref="C1271:G1271"/>
    <mergeCell ref="C1272:G1272"/>
    <mergeCell ref="C1273:G1273"/>
    <mergeCell ref="C1274:G1274"/>
    <mergeCell ref="C1275:G1275"/>
    <mergeCell ref="C1276:G1276"/>
    <mergeCell ref="C1277:G1277"/>
    <mergeCell ref="C1278:G1278"/>
    <mergeCell ref="C1279:G1279"/>
    <mergeCell ref="C1280:G1280"/>
    <mergeCell ref="C1281:G1281"/>
    <mergeCell ref="C1282:G1282"/>
    <mergeCell ref="A1283:P1283"/>
    <mergeCell ref="C1284:G1284"/>
    <mergeCell ref="C1285:P1285"/>
    <mergeCell ref="C1286:P1286"/>
    <mergeCell ref="C1287:P1287"/>
    <mergeCell ref="C1288:G1288"/>
    <mergeCell ref="C1289:G1289"/>
    <mergeCell ref="C1290:G1290"/>
    <mergeCell ref="C1291:G1291"/>
    <mergeCell ref="C1292:G1292"/>
    <mergeCell ref="C1293:G1293"/>
    <mergeCell ref="C1294:G1294"/>
    <mergeCell ref="C1295:G1295"/>
    <mergeCell ref="C1296:G1296"/>
    <mergeCell ref="C1297:G1297"/>
    <mergeCell ref="C1298:G1298"/>
    <mergeCell ref="C1299:G1299"/>
    <mergeCell ref="C1300:G1300"/>
    <mergeCell ref="C1301:G1301"/>
    <mergeCell ref="C1302:G1302"/>
    <mergeCell ref="C1303:G1303"/>
    <mergeCell ref="C1304:G1304"/>
    <mergeCell ref="C1305:G1305"/>
    <mergeCell ref="C1306:P1306"/>
    <mergeCell ref="C1307:G1307"/>
    <mergeCell ref="A1308:P1308"/>
    <mergeCell ref="C1309:G1309"/>
    <mergeCell ref="C1310:P1310"/>
    <mergeCell ref="C1311:P1311"/>
    <mergeCell ref="C1312:P1312"/>
    <mergeCell ref="C1313:G1313"/>
    <mergeCell ref="C1314:G1314"/>
    <mergeCell ref="C1315:G1315"/>
    <mergeCell ref="C1316:G1316"/>
    <mergeCell ref="C1317:G1317"/>
    <mergeCell ref="C1318:G1318"/>
    <mergeCell ref="C1319:G1319"/>
    <mergeCell ref="C1320:G1320"/>
    <mergeCell ref="C1321:G1321"/>
    <mergeCell ref="C1322:G1322"/>
    <mergeCell ref="C1323:G1323"/>
    <mergeCell ref="C1324:G1324"/>
    <mergeCell ref="C1325:G1325"/>
    <mergeCell ref="C1326:G1326"/>
    <mergeCell ref="C1327:G1327"/>
    <mergeCell ref="C1328:G1328"/>
    <mergeCell ref="C1329:G1329"/>
    <mergeCell ref="C1330:P1330"/>
    <mergeCell ref="C1331:G1331"/>
    <mergeCell ref="A1332:P1332"/>
    <mergeCell ref="C1333:G1333"/>
    <mergeCell ref="C1334:P1334"/>
    <mergeCell ref="C1335:P1335"/>
    <mergeCell ref="C1336:P1336"/>
    <mergeCell ref="C1337:G1337"/>
    <mergeCell ref="C1338:G1338"/>
    <mergeCell ref="C1339:G1339"/>
    <mergeCell ref="C1340:G1340"/>
    <mergeCell ref="C1341:G1341"/>
    <mergeCell ref="C1342:G1342"/>
    <mergeCell ref="C1343:G1343"/>
    <mergeCell ref="C1344:G1344"/>
    <mergeCell ref="C1345:G1345"/>
    <mergeCell ref="C1346:G1346"/>
    <mergeCell ref="C1347:G1347"/>
    <mergeCell ref="C1348:G1348"/>
    <mergeCell ref="C1349:G1349"/>
    <mergeCell ref="C1350:G1350"/>
    <mergeCell ref="C1351:G1351"/>
    <mergeCell ref="C1352:G1352"/>
    <mergeCell ref="C1353:G1353"/>
    <mergeCell ref="C1354:G1354"/>
    <mergeCell ref="C1355:G1355"/>
    <mergeCell ref="C1356:G1356"/>
    <mergeCell ref="C1357:G1357"/>
    <mergeCell ref="C1358:G1358"/>
    <mergeCell ref="C1360:O1360"/>
    <mergeCell ref="C1361:O1361"/>
    <mergeCell ref="C1362:O1362"/>
    <mergeCell ref="C1363:O1363"/>
    <mergeCell ref="C1364:O1364"/>
    <mergeCell ref="C1365:O1365"/>
    <mergeCell ref="C1366:O1366"/>
    <mergeCell ref="C1367:O1367"/>
    <mergeCell ref="C1368:O1368"/>
    <mergeCell ref="C1369:O1369"/>
    <mergeCell ref="C1370:O1370"/>
    <mergeCell ref="C1371:O1371"/>
    <mergeCell ref="C1372:O1372"/>
    <mergeCell ref="C1373:O1373"/>
    <mergeCell ref="C1374:O1374"/>
    <mergeCell ref="C1375:O1375"/>
    <mergeCell ref="C1376:O1376"/>
    <mergeCell ref="C1377:O1377"/>
    <mergeCell ref="C1378:O1378"/>
    <mergeCell ref="C1379:O1379"/>
    <mergeCell ref="C1380:O1380"/>
    <mergeCell ref="C1381:O1381"/>
    <mergeCell ref="C1382:O1382"/>
    <mergeCell ref="C1383:O1383"/>
    <mergeCell ref="C1384:O1384"/>
    <mergeCell ref="C1385:O1385"/>
    <mergeCell ref="C1386:O1386"/>
    <mergeCell ref="C1387:O1387"/>
    <mergeCell ref="C1388:J1388"/>
    <mergeCell ref="C1389:J1389"/>
    <mergeCell ref="A1390:P1390"/>
    <mergeCell ref="A1391:P1391"/>
    <mergeCell ref="C1392:G1392"/>
    <mergeCell ref="C1393:P1393"/>
    <mergeCell ref="C1394:P1394"/>
    <mergeCell ref="C1395:P1395"/>
    <mergeCell ref="C1396:G1396"/>
    <mergeCell ref="C1397:G1397"/>
    <mergeCell ref="C1398:G1398"/>
    <mergeCell ref="C1399:G1399"/>
    <mergeCell ref="C1400:G1400"/>
    <mergeCell ref="C1401:G1401"/>
    <mergeCell ref="C1402:G1402"/>
    <mergeCell ref="C1403:G1403"/>
    <mergeCell ref="C1404:G1404"/>
    <mergeCell ref="C1405:G1405"/>
    <mergeCell ref="C1406:G1406"/>
    <mergeCell ref="C1407:G1407"/>
    <mergeCell ref="C1408:G1408"/>
    <mergeCell ref="C1409:G1409"/>
    <mergeCell ref="C1410:G1410"/>
    <mergeCell ref="C1411:G1411"/>
    <mergeCell ref="C1412:G1412"/>
    <mergeCell ref="C1413:G1413"/>
    <mergeCell ref="C1414:G1414"/>
    <mergeCell ref="C1415:G1415"/>
    <mergeCell ref="C1416:G1416"/>
    <mergeCell ref="C1417:G1417"/>
    <mergeCell ref="C1418:G1418"/>
    <mergeCell ref="C1419:G1419"/>
    <mergeCell ref="C1420:G1420"/>
    <mergeCell ref="A1421:P1421"/>
    <mergeCell ref="C1422:G1422"/>
    <mergeCell ref="C1423:P1423"/>
    <mergeCell ref="C1424:P1424"/>
    <mergeCell ref="C1425:P1425"/>
    <mergeCell ref="C1426:G1426"/>
    <mergeCell ref="C1427:G1427"/>
    <mergeCell ref="C1428:G1428"/>
    <mergeCell ref="C1429:G1429"/>
    <mergeCell ref="C1430:G1430"/>
    <mergeCell ref="C1431:G1431"/>
    <mergeCell ref="C1432:G1432"/>
    <mergeCell ref="C1433:G1433"/>
    <mergeCell ref="C1434:G1434"/>
    <mergeCell ref="C1435:G1435"/>
    <mergeCell ref="C1436:G1436"/>
    <mergeCell ref="A1437:P1437"/>
    <mergeCell ref="C1438:G1438"/>
    <mergeCell ref="C1439:P1439"/>
    <mergeCell ref="C1440:P1440"/>
    <mergeCell ref="C1441:P1441"/>
    <mergeCell ref="C1442:G1442"/>
    <mergeCell ref="C1443:G1443"/>
    <mergeCell ref="C1444:G1444"/>
    <mergeCell ref="C1445:G1445"/>
    <mergeCell ref="C1446:G1446"/>
    <mergeCell ref="C1447:G1447"/>
    <mergeCell ref="C1448:G1448"/>
    <mergeCell ref="C1449:G1449"/>
    <mergeCell ref="C1450:G1450"/>
    <mergeCell ref="C1451:G1451"/>
    <mergeCell ref="C1452:G1452"/>
    <mergeCell ref="C1453:G1453"/>
    <mergeCell ref="C1454:G1454"/>
    <mergeCell ref="C1455:G1455"/>
    <mergeCell ref="C1456:G1456"/>
    <mergeCell ref="C1457:G1457"/>
    <mergeCell ref="C1458:G1458"/>
    <mergeCell ref="C1459:G1459"/>
    <mergeCell ref="C1460:G1460"/>
    <mergeCell ref="C1461:G1461"/>
    <mergeCell ref="C1462:G1462"/>
    <mergeCell ref="C1463:G1463"/>
    <mergeCell ref="C1464:G1464"/>
    <mergeCell ref="A1465:P1465"/>
    <mergeCell ref="C1466:G1466"/>
    <mergeCell ref="C1467:P1467"/>
    <mergeCell ref="C1468:P1468"/>
    <mergeCell ref="C1469:P1469"/>
    <mergeCell ref="C1470:G1470"/>
    <mergeCell ref="C1471:G1471"/>
    <mergeCell ref="C1472:G1472"/>
    <mergeCell ref="C1473:G1473"/>
    <mergeCell ref="C1474:G1474"/>
    <mergeCell ref="C1475:G1475"/>
    <mergeCell ref="C1476:G1476"/>
    <mergeCell ref="C1477:G1477"/>
    <mergeCell ref="C1478:G1478"/>
    <mergeCell ref="C1479:G1479"/>
    <mergeCell ref="C1480:G1480"/>
    <mergeCell ref="C1481:G1481"/>
    <mergeCell ref="C1482:P1482"/>
    <mergeCell ref="C1483:G1483"/>
    <mergeCell ref="A1484:P1484"/>
    <mergeCell ref="C1485:G1485"/>
    <mergeCell ref="C1486:P1486"/>
    <mergeCell ref="C1487:P1487"/>
    <mergeCell ref="C1488:P1488"/>
    <mergeCell ref="C1489:G1489"/>
    <mergeCell ref="C1490:G1490"/>
    <mergeCell ref="C1491:G1491"/>
    <mergeCell ref="C1492:G1492"/>
    <mergeCell ref="C1493:G1493"/>
    <mergeCell ref="C1494:G1494"/>
    <mergeCell ref="C1495:G1495"/>
    <mergeCell ref="C1496:G1496"/>
    <mergeCell ref="C1497:G1497"/>
    <mergeCell ref="C1498:G1498"/>
    <mergeCell ref="C1499:G1499"/>
    <mergeCell ref="C1500:G1500"/>
    <mergeCell ref="C1501:G1501"/>
    <mergeCell ref="C1502:G1502"/>
    <mergeCell ref="C1503:G1503"/>
    <mergeCell ref="C1504:G1504"/>
    <mergeCell ref="C1505:P1505"/>
    <mergeCell ref="C1506:P1506"/>
    <mergeCell ref="C1507:P1507"/>
    <mergeCell ref="C1508:P1508"/>
    <mergeCell ref="C1509:G1509"/>
    <mergeCell ref="C1510:G1510"/>
    <mergeCell ref="C1511:G1511"/>
    <mergeCell ref="C1512:G1512"/>
    <mergeCell ref="C1513:G1513"/>
    <mergeCell ref="C1514:G1514"/>
    <mergeCell ref="C1515:G1515"/>
    <mergeCell ref="C1516:G1516"/>
    <mergeCell ref="C1517:G1517"/>
    <mergeCell ref="C1518:G1518"/>
    <mergeCell ref="C1519:G1519"/>
    <mergeCell ref="C1520:G1520"/>
    <mergeCell ref="A1521:P1521"/>
    <mergeCell ref="C1522:G1522"/>
    <mergeCell ref="C1523:P1523"/>
    <mergeCell ref="C1524:P1524"/>
    <mergeCell ref="C1525:P1525"/>
    <mergeCell ref="C1526:G1526"/>
    <mergeCell ref="C1527:G1527"/>
    <mergeCell ref="C1528:G1528"/>
    <mergeCell ref="C1529:G1529"/>
    <mergeCell ref="C1530:G1530"/>
    <mergeCell ref="C1531:G1531"/>
    <mergeCell ref="C1532:G1532"/>
    <mergeCell ref="C1533:G1533"/>
    <mergeCell ref="C1534:G1534"/>
    <mergeCell ref="C1535:G1535"/>
    <mergeCell ref="C1536:G1536"/>
    <mergeCell ref="C1537:G1537"/>
    <mergeCell ref="C1538:G1538"/>
    <mergeCell ref="C1539:G1539"/>
    <mergeCell ref="C1540:G1540"/>
    <mergeCell ref="C1541:G1541"/>
    <mergeCell ref="C1542:G1542"/>
    <mergeCell ref="A1543:P1543"/>
    <mergeCell ref="C1544:G1544"/>
    <mergeCell ref="C1545:P1545"/>
    <mergeCell ref="C1546:P1546"/>
    <mergeCell ref="C1547:P1547"/>
    <mergeCell ref="C1548:G1548"/>
    <mergeCell ref="C1549:G1549"/>
    <mergeCell ref="C1550:G1550"/>
    <mergeCell ref="C1551:G1551"/>
    <mergeCell ref="C1552:G1552"/>
    <mergeCell ref="C1553:G1553"/>
    <mergeCell ref="C1554:G1554"/>
    <mergeCell ref="C1555:G1555"/>
    <mergeCell ref="C1556:G1556"/>
    <mergeCell ref="C1557:G1557"/>
    <mergeCell ref="C1558:G1558"/>
    <mergeCell ref="C1559:G1559"/>
    <mergeCell ref="C1560:G1560"/>
    <mergeCell ref="C1561:G1561"/>
    <mergeCell ref="C1562:G1562"/>
    <mergeCell ref="C1563:G1563"/>
    <mergeCell ref="C1564:G1564"/>
    <mergeCell ref="C1565:G1565"/>
    <mergeCell ref="C1566:G1566"/>
    <mergeCell ref="C1567:G1567"/>
    <mergeCell ref="C1568:G1568"/>
    <mergeCell ref="C1569:G1569"/>
    <mergeCell ref="C1570:G1570"/>
    <mergeCell ref="C1571:G1571"/>
    <mergeCell ref="C1572:P1572"/>
    <mergeCell ref="C1573:P1573"/>
    <mergeCell ref="C1574:P1574"/>
    <mergeCell ref="C1575:G1575"/>
    <mergeCell ref="C1576:G1576"/>
    <mergeCell ref="C1577:G1577"/>
    <mergeCell ref="C1578:G1578"/>
    <mergeCell ref="C1579:G1579"/>
    <mergeCell ref="C1580:G1580"/>
    <mergeCell ref="C1581:G1581"/>
    <mergeCell ref="C1582:G1582"/>
    <mergeCell ref="C1583:G1583"/>
    <mergeCell ref="C1584:G1584"/>
    <mergeCell ref="C1585:G1585"/>
    <mergeCell ref="C1586:G1586"/>
    <mergeCell ref="C1587:G1587"/>
    <mergeCell ref="C1588:G1588"/>
    <mergeCell ref="C1589:G1589"/>
    <mergeCell ref="C1590:G1590"/>
    <mergeCell ref="C1591:G1591"/>
    <mergeCell ref="C1592:G1592"/>
    <mergeCell ref="C1593:G1593"/>
    <mergeCell ref="C1594:P1594"/>
    <mergeCell ref="C1595:G1595"/>
    <mergeCell ref="A1596:P1596"/>
    <mergeCell ref="C1597:G1597"/>
    <mergeCell ref="C1598:P1598"/>
    <mergeCell ref="C1599:P1599"/>
    <mergeCell ref="C1600:P1600"/>
    <mergeCell ref="C1601:G1601"/>
    <mergeCell ref="C1602:G1602"/>
    <mergeCell ref="C1603:G1603"/>
    <mergeCell ref="C1604:G1604"/>
    <mergeCell ref="C1605:G1605"/>
    <mergeCell ref="C1606:G1606"/>
    <mergeCell ref="C1607:G1607"/>
    <mergeCell ref="C1608:G1608"/>
    <mergeCell ref="C1609:G1609"/>
    <mergeCell ref="C1610:G1610"/>
    <mergeCell ref="C1611:G1611"/>
    <mergeCell ref="C1612:G1612"/>
    <mergeCell ref="C1613:P1613"/>
    <mergeCell ref="C1614:P1614"/>
    <mergeCell ref="C1615:P1615"/>
    <mergeCell ref="C1616:G1616"/>
    <mergeCell ref="C1617:G1617"/>
    <mergeCell ref="C1618:G1618"/>
    <mergeCell ref="C1619:G1619"/>
    <mergeCell ref="C1620:G1620"/>
    <mergeCell ref="C1621:G1621"/>
    <mergeCell ref="C1622:G1622"/>
    <mergeCell ref="C1623:G1623"/>
    <mergeCell ref="C1624:G1624"/>
    <mergeCell ref="C1625:G1625"/>
    <mergeCell ref="C1626:G1626"/>
    <mergeCell ref="C1627:G1627"/>
    <mergeCell ref="C1628:G1628"/>
    <mergeCell ref="C1629:G1629"/>
    <mergeCell ref="C1630:G1630"/>
    <mergeCell ref="C1632:O1632"/>
    <mergeCell ref="C1633:O1633"/>
    <mergeCell ref="C1634:O1634"/>
    <mergeCell ref="C1635:O1635"/>
    <mergeCell ref="C1636:O1636"/>
    <mergeCell ref="C1637:O1637"/>
    <mergeCell ref="C1638:O1638"/>
    <mergeCell ref="C1639:O1639"/>
    <mergeCell ref="C1640:O1640"/>
    <mergeCell ref="C1641:O1641"/>
    <mergeCell ref="C1642:O1642"/>
    <mergeCell ref="C1643:O1643"/>
    <mergeCell ref="C1644:O1644"/>
    <mergeCell ref="C1645:O1645"/>
    <mergeCell ref="C1646:O1646"/>
    <mergeCell ref="C1647:O1647"/>
    <mergeCell ref="C1648:O1648"/>
    <mergeCell ref="C1649:O1649"/>
    <mergeCell ref="C1650:O1650"/>
    <mergeCell ref="C1651:O1651"/>
    <mergeCell ref="C1652:O1652"/>
    <mergeCell ref="C1653:O1653"/>
    <mergeCell ref="C1654:O1654"/>
    <mergeCell ref="C1655:O1655"/>
    <mergeCell ref="C1656:O1656"/>
    <mergeCell ref="C1657:O1657"/>
    <mergeCell ref="C1658:O1658"/>
    <mergeCell ref="C1659:O1659"/>
    <mergeCell ref="C1660:J1660"/>
    <mergeCell ref="C1661:J1661"/>
    <mergeCell ref="A1662:P1662"/>
    <mergeCell ref="A1663:P1663"/>
    <mergeCell ref="C1664:G1664"/>
    <mergeCell ref="C1665:P1665"/>
    <mergeCell ref="C1666:P1666"/>
    <mergeCell ref="C1667:P1667"/>
    <mergeCell ref="C1668:G1668"/>
    <mergeCell ref="C1669:G1669"/>
    <mergeCell ref="C1670:G1670"/>
    <mergeCell ref="C1671:G1671"/>
    <mergeCell ref="C1672:G1672"/>
    <mergeCell ref="C1673:G1673"/>
    <mergeCell ref="C1674:G1674"/>
    <mergeCell ref="C1675:G1675"/>
    <mergeCell ref="C1676:G1676"/>
    <mergeCell ref="C1677:G1677"/>
    <mergeCell ref="C1678:G1678"/>
    <mergeCell ref="C1679:G1679"/>
    <mergeCell ref="C1680:G1680"/>
    <mergeCell ref="C1681:G1681"/>
    <mergeCell ref="C1682:G1682"/>
    <mergeCell ref="C1683:G1683"/>
    <mergeCell ref="C1684:G1684"/>
    <mergeCell ref="C1685:G1685"/>
    <mergeCell ref="C1686:G1686"/>
    <mergeCell ref="C1687:P1687"/>
    <mergeCell ref="C1688:P1688"/>
    <mergeCell ref="C1689:P1689"/>
    <mergeCell ref="C1690:G1690"/>
    <mergeCell ref="C1691:G1691"/>
    <mergeCell ref="C1692:G1692"/>
    <mergeCell ref="C1693:G1693"/>
    <mergeCell ref="C1694:G1694"/>
    <mergeCell ref="C1695:G1695"/>
    <mergeCell ref="C1696:G1696"/>
    <mergeCell ref="C1697:G1697"/>
    <mergeCell ref="C1698:G1698"/>
    <mergeCell ref="C1699:G1699"/>
    <mergeCell ref="C1700:G1700"/>
    <mergeCell ref="C1701:G1701"/>
    <mergeCell ref="C1702:G1702"/>
    <mergeCell ref="C1703:G1703"/>
    <mergeCell ref="C1704:G1704"/>
    <mergeCell ref="C1705:G1705"/>
    <mergeCell ref="C1706:G1706"/>
    <mergeCell ref="C1707:G1707"/>
    <mergeCell ref="C1708:G1708"/>
    <mergeCell ref="C1709:G1709"/>
    <mergeCell ref="A1710:P1710"/>
    <mergeCell ref="C1711:G1711"/>
    <mergeCell ref="C1712:P1712"/>
    <mergeCell ref="C1713:P1713"/>
    <mergeCell ref="C1714:P1714"/>
    <mergeCell ref="C1715:G1715"/>
    <mergeCell ref="C1716:G1716"/>
    <mergeCell ref="C1717:G1717"/>
    <mergeCell ref="C1718:G1718"/>
    <mergeCell ref="C1719:G1719"/>
    <mergeCell ref="C1720:G1720"/>
    <mergeCell ref="C1721:G1721"/>
    <mergeCell ref="C1722:G1722"/>
    <mergeCell ref="C1723:G1723"/>
    <mergeCell ref="C1724:G1724"/>
    <mergeCell ref="C1725:G1725"/>
    <mergeCell ref="C1726:G1726"/>
    <mergeCell ref="C1727:G1727"/>
    <mergeCell ref="C1728:G1728"/>
    <mergeCell ref="C1729:G1729"/>
    <mergeCell ref="C1730:G1730"/>
    <mergeCell ref="C1731:G1731"/>
    <mergeCell ref="C1732:G1732"/>
    <mergeCell ref="C1733:G1733"/>
    <mergeCell ref="C1734:P1734"/>
    <mergeCell ref="C1735:P1735"/>
    <mergeCell ref="C1736:P1736"/>
    <mergeCell ref="C1737:G1737"/>
    <mergeCell ref="C1738:G1738"/>
    <mergeCell ref="C1739:G1739"/>
    <mergeCell ref="C1740:G1740"/>
    <mergeCell ref="C1741:G1741"/>
    <mergeCell ref="C1742:G1742"/>
    <mergeCell ref="C1743:G1743"/>
    <mergeCell ref="C1744:G1744"/>
    <mergeCell ref="C1745:G1745"/>
    <mergeCell ref="C1746:G1746"/>
    <mergeCell ref="C1747:G1747"/>
    <mergeCell ref="C1748:G1748"/>
    <mergeCell ref="C1749:G1749"/>
    <mergeCell ref="C1750:G1750"/>
    <mergeCell ref="C1751:G1751"/>
    <mergeCell ref="C1752:G1752"/>
    <mergeCell ref="C1753:G1753"/>
    <mergeCell ref="C1754:G1754"/>
    <mergeCell ref="C1755:G1755"/>
    <mergeCell ref="C1756:G1756"/>
    <mergeCell ref="A1757:P1757"/>
    <mergeCell ref="C1758:G1758"/>
    <mergeCell ref="C1759:P1759"/>
    <mergeCell ref="C1760:P1760"/>
    <mergeCell ref="C1761:P1761"/>
    <mergeCell ref="C1762:G1762"/>
    <mergeCell ref="C1763:G1763"/>
    <mergeCell ref="C1764:G1764"/>
    <mergeCell ref="C1765:G1765"/>
    <mergeCell ref="C1766:G1766"/>
    <mergeCell ref="C1767:G1767"/>
    <mergeCell ref="C1768:G1768"/>
    <mergeCell ref="C1769:G1769"/>
    <mergeCell ref="C1770:G1770"/>
    <mergeCell ref="C1771:G1771"/>
    <mergeCell ref="C1772:G1772"/>
    <mergeCell ref="C1773:G1773"/>
    <mergeCell ref="C1774:G1774"/>
    <mergeCell ref="C1775:G1775"/>
    <mergeCell ref="C1776:G1776"/>
    <mergeCell ref="C1777:G1777"/>
    <mergeCell ref="C1778:G1778"/>
    <mergeCell ref="C1779:G1779"/>
    <mergeCell ref="C1780:G1780"/>
    <mergeCell ref="C1781:P1781"/>
    <mergeCell ref="C1782:P1782"/>
    <mergeCell ref="C1783:P1783"/>
    <mergeCell ref="C1784:G1784"/>
    <mergeCell ref="C1785:G1785"/>
    <mergeCell ref="C1786:G1786"/>
    <mergeCell ref="C1787:G1787"/>
    <mergeCell ref="C1788:G1788"/>
    <mergeCell ref="C1789:G1789"/>
    <mergeCell ref="C1790:G1790"/>
    <mergeCell ref="C1791:G1791"/>
    <mergeCell ref="C1792:G1792"/>
    <mergeCell ref="C1793:G1793"/>
    <mergeCell ref="C1794:G1794"/>
    <mergeCell ref="C1795:G1795"/>
    <mergeCell ref="C1796:G1796"/>
    <mergeCell ref="C1797:G1797"/>
    <mergeCell ref="C1798:G1798"/>
    <mergeCell ref="C1799:G1799"/>
    <mergeCell ref="C1800:G1800"/>
    <mergeCell ref="C1801:G1801"/>
    <mergeCell ref="C1802:G1802"/>
    <mergeCell ref="C1803:G1803"/>
    <mergeCell ref="A1804:P1804"/>
    <mergeCell ref="C1805:G1805"/>
    <mergeCell ref="C1806:P1806"/>
    <mergeCell ref="C1807:P1807"/>
    <mergeCell ref="C1808:P1808"/>
    <mergeCell ref="C1809:G1809"/>
    <mergeCell ref="C1810:G1810"/>
    <mergeCell ref="C1811:G1811"/>
    <mergeCell ref="C1812:G1812"/>
    <mergeCell ref="C1813:G1813"/>
    <mergeCell ref="C1814:G1814"/>
    <mergeCell ref="C1815:G1815"/>
    <mergeCell ref="C1816:G1816"/>
    <mergeCell ref="C1817:G1817"/>
    <mergeCell ref="C1818:G1818"/>
    <mergeCell ref="C1819:G1819"/>
    <mergeCell ref="C1820:G1820"/>
    <mergeCell ref="C1821:G1821"/>
    <mergeCell ref="C1822:G1822"/>
    <mergeCell ref="C1823:G1823"/>
    <mergeCell ref="C1824:G1824"/>
    <mergeCell ref="C1825:G1825"/>
    <mergeCell ref="C1826:G1826"/>
    <mergeCell ref="C1827:G1827"/>
    <mergeCell ref="C1828:P1828"/>
    <mergeCell ref="C1829:P1829"/>
    <mergeCell ref="C1830:P1830"/>
    <mergeCell ref="C1831:G1831"/>
    <mergeCell ref="C1832:G1832"/>
    <mergeCell ref="C1833:G1833"/>
    <mergeCell ref="C1834:G1834"/>
    <mergeCell ref="C1835:G1835"/>
    <mergeCell ref="C1836:G1836"/>
    <mergeCell ref="C1837:G1837"/>
    <mergeCell ref="C1838:G1838"/>
    <mergeCell ref="C1839:G1839"/>
    <mergeCell ref="C1840:G1840"/>
    <mergeCell ref="C1841:G1841"/>
    <mergeCell ref="C1842:G1842"/>
    <mergeCell ref="C1843:G1843"/>
    <mergeCell ref="C1844:G1844"/>
    <mergeCell ref="C1845:G1845"/>
    <mergeCell ref="C1846:G1846"/>
    <mergeCell ref="C1847:G1847"/>
    <mergeCell ref="C1848:G1848"/>
    <mergeCell ref="C1849:G1849"/>
    <mergeCell ref="C1850:G1850"/>
    <mergeCell ref="A1851:P1851"/>
    <mergeCell ref="C1852:G1852"/>
    <mergeCell ref="C1853:P1853"/>
    <mergeCell ref="C1854:P1854"/>
    <mergeCell ref="C1855:P1855"/>
    <mergeCell ref="C1856:G1856"/>
    <mergeCell ref="C1857:G1857"/>
    <mergeCell ref="C1858:G1858"/>
    <mergeCell ref="C1859:G1859"/>
    <mergeCell ref="C1860:G1860"/>
    <mergeCell ref="C1861:G1861"/>
    <mergeCell ref="C1862:G1862"/>
    <mergeCell ref="C1863:G1863"/>
    <mergeCell ref="C1864:G1864"/>
    <mergeCell ref="C1865:G1865"/>
    <mergeCell ref="C1866:G1866"/>
    <mergeCell ref="C1867:G1867"/>
    <mergeCell ref="C1868:G1868"/>
    <mergeCell ref="C1869:G1869"/>
    <mergeCell ref="C1870:G1870"/>
    <mergeCell ref="C1871:G1871"/>
    <mergeCell ref="C1872:G1872"/>
    <mergeCell ref="C1873:G1873"/>
    <mergeCell ref="C1874:G1874"/>
    <mergeCell ref="C1875:P1875"/>
    <mergeCell ref="C1876:P1876"/>
    <mergeCell ref="C1877:P1877"/>
    <mergeCell ref="C1878:G1878"/>
    <mergeCell ref="C1879:G1879"/>
    <mergeCell ref="C1880:G1880"/>
    <mergeCell ref="C1881:G1881"/>
    <mergeCell ref="C1882:G1882"/>
    <mergeCell ref="C1883:G1883"/>
    <mergeCell ref="C1884:G1884"/>
    <mergeCell ref="C1885:G1885"/>
    <mergeCell ref="C1886:G1886"/>
    <mergeCell ref="C1887:G1887"/>
    <mergeCell ref="C1888:G1888"/>
    <mergeCell ref="C1889:G1889"/>
    <mergeCell ref="C1890:G1890"/>
    <mergeCell ref="C1891:G1891"/>
    <mergeCell ref="C1892:G1892"/>
    <mergeCell ref="C1893:G1893"/>
    <mergeCell ref="C1894:G1894"/>
    <mergeCell ref="C1895:G1895"/>
    <mergeCell ref="C1896:G1896"/>
    <mergeCell ref="C1897:G1897"/>
    <mergeCell ref="A1898:P1898"/>
    <mergeCell ref="C1899:G1899"/>
    <mergeCell ref="C1900:P1900"/>
    <mergeCell ref="C1901:P1901"/>
    <mergeCell ref="C1902:P1902"/>
    <mergeCell ref="C1903:G1903"/>
    <mergeCell ref="C1904:G1904"/>
    <mergeCell ref="C1905:G1905"/>
    <mergeCell ref="C1906:G1906"/>
    <mergeCell ref="C1907:G1907"/>
    <mergeCell ref="C1908:G1908"/>
    <mergeCell ref="C1909:G1909"/>
    <mergeCell ref="C1910:G1910"/>
    <mergeCell ref="C1911:G1911"/>
    <mergeCell ref="C1912:G1912"/>
    <mergeCell ref="C1913:G1913"/>
    <mergeCell ref="C1914:G1914"/>
    <mergeCell ref="C1915:G1915"/>
    <mergeCell ref="C1916:G1916"/>
    <mergeCell ref="C1917:G1917"/>
    <mergeCell ref="C1918:G1918"/>
    <mergeCell ref="C1919:G1919"/>
    <mergeCell ref="C1920:G1920"/>
    <mergeCell ref="C1921:G1921"/>
    <mergeCell ref="C1922:G1922"/>
    <mergeCell ref="C1923:G1923"/>
    <mergeCell ref="C1924:G1924"/>
    <mergeCell ref="C1925:G1925"/>
    <mergeCell ref="C1926:G1926"/>
    <mergeCell ref="C1927:P1927"/>
    <mergeCell ref="C1928:P1928"/>
    <mergeCell ref="C1929:P1929"/>
    <mergeCell ref="C1930:G1930"/>
    <mergeCell ref="C1931:G1931"/>
    <mergeCell ref="C1932:G1932"/>
    <mergeCell ref="C1933:G1933"/>
    <mergeCell ref="C1934:G1934"/>
    <mergeCell ref="C1935:G1935"/>
    <mergeCell ref="C1936:G1936"/>
    <mergeCell ref="C1937:G1937"/>
    <mergeCell ref="C1938:G1938"/>
    <mergeCell ref="C1939:G1939"/>
    <mergeCell ref="C1940:G1940"/>
    <mergeCell ref="C1941:G1941"/>
    <mergeCell ref="C1942:G1942"/>
    <mergeCell ref="C1943:G1943"/>
    <mergeCell ref="C1944:G1944"/>
    <mergeCell ref="C1945:G1945"/>
    <mergeCell ref="C1946:G1946"/>
    <mergeCell ref="C1947:G1947"/>
    <mergeCell ref="C1948:G1948"/>
    <mergeCell ref="C1949:G1949"/>
    <mergeCell ref="C1950:G1950"/>
    <mergeCell ref="C1951:G1951"/>
    <mergeCell ref="C1952:G1952"/>
    <mergeCell ref="C1953:G1953"/>
    <mergeCell ref="C1954:G1954"/>
    <mergeCell ref="C1955:P1955"/>
    <mergeCell ref="C1956:P1956"/>
    <mergeCell ref="C1957:P1957"/>
    <mergeCell ref="C1958:G1958"/>
    <mergeCell ref="C1959:G1959"/>
    <mergeCell ref="C1960:G1960"/>
    <mergeCell ref="C1961:G1961"/>
    <mergeCell ref="C1962:G1962"/>
    <mergeCell ref="C1963:G1963"/>
    <mergeCell ref="C1964:G1964"/>
    <mergeCell ref="C1965:G1965"/>
    <mergeCell ref="C1966:G1966"/>
    <mergeCell ref="C1967:G1967"/>
    <mergeCell ref="C1968:G1968"/>
    <mergeCell ref="C1969:G1969"/>
    <mergeCell ref="C1970:G1970"/>
    <mergeCell ref="C1971:G1971"/>
    <mergeCell ref="C1972:G1972"/>
    <mergeCell ref="C1973:G1973"/>
    <mergeCell ref="C1974:G1974"/>
    <mergeCell ref="C1975:G1975"/>
    <mergeCell ref="C1976:G1976"/>
    <mergeCell ref="C1977:G1977"/>
    <mergeCell ref="C1978:G1978"/>
    <mergeCell ref="C1979:G1979"/>
    <mergeCell ref="C1980:G1980"/>
    <mergeCell ref="C1981:G1981"/>
    <mergeCell ref="A1982:P1982"/>
    <mergeCell ref="C1983:G1983"/>
    <mergeCell ref="C1984:P1984"/>
    <mergeCell ref="C1985:P1985"/>
    <mergeCell ref="C1986:P1986"/>
    <mergeCell ref="C1987:G1987"/>
    <mergeCell ref="C1988:G1988"/>
    <mergeCell ref="C1989:G1989"/>
    <mergeCell ref="C1990:G1990"/>
    <mergeCell ref="C1991:G1991"/>
    <mergeCell ref="C1992:G1992"/>
    <mergeCell ref="C1993:G1993"/>
    <mergeCell ref="C1994:G1994"/>
    <mergeCell ref="C1995:G1995"/>
    <mergeCell ref="C1996:G1996"/>
    <mergeCell ref="C1997:G1997"/>
    <mergeCell ref="C1998:G1998"/>
    <mergeCell ref="C1999:G1999"/>
    <mergeCell ref="C2000:G2000"/>
    <mergeCell ref="C2001:P2001"/>
    <mergeCell ref="C2002:P2002"/>
    <mergeCell ref="C2003:P2003"/>
    <mergeCell ref="C2004:G2004"/>
    <mergeCell ref="C2005:G2005"/>
    <mergeCell ref="C2006:G2006"/>
    <mergeCell ref="C2007:G2007"/>
    <mergeCell ref="C2008:G2008"/>
    <mergeCell ref="C2009:G2009"/>
    <mergeCell ref="C2010:G2010"/>
    <mergeCell ref="C2011:G2011"/>
    <mergeCell ref="C2012:G2012"/>
    <mergeCell ref="C2013:G2013"/>
    <mergeCell ref="C2014:G2014"/>
    <mergeCell ref="C2015:G2015"/>
    <mergeCell ref="C2016:G2016"/>
    <mergeCell ref="C2017:G2017"/>
    <mergeCell ref="A2018:P2018"/>
    <mergeCell ref="C2019:G2019"/>
    <mergeCell ref="C2020:P2020"/>
    <mergeCell ref="C2021:P2021"/>
    <mergeCell ref="C2022:P2022"/>
    <mergeCell ref="C2023:G2023"/>
    <mergeCell ref="C2024:G2024"/>
    <mergeCell ref="C2025:G2025"/>
    <mergeCell ref="C2026:G2026"/>
    <mergeCell ref="C2027:G2027"/>
    <mergeCell ref="C2028:G2028"/>
    <mergeCell ref="C2029:G2029"/>
    <mergeCell ref="C2030:G2030"/>
    <mergeCell ref="C2031:G2031"/>
    <mergeCell ref="C2032:G2032"/>
    <mergeCell ref="C2033:G2033"/>
    <mergeCell ref="C2034:G2034"/>
    <mergeCell ref="C2035:G2035"/>
    <mergeCell ref="C2036:G2036"/>
    <mergeCell ref="C2037:G2037"/>
    <mergeCell ref="C2038:G2038"/>
    <mergeCell ref="C2039:G2039"/>
    <mergeCell ref="C2040:G2040"/>
    <mergeCell ref="C2041:P2041"/>
    <mergeCell ref="C2042:G2042"/>
    <mergeCell ref="C2044:O2044"/>
    <mergeCell ref="C2045:O2045"/>
    <mergeCell ref="C2046:O2046"/>
    <mergeCell ref="C2047:O2047"/>
    <mergeCell ref="C2048:O2048"/>
    <mergeCell ref="C2049:O2049"/>
    <mergeCell ref="C2050:O2050"/>
    <mergeCell ref="C2051:O2051"/>
    <mergeCell ref="C2052:O2052"/>
    <mergeCell ref="C2053:O2053"/>
    <mergeCell ref="C2054:O2054"/>
    <mergeCell ref="C2055:O2055"/>
    <mergeCell ref="C2056:O2056"/>
    <mergeCell ref="C2057:O2057"/>
    <mergeCell ref="C2058:O2058"/>
    <mergeCell ref="C2059:O2059"/>
    <mergeCell ref="C2060:O2060"/>
    <mergeCell ref="C2061:O2061"/>
    <mergeCell ref="C2062:O2062"/>
    <mergeCell ref="C2063:O2063"/>
    <mergeCell ref="C2064:O2064"/>
    <mergeCell ref="C2065:O2065"/>
    <mergeCell ref="C2066:O2066"/>
    <mergeCell ref="C2067:O2067"/>
    <mergeCell ref="C2068:O2068"/>
    <mergeCell ref="C2069:O2069"/>
    <mergeCell ref="C2070:O2070"/>
    <mergeCell ref="C2071:O2071"/>
    <mergeCell ref="C2072:J2072"/>
    <mergeCell ref="C2073:J2073"/>
    <mergeCell ref="A2074:P2074"/>
    <mergeCell ref="C2075:G2075"/>
    <mergeCell ref="C2076:P2076"/>
    <mergeCell ref="C2077:P2077"/>
    <mergeCell ref="C2078:P2078"/>
    <mergeCell ref="C2079:G2079"/>
    <mergeCell ref="C2080:G2080"/>
    <mergeCell ref="C2081:G2081"/>
    <mergeCell ref="C2082:G2082"/>
    <mergeCell ref="C2083:G2083"/>
    <mergeCell ref="C2084:G2084"/>
    <mergeCell ref="C2085:G2085"/>
    <mergeCell ref="C2086:G2086"/>
    <mergeCell ref="C2087:G2087"/>
    <mergeCell ref="C2088:G2088"/>
    <mergeCell ref="C2089:G2089"/>
    <mergeCell ref="C2090:G2090"/>
    <mergeCell ref="C2091:G2091"/>
    <mergeCell ref="C2092:G2092"/>
    <mergeCell ref="C2093:G2093"/>
    <mergeCell ref="C2094:G2094"/>
    <mergeCell ref="C2095:G2095"/>
    <mergeCell ref="C2096:G2096"/>
    <mergeCell ref="C2097:G2097"/>
    <mergeCell ref="C2098:G2098"/>
    <mergeCell ref="C2099:G2099"/>
    <mergeCell ref="C2100:G2100"/>
    <mergeCell ref="C2101:G2101"/>
    <mergeCell ref="C2102:G2102"/>
    <mergeCell ref="C2103:G2103"/>
    <mergeCell ref="A2104:P2104"/>
    <mergeCell ref="A2105:P2105"/>
    <mergeCell ref="C2106:G2106"/>
    <mergeCell ref="C2107:P2107"/>
    <mergeCell ref="C2108:P2108"/>
    <mergeCell ref="C2109:P2109"/>
    <mergeCell ref="C2110:G2110"/>
    <mergeCell ref="C2111:G2111"/>
    <mergeCell ref="C2112:G2112"/>
    <mergeCell ref="C2113:G2113"/>
    <mergeCell ref="C2114:G2114"/>
    <mergeCell ref="C2115:G2115"/>
    <mergeCell ref="C2116:G2116"/>
    <mergeCell ref="C2117:G2117"/>
    <mergeCell ref="C2118:G2118"/>
    <mergeCell ref="C2119:G2119"/>
    <mergeCell ref="C2120:G2120"/>
    <mergeCell ref="C2121:G2121"/>
    <mergeCell ref="C2122:G2122"/>
    <mergeCell ref="C2123:G2123"/>
    <mergeCell ref="C2124:G2124"/>
    <mergeCell ref="C2125:G2125"/>
    <mergeCell ref="C2126:G2126"/>
    <mergeCell ref="C2127:G2127"/>
    <mergeCell ref="C2128:G2128"/>
    <mergeCell ref="C2129:G2129"/>
    <mergeCell ref="C2130:P2130"/>
    <mergeCell ref="C2131:G2131"/>
    <mergeCell ref="A2132:P2132"/>
    <mergeCell ref="C2133:G2133"/>
    <mergeCell ref="C2134:P2134"/>
    <mergeCell ref="C2135:P2135"/>
    <mergeCell ref="C2136:P2136"/>
    <mergeCell ref="C2137:G2137"/>
    <mergeCell ref="C2138:G2138"/>
    <mergeCell ref="C2139:G2139"/>
    <mergeCell ref="C2140:G2140"/>
    <mergeCell ref="C2141:G2141"/>
    <mergeCell ref="C2142:G2142"/>
    <mergeCell ref="C2143:G2143"/>
    <mergeCell ref="C2144:G2144"/>
    <mergeCell ref="C2145:G2145"/>
    <mergeCell ref="C2146:G2146"/>
    <mergeCell ref="C2147:G2147"/>
    <mergeCell ref="A2148:P2148"/>
    <mergeCell ref="C2149:G2149"/>
    <mergeCell ref="C2150:P2150"/>
    <mergeCell ref="C2151:P2151"/>
    <mergeCell ref="C2152:P2152"/>
    <mergeCell ref="C2153:G2153"/>
    <mergeCell ref="C2154:G2154"/>
    <mergeCell ref="C2155:G2155"/>
    <mergeCell ref="C2156:G2156"/>
    <mergeCell ref="C2157:G2157"/>
    <mergeCell ref="C2158:G2158"/>
    <mergeCell ref="C2159:G2159"/>
    <mergeCell ref="C2160:G2160"/>
    <mergeCell ref="C2161:G2161"/>
    <mergeCell ref="C2162:G2162"/>
    <mergeCell ref="A2163:P2163"/>
    <mergeCell ref="C2164:G2164"/>
    <mergeCell ref="C2165:P2165"/>
    <mergeCell ref="C2166:P2166"/>
    <mergeCell ref="C2167:P2167"/>
    <mergeCell ref="C2168:G2168"/>
    <mergeCell ref="C2169:G2169"/>
    <mergeCell ref="C2170:G2170"/>
    <mergeCell ref="C2171:G2171"/>
    <mergeCell ref="C2172:G2172"/>
    <mergeCell ref="C2173:G2173"/>
    <mergeCell ref="C2174:G2174"/>
    <mergeCell ref="C2175:G2175"/>
    <mergeCell ref="C2176:G2176"/>
    <mergeCell ref="C2177:G2177"/>
    <mergeCell ref="C2178:G2178"/>
    <mergeCell ref="C2179:G2179"/>
    <mergeCell ref="C2180:P2180"/>
    <mergeCell ref="C2181:G2181"/>
    <mergeCell ref="C2182:G2182"/>
    <mergeCell ref="C2183:P2183"/>
    <mergeCell ref="C2184:G2184"/>
    <mergeCell ref="A2185:P2185"/>
    <mergeCell ref="C2186:G2186"/>
    <mergeCell ref="C2187:P2187"/>
    <mergeCell ref="C2188:P2188"/>
    <mergeCell ref="C2189:P2189"/>
    <mergeCell ref="C2190:G2190"/>
    <mergeCell ref="C2191:G2191"/>
    <mergeCell ref="C2192:G2192"/>
    <mergeCell ref="C2193:G2193"/>
    <mergeCell ref="C2194:G2194"/>
    <mergeCell ref="C2195:G2195"/>
    <mergeCell ref="C2196:G2196"/>
    <mergeCell ref="C2197:G2197"/>
    <mergeCell ref="C2198:G2198"/>
    <mergeCell ref="C2199:G2199"/>
    <mergeCell ref="C2200:G2200"/>
    <mergeCell ref="C2201:G2201"/>
    <mergeCell ref="C2202:G2202"/>
    <mergeCell ref="C2203:G2203"/>
    <mergeCell ref="C2204:G2204"/>
    <mergeCell ref="C2205:G2205"/>
    <mergeCell ref="C2206:G2206"/>
    <mergeCell ref="C2207:G2207"/>
    <mergeCell ref="C2208:G2208"/>
    <mergeCell ref="C2209:G2209"/>
    <mergeCell ref="C2210:G2210"/>
    <mergeCell ref="C2211:G2211"/>
    <mergeCell ref="C2213:O2213"/>
    <mergeCell ref="C2214:O2214"/>
    <mergeCell ref="C2215:O2215"/>
    <mergeCell ref="C2216:O2216"/>
    <mergeCell ref="C2217:O2217"/>
    <mergeCell ref="C2218:O2218"/>
    <mergeCell ref="C2219:O2219"/>
    <mergeCell ref="C2220:O2220"/>
    <mergeCell ref="C2221:O2221"/>
    <mergeCell ref="C2222:O2222"/>
    <mergeCell ref="C2223:O2223"/>
    <mergeCell ref="C2224:O2224"/>
    <mergeCell ref="C2225:O2225"/>
    <mergeCell ref="C2226:O2226"/>
    <mergeCell ref="C2227:O2227"/>
    <mergeCell ref="C2228:O2228"/>
    <mergeCell ref="C2229:O2229"/>
    <mergeCell ref="C2230:O2230"/>
    <mergeCell ref="C2231:O2231"/>
    <mergeCell ref="C2232:O2232"/>
    <mergeCell ref="C2233:O2233"/>
    <mergeCell ref="C2234:O2234"/>
    <mergeCell ref="C2235:O2235"/>
    <mergeCell ref="C2236:J2236"/>
    <mergeCell ref="C2237:J2237"/>
    <mergeCell ref="A2238:P2238"/>
    <mergeCell ref="A2239:P2239"/>
    <mergeCell ref="C2240:G2240"/>
    <mergeCell ref="C2241:P2241"/>
    <mergeCell ref="C2242:P2242"/>
    <mergeCell ref="C2243:P2243"/>
    <mergeCell ref="C2244:G2244"/>
    <mergeCell ref="C2245:G2245"/>
    <mergeCell ref="C2246:G2246"/>
    <mergeCell ref="C2247:G2247"/>
    <mergeCell ref="C2248:G2248"/>
    <mergeCell ref="C2249:G2249"/>
    <mergeCell ref="C2250:G2250"/>
    <mergeCell ref="C2251:G2251"/>
    <mergeCell ref="C2252:G2252"/>
    <mergeCell ref="C2253:G2253"/>
    <mergeCell ref="C2254:G2254"/>
    <mergeCell ref="C2255:G2255"/>
    <mergeCell ref="C2256:G2256"/>
    <mergeCell ref="C2257:G2257"/>
    <mergeCell ref="C2258:G2258"/>
    <mergeCell ref="C2259:G2259"/>
    <mergeCell ref="C2260:G2260"/>
    <mergeCell ref="C2261:G2261"/>
    <mergeCell ref="C2262:G2262"/>
    <mergeCell ref="C2263:P2263"/>
    <mergeCell ref="C2264:P2264"/>
    <mergeCell ref="C2265:P2265"/>
    <mergeCell ref="C2266:G2266"/>
    <mergeCell ref="C2267:G2267"/>
    <mergeCell ref="C2268:G2268"/>
    <mergeCell ref="C2269:G2269"/>
    <mergeCell ref="C2270:G2270"/>
    <mergeCell ref="C2271:G2271"/>
    <mergeCell ref="C2272:G2272"/>
    <mergeCell ref="C2273:G2273"/>
    <mergeCell ref="C2274:G2274"/>
    <mergeCell ref="C2275:G2275"/>
    <mergeCell ref="C2276:G2276"/>
    <mergeCell ref="C2277:G2277"/>
    <mergeCell ref="C2278:G2278"/>
    <mergeCell ref="C2279:G2279"/>
    <mergeCell ref="C2280:G2280"/>
    <mergeCell ref="C2281:G2281"/>
    <mergeCell ref="C2282:G2282"/>
    <mergeCell ref="C2283:G2283"/>
    <mergeCell ref="C2284:G2284"/>
    <mergeCell ref="C2285:G2285"/>
    <mergeCell ref="A2286:P2286"/>
    <mergeCell ref="C2287:G2287"/>
    <mergeCell ref="C2288:P2288"/>
    <mergeCell ref="C2289:P2289"/>
    <mergeCell ref="C2290:P2290"/>
    <mergeCell ref="C2291:G2291"/>
    <mergeCell ref="C2292:G2292"/>
    <mergeCell ref="C2293:G2293"/>
    <mergeCell ref="C2294:G2294"/>
    <mergeCell ref="C2295:G2295"/>
    <mergeCell ref="C2296:G2296"/>
    <mergeCell ref="C2297:G2297"/>
    <mergeCell ref="C2298:G2298"/>
    <mergeCell ref="C2299:G2299"/>
    <mergeCell ref="C2300:G2300"/>
    <mergeCell ref="C2301:G2301"/>
    <mergeCell ref="C2302:G2302"/>
    <mergeCell ref="C2303:G2303"/>
    <mergeCell ref="C2304:G2304"/>
    <mergeCell ref="C2305:G2305"/>
    <mergeCell ref="C2306:G2306"/>
    <mergeCell ref="C2307:G2307"/>
    <mergeCell ref="C2308:G2308"/>
    <mergeCell ref="C2309:G2309"/>
    <mergeCell ref="C2310:P2310"/>
    <mergeCell ref="C2311:P2311"/>
    <mergeCell ref="C2312:P2312"/>
    <mergeCell ref="C2313:G2313"/>
    <mergeCell ref="C2314:G2314"/>
    <mergeCell ref="C2315:G2315"/>
    <mergeCell ref="C2316:G2316"/>
    <mergeCell ref="C2317:G2317"/>
    <mergeCell ref="C2318:G2318"/>
    <mergeCell ref="C2319:G2319"/>
    <mergeCell ref="C2320:G2320"/>
    <mergeCell ref="C2321:G2321"/>
    <mergeCell ref="C2322:G2322"/>
    <mergeCell ref="C2323:G2323"/>
    <mergeCell ref="C2324:G2324"/>
    <mergeCell ref="C2325:G2325"/>
    <mergeCell ref="C2326:G2326"/>
    <mergeCell ref="C2327:G2327"/>
    <mergeCell ref="C2328:G2328"/>
    <mergeCell ref="C2329:G2329"/>
    <mergeCell ref="C2330:G2330"/>
    <mergeCell ref="C2331:G2331"/>
    <mergeCell ref="C2332:G2332"/>
    <mergeCell ref="A2333:P2333"/>
    <mergeCell ref="C2334:G2334"/>
    <mergeCell ref="C2335:P2335"/>
    <mergeCell ref="C2336:P2336"/>
    <mergeCell ref="C2337:P2337"/>
    <mergeCell ref="C2338:G2338"/>
    <mergeCell ref="C2339:G2339"/>
    <mergeCell ref="C2340:G2340"/>
    <mergeCell ref="C2341:G2341"/>
    <mergeCell ref="C2342:G2342"/>
    <mergeCell ref="C2343:G2343"/>
    <mergeCell ref="C2344:G2344"/>
    <mergeCell ref="C2345:G2345"/>
    <mergeCell ref="C2346:G2346"/>
    <mergeCell ref="C2347:G2347"/>
    <mergeCell ref="C2348:G2348"/>
    <mergeCell ref="C2349:G2349"/>
    <mergeCell ref="C2350:G2350"/>
    <mergeCell ref="C2351:G2351"/>
    <mergeCell ref="C2352:G2352"/>
    <mergeCell ref="C2353:G2353"/>
    <mergeCell ref="C2354:G2354"/>
    <mergeCell ref="C2355:G2355"/>
    <mergeCell ref="C2356:G2356"/>
    <mergeCell ref="C2357:P2357"/>
    <mergeCell ref="C2358:P2358"/>
    <mergeCell ref="C2359:P2359"/>
    <mergeCell ref="C2360:G2360"/>
    <mergeCell ref="C2361:G2361"/>
    <mergeCell ref="C2362:G2362"/>
    <mergeCell ref="C2363:G2363"/>
    <mergeCell ref="C2364:G2364"/>
    <mergeCell ref="C2365:G2365"/>
    <mergeCell ref="C2366:G2366"/>
    <mergeCell ref="C2367:G2367"/>
    <mergeCell ref="C2368:G2368"/>
    <mergeCell ref="C2369:G2369"/>
    <mergeCell ref="C2370:G2370"/>
    <mergeCell ref="C2371:G2371"/>
    <mergeCell ref="C2372:G2372"/>
    <mergeCell ref="C2373:G2373"/>
    <mergeCell ref="C2374:G2374"/>
    <mergeCell ref="C2375:G2375"/>
    <mergeCell ref="C2376:G2376"/>
    <mergeCell ref="C2377:G2377"/>
    <mergeCell ref="C2378:G2378"/>
    <mergeCell ref="C2379:G2379"/>
    <mergeCell ref="A2380:P2380"/>
    <mergeCell ref="C2381:G2381"/>
    <mergeCell ref="C2382:P2382"/>
    <mergeCell ref="C2383:P2383"/>
    <mergeCell ref="C2384:P2384"/>
    <mergeCell ref="C2385:G2385"/>
    <mergeCell ref="C2386:G2386"/>
    <mergeCell ref="C2387:G2387"/>
    <mergeCell ref="C2388:G2388"/>
    <mergeCell ref="C2389:G2389"/>
    <mergeCell ref="C2390:G2390"/>
    <mergeCell ref="C2391:G2391"/>
    <mergeCell ref="C2392:G2392"/>
    <mergeCell ref="C2393:G2393"/>
    <mergeCell ref="C2394:G2394"/>
    <mergeCell ref="C2395:G2395"/>
    <mergeCell ref="C2396:G2396"/>
    <mergeCell ref="C2397:G2397"/>
    <mergeCell ref="C2398:G2398"/>
    <mergeCell ref="C2399:G2399"/>
    <mergeCell ref="C2400:G2400"/>
    <mergeCell ref="C2401:G2401"/>
    <mergeCell ref="C2402:G2402"/>
    <mergeCell ref="C2403:G2403"/>
    <mergeCell ref="C2404:P2404"/>
    <mergeCell ref="C2405:P2405"/>
    <mergeCell ref="C2406:P2406"/>
    <mergeCell ref="C2407:G2407"/>
    <mergeCell ref="C2408:G2408"/>
    <mergeCell ref="C2409:G2409"/>
    <mergeCell ref="C2410:G2410"/>
    <mergeCell ref="C2411:G2411"/>
    <mergeCell ref="C2412:G2412"/>
    <mergeCell ref="C2413:G2413"/>
    <mergeCell ref="C2414:G2414"/>
    <mergeCell ref="C2415:G2415"/>
    <mergeCell ref="C2416:G2416"/>
    <mergeCell ref="C2417:G2417"/>
    <mergeCell ref="C2418:G2418"/>
    <mergeCell ref="C2419:G2419"/>
    <mergeCell ref="C2420:G2420"/>
    <mergeCell ref="C2421:G2421"/>
    <mergeCell ref="C2422:G2422"/>
    <mergeCell ref="C2423:G2423"/>
    <mergeCell ref="C2424:G2424"/>
    <mergeCell ref="C2425:G2425"/>
    <mergeCell ref="C2426:G2426"/>
    <mergeCell ref="A2427:P2427"/>
    <mergeCell ref="C2428:G2428"/>
    <mergeCell ref="C2429:P2429"/>
    <mergeCell ref="C2430:P2430"/>
    <mergeCell ref="C2431:P2431"/>
    <mergeCell ref="C2432:G2432"/>
    <mergeCell ref="C2433:G2433"/>
    <mergeCell ref="C2434:G2434"/>
    <mergeCell ref="C2435:G2435"/>
    <mergeCell ref="C2436:G2436"/>
    <mergeCell ref="C2437:G2437"/>
    <mergeCell ref="C2438:G2438"/>
    <mergeCell ref="C2439:G2439"/>
    <mergeCell ref="C2440:G2440"/>
    <mergeCell ref="C2441:G2441"/>
    <mergeCell ref="C2442:G2442"/>
    <mergeCell ref="C2443:G2443"/>
    <mergeCell ref="C2444:G2444"/>
    <mergeCell ref="C2445:G2445"/>
    <mergeCell ref="C2446:G2446"/>
    <mergeCell ref="C2447:G2447"/>
    <mergeCell ref="C2448:G2448"/>
    <mergeCell ref="C2449:G2449"/>
    <mergeCell ref="C2450:G2450"/>
    <mergeCell ref="C2451:G2451"/>
    <mergeCell ref="C2452:G2452"/>
    <mergeCell ref="C2453:G2453"/>
    <mergeCell ref="C2454:G2454"/>
    <mergeCell ref="C2455:G2455"/>
    <mergeCell ref="C2456:P2456"/>
    <mergeCell ref="C2457:P2457"/>
    <mergeCell ref="C2458:P2458"/>
    <mergeCell ref="C2459:G2459"/>
    <mergeCell ref="C2460:G2460"/>
    <mergeCell ref="C2461:G2461"/>
    <mergeCell ref="C2462:G2462"/>
    <mergeCell ref="C2463:G2463"/>
    <mergeCell ref="C2464:G2464"/>
    <mergeCell ref="C2465:G2465"/>
    <mergeCell ref="C2466:G2466"/>
    <mergeCell ref="C2467:G2467"/>
    <mergeCell ref="C2468:G2468"/>
    <mergeCell ref="C2469:G2469"/>
    <mergeCell ref="C2470:G2470"/>
    <mergeCell ref="C2471:G2471"/>
    <mergeCell ref="C2472:G2472"/>
    <mergeCell ref="C2473:G2473"/>
    <mergeCell ref="C2474:G2474"/>
    <mergeCell ref="C2475:G2475"/>
    <mergeCell ref="C2476:G2476"/>
    <mergeCell ref="C2477:G2477"/>
    <mergeCell ref="C2478:G2478"/>
    <mergeCell ref="C2479:G2479"/>
    <mergeCell ref="C2480:G2480"/>
    <mergeCell ref="C2481:G2481"/>
    <mergeCell ref="C2482:G2482"/>
    <mergeCell ref="C2483:G2483"/>
    <mergeCell ref="C2484:P2484"/>
    <mergeCell ref="C2485:P2485"/>
    <mergeCell ref="C2486:P2486"/>
    <mergeCell ref="C2487:G2487"/>
    <mergeCell ref="C2488:G2488"/>
    <mergeCell ref="C2489:G2489"/>
    <mergeCell ref="C2490:G2490"/>
    <mergeCell ref="C2491:G2491"/>
    <mergeCell ref="C2492:G2492"/>
    <mergeCell ref="C2493:G2493"/>
    <mergeCell ref="C2494:G2494"/>
    <mergeCell ref="C2495:G2495"/>
    <mergeCell ref="C2496:G2496"/>
    <mergeCell ref="C2497:G2497"/>
    <mergeCell ref="C2498:G2498"/>
    <mergeCell ref="C2499:G2499"/>
    <mergeCell ref="C2500:G2500"/>
    <mergeCell ref="C2501:G2501"/>
    <mergeCell ref="C2502:G2502"/>
    <mergeCell ref="C2503:G2503"/>
    <mergeCell ref="C2504:G2504"/>
    <mergeCell ref="C2505:G2505"/>
    <mergeCell ref="C2506:G2506"/>
    <mergeCell ref="C2507:G2507"/>
    <mergeCell ref="C2508:G2508"/>
    <mergeCell ref="C2509:G2509"/>
    <mergeCell ref="C2510:G2510"/>
    <mergeCell ref="A2511:P2511"/>
    <mergeCell ref="C2512:G2512"/>
    <mergeCell ref="C2513:P2513"/>
    <mergeCell ref="C2514:P2514"/>
    <mergeCell ref="C2515:P2515"/>
    <mergeCell ref="C2516:G2516"/>
    <mergeCell ref="C2517:G2517"/>
    <mergeCell ref="C2518:G2518"/>
    <mergeCell ref="C2519:G2519"/>
    <mergeCell ref="C2520:G2520"/>
    <mergeCell ref="C2521:G2521"/>
    <mergeCell ref="C2522:G2522"/>
    <mergeCell ref="C2523:G2523"/>
    <mergeCell ref="C2524:G2524"/>
    <mergeCell ref="C2525:G2525"/>
    <mergeCell ref="C2526:G2526"/>
    <mergeCell ref="C2527:G2527"/>
    <mergeCell ref="C2528:G2528"/>
    <mergeCell ref="C2529:G2529"/>
    <mergeCell ref="C2530:P2530"/>
    <mergeCell ref="C2531:P2531"/>
    <mergeCell ref="C2532:P2532"/>
    <mergeCell ref="C2533:G2533"/>
    <mergeCell ref="C2534:G2534"/>
    <mergeCell ref="C2535:G2535"/>
    <mergeCell ref="C2536:G2536"/>
    <mergeCell ref="C2537:G2537"/>
    <mergeCell ref="C2538:G2538"/>
    <mergeCell ref="C2539:G2539"/>
    <mergeCell ref="C2540:G2540"/>
    <mergeCell ref="C2541:G2541"/>
    <mergeCell ref="C2542:G2542"/>
    <mergeCell ref="C2543:G2543"/>
    <mergeCell ref="C2544:G2544"/>
    <mergeCell ref="C2545:G2545"/>
    <mergeCell ref="C2546:G2546"/>
    <mergeCell ref="C2547:G2547"/>
    <mergeCell ref="C2548:P2548"/>
    <mergeCell ref="C2549:P2549"/>
    <mergeCell ref="C2550:P2550"/>
    <mergeCell ref="C2551:G2551"/>
    <mergeCell ref="C2552:G2552"/>
    <mergeCell ref="C2553:G2553"/>
    <mergeCell ref="C2554:G2554"/>
    <mergeCell ref="C2555:G2555"/>
    <mergeCell ref="C2556:G2556"/>
    <mergeCell ref="C2557:G2557"/>
    <mergeCell ref="C2558:G2558"/>
    <mergeCell ref="C2559:G2559"/>
    <mergeCell ref="C2560:G2560"/>
    <mergeCell ref="C2561:G2561"/>
    <mergeCell ref="C2562:G2562"/>
    <mergeCell ref="C2563:G2563"/>
    <mergeCell ref="C2564:G2564"/>
    <mergeCell ref="A2565:P2565"/>
    <mergeCell ref="C2566:G2566"/>
    <mergeCell ref="C2567:P2567"/>
    <mergeCell ref="C2568:P2568"/>
    <mergeCell ref="C2569:P2569"/>
    <mergeCell ref="C2570:G2570"/>
    <mergeCell ref="C2571:G2571"/>
    <mergeCell ref="C2572:G2572"/>
    <mergeCell ref="C2573:G2573"/>
    <mergeCell ref="C2574:G2574"/>
    <mergeCell ref="C2575:G2575"/>
    <mergeCell ref="C2576:G2576"/>
    <mergeCell ref="C2577:G2577"/>
    <mergeCell ref="C2578:G2578"/>
    <mergeCell ref="C2579:G2579"/>
    <mergeCell ref="C2580:G2580"/>
    <mergeCell ref="C2581:G2581"/>
    <mergeCell ref="C2582:G2582"/>
    <mergeCell ref="C2583:G2583"/>
    <mergeCell ref="C2584:G2584"/>
    <mergeCell ref="C2585:G2585"/>
    <mergeCell ref="C2586:G2586"/>
    <mergeCell ref="C2587:G2587"/>
    <mergeCell ref="C2588:G2588"/>
    <mergeCell ref="C2589:G2589"/>
    <mergeCell ref="C2590:G2590"/>
    <mergeCell ref="C2591:G2591"/>
    <mergeCell ref="C2592:G2592"/>
    <mergeCell ref="C2594:O2594"/>
    <mergeCell ref="C2595:O2595"/>
    <mergeCell ref="C2596:O2596"/>
    <mergeCell ref="C2597:O2597"/>
    <mergeCell ref="C2598:O2598"/>
    <mergeCell ref="C2599:O2599"/>
    <mergeCell ref="C2600:O2600"/>
    <mergeCell ref="C2601:O2601"/>
    <mergeCell ref="C2602:O2602"/>
    <mergeCell ref="C2603:O2603"/>
    <mergeCell ref="C2604:O2604"/>
    <mergeCell ref="C2605:O2605"/>
    <mergeCell ref="C2606:O2606"/>
    <mergeCell ref="C2607:O2607"/>
    <mergeCell ref="C2608:O2608"/>
    <mergeCell ref="C2609:O2609"/>
    <mergeCell ref="C2610:O2610"/>
    <mergeCell ref="C2611:O2611"/>
    <mergeCell ref="C2612:O2612"/>
    <mergeCell ref="C2613:O2613"/>
    <mergeCell ref="C2614:J2614"/>
    <mergeCell ref="C2615:J2615"/>
    <mergeCell ref="A2616:P2616"/>
    <mergeCell ref="A2617:P2617"/>
    <mergeCell ref="C2618:G2618"/>
    <mergeCell ref="C2619:P2619"/>
    <mergeCell ref="C2620:G2620"/>
    <mergeCell ref="C2621:G2621"/>
    <mergeCell ref="C2622:G2622"/>
    <mergeCell ref="C2623:G2623"/>
    <mergeCell ref="C2624:G2624"/>
    <mergeCell ref="C2625:G2625"/>
    <mergeCell ref="C2626:G2626"/>
    <mergeCell ref="C2627:G2627"/>
    <mergeCell ref="C2628:G2628"/>
    <mergeCell ref="C2629:G2629"/>
    <mergeCell ref="C2630:G2630"/>
    <mergeCell ref="C2631:G2631"/>
    <mergeCell ref="C2632:G2632"/>
    <mergeCell ref="C2633:G2633"/>
    <mergeCell ref="C2634:G2634"/>
    <mergeCell ref="C2635:G2635"/>
    <mergeCell ref="C2636:G2636"/>
    <mergeCell ref="C2637:G2637"/>
    <mergeCell ref="C2638:G2638"/>
    <mergeCell ref="C2639:G2639"/>
    <mergeCell ref="C2640:G2640"/>
    <mergeCell ref="C2641:G2641"/>
    <mergeCell ref="C2642:G2642"/>
    <mergeCell ref="A2643:P2643"/>
    <mergeCell ref="C2644:G2644"/>
    <mergeCell ref="C2645:P2645"/>
    <mergeCell ref="C2646:G2646"/>
    <mergeCell ref="C2647:G2647"/>
    <mergeCell ref="C2648:G2648"/>
    <mergeCell ref="C2649:G2649"/>
    <mergeCell ref="C2650:G2650"/>
    <mergeCell ref="C2651:G2651"/>
    <mergeCell ref="C2652:G2652"/>
    <mergeCell ref="C2653:G2653"/>
    <mergeCell ref="C2654:G2654"/>
    <mergeCell ref="C2655:G2655"/>
    <mergeCell ref="C2656:G2656"/>
    <mergeCell ref="C2658:O2658"/>
    <mergeCell ref="C2659:O2659"/>
    <mergeCell ref="C2660:O2660"/>
    <mergeCell ref="C2661:O2661"/>
    <mergeCell ref="C2662:O2662"/>
    <mergeCell ref="C2663:O2663"/>
    <mergeCell ref="C2664:O2664"/>
    <mergeCell ref="C2665:O2665"/>
    <mergeCell ref="C2666:O2666"/>
    <mergeCell ref="C2667:O2667"/>
    <mergeCell ref="C2668:O2668"/>
    <mergeCell ref="C2669:O2669"/>
    <mergeCell ref="C2670:O2670"/>
    <mergeCell ref="C2671:O2671"/>
    <mergeCell ref="C2672:O2672"/>
    <mergeCell ref="C2673:O2673"/>
    <mergeCell ref="C2674:O2674"/>
    <mergeCell ref="C2675:O2675"/>
    <mergeCell ref="C2676:J2676"/>
    <mergeCell ref="A2677:P2677"/>
    <mergeCell ref="A2678:P2678"/>
    <mergeCell ref="A2679:P2679"/>
    <mergeCell ref="C2680:G2680"/>
    <mergeCell ref="C2681:P2681"/>
    <mergeCell ref="C2682:G2682"/>
    <mergeCell ref="C2683:G2683"/>
    <mergeCell ref="C2684:G2684"/>
    <mergeCell ref="C2685:G2685"/>
    <mergeCell ref="C2686:G2686"/>
    <mergeCell ref="C2687:G2687"/>
    <mergeCell ref="C2688:G2688"/>
    <mergeCell ref="C2689:G2689"/>
    <mergeCell ref="C2690:G2690"/>
    <mergeCell ref="C2691:G2691"/>
    <mergeCell ref="C2692:G2692"/>
    <mergeCell ref="C2693:G2693"/>
    <mergeCell ref="C2694:G2694"/>
    <mergeCell ref="C2695:G2695"/>
    <mergeCell ref="C2696:G2696"/>
    <mergeCell ref="C2697:G2697"/>
    <mergeCell ref="C2698:G2698"/>
    <mergeCell ref="C2699:G2699"/>
    <mergeCell ref="A2700:P2700"/>
    <mergeCell ref="C2701:G2701"/>
    <mergeCell ref="C2702:P2702"/>
    <mergeCell ref="C2703:G2703"/>
    <mergeCell ref="C2704:G2704"/>
    <mergeCell ref="C2705:G2705"/>
    <mergeCell ref="C2706:G2706"/>
    <mergeCell ref="C2707:G2707"/>
    <mergeCell ref="C2708:G2708"/>
    <mergeCell ref="C2709:G2709"/>
    <mergeCell ref="C2710:G2710"/>
    <mergeCell ref="C2711:G2711"/>
    <mergeCell ref="C2712:G2712"/>
    <mergeCell ref="C2713:G2713"/>
    <mergeCell ref="C2714:G2714"/>
    <mergeCell ref="C2715:G2715"/>
    <mergeCell ref="C2716:G2716"/>
    <mergeCell ref="C2717:G2717"/>
    <mergeCell ref="C2718:G2718"/>
    <mergeCell ref="C2719:G2719"/>
    <mergeCell ref="C2720:G2720"/>
    <mergeCell ref="C2721:G2721"/>
    <mergeCell ref="C2722:G2722"/>
    <mergeCell ref="A2723:P2723"/>
    <mergeCell ref="A2724:P2724"/>
    <mergeCell ref="C2725:G2725"/>
    <mergeCell ref="C2726:P2726"/>
    <mergeCell ref="C2727:G2727"/>
    <mergeCell ref="C2728:G2728"/>
    <mergeCell ref="C2729:G2729"/>
    <mergeCell ref="C2730:G2730"/>
    <mergeCell ref="C2731:G2731"/>
    <mergeCell ref="C2732:G2732"/>
    <mergeCell ref="C2733:G2733"/>
    <mergeCell ref="C2734:G2734"/>
    <mergeCell ref="C2735:G2735"/>
    <mergeCell ref="C2736:G2736"/>
    <mergeCell ref="C2737:G2737"/>
    <mergeCell ref="C2738:G2738"/>
    <mergeCell ref="C2739:G2739"/>
    <mergeCell ref="C2740:G2740"/>
    <mergeCell ref="C2741:G2741"/>
    <mergeCell ref="C2742:G2742"/>
    <mergeCell ref="C2743:G2743"/>
    <mergeCell ref="C2744:G2744"/>
    <mergeCell ref="A2745:P2745"/>
    <mergeCell ref="C2746:G2746"/>
    <mergeCell ref="C2747:P2747"/>
    <mergeCell ref="C2748:G2748"/>
    <mergeCell ref="C2749:G2749"/>
    <mergeCell ref="C2750:G2750"/>
    <mergeCell ref="C2751:G2751"/>
    <mergeCell ref="C2752:G2752"/>
    <mergeCell ref="C2753:G2753"/>
    <mergeCell ref="C2754:G2754"/>
    <mergeCell ref="C2755:G2755"/>
    <mergeCell ref="C2756:G2756"/>
    <mergeCell ref="C2757:G2757"/>
    <mergeCell ref="C2758:G2758"/>
    <mergeCell ref="C2759:G2759"/>
    <mergeCell ref="C2760:G2760"/>
    <mergeCell ref="C2761:G2761"/>
    <mergeCell ref="C2762:G2762"/>
    <mergeCell ref="C2763:G2763"/>
    <mergeCell ref="C2764:G2764"/>
    <mergeCell ref="C2765:G2765"/>
    <mergeCell ref="C2766:G2766"/>
    <mergeCell ref="C2767:G2767"/>
    <mergeCell ref="A2768:P2768"/>
    <mergeCell ref="A2769:P2769"/>
    <mergeCell ref="C2770:G2770"/>
    <mergeCell ref="C2771:P2771"/>
    <mergeCell ref="C2772:G2772"/>
    <mergeCell ref="C2773:G2773"/>
    <mergeCell ref="C2774:G2774"/>
    <mergeCell ref="C2775:G2775"/>
    <mergeCell ref="C2776:G2776"/>
    <mergeCell ref="C2777:G2777"/>
    <mergeCell ref="C2778:G2778"/>
    <mergeCell ref="C2779:G2779"/>
    <mergeCell ref="C2780:G2780"/>
    <mergeCell ref="C2781:G2781"/>
    <mergeCell ref="C2782:G2782"/>
    <mergeCell ref="C2783:G2783"/>
    <mergeCell ref="C2784:G2784"/>
    <mergeCell ref="C2785:G2785"/>
    <mergeCell ref="C2786:G2786"/>
    <mergeCell ref="C2787:G2787"/>
    <mergeCell ref="C2788:G2788"/>
    <mergeCell ref="C2789:G2789"/>
    <mergeCell ref="A2790:P2790"/>
    <mergeCell ref="C2791:G2791"/>
    <mergeCell ref="C2792:P2792"/>
    <mergeCell ref="C2793:G2793"/>
    <mergeCell ref="C2794:G2794"/>
    <mergeCell ref="C2795:G2795"/>
    <mergeCell ref="C2796:G2796"/>
    <mergeCell ref="C2797:G2797"/>
    <mergeCell ref="C2798:G2798"/>
    <mergeCell ref="C2799:G2799"/>
    <mergeCell ref="C2800:G2800"/>
    <mergeCell ref="C2801:G2801"/>
    <mergeCell ref="C2802:G2802"/>
    <mergeCell ref="C2803:G2803"/>
    <mergeCell ref="C2804:G2804"/>
    <mergeCell ref="C2805:G2805"/>
    <mergeCell ref="C2806:G2806"/>
    <mergeCell ref="C2807:G2807"/>
    <mergeCell ref="C2808:G2808"/>
    <mergeCell ref="C2809:G2809"/>
    <mergeCell ref="C2810:G2810"/>
    <mergeCell ref="C2811:G2811"/>
    <mergeCell ref="C2812:G2812"/>
    <mergeCell ref="A2813:P2813"/>
    <mergeCell ref="A2814:P2814"/>
    <mergeCell ref="C2815:G2815"/>
    <mergeCell ref="C2816:P2816"/>
    <mergeCell ref="C2817:G2817"/>
    <mergeCell ref="C2818:G2818"/>
    <mergeCell ref="C2819:G2819"/>
    <mergeCell ref="C2820:G2820"/>
    <mergeCell ref="C2821:G2821"/>
    <mergeCell ref="C2822:G2822"/>
    <mergeCell ref="C2823:G2823"/>
    <mergeCell ref="C2824:G2824"/>
    <mergeCell ref="C2825:G2825"/>
    <mergeCell ref="C2826:G2826"/>
    <mergeCell ref="C2827:G2827"/>
    <mergeCell ref="C2828:G2828"/>
    <mergeCell ref="C2829:G2829"/>
    <mergeCell ref="C2830:G2830"/>
    <mergeCell ref="C2831:G2831"/>
    <mergeCell ref="C2832:G2832"/>
    <mergeCell ref="C2833:G2833"/>
    <mergeCell ref="C2834:G2834"/>
    <mergeCell ref="A2835:P2835"/>
    <mergeCell ref="C2836:G2836"/>
    <mergeCell ref="C2837:P2837"/>
    <mergeCell ref="C2838:G2838"/>
    <mergeCell ref="C2839:G2839"/>
    <mergeCell ref="C2840:G2840"/>
    <mergeCell ref="C2841:G2841"/>
    <mergeCell ref="C2842:G2842"/>
    <mergeCell ref="C2843:G2843"/>
    <mergeCell ref="C2844:G2844"/>
    <mergeCell ref="C2845:G2845"/>
    <mergeCell ref="C2846:G2846"/>
    <mergeCell ref="C2847:G2847"/>
    <mergeCell ref="C2848:G2848"/>
    <mergeCell ref="C2849:G2849"/>
    <mergeCell ref="C2850:G2850"/>
    <mergeCell ref="C2851:G2851"/>
    <mergeCell ref="C2852:G2852"/>
    <mergeCell ref="C2853:G2853"/>
    <mergeCell ref="C2854:G2854"/>
    <mergeCell ref="C2855:G2855"/>
    <mergeCell ref="C2856:G2856"/>
    <mergeCell ref="C2857:G2857"/>
    <mergeCell ref="A2858:P2858"/>
    <mergeCell ref="A2859:P2859"/>
    <mergeCell ref="C2860:G2860"/>
    <mergeCell ref="C2861:P2861"/>
    <mergeCell ref="C2862:G2862"/>
    <mergeCell ref="C2863:G2863"/>
    <mergeCell ref="C2864:G2864"/>
    <mergeCell ref="C2865:G2865"/>
    <mergeCell ref="C2866:G2866"/>
    <mergeCell ref="C2867:G2867"/>
    <mergeCell ref="C2868:G2868"/>
    <mergeCell ref="C2869:G2869"/>
    <mergeCell ref="C2870:G2870"/>
    <mergeCell ref="C2871:G2871"/>
    <mergeCell ref="C2872:G2872"/>
    <mergeCell ref="C2873:G2873"/>
    <mergeCell ref="C2874:G2874"/>
    <mergeCell ref="C2875:G2875"/>
    <mergeCell ref="C2876:G2876"/>
    <mergeCell ref="C2877:G2877"/>
    <mergeCell ref="C2878:G2878"/>
    <mergeCell ref="C2879:G2879"/>
    <mergeCell ref="A2880:P2880"/>
    <mergeCell ref="C2881:G2881"/>
    <mergeCell ref="C2882:P2882"/>
    <mergeCell ref="C2883:G2883"/>
    <mergeCell ref="C2884:G2884"/>
    <mergeCell ref="C2885:G2885"/>
    <mergeCell ref="C2886:G2886"/>
    <mergeCell ref="C2887:G2887"/>
    <mergeCell ref="C2888:G2888"/>
    <mergeCell ref="C2889:G2889"/>
    <mergeCell ref="C2890:G2890"/>
    <mergeCell ref="C2891:G2891"/>
    <mergeCell ref="C2892:G2892"/>
    <mergeCell ref="C2893:G2893"/>
    <mergeCell ref="C2894:G2894"/>
    <mergeCell ref="C2895:G2895"/>
    <mergeCell ref="C2896:G2896"/>
    <mergeCell ref="C2897:G2897"/>
    <mergeCell ref="C2898:G2898"/>
    <mergeCell ref="C2899:G2899"/>
    <mergeCell ref="C2900:G2900"/>
    <mergeCell ref="C2901:G2901"/>
    <mergeCell ref="C2902:G2902"/>
    <mergeCell ref="A2903:P2903"/>
    <mergeCell ref="A2904:P2904"/>
    <mergeCell ref="C2905:G2905"/>
    <mergeCell ref="C2906:P2906"/>
    <mergeCell ref="C2907:G2907"/>
    <mergeCell ref="C2908:G2908"/>
    <mergeCell ref="C2909:G2909"/>
    <mergeCell ref="C2910:G2910"/>
    <mergeCell ref="C2911:G2911"/>
    <mergeCell ref="C2912:G2912"/>
    <mergeCell ref="C2913:G2913"/>
    <mergeCell ref="C2914:G2914"/>
    <mergeCell ref="C2915:G2915"/>
    <mergeCell ref="C2916:G2916"/>
    <mergeCell ref="C2917:G2917"/>
    <mergeCell ref="C2918:G2918"/>
    <mergeCell ref="C2919:G2919"/>
    <mergeCell ref="C2920:G2920"/>
    <mergeCell ref="C2921:G2921"/>
    <mergeCell ref="C2922:G2922"/>
    <mergeCell ref="C2923:G2923"/>
    <mergeCell ref="C2924:G2924"/>
    <mergeCell ref="A2925:P2925"/>
    <mergeCell ref="C2926:G2926"/>
    <mergeCell ref="C2927:P2927"/>
    <mergeCell ref="C2928:G2928"/>
    <mergeCell ref="C2929:G2929"/>
    <mergeCell ref="C2930:G2930"/>
    <mergeCell ref="C2931:G2931"/>
    <mergeCell ref="C2932:G2932"/>
    <mergeCell ref="C2933:G2933"/>
    <mergeCell ref="C2934:G2934"/>
    <mergeCell ref="C2935:G2935"/>
    <mergeCell ref="C2936:G2936"/>
    <mergeCell ref="C2937:G2937"/>
    <mergeCell ref="C2938:G2938"/>
    <mergeCell ref="C2939:G2939"/>
    <mergeCell ref="C2940:G2940"/>
    <mergeCell ref="C2941:G2941"/>
    <mergeCell ref="C2942:G2942"/>
    <mergeCell ref="C2943:G2943"/>
    <mergeCell ref="C2944:G2944"/>
    <mergeCell ref="C2945:G2945"/>
    <mergeCell ref="C2946:G2946"/>
    <mergeCell ref="C2947:G2947"/>
    <mergeCell ref="A2948:P2948"/>
    <mergeCell ref="A2949:P2949"/>
    <mergeCell ref="C2950:G2950"/>
    <mergeCell ref="C2951:P2951"/>
    <mergeCell ref="C2952:G2952"/>
    <mergeCell ref="C2953:G2953"/>
    <mergeCell ref="C2954:G2954"/>
    <mergeCell ref="C2955:G2955"/>
    <mergeCell ref="C2956:G2956"/>
    <mergeCell ref="C2957:G2957"/>
    <mergeCell ref="C2958:G2958"/>
    <mergeCell ref="C2959:G2959"/>
    <mergeCell ref="C2960:G2960"/>
    <mergeCell ref="C2961:G2961"/>
    <mergeCell ref="C2962:G2962"/>
    <mergeCell ref="C2963:G2963"/>
    <mergeCell ref="C2964:G2964"/>
    <mergeCell ref="C2965:G2965"/>
    <mergeCell ref="C2966:G2966"/>
    <mergeCell ref="C2967:G2967"/>
    <mergeCell ref="C2968:G2968"/>
    <mergeCell ref="C2969:G2969"/>
    <mergeCell ref="A2970:P2970"/>
    <mergeCell ref="C2971:G2971"/>
    <mergeCell ref="C2972:P2972"/>
    <mergeCell ref="C2973:G2973"/>
    <mergeCell ref="C2974:G2974"/>
    <mergeCell ref="C2975:G2975"/>
    <mergeCell ref="C2976:G2976"/>
    <mergeCell ref="C2977:G2977"/>
    <mergeCell ref="C2978:G2978"/>
    <mergeCell ref="C2979:G2979"/>
    <mergeCell ref="C2980:G2980"/>
    <mergeCell ref="C2981:G2981"/>
    <mergeCell ref="C2982:G2982"/>
    <mergeCell ref="C2983:G2983"/>
    <mergeCell ref="C2984:G2984"/>
    <mergeCell ref="C2985:G2985"/>
    <mergeCell ref="C2986:G2986"/>
    <mergeCell ref="C2987:G2987"/>
    <mergeCell ref="C2988:G2988"/>
    <mergeCell ref="C2989:G2989"/>
    <mergeCell ref="C2990:G2990"/>
    <mergeCell ref="C2991:G2991"/>
    <mergeCell ref="C2992:G2992"/>
    <mergeCell ref="A2993:P2993"/>
    <mergeCell ref="C2994:G2994"/>
    <mergeCell ref="C2995:P2995"/>
    <mergeCell ref="C2996:G2996"/>
    <mergeCell ref="C2997:G2997"/>
    <mergeCell ref="C2998:G2998"/>
    <mergeCell ref="C2999:G2999"/>
    <mergeCell ref="C3000:G3000"/>
    <mergeCell ref="C3001:G3001"/>
    <mergeCell ref="C3002:G3002"/>
    <mergeCell ref="C3003:G3003"/>
    <mergeCell ref="C3004:G3004"/>
    <mergeCell ref="C3005:G3005"/>
    <mergeCell ref="C3006:G3006"/>
    <mergeCell ref="C3007:G3007"/>
    <mergeCell ref="C3008:G3008"/>
    <mergeCell ref="C3009:G3009"/>
    <mergeCell ref="C3010:G3010"/>
    <mergeCell ref="C3011:G3011"/>
    <mergeCell ref="C3012:G3012"/>
    <mergeCell ref="C3013:G3013"/>
    <mergeCell ref="C3014:G3014"/>
    <mergeCell ref="C3015:G3015"/>
    <mergeCell ref="C3016:G3016"/>
    <mergeCell ref="C3017:G3017"/>
    <mergeCell ref="C3018:G3018"/>
    <mergeCell ref="C3019:G3019"/>
    <mergeCell ref="C3020:P3020"/>
    <mergeCell ref="C3021:G3021"/>
    <mergeCell ref="C3022:G3022"/>
    <mergeCell ref="C3023:G3023"/>
    <mergeCell ref="C3024:G3024"/>
    <mergeCell ref="C3025:G3025"/>
    <mergeCell ref="C3026:G3026"/>
    <mergeCell ref="C3027:G3027"/>
    <mergeCell ref="C3028:G3028"/>
    <mergeCell ref="C3029:G3029"/>
    <mergeCell ref="C3030:G3030"/>
    <mergeCell ref="C3031:G3031"/>
    <mergeCell ref="C3032:G3032"/>
    <mergeCell ref="C3033:G3033"/>
    <mergeCell ref="C3034:G3034"/>
    <mergeCell ref="C3035:G3035"/>
    <mergeCell ref="C3036:G3036"/>
    <mergeCell ref="C3037:G3037"/>
    <mergeCell ref="C3038:G3038"/>
    <mergeCell ref="C3039:G3039"/>
    <mergeCell ref="C3040:G3040"/>
    <mergeCell ref="C3041:G3041"/>
    <mergeCell ref="C3042:G3042"/>
    <mergeCell ref="C3043:G3043"/>
    <mergeCell ref="C3044:G3044"/>
    <mergeCell ref="C3045:G3045"/>
    <mergeCell ref="C3046:P3046"/>
    <mergeCell ref="C3047:G3047"/>
    <mergeCell ref="C3048:G3048"/>
    <mergeCell ref="C3049:G3049"/>
    <mergeCell ref="C3050:G3050"/>
    <mergeCell ref="C3051:G3051"/>
    <mergeCell ref="C3052:G3052"/>
    <mergeCell ref="C3053:G3053"/>
    <mergeCell ref="C3054:G3054"/>
    <mergeCell ref="C3055:G3055"/>
    <mergeCell ref="C3056:G3056"/>
    <mergeCell ref="C3057:G3057"/>
    <mergeCell ref="C3058:G3058"/>
    <mergeCell ref="C3059:G3059"/>
    <mergeCell ref="C3060:G3060"/>
    <mergeCell ref="C3061:G3061"/>
    <mergeCell ref="C3062:G3062"/>
    <mergeCell ref="C3063:G3063"/>
    <mergeCell ref="C3064:G3064"/>
    <mergeCell ref="C3065:G3065"/>
    <mergeCell ref="C3066:G3066"/>
    <mergeCell ref="C3067:G3067"/>
    <mergeCell ref="C3068:G3068"/>
    <mergeCell ref="C3069:G3069"/>
    <mergeCell ref="C3070:G3070"/>
    <mergeCell ref="A3071:P3071"/>
    <mergeCell ref="C3072:G3072"/>
    <mergeCell ref="C3073:P3073"/>
    <mergeCell ref="C3074:G3074"/>
    <mergeCell ref="C3075:G3075"/>
    <mergeCell ref="C3076:G3076"/>
    <mergeCell ref="C3077:G3077"/>
    <mergeCell ref="C3078:G3078"/>
    <mergeCell ref="C3079:G3079"/>
    <mergeCell ref="C3080:G3080"/>
    <mergeCell ref="C3081:G3081"/>
    <mergeCell ref="C3082:G3082"/>
    <mergeCell ref="C3083:G3083"/>
    <mergeCell ref="C3084:G3084"/>
    <mergeCell ref="C3085:G3085"/>
    <mergeCell ref="C3086:G3086"/>
    <mergeCell ref="C3087:G3087"/>
    <mergeCell ref="C3088:P3088"/>
    <mergeCell ref="C3089:G3089"/>
    <mergeCell ref="C3090:G3090"/>
    <mergeCell ref="C3091:G3091"/>
    <mergeCell ref="C3092:G3092"/>
    <mergeCell ref="C3093:G3093"/>
    <mergeCell ref="C3094:G3094"/>
    <mergeCell ref="C3095:G3095"/>
    <mergeCell ref="C3096:G3096"/>
    <mergeCell ref="C3097:G3097"/>
    <mergeCell ref="C3098:G3098"/>
    <mergeCell ref="C3099:G3099"/>
    <mergeCell ref="C3100:G3100"/>
    <mergeCell ref="C3101:G3101"/>
    <mergeCell ref="C3102:G3102"/>
    <mergeCell ref="C3103:P3103"/>
    <mergeCell ref="C3104:G3104"/>
    <mergeCell ref="C3105:G3105"/>
    <mergeCell ref="C3106:G3106"/>
    <mergeCell ref="C3107:G3107"/>
    <mergeCell ref="C3108:G3108"/>
    <mergeCell ref="C3109:G3109"/>
    <mergeCell ref="C3110:G3110"/>
    <mergeCell ref="C3111:G3111"/>
    <mergeCell ref="C3112:G3112"/>
    <mergeCell ref="C3113:G3113"/>
    <mergeCell ref="C3114:G3114"/>
    <mergeCell ref="C3115:G3115"/>
    <mergeCell ref="C3116:G3116"/>
    <mergeCell ref="C3117:G3117"/>
    <mergeCell ref="C3118:G3118"/>
    <mergeCell ref="C3119:P3119"/>
    <mergeCell ref="C3120:G3120"/>
    <mergeCell ref="C3121:G3121"/>
    <mergeCell ref="C3122:G3122"/>
    <mergeCell ref="C3123:G3123"/>
    <mergeCell ref="C3124:G3124"/>
    <mergeCell ref="C3125:G3125"/>
    <mergeCell ref="C3126:G3126"/>
    <mergeCell ref="C3127:G3127"/>
    <mergeCell ref="C3128:G3128"/>
    <mergeCell ref="C3129:G3129"/>
    <mergeCell ref="C3130:G3130"/>
    <mergeCell ref="C3131:G3131"/>
    <mergeCell ref="C3132:G3132"/>
    <mergeCell ref="C3133:G3133"/>
    <mergeCell ref="C3135:O3135"/>
    <mergeCell ref="C3136:O3136"/>
    <mergeCell ref="C3137:O3137"/>
    <mergeCell ref="C3138:O3138"/>
    <mergeCell ref="C3139:O3139"/>
    <mergeCell ref="C3140:O3140"/>
    <mergeCell ref="C3141:O3141"/>
    <mergeCell ref="C3142:O3142"/>
    <mergeCell ref="C3143:O3143"/>
    <mergeCell ref="C3144:O3144"/>
    <mergeCell ref="C3145:O3145"/>
    <mergeCell ref="C3146:O3146"/>
    <mergeCell ref="C3147:O3147"/>
    <mergeCell ref="C3148:O3148"/>
    <mergeCell ref="C3149:O3149"/>
    <mergeCell ref="C3150:O3150"/>
    <mergeCell ref="C3151:O3151"/>
    <mergeCell ref="C3152:O3152"/>
    <mergeCell ref="C3153:O3153"/>
    <mergeCell ref="C3154:O3154"/>
    <mergeCell ref="C3155:J3155"/>
    <mergeCell ref="C3156:J3156"/>
    <mergeCell ref="A3157:P3157"/>
    <mergeCell ref="C3158:G3158"/>
    <mergeCell ref="C3159:P3159"/>
    <mergeCell ref="C3160:G3160"/>
    <mergeCell ref="C3161:G3161"/>
    <mergeCell ref="C3162:G3162"/>
    <mergeCell ref="C3163:G3163"/>
    <mergeCell ref="C3164:G3164"/>
    <mergeCell ref="C3165:G3165"/>
    <mergeCell ref="C3166:G3166"/>
    <mergeCell ref="C3167:G3167"/>
    <mergeCell ref="C3168:G3168"/>
    <mergeCell ref="C3169:G3169"/>
    <mergeCell ref="C3170:G3170"/>
    <mergeCell ref="C3171:G3171"/>
    <mergeCell ref="C3172:G3172"/>
    <mergeCell ref="C3173:G3173"/>
    <mergeCell ref="C3174:G3174"/>
    <mergeCell ref="C3175:G3175"/>
    <mergeCell ref="C3176:G3176"/>
    <mergeCell ref="C3177:G3177"/>
    <mergeCell ref="C3178:G3178"/>
    <mergeCell ref="C3179:G3179"/>
    <mergeCell ref="C3180:G3180"/>
    <mergeCell ref="C3181:G3181"/>
    <mergeCell ref="C3182:G3182"/>
    <mergeCell ref="C3184:O3184"/>
    <mergeCell ref="C3185:O3185"/>
    <mergeCell ref="C3186:O3186"/>
    <mergeCell ref="C3187:O3187"/>
    <mergeCell ref="C3188:O3188"/>
    <mergeCell ref="C3189:O3189"/>
    <mergeCell ref="C3190:O3190"/>
    <mergeCell ref="C3191:O3191"/>
    <mergeCell ref="C3192:O3192"/>
    <mergeCell ref="C3193:O3193"/>
    <mergeCell ref="C3194:O3194"/>
    <mergeCell ref="C3195:O3195"/>
    <mergeCell ref="C3196:O3196"/>
    <mergeCell ref="C3197:O3197"/>
    <mergeCell ref="C3198:O3198"/>
    <mergeCell ref="C3199:O3199"/>
    <mergeCell ref="C3200:O3200"/>
    <mergeCell ref="C3201:O3201"/>
    <mergeCell ref="C3202:O3202"/>
    <mergeCell ref="C3203:O3203"/>
    <mergeCell ref="C3204:J3204"/>
    <mergeCell ref="C3205:J3205"/>
    <mergeCell ref="A3206:P3206"/>
    <mergeCell ref="A3207:P3207"/>
    <mergeCell ref="C3208:G3208"/>
    <mergeCell ref="C3209:P3209"/>
    <mergeCell ref="C3210:G3210"/>
    <mergeCell ref="C3211:G3211"/>
    <mergeCell ref="C3212:P3212"/>
    <mergeCell ref="C3213:G3213"/>
    <mergeCell ref="C3214:G3214"/>
    <mergeCell ref="C3215:P3215"/>
    <mergeCell ref="C3216:G3216"/>
    <mergeCell ref="C3217:G3217"/>
    <mergeCell ref="C3218:P3218"/>
    <mergeCell ref="C3219:G3219"/>
    <mergeCell ref="C3220:G3220"/>
    <mergeCell ref="C3221:P3221"/>
    <mergeCell ref="C3222:G3222"/>
    <mergeCell ref="C3223:G3223"/>
    <mergeCell ref="C3224:P3224"/>
    <mergeCell ref="C3225:G3225"/>
    <mergeCell ref="C3226:G3226"/>
    <mergeCell ref="C3227:P3227"/>
    <mergeCell ref="C3228:G3228"/>
    <mergeCell ref="C3229:G3229"/>
    <mergeCell ref="C3230:P3230"/>
    <mergeCell ref="C3231:G3231"/>
    <mergeCell ref="C3232:G3232"/>
    <mergeCell ref="C3233:P3233"/>
    <mergeCell ref="C3234:G3234"/>
    <mergeCell ref="C3235:G3235"/>
    <mergeCell ref="C3236:P3236"/>
    <mergeCell ref="C3237:G3237"/>
    <mergeCell ref="C3238:G3238"/>
    <mergeCell ref="C3239:P3239"/>
    <mergeCell ref="C3240:P3240"/>
    <mergeCell ref="C3241:P3241"/>
    <mergeCell ref="C3242:G3242"/>
    <mergeCell ref="C3243:G3243"/>
    <mergeCell ref="C3244:P3244"/>
    <mergeCell ref="C3245:P3245"/>
    <mergeCell ref="C3246:P3246"/>
    <mergeCell ref="C3247:G3247"/>
    <mergeCell ref="C3248:G3248"/>
    <mergeCell ref="C3249:P3249"/>
    <mergeCell ref="C3250:P3250"/>
    <mergeCell ref="C3251:P3251"/>
    <mergeCell ref="C3252:G3252"/>
    <mergeCell ref="C3253:G3253"/>
    <mergeCell ref="C3254:P3254"/>
    <mergeCell ref="C3255:P3255"/>
    <mergeCell ref="C3256:P3256"/>
    <mergeCell ref="C3257:G3257"/>
    <mergeCell ref="C3258:G3258"/>
    <mergeCell ref="C3259:P3259"/>
    <mergeCell ref="C3260:P3260"/>
    <mergeCell ref="C3261:P3261"/>
    <mergeCell ref="C3262:G3262"/>
    <mergeCell ref="A3263:P3263"/>
    <mergeCell ref="C3264:G3264"/>
    <mergeCell ref="C3265:P3265"/>
    <mergeCell ref="C3266:G3266"/>
    <mergeCell ref="C3267:G3267"/>
    <mergeCell ref="C3268:P3268"/>
    <mergeCell ref="C3269:G3269"/>
    <mergeCell ref="C3270:G3270"/>
    <mergeCell ref="C3271:P3271"/>
    <mergeCell ref="C3272:G3272"/>
    <mergeCell ref="C3273:G3273"/>
    <mergeCell ref="C3274:P3274"/>
    <mergeCell ref="C3275:G3275"/>
    <mergeCell ref="C3276:G3276"/>
    <mergeCell ref="C3277:P3277"/>
    <mergeCell ref="C3278:G3278"/>
    <mergeCell ref="C3279:G3279"/>
    <mergeCell ref="C3280:P3280"/>
    <mergeCell ref="C3281:G3281"/>
    <mergeCell ref="C3283:O3283"/>
    <mergeCell ref="C3284:O3284"/>
    <mergeCell ref="C3285:O3285"/>
    <mergeCell ref="C3286:O3286"/>
    <mergeCell ref="C3287:O3287"/>
    <mergeCell ref="C3288:O3288"/>
    <mergeCell ref="C3289:O3289"/>
    <mergeCell ref="C3290:O3290"/>
    <mergeCell ref="C3291:O3291"/>
    <mergeCell ref="C3292:O3292"/>
    <mergeCell ref="C3293:O3293"/>
    <mergeCell ref="C3294:O3294"/>
    <mergeCell ref="C3295:O3295"/>
    <mergeCell ref="A3296:P3296"/>
    <mergeCell ref="A3297:P3297"/>
    <mergeCell ref="C3298:G3298"/>
    <mergeCell ref="C3299:P3299"/>
    <mergeCell ref="C3300:P3300"/>
    <mergeCell ref="C3301:G3301"/>
    <mergeCell ref="A3302:P3302"/>
    <mergeCell ref="C3303:G3303"/>
    <mergeCell ref="C3304:P3304"/>
    <mergeCell ref="C3305:P3305"/>
    <mergeCell ref="C3306:G3306"/>
    <mergeCell ref="C3308:O3308"/>
    <mergeCell ref="C3309:O3309"/>
    <mergeCell ref="C3310:O3310"/>
    <mergeCell ref="C3311:O3311"/>
    <mergeCell ref="C3312:O3312"/>
    <mergeCell ref="A3313:P3313"/>
    <mergeCell ref="C3314:G3314"/>
    <mergeCell ref="C3315:P3315"/>
    <mergeCell ref="C3316:P3316"/>
    <mergeCell ref="C3317:G3317"/>
    <mergeCell ref="C3319:O3319"/>
    <mergeCell ref="C3320:O3320"/>
    <mergeCell ref="C3321:O3321"/>
    <mergeCell ref="C3322:O3322"/>
    <mergeCell ref="C3323:O3323"/>
    <mergeCell ref="A3324:P3324"/>
    <mergeCell ref="C3325:G3325"/>
    <mergeCell ref="C3326:P3326"/>
    <mergeCell ref="C3327:G3327"/>
    <mergeCell ref="C3328:G3328"/>
    <mergeCell ref="C3329:P3329"/>
    <mergeCell ref="C3330:G3330"/>
    <mergeCell ref="C3331:G3331"/>
    <mergeCell ref="C3332:P3332"/>
    <mergeCell ref="C3333:G3333"/>
    <mergeCell ref="C3334:G3334"/>
    <mergeCell ref="C3335:P3335"/>
    <mergeCell ref="C3336:G3336"/>
    <mergeCell ref="C3337:G3337"/>
    <mergeCell ref="C3338:P3338"/>
    <mergeCell ref="C3339:G3339"/>
    <mergeCell ref="C3340:G3340"/>
    <mergeCell ref="C3341:P3341"/>
    <mergeCell ref="C3342:G3342"/>
    <mergeCell ref="C3343:G3343"/>
    <mergeCell ref="C3344:P3344"/>
    <mergeCell ref="C3345:G3345"/>
    <mergeCell ref="C3346:G3346"/>
    <mergeCell ref="C3347:P3347"/>
    <mergeCell ref="C3348:G3348"/>
    <mergeCell ref="C3349:G3349"/>
    <mergeCell ref="C3350:P3350"/>
    <mergeCell ref="C3351:G3351"/>
    <mergeCell ref="C3352:G3352"/>
    <mergeCell ref="C3353:P3353"/>
    <mergeCell ref="C3354:G3354"/>
    <mergeCell ref="C3356:O3356"/>
    <mergeCell ref="C3357:O3357"/>
    <mergeCell ref="C3358:O3358"/>
    <mergeCell ref="C3359:O3359"/>
    <mergeCell ref="C3360:O3360"/>
    <mergeCell ref="C3361:O3361"/>
    <mergeCell ref="C3362:O3362"/>
    <mergeCell ref="C3363:O3363"/>
    <mergeCell ref="C3364:O3364"/>
    <mergeCell ref="C3365:O3365"/>
    <mergeCell ref="A3366:P3366"/>
    <mergeCell ref="C3367:G3367"/>
    <mergeCell ref="C3368:P3368"/>
    <mergeCell ref="C3369:G3369"/>
    <mergeCell ref="C3370:G3370"/>
    <mergeCell ref="C3371:P3371"/>
    <mergeCell ref="C3372:P3372"/>
    <mergeCell ref="C3373:P3373"/>
    <mergeCell ref="C3374:G3374"/>
    <mergeCell ref="C3375:G3375"/>
    <mergeCell ref="C3376:P3376"/>
    <mergeCell ref="C3377:P3377"/>
    <mergeCell ref="C3378:P3378"/>
    <mergeCell ref="C3379:G3379"/>
    <mergeCell ref="C3380:G3380"/>
    <mergeCell ref="C3381:P3381"/>
    <mergeCell ref="C3382:P3382"/>
    <mergeCell ref="C3383:P3383"/>
    <mergeCell ref="C3384:G3384"/>
    <mergeCell ref="C3385:G3385"/>
    <mergeCell ref="C3386:P3386"/>
    <mergeCell ref="C3387:P3387"/>
    <mergeCell ref="C3388:P3388"/>
    <mergeCell ref="C3389:G3389"/>
    <mergeCell ref="C3390:G3390"/>
    <mergeCell ref="C3391:P3391"/>
    <mergeCell ref="C3392:P3392"/>
    <mergeCell ref="C3393:P3393"/>
    <mergeCell ref="C3394:G3394"/>
    <mergeCell ref="C3395:G3395"/>
    <mergeCell ref="C3396:P3396"/>
    <mergeCell ref="C3397:P3397"/>
    <mergeCell ref="C3398:P3398"/>
    <mergeCell ref="C3399:G3399"/>
    <mergeCell ref="C3400:G3400"/>
    <mergeCell ref="C3401:P3401"/>
    <mergeCell ref="C3402:P3402"/>
    <mergeCell ref="C3403:P3403"/>
    <mergeCell ref="C3404:G3404"/>
    <mergeCell ref="C3405:G3405"/>
    <mergeCell ref="C3406:P3406"/>
    <mergeCell ref="C3407:P3407"/>
    <mergeCell ref="C3408:P3408"/>
    <mergeCell ref="C3409:G3409"/>
    <mergeCell ref="C3410:G3410"/>
    <mergeCell ref="C3411:P3411"/>
    <mergeCell ref="C3412:P3412"/>
    <mergeCell ref="C3413:P3413"/>
    <mergeCell ref="C3414:G3414"/>
    <mergeCell ref="C3415:G3415"/>
    <mergeCell ref="C3416:P3416"/>
    <mergeCell ref="C3417:P3417"/>
    <mergeCell ref="C3418:P3418"/>
    <mergeCell ref="C3419:G3419"/>
    <mergeCell ref="C3420:G3420"/>
    <mergeCell ref="C3421:P3421"/>
    <mergeCell ref="C3422:P3422"/>
    <mergeCell ref="C3423:P3423"/>
    <mergeCell ref="C3424:G3424"/>
    <mergeCell ref="C3425:G3425"/>
    <mergeCell ref="C3426:P3426"/>
    <mergeCell ref="C3427:P3427"/>
    <mergeCell ref="C3428:P3428"/>
    <mergeCell ref="C3429:G3429"/>
    <mergeCell ref="C3430:G3430"/>
    <mergeCell ref="C3431:P3431"/>
    <mergeCell ref="C3432:P3432"/>
    <mergeCell ref="C3433:P3433"/>
    <mergeCell ref="C3434:G3434"/>
    <mergeCell ref="C3435:G3435"/>
    <mergeCell ref="C3436:P3436"/>
    <mergeCell ref="C3437:G3437"/>
    <mergeCell ref="C3438:G3438"/>
    <mergeCell ref="C3439:P3439"/>
    <mergeCell ref="C3440:P3440"/>
    <mergeCell ref="C3441:P3441"/>
    <mergeCell ref="C3442:G3442"/>
    <mergeCell ref="C3443:G3443"/>
    <mergeCell ref="C3444:P3444"/>
    <mergeCell ref="C3445:G3445"/>
    <mergeCell ref="C3446:G3446"/>
    <mergeCell ref="C3447:P3447"/>
    <mergeCell ref="C3448:G3448"/>
    <mergeCell ref="C3449:G3449"/>
    <mergeCell ref="C3450:P3450"/>
    <mergeCell ref="C3451:G3451"/>
    <mergeCell ref="C3452:G3452"/>
    <mergeCell ref="C3453:P3453"/>
    <mergeCell ref="C3454:G3454"/>
    <mergeCell ref="C3455:G3455"/>
    <mergeCell ref="C3456:P3456"/>
    <mergeCell ref="C3457:G3457"/>
    <mergeCell ref="C3458:G3458"/>
    <mergeCell ref="C3459:P3459"/>
    <mergeCell ref="C3460:G3460"/>
    <mergeCell ref="C3461:G3461"/>
    <mergeCell ref="C3462:P3462"/>
    <mergeCell ref="C3463:G3463"/>
    <mergeCell ref="C3464:G3464"/>
    <mergeCell ref="C3465:P3465"/>
    <mergeCell ref="C3466:G3466"/>
    <mergeCell ref="C3467:G3467"/>
    <mergeCell ref="C3468:P3468"/>
    <mergeCell ref="C3469:G3469"/>
    <mergeCell ref="C3470:G3470"/>
    <mergeCell ref="C3471:P3471"/>
    <mergeCell ref="C3472:G3472"/>
    <mergeCell ref="C3473:G3473"/>
    <mergeCell ref="C3474:P3474"/>
    <mergeCell ref="C3475:G3475"/>
    <mergeCell ref="C3476:G3476"/>
    <mergeCell ref="C3477:P3477"/>
    <mergeCell ref="C3478:G3478"/>
    <mergeCell ref="C3480:O3480"/>
    <mergeCell ref="C3481:O3481"/>
    <mergeCell ref="C3482:O3482"/>
    <mergeCell ref="C3483:O3483"/>
    <mergeCell ref="C3484:O3484"/>
    <mergeCell ref="C3485:O3485"/>
    <mergeCell ref="C3486:O3486"/>
    <mergeCell ref="C3487:O3487"/>
    <mergeCell ref="C3488:O3488"/>
    <mergeCell ref="C3489:O3489"/>
    <mergeCell ref="C3490:O3490"/>
    <mergeCell ref="C3491:O3491"/>
    <mergeCell ref="C3492:O3492"/>
    <mergeCell ref="A3493:P3493"/>
    <mergeCell ref="C3494:G3494"/>
    <mergeCell ref="C3495:P3495"/>
    <mergeCell ref="C3496:G3496"/>
    <mergeCell ref="C3497:G3497"/>
    <mergeCell ref="C3498:P3498"/>
    <mergeCell ref="C3499:G3499"/>
    <mergeCell ref="C3500:G3500"/>
    <mergeCell ref="C3501:P3501"/>
    <mergeCell ref="C3502:G3502"/>
    <mergeCell ref="C3503:G3503"/>
    <mergeCell ref="C3504:P3504"/>
    <mergeCell ref="C3505:G3505"/>
    <mergeCell ref="C3506:G3506"/>
    <mergeCell ref="C3507:P3507"/>
    <mergeCell ref="C3508:P3508"/>
    <mergeCell ref="C3509:P3509"/>
    <mergeCell ref="C3510:G3510"/>
    <mergeCell ref="C3512:O3512"/>
    <mergeCell ref="C3513:O3513"/>
    <mergeCell ref="C3514:O3514"/>
    <mergeCell ref="C3515:O3515"/>
    <mergeCell ref="C3516:O3516"/>
    <mergeCell ref="C3517:O3517"/>
    <mergeCell ref="C3518:O3518"/>
    <mergeCell ref="C3519:O3519"/>
    <mergeCell ref="C3520:O3520"/>
    <mergeCell ref="C3521:O3521"/>
    <mergeCell ref="C3522:O3522"/>
    <mergeCell ref="C3523:O3523"/>
    <mergeCell ref="A3524:P3524"/>
    <mergeCell ref="C3525:G3525"/>
    <mergeCell ref="C3526:P3526"/>
    <mergeCell ref="C3527:G3527"/>
    <mergeCell ref="C3528:G3528"/>
    <mergeCell ref="C3529:P3529"/>
    <mergeCell ref="C3530:G3530"/>
    <mergeCell ref="C3531:G3531"/>
    <mergeCell ref="C3532:P3532"/>
    <mergeCell ref="C3533:G3533"/>
    <mergeCell ref="C3534:G3534"/>
    <mergeCell ref="C3535:P3535"/>
    <mergeCell ref="C3536:G3536"/>
    <mergeCell ref="C3537:G3537"/>
    <mergeCell ref="C3538:P3538"/>
    <mergeCell ref="C3539:G3539"/>
    <mergeCell ref="C3540:G3540"/>
    <mergeCell ref="C3541:P3541"/>
    <mergeCell ref="C3542:G3542"/>
    <mergeCell ref="C3543:G3543"/>
    <mergeCell ref="C3544:P3544"/>
    <mergeCell ref="C3545:P3545"/>
    <mergeCell ref="C3546:P3546"/>
    <mergeCell ref="C3547:G3547"/>
    <mergeCell ref="C3548:G3548"/>
    <mergeCell ref="C3549:P3549"/>
    <mergeCell ref="C3550:P3550"/>
    <mergeCell ref="C3551:P3551"/>
    <mergeCell ref="C3552:G3552"/>
    <mergeCell ref="C3553:G3553"/>
    <mergeCell ref="C3554:P3554"/>
    <mergeCell ref="C3555:P3555"/>
    <mergeCell ref="C3556:P3556"/>
    <mergeCell ref="C3557:G3557"/>
    <mergeCell ref="C3558:G3558"/>
    <mergeCell ref="C3559:P3559"/>
    <mergeCell ref="C3560:P3560"/>
    <mergeCell ref="C3561:P3561"/>
    <mergeCell ref="C3562:G3562"/>
    <mergeCell ref="C3563:G3563"/>
    <mergeCell ref="C3564:P3564"/>
    <mergeCell ref="C3565:P3565"/>
    <mergeCell ref="C3566:P3566"/>
    <mergeCell ref="C3567:G3567"/>
    <mergeCell ref="C3568:G3568"/>
    <mergeCell ref="C3569:P3569"/>
    <mergeCell ref="C3570:P3570"/>
    <mergeCell ref="C3571:P3571"/>
    <mergeCell ref="C3572:G3572"/>
    <mergeCell ref="C3573:G3573"/>
    <mergeCell ref="C3574:P3574"/>
    <mergeCell ref="C3575:P3575"/>
    <mergeCell ref="C3576:P3576"/>
    <mergeCell ref="C3577:G3577"/>
    <mergeCell ref="C3578:G3578"/>
    <mergeCell ref="C3579:P3579"/>
    <mergeCell ref="C3580:P3580"/>
    <mergeCell ref="C3581:P3581"/>
    <mergeCell ref="C3582:G3582"/>
    <mergeCell ref="C3583:G3583"/>
    <mergeCell ref="C3584:P3584"/>
    <mergeCell ref="C3585:P3585"/>
    <mergeCell ref="C3586:P3586"/>
    <mergeCell ref="C3587:G3587"/>
    <mergeCell ref="C3588:G3588"/>
    <mergeCell ref="C3589:P3589"/>
    <mergeCell ref="C3590:P3590"/>
    <mergeCell ref="C3591:P3591"/>
    <mergeCell ref="C3592:G3592"/>
    <mergeCell ref="C3593:G3593"/>
    <mergeCell ref="C3594:P3594"/>
    <mergeCell ref="C3595:P3595"/>
    <mergeCell ref="C3596:P3596"/>
    <mergeCell ref="C3597:G3597"/>
    <mergeCell ref="C3598:G3598"/>
    <mergeCell ref="C3599:P3599"/>
    <mergeCell ref="C3600:P3600"/>
    <mergeCell ref="C3601:P3601"/>
    <mergeCell ref="C3602:G3602"/>
    <mergeCell ref="C3603:G3603"/>
    <mergeCell ref="C3604:P3604"/>
    <mergeCell ref="C3605:P3605"/>
    <mergeCell ref="C3606:P3606"/>
    <mergeCell ref="C3607:G3607"/>
    <mergeCell ref="C3608:G3608"/>
    <mergeCell ref="C3609:P3609"/>
    <mergeCell ref="C3610:P3610"/>
    <mergeCell ref="C3611:P3611"/>
    <mergeCell ref="C3612:G3612"/>
    <mergeCell ref="C3613:G3613"/>
    <mergeCell ref="C3614:P3614"/>
    <mergeCell ref="C3615:P3615"/>
    <mergeCell ref="C3616:P3616"/>
    <mergeCell ref="C3617:G3617"/>
    <mergeCell ref="C3618:G3618"/>
    <mergeCell ref="C3619:P3619"/>
    <mergeCell ref="C3620:P3620"/>
    <mergeCell ref="C3621:P3621"/>
    <mergeCell ref="C3622:G3622"/>
    <mergeCell ref="C3623:G3623"/>
    <mergeCell ref="C3624:P3624"/>
    <mergeCell ref="C3625:P3625"/>
    <mergeCell ref="C3626:P3626"/>
    <mergeCell ref="C3627:G3627"/>
    <mergeCell ref="C3628:G3628"/>
    <mergeCell ref="C3629:P3629"/>
    <mergeCell ref="C3630:P3630"/>
    <mergeCell ref="C3631:P3631"/>
    <mergeCell ref="C3632:G3632"/>
    <mergeCell ref="C3633:G3633"/>
    <mergeCell ref="C3634:P3634"/>
    <mergeCell ref="C3635:G3635"/>
    <mergeCell ref="C3636:G3636"/>
    <mergeCell ref="C3637:P3637"/>
    <mergeCell ref="C3638:G3638"/>
    <mergeCell ref="C3639:G3639"/>
    <mergeCell ref="C3640:P3640"/>
    <mergeCell ref="C3641:G3641"/>
    <mergeCell ref="C3642:G3642"/>
    <mergeCell ref="C3643:P3643"/>
    <mergeCell ref="C3644:G3644"/>
    <mergeCell ref="C3645:G3645"/>
    <mergeCell ref="C3646:P3646"/>
    <mergeCell ref="C3647:G3647"/>
    <mergeCell ref="C3648:G3648"/>
    <mergeCell ref="C3649:P3649"/>
    <mergeCell ref="C3650:G3650"/>
    <mergeCell ref="C3651:G3651"/>
    <mergeCell ref="C3652:P3652"/>
    <mergeCell ref="C3653:G3653"/>
    <mergeCell ref="C3654:G3654"/>
    <mergeCell ref="C3655:P3655"/>
    <mergeCell ref="C3656:G3656"/>
    <mergeCell ref="C3657:G3657"/>
    <mergeCell ref="C3658:P3658"/>
    <mergeCell ref="C3659:G3659"/>
    <mergeCell ref="C3660:G3660"/>
    <mergeCell ref="C3661:P3661"/>
    <mergeCell ref="C3662:G3662"/>
    <mergeCell ref="C3663:G3663"/>
    <mergeCell ref="C3664:P3664"/>
    <mergeCell ref="C3665:G3665"/>
    <mergeCell ref="C3666:G3666"/>
    <mergeCell ref="C3667:P3667"/>
    <mergeCell ref="C3668:G3668"/>
    <mergeCell ref="C3669:G3669"/>
    <mergeCell ref="C3670:P3670"/>
    <mergeCell ref="C3671:G3671"/>
    <mergeCell ref="C3672:G3672"/>
    <mergeCell ref="C3673:P3673"/>
    <mergeCell ref="C3674:G3674"/>
    <mergeCell ref="C3675:G3675"/>
    <mergeCell ref="C3676:P3676"/>
    <mergeCell ref="C3677:G3677"/>
    <mergeCell ref="C3678:G3678"/>
    <mergeCell ref="C3679:P3679"/>
    <mergeCell ref="C3680:G3680"/>
    <mergeCell ref="C3681:G3681"/>
    <mergeCell ref="C3682:P3682"/>
    <mergeCell ref="C3683:G3683"/>
    <mergeCell ref="C3685:O3685"/>
    <mergeCell ref="C3686:O3686"/>
    <mergeCell ref="C3687:O3687"/>
    <mergeCell ref="C3688:O3688"/>
    <mergeCell ref="C3689:O3689"/>
    <mergeCell ref="C3690:O3690"/>
    <mergeCell ref="C3691:O3691"/>
    <mergeCell ref="C3692:O3692"/>
    <mergeCell ref="C3693:O3693"/>
    <mergeCell ref="C3694:O3694"/>
    <mergeCell ref="C3695:O3695"/>
    <mergeCell ref="C3696:O3696"/>
    <mergeCell ref="C3697:O3697"/>
    <mergeCell ref="C3699:O3699"/>
    <mergeCell ref="C3700:O3700"/>
    <mergeCell ref="C3701:O3701"/>
    <mergeCell ref="C3702:O3702"/>
    <mergeCell ref="C3703:O3703"/>
    <mergeCell ref="C3704:O3704"/>
    <mergeCell ref="C3705:O3705"/>
    <mergeCell ref="C3706:O3706"/>
    <mergeCell ref="C3707:O3707"/>
    <mergeCell ref="C3708:O3708"/>
    <mergeCell ref="C3709:O3709"/>
    <mergeCell ref="C3710:O3710"/>
    <mergeCell ref="C3711:O3711"/>
    <mergeCell ref="C3712:O3712"/>
    <mergeCell ref="C3713:O3713"/>
    <mergeCell ref="C3714:O3714"/>
    <mergeCell ref="C3715:O3715"/>
    <mergeCell ref="C3733:J3733"/>
    <mergeCell ref="C3736:H3736"/>
    <mergeCell ref="I3736:N3736"/>
    <mergeCell ref="C3737:N3737"/>
    <mergeCell ref="C3738:H3738"/>
    <mergeCell ref="I3738:N3738"/>
    <mergeCell ref="C3739:N3739"/>
    <mergeCell ref="A3741:P3741"/>
    <mergeCell ref="A3742:P3742"/>
    <mergeCell ref="A3743:P3743"/>
    <mergeCell ref="C3716:O3716"/>
    <mergeCell ref="C3717:O3717"/>
    <mergeCell ref="C3718:O3718"/>
    <mergeCell ref="C3719:O3719"/>
    <mergeCell ref="C3720:O3720"/>
    <mergeCell ref="C3721:O3721"/>
    <mergeCell ref="C3722:O3722"/>
    <mergeCell ref="C3723:O3723"/>
    <mergeCell ref="C3724:O3724"/>
    <mergeCell ref="C3725:O3725"/>
    <mergeCell ref="C3726:O3726"/>
    <mergeCell ref="C3727:O3727"/>
    <mergeCell ref="C3728:O3728"/>
    <mergeCell ref="C3729:O3729"/>
    <mergeCell ref="C3730:O3730"/>
    <mergeCell ref="C3731:O3731"/>
    <mergeCell ref="C3732:J3732"/>
  </mergeCells>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1511</TotalTime>
  <Application>Microsoft Excel</Application>
  <DocSecurity>0</DocSecurity>
  <ScaleCrop>false</ScaleCrop>
  <HeadingPairs>
    <vt:vector size="2" baseType="variant">
      <vt:variant>
        <vt:lpstr>Листы</vt:lpstr>
      </vt:variant>
      <vt:variant>
        <vt:i4>16</vt:i4>
      </vt:variant>
    </vt:vector>
  </HeadingPairs>
  <TitlesOfParts>
    <vt:vector size="16" baseType="lpstr">
      <vt:lpstr>Спецификация</vt:lpstr>
      <vt:lpstr>ПИР ТП+РД</vt:lpstr>
      <vt:lpstr>Выбор 'Ф' ПИР</vt:lpstr>
      <vt:lpstr>Постановление 145</vt:lpstr>
      <vt:lpstr>Приложение №8 к ТЗ</vt:lpstr>
      <vt:lpstr>02-01-02 Монтажные работы ВУ</vt:lpstr>
      <vt:lpstr>02-02-02 Монтажные работы ПОБИ</vt:lpstr>
      <vt:lpstr>02-03-01 Демонтаж ГЩУ</vt:lpstr>
      <vt:lpstr>02-03-02 Монтаж ГЩУ</vt:lpstr>
      <vt:lpstr>09-01-02 ПНР (под нагр.) ВУ</vt:lpstr>
      <vt:lpstr>09-03-02 ПНР ГЩУ под наг</vt:lpstr>
      <vt:lpstr>09-03-01 ПНР ГЩУ  вхолост</vt:lpstr>
      <vt:lpstr>КА ВУ</vt:lpstr>
      <vt:lpstr>КА ГЩУ</vt:lpstr>
      <vt:lpstr>КА ПОБИ</vt:lpstr>
      <vt:lpstr>КА ПОБИ кабель</vt:lpstr>
    </vt:vector>
  </TitlesOfParts>
  <Company>Grand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Артюхин Сергей Геннадьевич</dc:creator>
  <dc:description/>
  <cp:lastModifiedBy>Кузьмин Андрей Валерьевич</cp:lastModifiedBy>
  <cp:revision>231</cp:revision>
  <cp:lastPrinted>2026-08-28T16:10:16Z</cp:lastPrinted>
  <dcterms:created xsi:type="dcterms:W3CDTF">2002-03-25T05:35:56Z</dcterms:created>
  <dcterms:modified xsi:type="dcterms:W3CDTF">2026-09-03T13:55:01Z</dcterms:modified>
  <dc:language>ru-RU</dc:language>
</cp:coreProperties>
</file>